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OME" sheetId="1" state="visible" r:id="rId1"/>
    <sheet xmlns:r="http://schemas.openxmlformats.org/officeDocument/2006/relationships" name="SETUP" sheetId="2" state="visible" r:id="rId2"/>
    <sheet xmlns:r="http://schemas.openxmlformats.org/officeDocument/2006/relationships" name="Level Framework" sheetId="3" state="visible" r:id="rId3"/>
    <sheet xmlns:r="http://schemas.openxmlformats.org/officeDocument/2006/relationships" name="Leveling Criteria" sheetId="4" state="visible" r:id="rId4"/>
    <sheet xmlns:r="http://schemas.openxmlformats.org/officeDocument/2006/relationships" name="Job Catalog" sheetId="5" state="visible" r:id="rId5"/>
    <sheet xmlns:r="http://schemas.openxmlformats.org/officeDocument/2006/relationships" name="Employee Mapping" sheetId="6" state="visible" r:id="rId6"/>
    <sheet xmlns:r="http://schemas.openxmlformats.org/officeDocument/2006/relationships" name="Calibration Matrix" sheetId="7" state="visible" r:id="rId7"/>
    <sheet xmlns:r="http://schemas.openxmlformats.org/officeDocument/2006/relationships" name="Job Matrix" sheetId="8" state="visible" r:id="rId8"/>
    <sheet xmlns:r="http://schemas.openxmlformats.org/officeDocument/2006/relationships" name="Family Distribution" sheetId="9" state="visible" r:id="rId9"/>
    <sheet xmlns:r="http://schemas.openxmlformats.org/officeDocument/2006/relationships" name="Sub-Family Distribution" sheetId="10" state="visible" r:id="rId10"/>
    <sheet xmlns:r="http://schemas.openxmlformats.org/officeDocument/2006/relationships" name="HELPER" sheetId="11" state="hidden" r:id="rId11"/>
  </sheets>
  <definedNames>
    <definedName name="nrStreamCode">OFFSET(SETUP!$B$10,0,0,MAX(1,COUNTA(SETUP!$B$10:$B$17)),1)</definedName>
    <definedName name="nrLevelCode">OFFSET(SETUP!$C$21,0,0,MAX(1,COUNTA(SETUP!$C$21:$C$116)),1)</definedName>
    <definedName name="nrFamilyCode">OFFSET(SETUP!$B$120,0,0,MAX(1,COUNTA(SETUP!$B$120:$B$144)),1)</definedName>
    <definedName name="nrSubFamCode">OFFSET(SETUP!$C$148,0,0,MAX(1,COUNTA(SETUP!$C$148:$C$267)),1)</definedName>
    <definedName name="nrJobCode">OFFSET(HELPER!$L$2,0,0,MAX(1,COUNT(HELPER!$K$2:$K$501)),1)</definedName>
    <definedName name="nrFamilyFilter">OFFSET(HELPER!$AA$2,0,0,1+MAX(1,COUNTA(SETUP!$B$120:$B$144)),1)</definedName>
    <definedName name="nrSubFamFilter">OFFSET(HELPER!$AB$2,0,0,1+MAX(1,COUNTA(SETUP!$C$148:$C$267)),1)</definedName>
    <definedName name="nrDimension">'Leveling Criteria'!$J$4:$J$9</definedName>
    <definedName name="_xlnm.Print_Area" localSheetId="1">'SETUP'!$A$1:$E$267</definedName>
    <definedName name="_xlnm.Print_Area" localSheetId="2">'Level Framework'!$A$1:$J$21</definedName>
    <definedName name="_xlnm.Print_Area" localSheetId="3">'Leveling Criteria'!$A$1:$E$13</definedName>
    <definedName name="_xlnm._FilterDatabase" localSheetId="4" hidden="1">'Job Catalog'!$B$9:$O$509</definedName>
    <definedName name="_xlnm._FilterDatabase" localSheetId="5" hidden="1">'Employee Mapping'!$B$9:$M$2009</definedName>
    <definedName name="_xlnm.Print_Area" localSheetId="6">'Calibration Matrix'!$A$1:$CU$67</definedName>
    <definedName name="_xlnm.Print_Area" localSheetId="7">'Job Matrix'!$A$1:$J$22</definedName>
    <definedName name="_xlnm.Print_Area" localSheetId="8">'Family Distribution'!$A$1:$CU$67</definedName>
    <definedName name="_xlnm.Print_Area" localSheetId="9">'Sub-Family Distribution'!$A$1:$CU$257</definedName>
  </definedNames>
  <calcPr calcId="124519" fullCalcOnLoad="1"/>
</workbook>
</file>

<file path=xl/styles.xml><?xml version="1.0" encoding="utf-8"?>
<styleSheet xmlns="http://schemas.openxmlformats.org/spreadsheetml/2006/main">
  <numFmts count="1">
    <numFmt numFmtId="164" formatCode="0.0%"/>
  </numFmts>
  <fonts count="21">
    <font>
      <name val="Calibri"/>
      <family val="2"/>
      <color theme="1"/>
      <sz val="11"/>
      <scheme val="minor"/>
    </font>
    <font>
      <name val="Arial"/>
      <b val="1"/>
      <color rgb="00FFFFFF"/>
      <sz val="14"/>
    </font>
    <font>
      <name val="Arial"/>
      <i val="1"/>
      <color rgb="007A7568"/>
      <sz val="10"/>
    </font>
    <font>
      <name val="Arial"/>
      <b val="1"/>
      <color rgb="001A1A17"/>
      <sz val="10"/>
    </font>
    <font>
      <name val="Arial"/>
      <color rgb="000033CC"/>
      <sz val="10"/>
    </font>
    <font>
      <name val="Arial"/>
      <b val="1"/>
      <color rgb="00FFFFFF"/>
      <sz val="11"/>
    </font>
    <font>
      <name val="Arial"/>
      <b val="1"/>
      <color rgb="00FFFFFF"/>
      <sz val="10"/>
    </font>
    <font>
      <name val="Arial"/>
      <b val="1"/>
      <color rgb="00C0392B"/>
      <sz val="9"/>
    </font>
    <font>
      <name val="Arial"/>
      <i val="1"/>
      <color rgb="00C0392B"/>
      <sz val="9"/>
    </font>
    <font>
      <name val="Arial"/>
      <color rgb="007A7568"/>
      <sz val="8"/>
    </font>
    <font>
      <name val="Arial"/>
      <b val="1"/>
      <color rgb="001F3A5F"/>
      <sz val="20"/>
    </font>
    <font>
      <name val="Arial"/>
      <i val="1"/>
      <color rgb="007A7568"/>
      <sz val="11"/>
    </font>
    <font>
      <name val="Arial"/>
      <b val="1"/>
      <color rgb="001F3A5F"/>
      <sz val="11"/>
    </font>
    <font>
      <name val="Arial"/>
      <color rgb="001A1A17"/>
      <sz val="10"/>
    </font>
    <font>
      <name val="Arial"/>
      <b val="1"/>
      <color rgb="001F3A5F"/>
      <sz val="10"/>
    </font>
    <font>
      <name val="Arial"/>
      <b val="1"/>
      <color rgb="00C0392B"/>
      <sz val="10"/>
    </font>
    <font>
      <name val="Arial"/>
      <i val="1"/>
      <color rgb="007A7568"/>
      <sz val="9"/>
    </font>
    <font>
      <name val="Arial"/>
      <color rgb="007A7568"/>
      <sz val="9"/>
    </font>
    <font>
      <name val="Arial"/>
      <b val="1"/>
      <color rgb="00FFFFFF"/>
      <sz val="9"/>
    </font>
    <font>
      <name val="Arial"/>
      <color rgb="001A1A17"/>
      <sz val="9"/>
    </font>
    <font>
      <name val="Arial"/>
      <b val="1"/>
      <color rgb="001A1A17"/>
      <sz val="9"/>
    </font>
  </fonts>
  <fills count="11">
    <fill>
      <patternFill/>
    </fill>
    <fill>
      <patternFill patternType="gray125"/>
    </fill>
    <fill>
      <patternFill patternType="solid">
        <fgColor rgb="001F3A5F"/>
      </patternFill>
    </fill>
    <fill>
      <patternFill patternType="solid">
        <fgColor rgb="00FFF2CC"/>
      </patternFill>
    </fill>
    <fill>
      <patternFill patternType="solid">
        <fgColor rgb="002F5C8F"/>
      </patternFill>
    </fill>
    <fill>
      <patternFill patternType="solid">
        <fgColor rgb="000F766E"/>
      </patternFill>
    </fill>
    <fill>
      <patternFill patternType="solid">
        <fgColor rgb="006B21A8"/>
      </patternFill>
    </fill>
    <fill>
      <patternFill patternType="solid">
        <fgColor rgb="0015803D"/>
      </patternFill>
    </fill>
    <fill>
      <patternFill patternType="solid">
        <fgColor rgb="00C2410C"/>
      </patternFill>
    </fill>
    <fill>
      <patternFill patternType="solid">
        <fgColor rgb="005C5A54"/>
      </patternFill>
    </fill>
    <fill>
      <patternFill patternType="solid">
        <fgColor rgb="00E8EDF3"/>
      </patternFill>
    </fill>
  </fills>
  <borders count="7">
    <border>
      <left/>
      <right/>
      <top/>
      <bottom/>
      <diagonal/>
    </border>
    <border>
      <left style="thin">
        <color rgb="00D4CCBF"/>
      </left>
      <right style="thin">
        <color rgb="00D4CCBF"/>
      </right>
      <top style="thin">
        <color rgb="00D4CCBF"/>
      </top>
      <bottom style="thin">
        <color rgb="00D4CCBF"/>
      </bottom>
    </border>
    <border>
      <left/>
      <right style="thin">
        <color rgb="00D4CCBF"/>
      </right>
      <top/>
      <bottom style="thin">
        <color rgb="00D4CCBF"/>
      </bottom>
      <diagonal/>
    </border>
    <border>
      <left/>
      <right style="thin">
        <color rgb="00D4CCBF"/>
      </right>
      <top/>
      <bottom/>
      <diagonal/>
    </border>
    <border>
      <left/>
      <right/>
      <top style="thin">
        <color rgb="00D4CCBF"/>
      </top>
      <bottom/>
      <diagonal/>
    </border>
    <border>
      <left/>
      <right style="thin">
        <color rgb="00D4CCBF"/>
      </right>
      <top style="thin">
        <color rgb="00D4CCBF"/>
      </top>
      <bottom/>
      <diagonal/>
    </border>
    <border>
      <left/>
      <right style="thin">
        <color rgb="00D4CCBF"/>
      </right>
      <top style="thin">
        <color rgb="00D4CCBF"/>
      </top>
      <bottom style="thin">
        <color rgb="00D4CCBF"/>
      </bottom>
      <diagonal/>
    </border>
  </borders>
  <cellStyleXfs count="1">
    <xf numFmtId="0" fontId="0" fillId="0" borderId="0"/>
  </cellStyleXfs>
  <cellXfs count="60">
    <xf numFmtId="0" fontId="0" fillId="0" borderId="0" pivotButton="0" quotePrefix="0" xfId="0"/>
    <xf numFmtId="0" fontId="10" fillId="0" borderId="0" pivotButton="0" quotePrefix="0" xfId="0"/>
    <xf numFmtId="0" fontId="11" fillId="0" borderId="0" pivotButton="0" quotePrefix="0" xfId="0"/>
    <xf numFmtId="0" fontId="12" fillId="0" borderId="0" pivotButton="0" quotePrefix="0" xfId="0"/>
    <xf numFmtId="0" fontId="13" fillId="0" borderId="0" applyAlignment="1" pivotButton="0" quotePrefix="0" xfId="0">
      <alignment vertical="top" wrapText="1"/>
    </xf>
    <xf numFmtId="0" fontId="14" fillId="0" borderId="0" pivotButton="0" quotePrefix="0" xfId="0"/>
    <xf numFmtId="0" fontId="3" fillId="0" borderId="0" pivotButton="0" quotePrefix="0" xfId="0"/>
    <xf numFmtId="0" fontId="4" fillId="3" borderId="1" pivotButton="0" quotePrefix="0" xfId="0"/>
    <xf numFmtId="0" fontId="13" fillId="0" borderId="0" pivotButton="0" quotePrefix="0" xfId="0"/>
    <xf numFmtId="0" fontId="13" fillId="0" borderId="1" pivotButton="0" quotePrefix="0" xfId="0"/>
    <xf numFmtId="0" fontId="15" fillId="0" borderId="1" pivotButton="0" quotePrefix="0" xfId="0"/>
    <xf numFmtId="0" fontId="3" fillId="0" borderId="0" applyAlignment="1" pivotButton="0" quotePrefix="0" xfId="0">
      <alignment horizontal="left"/>
    </xf>
    <xf numFmtId="0" fontId="16" fillId="0" borderId="0" pivotButton="0" quotePrefix="0" xfId="0"/>
    <xf numFmtId="0" fontId="1" fillId="2" borderId="0" applyAlignment="1" pivotButton="0" quotePrefix="0" xfId="0">
      <alignment horizontal="left" vertical="center"/>
    </xf>
    <xf numFmtId="0" fontId="0" fillId="2" borderId="0" pivotButton="0" quotePrefix="0" xfId="0"/>
    <xf numFmtId="0" fontId="2" fillId="0" borderId="0" pivotButton="0" quotePrefix="0" xfId="0"/>
    <xf numFmtId="0" fontId="5" fillId="4" borderId="0" applyAlignment="1" pivotButton="0" quotePrefix="0" xfId="0">
      <alignment horizontal="left" vertical="center"/>
    </xf>
    <xf numFmtId="0" fontId="0" fillId="4" borderId="0" pivotButton="0" quotePrefix="0" xfId="0"/>
    <xf numFmtId="0" fontId="6" fillId="2" borderId="1" applyAlignment="1" pivotButton="0" quotePrefix="0" xfId="0">
      <alignment horizontal="center" vertical="center" wrapText="1"/>
    </xf>
    <xf numFmtId="0" fontId="4" fillId="3" borderId="1" applyAlignment="1" pivotButton="0" quotePrefix="0" xfId="0">
      <alignment vertical="top" wrapText="1"/>
    </xf>
    <xf numFmtId="0" fontId="4" fillId="3" borderId="1" applyAlignment="1" pivotButton="0" quotePrefix="0" xfId="0">
      <alignment horizontal="center" vertical="center"/>
    </xf>
    <xf numFmtId="0" fontId="7" fillId="0" borderId="0" applyAlignment="1" pivotButton="0" quotePrefix="0" xfId="0">
      <alignment vertical="top" wrapText="1"/>
    </xf>
    <xf numFmtId="0" fontId="8" fillId="0" borderId="0" pivotButton="0" quotePrefix="0" xfId="0"/>
    <xf numFmtId="0" fontId="7" fillId="0" borderId="0" pivotButton="0" quotePrefix="0" xfId="0"/>
    <xf numFmtId="0" fontId="6" fillId="5" borderId="1" applyAlignment="1" pivotButton="0" quotePrefix="0" xfId="0">
      <alignment horizontal="center" vertical="center" wrapText="1"/>
    </xf>
    <xf numFmtId="0" fontId="6" fillId="6" borderId="1" applyAlignment="1" pivotButton="0" quotePrefix="0" xfId="0">
      <alignment horizontal="center" vertical="center" wrapText="1"/>
    </xf>
    <xf numFmtId="0" fontId="6" fillId="7" borderId="1" applyAlignment="1" pivotButton="0" quotePrefix="0" xfId="0">
      <alignment horizontal="center" vertical="center" wrapText="1"/>
    </xf>
    <xf numFmtId="0" fontId="6" fillId="8" borderId="1" applyAlignment="1" pivotButton="0" quotePrefix="0" xfId="0">
      <alignment horizontal="center" vertical="center" wrapText="1"/>
    </xf>
    <xf numFmtId="0" fontId="6" fillId="9" borderId="1" applyAlignment="1" pivotButton="0" quotePrefix="0" xfId="0">
      <alignment horizontal="center" vertical="center" wrapText="1"/>
    </xf>
    <xf numFmtId="0" fontId="3" fillId="10" borderId="1" applyAlignment="1" pivotButton="0" quotePrefix="0" xfId="0">
      <alignment horizontal="center" vertical="center"/>
    </xf>
    <xf numFmtId="0" fontId="13" fillId="0" borderId="1" applyAlignment="1" pivotButton="0" quotePrefix="0" xfId="0">
      <alignment vertical="center" wrapText="1"/>
    </xf>
    <xf numFmtId="0" fontId="9" fillId="0" borderId="0" pivotButton="0" quotePrefix="0" xfId="0"/>
    <xf numFmtId="0" fontId="17" fillId="0" borderId="0" pivotButton="0" quotePrefix="0" xfId="0"/>
    <xf numFmtId="0" fontId="15" fillId="0" borderId="0" pivotButton="0" quotePrefix="0" xfId="0"/>
    <xf numFmtId="0" fontId="0" fillId="0" borderId="2" pivotButton="0" quotePrefix="0" xfId="0"/>
    <xf numFmtId="0" fontId="13" fillId="0" borderId="1" applyAlignment="1" pivotButton="0" quotePrefix="0" xfId="0">
      <alignment vertical="top" wrapText="1"/>
    </xf>
    <xf numFmtId="0" fontId="0" fillId="0" borderId="6" pivotButton="0" quotePrefix="0" xfId="0"/>
    <xf numFmtId="0" fontId="13" fillId="0" borderId="1" applyAlignment="1" pivotButton="0" quotePrefix="0" xfId="0">
      <alignment horizontal="center" vertical="center"/>
    </xf>
    <xf numFmtId="0" fontId="7" fillId="0" borderId="1" pivotButton="0" quotePrefix="0" xfId="0"/>
    <xf numFmtId="164" fontId="14" fillId="0" borderId="0" pivotButton="0" quotePrefix="0" xfId="0"/>
    <xf numFmtId="0" fontId="6" fillId="5" borderId="0" applyAlignment="1" pivotButton="0" quotePrefix="0" xfId="0">
      <alignment horizontal="center" vertical="center"/>
    </xf>
    <xf numFmtId="0" fontId="6" fillId="2" borderId="0" applyAlignment="1" pivotButton="0" quotePrefix="0" xfId="0">
      <alignment horizontal="center" vertical="center"/>
    </xf>
    <xf numFmtId="0" fontId="6" fillId="6" borderId="0" applyAlignment="1" pivotButton="0" quotePrefix="0" xfId="0">
      <alignment horizontal="center" vertical="center"/>
    </xf>
    <xf numFmtId="0" fontId="6" fillId="7" borderId="0" applyAlignment="1" pivotButton="0" quotePrefix="0" xfId="0">
      <alignment horizontal="center" vertical="center"/>
    </xf>
    <xf numFmtId="0" fontId="6" fillId="8" borderId="0" applyAlignment="1" pivotButton="0" quotePrefix="0" xfId="0">
      <alignment horizontal="center" vertical="center"/>
    </xf>
    <xf numFmtId="0" fontId="6" fillId="9" borderId="0" applyAlignment="1" pivotButton="0" quotePrefix="0" xfId="0">
      <alignment horizontal="center" vertical="center"/>
    </xf>
    <xf numFmtId="0" fontId="18" fillId="5" borderId="1" applyAlignment="1" pivotButton="0" quotePrefix="0" xfId="0">
      <alignment horizontal="center" vertical="center"/>
    </xf>
    <xf numFmtId="0" fontId="18" fillId="2" borderId="1" applyAlignment="1" pivotButton="0" quotePrefix="0" xfId="0">
      <alignment horizontal="center" vertical="center"/>
    </xf>
    <xf numFmtId="0" fontId="18" fillId="6" borderId="1" applyAlignment="1" pivotButton="0" quotePrefix="0" xfId="0">
      <alignment horizontal="center" vertical="center"/>
    </xf>
    <xf numFmtId="0" fontId="18" fillId="7" borderId="1" applyAlignment="1" pivotButton="0" quotePrefix="0" xfId="0">
      <alignment horizontal="center" vertical="center"/>
    </xf>
    <xf numFmtId="0" fontId="18" fillId="8" borderId="1" applyAlignment="1" pivotButton="0" quotePrefix="0" xfId="0">
      <alignment horizontal="center" vertical="center"/>
    </xf>
    <xf numFmtId="0" fontId="18" fillId="9" borderId="1" applyAlignment="1" pivotButton="0" quotePrefix="0" xfId="0">
      <alignment horizontal="center" vertical="center"/>
    </xf>
    <xf numFmtId="0" fontId="18" fillId="2" borderId="0" applyAlignment="1" pivotButton="0" quotePrefix="0" xfId="0">
      <alignment horizontal="center" vertical="center"/>
    </xf>
    <xf numFmtId="0" fontId="19" fillId="0" borderId="1" applyAlignment="1" pivotButton="0" quotePrefix="0" xfId="0">
      <alignment horizontal="center" vertical="center"/>
    </xf>
    <xf numFmtId="0" fontId="20" fillId="0" borderId="1" applyAlignment="1" pivotButton="0" quotePrefix="0" xfId="0">
      <alignment horizontal="center" vertical="center"/>
    </xf>
    <xf numFmtId="0" fontId="20" fillId="10" borderId="1" applyAlignment="1" pivotButton="0" quotePrefix="0" xfId="0">
      <alignment horizontal="center" vertical="center"/>
    </xf>
    <xf numFmtId="0" fontId="19" fillId="0" borderId="1" applyAlignment="1" pivotButton="0" quotePrefix="0" xfId="0">
      <alignment vertical="top" wrapText="1"/>
    </xf>
    <xf numFmtId="164" fontId="19" fillId="0" borderId="1" applyAlignment="1" pivotButton="0" quotePrefix="0" xfId="0">
      <alignment horizontal="center" vertical="center"/>
    </xf>
    <xf numFmtId="164" fontId="20" fillId="0" borderId="1" applyAlignment="1" pivotButton="0" quotePrefix="0" xfId="0">
      <alignment horizontal="center" vertical="center"/>
    </xf>
    <xf numFmtId="164" fontId="20" fillId="10" borderId="1" applyAlignment="1" pivotButton="0" quotePrefix="0" xfId="0">
      <alignment horizontal="center" vertical="center"/>
    </xf>
  </cellXfs>
  <cellStyles count="1">
    <cellStyle name="Normal" xfId="0" builtinId="0" hidden="0"/>
  </cellStyles>
  <dxfs count="1">
    <dxf>
      <font>
        <name val="Arial"/>
        <b val="1"/>
        <color rgb="00C0392B"/>
        <sz val="9"/>
      </font>
      <fill>
        <patternFill patternType="solid">
          <fgColor rgb="00F8D7D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H33"/>
  <sheetViews>
    <sheetView showGridLines="0" workbookViewId="0">
      <selection activeCell="A1" sqref="A1"/>
    </sheetView>
  </sheetViews>
  <sheetFormatPr baseColWidth="8" defaultRowHeight="15"/>
  <cols>
    <col width="2" customWidth="1" min="1" max="1"/>
    <col width="26" customWidth="1" min="2" max="2"/>
    <col width="15" customWidth="1" min="3" max="3"/>
    <col width="15" customWidth="1" min="4" max="4"/>
    <col width="15" customWidth="1" min="5" max="5"/>
    <col width="15" customWidth="1" min="6" max="6"/>
    <col width="15" customWidth="1" min="7" max="7"/>
    <col width="15" customWidth="1" min="8" max="8"/>
  </cols>
  <sheetData>
    <row r="2">
      <c r="B2" s="1" t="inlineStr">
        <is>
          <t>Job Architecture &amp; Mapping Workbook</t>
        </is>
      </c>
    </row>
    <row r="3">
      <c r="B3" s="2" t="inlineStr">
        <is>
          <t>A universal, blank framework for building a job architecture and mapping an organisation into it.</t>
        </is>
      </c>
    </row>
    <row r="5">
      <c r="B5" s="3" t="inlineStr">
        <is>
          <t>WHAT THIS IS</t>
        </is>
      </c>
    </row>
    <row r="6" ht="62" customHeight="1">
      <c r="B6" s="4" t="inlineStr">
        <is>
          <t>A job architecture gives every role in the organisation a common language: a career stream, a level, a job family and a sub-family. This workbook lets you define that architecture, build a job catalogue against it, map your people into it, and read the result as a set of calibration and distribution exhibits. It ships blank: no employee data, no client data, and a placeholder taxonomy you are expected to replace. Leveling here is a work-content exercise only - the workbook contains no compensation fields.</t>
        </is>
      </c>
    </row>
    <row r="8">
      <c r="B8" s="3" t="inlineStr">
        <is>
          <t>HOW THE BACKEND WORKS</t>
        </is>
      </c>
    </row>
    <row r="9" ht="32" customHeight="1">
      <c r="B9" s="5" t="inlineStr">
        <is>
          <t>1.  Set up your architecture in SETUP</t>
        </is>
      </c>
      <c r="C9" s="4" t="inlineStr">
        <is>
          <t>Add or edit career streams, career levels, job families and sub-families. Adding a row IS the button - there are no macros to enable.</t>
        </is>
      </c>
    </row>
    <row r="10" ht="32" customHeight="1">
      <c r="B10" s="5" t="inlineStr">
        <is>
          <t>2.  Build your Job Catalog</t>
        </is>
      </c>
      <c r="C10" s="4" t="inlineStr">
        <is>
          <t>One row per job. Pick family, sub-family, stream and level from the dropdowns; the job code, names and global grade calculate themselves.</t>
        </is>
      </c>
    </row>
    <row r="11" ht="32" customHeight="1">
      <c r="B11" s="5" t="inlineStr">
        <is>
          <t>3.  Map your employees</t>
        </is>
      </c>
      <c r="C11" s="4" t="inlineStr">
        <is>
          <t>One row per person. Choose a mapped job code and every architecture attribute pulls through.</t>
        </is>
      </c>
    </row>
    <row r="13" ht="30" customHeight="1">
      <c r="B13" s="6" t="inlineStr">
        <is>
          <t>Every other tab is calculated.</t>
        </is>
      </c>
      <c r="C13" s="4" t="inlineStr">
        <is>
          <t>Level Framework, Leveling Criteria, Calibration Matrix, Job Matrix and both distribution tabs read from SETUP and recalculate the moment you change it. You never edit a formula.</t>
        </is>
      </c>
    </row>
    <row r="15">
      <c r="B15" s="3" t="inlineStr">
        <is>
          <t>READING THE CELLS</t>
        </is>
      </c>
    </row>
    <row r="16">
      <c r="B16" s="7" t="inlineStr">
        <is>
          <t>You edit this</t>
        </is>
      </c>
      <c r="C16" s="8" t="inlineStr">
        <is>
          <t>Blue text on a light gold fill. Every editable region in the workbook looks like this.</t>
        </is>
      </c>
    </row>
    <row r="17">
      <c r="B17" s="9" t="inlineStr">
        <is>
          <t>Calculated</t>
        </is>
      </c>
      <c r="C17" s="8" t="inlineStr">
        <is>
          <t>Black text, no fill. Do not type over it - it will stop updating.</t>
        </is>
      </c>
    </row>
    <row r="18">
      <c r="B18" s="10" t="inlineStr">
        <is>
          <t>Warning</t>
        </is>
      </c>
      <c r="C18" s="8" t="inlineStr">
        <is>
          <t>Red text flags a mismatch - for example a sub-family that does not belong to the chosen family.</t>
        </is>
      </c>
    </row>
    <row r="20">
      <c r="B20" s="3" t="inlineStr">
        <is>
          <t>ROOM TO GROW</t>
        </is>
      </c>
    </row>
    <row r="21" ht="30" customHeight="1">
      <c r="C21" s="4" t="inlineStr">
        <is>
          <t>Formulas and formatting are already laid down for the capacities below. Anything you have not filled in stays blank until you use it, so new entries light up with no formula editing.</t>
        </is>
      </c>
    </row>
    <row r="22">
      <c r="B22" s="8" t="inlineStr">
        <is>
          <t>Career streams</t>
        </is>
      </c>
      <c r="C22" s="11" t="n">
        <v>8</v>
      </c>
    </row>
    <row r="23">
      <c r="B23" s="8" t="inlineStr">
        <is>
          <t>Career levels (total)</t>
        </is>
      </c>
      <c r="C23" s="11" t="n">
        <v>96</v>
      </c>
    </row>
    <row r="24">
      <c r="B24" s="8" t="inlineStr">
        <is>
          <t>Levels per stream</t>
        </is>
      </c>
      <c r="C24" s="11" t="n">
        <v>12</v>
      </c>
    </row>
    <row r="25">
      <c r="B25" s="8" t="inlineStr">
        <is>
          <t>Job families</t>
        </is>
      </c>
      <c r="C25" s="11" t="n">
        <v>25</v>
      </c>
    </row>
    <row r="26">
      <c r="B26" s="8" t="inlineStr">
        <is>
          <t>Sub-families</t>
        </is>
      </c>
      <c r="C26" s="11" t="n">
        <v>120</v>
      </c>
    </row>
    <row r="27">
      <c r="B27" s="8" t="inlineStr">
        <is>
          <t>Jobs in the catalogue</t>
        </is>
      </c>
      <c r="C27" s="11" t="n">
        <v>500</v>
      </c>
    </row>
    <row r="28">
      <c r="B28" s="8" t="inlineStr">
        <is>
          <t>Employee rows</t>
        </is>
      </c>
      <c r="C28" s="11" t="n">
        <v>2000</v>
      </c>
    </row>
    <row r="30">
      <c r="B30" s="3" t="inlineStr">
        <is>
          <t>COMPATIBILITY</t>
        </is>
      </c>
    </row>
    <row r="31">
      <c r="C31" s="4" t="inlineStr">
        <is>
          <t>No macros. No dynamic-array formulas. Built to open and calculate in Excel 2016 and later, Excel for Mac, Excel on the web, and LibreOffice Calc.</t>
        </is>
      </c>
    </row>
    <row r="33">
      <c r="B33" s="12" t="inlineStr">
        <is>
          <t>Built by HR Digital Playground  -  hrdigitalplayground.com</t>
        </is>
      </c>
    </row>
  </sheetData>
  <mergeCells count="7">
    <mergeCell ref="C11:H11"/>
    <mergeCell ref="C10:H10"/>
    <mergeCell ref="C13:H13"/>
    <mergeCell ref="C9:H9"/>
    <mergeCell ref="C31:H31"/>
    <mergeCell ref="B6:H6"/>
    <mergeCell ref="C21:H21"/>
  </mergeCells>
  <pageMargins left="0.75" right="0.75" top="1" bottom="1" header="0.5" footer="0.5"/>
</worksheet>
</file>

<file path=xl/worksheets/sheet10.xml><?xml version="1.0" encoding="utf-8"?>
<worksheet xmlns="http://schemas.openxmlformats.org/spreadsheetml/2006/main">
  <sheetPr>
    <tabColor rgb="0015803D"/>
    <outlinePr summaryBelow="1" summaryRight="1"/>
    <pageSetUpPr fitToPage="1"/>
  </sheetPr>
  <dimension ref="A2:CU257"/>
  <sheetViews>
    <sheetView showGridLines="0" workbookViewId="0">
      <pane xSplit="2" ySplit="9" topLeftCell="C10" activePane="bottomRight" state="frozen"/>
      <selection pane="topRight"/>
      <selection pane="bottomLeft"/>
      <selection pane="bottomRight" activeCell="A1" sqref="A1"/>
    </sheetView>
  </sheetViews>
  <sheetFormatPr baseColWidth="8" defaultRowHeight="15"/>
  <cols>
    <col hidden="1" width="9" customWidth="1" min="1" max="1"/>
    <col width="32" customWidth="1" min="2" max="2"/>
    <col width="7.5" customWidth="1" min="3" max="3"/>
    <col width="7.5" customWidth="1" min="4" max="4"/>
    <col width="7.5" customWidth="1" min="5" max="5"/>
    <col width="7.5" customWidth="1" min="6" max="6"/>
    <col width="7.5" customWidth="1" min="7" max="7"/>
    <col width="7.5" customWidth="1" min="8" max="8"/>
    <col width="7.5" customWidth="1" min="9" max="9"/>
    <col width="7.5" customWidth="1" min="10" max="10"/>
    <col width="7.5" customWidth="1" min="11" max="11"/>
    <col width="7.5" customWidth="1" min="12" max="12"/>
    <col width="7.5" customWidth="1" min="13" max="13"/>
    <col width="7.5" customWidth="1" min="14" max="14"/>
    <col width="7.5" customWidth="1" min="15" max="15"/>
    <col width="7.5" customWidth="1" min="16" max="16"/>
    <col width="7.5" customWidth="1" min="17" max="17"/>
    <col width="7.5" customWidth="1" min="18" max="18"/>
    <col width="7.5" customWidth="1" min="19" max="19"/>
    <col width="7.5" customWidth="1" min="20" max="20"/>
    <col width="7.5" customWidth="1" min="21" max="21"/>
    <col width="7.5" customWidth="1" min="22" max="22"/>
    <col width="7.5" customWidth="1" min="23" max="23"/>
    <col width="7.5" customWidth="1" min="24" max="24"/>
    <col width="7.5" customWidth="1" min="25" max="25"/>
    <col width="7.5" customWidth="1" min="26" max="26"/>
    <col width="7.5" customWidth="1" min="27" max="27"/>
    <col width="7.5" customWidth="1" min="28" max="28"/>
    <col width="7.5" customWidth="1" min="29" max="29"/>
    <col width="7.5" customWidth="1" min="30" max="30"/>
    <col width="7.5" customWidth="1" min="31" max="31"/>
    <col width="7.5" customWidth="1" min="32" max="32"/>
    <col width="7.5" customWidth="1" min="33" max="33"/>
    <col width="7.5" customWidth="1" min="34" max="34"/>
    <col width="7.5" customWidth="1" min="35" max="35"/>
    <col width="7.5" customWidth="1" min="36" max="36"/>
    <col width="7.5" customWidth="1" min="37" max="37"/>
    <col width="7.5" customWidth="1" min="38" max="38"/>
    <col width="7.5" customWidth="1" min="39" max="39"/>
    <col width="7.5" customWidth="1" min="40" max="40"/>
    <col width="7.5" customWidth="1" min="41" max="41"/>
    <col width="7.5" customWidth="1" min="42" max="42"/>
    <col width="7.5" customWidth="1" min="43" max="43"/>
    <col width="7.5" customWidth="1" min="44" max="44"/>
    <col width="7.5" customWidth="1" min="45" max="45"/>
    <col width="7.5" customWidth="1" min="46" max="46"/>
    <col width="7.5" customWidth="1" min="47" max="47"/>
    <col width="7.5" customWidth="1" min="48" max="48"/>
    <col width="7.5" customWidth="1" min="49" max="49"/>
    <col width="7.5" customWidth="1" min="50" max="50"/>
    <col width="7.5" customWidth="1" min="51" max="51"/>
    <col width="7.5" customWidth="1" min="52" max="52"/>
    <col width="7.5" customWidth="1" min="53" max="53"/>
    <col width="7.5" customWidth="1" min="54" max="54"/>
    <col width="7.5" customWidth="1" min="55" max="55"/>
    <col width="7.5" customWidth="1" min="56" max="56"/>
    <col width="7.5" customWidth="1" min="57" max="57"/>
    <col width="7.5" customWidth="1" min="58" max="58"/>
    <col width="7.5" customWidth="1" min="59" max="59"/>
    <col width="7.5" customWidth="1" min="60" max="60"/>
    <col width="7.5" customWidth="1" min="61" max="61"/>
    <col width="7.5" customWidth="1" min="62" max="62"/>
    <col width="7.5" customWidth="1" min="63" max="63"/>
    <col width="7.5" customWidth="1" min="64" max="64"/>
    <col width="7.5" customWidth="1" min="65" max="65"/>
    <col width="7.5" customWidth="1" min="66" max="66"/>
    <col width="7.5" customWidth="1" min="67" max="67"/>
    <col width="7.5" customWidth="1" min="68" max="68"/>
    <col width="7.5" customWidth="1" min="69" max="69"/>
    <col width="7.5" customWidth="1" min="70" max="70"/>
    <col width="7.5" customWidth="1" min="71" max="71"/>
    <col width="7.5" customWidth="1" min="72" max="72"/>
    <col width="7.5" customWidth="1" min="73" max="73"/>
    <col width="7.5" customWidth="1" min="74" max="74"/>
    <col width="7.5" customWidth="1" min="75" max="75"/>
    <col width="7.5" customWidth="1" min="76" max="76"/>
    <col width="7.5" customWidth="1" min="77" max="77"/>
    <col width="7.5" customWidth="1" min="78" max="78"/>
    <col width="7.5" customWidth="1" min="79" max="79"/>
    <col width="7.5" customWidth="1" min="80" max="80"/>
    <col width="7.5" customWidth="1" min="81" max="81"/>
    <col width="7.5" customWidth="1" min="82" max="82"/>
    <col width="7.5" customWidth="1" min="83" max="83"/>
    <col width="7.5" customWidth="1" min="84" max="84"/>
    <col width="7.5" customWidth="1" min="85" max="85"/>
    <col width="7.5" customWidth="1" min="86" max="86"/>
    <col width="7.5" customWidth="1" min="87" max="87"/>
    <col width="7.5" customWidth="1" min="88" max="88"/>
    <col width="7.5" customWidth="1" min="89" max="89"/>
    <col width="7.5" customWidth="1" min="90" max="90"/>
    <col width="7.5" customWidth="1" min="91" max="91"/>
    <col width="7.5" customWidth="1" min="92" max="92"/>
    <col width="7.5" customWidth="1" min="93" max="93"/>
    <col width="7.5" customWidth="1" min="94" max="94"/>
    <col width="7.5" customWidth="1" min="95" max="95"/>
    <col width="7.5" customWidth="1" min="96" max="96"/>
    <col width="7.5" customWidth="1" min="97" max="97"/>
    <col width="7.5" customWidth="1" min="98" max="98"/>
    <col width="9" customWidth="1" min="99" max="99"/>
  </cols>
  <sheetData>
    <row r="2" ht="22" customHeight="1">
      <c r="B2" s="13" t="inlineStr">
        <is>
          <t>SUB-FAMILY x LEVEL DISTRIBUTION</t>
        </is>
      </c>
      <c r="C2" s="14" t="n"/>
      <c r="D2" s="14" t="n"/>
      <c r="E2" s="14" t="n"/>
      <c r="F2" s="14" t="n"/>
      <c r="G2" s="14" t="n"/>
      <c r="H2" s="14" t="n"/>
      <c r="I2" s="14" t="n"/>
      <c r="J2" s="14" t="n"/>
      <c r="K2" s="14" t="n"/>
      <c r="L2" s="14" t="n"/>
      <c r="M2" s="14" t="n"/>
      <c r="N2" s="14" t="n"/>
      <c r="O2" s="14" t="n"/>
      <c r="P2" s="14" t="n"/>
      <c r="Q2" s="14" t="n"/>
      <c r="R2" s="14" t="n"/>
      <c r="S2" s="14" t="n"/>
      <c r="T2" s="14" t="n"/>
      <c r="U2" s="14" t="n"/>
      <c r="V2" s="14" t="n"/>
      <c r="W2" s="14" t="n"/>
      <c r="X2" s="14" t="n"/>
      <c r="Y2" s="14" t="n"/>
      <c r="Z2" s="14" t="n"/>
      <c r="AA2" s="14" t="n"/>
      <c r="AB2" s="14" t="n"/>
      <c r="AC2" s="14" t="n"/>
      <c r="AD2" s="14" t="n"/>
      <c r="AE2" s="14" t="n"/>
      <c r="AF2" s="14" t="n"/>
      <c r="AG2" s="14" t="n"/>
      <c r="AH2" s="14" t="n"/>
      <c r="AI2" s="14" t="n"/>
      <c r="AJ2" s="14" t="n"/>
      <c r="AK2" s="14" t="n"/>
      <c r="AL2" s="14" t="n"/>
      <c r="AM2" s="14" t="n"/>
      <c r="AN2" s="14" t="n"/>
      <c r="AO2" s="14" t="n"/>
      <c r="AP2" s="14" t="n"/>
      <c r="AQ2" s="14" t="n"/>
      <c r="AR2" s="14" t="n"/>
      <c r="AS2" s="14" t="n"/>
      <c r="AT2" s="14" t="n"/>
      <c r="AU2" s="14" t="n"/>
      <c r="AV2" s="14" t="n"/>
      <c r="AW2" s="14" t="n"/>
      <c r="AX2" s="14" t="n"/>
      <c r="AY2" s="14" t="n"/>
      <c r="AZ2" s="14" t="n"/>
      <c r="BA2" s="14" t="n"/>
      <c r="BB2" s="14" t="n"/>
      <c r="BC2" s="14" t="n"/>
      <c r="BD2" s="14" t="n"/>
      <c r="BE2" s="14" t="n"/>
      <c r="BF2" s="14" t="n"/>
      <c r="BG2" s="14" t="n"/>
      <c r="BH2" s="14" t="n"/>
      <c r="BI2" s="14" t="n"/>
      <c r="BJ2" s="14" t="n"/>
      <c r="BK2" s="14" t="n"/>
      <c r="BL2" s="14" t="n"/>
      <c r="BM2" s="14" t="n"/>
      <c r="BN2" s="14" t="n"/>
      <c r="BO2" s="14" t="n"/>
      <c r="BP2" s="14" t="n"/>
      <c r="BQ2" s="14" t="n"/>
      <c r="BR2" s="14" t="n"/>
      <c r="BS2" s="14" t="n"/>
      <c r="BT2" s="14" t="n"/>
      <c r="BU2" s="14" t="n"/>
      <c r="BV2" s="14" t="n"/>
      <c r="BW2" s="14" t="n"/>
      <c r="BX2" s="14" t="n"/>
      <c r="BY2" s="14" t="n"/>
      <c r="BZ2" s="14" t="n"/>
      <c r="CA2" s="14" t="n"/>
      <c r="CB2" s="14" t="n"/>
      <c r="CC2" s="14" t="n"/>
      <c r="CD2" s="14" t="n"/>
      <c r="CE2" s="14" t="n"/>
      <c r="CF2" s="14" t="n"/>
      <c r="CG2" s="14" t="n"/>
      <c r="CH2" s="14" t="n"/>
      <c r="CI2" s="14" t="n"/>
      <c r="CJ2" s="14" t="n"/>
      <c r="CK2" s="14" t="n"/>
      <c r="CL2" s="14" t="n"/>
      <c r="CM2" s="14" t="n"/>
      <c r="CN2" s="14" t="n"/>
      <c r="CO2" s="14" t="n"/>
      <c r="CP2" s="14" t="n"/>
      <c r="CQ2" s="14" t="n"/>
      <c r="CR2" s="14" t="n"/>
      <c r="CS2" s="14" t="n"/>
      <c r="CT2" s="14" t="n"/>
      <c r="CU2" s="14" t="n"/>
    </row>
    <row r="3">
      <c r="B3" s="15" t="inlineStr">
        <is>
          <t>Share of the catalogue and of mapped employees sitting at each sub-family and level.</t>
        </is>
      </c>
    </row>
    <row r="6" ht="22" customHeight="1">
      <c r="B6" s="16" t="inlineStr">
        <is>
          <t>% OF ALL CATALOGUE JOBS</t>
        </is>
      </c>
      <c r="C6" s="17" t="n"/>
      <c r="D6" s="17" t="n"/>
      <c r="E6" s="17" t="n"/>
      <c r="F6" s="17" t="n"/>
      <c r="G6" s="17" t="n"/>
      <c r="H6" s="17" t="n"/>
      <c r="I6" s="17" t="n"/>
      <c r="J6" s="17" t="n"/>
      <c r="K6" s="17" t="n"/>
      <c r="L6" s="17" t="n"/>
      <c r="M6" s="17" t="n"/>
      <c r="N6" s="17" t="n"/>
      <c r="O6" s="17" t="n"/>
      <c r="P6" s="17" t="n"/>
      <c r="Q6" s="17" t="n"/>
      <c r="R6" s="17" t="n"/>
      <c r="S6" s="17" t="n"/>
      <c r="T6" s="17" t="n"/>
      <c r="U6" s="17" t="n"/>
      <c r="V6" s="17" t="n"/>
      <c r="W6" s="17" t="n"/>
      <c r="X6" s="17" t="n"/>
      <c r="Y6" s="17" t="n"/>
      <c r="Z6" s="17" t="n"/>
      <c r="AA6" s="17" t="n"/>
      <c r="AB6" s="17" t="n"/>
      <c r="AC6" s="17" t="n"/>
      <c r="AD6" s="17" t="n"/>
      <c r="AE6" s="17" t="n"/>
      <c r="AF6" s="17" t="n"/>
      <c r="AG6" s="17" t="n"/>
      <c r="AH6" s="17" t="n"/>
      <c r="AI6" s="17" t="n"/>
      <c r="AJ6" s="17" t="n"/>
      <c r="AK6" s="17" t="n"/>
      <c r="AL6" s="17" t="n"/>
      <c r="AM6" s="17" t="n"/>
      <c r="AN6" s="17" t="n"/>
      <c r="AO6" s="17" t="n"/>
      <c r="AP6" s="17" t="n"/>
      <c r="AQ6" s="17" t="n"/>
      <c r="AR6" s="17" t="n"/>
      <c r="AS6" s="17" t="n"/>
      <c r="AT6" s="17" t="n"/>
      <c r="AU6" s="17" t="n"/>
      <c r="AV6" s="17" t="n"/>
      <c r="AW6" s="17" t="n"/>
      <c r="AX6" s="17" t="n"/>
      <c r="AY6" s="17" t="n"/>
      <c r="AZ6" s="17" t="n"/>
      <c r="BA6" s="17" t="n"/>
      <c r="BB6" s="17" t="n"/>
      <c r="BC6" s="17" t="n"/>
      <c r="BD6" s="17" t="n"/>
      <c r="BE6" s="17" t="n"/>
      <c r="BF6" s="17" t="n"/>
      <c r="BG6" s="17" t="n"/>
      <c r="BH6" s="17" t="n"/>
      <c r="BI6" s="17" t="n"/>
      <c r="BJ6" s="17" t="n"/>
      <c r="BK6" s="17" t="n"/>
      <c r="BL6" s="17" t="n"/>
      <c r="BM6" s="17" t="n"/>
      <c r="BN6" s="17" t="n"/>
      <c r="BO6" s="17" t="n"/>
      <c r="BP6" s="17" t="n"/>
      <c r="BQ6" s="17" t="n"/>
      <c r="BR6" s="17" t="n"/>
      <c r="BS6" s="17" t="n"/>
      <c r="BT6" s="17" t="n"/>
      <c r="BU6" s="17" t="n"/>
      <c r="BV6" s="17" t="n"/>
      <c r="BW6" s="17" t="n"/>
      <c r="BX6" s="17" t="n"/>
      <c r="BY6" s="17" t="n"/>
      <c r="BZ6" s="17" t="n"/>
      <c r="CA6" s="17" t="n"/>
      <c r="CB6" s="17" t="n"/>
      <c r="CC6" s="17" t="n"/>
      <c r="CD6" s="17" t="n"/>
      <c r="CE6" s="17" t="n"/>
      <c r="CF6" s="17" t="n"/>
      <c r="CG6" s="17" t="n"/>
      <c r="CH6" s="17" t="n"/>
      <c r="CI6" s="17" t="n"/>
      <c r="CJ6" s="17" t="n"/>
      <c r="CK6" s="17" t="n"/>
      <c r="CL6" s="17" t="n"/>
      <c r="CM6" s="17" t="n"/>
      <c r="CN6" s="17" t="n"/>
      <c r="CO6" s="17" t="n"/>
      <c r="CP6" s="17" t="n"/>
      <c r="CQ6" s="17" t="n"/>
      <c r="CR6" s="17" t="n"/>
      <c r="CS6" s="17" t="n"/>
      <c r="CT6" s="17" t="n"/>
      <c r="CU6" s="17" t="n"/>
    </row>
    <row r="7" hidden="1">
      <c r="C7">
        <f>IF(SETUP!$B10="","",SETUP!$B10)</f>
        <v/>
      </c>
      <c r="D7">
        <f>IF(SETUP!$B10="","",SETUP!$B10)</f>
        <v/>
      </c>
      <c r="E7">
        <f>IF(SETUP!$B10="","",SETUP!$B10)</f>
        <v/>
      </c>
      <c r="F7">
        <f>IF(SETUP!$B10="","",SETUP!$B10)</f>
        <v/>
      </c>
      <c r="G7">
        <f>IF(SETUP!$B10="","",SETUP!$B10)</f>
        <v/>
      </c>
      <c r="H7">
        <f>IF(SETUP!$B10="","",SETUP!$B10)</f>
        <v/>
      </c>
      <c r="I7">
        <f>IF(SETUP!$B10="","",SETUP!$B10)</f>
        <v/>
      </c>
      <c r="J7">
        <f>IF(SETUP!$B10="","",SETUP!$B10)</f>
        <v/>
      </c>
      <c r="K7">
        <f>IF(SETUP!$B10="","",SETUP!$B10)</f>
        <v/>
      </c>
      <c r="L7">
        <f>IF(SETUP!$B10="","",SETUP!$B10)</f>
        <v/>
      </c>
      <c r="M7">
        <f>IF(SETUP!$B10="","",SETUP!$B10)</f>
        <v/>
      </c>
      <c r="N7">
        <f>IF(SETUP!$B10="","",SETUP!$B10)</f>
        <v/>
      </c>
      <c r="O7">
        <f>IF(SETUP!$B11="","",SETUP!$B11)</f>
        <v/>
      </c>
      <c r="P7">
        <f>IF(SETUP!$B11="","",SETUP!$B11)</f>
        <v/>
      </c>
      <c r="Q7">
        <f>IF(SETUP!$B11="","",SETUP!$B11)</f>
        <v/>
      </c>
      <c r="R7">
        <f>IF(SETUP!$B11="","",SETUP!$B11)</f>
        <v/>
      </c>
      <c r="S7">
        <f>IF(SETUP!$B11="","",SETUP!$B11)</f>
        <v/>
      </c>
      <c r="T7">
        <f>IF(SETUP!$B11="","",SETUP!$B11)</f>
        <v/>
      </c>
      <c r="U7">
        <f>IF(SETUP!$B11="","",SETUP!$B11)</f>
        <v/>
      </c>
      <c r="V7">
        <f>IF(SETUP!$B11="","",SETUP!$B11)</f>
        <v/>
      </c>
      <c r="W7">
        <f>IF(SETUP!$B11="","",SETUP!$B11)</f>
        <v/>
      </c>
      <c r="X7">
        <f>IF(SETUP!$B11="","",SETUP!$B11)</f>
        <v/>
      </c>
      <c r="Y7">
        <f>IF(SETUP!$B11="","",SETUP!$B11)</f>
        <v/>
      </c>
      <c r="Z7">
        <f>IF(SETUP!$B11="","",SETUP!$B11)</f>
        <v/>
      </c>
      <c r="AA7">
        <f>IF(SETUP!$B12="","",SETUP!$B12)</f>
        <v/>
      </c>
      <c r="AB7">
        <f>IF(SETUP!$B12="","",SETUP!$B12)</f>
        <v/>
      </c>
      <c r="AC7">
        <f>IF(SETUP!$B12="","",SETUP!$B12)</f>
        <v/>
      </c>
      <c r="AD7">
        <f>IF(SETUP!$B12="","",SETUP!$B12)</f>
        <v/>
      </c>
      <c r="AE7">
        <f>IF(SETUP!$B12="","",SETUP!$B12)</f>
        <v/>
      </c>
      <c r="AF7">
        <f>IF(SETUP!$B12="","",SETUP!$B12)</f>
        <v/>
      </c>
      <c r="AG7">
        <f>IF(SETUP!$B12="","",SETUP!$B12)</f>
        <v/>
      </c>
      <c r="AH7">
        <f>IF(SETUP!$B12="","",SETUP!$B12)</f>
        <v/>
      </c>
      <c r="AI7">
        <f>IF(SETUP!$B12="","",SETUP!$B12)</f>
        <v/>
      </c>
      <c r="AJ7">
        <f>IF(SETUP!$B12="","",SETUP!$B12)</f>
        <v/>
      </c>
      <c r="AK7">
        <f>IF(SETUP!$B12="","",SETUP!$B12)</f>
        <v/>
      </c>
      <c r="AL7">
        <f>IF(SETUP!$B12="","",SETUP!$B12)</f>
        <v/>
      </c>
      <c r="AM7">
        <f>IF(SETUP!$B13="","",SETUP!$B13)</f>
        <v/>
      </c>
      <c r="AN7">
        <f>IF(SETUP!$B13="","",SETUP!$B13)</f>
        <v/>
      </c>
      <c r="AO7">
        <f>IF(SETUP!$B13="","",SETUP!$B13)</f>
        <v/>
      </c>
      <c r="AP7">
        <f>IF(SETUP!$B13="","",SETUP!$B13)</f>
        <v/>
      </c>
      <c r="AQ7">
        <f>IF(SETUP!$B13="","",SETUP!$B13)</f>
        <v/>
      </c>
      <c r="AR7">
        <f>IF(SETUP!$B13="","",SETUP!$B13)</f>
        <v/>
      </c>
      <c r="AS7">
        <f>IF(SETUP!$B13="","",SETUP!$B13)</f>
        <v/>
      </c>
      <c r="AT7">
        <f>IF(SETUP!$B13="","",SETUP!$B13)</f>
        <v/>
      </c>
      <c r="AU7">
        <f>IF(SETUP!$B13="","",SETUP!$B13)</f>
        <v/>
      </c>
      <c r="AV7">
        <f>IF(SETUP!$B13="","",SETUP!$B13)</f>
        <v/>
      </c>
      <c r="AW7">
        <f>IF(SETUP!$B13="","",SETUP!$B13)</f>
        <v/>
      </c>
      <c r="AX7">
        <f>IF(SETUP!$B13="","",SETUP!$B13)</f>
        <v/>
      </c>
      <c r="AY7">
        <f>IF(SETUP!$B14="","",SETUP!$B14)</f>
        <v/>
      </c>
      <c r="AZ7">
        <f>IF(SETUP!$B14="","",SETUP!$B14)</f>
        <v/>
      </c>
      <c r="BA7">
        <f>IF(SETUP!$B14="","",SETUP!$B14)</f>
        <v/>
      </c>
      <c r="BB7">
        <f>IF(SETUP!$B14="","",SETUP!$B14)</f>
        <v/>
      </c>
      <c r="BC7">
        <f>IF(SETUP!$B14="","",SETUP!$B14)</f>
        <v/>
      </c>
      <c r="BD7">
        <f>IF(SETUP!$B14="","",SETUP!$B14)</f>
        <v/>
      </c>
      <c r="BE7">
        <f>IF(SETUP!$B14="","",SETUP!$B14)</f>
        <v/>
      </c>
      <c r="BF7">
        <f>IF(SETUP!$B14="","",SETUP!$B14)</f>
        <v/>
      </c>
      <c r="BG7">
        <f>IF(SETUP!$B14="","",SETUP!$B14)</f>
        <v/>
      </c>
      <c r="BH7">
        <f>IF(SETUP!$B14="","",SETUP!$B14)</f>
        <v/>
      </c>
      <c r="BI7">
        <f>IF(SETUP!$B14="","",SETUP!$B14)</f>
        <v/>
      </c>
      <c r="BJ7">
        <f>IF(SETUP!$B14="","",SETUP!$B14)</f>
        <v/>
      </c>
      <c r="BK7">
        <f>IF(SETUP!$B15="","",SETUP!$B15)</f>
        <v/>
      </c>
      <c r="BL7">
        <f>IF(SETUP!$B15="","",SETUP!$B15)</f>
        <v/>
      </c>
      <c r="BM7">
        <f>IF(SETUP!$B15="","",SETUP!$B15)</f>
        <v/>
      </c>
      <c r="BN7">
        <f>IF(SETUP!$B15="","",SETUP!$B15)</f>
        <v/>
      </c>
      <c r="BO7">
        <f>IF(SETUP!$B15="","",SETUP!$B15)</f>
        <v/>
      </c>
      <c r="BP7">
        <f>IF(SETUP!$B15="","",SETUP!$B15)</f>
        <v/>
      </c>
      <c r="BQ7">
        <f>IF(SETUP!$B15="","",SETUP!$B15)</f>
        <v/>
      </c>
      <c r="BR7">
        <f>IF(SETUP!$B15="","",SETUP!$B15)</f>
        <v/>
      </c>
      <c r="BS7">
        <f>IF(SETUP!$B15="","",SETUP!$B15)</f>
        <v/>
      </c>
      <c r="BT7">
        <f>IF(SETUP!$B15="","",SETUP!$B15)</f>
        <v/>
      </c>
      <c r="BU7">
        <f>IF(SETUP!$B15="","",SETUP!$B15)</f>
        <v/>
      </c>
      <c r="BV7">
        <f>IF(SETUP!$B15="","",SETUP!$B15)</f>
        <v/>
      </c>
      <c r="BW7">
        <f>IF(SETUP!$B16="","",SETUP!$B16)</f>
        <v/>
      </c>
      <c r="BX7">
        <f>IF(SETUP!$B16="","",SETUP!$B16)</f>
        <v/>
      </c>
      <c r="BY7">
        <f>IF(SETUP!$B16="","",SETUP!$B16)</f>
        <v/>
      </c>
      <c r="BZ7">
        <f>IF(SETUP!$B16="","",SETUP!$B16)</f>
        <v/>
      </c>
      <c r="CA7">
        <f>IF(SETUP!$B16="","",SETUP!$B16)</f>
        <v/>
      </c>
      <c r="CB7">
        <f>IF(SETUP!$B16="","",SETUP!$B16)</f>
        <v/>
      </c>
      <c r="CC7">
        <f>IF(SETUP!$B16="","",SETUP!$B16)</f>
        <v/>
      </c>
      <c r="CD7">
        <f>IF(SETUP!$B16="","",SETUP!$B16)</f>
        <v/>
      </c>
      <c r="CE7">
        <f>IF(SETUP!$B16="","",SETUP!$B16)</f>
        <v/>
      </c>
      <c r="CF7">
        <f>IF(SETUP!$B16="","",SETUP!$B16)</f>
        <v/>
      </c>
      <c r="CG7">
        <f>IF(SETUP!$B16="","",SETUP!$B16)</f>
        <v/>
      </c>
      <c r="CH7">
        <f>IF(SETUP!$B16="","",SETUP!$B16)</f>
        <v/>
      </c>
      <c r="CI7">
        <f>IF(SETUP!$B17="","",SETUP!$B17)</f>
        <v/>
      </c>
      <c r="CJ7">
        <f>IF(SETUP!$B17="","",SETUP!$B17)</f>
        <v/>
      </c>
      <c r="CK7">
        <f>IF(SETUP!$B17="","",SETUP!$B17)</f>
        <v/>
      </c>
      <c r="CL7">
        <f>IF(SETUP!$B17="","",SETUP!$B17)</f>
        <v/>
      </c>
      <c r="CM7">
        <f>IF(SETUP!$B17="","",SETUP!$B17)</f>
        <v/>
      </c>
      <c r="CN7">
        <f>IF(SETUP!$B17="","",SETUP!$B17)</f>
        <v/>
      </c>
      <c r="CO7">
        <f>IF(SETUP!$B17="","",SETUP!$B17)</f>
        <v/>
      </c>
      <c r="CP7">
        <f>IF(SETUP!$B17="","",SETUP!$B17)</f>
        <v/>
      </c>
      <c r="CQ7">
        <f>IF(SETUP!$B17="","",SETUP!$B17)</f>
        <v/>
      </c>
      <c r="CR7">
        <f>IF(SETUP!$B17="","",SETUP!$B17)</f>
        <v/>
      </c>
      <c r="CS7">
        <f>IF(SETUP!$B17="","",SETUP!$B17)</f>
        <v/>
      </c>
      <c r="CT7">
        <f>IF(SETUP!$B17="","",SETUP!$B17)</f>
        <v/>
      </c>
    </row>
    <row r="8" ht="20" customHeight="1">
      <c r="C8" s="40">
        <f>IF(SETUP!$B10="","",SETUP!$C10)</f>
        <v/>
      </c>
      <c r="O8" s="41">
        <f>IF(SETUP!$B11="","",SETUP!$C11)</f>
        <v/>
      </c>
      <c r="AA8" s="42">
        <f>IF(SETUP!$B12="","",SETUP!$C12)</f>
        <v/>
      </c>
      <c r="AM8" s="43">
        <f>IF(SETUP!$B13="","",SETUP!$C13)</f>
        <v/>
      </c>
      <c r="AY8" s="44">
        <f>IF(SETUP!$B14="","",SETUP!$C14)</f>
        <v/>
      </c>
      <c r="BK8" s="45">
        <f>IF(SETUP!$B15="","",SETUP!$C15)</f>
        <v/>
      </c>
      <c r="BW8" s="45">
        <f>IF(SETUP!$B16="","",SETUP!$C16)</f>
        <v/>
      </c>
      <c r="CI8" s="45">
        <f>IF(SETUP!$B17="","",SETUP!$C17)</f>
        <v/>
      </c>
    </row>
    <row r="9" ht="20" customHeight="1">
      <c r="B9" s="41" t="inlineStr">
        <is>
          <t>Row</t>
        </is>
      </c>
      <c r="C9" s="46">
        <f>IFERROR(IF(C7="","",INDEX(SETUP!$C$21:$C$116,MATCH(C7&amp;"#"&amp;1,HELPER!$C$2:$C$97,0))),"")</f>
        <v/>
      </c>
      <c r="D9" s="46">
        <f>IFERROR(IF(D7="","",INDEX(SETUP!$C$21:$C$116,MATCH(D7&amp;"#"&amp;2,HELPER!$C$2:$C$97,0))),"")</f>
        <v/>
      </c>
      <c r="E9" s="46">
        <f>IFERROR(IF(E7="","",INDEX(SETUP!$C$21:$C$116,MATCH(E7&amp;"#"&amp;3,HELPER!$C$2:$C$97,0))),"")</f>
        <v/>
      </c>
      <c r="F9" s="46">
        <f>IFERROR(IF(F7="","",INDEX(SETUP!$C$21:$C$116,MATCH(F7&amp;"#"&amp;4,HELPER!$C$2:$C$97,0))),"")</f>
        <v/>
      </c>
      <c r="G9" s="46">
        <f>IFERROR(IF(G7="","",INDEX(SETUP!$C$21:$C$116,MATCH(G7&amp;"#"&amp;5,HELPER!$C$2:$C$97,0))),"")</f>
        <v/>
      </c>
      <c r="H9" s="46">
        <f>IFERROR(IF(H7="","",INDEX(SETUP!$C$21:$C$116,MATCH(H7&amp;"#"&amp;6,HELPER!$C$2:$C$97,0))),"")</f>
        <v/>
      </c>
      <c r="I9" s="46">
        <f>IFERROR(IF(I7="","",INDEX(SETUP!$C$21:$C$116,MATCH(I7&amp;"#"&amp;7,HELPER!$C$2:$C$97,0))),"")</f>
        <v/>
      </c>
      <c r="J9" s="46">
        <f>IFERROR(IF(J7="","",INDEX(SETUP!$C$21:$C$116,MATCH(J7&amp;"#"&amp;8,HELPER!$C$2:$C$97,0))),"")</f>
        <v/>
      </c>
      <c r="K9" s="46">
        <f>IFERROR(IF(K7="","",INDEX(SETUP!$C$21:$C$116,MATCH(K7&amp;"#"&amp;9,HELPER!$C$2:$C$97,0))),"")</f>
        <v/>
      </c>
      <c r="L9" s="46">
        <f>IFERROR(IF(L7="","",INDEX(SETUP!$C$21:$C$116,MATCH(L7&amp;"#"&amp;10,HELPER!$C$2:$C$97,0))),"")</f>
        <v/>
      </c>
      <c r="M9" s="46">
        <f>IFERROR(IF(M7="","",INDEX(SETUP!$C$21:$C$116,MATCH(M7&amp;"#"&amp;11,HELPER!$C$2:$C$97,0))),"")</f>
        <v/>
      </c>
      <c r="N9" s="46">
        <f>IFERROR(IF(N7="","",INDEX(SETUP!$C$21:$C$116,MATCH(N7&amp;"#"&amp;12,HELPER!$C$2:$C$97,0))),"")</f>
        <v/>
      </c>
      <c r="O9" s="47">
        <f>IFERROR(IF(O7="","",INDEX(SETUP!$C$21:$C$116,MATCH(O7&amp;"#"&amp;1,HELPER!$C$2:$C$97,0))),"")</f>
        <v/>
      </c>
      <c r="P9" s="47">
        <f>IFERROR(IF(P7="","",INDEX(SETUP!$C$21:$C$116,MATCH(P7&amp;"#"&amp;2,HELPER!$C$2:$C$97,0))),"")</f>
        <v/>
      </c>
      <c r="Q9" s="47">
        <f>IFERROR(IF(Q7="","",INDEX(SETUP!$C$21:$C$116,MATCH(Q7&amp;"#"&amp;3,HELPER!$C$2:$C$97,0))),"")</f>
        <v/>
      </c>
      <c r="R9" s="47">
        <f>IFERROR(IF(R7="","",INDEX(SETUP!$C$21:$C$116,MATCH(R7&amp;"#"&amp;4,HELPER!$C$2:$C$97,0))),"")</f>
        <v/>
      </c>
      <c r="S9" s="47">
        <f>IFERROR(IF(S7="","",INDEX(SETUP!$C$21:$C$116,MATCH(S7&amp;"#"&amp;5,HELPER!$C$2:$C$97,0))),"")</f>
        <v/>
      </c>
      <c r="T9" s="47">
        <f>IFERROR(IF(T7="","",INDEX(SETUP!$C$21:$C$116,MATCH(T7&amp;"#"&amp;6,HELPER!$C$2:$C$97,0))),"")</f>
        <v/>
      </c>
      <c r="U9" s="47">
        <f>IFERROR(IF(U7="","",INDEX(SETUP!$C$21:$C$116,MATCH(U7&amp;"#"&amp;7,HELPER!$C$2:$C$97,0))),"")</f>
        <v/>
      </c>
      <c r="V9" s="47">
        <f>IFERROR(IF(V7="","",INDEX(SETUP!$C$21:$C$116,MATCH(V7&amp;"#"&amp;8,HELPER!$C$2:$C$97,0))),"")</f>
        <v/>
      </c>
      <c r="W9" s="47">
        <f>IFERROR(IF(W7="","",INDEX(SETUP!$C$21:$C$116,MATCH(W7&amp;"#"&amp;9,HELPER!$C$2:$C$97,0))),"")</f>
        <v/>
      </c>
      <c r="X9" s="47">
        <f>IFERROR(IF(X7="","",INDEX(SETUP!$C$21:$C$116,MATCH(X7&amp;"#"&amp;10,HELPER!$C$2:$C$97,0))),"")</f>
        <v/>
      </c>
      <c r="Y9" s="47">
        <f>IFERROR(IF(Y7="","",INDEX(SETUP!$C$21:$C$116,MATCH(Y7&amp;"#"&amp;11,HELPER!$C$2:$C$97,0))),"")</f>
        <v/>
      </c>
      <c r="Z9" s="47">
        <f>IFERROR(IF(Z7="","",INDEX(SETUP!$C$21:$C$116,MATCH(Z7&amp;"#"&amp;12,HELPER!$C$2:$C$97,0))),"")</f>
        <v/>
      </c>
      <c r="AA9" s="48">
        <f>IFERROR(IF(AA7="","",INDEX(SETUP!$C$21:$C$116,MATCH(AA7&amp;"#"&amp;1,HELPER!$C$2:$C$97,0))),"")</f>
        <v/>
      </c>
      <c r="AB9" s="48">
        <f>IFERROR(IF(AB7="","",INDEX(SETUP!$C$21:$C$116,MATCH(AB7&amp;"#"&amp;2,HELPER!$C$2:$C$97,0))),"")</f>
        <v/>
      </c>
      <c r="AC9" s="48">
        <f>IFERROR(IF(AC7="","",INDEX(SETUP!$C$21:$C$116,MATCH(AC7&amp;"#"&amp;3,HELPER!$C$2:$C$97,0))),"")</f>
        <v/>
      </c>
      <c r="AD9" s="48">
        <f>IFERROR(IF(AD7="","",INDEX(SETUP!$C$21:$C$116,MATCH(AD7&amp;"#"&amp;4,HELPER!$C$2:$C$97,0))),"")</f>
        <v/>
      </c>
      <c r="AE9" s="48">
        <f>IFERROR(IF(AE7="","",INDEX(SETUP!$C$21:$C$116,MATCH(AE7&amp;"#"&amp;5,HELPER!$C$2:$C$97,0))),"")</f>
        <v/>
      </c>
      <c r="AF9" s="48">
        <f>IFERROR(IF(AF7="","",INDEX(SETUP!$C$21:$C$116,MATCH(AF7&amp;"#"&amp;6,HELPER!$C$2:$C$97,0))),"")</f>
        <v/>
      </c>
      <c r="AG9" s="48">
        <f>IFERROR(IF(AG7="","",INDEX(SETUP!$C$21:$C$116,MATCH(AG7&amp;"#"&amp;7,HELPER!$C$2:$C$97,0))),"")</f>
        <v/>
      </c>
      <c r="AH9" s="48">
        <f>IFERROR(IF(AH7="","",INDEX(SETUP!$C$21:$C$116,MATCH(AH7&amp;"#"&amp;8,HELPER!$C$2:$C$97,0))),"")</f>
        <v/>
      </c>
      <c r="AI9" s="48">
        <f>IFERROR(IF(AI7="","",INDEX(SETUP!$C$21:$C$116,MATCH(AI7&amp;"#"&amp;9,HELPER!$C$2:$C$97,0))),"")</f>
        <v/>
      </c>
      <c r="AJ9" s="48">
        <f>IFERROR(IF(AJ7="","",INDEX(SETUP!$C$21:$C$116,MATCH(AJ7&amp;"#"&amp;10,HELPER!$C$2:$C$97,0))),"")</f>
        <v/>
      </c>
      <c r="AK9" s="48">
        <f>IFERROR(IF(AK7="","",INDEX(SETUP!$C$21:$C$116,MATCH(AK7&amp;"#"&amp;11,HELPER!$C$2:$C$97,0))),"")</f>
        <v/>
      </c>
      <c r="AL9" s="48">
        <f>IFERROR(IF(AL7="","",INDEX(SETUP!$C$21:$C$116,MATCH(AL7&amp;"#"&amp;12,HELPER!$C$2:$C$97,0))),"")</f>
        <v/>
      </c>
      <c r="AM9" s="49">
        <f>IFERROR(IF(AM7="","",INDEX(SETUP!$C$21:$C$116,MATCH(AM7&amp;"#"&amp;1,HELPER!$C$2:$C$97,0))),"")</f>
        <v/>
      </c>
      <c r="AN9" s="49">
        <f>IFERROR(IF(AN7="","",INDEX(SETUP!$C$21:$C$116,MATCH(AN7&amp;"#"&amp;2,HELPER!$C$2:$C$97,0))),"")</f>
        <v/>
      </c>
      <c r="AO9" s="49">
        <f>IFERROR(IF(AO7="","",INDEX(SETUP!$C$21:$C$116,MATCH(AO7&amp;"#"&amp;3,HELPER!$C$2:$C$97,0))),"")</f>
        <v/>
      </c>
      <c r="AP9" s="49">
        <f>IFERROR(IF(AP7="","",INDEX(SETUP!$C$21:$C$116,MATCH(AP7&amp;"#"&amp;4,HELPER!$C$2:$C$97,0))),"")</f>
        <v/>
      </c>
      <c r="AQ9" s="49">
        <f>IFERROR(IF(AQ7="","",INDEX(SETUP!$C$21:$C$116,MATCH(AQ7&amp;"#"&amp;5,HELPER!$C$2:$C$97,0))),"")</f>
        <v/>
      </c>
      <c r="AR9" s="49">
        <f>IFERROR(IF(AR7="","",INDEX(SETUP!$C$21:$C$116,MATCH(AR7&amp;"#"&amp;6,HELPER!$C$2:$C$97,0))),"")</f>
        <v/>
      </c>
      <c r="AS9" s="49">
        <f>IFERROR(IF(AS7="","",INDEX(SETUP!$C$21:$C$116,MATCH(AS7&amp;"#"&amp;7,HELPER!$C$2:$C$97,0))),"")</f>
        <v/>
      </c>
      <c r="AT9" s="49">
        <f>IFERROR(IF(AT7="","",INDEX(SETUP!$C$21:$C$116,MATCH(AT7&amp;"#"&amp;8,HELPER!$C$2:$C$97,0))),"")</f>
        <v/>
      </c>
      <c r="AU9" s="49">
        <f>IFERROR(IF(AU7="","",INDEX(SETUP!$C$21:$C$116,MATCH(AU7&amp;"#"&amp;9,HELPER!$C$2:$C$97,0))),"")</f>
        <v/>
      </c>
      <c r="AV9" s="49">
        <f>IFERROR(IF(AV7="","",INDEX(SETUP!$C$21:$C$116,MATCH(AV7&amp;"#"&amp;10,HELPER!$C$2:$C$97,0))),"")</f>
        <v/>
      </c>
      <c r="AW9" s="49">
        <f>IFERROR(IF(AW7="","",INDEX(SETUP!$C$21:$C$116,MATCH(AW7&amp;"#"&amp;11,HELPER!$C$2:$C$97,0))),"")</f>
        <v/>
      </c>
      <c r="AX9" s="49">
        <f>IFERROR(IF(AX7="","",INDEX(SETUP!$C$21:$C$116,MATCH(AX7&amp;"#"&amp;12,HELPER!$C$2:$C$97,0))),"")</f>
        <v/>
      </c>
      <c r="AY9" s="50">
        <f>IFERROR(IF(AY7="","",INDEX(SETUP!$C$21:$C$116,MATCH(AY7&amp;"#"&amp;1,HELPER!$C$2:$C$97,0))),"")</f>
        <v/>
      </c>
      <c r="AZ9" s="50">
        <f>IFERROR(IF(AZ7="","",INDEX(SETUP!$C$21:$C$116,MATCH(AZ7&amp;"#"&amp;2,HELPER!$C$2:$C$97,0))),"")</f>
        <v/>
      </c>
      <c r="BA9" s="50">
        <f>IFERROR(IF(BA7="","",INDEX(SETUP!$C$21:$C$116,MATCH(BA7&amp;"#"&amp;3,HELPER!$C$2:$C$97,0))),"")</f>
        <v/>
      </c>
      <c r="BB9" s="50">
        <f>IFERROR(IF(BB7="","",INDEX(SETUP!$C$21:$C$116,MATCH(BB7&amp;"#"&amp;4,HELPER!$C$2:$C$97,0))),"")</f>
        <v/>
      </c>
      <c r="BC9" s="50">
        <f>IFERROR(IF(BC7="","",INDEX(SETUP!$C$21:$C$116,MATCH(BC7&amp;"#"&amp;5,HELPER!$C$2:$C$97,0))),"")</f>
        <v/>
      </c>
      <c r="BD9" s="50">
        <f>IFERROR(IF(BD7="","",INDEX(SETUP!$C$21:$C$116,MATCH(BD7&amp;"#"&amp;6,HELPER!$C$2:$C$97,0))),"")</f>
        <v/>
      </c>
      <c r="BE9" s="50">
        <f>IFERROR(IF(BE7="","",INDEX(SETUP!$C$21:$C$116,MATCH(BE7&amp;"#"&amp;7,HELPER!$C$2:$C$97,0))),"")</f>
        <v/>
      </c>
      <c r="BF9" s="50">
        <f>IFERROR(IF(BF7="","",INDEX(SETUP!$C$21:$C$116,MATCH(BF7&amp;"#"&amp;8,HELPER!$C$2:$C$97,0))),"")</f>
        <v/>
      </c>
      <c r="BG9" s="50">
        <f>IFERROR(IF(BG7="","",INDEX(SETUP!$C$21:$C$116,MATCH(BG7&amp;"#"&amp;9,HELPER!$C$2:$C$97,0))),"")</f>
        <v/>
      </c>
      <c r="BH9" s="50">
        <f>IFERROR(IF(BH7="","",INDEX(SETUP!$C$21:$C$116,MATCH(BH7&amp;"#"&amp;10,HELPER!$C$2:$C$97,0))),"")</f>
        <v/>
      </c>
      <c r="BI9" s="50">
        <f>IFERROR(IF(BI7="","",INDEX(SETUP!$C$21:$C$116,MATCH(BI7&amp;"#"&amp;11,HELPER!$C$2:$C$97,0))),"")</f>
        <v/>
      </c>
      <c r="BJ9" s="50">
        <f>IFERROR(IF(BJ7="","",INDEX(SETUP!$C$21:$C$116,MATCH(BJ7&amp;"#"&amp;12,HELPER!$C$2:$C$97,0))),"")</f>
        <v/>
      </c>
      <c r="BK9" s="51">
        <f>IFERROR(IF(BK7="","",INDEX(SETUP!$C$21:$C$116,MATCH(BK7&amp;"#"&amp;1,HELPER!$C$2:$C$97,0))),"")</f>
        <v/>
      </c>
      <c r="BL9" s="51">
        <f>IFERROR(IF(BL7="","",INDEX(SETUP!$C$21:$C$116,MATCH(BL7&amp;"#"&amp;2,HELPER!$C$2:$C$97,0))),"")</f>
        <v/>
      </c>
      <c r="BM9" s="51">
        <f>IFERROR(IF(BM7="","",INDEX(SETUP!$C$21:$C$116,MATCH(BM7&amp;"#"&amp;3,HELPER!$C$2:$C$97,0))),"")</f>
        <v/>
      </c>
      <c r="BN9" s="51">
        <f>IFERROR(IF(BN7="","",INDEX(SETUP!$C$21:$C$116,MATCH(BN7&amp;"#"&amp;4,HELPER!$C$2:$C$97,0))),"")</f>
        <v/>
      </c>
      <c r="BO9" s="51">
        <f>IFERROR(IF(BO7="","",INDEX(SETUP!$C$21:$C$116,MATCH(BO7&amp;"#"&amp;5,HELPER!$C$2:$C$97,0))),"")</f>
        <v/>
      </c>
      <c r="BP9" s="51">
        <f>IFERROR(IF(BP7="","",INDEX(SETUP!$C$21:$C$116,MATCH(BP7&amp;"#"&amp;6,HELPER!$C$2:$C$97,0))),"")</f>
        <v/>
      </c>
      <c r="BQ9" s="51">
        <f>IFERROR(IF(BQ7="","",INDEX(SETUP!$C$21:$C$116,MATCH(BQ7&amp;"#"&amp;7,HELPER!$C$2:$C$97,0))),"")</f>
        <v/>
      </c>
      <c r="BR9" s="51">
        <f>IFERROR(IF(BR7="","",INDEX(SETUP!$C$21:$C$116,MATCH(BR7&amp;"#"&amp;8,HELPER!$C$2:$C$97,0))),"")</f>
        <v/>
      </c>
      <c r="BS9" s="51">
        <f>IFERROR(IF(BS7="","",INDEX(SETUP!$C$21:$C$116,MATCH(BS7&amp;"#"&amp;9,HELPER!$C$2:$C$97,0))),"")</f>
        <v/>
      </c>
      <c r="BT9" s="51">
        <f>IFERROR(IF(BT7="","",INDEX(SETUP!$C$21:$C$116,MATCH(BT7&amp;"#"&amp;10,HELPER!$C$2:$C$97,0))),"")</f>
        <v/>
      </c>
      <c r="BU9" s="51">
        <f>IFERROR(IF(BU7="","",INDEX(SETUP!$C$21:$C$116,MATCH(BU7&amp;"#"&amp;11,HELPER!$C$2:$C$97,0))),"")</f>
        <v/>
      </c>
      <c r="BV9" s="51">
        <f>IFERROR(IF(BV7="","",INDEX(SETUP!$C$21:$C$116,MATCH(BV7&amp;"#"&amp;12,HELPER!$C$2:$C$97,0))),"")</f>
        <v/>
      </c>
      <c r="BW9" s="51">
        <f>IFERROR(IF(BW7="","",INDEX(SETUP!$C$21:$C$116,MATCH(BW7&amp;"#"&amp;1,HELPER!$C$2:$C$97,0))),"")</f>
        <v/>
      </c>
      <c r="BX9" s="51">
        <f>IFERROR(IF(BX7="","",INDEX(SETUP!$C$21:$C$116,MATCH(BX7&amp;"#"&amp;2,HELPER!$C$2:$C$97,0))),"")</f>
        <v/>
      </c>
      <c r="BY9" s="51">
        <f>IFERROR(IF(BY7="","",INDEX(SETUP!$C$21:$C$116,MATCH(BY7&amp;"#"&amp;3,HELPER!$C$2:$C$97,0))),"")</f>
        <v/>
      </c>
      <c r="BZ9" s="51">
        <f>IFERROR(IF(BZ7="","",INDEX(SETUP!$C$21:$C$116,MATCH(BZ7&amp;"#"&amp;4,HELPER!$C$2:$C$97,0))),"")</f>
        <v/>
      </c>
      <c r="CA9" s="51">
        <f>IFERROR(IF(CA7="","",INDEX(SETUP!$C$21:$C$116,MATCH(CA7&amp;"#"&amp;5,HELPER!$C$2:$C$97,0))),"")</f>
        <v/>
      </c>
      <c r="CB9" s="51">
        <f>IFERROR(IF(CB7="","",INDEX(SETUP!$C$21:$C$116,MATCH(CB7&amp;"#"&amp;6,HELPER!$C$2:$C$97,0))),"")</f>
        <v/>
      </c>
      <c r="CC9" s="51">
        <f>IFERROR(IF(CC7="","",INDEX(SETUP!$C$21:$C$116,MATCH(CC7&amp;"#"&amp;7,HELPER!$C$2:$C$97,0))),"")</f>
        <v/>
      </c>
      <c r="CD9" s="51">
        <f>IFERROR(IF(CD7="","",INDEX(SETUP!$C$21:$C$116,MATCH(CD7&amp;"#"&amp;8,HELPER!$C$2:$C$97,0))),"")</f>
        <v/>
      </c>
      <c r="CE9" s="51">
        <f>IFERROR(IF(CE7="","",INDEX(SETUP!$C$21:$C$116,MATCH(CE7&amp;"#"&amp;9,HELPER!$C$2:$C$97,0))),"")</f>
        <v/>
      </c>
      <c r="CF9" s="51">
        <f>IFERROR(IF(CF7="","",INDEX(SETUP!$C$21:$C$116,MATCH(CF7&amp;"#"&amp;10,HELPER!$C$2:$C$97,0))),"")</f>
        <v/>
      </c>
      <c r="CG9" s="51">
        <f>IFERROR(IF(CG7="","",INDEX(SETUP!$C$21:$C$116,MATCH(CG7&amp;"#"&amp;11,HELPER!$C$2:$C$97,0))),"")</f>
        <v/>
      </c>
      <c r="CH9" s="51">
        <f>IFERROR(IF(CH7="","",INDEX(SETUP!$C$21:$C$116,MATCH(CH7&amp;"#"&amp;12,HELPER!$C$2:$C$97,0))),"")</f>
        <v/>
      </c>
      <c r="CI9" s="51">
        <f>IFERROR(IF(CI7="","",INDEX(SETUP!$C$21:$C$116,MATCH(CI7&amp;"#"&amp;1,HELPER!$C$2:$C$97,0))),"")</f>
        <v/>
      </c>
      <c r="CJ9" s="51">
        <f>IFERROR(IF(CJ7="","",INDEX(SETUP!$C$21:$C$116,MATCH(CJ7&amp;"#"&amp;2,HELPER!$C$2:$C$97,0))),"")</f>
        <v/>
      </c>
      <c r="CK9" s="51">
        <f>IFERROR(IF(CK7="","",INDEX(SETUP!$C$21:$C$116,MATCH(CK7&amp;"#"&amp;3,HELPER!$C$2:$C$97,0))),"")</f>
        <v/>
      </c>
      <c r="CL9" s="51">
        <f>IFERROR(IF(CL7="","",INDEX(SETUP!$C$21:$C$116,MATCH(CL7&amp;"#"&amp;4,HELPER!$C$2:$C$97,0))),"")</f>
        <v/>
      </c>
      <c r="CM9" s="51">
        <f>IFERROR(IF(CM7="","",INDEX(SETUP!$C$21:$C$116,MATCH(CM7&amp;"#"&amp;5,HELPER!$C$2:$C$97,0))),"")</f>
        <v/>
      </c>
      <c r="CN9" s="51">
        <f>IFERROR(IF(CN7="","",INDEX(SETUP!$C$21:$C$116,MATCH(CN7&amp;"#"&amp;6,HELPER!$C$2:$C$97,0))),"")</f>
        <v/>
      </c>
      <c r="CO9" s="51">
        <f>IFERROR(IF(CO7="","",INDEX(SETUP!$C$21:$C$116,MATCH(CO7&amp;"#"&amp;7,HELPER!$C$2:$C$97,0))),"")</f>
        <v/>
      </c>
      <c r="CP9" s="51">
        <f>IFERROR(IF(CP7="","",INDEX(SETUP!$C$21:$C$116,MATCH(CP7&amp;"#"&amp;8,HELPER!$C$2:$C$97,0))),"")</f>
        <v/>
      </c>
      <c r="CQ9" s="51">
        <f>IFERROR(IF(CQ7="","",INDEX(SETUP!$C$21:$C$116,MATCH(CQ7&amp;"#"&amp;9,HELPER!$C$2:$C$97,0))),"")</f>
        <v/>
      </c>
      <c r="CR9" s="51">
        <f>IFERROR(IF(CR7="","",INDEX(SETUP!$C$21:$C$116,MATCH(CR7&amp;"#"&amp;10,HELPER!$C$2:$C$97,0))),"")</f>
        <v/>
      </c>
      <c r="CS9" s="51">
        <f>IFERROR(IF(CS7="","",INDEX(SETUP!$C$21:$C$116,MATCH(CS7&amp;"#"&amp;11,HELPER!$C$2:$C$97,0))),"")</f>
        <v/>
      </c>
      <c r="CT9" s="51">
        <f>IFERROR(IF(CT7="","",INDEX(SETUP!$C$21:$C$116,MATCH(CT7&amp;"#"&amp;12,HELPER!$C$2:$C$97,0))),"")</f>
        <v/>
      </c>
      <c r="CU9" s="52" t="inlineStr">
        <is>
          <t>Total</t>
        </is>
      </c>
    </row>
    <row r="10">
      <c r="A10">
        <f>IF(SETUP!$C148="","",SETUP!$C148)</f>
        <v/>
      </c>
      <c r="B10" s="9">
        <f>IF(SETUP!$C148="","",SETUP!$B148&amp;" / "&amp;SETUP!$D148)</f>
        <v/>
      </c>
      <c r="C10" s="57">
        <f>IF(OR($A10="",C$9=""),"",IFERROR(COUNTIFS('Job Catalog'!$F$10:$F$509,$A10,'Job Catalog'!$H$10:$H$509,C$7,'Job Catalog'!$I$10:$I$509,C$9)/COUNTA('Job Catalog'!$C$10:$C$509),""))</f>
        <v/>
      </c>
      <c r="D10" s="57">
        <f>IF(OR($A10="",D$9=""),"",IFERROR(COUNTIFS('Job Catalog'!$F$10:$F$509,$A10,'Job Catalog'!$H$10:$H$509,D$7,'Job Catalog'!$I$10:$I$509,D$9)/COUNTA('Job Catalog'!$C$10:$C$509),""))</f>
        <v/>
      </c>
      <c r="E10" s="57">
        <f>IF(OR($A10="",E$9=""),"",IFERROR(COUNTIFS('Job Catalog'!$F$10:$F$509,$A10,'Job Catalog'!$H$10:$H$509,E$7,'Job Catalog'!$I$10:$I$509,E$9)/COUNTA('Job Catalog'!$C$10:$C$509),""))</f>
        <v/>
      </c>
      <c r="F10" s="57">
        <f>IF(OR($A10="",F$9=""),"",IFERROR(COUNTIFS('Job Catalog'!$F$10:$F$509,$A10,'Job Catalog'!$H$10:$H$509,F$7,'Job Catalog'!$I$10:$I$509,F$9)/COUNTA('Job Catalog'!$C$10:$C$509),""))</f>
        <v/>
      </c>
      <c r="G10" s="57">
        <f>IF(OR($A10="",G$9=""),"",IFERROR(COUNTIFS('Job Catalog'!$F$10:$F$509,$A10,'Job Catalog'!$H$10:$H$509,G$7,'Job Catalog'!$I$10:$I$509,G$9)/COUNTA('Job Catalog'!$C$10:$C$509),""))</f>
        <v/>
      </c>
      <c r="H10" s="57">
        <f>IF(OR($A10="",H$9=""),"",IFERROR(COUNTIFS('Job Catalog'!$F$10:$F$509,$A10,'Job Catalog'!$H$10:$H$509,H$7,'Job Catalog'!$I$10:$I$509,H$9)/COUNTA('Job Catalog'!$C$10:$C$509),""))</f>
        <v/>
      </c>
      <c r="I10" s="57">
        <f>IF(OR($A10="",I$9=""),"",IFERROR(COUNTIFS('Job Catalog'!$F$10:$F$509,$A10,'Job Catalog'!$H$10:$H$509,I$7,'Job Catalog'!$I$10:$I$509,I$9)/COUNTA('Job Catalog'!$C$10:$C$509),""))</f>
        <v/>
      </c>
      <c r="J10" s="57">
        <f>IF(OR($A10="",J$9=""),"",IFERROR(COUNTIFS('Job Catalog'!$F$10:$F$509,$A10,'Job Catalog'!$H$10:$H$509,J$7,'Job Catalog'!$I$10:$I$509,J$9)/COUNTA('Job Catalog'!$C$10:$C$509),""))</f>
        <v/>
      </c>
      <c r="K10" s="57">
        <f>IF(OR($A10="",K$9=""),"",IFERROR(COUNTIFS('Job Catalog'!$F$10:$F$509,$A10,'Job Catalog'!$H$10:$H$509,K$7,'Job Catalog'!$I$10:$I$509,K$9)/COUNTA('Job Catalog'!$C$10:$C$509),""))</f>
        <v/>
      </c>
      <c r="L10" s="57">
        <f>IF(OR($A10="",L$9=""),"",IFERROR(COUNTIFS('Job Catalog'!$F$10:$F$509,$A10,'Job Catalog'!$H$10:$H$509,L$7,'Job Catalog'!$I$10:$I$509,L$9)/COUNTA('Job Catalog'!$C$10:$C$509),""))</f>
        <v/>
      </c>
      <c r="M10" s="57">
        <f>IF(OR($A10="",M$9=""),"",IFERROR(COUNTIFS('Job Catalog'!$F$10:$F$509,$A10,'Job Catalog'!$H$10:$H$509,M$7,'Job Catalog'!$I$10:$I$509,M$9)/COUNTA('Job Catalog'!$C$10:$C$509),""))</f>
        <v/>
      </c>
      <c r="N10" s="57">
        <f>IF(OR($A10="",N$9=""),"",IFERROR(COUNTIFS('Job Catalog'!$F$10:$F$509,$A10,'Job Catalog'!$H$10:$H$509,N$7,'Job Catalog'!$I$10:$I$509,N$9)/COUNTA('Job Catalog'!$C$10:$C$509),""))</f>
        <v/>
      </c>
      <c r="O10" s="57">
        <f>IF(OR($A10="",O$9=""),"",IFERROR(COUNTIFS('Job Catalog'!$F$10:$F$509,$A10,'Job Catalog'!$H$10:$H$509,O$7,'Job Catalog'!$I$10:$I$509,O$9)/COUNTA('Job Catalog'!$C$10:$C$509),""))</f>
        <v/>
      </c>
      <c r="P10" s="57">
        <f>IF(OR($A10="",P$9=""),"",IFERROR(COUNTIFS('Job Catalog'!$F$10:$F$509,$A10,'Job Catalog'!$H$10:$H$509,P$7,'Job Catalog'!$I$10:$I$509,P$9)/COUNTA('Job Catalog'!$C$10:$C$509),""))</f>
        <v/>
      </c>
      <c r="Q10" s="57">
        <f>IF(OR($A10="",Q$9=""),"",IFERROR(COUNTIFS('Job Catalog'!$F$10:$F$509,$A10,'Job Catalog'!$H$10:$H$509,Q$7,'Job Catalog'!$I$10:$I$509,Q$9)/COUNTA('Job Catalog'!$C$10:$C$509),""))</f>
        <v/>
      </c>
      <c r="R10" s="57">
        <f>IF(OR($A10="",R$9=""),"",IFERROR(COUNTIFS('Job Catalog'!$F$10:$F$509,$A10,'Job Catalog'!$H$10:$H$509,R$7,'Job Catalog'!$I$10:$I$509,R$9)/COUNTA('Job Catalog'!$C$10:$C$509),""))</f>
        <v/>
      </c>
      <c r="S10" s="57">
        <f>IF(OR($A10="",S$9=""),"",IFERROR(COUNTIFS('Job Catalog'!$F$10:$F$509,$A10,'Job Catalog'!$H$10:$H$509,S$7,'Job Catalog'!$I$10:$I$509,S$9)/COUNTA('Job Catalog'!$C$10:$C$509),""))</f>
        <v/>
      </c>
      <c r="T10" s="57">
        <f>IF(OR($A10="",T$9=""),"",IFERROR(COUNTIFS('Job Catalog'!$F$10:$F$509,$A10,'Job Catalog'!$H$10:$H$509,T$7,'Job Catalog'!$I$10:$I$509,T$9)/COUNTA('Job Catalog'!$C$10:$C$509),""))</f>
        <v/>
      </c>
      <c r="U10" s="57">
        <f>IF(OR($A10="",U$9=""),"",IFERROR(COUNTIFS('Job Catalog'!$F$10:$F$509,$A10,'Job Catalog'!$H$10:$H$509,U$7,'Job Catalog'!$I$10:$I$509,U$9)/COUNTA('Job Catalog'!$C$10:$C$509),""))</f>
        <v/>
      </c>
      <c r="V10" s="57">
        <f>IF(OR($A10="",V$9=""),"",IFERROR(COUNTIFS('Job Catalog'!$F$10:$F$509,$A10,'Job Catalog'!$H$10:$H$509,V$7,'Job Catalog'!$I$10:$I$509,V$9)/COUNTA('Job Catalog'!$C$10:$C$509),""))</f>
        <v/>
      </c>
      <c r="W10" s="57">
        <f>IF(OR($A10="",W$9=""),"",IFERROR(COUNTIFS('Job Catalog'!$F$10:$F$509,$A10,'Job Catalog'!$H$10:$H$509,W$7,'Job Catalog'!$I$10:$I$509,W$9)/COUNTA('Job Catalog'!$C$10:$C$509),""))</f>
        <v/>
      </c>
      <c r="X10" s="57">
        <f>IF(OR($A10="",X$9=""),"",IFERROR(COUNTIFS('Job Catalog'!$F$10:$F$509,$A10,'Job Catalog'!$H$10:$H$509,X$7,'Job Catalog'!$I$10:$I$509,X$9)/COUNTA('Job Catalog'!$C$10:$C$509),""))</f>
        <v/>
      </c>
      <c r="Y10" s="57">
        <f>IF(OR($A10="",Y$9=""),"",IFERROR(COUNTIFS('Job Catalog'!$F$10:$F$509,$A10,'Job Catalog'!$H$10:$H$509,Y$7,'Job Catalog'!$I$10:$I$509,Y$9)/COUNTA('Job Catalog'!$C$10:$C$509),""))</f>
        <v/>
      </c>
      <c r="Z10" s="57">
        <f>IF(OR($A10="",Z$9=""),"",IFERROR(COUNTIFS('Job Catalog'!$F$10:$F$509,$A10,'Job Catalog'!$H$10:$H$509,Z$7,'Job Catalog'!$I$10:$I$509,Z$9)/COUNTA('Job Catalog'!$C$10:$C$509),""))</f>
        <v/>
      </c>
      <c r="AA10" s="57">
        <f>IF(OR($A10="",AA$9=""),"",IFERROR(COUNTIFS('Job Catalog'!$F$10:$F$509,$A10,'Job Catalog'!$H$10:$H$509,AA$7,'Job Catalog'!$I$10:$I$509,AA$9)/COUNTA('Job Catalog'!$C$10:$C$509),""))</f>
        <v/>
      </c>
      <c r="AB10" s="57">
        <f>IF(OR($A10="",AB$9=""),"",IFERROR(COUNTIFS('Job Catalog'!$F$10:$F$509,$A10,'Job Catalog'!$H$10:$H$509,AB$7,'Job Catalog'!$I$10:$I$509,AB$9)/COUNTA('Job Catalog'!$C$10:$C$509),""))</f>
        <v/>
      </c>
      <c r="AC10" s="57">
        <f>IF(OR($A10="",AC$9=""),"",IFERROR(COUNTIFS('Job Catalog'!$F$10:$F$509,$A10,'Job Catalog'!$H$10:$H$509,AC$7,'Job Catalog'!$I$10:$I$509,AC$9)/COUNTA('Job Catalog'!$C$10:$C$509),""))</f>
        <v/>
      </c>
      <c r="AD10" s="57">
        <f>IF(OR($A10="",AD$9=""),"",IFERROR(COUNTIFS('Job Catalog'!$F$10:$F$509,$A10,'Job Catalog'!$H$10:$H$509,AD$7,'Job Catalog'!$I$10:$I$509,AD$9)/COUNTA('Job Catalog'!$C$10:$C$509),""))</f>
        <v/>
      </c>
      <c r="AE10" s="57">
        <f>IF(OR($A10="",AE$9=""),"",IFERROR(COUNTIFS('Job Catalog'!$F$10:$F$509,$A10,'Job Catalog'!$H$10:$H$509,AE$7,'Job Catalog'!$I$10:$I$509,AE$9)/COUNTA('Job Catalog'!$C$10:$C$509),""))</f>
        <v/>
      </c>
      <c r="AF10" s="57">
        <f>IF(OR($A10="",AF$9=""),"",IFERROR(COUNTIFS('Job Catalog'!$F$10:$F$509,$A10,'Job Catalog'!$H$10:$H$509,AF$7,'Job Catalog'!$I$10:$I$509,AF$9)/COUNTA('Job Catalog'!$C$10:$C$509),""))</f>
        <v/>
      </c>
      <c r="AG10" s="57">
        <f>IF(OR($A10="",AG$9=""),"",IFERROR(COUNTIFS('Job Catalog'!$F$10:$F$509,$A10,'Job Catalog'!$H$10:$H$509,AG$7,'Job Catalog'!$I$10:$I$509,AG$9)/COUNTA('Job Catalog'!$C$10:$C$509),""))</f>
        <v/>
      </c>
      <c r="AH10" s="57">
        <f>IF(OR($A10="",AH$9=""),"",IFERROR(COUNTIFS('Job Catalog'!$F$10:$F$509,$A10,'Job Catalog'!$H$10:$H$509,AH$7,'Job Catalog'!$I$10:$I$509,AH$9)/COUNTA('Job Catalog'!$C$10:$C$509),""))</f>
        <v/>
      </c>
      <c r="AI10" s="57">
        <f>IF(OR($A10="",AI$9=""),"",IFERROR(COUNTIFS('Job Catalog'!$F$10:$F$509,$A10,'Job Catalog'!$H$10:$H$509,AI$7,'Job Catalog'!$I$10:$I$509,AI$9)/COUNTA('Job Catalog'!$C$10:$C$509),""))</f>
        <v/>
      </c>
      <c r="AJ10" s="57">
        <f>IF(OR($A10="",AJ$9=""),"",IFERROR(COUNTIFS('Job Catalog'!$F$10:$F$509,$A10,'Job Catalog'!$H$10:$H$509,AJ$7,'Job Catalog'!$I$10:$I$509,AJ$9)/COUNTA('Job Catalog'!$C$10:$C$509),""))</f>
        <v/>
      </c>
      <c r="AK10" s="57">
        <f>IF(OR($A10="",AK$9=""),"",IFERROR(COUNTIFS('Job Catalog'!$F$10:$F$509,$A10,'Job Catalog'!$H$10:$H$509,AK$7,'Job Catalog'!$I$10:$I$509,AK$9)/COUNTA('Job Catalog'!$C$10:$C$509),""))</f>
        <v/>
      </c>
      <c r="AL10" s="57">
        <f>IF(OR($A10="",AL$9=""),"",IFERROR(COUNTIFS('Job Catalog'!$F$10:$F$509,$A10,'Job Catalog'!$H$10:$H$509,AL$7,'Job Catalog'!$I$10:$I$509,AL$9)/COUNTA('Job Catalog'!$C$10:$C$509),""))</f>
        <v/>
      </c>
      <c r="AM10" s="57">
        <f>IF(OR($A10="",AM$9=""),"",IFERROR(COUNTIFS('Job Catalog'!$F$10:$F$509,$A10,'Job Catalog'!$H$10:$H$509,AM$7,'Job Catalog'!$I$10:$I$509,AM$9)/COUNTA('Job Catalog'!$C$10:$C$509),""))</f>
        <v/>
      </c>
      <c r="AN10" s="57">
        <f>IF(OR($A10="",AN$9=""),"",IFERROR(COUNTIFS('Job Catalog'!$F$10:$F$509,$A10,'Job Catalog'!$H$10:$H$509,AN$7,'Job Catalog'!$I$10:$I$509,AN$9)/COUNTA('Job Catalog'!$C$10:$C$509),""))</f>
        <v/>
      </c>
      <c r="AO10" s="57">
        <f>IF(OR($A10="",AO$9=""),"",IFERROR(COUNTIFS('Job Catalog'!$F$10:$F$509,$A10,'Job Catalog'!$H$10:$H$509,AO$7,'Job Catalog'!$I$10:$I$509,AO$9)/COUNTA('Job Catalog'!$C$10:$C$509),""))</f>
        <v/>
      </c>
      <c r="AP10" s="57">
        <f>IF(OR($A10="",AP$9=""),"",IFERROR(COUNTIFS('Job Catalog'!$F$10:$F$509,$A10,'Job Catalog'!$H$10:$H$509,AP$7,'Job Catalog'!$I$10:$I$509,AP$9)/COUNTA('Job Catalog'!$C$10:$C$509),""))</f>
        <v/>
      </c>
      <c r="AQ10" s="57">
        <f>IF(OR($A10="",AQ$9=""),"",IFERROR(COUNTIFS('Job Catalog'!$F$10:$F$509,$A10,'Job Catalog'!$H$10:$H$509,AQ$7,'Job Catalog'!$I$10:$I$509,AQ$9)/COUNTA('Job Catalog'!$C$10:$C$509),""))</f>
        <v/>
      </c>
      <c r="AR10" s="57">
        <f>IF(OR($A10="",AR$9=""),"",IFERROR(COUNTIFS('Job Catalog'!$F$10:$F$509,$A10,'Job Catalog'!$H$10:$H$509,AR$7,'Job Catalog'!$I$10:$I$509,AR$9)/COUNTA('Job Catalog'!$C$10:$C$509),""))</f>
        <v/>
      </c>
      <c r="AS10" s="57">
        <f>IF(OR($A10="",AS$9=""),"",IFERROR(COUNTIFS('Job Catalog'!$F$10:$F$509,$A10,'Job Catalog'!$H$10:$H$509,AS$7,'Job Catalog'!$I$10:$I$509,AS$9)/COUNTA('Job Catalog'!$C$10:$C$509),""))</f>
        <v/>
      </c>
      <c r="AT10" s="57">
        <f>IF(OR($A10="",AT$9=""),"",IFERROR(COUNTIFS('Job Catalog'!$F$10:$F$509,$A10,'Job Catalog'!$H$10:$H$509,AT$7,'Job Catalog'!$I$10:$I$509,AT$9)/COUNTA('Job Catalog'!$C$10:$C$509),""))</f>
        <v/>
      </c>
      <c r="AU10" s="57">
        <f>IF(OR($A10="",AU$9=""),"",IFERROR(COUNTIFS('Job Catalog'!$F$10:$F$509,$A10,'Job Catalog'!$H$10:$H$509,AU$7,'Job Catalog'!$I$10:$I$509,AU$9)/COUNTA('Job Catalog'!$C$10:$C$509),""))</f>
        <v/>
      </c>
      <c r="AV10" s="57">
        <f>IF(OR($A10="",AV$9=""),"",IFERROR(COUNTIFS('Job Catalog'!$F$10:$F$509,$A10,'Job Catalog'!$H$10:$H$509,AV$7,'Job Catalog'!$I$10:$I$509,AV$9)/COUNTA('Job Catalog'!$C$10:$C$509),""))</f>
        <v/>
      </c>
      <c r="AW10" s="57">
        <f>IF(OR($A10="",AW$9=""),"",IFERROR(COUNTIFS('Job Catalog'!$F$10:$F$509,$A10,'Job Catalog'!$H$10:$H$509,AW$7,'Job Catalog'!$I$10:$I$509,AW$9)/COUNTA('Job Catalog'!$C$10:$C$509),""))</f>
        <v/>
      </c>
      <c r="AX10" s="57">
        <f>IF(OR($A10="",AX$9=""),"",IFERROR(COUNTIFS('Job Catalog'!$F$10:$F$509,$A10,'Job Catalog'!$H$10:$H$509,AX$7,'Job Catalog'!$I$10:$I$509,AX$9)/COUNTA('Job Catalog'!$C$10:$C$509),""))</f>
        <v/>
      </c>
      <c r="AY10" s="57">
        <f>IF(OR($A10="",AY$9=""),"",IFERROR(COUNTIFS('Job Catalog'!$F$10:$F$509,$A10,'Job Catalog'!$H$10:$H$509,AY$7,'Job Catalog'!$I$10:$I$509,AY$9)/COUNTA('Job Catalog'!$C$10:$C$509),""))</f>
        <v/>
      </c>
      <c r="AZ10" s="57">
        <f>IF(OR($A10="",AZ$9=""),"",IFERROR(COUNTIFS('Job Catalog'!$F$10:$F$509,$A10,'Job Catalog'!$H$10:$H$509,AZ$7,'Job Catalog'!$I$10:$I$509,AZ$9)/COUNTA('Job Catalog'!$C$10:$C$509),""))</f>
        <v/>
      </c>
      <c r="BA10" s="57">
        <f>IF(OR($A10="",BA$9=""),"",IFERROR(COUNTIFS('Job Catalog'!$F$10:$F$509,$A10,'Job Catalog'!$H$10:$H$509,BA$7,'Job Catalog'!$I$10:$I$509,BA$9)/COUNTA('Job Catalog'!$C$10:$C$509),""))</f>
        <v/>
      </c>
      <c r="BB10" s="57">
        <f>IF(OR($A10="",BB$9=""),"",IFERROR(COUNTIFS('Job Catalog'!$F$10:$F$509,$A10,'Job Catalog'!$H$10:$H$509,BB$7,'Job Catalog'!$I$10:$I$509,BB$9)/COUNTA('Job Catalog'!$C$10:$C$509),""))</f>
        <v/>
      </c>
      <c r="BC10" s="57">
        <f>IF(OR($A10="",BC$9=""),"",IFERROR(COUNTIFS('Job Catalog'!$F$10:$F$509,$A10,'Job Catalog'!$H$10:$H$509,BC$7,'Job Catalog'!$I$10:$I$509,BC$9)/COUNTA('Job Catalog'!$C$10:$C$509),""))</f>
        <v/>
      </c>
      <c r="BD10" s="57">
        <f>IF(OR($A10="",BD$9=""),"",IFERROR(COUNTIFS('Job Catalog'!$F$10:$F$509,$A10,'Job Catalog'!$H$10:$H$509,BD$7,'Job Catalog'!$I$10:$I$509,BD$9)/COUNTA('Job Catalog'!$C$10:$C$509),""))</f>
        <v/>
      </c>
      <c r="BE10" s="57">
        <f>IF(OR($A10="",BE$9=""),"",IFERROR(COUNTIFS('Job Catalog'!$F$10:$F$509,$A10,'Job Catalog'!$H$10:$H$509,BE$7,'Job Catalog'!$I$10:$I$509,BE$9)/COUNTA('Job Catalog'!$C$10:$C$509),""))</f>
        <v/>
      </c>
      <c r="BF10" s="57">
        <f>IF(OR($A10="",BF$9=""),"",IFERROR(COUNTIFS('Job Catalog'!$F$10:$F$509,$A10,'Job Catalog'!$H$10:$H$509,BF$7,'Job Catalog'!$I$10:$I$509,BF$9)/COUNTA('Job Catalog'!$C$10:$C$509),""))</f>
        <v/>
      </c>
      <c r="BG10" s="57">
        <f>IF(OR($A10="",BG$9=""),"",IFERROR(COUNTIFS('Job Catalog'!$F$10:$F$509,$A10,'Job Catalog'!$H$10:$H$509,BG$7,'Job Catalog'!$I$10:$I$509,BG$9)/COUNTA('Job Catalog'!$C$10:$C$509),""))</f>
        <v/>
      </c>
      <c r="BH10" s="57">
        <f>IF(OR($A10="",BH$9=""),"",IFERROR(COUNTIFS('Job Catalog'!$F$10:$F$509,$A10,'Job Catalog'!$H$10:$H$509,BH$7,'Job Catalog'!$I$10:$I$509,BH$9)/COUNTA('Job Catalog'!$C$10:$C$509),""))</f>
        <v/>
      </c>
      <c r="BI10" s="57">
        <f>IF(OR($A10="",BI$9=""),"",IFERROR(COUNTIFS('Job Catalog'!$F$10:$F$509,$A10,'Job Catalog'!$H$10:$H$509,BI$7,'Job Catalog'!$I$10:$I$509,BI$9)/COUNTA('Job Catalog'!$C$10:$C$509),""))</f>
        <v/>
      </c>
      <c r="BJ10" s="57">
        <f>IF(OR($A10="",BJ$9=""),"",IFERROR(COUNTIFS('Job Catalog'!$F$10:$F$509,$A10,'Job Catalog'!$H$10:$H$509,BJ$7,'Job Catalog'!$I$10:$I$509,BJ$9)/COUNTA('Job Catalog'!$C$10:$C$509),""))</f>
        <v/>
      </c>
      <c r="BK10" s="57">
        <f>IF(OR($A10="",BK$9=""),"",IFERROR(COUNTIFS('Job Catalog'!$F$10:$F$509,$A10,'Job Catalog'!$H$10:$H$509,BK$7,'Job Catalog'!$I$10:$I$509,BK$9)/COUNTA('Job Catalog'!$C$10:$C$509),""))</f>
        <v/>
      </c>
      <c r="BL10" s="57">
        <f>IF(OR($A10="",BL$9=""),"",IFERROR(COUNTIFS('Job Catalog'!$F$10:$F$509,$A10,'Job Catalog'!$H$10:$H$509,BL$7,'Job Catalog'!$I$10:$I$509,BL$9)/COUNTA('Job Catalog'!$C$10:$C$509),""))</f>
        <v/>
      </c>
      <c r="BM10" s="57">
        <f>IF(OR($A10="",BM$9=""),"",IFERROR(COUNTIFS('Job Catalog'!$F$10:$F$509,$A10,'Job Catalog'!$H$10:$H$509,BM$7,'Job Catalog'!$I$10:$I$509,BM$9)/COUNTA('Job Catalog'!$C$10:$C$509),""))</f>
        <v/>
      </c>
      <c r="BN10" s="57">
        <f>IF(OR($A10="",BN$9=""),"",IFERROR(COUNTIFS('Job Catalog'!$F$10:$F$509,$A10,'Job Catalog'!$H$10:$H$509,BN$7,'Job Catalog'!$I$10:$I$509,BN$9)/COUNTA('Job Catalog'!$C$10:$C$509),""))</f>
        <v/>
      </c>
      <c r="BO10" s="57">
        <f>IF(OR($A10="",BO$9=""),"",IFERROR(COUNTIFS('Job Catalog'!$F$10:$F$509,$A10,'Job Catalog'!$H$10:$H$509,BO$7,'Job Catalog'!$I$10:$I$509,BO$9)/COUNTA('Job Catalog'!$C$10:$C$509),""))</f>
        <v/>
      </c>
      <c r="BP10" s="57">
        <f>IF(OR($A10="",BP$9=""),"",IFERROR(COUNTIFS('Job Catalog'!$F$10:$F$509,$A10,'Job Catalog'!$H$10:$H$509,BP$7,'Job Catalog'!$I$10:$I$509,BP$9)/COUNTA('Job Catalog'!$C$10:$C$509),""))</f>
        <v/>
      </c>
      <c r="BQ10" s="57">
        <f>IF(OR($A10="",BQ$9=""),"",IFERROR(COUNTIFS('Job Catalog'!$F$10:$F$509,$A10,'Job Catalog'!$H$10:$H$509,BQ$7,'Job Catalog'!$I$10:$I$509,BQ$9)/COUNTA('Job Catalog'!$C$10:$C$509),""))</f>
        <v/>
      </c>
      <c r="BR10" s="57">
        <f>IF(OR($A10="",BR$9=""),"",IFERROR(COUNTIFS('Job Catalog'!$F$10:$F$509,$A10,'Job Catalog'!$H$10:$H$509,BR$7,'Job Catalog'!$I$10:$I$509,BR$9)/COUNTA('Job Catalog'!$C$10:$C$509),""))</f>
        <v/>
      </c>
      <c r="BS10" s="57">
        <f>IF(OR($A10="",BS$9=""),"",IFERROR(COUNTIFS('Job Catalog'!$F$10:$F$509,$A10,'Job Catalog'!$H$10:$H$509,BS$7,'Job Catalog'!$I$10:$I$509,BS$9)/COUNTA('Job Catalog'!$C$10:$C$509),""))</f>
        <v/>
      </c>
      <c r="BT10" s="57">
        <f>IF(OR($A10="",BT$9=""),"",IFERROR(COUNTIFS('Job Catalog'!$F$10:$F$509,$A10,'Job Catalog'!$H$10:$H$509,BT$7,'Job Catalog'!$I$10:$I$509,BT$9)/COUNTA('Job Catalog'!$C$10:$C$509),""))</f>
        <v/>
      </c>
      <c r="BU10" s="57">
        <f>IF(OR($A10="",BU$9=""),"",IFERROR(COUNTIFS('Job Catalog'!$F$10:$F$509,$A10,'Job Catalog'!$H$10:$H$509,BU$7,'Job Catalog'!$I$10:$I$509,BU$9)/COUNTA('Job Catalog'!$C$10:$C$509),""))</f>
        <v/>
      </c>
      <c r="BV10" s="57">
        <f>IF(OR($A10="",BV$9=""),"",IFERROR(COUNTIFS('Job Catalog'!$F$10:$F$509,$A10,'Job Catalog'!$H$10:$H$509,BV$7,'Job Catalog'!$I$10:$I$509,BV$9)/COUNTA('Job Catalog'!$C$10:$C$509),""))</f>
        <v/>
      </c>
      <c r="BW10" s="57">
        <f>IF(OR($A10="",BW$9=""),"",IFERROR(COUNTIFS('Job Catalog'!$F$10:$F$509,$A10,'Job Catalog'!$H$10:$H$509,BW$7,'Job Catalog'!$I$10:$I$509,BW$9)/COUNTA('Job Catalog'!$C$10:$C$509),""))</f>
        <v/>
      </c>
      <c r="BX10" s="57">
        <f>IF(OR($A10="",BX$9=""),"",IFERROR(COUNTIFS('Job Catalog'!$F$10:$F$509,$A10,'Job Catalog'!$H$10:$H$509,BX$7,'Job Catalog'!$I$10:$I$509,BX$9)/COUNTA('Job Catalog'!$C$10:$C$509),""))</f>
        <v/>
      </c>
      <c r="BY10" s="57">
        <f>IF(OR($A10="",BY$9=""),"",IFERROR(COUNTIFS('Job Catalog'!$F$10:$F$509,$A10,'Job Catalog'!$H$10:$H$509,BY$7,'Job Catalog'!$I$10:$I$509,BY$9)/COUNTA('Job Catalog'!$C$10:$C$509),""))</f>
        <v/>
      </c>
      <c r="BZ10" s="57">
        <f>IF(OR($A10="",BZ$9=""),"",IFERROR(COUNTIFS('Job Catalog'!$F$10:$F$509,$A10,'Job Catalog'!$H$10:$H$509,BZ$7,'Job Catalog'!$I$10:$I$509,BZ$9)/COUNTA('Job Catalog'!$C$10:$C$509),""))</f>
        <v/>
      </c>
      <c r="CA10" s="57">
        <f>IF(OR($A10="",CA$9=""),"",IFERROR(COUNTIFS('Job Catalog'!$F$10:$F$509,$A10,'Job Catalog'!$H$10:$H$509,CA$7,'Job Catalog'!$I$10:$I$509,CA$9)/COUNTA('Job Catalog'!$C$10:$C$509),""))</f>
        <v/>
      </c>
      <c r="CB10" s="57">
        <f>IF(OR($A10="",CB$9=""),"",IFERROR(COUNTIFS('Job Catalog'!$F$10:$F$509,$A10,'Job Catalog'!$H$10:$H$509,CB$7,'Job Catalog'!$I$10:$I$509,CB$9)/COUNTA('Job Catalog'!$C$10:$C$509),""))</f>
        <v/>
      </c>
      <c r="CC10" s="57">
        <f>IF(OR($A10="",CC$9=""),"",IFERROR(COUNTIFS('Job Catalog'!$F$10:$F$509,$A10,'Job Catalog'!$H$10:$H$509,CC$7,'Job Catalog'!$I$10:$I$509,CC$9)/COUNTA('Job Catalog'!$C$10:$C$509),""))</f>
        <v/>
      </c>
      <c r="CD10" s="57">
        <f>IF(OR($A10="",CD$9=""),"",IFERROR(COUNTIFS('Job Catalog'!$F$10:$F$509,$A10,'Job Catalog'!$H$10:$H$509,CD$7,'Job Catalog'!$I$10:$I$509,CD$9)/COUNTA('Job Catalog'!$C$10:$C$509),""))</f>
        <v/>
      </c>
      <c r="CE10" s="57">
        <f>IF(OR($A10="",CE$9=""),"",IFERROR(COUNTIFS('Job Catalog'!$F$10:$F$509,$A10,'Job Catalog'!$H$10:$H$509,CE$7,'Job Catalog'!$I$10:$I$509,CE$9)/COUNTA('Job Catalog'!$C$10:$C$509),""))</f>
        <v/>
      </c>
      <c r="CF10" s="57">
        <f>IF(OR($A10="",CF$9=""),"",IFERROR(COUNTIFS('Job Catalog'!$F$10:$F$509,$A10,'Job Catalog'!$H$10:$H$509,CF$7,'Job Catalog'!$I$10:$I$509,CF$9)/COUNTA('Job Catalog'!$C$10:$C$509),""))</f>
        <v/>
      </c>
      <c r="CG10" s="57">
        <f>IF(OR($A10="",CG$9=""),"",IFERROR(COUNTIFS('Job Catalog'!$F$10:$F$509,$A10,'Job Catalog'!$H$10:$H$509,CG$7,'Job Catalog'!$I$10:$I$509,CG$9)/COUNTA('Job Catalog'!$C$10:$C$509),""))</f>
        <v/>
      </c>
      <c r="CH10" s="57">
        <f>IF(OR($A10="",CH$9=""),"",IFERROR(COUNTIFS('Job Catalog'!$F$10:$F$509,$A10,'Job Catalog'!$H$10:$H$509,CH$7,'Job Catalog'!$I$10:$I$509,CH$9)/COUNTA('Job Catalog'!$C$10:$C$509),""))</f>
        <v/>
      </c>
      <c r="CI10" s="57">
        <f>IF(OR($A10="",CI$9=""),"",IFERROR(COUNTIFS('Job Catalog'!$F$10:$F$509,$A10,'Job Catalog'!$H$10:$H$509,CI$7,'Job Catalog'!$I$10:$I$509,CI$9)/COUNTA('Job Catalog'!$C$10:$C$509),""))</f>
        <v/>
      </c>
      <c r="CJ10" s="57">
        <f>IF(OR($A10="",CJ$9=""),"",IFERROR(COUNTIFS('Job Catalog'!$F$10:$F$509,$A10,'Job Catalog'!$H$10:$H$509,CJ$7,'Job Catalog'!$I$10:$I$509,CJ$9)/COUNTA('Job Catalog'!$C$10:$C$509),""))</f>
        <v/>
      </c>
      <c r="CK10" s="57">
        <f>IF(OR($A10="",CK$9=""),"",IFERROR(COUNTIFS('Job Catalog'!$F$10:$F$509,$A10,'Job Catalog'!$H$10:$H$509,CK$7,'Job Catalog'!$I$10:$I$509,CK$9)/COUNTA('Job Catalog'!$C$10:$C$509),""))</f>
        <v/>
      </c>
      <c r="CL10" s="57">
        <f>IF(OR($A10="",CL$9=""),"",IFERROR(COUNTIFS('Job Catalog'!$F$10:$F$509,$A10,'Job Catalog'!$H$10:$H$509,CL$7,'Job Catalog'!$I$10:$I$509,CL$9)/COUNTA('Job Catalog'!$C$10:$C$509),""))</f>
        <v/>
      </c>
      <c r="CM10" s="57">
        <f>IF(OR($A10="",CM$9=""),"",IFERROR(COUNTIFS('Job Catalog'!$F$10:$F$509,$A10,'Job Catalog'!$H$10:$H$509,CM$7,'Job Catalog'!$I$10:$I$509,CM$9)/COUNTA('Job Catalog'!$C$10:$C$509),""))</f>
        <v/>
      </c>
      <c r="CN10" s="57">
        <f>IF(OR($A10="",CN$9=""),"",IFERROR(COUNTIFS('Job Catalog'!$F$10:$F$509,$A10,'Job Catalog'!$H$10:$H$509,CN$7,'Job Catalog'!$I$10:$I$509,CN$9)/COUNTA('Job Catalog'!$C$10:$C$509),""))</f>
        <v/>
      </c>
      <c r="CO10" s="57">
        <f>IF(OR($A10="",CO$9=""),"",IFERROR(COUNTIFS('Job Catalog'!$F$10:$F$509,$A10,'Job Catalog'!$H$10:$H$509,CO$7,'Job Catalog'!$I$10:$I$509,CO$9)/COUNTA('Job Catalog'!$C$10:$C$509),""))</f>
        <v/>
      </c>
      <c r="CP10" s="57">
        <f>IF(OR($A10="",CP$9=""),"",IFERROR(COUNTIFS('Job Catalog'!$F$10:$F$509,$A10,'Job Catalog'!$H$10:$H$509,CP$7,'Job Catalog'!$I$10:$I$509,CP$9)/COUNTA('Job Catalog'!$C$10:$C$509),""))</f>
        <v/>
      </c>
      <c r="CQ10" s="57">
        <f>IF(OR($A10="",CQ$9=""),"",IFERROR(COUNTIFS('Job Catalog'!$F$10:$F$509,$A10,'Job Catalog'!$H$10:$H$509,CQ$7,'Job Catalog'!$I$10:$I$509,CQ$9)/COUNTA('Job Catalog'!$C$10:$C$509),""))</f>
        <v/>
      </c>
      <c r="CR10" s="57">
        <f>IF(OR($A10="",CR$9=""),"",IFERROR(COUNTIFS('Job Catalog'!$F$10:$F$509,$A10,'Job Catalog'!$H$10:$H$509,CR$7,'Job Catalog'!$I$10:$I$509,CR$9)/COUNTA('Job Catalog'!$C$10:$C$509),""))</f>
        <v/>
      </c>
      <c r="CS10" s="57">
        <f>IF(OR($A10="",CS$9=""),"",IFERROR(COUNTIFS('Job Catalog'!$F$10:$F$509,$A10,'Job Catalog'!$H$10:$H$509,CS$7,'Job Catalog'!$I$10:$I$509,CS$9)/COUNTA('Job Catalog'!$C$10:$C$509),""))</f>
        <v/>
      </c>
      <c r="CT10" s="57">
        <f>IF(OR($A10="",CT$9=""),"",IFERROR(COUNTIFS('Job Catalog'!$F$10:$F$509,$A10,'Job Catalog'!$H$10:$H$509,CT$7,'Job Catalog'!$I$10:$I$509,CT$9)/COUNTA('Job Catalog'!$C$10:$C$509),""))</f>
        <v/>
      </c>
      <c r="CU10" s="58">
        <f>IF($A10="","",SUM(C10:CT10))</f>
        <v/>
      </c>
    </row>
    <row r="11">
      <c r="A11">
        <f>IF(SETUP!$C149="","",SETUP!$C149)</f>
        <v/>
      </c>
      <c r="B11" s="9">
        <f>IF(SETUP!$C149="","",SETUP!$B149&amp;" / "&amp;SETUP!$D149)</f>
        <v/>
      </c>
      <c r="C11" s="57">
        <f>IF(OR($A11="",C$9=""),"",IFERROR(COUNTIFS('Job Catalog'!$F$10:$F$509,$A11,'Job Catalog'!$H$10:$H$509,C$7,'Job Catalog'!$I$10:$I$509,C$9)/COUNTA('Job Catalog'!$C$10:$C$509),""))</f>
        <v/>
      </c>
      <c r="D11" s="57">
        <f>IF(OR($A11="",D$9=""),"",IFERROR(COUNTIFS('Job Catalog'!$F$10:$F$509,$A11,'Job Catalog'!$H$10:$H$509,D$7,'Job Catalog'!$I$10:$I$509,D$9)/COUNTA('Job Catalog'!$C$10:$C$509),""))</f>
        <v/>
      </c>
      <c r="E11" s="57">
        <f>IF(OR($A11="",E$9=""),"",IFERROR(COUNTIFS('Job Catalog'!$F$10:$F$509,$A11,'Job Catalog'!$H$10:$H$509,E$7,'Job Catalog'!$I$10:$I$509,E$9)/COUNTA('Job Catalog'!$C$10:$C$509),""))</f>
        <v/>
      </c>
      <c r="F11" s="57">
        <f>IF(OR($A11="",F$9=""),"",IFERROR(COUNTIFS('Job Catalog'!$F$10:$F$509,$A11,'Job Catalog'!$H$10:$H$509,F$7,'Job Catalog'!$I$10:$I$509,F$9)/COUNTA('Job Catalog'!$C$10:$C$509),""))</f>
        <v/>
      </c>
      <c r="G11" s="57">
        <f>IF(OR($A11="",G$9=""),"",IFERROR(COUNTIFS('Job Catalog'!$F$10:$F$509,$A11,'Job Catalog'!$H$10:$H$509,G$7,'Job Catalog'!$I$10:$I$509,G$9)/COUNTA('Job Catalog'!$C$10:$C$509),""))</f>
        <v/>
      </c>
      <c r="H11" s="57">
        <f>IF(OR($A11="",H$9=""),"",IFERROR(COUNTIFS('Job Catalog'!$F$10:$F$509,$A11,'Job Catalog'!$H$10:$H$509,H$7,'Job Catalog'!$I$10:$I$509,H$9)/COUNTA('Job Catalog'!$C$10:$C$509),""))</f>
        <v/>
      </c>
      <c r="I11" s="57">
        <f>IF(OR($A11="",I$9=""),"",IFERROR(COUNTIFS('Job Catalog'!$F$10:$F$509,$A11,'Job Catalog'!$H$10:$H$509,I$7,'Job Catalog'!$I$10:$I$509,I$9)/COUNTA('Job Catalog'!$C$10:$C$509),""))</f>
        <v/>
      </c>
      <c r="J11" s="57">
        <f>IF(OR($A11="",J$9=""),"",IFERROR(COUNTIFS('Job Catalog'!$F$10:$F$509,$A11,'Job Catalog'!$H$10:$H$509,J$7,'Job Catalog'!$I$10:$I$509,J$9)/COUNTA('Job Catalog'!$C$10:$C$509),""))</f>
        <v/>
      </c>
      <c r="K11" s="57">
        <f>IF(OR($A11="",K$9=""),"",IFERROR(COUNTIFS('Job Catalog'!$F$10:$F$509,$A11,'Job Catalog'!$H$10:$H$509,K$7,'Job Catalog'!$I$10:$I$509,K$9)/COUNTA('Job Catalog'!$C$10:$C$509),""))</f>
        <v/>
      </c>
      <c r="L11" s="57">
        <f>IF(OR($A11="",L$9=""),"",IFERROR(COUNTIFS('Job Catalog'!$F$10:$F$509,$A11,'Job Catalog'!$H$10:$H$509,L$7,'Job Catalog'!$I$10:$I$509,L$9)/COUNTA('Job Catalog'!$C$10:$C$509),""))</f>
        <v/>
      </c>
      <c r="M11" s="57">
        <f>IF(OR($A11="",M$9=""),"",IFERROR(COUNTIFS('Job Catalog'!$F$10:$F$509,$A11,'Job Catalog'!$H$10:$H$509,M$7,'Job Catalog'!$I$10:$I$509,M$9)/COUNTA('Job Catalog'!$C$10:$C$509),""))</f>
        <v/>
      </c>
      <c r="N11" s="57">
        <f>IF(OR($A11="",N$9=""),"",IFERROR(COUNTIFS('Job Catalog'!$F$10:$F$509,$A11,'Job Catalog'!$H$10:$H$509,N$7,'Job Catalog'!$I$10:$I$509,N$9)/COUNTA('Job Catalog'!$C$10:$C$509),""))</f>
        <v/>
      </c>
      <c r="O11" s="57">
        <f>IF(OR($A11="",O$9=""),"",IFERROR(COUNTIFS('Job Catalog'!$F$10:$F$509,$A11,'Job Catalog'!$H$10:$H$509,O$7,'Job Catalog'!$I$10:$I$509,O$9)/COUNTA('Job Catalog'!$C$10:$C$509),""))</f>
        <v/>
      </c>
      <c r="P11" s="57">
        <f>IF(OR($A11="",P$9=""),"",IFERROR(COUNTIFS('Job Catalog'!$F$10:$F$509,$A11,'Job Catalog'!$H$10:$H$509,P$7,'Job Catalog'!$I$10:$I$509,P$9)/COUNTA('Job Catalog'!$C$10:$C$509),""))</f>
        <v/>
      </c>
      <c r="Q11" s="57">
        <f>IF(OR($A11="",Q$9=""),"",IFERROR(COUNTIFS('Job Catalog'!$F$10:$F$509,$A11,'Job Catalog'!$H$10:$H$509,Q$7,'Job Catalog'!$I$10:$I$509,Q$9)/COUNTA('Job Catalog'!$C$10:$C$509),""))</f>
        <v/>
      </c>
      <c r="R11" s="57">
        <f>IF(OR($A11="",R$9=""),"",IFERROR(COUNTIFS('Job Catalog'!$F$10:$F$509,$A11,'Job Catalog'!$H$10:$H$509,R$7,'Job Catalog'!$I$10:$I$509,R$9)/COUNTA('Job Catalog'!$C$10:$C$509),""))</f>
        <v/>
      </c>
      <c r="S11" s="57">
        <f>IF(OR($A11="",S$9=""),"",IFERROR(COUNTIFS('Job Catalog'!$F$10:$F$509,$A11,'Job Catalog'!$H$10:$H$509,S$7,'Job Catalog'!$I$10:$I$509,S$9)/COUNTA('Job Catalog'!$C$10:$C$509),""))</f>
        <v/>
      </c>
      <c r="T11" s="57">
        <f>IF(OR($A11="",T$9=""),"",IFERROR(COUNTIFS('Job Catalog'!$F$10:$F$509,$A11,'Job Catalog'!$H$10:$H$509,T$7,'Job Catalog'!$I$10:$I$509,T$9)/COUNTA('Job Catalog'!$C$10:$C$509),""))</f>
        <v/>
      </c>
      <c r="U11" s="57">
        <f>IF(OR($A11="",U$9=""),"",IFERROR(COUNTIFS('Job Catalog'!$F$10:$F$509,$A11,'Job Catalog'!$H$10:$H$509,U$7,'Job Catalog'!$I$10:$I$509,U$9)/COUNTA('Job Catalog'!$C$10:$C$509),""))</f>
        <v/>
      </c>
      <c r="V11" s="57">
        <f>IF(OR($A11="",V$9=""),"",IFERROR(COUNTIFS('Job Catalog'!$F$10:$F$509,$A11,'Job Catalog'!$H$10:$H$509,V$7,'Job Catalog'!$I$10:$I$509,V$9)/COUNTA('Job Catalog'!$C$10:$C$509),""))</f>
        <v/>
      </c>
      <c r="W11" s="57">
        <f>IF(OR($A11="",W$9=""),"",IFERROR(COUNTIFS('Job Catalog'!$F$10:$F$509,$A11,'Job Catalog'!$H$10:$H$509,W$7,'Job Catalog'!$I$10:$I$509,W$9)/COUNTA('Job Catalog'!$C$10:$C$509),""))</f>
        <v/>
      </c>
      <c r="X11" s="57">
        <f>IF(OR($A11="",X$9=""),"",IFERROR(COUNTIFS('Job Catalog'!$F$10:$F$509,$A11,'Job Catalog'!$H$10:$H$509,X$7,'Job Catalog'!$I$10:$I$509,X$9)/COUNTA('Job Catalog'!$C$10:$C$509),""))</f>
        <v/>
      </c>
      <c r="Y11" s="57">
        <f>IF(OR($A11="",Y$9=""),"",IFERROR(COUNTIFS('Job Catalog'!$F$10:$F$509,$A11,'Job Catalog'!$H$10:$H$509,Y$7,'Job Catalog'!$I$10:$I$509,Y$9)/COUNTA('Job Catalog'!$C$10:$C$509),""))</f>
        <v/>
      </c>
      <c r="Z11" s="57">
        <f>IF(OR($A11="",Z$9=""),"",IFERROR(COUNTIFS('Job Catalog'!$F$10:$F$509,$A11,'Job Catalog'!$H$10:$H$509,Z$7,'Job Catalog'!$I$10:$I$509,Z$9)/COUNTA('Job Catalog'!$C$10:$C$509),""))</f>
        <v/>
      </c>
      <c r="AA11" s="57">
        <f>IF(OR($A11="",AA$9=""),"",IFERROR(COUNTIFS('Job Catalog'!$F$10:$F$509,$A11,'Job Catalog'!$H$10:$H$509,AA$7,'Job Catalog'!$I$10:$I$509,AA$9)/COUNTA('Job Catalog'!$C$10:$C$509),""))</f>
        <v/>
      </c>
      <c r="AB11" s="57">
        <f>IF(OR($A11="",AB$9=""),"",IFERROR(COUNTIFS('Job Catalog'!$F$10:$F$509,$A11,'Job Catalog'!$H$10:$H$509,AB$7,'Job Catalog'!$I$10:$I$509,AB$9)/COUNTA('Job Catalog'!$C$10:$C$509),""))</f>
        <v/>
      </c>
      <c r="AC11" s="57">
        <f>IF(OR($A11="",AC$9=""),"",IFERROR(COUNTIFS('Job Catalog'!$F$10:$F$509,$A11,'Job Catalog'!$H$10:$H$509,AC$7,'Job Catalog'!$I$10:$I$509,AC$9)/COUNTA('Job Catalog'!$C$10:$C$509),""))</f>
        <v/>
      </c>
      <c r="AD11" s="57">
        <f>IF(OR($A11="",AD$9=""),"",IFERROR(COUNTIFS('Job Catalog'!$F$10:$F$509,$A11,'Job Catalog'!$H$10:$H$509,AD$7,'Job Catalog'!$I$10:$I$509,AD$9)/COUNTA('Job Catalog'!$C$10:$C$509),""))</f>
        <v/>
      </c>
      <c r="AE11" s="57">
        <f>IF(OR($A11="",AE$9=""),"",IFERROR(COUNTIFS('Job Catalog'!$F$10:$F$509,$A11,'Job Catalog'!$H$10:$H$509,AE$7,'Job Catalog'!$I$10:$I$509,AE$9)/COUNTA('Job Catalog'!$C$10:$C$509),""))</f>
        <v/>
      </c>
      <c r="AF11" s="57">
        <f>IF(OR($A11="",AF$9=""),"",IFERROR(COUNTIFS('Job Catalog'!$F$10:$F$509,$A11,'Job Catalog'!$H$10:$H$509,AF$7,'Job Catalog'!$I$10:$I$509,AF$9)/COUNTA('Job Catalog'!$C$10:$C$509),""))</f>
        <v/>
      </c>
      <c r="AG11" s="57">
        <f>IF(OR($A11="",AG$9=""),"",IFERROR(COUNTIFS('Job Catalog'!$F$10:$F$509,$A11,'Job Catalog'!$H$10:$H$509,AG$7,'Job Catalog'!$I$10:$I$509,AG$9)/COUNTA('Job Catalog'!$C$10:$C$509),""))</f>
        <v/>
      </c>
      <c r="AH11" s="57">
        <f>IF(OR($A11="",AH$9=""),"",IFERROR(COUNTIFS('Job Catalog'!$F$10:$F$509,$A11,'Job Catalog'!$H$10:$H$509,AH$7,'Job Catalog'!$I$10:$I$509,AH$9)/COUNTA('Job Catalog'!$C$10:$C$509),""))</f>
        <v/>
      </c>
      <c r="AI11" s="57">
        <f>IF(OR($A11="",AI$9=""),"",IFERROR(COUNTIFS('Job Catalog'!$F$10:$F$509,$A11,'Job Catalog'!$H$10:$H$509,AI$7,'Job Catalog'!$I$10:$I$509,AI$9)/COUNTA('Job Catalog'!$C$10:$C$509),""))</f>
        <v/>
      </c>
      <c r="AJ11" s="57">
        <f>IF(OR($A11="",AJ$9=""),"",IFERROR(COUNTIFS('Job Catalog'!$F$10:$F$509,$A11,'Job Catalog'!$H$10:$H$509,AJ$7,'Job Catalog'!$I$10:$I$509,AJ$9)/COUNTA('Job Catalog'!$C$10:$C$509),""))</f>
        <v/>
      </c>
      <c r="AK11" s="57">
        <f>IF(OR($A11="",AK$9=""),"",IFERROR(COUNTIFS('Job Catalog'!$F$10:$F$509,$A11,'Job Catalog'!$H$10:$H$509,AK$7,'Job Catalog'!$I$10:$I$509,AK$9)/COUNTA('Job Catalog'!$C$10:$C$509),""))</f>
        <v/>
      </c>
      <c r="AL11" s="57">
        <f>IF(OR($A11="",AL$9=""),"",IFERROR(COUNTIFS('Job Catalog'!$F$10:$F$509,$A11,'Job Catalog'!$H$10:$H$509,AL$7,'Job Catalog'!$I$10:$I$509,AL$9)/COUNTA('Job Catalog'!$C$10:$C$509),""))</f>
        <v/>
      </c>
      <c r="AM11" s="57">
        <f>IF(OR($A11="",AM$9=""),"",IFERROR(COUNTIFS('Job Catalog'!$F$10:$F$509,$A11,'Job Catalog'!$H$10:$H$509,AM$7,'Job Catalog'!$I$10:$I$509,AM$9)/COUNTA('Job Catalog'!$C$10:$C$509),""))</f>
        <v/>
      </c>
      <c r="AN11" s="57">
        <f>IF(OR($A11="",AN$9=""),"",IFERROR(COUNTIFS('Job Catalog'!$F$10:$F$509,$A11,'Job Catalog'!$H$10:$H$509,AN$7,'Job Catalog'!$I$10:$I$509,AN$9)/COUNTA('Job Catalog'!$C$10:$C$509),""))</f>
        <v/>
      </c>
      <c r="AO11" s="57">
        <f>IF(OR($A11="",AO$9=""),"",IFERROR(COUNTIFS('Job Catalog'!$F$10:$F$509,$A11,'Job Catalog'!$H$10:$H$509,AO$7,'Job Catalog'!$I$10:$I$509,AO$9)/COUNTA('Job Catalog'!$C$10:$C$509),""))</f>
        <v/>
      </c>
      <c r="AP11" s="57">
        <f>IF(OR($A11="",AP$9=""),"",IFERROR(COUNTIFS('Job Catalog'!$F$10:$F$509,$A11,'Job Catalog'!$H$10:$H$509,AP$7,'Job Catalog'!$I$10:$I$509,AP$9)/COUNTA('Job Catalog'!$C$10:$C$509),""))</f>
        <v/>
      </c>
      <c r="AQ11" s="57">
        <f>IF(OR($A11="",AQ$9=""),"",IFERROR(COUNTIFS('Job Catalog'!$F$10:$F$509,$A11,'Job Catalog'!$H$10:$H$509,AQ$7,'Job Catalog'!$I$10:$I$509,AQ$9)/COUNTA('Job Catalog'!$C$10:$C$509),""))</f>
        <v/>
      </c>
      <c r="AR11" s="57">
        <f>IF(OR($A11="",AR$9=""),"",IFERROR(COUNTIFS('Job Catalog'!$F$10:$F$509,$A11,'Job Catalog'!$H$10:$H$509,AR$7,'Job Catalog'!$I$10:$I$509,AR$9)/COUNTA('Job Catalog'!$C$10:$C$509),""))</f>
        <v/>
      </c>
      <c r="AS11" s="57">
        <f>IF(OR($A11="",AS$9=""),"",IFERROR(COUNTIFS('Job Catalog'!$F$10:$F$509,$A11,'Job Catalog'!$H$10:$H$509,AS$7,'Job Catalog'!$I$10:$I$509,AS$9)/COUNTA('Job Catalog'!$C$10:$C$509),""))</f>
        <v/>
      </c>
      <c r="AT11" s="57">
        <f>IF(OR($A11="",AT$9=""),"",IFERROR(COUNTIFS('Job Catalog'!$F$10:$F$509,$A11,'Job Catalog'!$H$10:$H$509,AT$7,'Job Catalog'!$I$10:$I$509,AT$9)/COUNTA('Job Catalog'!$C$10:$C$509),""))</f>
        <v/>
      </c>
      <c r="AU11" s="57">
        <f>IF(OR($A11="",AU$9=""),"",IFERROR(COUNTIFS('Job Catalog'!$F$10:$F$509,$A11,'Job Catalog'!$H$10:$H$509,AU$7,'Job Catalog'!$I$10:$I$509,AU$9)/COUNTA('Job Catalog'!$C$10:$C$509),""))</f>
        <v/>
      </c>
      <c r="AV11" s="57">
        <f>IF(OR($A11="",AV$9=""),"",IFERROR(COUNTIFS('Job Catalog'!$F$10:$F$509,$A11,'Job Catalog'!$H$10:$H$509,AV$7,'Job Catalog'!$I$10:$I$509,AV$9)/COUNTA('Job Catalog'!$C$10:$C$509),""))</f>
        <v/>
      </c>
      <c r="AW11" s="57">
        <f>IF(OR($A11="",AW$9=""),"",IFERROR(COUNTIFS('Job Catalog'!$F$10:$F$509,$A11,'Job Catalog'!$H$10:$H$509,AW$7,'Job Catalog'!$I$10:$I$509,AW$9)/COUNTA('Job Catalog'!$C$10:$C$509),""))</f>
        <v/>
      </c>
      <c r="AX11" s="57">
        <f>IF(OR($A11="",AX$9=""),"",IFERROR(COUNTIFS('Job Catalog'!$F$10:$F$509,$A11,'Job Catalog'!$H$10:$H$509,AX$7,'Job Catalog'!$I$10:$I$509,AX$9)/COUNTA('Job Catalog'!$C$10:$C$509),""))</f>
        <v/>
      </c>
      <c r="AY11" s="57">
        <f>IF(OR($A11="",AY$9=""),"",IFERROR(COUNTIFS('Job Catalog'!$F$10:$F$509,$A11,'Job Catalog'!$H$10:$H$509,AY$7,'Job Catalog'!$I$10:$I$509,AY$9)/COUNTA('Job Catalog'!$C$10:$C$509),""))</f>
        <v/>
      </c>
      <c r="AZ11" s="57">
        <f>IF(OR($A11="",AZ$9=""),"",IFERROR(COUNTIFS('Job Catalog'!$F$10:$F$509,$A11,'Job Catalog'!$H$10:$H$509,AZ$7,'Job Catalog'!$I$10:$I$509,AZ$9)/COUNTA('Job Catalog'!$C$10:$C$509),""))</f>
        <v/>
      </c>
      <c r="BA11" s="57">
        <f>IF(OR($A11="",BA$9=""),"",IFERROR(COUNTIFS('Job Catalog'!$F$10:$F$509,$A11,'Job Catalog'!$H$10:$H$509,BA$7,'Job Catalog'!$I$10:$I$509,BA$9)/COUNTA('Job Catalog'!$C$10:$C$509),""))</f>
        <v/>
      </c>
      <c r="BB11" s="57">
        <f>IF(OR($A11="",BB$9=""),"",IFERROR(COUNTIFS('Job Catalog'!$F$10:$F$509,$A11,'Job Catalog'!$H$10:$H$509,BB$7,'Job Catalog'!$I$10:$I$509,BB$9)/COUNTA('Job Catalog'!$C$10:$C$509),""))</f>
        <v/>
      </c>
      <c r="BC11" s="57">
        <f>IF(OR($A11="",BC$9=""),"",IFERROR(COUNTIFS('Job Catalog'!$F$10:$F$509,$A11,'Job Catalog'!$H$10:$H$509,BC$7,'Job Catalog'!$I$10:$I$509,BC$9)/COUNTA('Job Catalog'!$C$10:$C$509),""))</f>
        <v/>
      </c>
      <c r="BD11" s="57">
        <f>IF(OR($A11="",BD$9=""),"",IFERROR(COUNTIFS('Job Catalog'!$F$10:$F$509,$A11,'Job Catalog'!$H$10:$H$509,BD$7,'Job Catalog'!$I$10:$I$509,BD$9)/COUNTA('Job Catalog'!$C$10:$C$509),""))</f>
        <v/>
      </c>
      <c r="BE11" s="57">
        <f>IF(OR($A11="",BE$9=""),"",IFERROR(COUNTIFS('Job Catalog'!$F$10:$F$509,$A11,'Job Catalog'!$H$10:$H$509,BE$7,'Job Catalog'!$I$10:$I$509,BE$9)/COUNTA('Job Catalog'!$C$10:$C$509),""))</f>
        <v/>
      </c>
      <c r="BF11" s="57">
        <f>IF(OR($A11="",BF$9=""),"",IFERROR(COUNTIFS('Job Catalog'!$F$10:$F$509,$A11,'Job Catalog'!$H$10:$H$509,BF$7,'Job Catalog'!$I$10:$I$509,BF$9)/COUNTA('Job Catalog'!$C$10:$C$509),""))</f>
        <v/>
      </c>
      <c r="BG11" s="57">
        <f>IF(OR($A11="",BG$9=""),"",IFERROR(COUNTIFS('Job Catalog'!$F$10:$F$509,$A11,'Job Catalog'!$H$10:$H$509,BG$7,'Job Catalog'!$I$10:$I$509,BG$9)/COUNTA('Job Catalog'!$C$10:$C$509),""))</f>
        <v/>
      </c>
      <c r="BH11" s="57">
        <f>IF(OR($A11="",BH$9=""),"",IFERROR(COUNTIFS('Job Catalog'!$F$10:$F$509,$A11,'Job Catalog'!$H$10:$H$509,BH$7,'Job Catalog'!$I$10:$I$509,BH$9)/COUNTA('Job Catalog'!$C$10:$C$509),""))</f>
        <v/>
      </c>
      <c r="BI11" s="57">
        <f>IF(OR($A11="",BI$9=""),"",IFERROR(COUNTIFS('Job Catalog'!$F$10:$F$509,$A11,'Job Catalog'!$H$10:$H$509,BI$7,'Job Catalog'!$I$10:$I$509,BI$9)/COUNTA('Job Catalog'!$C$10:$C$509),""))</f>
        <v/>
      </c>
      <c r="BJ11" s="57">
        <f>IF(OR($A11="",BJ$9=""),"",IFERROR(COUNTIFS('Job Catalog'!$F$10:$F$509,$A11,'Job Catalog'!$H$10:$H$509,BJ$7,'Job Catalog'!$I$10:$I$509,BJ$9)/COUNTA('Job Catalog'!$C$10:$C$509),""))</f>
        <v/>
      </c>
      <c r="BK11" s="57">
        <f>IF(OR($A11="",BK$9=""),"",IFERROR(COUNTIFS('Job Catalog'!$F$10:$F$509,$A11,'Job Catalog'!$H$10:$H$509,BK$7,'Job Catalog'!$I$10:$I$509,BK$9)/COUNTA('Job Catalog'!$C$10:$C$509),""))</f>
        <v/>
      </c>
      <c r="BL11" s="57">
        <f>IF(OR($A11="",BL$9=""),"",IFERROR(COUNTIFS('Job Catalog'!$F$10:$F$509,$A11,'Job Catalog'!$H$10:$H$509,BL$7,'Job Catalog'!$I$10:$I$509,BL$9)/COUNTA('Job Catalog'!$C$10:$C$509),""))</f>
        <v/>
      </c>
      <c r="BM11" s="57">
        <f>IF(OR($A11="",BM$9=""),"",IFERROR(COUNTIFS('Job Catalog'!$F$10:$F$509,$A11,'Job Catalog'!$H$10:$H$509,BM$7,'Job Catalog'!$I$10:$I$509,BM$9)/COUNTA('Job Catalog'!$C$10:$C$509),""))</f>
        <v/>
      </c>
      <c r="BN11" s="57">
        <f>IF(OR($A11="",BN$9=""),"",IFERROR(COUNTIFS('Job Catalog'!$F$10:$F$509,$A11,'Job Catalog'!$H$10:$H$509,BN$7,'Job Catalog'!$I$10:$I$509,BN$9)/COUNTA('Job Catalog'!$C$10:$C$509),""))</f>
        <v/>
      </c>
      <c r="BO11" s="57">
        <f>IF(OR($A11="",BO$9=""),"",IFERROR(COUNTIFS('Job Catalog'!$F$10:$F$509,$A11,'Job Catalog'!$H$10:$H$509,BO$7,'Job Catalog'!$I$10:$I$509,BO$9)/COUNTA('Job Catalog'!$C$10:$C$509),""))</f>
        <v/>
      </c>
      <c r="BP11" s="57">
        <f>IF(OR($A11="",BP$9=""),"",IFERROR(COUNTIFS('Job Catalog'!$F$10:$F$509,$A11,'Job Catalog'!$H$10:$H$509,BP$7,'Job Catalog'!$I$10:$I$509,BP$9)/COUNTA('Job Catalog'!$C$10:$C$509),""))</f>
        <v/>
      </c>
      <c r="BQ11" s="57">
        <f>IF(OR($A11="",BQ$9=""),"",IFERROR(COUNTIFS('Job Catalog'!$F$10:$F$509,$A11,'Job Catalog'!$H$10:$H$509,BQ$7,'Job Catalog'!$I$10:$I$509,BQ$9)/COUNTA('Job Catalog'!$C$10:$C$509),""))</f>
        <v/>
      </c>
      <c r="BR11" s="57">
        <f>IF(OR($A11="",BR$9=""),"",IFERROR(COUNTIFS('Job Catalog'!$F$10:$F$509,$A11,'Job Catalog'!$H$10:$H$509,BR$7,'Job Catalog'!$I$10:$I$509,BR$9)/COUNTA('Job Catalog'!$C$10:$C$509),""))</f>
        <v/>
      </c>
      <c r="BS11" s="57">
        <f>IF(OR($A11="",BS$9=""),"",IFERROR(COUNTIFS('Job Catalog'!$F$10:$F$509,$A11,'Job Catalog'!$H$10:$H$509,BS$7,'Job Catalog'!$I$10:$I$509,BS$9)/COUNTA('Job Catalog'!$C$10:$C$509),""))</f>
        <v/>
      </c>
      <c r="BT11" s="57">
        <f>IF(OR($A11="",BT$9=""),"",IFERROR(COUNTIFS('Job Catalog'!$F$10:$F$509,$A11,'Job Catalog'!$H$10:$H$509,BT$7,'Job Catalog'!$I$10:$I$509,BT$9)/COUNTA('Job Catalog'!$C$10:$C$509),""))</f>
        <v/>
      </c>
      <c r="BU11" s="57">
        <f>IF(OR($A11="",BU$9=""),"",IFERROR(COUNTIFS('Job Catalog'!$F$10:$F$509,$A11,'Job Catalog'!$H$10:$H$509,BU$7,'Job Catalog'!$I$10:$I$509,BU$9)/COUNTA('Job Catalog'!$C$10:$C$509),""))</f>
        <v/>
      </c>
      <c r="BV11" s="57">
        <f>IF(OR($A11="",BV$9=""),"",IFERROR(COUNTIFS('Job Catalog'!$F$10:$F$509,$A11,'Job Catalog'!$H$10:$H$509,BV$7,'Job Catalog'!$I$10:$I$509,BV$9)/COUNTA('Job Catalog'!$C$10:$C$509),""))</f>
        <v/>
      </c>
      <c r="BW11" s="57">
        <f>IF(OR($A11="",BW$9=""),"",IFERROR(COUNTIFS('Job Catalog'!$F$10:$F$509,$A11,'Job Catalog'!$H$10:$H$509,BW$7,'Job Catalog'!$I$10:$I$509,BW$9)/COUNTA('Job Catalog'!$C$10:$C$509),""))</f>
        <v/>
      </c>
      <c r="BX11" s="57">
        <f>IF(OR($A11="",BX$9=""),"",IFERROR(COUNTIFS('Job Catalog'!$F$10:$F$509,$A11,'Job Catalog'!$H$10:$H$509,BX$7,'Job Catalog'!$I$10:$I$509,BX$9)/COUNTA('Job Catalog'!$C$10:$C$509),""))</f>
        <v/>
      </c>
      <c r="BY11" s="57">
        <f>IF(OR($A11="",BY$9=""),"",IFERROR(COUNTIFS('Job Catalog'!$F$10:$F$509,$A11,'Job Catalog'!$H$10:$H$509,BY$7,'Job Catalog'!$I$10:$I$509,BY$9)/COUNTA('Job Catalog'!$C$10:$C$509),""))</f>
        <v/>
      </c>
      <c r="BZ11" s="57">
        <f>IF(OR($A11="",BZ$9=""),"",IFERROR(COUNTIFS('Job Catalog'!$F$10:$F$509,$A11,'Job Catalog'!$H$10:$H$509,BZ$7,'Job Catalog'!$I$10:$I$509,BZ$9)/COUNTA('Job Catalog'!$C$10:$C$509),""))</f>
        <v/>
      </c>
      <c r="CA11" s="57">
        <f>IF(OR($A11="",CA$9=""),"",IFERROR(COUNTIFS('Job Catalog'!$F$10:$F$509,$A11,'Job Catalog'!$H$10:$H$509,CA$7,'Job Catalog'!$I$10:$I$509,CA$9)/COUNTA('Job Catalog'!$C$10:$C$509),""))</f>
        <v/>
      </c>
      <c r="CB11" s="57">
        <f>IF(OR($A11="",CB$9=""),"",IFERROR(COUNTIFS('Job Catalog'!$F$10:$F$509,$A11,'Job Catalog'!$H$10:$H$509,CB$7,'Job Catalog'!$I$10:$I$509,CB$9)/COUNTA('Job Catalog'!$C$10:$C$509),""))</f>
        <v/>
      </c>
      <c r="CC11" s="57">
        <f>IF(OR($A11="",CC$9=""),"",IFERROR(COUNTIFS('Job Catalog'!$F$10:$F$509,$A11,'Job Catalog'!$H$10:$H$509,CC$7,'Job Catalog'!$I$10:$I$509,CC$9)/COUNTA('Job Catalog'!$C$10:$C$509),""))</f>
        <v/>
      </c>
      <c r="CD11" s="57">
        <f>IF(OR($A11="",CD$9=""),"",IFERROR(COUNTIFS('Job Catalog'!$F$10:$F$509,$A11,'Job Catalog'!$H$10:$H$509,CD$7,'Job Catalog'!$I$10:$I$509,CD$9)/COUNTA('Job Catalog'!$C$10:$C$509),""))</f>
        <v/>
      </c>
      <c r="CE11" s="57">
        <f>IF(OR($A11="",CE$9=""),"",IFERROR(COUNTIFS('Job Catalog'!$F$10:$F$509,$A11,'Job Catalog'!$H$10:$H$509,CE$7,'Job Catalog'!$I$10:$I$509,CE$9)/COUNTA('Job Catalog'!$C$10:$C$509),""))</f>
        <v/>
      </c>
      <c r="CF11" s="57">
        <f>IF(OR($A11="",CF$9=""),"",IFERROR(COUNTIFS('Job Catalog'!$F$10:$F$509,$A11,'Job Catalog'!$H$10:$H$509,CF$7,'Job Catalog'!$I$10:$I$509,CF$9)/COUNTA('Job Catalog'!$C$10:$C$509),""))</f>
        <v/>
      </c>
      <c r="CG11" s="57">
        <f>IF(OR($A11="",CG$9=""),"",IFERROR(COUNTIFS('Job Catalog'!$F$10:$F$509,$A11,'Job Catalog'!$H$10:$H$509,CG$7,'Job Catalog'!$I$10:$I$509,CG$9)/COUNTA('Job Catalog'!$C$10:$C$509),""))</f>
        <v/>
      </c>
      <c r="CH11" s="57">
        <f>IF(OR($A11="",CH$9=""),"",IFERROR(COUNTIFS('Job Catalog'!$F$10:$F$509,$A11,'Job Catalog'!$H$10:$H$509,CH$7,'Job Catalog'!$I$10:$I$509,CH$9)/COUNTA('Job Catalog'!$C$10:$C$509),""))</f>
        <v/>
      </c>
      <c r="CI11" s="57">
        <f>IF(OR($A11="",CI$9=""),"",IFERROR(COUNTIFS('Job Catalog'!$F$10:$F$509,$A11,'Job Catalog'!$H$10:$H$509,CI$7,'Job Catalog'!$I$10:$I$509,CI$9)/COUNTA('Job Catalog'!$C$10:$C$509),""))</f>
        <v/>
      </c>
      <c r="CJ11" s="57">
        <f>IF(OR($A11="",CJ$9=""),"",IFERROR(COUNTIFS('Job Catalog'!$F$10:$F$509,$A11,'Job Catalog'!$H$10:$H$509,CJ$7,'Job Catalog'!$I$10:$I$509,CJ$9)/COUNTA('Job Catalog'!$C$10:$C$509),""))</f>
        <v/>
      </c>
      <c r="CK11" s="57">
        <f>IF(OR($A11="",CK$9=""),"",IFERROR(COUNTIFS('Job Catalog'!$F$10:$F$509,$A11,'Job Catalog'!$H$10:$H$509,CK$7,'Job Catalog'!$I$10:$I$509,CK$9)/COUNTA('Job Catalog'!$C$10:$C$509),""))</f>
        <v/>
      </c>
      <c r="CL11" s="57">
        <f>IF(OR($A11="",CL$9=""),"",IFERROR(COUNTIFS('Job Catalog'!$F$10:$F$509,$A11,'Job Catalog'!$H$10:$H$509,CL$7,'Job Catalog'!$I$10:$I$509,CL$9)/COUNTA('Job Catalog'!$C$10:$C$509),""))</f>
        <v/>
      </c>
      <c r="CM11" s="57">
        <f>IF(OR($A11="",CM$9=""),"",IFERROR(COUNTIFS('Job Catalog'!$F$10:$F$509,$A11,'Job Catalog'!$H$10:$H$509,CM$7,'Job Catalog'!$I$10:$I$509,CM$9)/COUNTA('Job Catalog'!$C$10:$C$509),""))</f>
        <v/>
      </c>
      <c r="CN11" s="57">
        <f>IF(OR($A11="",CN$9=""),"",IFERROR(COUNTIFS('Job Catalog'!$F$10:$F$509,$A11,'Job Catalog'!$H$10:$H$509,CN$7,'Job Catalog'!$I$10:$I$509,CN$9)/COUNTA('Job Catalog'!$C$10:$C$509),""))</f>
        <v/>
      </c>
      <c r="CO11" s="57">
        <f>IF(OR($A11="",CO$9=""),"",IFERROR(COUNTIFS('Job Catalog'!$F$10:$F$509,$A11,'Job Catalog'!$H$10:$H$509,CO$7,'Job Catalog'!$I$10:$I$509,CO$9)/COUNTA('Job Catalog'!$C$10:$C$509),""))</f>
        <v/>
      </c>
      <c r="CP11" s="57">
        <f>IF(OR($A11="",CP$9=""),"",IFERROR(COUNTIFS('Job Catalog'!$F$10:$F$509,$A11,'Job Catalog'!$H$10:$H$509,CP$7,'Job Catalog'!$I$10:$I$509,CP$9)/COUNTA('Job Catalog'!$C$10:$C$509),""))</f>
        <v/>
      </c>
      <c r="CQ11" s="57">
        <f>IF(OR($A11="",CQ$9=""),"",IFERROR(COUNTIFS('Job Catalog'!$F$10:$F$509,$A11,'Job Catalog'!$H$10:$H$509,CQ$7,'Job Catalog'!$I$10:$I$509,CQ$9)/COUNTA('Job Catalog'!$C$10:$C$509),""))</f>
        <v/>
      </c>
      <c r="CR11" s="57">
        <f>IF(OR($A11="",CR$9=""),"",IFERROR(COUNTIFS('Job Catalog'!$F$10:$F$509,$A11,'Job Catalog'!$H$10:$H$509,CR$7,'Job Catalog'!$I$10:$I$509,CR$9)/COUNTA('Job Catalog'!$C$10:$C$509),""))</f>
        <v/>
      </c>
      <c r="CS11" s="57">
        <f>IF(OR($A11="",CS$9=""),"",IFERROR(COUNTIFS('Job Catalog'!$F$10:$F$509,$A11,'Job Catalog'!$H$10:$H$509,CS$7,'Job Catalog'!$I$10:$I$509,CS$9)/COUNTA('Job Catalog'!$C$10:$C$509),""))</f>
        <v/>
      </c>
      <c r="CT11" s="57">
        <f>IF(OR($A11="",CT$9=""),"",IFERROR(COUNTIFS('Job Catalog'!$F$10:$F$509,$A11,'Job Catalog'!$H$10:$H$509,CT$7,'Job Catalog'!$I$10:$I$509,CT$9)/COUNTA('Job Catalog'!$C$10:$C$509),""))</f>
        <v/>
      </c>
      <c r="CU11" s="58">
        <f>IF($A11="","",SUM(C11:CT11))</f>
        <v/>
      </c>
    </row>
    <row r="12">
      <c r="A12">
        <f>IF(SETUP!$C150="","",SETUP!$C150)</f>
        <v/>
      </c>
      <c r="B12" s="9">
        <f>IF(SETUP!$C150="","",SETUP!$B150&amp;" / "&amp;SETUP!$D150)</f>
        <v/>
      </c>
      <c r="C12" s="57">
        <f>IF(OR($A12="",C$9=""),"",IFERROR(COUNTIFS('Job Catalog'!$F$10:$F$509,$A12,'Job Catalog'!$H$10:$H$509,C$7,'Job Catalog'!$I$10:$I$509,C$9)/COUNTA('Job Catalog'!$C$10:$C$509),""))</f>
        <v/>
      </c>
      <c r="D12" s="57">
        <f>IF(OR($A12="",D$9=""),"",IFERROR(COUNTIFS('Job Catalog'!$F$10:$F$509,$A12,'Job Catalog'!$H$10:$H$509,D$7,'Job Catalog'!$I$10:$I$509,D$9)/COUNTA('Job Catalog'!$C$10:$C$509),""))</f>
        <v/>
      </c>
      <c r="E12" s="57">
        <f>IF(OR($A12="",E$9=""),"",IFERROR(COUNTIFS('Job Catalog'!$F$10:$F$509,$A12,'Job Catalog'!$H$10:$H$509,E$7,'Job Catalog'!$I$10:$I$509,E$9)/COUNTA('Job Catalog'!$C$10:$C$509),""))</f>
        <v/>
      </c>
      <c r="F12" s="57">
        <f>IF(OR($A12="",F$9=""),"",IFERROR(COUNTIFS('Job Catalog'!$F$10:$F$509,$A12,'Job Catalog'!$H$10:$H$509,F$7,'Job Catalog'!$I$10:$I$509,F$9)/COUNTA('Job Catalog'!$C$10:$C$509),""))</f>
        <v/>
      </c>
      <c r="G12" s="57">
        <f>IF(OR($A12="",G$9=""),"",IFERROR(COUNTIFS('Job Catalog'!$F$10:$F$509,$A12,'Job Catalog'!$H$10:$H$509,G$7,'Job Catalog'!$I$10:$I$509,G$9)/COUNTA('Job Catalog'!$C$10:$C$509),""))</f>
        <v/>
      </c>
      <c r="H12" s="57">
        <f>IF(OR($A12="",H$9=""),"",IFERROR(COUNTIFS('Job Catalog'!$F$10:$F$509,$A12,'Job Catalog'!$H$10:$H$509,H$7,'Job Catalog'!$I$10:$I$509,H$9)/COUNTA('Job Catalog'!$C$10:$C$509),""))</f>
        <v/>
      </c>
      <c r="I12" s="57">
        <f>IF(OR($A12="",I$9=""),"",IFERROR(COUNTIFS('Job Catalog'!$F$10:$F$509,$A12,'Job Catalog'!$H$10:$H$509,I$7,'Job Catalog'!$I$10:$I$509,I$9)/COUNTA('Job Catalog'!$C$10:$C$509),""))</f>
        <v/>
      </c>
      <c r="J12" s="57">
        <f>IF(OR($A12="",J$9=""),"",IFERROR(COUNTIFS('Job Catalog'!$F$10:$F$509,$A12,'Job Catalog'!$H$10:$H$509,J$7,'Job Catalog'!$I$10:$I$509,J$9)/COUNTA('Job Catalog'!$C$10:$C$509),""))</f>
        <v/>
      </c>
      <c r="K12" s="57">
        <f>IF(OR($A12="",K$9=""),"",IFERROR(COUNTIFS('Job Catalog'!$F$10:$F$509,$A12,'Job Catalog'!$H$10:$H$509,K$7,'Job Catalog'!$I$10:$I$509,K$9)/COUNTA('Job Catalog'!$C$10:$C$509),""))</f>
        <v/>
      </c>
      <c r="L12" s="57">
        <f>IF(OR($A12="",L$9=""),"",IFERROR(COUNTIFS('Job Catalog'!$F$10:$F$509,$A12,'Job Catalog'!$H$10:$H$509,L$7,'Job Catalog'!$I$10:$I$509,L$9)/COUNTA('Job Catalog'!$C$10:$C$509),""))</f>
        <v/>
      </c>
      <c r="M12" s="57">
        <f>IF(OR($A12="",M$9=""),"",IFERROR(COUNTIFS('Job Catalog'!$F$10:$F$509,$A12,'Job Catalog'!$H$10:$H$509,M$7,'Job Catalog'!$I$10:$I$509,M$9)/COUNTA('Job Catalog'!$C$10:$C$509),""))</f>
        <v/>
      </c>
      <c r="N12" s="57">
        <f>IF(OR($A12="",N$9=""),"",IFERROR(COUNTIFS('Job Catalog'!$F$10:$F$509,$A12,'Job Catalog'!$H$10:$H$509,N$7,'Job Catalog'!$I$10:$I$509,N$9)/COUNTA('Job Catalog'!$C$10:$C$509),""))</f>
        <v/>
      </c>
      <c r="O12" s="57">
        <f>IF(OR($A12="",O$9=""),"",IFERROR(COUNTIFS('Job Catalog'!$F$10:$F$509,$A12,'Job Catalog'!$H$10:$H$509,O$7,'Job Catalog'!$I$10:$I$509,O$9)/COUNTA('Job Catalog'!$C$10:$C$509),""))</f>
        <v/>
      </c>
      <c r="P12" s="57">
        <f>IF(OR($A12="",P$9=""),"",IFERROR(COUNTIFS('Job Catalog'!$F$10:$F$509,$A12,'Job Catalog'!$H$10:$H$509,P$7,'Job Catalog'!$I$10:$I$509,P$9)/COUNTA('Job Catalog'!$C$10:$C$509),""))</f>
        <v/>
      </c>
      <c r="Q12" s="57">
        <f>IF(OR($A12="",Q$9=""),"",IFERROR(COUNTIFS('Job Catalog'!$F$10:$F$509,$A12,'Job Catalog'!$H$10:$H$509,Q$7,'Job Catalog'!$I$10:$I$509,Q$9)/COUNTA('Job Catalog'!$C$10:$C$509),""))</f>
        <v/>
      </c>
      <c r="R12" s="57">
        <f>IF(OR($A12="",R$9=""),"",IFERROR(COUNTIFS('Job Catalog'!$F$10:$F$509,$A12,'Job Catalog'!$H$10:$H$509,R$7,'Job Catalog'!$I$10:$I$509,R$9)/COUNTA('Job Catalog'!$C$10:$C$509),""))</f>
        <v/>
      </c>
      <c r="S12" s="57">
        <f>IF(OR($A12="",S$9=""),"",IFERROR(COUNTIFS('Job Catalog'!$F$10:$F$509,$A12,'Job Catalog'!$H$10:$H$509,S$7,'Job Catalog'!$I$10:$I$509,S$9)/COUNTA('Job Catalog'!$C$10:$C$509),""))</f>
        <v/>
      </c>
      <c r="T12" s="57">
        <f>IF(OR($A12="",T$9=""),"",IFERROR(COUNTIFS('Job Catalog'!$F$10:$F$509,$A12,'Job Catalog'!$H$10:$H$509,T$7,'Job Catalog'!$I$10:$I$509,T$9)/COUNTA('Job Catalog'!$C$10:$C$509),""))</f>
        <v/>
      </c>
      <c r="U12" s="57">
        <f>IF(OR($A12="",U$9=""),"",IFERROR(COUNTIFS('Job Catalog'!$F$10:$F$509,$A12,'Job Catalog'!$H$10:$H$509,U$7,'Job Catalog'!$I$10:$I$509,U$9)/COUNTA('Job Catalog'!$C$10:$C$509),""))</f>
        <v/>
      </c>
      <c r="V12" s="57">
        <f>IF(OR($A12="",V$9=""),"",IFERROR(COUNTIFS('Job Catalog'!$F$10:$F$509,$A12,'Job Catalog'!$H$10:$H$509,V$7,'Job Catalog'!$I$10:$I$509,V$9)/COUNTA('Job Catalog'!$C$10:$C$509),""))</f>
        <v/>
      </c>
      <c r="W12" s="57">
        <f>IF(OR($A12="",W$9=""),"",IFERROR(COUNTIFS('Job Catalog'!$F$10:$F$509,$A12,'Job Catalog'!$H$10:$H$509,W$7,'Job Catalog'!$I$10:$I$509,W$9)/COUNTA('Job Catalog'!$C$10:$C$509),""))</f>
        <v/>
      </c>
      <c r="X12" s="57">
        <f>IF(OR($A12="",X$9=""),"",IFERROR(COUNTIFS('Job Catalog'!$F$10:$F$509,$A12,'Job Catalog'!$H$10:$H$509,X$7,'Job Catalog'!$I$10:$I$509,X$9)/COUNTA('Job Catalog'!$C$10:$C$509),""))</f>
        <v/>
      </c>
      <c r="Y12" s="57">
        <f>IF(OR($A12="",Y$9=""),"",IFERROR(COUNTIFS('Job Catalog'!$F$10:$F$509,$A12,'Job Catalog'!$H$10:$H$509,Y$7,'Job Catalog'!$I$10:$I$509,Y$9)/COUNTA('Job Catalog'!$C$10:$C$509),""))</f>
        <v/>
      </c>
      <c r="Z12" s="57">
        <f>IF(OR($A12="",Z$9=""),"",IFERROR(COUNTIFS('Job Catalog'!$F$10:$F$509,$A12,'Job Catalog'!$H$10:$H$509,Z$7,'Job Catalog'!$I$10:$I$509,Z$9)/COUNTA('Job Catalog'!$C$10:$C$509),""))</f>
        <v/>
      </c>
      <c r="AA12" s="57">
        <f>IF(OR($A12="",AA$9=""),"",IFERROR(COUNTIFS('Job Catalog'!$F$10:$F$509,$A12,'Job Catalog'!$H$10:$H$509,AA$7,'Job Catalog'!$I$10:$I$509,AA$9)/COUNTA('Job Catalog'!$C$10:$C$509),""))</f>
        <v/>
      </c>
      <c r="AB12" s="57">
        <f>IF(OR($A12="",AB$9=""),"",IFERROR(COUNTIFS('Job Catalog'!$F$10:$F$509,$A12,'Job Catalog'!$H$10:$H$509,AB$7,'Job Catalog'!$I$10:$I$509,AB$9)/COUNTA('Job Catalog'!$C$10:$C$509),""))</f>
        <v/>
      </c>
      <c r="AC12" s="57">
        <f>IF(OR($A12="",AC$9=""),"",IFERROR(COUNTIFS('Job Catalog'!$F$10:$F$509,$A12,'Job Catalog'!$H$10:$H$509,AC$7,'Job Catalog'!$I$10:$I$509,AC$9)/COUNTA('Job Catalog'!$C$10:$C$509),""))</f>
        <v/>
      </c>
      <c r="AD12" s="57">
        <f>IF(OR($A12="",AD$9=""),"",IFERROR(COUNTIFS('Job Catalog'!$F$10:$F$509,$A12,'Job Catalog'!$H$10:$H$509,AD$7,'Job Catalog'!$I$10:$I$509,AD$9)/COUNTA('Job Catalog'!$C$10:$C$509),""))</f>
        <v/>
      </c>
      <c r="AE12" s="57">
        <f>IF(OR($A12="",AE$9=""),"",IFERROR(COUNTIFS('Job Catalog'!$F$10:$F$509,$A12,'Job Catalog'!$H$10:$H$509,AE$7,'Job Catalog'!$I$10:$I$509,AE$9)/COUNTA('Job Catalog'!$C$10:$C$509),""))</f>
        <v/>
      </c>
      <c r="AF12" s="57">
        <f>IF(OR($A12="",AF$9=""),"",IFERROR(COUNTIFS('Job Catalog'!$F$10:$F$509,$A12,'Job Catalog'!$H$10:$H$509,AF$7,'Job Catalog'!$I$10:$I$509,AF$9)/COUNTA('Job Catalog'!$C$10:$C$509),""))</f>
        <v/>
      </c>
      <c r="AG12" s="57">
        <f>IF(OR($A12="",AG$9=""),"",IFERROR(COUNTIFS('Job Catalog'!$F$10:$F$509,$A12,'Job Catalog'!$H$10:$H$509,AG$7,'Job Catalog'!$I$10:$I$509,AG$9)/COUNTA('Job Catalog'!$C$10:$C$509),""))</f>
        <v/>
      </c>
      <c r="AH12" s="57">
        <f>IF(OR($A12="",AH$9=""),"",IFERROR(COUNTIFS('Job Catalog'!$F$10:$F$509,$A12,'Job Catalog'!$H$10:$H$509,AH$7,'Job Catalog'!$I$10:$I$509,AH$9)/COUNTA('Job Catalog'!$C$10:$C$509),""))</f>
        <v/>
      </c>
      <c r="AI12" s="57">
        <f>IF(OR($A12="",AI$9=""),"",IFERROR(COUNTIFS('Job Catalog'!$F$10:$F$509,$A12,'Job Catalog'!$H$10:$H$509,AI$7,'Job Catalog'!$I$10:$I$509,AI$9)/COUNTA('Job Catalog'!$C$10:$C$509),""))</f>
        <v/>
      </c>
      <c r="AJ12" s="57">
        <f>IF(OR($A12="",AJ$9=""),"",IFERROR(COUNTIFS('Job Catalog'!$F$10:$F$509,$A12,'Job Catalog'!$H$10:$H$509,AJ$7,'Job Catalog'!$I$10:$I$509,AJ$9)/COUNTA('Job Catalog'!$C$10:$C$509),""))</f>
        <v/>
      </c>
      <c r="AK12" s="57">
        <f>IF(OR($A12="",AK$9=""),"",IFERROR(COUNTIFS('Job Catalog'!$F$10:$F$509,$A12,'Job Catalog'!$H$10:$H$509,AK$7,'Job Catalog'!$I$10:$I$509,AK$9)/COUNTA('Job Catalog'!$C$10:$C$509),""))</f>
        <v/>
      </c>
      <c r="AL12" s="57">
        <f>IF(OR($A12="",AL$9=""),"",IFERROR(COUNTIFS('Job Catalog'!$F$10:$F$509,$A12,'Job Catalog'!$H$10:$H$509,AL$7,'Job Catalog'!$I$10:$I$509,AL$9)/COUNTA('Job Catalog'!$C$10:$C$509),""))</f>
        <v/>
      </c>
      <c r="AM12" s="57">
        <f>IF(OR($A12="",AM$9=""),"",IFERROR(COUNTIFS('Job Catalog'!$F$10:$F$509,$A12,'Job Catalog'!$H$10:$H$509,AM$7,'Job Catalog'!$I$10:$I$509,AM$9)/COUNTA('Job Catalog'!$C$10:$C$509),""))</f>
        <v/>
      </c>
      <c r="AN12" s="57">
        <f>IF(OR($A12="",AN$9=""),"",IFERROR(COUNTIFS('Job Catalog'!$F$10:$F$509,$A12,'Job Catalog'!$H$10:$H$509,AN$7,'Job Catalog'!$I$10:$I$509,AN$9)/COUNTA('Job Catalog'!$C$10:$C$509),""))</f>
        <v/>
      </c>
      <c r="AO12" s="57">
        <f>IF(OR($A12="",AO$9=""),"",IFERROR(COUNTIFS('Job Catalog'!$F$10:$F$509,$A12,'Job Catalog'!$H$10:$H$509,AO$7,'Job Catalog'!$I$10:$I$509,AO$9)/COUNTA('Job Catalog'!$C$10:$C$509),""))</f>
        <v/>
      </c>
      <c r="AP12" s="57">
        <f>IF(OR($A12="",AP$9=""),"",IFERROR(COUNTIFS('Job Catalog'!$F$10:$F$509,$A12,'Job Catalog'!$H$10:$H$509,AP$7,'Job Catalog'!$I$10:$I$509,AP$9)/COUNTA('Job Catalog'!$C$10:$C$509),""))</f>
        <v/>
      </c>
      <c r="AQ12" s="57">
        <f>IF(OR($A12="",AQ$9=""),"",IFERROR(COUNTIFS('Job Catalog'!$F$10:$F$509,$A12,'Job Catalog'!$H$10:$H$509,AQ$7,'Job Catalog'!$I$10:$I$509,AQ$9)/COUNTA('Job Catalog'!$C$10:$C$509),""))</f>
        <v/>
      </c>
      <c r="AR12" s="57">
        <f>IF(OR($A12="",AR$9=""),"",IFERROR(COUNTIFS('Job Catalog'!$F$10:$F$509,$A12,'Job Catalog'!$H$10:$H$509,AR$7,'Job Catalog'!$I$10:$I$509,AR$9)/COUNTA('Job Catalog'!$C$10:$C$509),""))</f>
        <v/>
      </c>
      <c r="AS12" s="57">
        <f>IF(OR($A12="",AS$9=""),"",IFERROR(COUNTIFS('Job Catalog'!$F$10:$F$509,$A12,'Job Catalog'!$H$10:$H$509,AS$7,'Job Catalog'!$I$10:$I$509,AS$9)/COUNTA('Job Catalog'!$C$10:$C$509),""))</f>
        <v/>
      </c>
      <c r="AT12" s="57">
        <f>IF(OR($A12="",AT$9=""),"",IFERROR(COUNTIFS('Job Catalog'!$F$10:$F$509,$A12,'Job Catalog'!$H$10:$H$509,AT$7,'Job Catalog'!$I$10:$I$509,AT$9)/COUNTA('Job Catalog'!$C$10:$C$509),""))</f>
        <v/>
      </c>
      <c r="AU12" s="57">
        <f>IF(OR($A12="",AU$9=""),"",IFERROR(COUNTIFS('Job Catalog'!$F$10:$F$509,$A12,'Job Catalog'!$H$10:$H$509,AU$7,'Job Catalog'!$I$10:$I$509,AU$9)/COUNTA('Job Catalog'!$C$10:$C$509),""))</f>
        <v/>
      </c>
      <c r="AV12" s="57">
        <f>IF(OR($A12="",AV$9=""),"",IFERROR(COUNTIFS('Job Catalog'!$F$10:$F$509,$A12,'Job Catalog'!$H$10:$H$509,AV$7,'Job Catalog'!$I$10:$I$509,AV$9)/COUNTA('Job Catalog'!$C$10:$C$509),""))</f>
        <v/>
      </c>
      <c r="AW12" s="57">
        <f>IF(OR($A12="",AW$9=""),"",IFERROR(COUNTIFS('Job Catalog'!$F$10:$F$509,$A12,'Job Catalog'!$H$10:$H$509,AW$7,'Job Catalog'!$I$10:$I$509,AW$9)/COUNTA('Job Catalog'!$C$10:$C$509),""))</f>
        <v/>
      </c>
      <c r="AX12" s="57">
        <f>IF(OR($A12="",AX$9=""),"",IFERROR(COUNTIFS('Job Catalog'!$F$10:$F$509,$A12,'Job Catalog'!$H$10:$H$509,AX$7,'Job Catalog'!$I$10:$I$509,AX$9)/COUNTA('Job Catalog'!$C$10:$C$509),""))</f>
        <v/>
      </c>
      <c r="AY12" s="57">
        <f>IF(OR($A12="",AY$9=""),"",IFERROR(COUNTIFS('Job Catalog'!$F$10:$F$509,$A12,'Job Catalog'!$H$10:$H$509,AY$7,'Job Catalog'!$I$10:$I$509,AY$9)/COUNTA('Job Catalog'!$C$10:$C$509),""))</f>
        <v/>
      </c>
      <c r="AZ12" s="57">
        <f>IF(OR($A12="",AZ$9=""),"",IFERROR(COUNTIFS('Job Catalog'!$F$10:$F$509,$A12,'Job Catalog'!$H$10:$H$509,AZ$7,'Job Catalog'!$I$10:$I$509,AZ$9)/COUNTA('Job Catalog'!$C$10:$C$509),""))</f>
        <v/>
      </c>
      <c r="BA12" s="57">
        <f>IF(OR($A12="",BA$9=""),"",IFERROR(COUNTIFS('Job Catalog'!$F$10:$F$509,$A12,'Job Catalog'!$H$10:$H$509,BA$7,'Job Catalog'!$I$10:$I$509,BA$9)/COUNTA('Job Catalog'!$C$10:$C$509),""))</f>
        <v/>
      </c>
      <c r="BB12" s="57">
        <f>IF(OR($A12="",BB$9=""),"",IFERROR(COUNTIFS('Job Catalog'!$F$10:$F$509,$A12,'Job Catalog'!$H$10:$H$509,BB$7,'Job Catalog'!$I$10:$I$509,BB$9)/COUNTA('Job Catalog'!$C$10:$C$509),""))</f>
        <v/>
      </c>
      <c r="BC12" s="57">
        <f>IF(OR($A12="",BC$9=""),"",IFERROR(COUNTIFS('Job Catalog'!$F$10:$F$509,$A12,'Job Catalog'!$H$10:$H$509,BC$7,'Job Catalog'!$I$10:$I$509,BC$9)/COUNTA('Job Catalog'!$C$10:$C$509),""))</f>
        <v/>
      </c>
      <c r="BD12" s="57">
        <f>IF(OR($A12="",BD$9=""),"",IFERROR(COUNTIFS('Job Catalog'!$F$10:$F$509,$A12,'Job Catalog'!$H$10:$H$509,BD$7,'Job Catalog'!$I$10:$I$509,BD$9)/COUNTA('Job Catalog'!$C$10:$C$509),""))</f>
        <v/>
      </c>
      <c r="BE12" s="57">
        <f>IF(OR($A12="",BE$9=""),"",IFERROR(COUNTIFS('Job Catalog'!$F$10:$F$509,$A12,'Job Catalog'!$H$10:$H$509,BE$7,'Job Catalog'!$I$10:$I$509,BE$9)/COUNTA('Job Catalog'!$C$10:$C$509),""))</f>
        <v/>
      </c>
      <c r="BF12" s="57">
        <f>IF(OR($A12="",BF$9=""),"",IFERROR(COUNTIFS('Job Catalog'!$F$10:$F$509,$A12,'Job Catalog'!$H$10:$H$509,BF$7,'Job Catalog'!$I$10:$I$509,BF$9)/COUNTA('Job Catalog'!$C$10:$C$509),""))</f>
        <v/>
      </c>
      <c r="BG12" s="57">
        <f>IF(OR($A12="",BG$9=""),"",IFERROR(COUNTIFS('Job Catalog'!$F$10:$F$509,$A12,'Job Catalog'!$H$10:$H$509,BG$7,'Job Catalog'!$I$10:$I$509,BG$9)/COUNTA('Job Catalog'!$C$10:$C$509),""))</f>
        <v/>
      </c>
      <c r="BH12" s="57">
        <f>IF(OR($A12="",BH$9=""),"",IFERROR(COUNTIFS('Job Catalog'!$F$10:$F$509,$A12,'Job Catalog'!$H$10:$H$509,BH$7,'Job Catalog'!$I$10:$I$509,BH$9)/COUNTA('Job Catalog'!$C$10:$C$509),""))</f>
        <v/>
      </c>
      <c r="BI12" s="57">
        <f>IF(OR($A12="",BI$9=""),"",IFERROR(COUNTIFS('Job Catalog'!$F$10:$F$509,$A12,'Job Catalog'!$H$10:$H$509,BI$7,'Job Catalog'!$I$10:$I$509,BI$9)/COUNTA('Job Catalog'!$C$10:$C$509),""))</f>
        <v/>
      </c>
      <c r="BJ12" s="57">
        <f>IF(OR($A12="",BJ$9=""),"",IFERROR(COUNTIFS('Job Catalog'!$F$10:$F$509,$A12,'Job Catalog'!$H$10:$H$509,BJ$7,'Job Catalog'!$I$10:$I$509,BJ$9)/COUNTA('Job Catalog'!$C$10:$C$509),""))</f>
        <v/>
      </c>
      <c r="BK12" s="57">
        <f>IF(OR($A12="",BK$9=""),"",IFERROR(COUNTIFS('Job Catalog'!$F$10:$F$509,$A12,'Job Catalog'!$H$10:$H$509,BK$7,'Job Catalog'!$I$10:$I$509,BK$9)/COUNTA('Job Catalog'!$C$10:$C$509),""))</f>
        <v/>
      </c>
      <c r="BL12" s="57">
        <f>IF(OR($A12="",BL$9=""),"",IFERROR(COUNTIFS('Job Catalog'!$F$10:$F$509,$A12,'Job Catalog'!$H$10:$H$509,BL$7,'Job Catalog'!$I$10:$I$509,BL$9)/COUNTA('Job Catalog'!$C$10:$C$509),""))</f>
        <v/>
      </c>
      <c r="BM12" s="57">
        <f>IF(OR($A12="",BM$9=""),"",IFERROR(COUNTIFS('Job Catalog'!$F$10:$F$509,$A12,'Job Catalog'!$H$10:$H$509,BM$7,'Job Catalog'!$I$10:$I$509,BM$9)/COUNTA('Job Catalog'!$C$10:$C$509),""))</f>
        <v/>
      </c>
      <c r="BN12" s="57">
        <f>IF(OR($A12="",BN$9=""),"",IFERROR(COUNTIFS('Job Catalog'!$F$10:$F$509,$A12,'Job Catalog'!$H$10:$H$509,BN$7,'Job Catalog'!$I$10:$I$509,BN$9)/COUNTA('Job Catalog'!$C$10:$C$509),""))</f>
        <v/>
      </c>
      <c r="BO12" s="57">
        <f>IF(OR($A12="",BO$9=""),"",IFERROR(COUNTIFS('Job Catalog'!$F$10:$F$509,$A12,'Job Catalog'!$H$10:$H$509,BO$7,'Job Catalog'!$I$10:$I$509,BO$9)/COUNTA('Job Catalog'!$C$10:$C$509),""))</f>
        <v/>
      </c>
      <c r="BP12" s="57">
        <f>IF(OR($A12="",BP$9=""),"",IFERROR(COUNTIFS('Job Catalog'!$F$10:$F$509,$A12,'Job Catalog'!$H$10:$H$509,BP$7,'Job Catalog'!$I$10:$I$509,BP$9)/COUNTA('Job Catalog'!$C$10:$C$509),""))</f>
        <v/>
      </c>
      <c r="BQ12" s="57">
        <f>IF(OR($A12="",BQ$9=""),"",IFERROR(COUNTIFS('Job Catalog'!$F$10:$F$509,$A12,'Job Catalog'!$H$10:$H$509,BQ$7,'Job Catalog'!$I$10:$I$509,BQ$9)/COUNTA('Job Catalog'!$C$10:$C$509),""))</f>
        <v/>
      </c>
      <c r="BR12" s="57">
        <f>IF(OR($A12="",BR$9=""),"",IFERROR(COUNTIFS('Job Catalog'!$F$10:$F$509,$A12,'Job Catalog'!$H$10:$H$509,BR$7,'Job Catalog'!$I$10:$I$509,BR$9)/COUNTA('Job Catalog'!$C$10:$C$509),""))</f>
        <v/>
      </c>
      <c r="BS12" s="57">
        <f>IF(OR($A12="",BS$9=""),"",IFERROR(COUNTIFS('Job Catalog'!$F$10:$F$509,$A12,'Job Catalog'!$H$10:$H$509,BS$7,'Job Catalog'!$I$10:$I$509,BS$9)/COUNTA('Job Catalog'!$C$10:$C$509),""))</f>
        <v/>
      </c>
      <c r="BT12" s="57">
        <f>IF(OR($A12="",BT$9=""),"",IFERROR(COUNTIFS('Job Catalog'!$F$10:$F$509,$A12,'Job Catalog'!$H$10:$H$509,BT$7,'Job Catalog'!$I$10:$I$509,BT$9)/COUNTA('Job Catalog'!$C$10:$C$509),""))</f>
        <v/>
      </c>
      <c r="BU12" s="57">
        <f>IF(OR($A12="",BU$9=""),"",IFERROR(COUNTIFS('Job Catalog'!$F$10:$F$509,$A12,'Job Catalog'!$H$10:$H$509,BU$7,'Job Catalog'!$I$10:$I$509,BU$9)/COUNTA('Job Catalog'!$C$10:$C$509),""))</f>
        <v/>
      </c>
      <c r="BV12" s="57">
        <f>IF(OR($A12="",BV$9=""),"",IFERROR(COUNTIFS('Job Catalog'!$F$10:$F$509,$A12,'Job Catalog'!$H$10:$H$509,BV$7,'Job Catalog'!$I$10:$I$509,BV$9)/COUNTA('Job Catalog'!$C$10:$C$509),""))</f>
        <v/>
      </c>
      <c r="BW12" s="57">
        <f>IF(OR($A12="",BW$9=""),"",IFERROR(COUNTIFS('Job Catalog'!$F$10:$F$509,$A12,'Job Catalog'!$H$10:$H$509,BW$7,'Job Catalog'!$I$10:$I$509,BW$9)/COUNTA('Job Catalog'!$C$10:$C$509),""))</f>
        <v/>
      </c>
      <c r="BX12" s="57">
        <f>IF(OR($A12="",BX$9=""),"",IFERROR(COUNTIFS('Job Catalog'!$F$10:$F$509,$A12,'Job Catalog'!$H$10:$H$509,BX$7,'Job Catalog'!$I$10:$I$509,BX$9)/COUNTA('Job Catalog'!$C$10:$C$509),""))</f>
        <v/>
      </c>
      <c r="BY12" s="57">
        <f>IF(OR($A12="",BY$9=""),"",IFERROR(COUNTIFS('Job Catalog'!$F$10:$F$509,$A12,'Job Catalog'!$H$10:$H$509,BY$7,'Job Catalog'!$I$10:$I$509,BY$9)/COUNTA('Job Catalog'!$C$10:$C$509),""))</f>
        <v/>
      </c>
      <c r="BZ12" s="57">
        <f>IF(OR($A12="",BZ$9=""),"",IFERROR(COUNTIFS('Job Catalog'!$F$10:$F$509,$A12,'Job Catalog'!$H$10:$H$509,BZ$7,'Job Catalog'!$I$10:$I$509,BZ$9)/COUNTA('Job Catalog'!$C$10:$C$509),""))</f>
        <v/>
      </c>
      <c r="CA12" s="57">
        <f>IF(OR($A12="",CA$9=""),"",IFERROR(COUNTIFS('Job Catalog'!$F$10:$F$509,$A12,'Job Catalog'!$H$10:$H$509,CA$7,'Job Catalog'!$I$10:$I$509,CA$9)/COUNTA('Job Catalog'!$C$10:$C$509),""))</f>
        <v/>
      </c>
      <c r="CB12" s="57">
        <f>IF(OR($A12="",CB$9=""),"",IFERROR(COUNTIFS('Job Catalog'!$F$10:$F$509,$A12,'Job Catalog'!$H$10:$H$509,CB$7,'Job Catalog'!$I$10:$I$509,CB$9)/COUNTA('Job Catalog'!$C$10:$C$509),""))</f>
        <v/>
      </c>
      <c r="CC12" s="57">
        <f>IF(OR($A12="",CC$9=""),"",IFERROR(COUNTIFS('Job Catalog'!$F$10:$F$509,$A12,'Job Catalog'!$H$10:$H$509,CC$7,'Job Catalog'!$I$10:$I$509,CC$9)/COUNTA('Job Catalog'!$C$10:$C$509),""))</f>
        <v/>
      </c>
      <c r="CD12" s="57">
        <f>IF(OR($A12="",CD$9=""),"",IFERROR(COUNTIFS('Job Catalog'!$F$10:$F$509,$A12,'Job Catalog'!$H$10:$H$509,CD$7,'Job Catalog'!$I$10:$I$509,CD$9)/COUNTA('Job Catalog'!$C$10:$C$509),""))</f>
        <v/>
      </c>
      <c r="CE12" s="57">
        <f>IF(OR($A12="",CE$9=""),"",IFERROR(COUNTIFS('Job Catalog'!$F$10:$F$509,$A12,'Job Catalog'!$H$10:$H$509,CE$7,'Job Catalog'!$I$10:$I$509,CE$9)/COUNTA('Job Catalog'!$C$10:$C$509),""))</f>
        <v/>
      </c>
      <c r="CF12" s="57">
        <f>IF(OR($A12="",CF$9=""),"",IFERROR(COUNTIFS('Job Catalog'!$F$10:$F$509,$A12,'Job Catalog'!$H$10:$H$509,CF$7,'Job Catalog'!$I$10:$I$509,CF$9)/COUNTA('Job Catalog'!$C$10:$C$509),""))</f>
        <v/>
      </c>
      <c r="CG12" s="57">
        <f>IF(OR($A12="",CG$9=""),"",IFERROR(COUNTIFS('Job Catalog'!$F$10:$F$509,$A12,'Job Catalog'!$H$10:$H$509,CG$7,'Job Catalog'!$I$10:$I$509,CG$9)/COUNTA('Job Catalog'!$C$10:$C$509),""))</f>
        <v/>
      </c>
      <c r="CH12" s="57">
        <f>IF(OR($A12="",CH$9=""),"",IFERROR(COUNTIFS('Job Catalog'!$F$10:$F$509,$A12,'Job Catalog'!$H$10:$H$509,CH$7,'Job Catalog'!$I$10:$I$509,CH$9)/COUNTA('Job Catalog'!$C$10:$C$509),""))</f>
        <v/>
      </c>
      <c r="CI12" s="57">
        <f>IF(OR($A12="",CI$9=""),"",IFERROR(COUNTIFS('Job Catalog'!$F$10:$F$509,$A12,'Job Catalog'!$H$10:$H$509,CI$7,'Job Catalog'!$I$10:$I$509,CI$9)/COUNTA('Job Catalog'!$C$10:$C$509),""))</f>
        <v/>
      </c>
      <c r="CJ12" s="57">
        <f>IF(OR($A12="",CJ$9=""),"",IFERROR(COUNTIFS('Job Catalog'!$F$10:$F$509,$A12,'Job Catalog'!$H$10:$H$509,CJ$7,'Job Catalog'!$I$10:$I$509,CJ$9)/COUNTA('Job Catalog'!$C$10:$C$509),""))</f>
        <v/>
      </c>
      <c r="CK12" s="57">
        <f>IF(OR($A12="",CK$9=""),"",IFERROR(COUNTIFS('Job Catalog'!$F$10:$F$509,$A12,'Job Catalog'!$H$10:$H$509,CK$7,'Job Catalog'!$I$10:$I$509,CK$9)/COUNTA('Job Catalog'!$C$10:$C$509),""))</f>
        <v/>
      </c>
      <c r="CL12" s="57">
        <f>IF(OR($A12="",CL$9=""),"",IFERROR(COUNTIFS('Job Catalog'!$F$10:$F$509,$A12,'Job Catalog'!$H$10:$H$509,CL$7,'Job Catalog'!$I$10:$I$509,CL$9)/COUNTA('Job Catalog'!$C$10:$C$509),""))</f>
        <v/>
      </c>
      <c r="CM12" s="57">
        <f>IF(OR($A12="",CM$9=""),"",IFERROR(COUNTIFS('Job Catalog'!$F$10:$F$509,$A12,'Job Catalog'!$H$10:$H$509,CM$7,'Job Catalog'!$I$10:$I$509,CM$9)/COUNTA('Job Catalog'!$C$10:$C$509),""))</f>
        <v/>
      </c>
      <c r="CN12" s="57">
        <f>IF(OR($A12="",CN$9=""),"",IFERROR(COUNTIFS('Job Catalog'!$F$10:$F$509,$A12,'Job Catalog'!$H$10:$H$509,CN$7,'Job Catalog'!$I$10:$I$509,CN$9)/COUNTA('Job Catalog'!$C$10:$C$509),""))</f>
        <v/>
      </c>
      <c r="CO12" s="57">
        <f>IF(OR($A12="",CO$9=""),"",IFERROR(COUNTIFS('Job Catalog'!$F$10:$F$509,$A12,'Job Catalog'!$H$10:$H$509,CO$7,'Job Catalog'!$I$10:$I$509,CO$9)/COUNTA('Job Catalog'!$C$10:$C$509),""))</f>
        <v/>
      </c>
      <c r="CP12" s="57">
        <f>IF(OR($A12="",CP$9=""),"",IFERROR(COUNTIFS('Job Catalog'!$F$10:$F$509,$A12,'Job Catalog'!$H$10:$H$509,CP$7,'Job Catalog'!$I$10:$I$509,CP$9)/COUNTA('Job Catalog'!$C$10:$C$509),""))</f>
        <v/>
      </c>
      <c r="CQ12" s="57">
        <f>IF(OR($A12="",CQ$9=""),"",IFERROR(COUNTIFS('Job Catalog'!$F$10:$F$509,$A12,'Job Catalog'!$H$10:$H$509,CQ$7,'Job Catalog'!$I$10:$I$509,CQ$9)/COUNTA('Job Catalog'!$C$10:$C$509),""))</f>
        <v/>
      </c>
      <c r="CR12" s="57">
        <f>IF(OR($A12="",CR$9=""),"",IFERROR(COUNTIFS('Job Catalog'!$F$10:$F$509,$A12,'Job Catalog'!$H$10:$H$509,CR$7,'Job Catalog'!$I$10:$I$509,CR$9)/COUNTA('Job Catalog'!$C$10:$C$509),""))</f>
        <v/>
      </c>
      <c r="CS12" s="57">
        <f>IF(OR($A12="",CS$9=""),"",IFERROR(COUNTIFS('Job Catalog'!$F$10:$F$509,$A12,'Job Catalog'!$H$10:$H$509,CS$7,'Job Catalog'!$I$10:$I$509,CS$9)/COUNTA('Job Catalog'!$C$10:$C$509),""))</f>
        <v/>
      </c>
      <c r="CT12" s="57">
        <f>IF(OR($A12="",CT$9=""),"",IFERROR(COUNTIFS('Job Catalog'!$F$10:$F$509,$A12,'Job Catalog'!$H$10:$H$509,CT$7,'Job Catalog'!$I$10:$I$509,CT$9)/COUNTA('Job Catalog'!$C$10:$C$509),""))</f>
        <v/>
      </c>
      <c r="CU12" s="58">
        <f>IF($A12="","",SUM(C12:CT12))</f>
        <v/>
      </c>
    </row>
    <row r="13">
      <c r="A13">
        <f>IF(SETUP!$C151="","",SETUP!$C151)</f>
        <v/>
      </c>
      <c r="B13" s="9">
        <f>IF(SETUP!$C151="","",SETUP!$B151&amp;" / "&amp;SETUP!$D151)</f>
        <v/>
      </c>
      <c r="C13" s="57">
        <f>IF(OR($A13="",C$9=""),"",IFERROR(COUNTIFS('Job Catalog'!$F$10:$F$509,$A13,'Job Catalog'!$H$10:$H$509,C$7,'Job Catalog'!$I$10:$I$509,C$9)/COUNTA('Job Catalog'!$C$10:$C$509),""))</f>
        <v/>
      </c>
      <c r="D13" s="57">
        <f>IF(OR($A13="",D$9=""),"",IFERROR(COUNTIFS('Job Catalog'!$F$10:$F$509,$A13,'Job Catalog'!$H$10:$H$509,D$7,'Job Catalog'!$I$10:$I$509,D$9)/COUNTA('Job Catalog'!$C$10:$C$509),""))</f>
        <v/>
      </c>
      <c r="E13" s="57">
        <f>IF(OR($A13="",E$9=""),"",IFERROR(COUNTIFS('Job Catalog'!$F$10:$F$509,$A13,'Job Catalog'!$H$10:$H$509,E$7,'Job Catalog'!$I$10:$I$509,E$9)/COUNTA('Job Catalog'!$C$10:$C$509),""))</f>
        <v/>
      </c>
      <c r="F13" s="57">
        <f>IF(OR($A13="",F$9=""),"",IFERROR(COUNTIFS('Job Catalog'!$F$10:$F$509,$A13,'Job Catalog'!$H$10:$H$509,F$7,'Job Catalog'!$I$10:$I$509,F$9)/COUNTA('Job Catalog'!$C$10:$C$509),""))</f>
        <v/>
      </c>
      <c r="G13" s="57">
        <f>IF(OR($A13="",G$9=""),"",IFERROR(COUNTIFS('Job Catalog'!$F$10:$F$509,$A13,'Job Catalog'!$H$10:$H$509,G$7,'Job Catalog'!$I$10:$I$509,G$9)/COUNTA('Job Catalog'!$C$10:$C$509),""))</f>
        <v/>
      </c>
      <c r="H13" s="57">
        <f>IF(OR($A13="",H$9=""),"",IFERROR(COUNTIFS('Job Catalog'!$F$10:$F$509,$A13,'Job Catalog'!$H$10:$H$509,H$7,'Job Catalog'!$I$10:$I$509,H$9)/COUNTA('Job Catalog'!$C$10:$C$509),""))</f>
        <v/>
      </c>
      <c r="I13" s="57">
        <f>IF(OR($A13="",I$9=""),"",IFERROR(COUNTIFS('Job Catalog'!$F$10:$F$509,$A13,'Job Catalog'!$H$10:$H$509,I$7,'Job Catalog'!$I$10:$I$509,I$9)/COUNTA('Job Catalog'!$C$10:$C$509),""))</f>
        <v/>
      </c>
      <c r="J13" s="57">
        <f>IF(OR($A13="",J$9=""),"",IFERROR(COUNTIFS('Job Catalog'!$F$10:$F$509,$A13,'Job Catalog'!$H$10:$H$509,J$7,'Job Catalog'!$I$10:$I$509,J$9)/COUNTA('Job Catalog'!$C$10:$C$509),""))</f>
        <v/>
      </c>
      <c r="K13" s="57">
        <f>IF(OR($A13="",K$9=""),"",IFERROR(COUNTIFS('Job Catalog'!$F$10:$F$509,$A13,'Job Catalog'!$H$10:$H$509,K$7,'Job Catalog'!$I$10:$I$509,K$9)/COUNTA('Job Catalog'!$C$10:$C$509),""))</f>
        <v/>
      </c>
      <c r="L13" s="57">
        <f>IF(OR($A13="",L$9=""),"",IFERROR(COUNTIFS('Job Catalog'!$F$10:$F$509,$A13,'Job Catalog'!$H$10:$H$509,L$7,'Job Catalog'!$I$10:$I$509,L$9)/COUNTA('Job Catalog'!$C$10:$C$509),""))</f>
        <v/>
      </c>
      <c r="M13" s="57">
        <f>IF(OR($A13="",M$9=""),"",IFERROR(COUNTIFS('Job Catalog'!$F$10:$F$509,$A13,'Job Catalog'!$H$10:$H$509,M$7,'Job Catalog'!$I$10:$I$509,M$9)/COUNTA('Job Catalog'!$C$10:$C$509),""))</f>
        <v/>
      </c>
      <c r="N13" s="57">
        <f>IF(OR($A13="",N$9=""),"",IFERROR(COUNTIFS('Job Catalog'!$F$10:$F$509,$A13,'Job Catalog'!$H$10:$H$509,N$7,'Job Catalog'!$I$10:$I$509,N$9)/COUNTA('Job Catalog'!$C$10:$C$509),""))</f>
        <v/>
      </c>
      <c r="O13" s="57">
        <f>IF(OR($A13="",O$9=""),"",IFERROR(COUNTIFS('Job Catalog'!$F$10:$F$509,$A13,'Job Catalog'!$H$10:$H$509,O$7,'Job Catalog'!$I$10:$I$509,O$9)/COUNTA('Job Catalog'!$C$10:$C$509),""))</f>
        <v/>
      </c>
      <c r="P13" s="57">
        <f>IF(OR($A13="",P$9=""),"",IFERROR(COUNTIFS('Job Catalog'!$F$10:$F$509,$A13,'Job Catalog'!$H$10:$H$509,P$7,'Job Catalog'!$I$10:$I$509,P$9)/COUNTA('Job Catalog'!$C$10:$C$509),""))</f>
        <v/>
      </c>
      <c r="Q13" s="57">
        <f>IF(OR($A13="",Q$9=""),"",IFERROR(COUNTIFS('Job Catalog'!$F$10:$F$509,$A13,'Job Catalog'!$H$10:$H$509,Q$7,'Job Catalog'!$I$10:$I$509,Q$9)/COUNTA('Job Catalog'!$C$10:$C$509),""))</f>
        <v/>
      </c>
      <c r="R13" s="57">
        <f>IF(OR($A13="",R$9=""),"",IFERROR(COUNTIFS('Job Catalog'!$F$10:$F$509,$A13,'Job Catalog'!$H$10:$H$509,R$7,'Job Catalog'!$I$10:$I$509,R$9)/COUNTA('Job Catalog'!$C$10:$C$509),""))</f>
        <v/>
      </c>
      <c r="S13" s="57">
        <f>IF(OR($A13="",S$9=""),"",IFERROR(COUNTIFS('Job Catalog'!$F$10:$F$509,$A13,'Job Catalog'!$H$10:$H$509,S$7,'Job Catalog'!$I$10:$I$509,S$9)/COUNTA('Job Catalog'!$C$10:$C$509),""))</f>
        <v/>
      </c>
      <c r="T13" s="57">
        <f>IF(OR($A13="",T$9=""),"",IFERROR(COUNTIFS('Job Catalog'!$F$10:$F$509,$A13,'Job Catalog'!$H$10:$H$509,T$7,'Job Catalog'!$I$10:$I$509,T$9)/COUNTA('Job Catalog'!$C$10:$C$509),""))</f>
        <v/>
      </c>
      <c r="U13" s="57">
        <f>IF(OR($A13="",U$9=""),"",IFERROR(COUNTIFS('Job Catalog'!$F$10:$F$509,$A13,'Job Catalog'!$H$10:$H$509,U$7,'Job Catalog'!$I$10:$I$509,U$9)/COUNTA('Job Catalog'!$C$10:$C$509),""))</f>
        <v/>
      </c>
      <c r="V13" s="57">
        <f>IF(OR($A13="",V$9=""),"",IFERROR(COUNTIFS('Job Catalog'!$F$10:$F$509,$A13,'Job Catalog'!$H$10:$H$509,V$7,'Job Catalog'!$I$10:$I$509,V$9)/COUNTA('Job Catalog'!$C$10:$C$509),""))</f>
        <v/>
      </c>
      <c r="W13" s="57">
        <f>IF(OR($A13="",W$9=""),"",IFERROR(COUNTIFS('Job Catalog'!$F$10:$F$509,$A13,'Job Catalog'!$H$10:$H$509,W$7,'Job Catalog'!$I$10:$I$509,W$9)/COUNTA('Job Catalog'!$C$10:$C$509),""))</f>
        <v/>
      </c>
      <c r="X13" s="57">
        <f>IF(OR($A13="",X$9=""),"",IFERROR(COUNTIFS('Job Catalog'!$F$10:$F$509,$A13,'Job Catalog'!$H$10:$H$509,X$7,'Job Catalog'!$I$10:$I$509,X$9)/COUNTA('Job Catalog'!$C$10:$C$509),""))</f>
        <v/>
      </c>
      <c r="Y13" s="57">
        <f>IF(OR($A13="",Y$9=""),"",IFERROR(COUNTIFS('Job Catalog'!$F$10:$F$509,$A13,'Job Catalog'!$H$10:$H$509,Y$7,'Job Catalog'!$I$10:$I$509,Y$9)/COUNTA('Job Catalog'!$C$10:$C$509),""))</f>
        <v/>
      </c>
      <c r="Z13" s="57">
        <f>IF(OR($A13="",Z$9=""),"",IFERROR(COUNTIFS('Job Catalog'!$F$10:$F$509,$A13,'Job Catalog'!$H$10:$H$509,Z$7,'Job Catalog'!$I$10:$I$509,Z$9)/COUNTA('Job Catalog'!$C$10:$C$509),""))</f>
        <v/>
      </c>
      <c r="AA13" s="57">
        <f>IF(OR($A13="",AA$9=""),"",IFERROR(COUNTIFS('Job Catalog'!$F$10:$F$509,$A13,'Job Catalog'!$H$10:$H$509,AA$7,'Job Catalog'!$I$10:$I$509,AA$9)/COUNTA('Job Catalog'!$C$10:$C$509),""))</f>
        <v/>
      </c>
      <c r="AB13" s="57">
        <f>IF(OR($A13="",AB$9=""),"",IFERROR(COUNTIFS('Job Catalog'!$F$10:$F$509,$A13,'Job Catalog'!$H$10:$H$509,AB$7,'Job Catalog'!$I$10:$I$509,AB$9)/COUNTA('Job Catalog'!$C$10:$C$509),""))</f>
        <v/>
      </c>
      <c r="AC13" s="57">
        <f>IF(OR($A13="",AC$9=""),"",IFERROR(COUNTIFS('Job Catalog'!$F$10:$F$509,$A13,'Job Catalog'!$H$10:$H$509,AC$7,'Job Catalog'!$I$10:$I$509,AC$9)/COUNTA('Job Catalog'!$C$10:$C$509),""))</f>
        <v/>
      </c>
      <c r="AD13" s="57">
        <f>IF(OR($A13="",AD$9=""),"",IFERROR(COUNTIFS('Job Catalog'!$F$10:$F$509,$A13,'Job Catalog'!$H$10:$H$509,AD$7,'Job Catalog'!$I$10:$I$509,AD$9)/COUNTA('Job Catalog'!$C$10:$C$509),""))</f>
        <v/>
      </c>
      <c r="AE13" s="57">
        <f>IF(OR($A13="",AE$9=""),"",IFERROR(COUNTIFS('Job Catalog'!$F$10:$F$509,$A13,'Job Catalog'!$H$10:$H$509,AE$7,'Job Catalog'!$I$10:$I$509,AE$9)/COUNTA('Job Catalog'!$C$10:$C$509),""))</f>
        <v/>
      </c>
      <c r="AF13" s="57">
        <f>IF(OR($A13="",AF$9=""),"",IFERROR(COUNTIFS('Job Catalog'!$F$10:$F$509,$A13,'Job Catalog'!$H$10:$H$509,AF$7,'Job Catalog'!$I$10:$I$509,AF$9)/COUNTA('Job Catalog'!$C$10:$C$509),""))</f>
        <v/>
      </c>
      <c r="AG13" s="57">
        <f>IF(OR($A13="",AG$9=""),"",IFERROR(COUNTIFS('Job Catalog'!$F$10:$F$509,$A13,'Job Catalog'!$H$10:$H$509,AG$7,'Job Catalog'!$I$10:$I$509,AG$9)/COUNTA('Job Catalog'!$C$10:$C$509),""))</f>
        <v/>
      </c>
      <c r="AH13" s="57">
        <f>IF(OR($A13="",AH$9=""),"",IFERROR(COUNTIFS('Job Catalog'!$F$10:$F$509,$A13,'Job Catalog'!$H$10:$H$509,AH$7,'Job Catalog'!$I$10:$I$509,AH$9)/COUNTA('Job Catalog'!$C$10:$C$509),""))</f>
        <v/>
      </c>
      <c r="AI13" s="57">
        <f>IF(OR($A13="",AI$9=""),"",IFERROR(COUNTIFS('Job Catalog'!$F$10:$F$509,$A13,'Job Catalog'!$H$10:$H$509,AI$7,'Job Catalog'!$I$10:$I$509,AI$9)/COUNTA('Job Catalog'!$C$10:$C$509),""))</f>
        <v/>
      </c>
      <c r="AJ13" s="57">
        <f>IF(OR($A13="",AJ$9=""),"",IFERROR(COUNTIFS('Job Catalog'!$F$10:$F$509,$A13,'Job Catalog'!$H$10:$H$509,AJ$7,'Job Catalog'!$I$10:$I$509,AJ$9)/COUNTA('Job Catalog'!$C$10:$C$509),""))</f>
        <v/>
      </c>
      <c r="AK13" s="57">
        <f>IF(OR($A13="",AK$9=""),"",IFERROR(COUNTIFS('Job Catalog'!$F$10:$F$509,$A13,'Job Catalog'!$H$10:$H$509,AK$7,'Job Catalog'!$I$10:$I$509,AK$9)/COUNTA('Job Catalog'!$C$10:$C$509),""))</f>
        <v/>
      </c>
      <c r="AL13" s="57">
        <f>IF(OR($A13="",AL$9=""),"",IFERROR(COUNTIFS('Job Catalog'!$F$10:$F$509,$A13,'Job Catalog'!$H$10:$H$509,AL$7,'Job Catalog'!$I$10:$I$509,AL$9)/COUNTA('Job Catalog'!$C$10:$C$509),""))</f>
        <v/>
      </c>
      <c r="AM13" s="57">
        <f>IF(OR($A13="",AM$9=""),"",IFERROR(COUNTIFS('Job Catalog'!$F$10:$F$509,$A13,'Job Catalog'!$H$10:$H$509,AM$7,'Job Catalog'!$I$10:$I$509,AM$9)/COUNTA('Job Catalog'!$C$10:$C$509),""))</f>
        <v/>
      </c>
      <c r="AN13" s="57">
        <f>IF(OR($A13="",AN$9=""),"",IFERROR(COUNTIFS('Job Catalog'!$F$10:$F$509,$A13,'Job Catalog'!$H$10:$H$509,AN$7,'Job Catalog'!$I$10:$I$509,AN$9)/COUNTA('Job Catalog'!$C$10:$C$509),""))</f>
        <v/>
      </c>
      <c r="AO13" s="57">
        <f>IF(OR($A13="",AO$9=""),"",IFERROR(COUNTIFS('Job Catalog'!$F$10:$F$509,$A13,'Job Catalog'!$H$10:$H$509,AO$7,'Job Catalog'!$I$10:$I$509,AO$9)/COUNTA('Job Catalog'!$C$10:$C$509),""))</f>
        <v/>
      </c>
      <c r="AP13" s="57">
        <f>IF(OR($A13="",AP$9=""),"",IFERROR(COUNTIFS('Job Catalog'!$F$10:$F$509,$A13,'Job Catalog'!$H$10:$H$509,AP$7,'Job Catalog'!$I$10:$I$509,AP$9)/COUNTA('Job Catalog'!$C$10:$C$509),""))</f>
        <v/>
      </c>
      <c r="AQ13" s="57">
        <f>IF(OR($A13="",AQ$9=""),"",IFERROR(COUNTIFS('Job Catalog'!$F$10:$F$509,$A13,'Job Catalog'!$H$10:$H$509,AQ$7,'Job Catalog'!$I$10:$I$509,AQ$9)/COUNTA('Job Catalog'!$C$10:$C$509),""))</f>
        <v/>
      </c>
      <c r="AR13" s="57">
        <f>IF(OR($A13="",AR$9=""),"",IFERROR(COUNTIFS('Job Catalog'!$F$10:$F$509,$A13,'Job Catalog'!$H$10:$H$509,AR$7,'Job Catalog'!$I$10:$I$509,AR$9)/COUNTA('Job Catalog'!$C$10:$C$509),""))</f>
        <v/>
      </c>
      <c r="AS13" s="57">
        <f>IF(OR($A13="",AS$9=""),"",IFERROR(COUNTIFS('Job Catalog'!$F$10:$F$509,$A13,'Job Catalog'!$H$10:$H$509,AS$7,'Job Catalog'!$I$10:$I$509,AS$9)/COUNTA('Job Catalog'!$C$10:$C$509),""))</f>
        <v/>
      </c>
      <c r="AT13" s="57">
        <f>IF(OR($A13="",AT$9=""),"",IFERROR(COUNTIFS('Job Catalog'!$F$10:$F$509,$A13,'Job Catalog'!$H$10:$H$509,AT$7,'Job Catalog'!$I$10:$I$509,AT$9)/COUNTA('Job Catalog'!$C$10:$C$509),""))</f>
        <v/>
      </c>
      <c r="AU13" s="57">
        <f>IF(OR($A13="",AU$9=""),"",IFERROR(COUNTIFS('Job Catalog'!$F$10:$F$509,$A13,'Job Catalog'!$H$10:$H$509,AU$7,'Job Catalog'!$I$10:$I$509,AU$9)/COUNTA('Job Catalog'!$C$10:$C$509),""))</f>
        <v/>
      </c>
      <c r="AV13" s="57">
        <f>IF(OR($A13="",AV$9=""),"",IFERROR(COUNTIFS('Job Catalog'!$F$10:$F$509,$A13,'Job Catalog'!$H$10:$H$509,AV$7,'Job Catalog'!$I$10:$I$509,AV$9)/COUNTA('Job Catalog'!$C$10:$C$509),""))</f>
        <v/>
      </c>
      <c r="AW13" s="57">
        <f>IF(OR($A13="",AW$9=""),"",IFERROR(COUNTIFS('Job Catalog'!$F$10:$F$509,$A13,'Job Catalog'!$H$10:$H$509,AW$7,'Job Catalog'!$I$10:$I$509,AW$9)/COUNTA('Job Catalog'!$C$10:$C$509),""))</f>
        <v/>
      </c>
      <c r="AX13" s="57">
        <f>IF(OR($A13="",AX$9=""),"",IFERROR(COUNTIFS('Job Catalog'!$F$10:$F$509,$A13,'Job Catalog'!$H$10:$H$509,AX$7,'Job Catalog'!$I$10:$I$509,AX$9)/COUNTA('Job Catalog'!$C$10:$C$509),""))</f>
        <v/>
      </c>
      <c r="AY13" s="57">
        <f>IF(OR($A13="",AY$9=""),"",IFERROR(COUNTIFS('Job Catalog'!$F$10:$F$509,$A13,'Job Catalog'!$H$10:$H$509,AY$7,'Job Catalog'!$I$10:$I$509,AY$9)/COUNTA('Job Catalog'!$C$10:$C$509),""))</f>
        <v/>
      </c>
      <c r="AZ13" s="57">
        <f>IF(OR($A13="",AZ$9=""),"",IFERROR(COUNTIFS('Job Catalog'!$F$10:$F$509,$A13,'Job Catalog'!$H$10:$H$509,AZ$7,'Job Catalog'!$I$10:$I$509,AZ$9)/COUNTA('Job Catalog'!$C$10:$C$509),""))</f>
        <v/>
      </c>
      <c r="BA13" s="57">
        <f>IF(OR($A13="",BA$9=""),"",IFERROR(COUNTIFS('Job Catalog'!$F$10:$F$509,$A13,'Job Catalog'!$H$10:$H$509,BA$7,'Job Catalog'!$I$10:$I$509,BA$9)/COUNTA('Job Catalog'!$C$10:$C$509),""))</f>
        <v/>
      </c>
      <c r="BB13" s="57">
        <f>IF(OR($A13="",BB$9=""),"",IFERROR(COUNTIFS('Job Catalog'!$F$10:$F$509,$A13,'Job Catalog'!$H$10:$H$509,BB$7,'Job Catalog'!$I$10:$I$509,BB$9)/COUNTA('Job Catalog'!$C$10:$C$509),""))</f>
        <v/>
      </c>
      <c r="BC13" s="57">
        <f>IF(OR($A13="",BC$9=""),"",IFERROR(COUNTIFS('Job Catalog'!$F$10:$F$509,$A13,'Job Catalog'!$H$10:$H$509,BC$7,'Job Catalog'!$I$10:$I$509,BC$9)/COUNTA('Job Catalog'!$C$10:$C$509),""))</f>
        <v/>
      </c>
      <c r="BD13" s="57">
        <f>IF(OR($A13="",BD$9=""),"",IFERROR(COUNTIFS('Job Catalog'!$F$10:$F$509,$A13,'Job Catalog'!$H$10:$H$509,BD$7,'Job Catalog'!$I$10:$I$509,BD$9)/COUNTA('Job Catalog'!$C$10:$C$509),""))</f>
        <v/>
      </c>
      <c r="BE13" s="57">
        <f>IF(OR($A13="",BE$9=""),"",IFERROR(COUNTIFS('Job Catalog'!$F$10:$F$509,$A13,'Job Catalog'!$H$10:$H$509,BE$7,'Job Catalog'!$I$10:$I$509,BE$9)/COUNTA('Job Catalog'!$C$10:$C$509),""))</f>
        <v/>
      </c>
      <c r="BF13" s="57">
        <f>IF(OR($A13="",BF$9=""),"",IFERROR(COUNTIFS('Job Catalog'!$F$10:$F$509,$A13,'Job Catalog'!$H$10:$H$509,BF$7,'Job Catalog'!$I$10:$I$509,BF$9)/COUNTA('Job Catalog'!$C$10:$C$509),""))</f>
        <v/>
      </c>
      <c r="BG13" s="57">
        <f>IF(OR($A13="",BG$9=""),"",IFERROR(COUNTIFS('Job Catalog'!$F$10:$F$509,$A13,'Job Catalog'!$H$10:$H$509,BG$7,'Job Catalog'!$I$10:$I$509,BG$9)/COUNTA('Job Catalog'!$C$10:$C$509),""))</f>
        <v/>
      </c>
      <c r="BH13" s="57">
        <f>IF(OR($A13="",BH$9=""),"",IFERROR(COUNTIFS('Job Catalog'!$F$10:$F$509,$A13,'Job Catalog'!$H$10:$H$509,BH$7,'Job Catalog'!$I$10:$I$509,BH$9)/COUNTA('Job Catalog'!$C$10:$C$509),""))</f>
        <v/>
      </c>
      <c r="BI13" s="57">
        <f>IF(OR($A13="",BI$9=""),"",IFERROR(COUNTIFS('Job Catalog'!$F$10:$F$509,$A13,'Job Catalog'!$H$10:$H$509,BI$7,'Job Catalog'!$I$10:$I$509,BI$9)/COUNTA('Job Catalog'!$C$10:$C$509),""))</f>
        <v/>
      </c>
      <c r="BJ13" s="57">
        <f>IF(OR($A13="",BJ$9=""),"",IFERROR(COUNTIFS('Job Catalog'!$F$10:$F$509,$A13,'Job Catalog'!$H$10:$H$509,BJ$7,'Job Catalog'!$I$10:$I$509,BJ$9)/COUNTA('Job Catalog'!$C$10:$C$509),""))</f>
        <v/>
      </c>
      <c r="BK13" s="57">
        <f>IF(OR($A13="",BK$9=""),"",IFERROR(COUNTIFS('Job Catalog'!$F$10:$F$509,$A13,'Job Catalog'!$H$10:$H$509,BK$7,'Job Catalog'!$I$10:$I$509,BK$9)/COUNTA('Job Catalog'!$C$10:$C$509),""))</f>
        <v/>
      </c>
      <c r="BL13" s="57">
        <f>IF(OR($A13="",BL$9=""),"",IFERROR(COUNTIFS('Job Catalog'!$F$10:$F$509,$A13,'Job Catalog'!$H$10:$H$509,BL$7,'Job Catalog'!$I$10:$I$509,BL$9)/COUNTA('Job Catalog'!$C$10:$C$509),""))</f>
        <v/>
      </c>
      <c r="BM13" s="57">
        <f>IF(OR($A13="",BM$9=""),"",IFERROR(COUNTIFS('Job Catalog'!$F$10:$F$509,$A13,'Job Catalog'!$H$10:$H$509,BM$7,'Job Catalog'!$I$10:$I$509,BM$9)/COUNTA('Job Catalog'!$C$10:$C$509),""))</f>
        <v/>
      </c>
      <c r="BN13" s="57">
        <f>IF(OR($A13="",BN$9=""),"",IFERROR(COUNTIFS('Job Catalog'!$F$10:$F$509,$A13,'Job Catalog'!$H$10:$H$509,BN$7,'Job Catalog'!$I$10:$I$509,BN$9)/COUNTA('Job Catalog'!$C$10:$C$509),""))</f>
        <v/>
      </c>
      <c r="BO13" s="57">
        <f>IF(OR($A13="",BO$9=""),"",IFERROR(COUNTIFS('Job Catalog'!$F$10:$F$509,$A13,'Job Catalog'!$H$10:$H$509,BO$7,'Job Catalog'!$I$10:$I$509,BO$9)/COUNTA('Job Catalog'!$C$10:$C$509),""))</f>
        <v/>
      </c>
      <c r="BP13" s="57">
        <f>IF(OR($A13="",BP$9=""),"",IFERROR(COUNTIFS('Job Catalog'!$F$10:$F$509,$A13,'Job Catalog'!$H$10:$H$509,BP$7,'Job Catalog'!$I$10:$I$509,BP$9)/COUNTA('Job Catalog'!$C$10:$C$509),""))</f>
        <v/>
      </c>
      <c r="BQ13" s="57">
        <f>IF(OR($A13="",BQ$9=""),"",IFERROR(COUNTIFS('Job Catalog'!$F$10:$F$509,$A13,'Job Catalog'!$H$10:$H$509,BQ$7,'Job Catalog'!$I$10:$I$509,BQ$9)/COUNTA('Job Catalog'!$C$10:$C$509),""))</f>
        <v/>
      </c>
      <c r="BR13" s="57">
        <f>IF(OR($A13="",BR$9=""),"",IFERROR(COUNTIFS('Job Catalog'!$F$10:$F$509,$A13,'Job Catalog'!$H$10:$H$509,BR$7,'Job Catalog'!$I$10:$I$509,BR$9)/COUNTA('Job Catalog'!$C$10:$C$509),""))</f>
        <v/>
      </c>
      <c r="BS13" s="57">
        <f>IF(OR($A13="",BS$9=""),"",IFERROR(COUNTIFS('Job Catalog'!$F$10:$F$509,$A13,'Job Catalog'!$H$10:$H$509,BS$7,'Job Catalog'!$I$10:$I$509,BS$9)/COUNTA('Job Catalog'!$C$10:$C$509),""))</f>
        <v/>
      </c>
      <c r="BT13" s="57">
        <f>IF(OR($A13="",BT$9=""),"",IFERROR(COUNTIFS('Job Catalog'!$F$10:$F$509,$A13,'Job Catalog'!$H$10:$H$509,BT$7,'Job Catalog'!$I$10:$I$509,BT$9)/COUNTA('Job Catalog'!$C$10:$C$509),""))</f>
        <v/>
      </c>
      <c r="BU13" s="57">
        <f>IF(OR($A13="",BU$9=""),"",IFERROR(COUNTIFS('Job Catalog'!$F$10:$F$509,$A13,'Job Catalog'!$H$10:$H$509,BU$7,'Job Catalog'!$I$10:$I$509,BU$9)/COUNTA('Job Catalog'!$C$10:$C$509),""))</f>
        <v/>
      </c>
      <c r="BV13" s="57">
        <f>IF(OR($A13="",BV$9=""),"",IFERROR(COUNTIFS('Job Catalog'!$F$10:$F$509,$A13,'Job Catalog'!$H$10:$H$509,BV$7,'Job Catalog'!$I$10:$I$509,BV$9)/COUNTA('Job Catalog'!$C$10:$C$509),""))</f>
        <v/>
      </c>
      <c r="BW13" s="57">
        <f>IF(OR($A13="",BW$9=""),"",IFERROR(COUNTIFS('Job Catalog'!$F$10:$F$509,$A13,'Job Catalog'!$H$10:$H$509,BW$7,'Job Catalog'!$I$10:$I$509,BW$9)/COUNTA('Job Catalog'!$C$10:$C$509),""))</f>
        <v/>
      </c>
      <c r="BX13" s="57">
        <f>IF(OR($A13="",BX$9=""),"",IFERROR(COUNTIFS('Job Catalog'!$F$10:$F$509,$A13,'Job Catalog'!$H$10:$H$509,BX$7,'Job Catalog'!$I$10:$I$509,BX$9)/COUNTA('Job Catalog'!$C$10:$C$509),""))</f>
        <v/>
      </c>
      <c r="BY13" s="57">
        <f>IF(OR($A13="",BY$9=""),"",IFERROR(COUNTIFS('Job Catalog'!$F$10:$F$509,$A13,'Job Catalog'!$H$10:$H$509,BY$7,'Job Catalog'!$I$10:$I$509,BY$9)/COUNTA('Job Catalog'!$C$10:$C$509),""))</f>
        <v/>
      </c>
      <c r="BZ13" s="57">
        <f>IF(OR($A13="",BZ$9=""),"",IFERROR(COUNTIFS('Job Catalog'!$F$10:$F$509,$A13,'Job Catalog'!$H$10:$H$509,BZ$7,'Job Catalog'!$I$10:$I$509,BZ$9)/COUNTA('Job Catalog'!$C$10:$C$509),""))</f>
        <v/>
      </c>
      <c r="CA13" s="57">
        <f>IF(OR($A13="",CA$9=""),"",IFERROR(COUNTIFS('Job Catalog'!$F$10:$F$509,$A13,'Job Catalog'!$H$10:$H$509,CA$7,'Job Catalog'!$I$10:$I$509,CA$9)/COUNTA('Job Catalog'!$C$10:$C$509),""))</f>
        <v/>
      </c>
      <c r="CB13" s="57">
        <f>IF(OR($A13="",CB$9=""),"",IFERROR(COUNTIFS('Job Catalog'!$F$10:$F$509,$A13,'Job Catalog'!$H$10:$H$509,CB$7,'Job Catalog'!$I$10:$I$509,CB$9)/COUNTA('Job Catalog'!$C$10:$C$509),""))</f>
        <v/>
      </c>
      <c r="CC13" s="57">
        <f>IF(OR($A13="",CC$9=""),"",IFERROR(COUNTIFS('Job Catalog'!$F$10:$F$509,$A13,'Job Catalog'!$H$10:$H$509,CC$7,'Job Catalog'!$I$10:$I$509,CC$9)/COUNTA('Job Catalog'!$C$10:$C$509),""))</f>
        <v/>
      </c>
      <c r="CD13" s="57">
        <f>IF(OR($A13="",CD$9=""),"",IFERROR(COUNTIFS('Job Catalog'!$F$10:$F$509,$A13,'Job Catalog'!$H$10:$H$509,CD$7,'Job Catalog'!$I$10:$I$509,CD$9)/COUNTA('Job Catalog'!$C$10:$C$509),""))</f>
        <v/>
      </c>
      <c r="CE13" s="57">
        <f>IF(OR($A13="",CE$9=""),"",IFERROR(COUNTIFS('Job Catalog'!$F$10:$F$509,$A13,'Job Catalog'!$H$10:$H$509,CE$7,'Job Catalog'!$I$10:$I$509,CE$9)/COUNTA('Job Catalog'!$C$10:$C$509),""))</f>
        <v/>
      </c>
      <c r="CF13" s="57">
        <f>IF(OR($A13="",CF$9=""),"",IFERROR(COUNTIFS('Job Catalog'!$F$10:$F$509,$A13,'Job Catalog'!$H$10:$H$509,CF$7,'Job Catalog'!$I$10:$I$509,CF$9)/COUNTA('Job Catalog'!$C$10:$C$509),""))</f>
        <v/>
      </c>
      <c r="CG13" s="57">
        <f>IF(OR($A13="",CG$9=""),"",IFERROR(COUNTIFS('Job Catalog'!$F$10:$F$509,$A13,'Job Catalog'!$H$10:$H$509,CG$7,'Job Catalog'!$I$10:$I$509,CG$9)/COUNTA('Job Catalog'!$C$10:$C$509),""))</f>
        <v/>
      </c>
      <c r="CH13" s="57">
        <f>IF(OR($A13="",CH$9=""),"",IFERROR(COUNTIFS('Job Catalog'!$F$10:$F$509,$A13,'Job Catalog'!$H$10:$H$509,CH$7,'Job Catalog'!$I$10:$I$509,CH$9)/COUNTA('Job Catalog'!$C$10:$C$509),""))</f>
        <v/>
      </c>
      <c r="CI13" s="57">
        <f>IF(OR($A13="",CI$9=""),"",IFERROR(COUNTIFS('Job Catalog'!$F$10:$F$509,$A13,'Job Catalog'!$H$10:$H$509,CI$7,'Job Catalog'!$I$10:$I$509,CI$9)/COUNTA('Job Catalog'!$C$10:$C$509),""))</f>
        <v/>
      </c>
      <c r="CJ13" s="57">
        <f>IF(OR($A13="",CJ$9=""),"",IFERROR(COUNTIFS('Job Catalog'!$F$10:$F$509,$A13,'Job Catalog'!$H$10:$H$509,CJ$7,'Job Catalog'!$I$10:$I$509,CJ$9)/COUNTA('Job Catalog'!$C$10:$C$509),""))</f>
        <v/>
      </c>
      <c r="CK13" s="57">
        <f>IF(OR($A13="",CK$9=""),"",IFERROR(COUNTIFS('Job Catalog'!$F$10:$F$509,$A13,'Job Catalog'!$H$10:$H$509,CK$7,'Job Catalog'!$I$10:$I$509,CK$9)/COUNTA('Job Catalog'!$C$10:$C$509),""))</f>
        <v/>
      </c>
      <c r="CL13" s="57">
        <f>IF(OR($A13="",CL$9=""),"",IFERROR(COUNTIFS('Job Catalog'!$F$10:$F$509,$A13,'Job Catalog'!$H$10:$H$509,CL$7,'Job Catalog'!$I$10:$I$509,CL$9)/COUNTA('Job Catalog'!$C$10:$C$509),""))</f>
        <v/>
      </c>
      <c r="CM13" s="57">
        <f>IF(OR($A13="",CM$9=""),"",IFERROR(COUNTIFS('Job Catalog'!$F$10:$F$509,$A13,'Job Catalog'!$H$10:$H$509,CM$7,'Job Catalog'!$I$10:$I$509,CM$9)/COUNTA('Job Catalog'!$C$10:$C$509),""))</f>
        <v/>
      </c>
      <c r="CN13" s="57">
        <f>IF(OR($A13="",CN$9=""),"",IFERROR(COUNTIFS('Job Catalog'!$F$10:$F$509,$A13,'Job Catalog'!$H$10:$H$509,CN$7,'Job Catalog'!$I$10:$I$509,CN$9)/COUNTA('Job Catalog'!$C$10:$C$509),""))</f>
        <v/>
      </c>
      <c r="CO13" s="57">
        <f>IF(OR($A13="",CO$9=""),"",IFERROR(COUNTIFS('Job Catalog'!$F$10:$F$509,$A13,'Job Catalog'!$H$10:$H$509,CO$7,'Job Catalog'!$I$10:$I$509,CO$9)/COUNTA('Job Catalog'!$C$10:$C$509),""))</f>
        <v/>
      </c>
      <c r="CP13" s="57">
        <f>IF(OR($A13="",CP$9=""),"",IFERROR(COUNTIFS('Job Catalog'!$F$10:$F$509,$A13,'Job Catalog'!$H$10:$H$509,CP$7,'Job Catalog'!$I$10:$I$509,CP$9)/COUNTA('Job Catalog'!$C$10:$C$509),""))</f>
        <v/>
      </c>
      <c r="CQ13" s="57">
        <f>IF(OR($A13="",CQ$9=""),"",IFERROR(COUNTIFS('Job Catalog'!$F$10:$F$509,$A13,'Job Catalog'!$H$10:$H$509,CQ$7,'Job Catalog'!$I$10:$I$509,CQ$9)/COUNTA('Job Catalog'!$C$10:$C$509),""))</f>
        <v/>
      </c>
      <c r="CR13" s="57">
        <f>IF(OR($A13="",CR$9=""),"",IFERROR(COUNTIFS('Job Catalog'!$F$10:$F$509,$A13,'Job Catalog'!$H$10:$H$509,CR$7,'Job Catalog'!$I$10:$I$509,CR$9)/COUNTA('Job Catalog'!$C$10:$C$509),""))</f>
        <v/>
      </c>
      <c r="CS13" s="57">
        <f>IF(OR($A13="",CS$9=""),"",IFERROR(COUNTIFS('Job Catalog'!$F$10:$F$509,$A13,'Job Catalog'!$H$10:$H$509,CS$7,'Job Catalog'!$I$10:$I$509,CS$9)/COUNTA('Job Catalog'!$C$10:$C$509),""))</f>
        <v/>
      </c>
      <c r="CT13" s="57">
        <f>IF(OR($A13="",CT$9=""),"",IFERROR(COUNTIFS('Job Catalog'!$F$10:$F$509,$A13,'Job Catalog'!$H$10:$H$509,CT$7,'Job Catalog'!$I$10:$I$509,CT$9)/COUNTA('Job Catalog'!$C$10:$C$509),""))</f>
        <v/>
      </c>
      <c r="CU13" s="58">
        <f>IF($A13="","",SUM(C13:CT13))</f>
        <v/>
      </c>
    </row>
    <row r="14">
      <c r="A14">
        <f>IF(SETUP!$C152="","",SETUP!$C152)</f>
        <v/>
      </c>
      <c r="B14" s="9">
        <f>IF(SETUP!$C152="","",SETUP!$B152&amp;" / "&amp;SETUP!$D152)</f>
        <v/>
      </c>
      <c r="C14" s="57">
        <f>IF(OR($A14="",C$9=""),"",IFERROR(COUNTIFS('Job Catalog'!$F$10:$F$509,$A14,'Job Catalog'!$H$10:$H$509,C$7,'Job Catalog'!$I$10:$I$509,C$9)/COUNTA('Job Catalog'!$C$10:$C$509),""))</f>
        <v/>
      </c>
      <c r="D14" s="57">
        <f>IF(OR($A14="",D$9=""),"",IFERROR(COUNTIFS('Job Catalog'!$F$10:$F$509,$A14,'Job Catalog'!$H$10:$H$509,D$7,'Job Catalog'!$I$10:$I$509,D$9)/COUNTA('Job Catalog'!$C$10:$C$509),""))</f>
        <v/>
      </c>
      <c r="E14" s="57">
        <f>IF(OR($A14="",E$9=""),"",IFERROR(COUNTIFS('Job Catalog'!$F$10:$F$509,$A14,'Job Catalog'!$H$10:$H$509,E$7,'Job Catalog'!$I$10:$I$509,E$9)/COUNTA('Job Catalog'!$C$10:$C$509),""))</f>
        <v/>
      </c>
      <c r="F14" s="57">
        <f>IF(OR($A14="",F$9=""),"",IFERROR(COUNTIFS('Job Catalog'!$F$10:$F$509,$A14,'Job Catalog'!$H$10:$H$509,F$7,'Job Catalog'!$I$10:$I$509,F$9)/COUNTA('Job Catalog'!$C$10:$C$509),""))</f>
        <v/>
      </c>
      <c r="G14" s="57">
        <f>IF(OR($A14="",G$9=""),"",IFERROR(COUNTIFS('Job Catalog'!$F$10:$F$509,$A14,'Job Catalog'!$H$10:$H$509,G$7,'Job Catalog'!$I$10:$I$509,G$9)/COUNTA('Job Catalog'!$C$10:$C$509),""))</f>
        <v/>
      </c>
      <c r="H14" s="57">
        <f>IF(OR($A14="",H$9=""),"",IFERROR(COUNTIFS('Job Catalog'!$F$10:$F$509,$A14,'Job Catalog'!$H$10:$H$509,H$7,'Job Catalog'!$I$10:$I$509,H$9)/COUNTA('Job Catalog'!$C$10:$C$509),""))</f>
        <v/>
      </c>
      <c r="I14" s="57">
        <f>IF(OR($A14="",I$9=""),"",IFERROR(COUNTIFS('Job Catalog'!$F$10:$F$509,$A14,'Job Catalog'!$H$10:$H$509,I$7,'Job Catalog'!$I$10:$I$509,I$9)/COUNTA('Job Catalog'!$C$10:$C$509),""))</f>
        <v/>
      </c>
      <c r="J14" s="57">
        <f>IF(OR($A14="",J$9=""),"",IFERROR(COUNTIFS('Job Catalog'!$F$10:$F$509,$A14,'Job Catalog'!$H$10:$H$509,J$7,'Job Catalog'!$I$10:$I$509,J$9)/COUNTA('Job Catalog'!$C$10:$C$509),""))</f>
        <v/>
      </c>
      <c r="K14" s="57">
        <f>IF(OR($A14="",K$9=""),"",IFERROR(COUNTIFS('Job Catalog'!$F$10:$F$509,$A14,'Job Catalog'!$H$10:$H$509,K$7,'Job Catalog'!$I$10:$I$509,K$9)/COUNTA('Job Catalog'!$C$10:$C$509),""))</f>
        <v/>
      </c>
      <c r="L14" s="57">
        <f>IF(OR($A14="",L$9=""),"",IFERROR(COUNTIFS('Job Catalog'!$F$10:$F$509,$A14,'Job Catalog'!$H$10:$H$509,L$7,'Job Catalog'!$I$10:$I$509,L$9)/COUNTA('Job Catalog'!$C$10:$C$509),""))</f>
        <v/>
      </c>
      <c r="M14" s="57">
        <f>IF(OR($A14="",M$9=""),"",IFERROR(COUNTIFS('Job Catalog'!$F$10:$F$509,$A14,'Job Catalog'!$H$10:$H$509,M$7,'Job Catalog'!$I$10:$I$509,M$9)/COUNTA('Job Catalog'!$C$10:$C$509),""))</f>
        <v/>
      </c>
      <c r="N14" s="57">
        <f>IF(OR($A14="",N$9=""),"",IFERROR(COUNTIFS('Job Catalog'!$F$10:$F$509,$A14,'Job Catalog'!$H$10:$H$509,N$7,'Job Catalog'!$I$10:$I$509,N$9)/COUNTA('Job Catalog'!$C$10:$C$509),""))</f>
        <v/>
      </c>
      <c r="O14" s="57">
        <f>IF(OR($A14="",O$9=""),"",IFERROR(COUNTIFS('Job Catalog'!$F$10:$F$509,$A14,'Job Catalog'!$H$10:$H$509,O$7,'Job Catalog'!$I$10:$I$509,O$9)/COUNTA('Job Catalog'!$C$10:$C$509),""))</f>
        <v/>
      </c>
      <c r="P14" s="57">
        <f>IF(OR($A14="",P$9=""),"",IFERROR(COUNTIFS('Job Catalog'!$F$10:$F$509,$A14,'Job Catalog'!$H$10:$H$509,P$7,'Job Catalog'!$I$10:$I$509,P$9)/COUNTA('Job Catalog'!$C$10:$C$509),""))</f>
        <v/>
      </c>
      <c r="Q14" s="57">
        <f>IF(OR($A14="",Q$9=""),"",IFERROR(COUNTIFS('Job Catalog'!$F$10:$F$509,$A14,'Job Catalog'!$H$10:$H$509,Q$7,'Job Catalog'!$I$10:$I$509,Q$9)/COUNTA('Job Catalog'!$C$10:$C$509),""))</f>
        <v/>
      </c>
      <c r="R14" s="57">
        <f>IF(OR($A14="",R$9=""),"",IFERROR(COUNTIFS('Job Catalog'!$F$10:$F$509,$A14,'Job Catalog'!$H$10:$H$509,R$7,'Job Catalog'!$I$10:$I$509,R$9)/COUNTA('Job Catalog'!$C$10:$C$509),""))</f>
        <v/>
      </c>
      <c r="S14" s="57">
        <f>IF(OR($A14="",S$9=""),"",IFERROR(COUNTIFS('Job Catalog'!$F$10:$F$509,$A14,'Job Catalog'!$H$10:$H$509,S$7,'Job Catalog'!$I$10:$I$509,S$9)/COUNTA('Job Catalog'!$C$10:$C$509),""))</f>
        <v/>
      </c>
      <c r="T14" s="57">
        <f>IF(OR($A14="",T$9=""),"",IFERROR(COUNTIFS('Job Catalog'!$F$10:$F$509,$A14,'Job Catalog'!$H$10:$H$509,T$7,'Job Catalog'!$I$10:$I$509,T$9)/COUNTA('Job Catalog'!$C$10:$C$509),""))</f>
        <v/>
      </c>
      <c r="U14" s="57">
        <f>IF(OR($A14="",U$9=""),"",IFERROR(COUNTIFS('Job Catalog'!$F$10:$F$509,$A14,'Job Catalog'!$H$10:$H$509,U$7,'Job Catalog'!$I$10:$I$509,U$9)/COUNTA('Job Catalog'!$C$10:$C$509),""))</f>
        <v/>
      </c>
      <c r="V14" s="57">
        <f>IF(OR($A14="",V$9=""),"",IFERROR(COUNTIFS('Job Catalog'!$F$10:$F$509,$A14,'Job Catalog'!$H$10:$H$509,V$7,'Job Catalog'!$I$10:$I$509,V$9)/COUNTA('Job Catalog'!$C$10:$C$509),""))</f>
        <v/>
      </c>
      <c r="W14" s="57">
        <f>IF(OR($A14="",W$9=""),"",IFERROR(COUNTIFS('Job Catalog'!$F$10:$F$509,$A14,'Job Catalog'!$H$10:$H$509,W$7,'Job Catalog'!$I$10:$I$509,W$9)/COUNTA('Job Catalog'!$C$10:$C$509),""))</f>
        <v/>
      </c>
      <c r="X14" s="57">
        <f>IF(OR($A14="",X$9=""),"",IFERROR(COUNTIFS('Job Catalog'!$F$10:$F$509,$A14,'Job Catalog'!$H$10:$H$509,X$7,'Job Catalog'!$I$10:$I$509,X$9)/COUNTA('Job Catalog'!$C$10:$C$509),""))</f>
        <v/>
      </c>
      <c r="Y14" s="57">
        <f>IF(OR($A14="",Y$9=""),"",IFERROR(COUNTIFS('Job Catalog'!$F$10:$F$509,$A14,'Job Catalog'!$H$10:$H$509,Y$7,'Job Catalog'!$I$10:$I$509,Y$9)/COUNTA('Job Catalog'!$C$10:$C$509),""))</f>
        <v/>
      </c>
      <c r="Z14" s="57">
        <f>IF(OR($A14="",Z$9=""),"",IFERROR(COUNTIFS('Job Catalog'!$F$10:$F$509,$A14,'Job Catalog'!$H$10:$H$509,Z$7,'Job Catalog'!$I$10:$I$509,Z$9)/COUNTA('Job Catalog'!$C$10:$C$509),""))</f>
        <v/>
      </c>
      <c r="AA14" s="57">
        <f>IF(OR($A14="",AA$9=""),"",IFERROR(COUNTIFS('Job Catalog'!$F$10:$F$509,$A14,'Job Catalog'!$H$10:$H$509,AA$7,'Job Catalog'!$I$10:$I$509,AA$9)/COUNTA('Job Catalog'!$C$10:$C$509),""))</f>
        <v/>
      </c>
      <c r="AB14" s="57">
        <f>IF(OR($A14="",AB$9=""),"",IFERROR(COUNTIFS('Job Catalog'!$F$10:$F$509,$A14,'Job Catalog'!$H$10:$H$509,AB$7,'Job Catalog'!$I$10:$I$509,AB$9)/COUNTA('Job Catalog'!$C$10:$C$509),""))</f>
        <v/>
      </c>
      <c r="AC14" s="57">
        <f>IF(OR($A14="",AC$9=""),"",IFERROR(COUNTIFS('Job Catalog'!$F$10:$F$509,$A14,'Job Catalog'!$H$10:$H$509,AC$7,'Job Catalog'!$I$10:$I$509,AC$9)/COUNTA('Job Catalog'!$C$10:$C$509),""))</f>
        <v/>
      </c>
      <c r="AD14" s="57">
        <f>IF(OR($A14="",AD$9=""),"",IFERROR(COUNTIFS('Job Catalog'!$F$10:$F$509,$A14,'Job Catalog'!$H$10:$H$509,AD$7,'Job Catalog'!$I$10:$I$509,AD$9)/COUNTA('Job Catalog'!$C$10:$C$509),""))</f>
        <v/>
      </c>
      <c r="AE14" s="57">
        <f>IF(OR($A14="",AE$9=""),"",IFERROR(COUNTIFS('Job Catalog'!$F$10:$F$509,$A14,'Job Catalog'!$H$10:$H$509,AE$7,'Job Catalog'!$I$10:$I$509,AE$9)/COUNTA('Job Catalog'!$C$10:$C$509),""))</f>
        <v/>
      </c>
      <c r="AF14" s="57">
        <f>IF(OR($A14="",AF$9=""),"",IFERROR(COUNTIFS('Job Catalog'!$F$10:$F$509,$A14,'Job Catalog'!$H$10:$H$509,AF$7,'Job Catalog'!$I$10:$I$509,AF$9)/COUNTA('Job Catalog'!$C$10:$C$509),""))</f>
        <v/>
      </c>
      <c r="AG14" s="57">
        <f>IF(OR($A14="",AG$9=""),"",IFERROR(COUNTIFS('Job Catalog'!$F$10:$F$509,$A14,'Job Catalog'!$H$10:$H$509,AG$7,'Job Catalog'!$I$10:$I$509,AG$9)/COUNTA('Job Catalog'!$C$10:$C$509),""))</f>
        <v/>
      </c>
      <c r="AH14" s="57">
        <f>IF(OR($A14="",AH$9=""),"",IFERROR(COUNTIFS('Job Catalog'!$F$10:$F$509,$A14,'Job Catalog'!$H$10:$H$509,AH$7,'Job Catalog'!$I$10:$I$509,AH$9)/COUNTA('Job Catalog'!$C$10:$C$509),""))</f>
        <v/>
      </c>
      <c r="AI14" s="57">
        <f>IF(OR($A14="",AI$9=""),"",IFERROR(COUNTIFS('Job Catalog'!$F$10:$F$509,$A14,'Job Catalog'!$H$10:$H$509,AI$7,'Job Catalog'!$I$10:$I$509,AI$9)/COUNTA('Job Catalog'!$C$10:$C$509),""))</f>
        <v/>
      </c>
      <c r="AJ14" s="57">
        <f>IF(OR($A14="",AJ$9=""),"",IFERROR(COUNTIFS('Job Catalog'!$F$10:$F$509,$A14,'Job Catalog'!$H$10:$H$509,AJ$7,'Job Catalog'!$I$10:$I$509,AJ$9)/COUNTA('Job Catalog'!$C$10:$C$509),""))</f>
        <v/>
      </c>
      <c r="AK14" s="57">
        <f>IF(OR($A14="",AK$9=""),"",IFERROR(COUNTIFS('Job Catalog'!$F$10:$F$509,$A14,'Job Catalog'!$H$10:$H$509,AK$7,'Job Catalog'!$I$10:$I$509,AK$9)/COUNTA('Job Catalog'!$C$10:$C$509),""))</f>
        <v/>
      </c>
      <c r="AL14" s="57">
        <f>IF(OR($A14="",AL$9=""),"",IFERROR(COUNTIFS('Job Catalog'!$F$10:$F$509,$A14,'Job Catalog'!$H$10:$H$509,AL$7,'Job Catalog'!$I$10:$I$509,AL$9)/COUNTA('Job Catalog'!$C$10:$C$509),""))</f>
        <v/>
      </c>
      <c r="AM14" s="57">
        <f>IF(OR($A14="",AM$9=""),"",IFERROR(COUNTIFS('Job Catalog'!$F$10:$F$509,$A14,'Job Catalog'!$H$10:$H$509,AM$7,'Job Catalog'!$I$10:$I$509,AM$9)/COUNTA('Job Catalog'!$C$10:$C$509),""))</f>
        <v/>
      </c>
      <c r="AN14" s="57">
        <f>IF(OR($A14="",AN$9=""),"",IFERROR(COUNTIFS('Job Catalog'!$F$10:$F$509,$A14,'Job Catalog'!$H$10:$H$509,AN$7,'Job Catalog'!$I$10:$I$509,AN$9)/COUNTA('Job Catalog'!$C$10:$C$509),""))</f>
        <v/>
      </c>
      <c r="AO14" s="57">
        <f>IF(OR($A14="",AO$9=""),"",IFERROR(COUNTIFS('Job Catalog'!$F$10:$F$509,$A14,'Job Catalog'!$H$10:$H$509,AO$7,'Job Catalog'!$I$10:$I$509,AO$9)/COUNTA('Job Catalog'!$C$10:$C$509),""))</f>
        <v/>
      </c>
      <c r="AP14" s="57">
        <f>IF(OR($A14="",AP$9=""),"",IFERROR(COUNTIFS('Job Catalog'!$F$10:$F$509,$A14,'Job Catalog'!$H$10:$H$509,AP$7,'Job Catalog'!$I$10:$I$509,AP$9)/COUNTA('Job Catalog'!$C$10:$C$509),""))</f>
        <v/>
      </c>
      <c r="AQ14" s="57">
        <f>IF(OR($A14="",AQ$9=""),"",IFERROR(COUNTIFS('Job Catalog'!$F$10:$F$509,$A14,'Job Catalog'!$H$10:$H$509,AQ$7,'Job Catalog'!$I$10:$I$509,AQ$9)/COUNTA('Job Catalog'!$C$10:$C$509),""))</f>
        <v/>
      </c>
      <c r="AR14" s="57">
        <f>IF(OR($A14="",AR$9=""),"",IFERROR(COUNTIFS('Job Catalog'!$F$10:$F$509,$A14,'Job Catalog'!$H$10:$H$509,AR$7,'Job Catalog'!$I$10:$I$509,AR$9)/COUNTA('Job Catalog'!$C$10:$C$509),""))</f>
        <v/>
      </c>
      <c r="AS14" s="57">
        <f>IF(OR($A14="",AS$9=""),"",IFERROR(COUNTIFS('Job Catalog'!$F$10:$F$509,$A14,'Job Catalog'!$H$10:$H$509,AS$7,'Job Catalog'!$I$10:$I$509,AS$9)/COUNTA('Job Catalog'!$C$10:$C$509),""))</f>
        <v/>
      </c>
      <c r="AT14" s="57">
        <f>IF(OR($A14="",AT$9=""),"",IFERROR(COUNTIFS('Job Catalog'!$F$10:$F$509,$A14,'Job Catalog'!$H$10:$H$509,AT$7,'Job Catalog'!$I$10:$I$509,AT$9)/COUNTA('Job Catalog'!$C$10:$C$509),""))</f>
        <v/>
      </c>
      <c r="AU14" s="57">
        <f>IF(OR($A14="",AU$9=""),"",IFERROR(COUNTIFS('Job Catalog'!$F$10:$F$509,$A14,'Job Catalog'!$H$10:$H$509,AU$7,'Job Catalog'!$I$10:$I$509,AU$9)/COUNTA('Job Catalog'!$C$10:$C$509),""))</f>
        <v/>
      </c>
      <c r="AV14" s="57">
        <f>IF(OR($A14="",AV$9=""),"",IFERROR(COUNTIFS('Job Catalog'!$F$10:$F$509,$A14,'Job Catalog'!$H$10:$H$509,AV$7,'Job Catalog'!$I$10:$I$509,AV$9)/COUNTA('Job Catalog'!$C$10:$C$509),""))</f>
        <v/>
      </c>
      <c r="AW14" s="57">
        <f>IF(OR($A14="",AW$9=""),"",IFERROR(COUNTIFS('Job Catalog'!$F$10:$F$509,$A14,'Job Catalog'!$H$10:$H$509,AW$7,'Job Catalog'!$I$10:$I$509,AW$9)/COUNTA('Job Catalog'!$C$10:$C$509),""))</f>
        <v/>
      </c>
      <c r="AX14" s="57">
        <f>IF(OR($A14="",AX$9=""),"",IFERROR(COUNTIFS('Job Catalog'!$F$10:$F$509,$A14,'Job Catalog'!$H$10:$H$509,AX$7,'Job Catalog'!$I$10:$I$509,AX$9)/COUNTA('Job Catalog'!$C$10:$C$509),""))</f>
        <v/>
      </c>
      <c r="AY14" s="57">
        <f>IF(OR($A14="",AY$9=""),"",IFERROR(COUNTIFS('Job Catalog'!$F$10:$F$509,$A14,'Job Catalog'!$H$10:$H$509,AY$7,'Job Catalog'!$I$10:$I$509,AY$9)/COUNTA('Job Catalog'!$C$10:$C$509),""))</f>
        <v/>
      </c>
      <c r="AZ14" s="57">
        <f>IF(OR($A14="",AZ$9=""),"",IFERROR(COUNTIFS('Job Catalog'!$F$10:$F$509,$A14,'Job Catalog'!$H$10:$H$509,AZ$7,'Job Catalog'!$I$10:$I$509,AZ$9)/COUNTA('Job Catalog'!$C$10:$C$509),""))</f>
        <v/>
      </c>
      <c r="BA14" s="57">
        <f>IF(OR($A14="",BA$9=""),"",IFERROR(COUNTIFS('Job Catalog'!$F$10:$F$509,$A14,'Job Catalog'!$H$10:$H$509,BA$7,'Job Catalog'!$I$10:$I$509,BA$9)/COUNTA('Job Catalog'!$C$10:$C$509),""))</f>
        <v/>
      </c>
      <c r="BB14" s="57">
        <f>IF(OR($A14="",BB$9=""),"",IFERROR(COUNTIFS('Job Catalog'!$F$10:$F$509,$A14,'Job Catalog'!$H$10:$H$509,BB$7,'Job Catalog'!$I$10:$I$509,BB$9)/COUNTA('Job Catalog'!$C$10:$C$509),""))</f>
        <v/>
      </c>
      <c r="BC14" s="57">
        <f>IF(OR($A14="",BC$9=""),"",IFERROR(COUNTIFS('Job Catalog'!$F$10:$F$509,$A14,'Job Catalog'!$H$10:$H$509,BC$7,'Job Catalog'!$I$10:$I$509,BC$9)/COUNTA('Job Catalog'!$C$10:$C$509),""))</f>
        <v/>
      </c>
      <c r="BD14" s="57">
        <f>IF(OR($A14="",BD$9=""),"",IFERROR(COUNTIFS('Job Catalog'!$F$10:$F$509,$A14,'Job Catalog'!$H$10:$H$509,BD$7,'Job Catalog'!$I$10:$I$509,BD$9)/COUNTA('Job Catalog'!$C$10:$C$509),""))</f>
        <v/>
      </c>
      <c r="BE14" s="57">
        <f>IF(OR($A14="",BE$9=""),"",IFERROR(COUNTIFS('Job Catalog'!$F$10:$F$509,$A14,'Job Catalog'!$H$10:$H$509,BE$7,'Job Catalog'!$I$10:$I$509,BE$9)/COUNTA('Job Catalog'!$C$10:$C$509),""))</f>
        <v/>
      </c>
      <c r="BF14" s="57">
        <f>IF(OR($A14="",BF$9=""),"",IFERROR(COUNTIFS('Job Catalog'!$F$10:$F$509,$A14,'Job Catalog'!$H$10:$H$509,BF$7,'Job Catalog'!$I$10:$I$509,BF$9)/COUNTA('Job Catalog'!$C$10:$C$509),""))</f>
        <v/>
      </c>
      <c r="BG14" s="57">
        <f>IF(OR($A14="",BG$9=""),"",IFERROR(COUNTIFS('Job Catalog'!$F$10:$F$509,$A14,'Job Catalog'!$H$10:$H$509,BG$7,'Job Catalog'!$I$10:$I$509,BG$9)/COUNTA('Job Catalog'!$C$10:$C$509),""))</f>
        <v/>
      </c>
      <c r="BH14" s="57">
        <f>IF(OR($A14="",BH$9=""),"",IFERROR(COUNTIFS('Job Catalog'!$F$10:$F$509,$A14,'Job Catalog'!$H$10:$H$509,BH$7,'Job Catalog'!$I$10:$I$509,BH$9)/COUNTA('Job Catalog'!$C$10:$C$509),""))</f>
        <v/>
      </c>
      <c r="BI14" s="57">
        <f>IF(OR($A14="",BI$9=""),"",IFERROR(COUNTIFS('Job Catalog'!$F$10:$F$509,$A14,'Job Catalog'!$H$10:$H$509,BI$7,'Job Catalog'!$I$10:$I$509,BI$9)/COUNTA('Job Catalog'!$C$10:$C$509),""))</f>
        <v/>
      </c>
      <c r="BJ14" s="57">
        <f>IF(OR($A14="",BJ$9=""),"",IFERROR(COUNTIFS('Job Catalog'!$F$10:$F$509,$A14,'Job Catalog'!$H$10:$H$509,BJ$7,'Job Catalog'!$I$10:$I$509,BJ$9)/COUNTA('Job Catalog'!$C$10:$C$509),""))</f>
        <v/>
      </c>
      <c r="BK14" s="57">
        <f>IF(OR($A14="",BK$9=""),"",IFERROR(COUNTIFS('Job Catalog'!$F$10:$F$509,$A14,'Job Catalog'!$H$10:$H$509,BK$7,'Job Catalog'!$I$10:$I$509,BK$9)/COUNTA('Job Catalog'!$C$10:$C$509),""))</f>
        <v/>
      </c>
      <c r="BL14" s="57">
        <f>IF(OR($A14="",BL$9=""),"",IFERROR(COUNTIFS('Job Catalog'!$F$10:$F$509,$A14,'Job Catalog'!$H$10:$H$509,BL$7,'Job Catalog'!$I$10:$I$509,BL$9)/COUNTA('Job Catalog'!$C$10:$C$509),""))</f>
        <v/>
      </c>
      <c r="BM14" s="57">
        <f>IF(OR($A14="",BM$9=""),"",IFERROR(COUNTIFS('Job Catalog'!$F$10:$F$509,$A14,'Job Catalog'!$H$10:$H$509,BM$7,'Job Catalog'!$I$10:$I$509,BM$9)/COUNTA('Job Catalog'!$C$10:$C$509),""))</f>
        <v/>
      </c>
      <c r="BN14" s="57">
        <f>IF(OR($A14="",BN$9=""),"",IFERROR(COUNTIFS('Job Catalog'!$F$10:$F$509,$A14,'Job Catalog'!$H$10:$H$509,BN$7,'Job Catalog'!$I$10:$I$509,BN$9)/COUNTA('Job Catalog'!$C$10:$C$509),""))</f>
        <v/>
      </c>
      <c r="BO14" s="57">
        <f>IF(OR($A14="",BO$9=""),"",IFERROR(COUNTIFS('Job Catalog'!$F$10:$F$509,$A14,'Job Catalog'!$H$10:$H$509,BO$7,'Job Catalog'!$I$10:$I$509,BO$9)/COUNTA('Job Catalog'!$C$10:$C$509),""))</f>
        <v/>
      </c>
      <c r="BP14" s="57">
        <f>IF(OR($A14="",BP$9=""),"",IFERROR(COUNTIFS('Job Catalog'!$F$10:$F$509,$A14,'Job Catalog'!$H$10:$H$509,BP$7,'Job Catalog'!$I$10:$I$509,BP$9)/COUNTA('Job Catalog'!$C$10:$C$509),""))</f>
        <v/>
      </c>
      <c r="BQ14" s="57">
        <f>IF(OR($A14="",BQ$9=""),"",IFERROR(COUNTIFS('Job Catalog'!$F$10:$F$509,$A14,'Job Catalog'!$H$10:$H$509,BQ$7,'Job Catalog'!$I$10:$I$509,BQ$9)/COUNTA('Job Catalog'!$C$10:$C$509),""))</f>
        <v/>
      </c>
      <c r="BR14" s="57">
        <f>IF(OR($A14="",BR$9=""),"",IFERROR(COUNTIFS('Job Catalog'!$F$10:$F$509,$A14,'Job Catalog'!$H$10:$H$509,BR$7,'Job Catalog'!$I$10:$I$509,BR$9)/COUNTA('Job Catalog'!$C$10:$C$509),""))</f>
        <v/>
      </c>
      <c r="BS14" s="57">
        <f>IF(OR($A14="",BS$9=""),"",IFERROR(COUNTIFS('Job Catalog'!$F$10:$F$509,$A14,'Job Catalog'!$H$10:$H$509,BS$7,'Job Catalog'!$I$10:$I$509,BS$9)/COUNTA('Job Catalog'!$C$10:$C$509),""))</f>
        <v/>
      </c>
      <c r="BT14" s="57">
        <f>IF(OR($A14="",BT$9=""),"",IFERROR(COUNTIFS('Job Catalog'!$F$10:$F$509,$A14,'Job Catalog'!$H$10:$H$509,BT$7,'Job Catalog'!$I$10:$I$509,BT$9)/COUNTA('Job Catalog'!$C$10:$C$509),""))</f>
        <v/>
      </c>
      <c r="BU14" s="57">
        <f>IF(OR($A14="",BU$9=""),"",IFERROR(COUNTIFS('Job Catalog'!$F$10:$F$509,$A14,'Job Catalog'!$H$10:$H$509,BU$7,'Job Catalog'!$I$10:$I$509,BU$9)/COUNTA('Job Catalog'!$C$10:$C$509),""))</f>
        <v/>
      </c>
      <c r="BV14" s="57">
        <f>IF(OR($A14="",BV$9=""),"",IFERROR(COUNTIFS('Job Catalog'!$F$10:$F$509,$A14,'Job Catalog'!$H$10:$H$509,BV$7,'Job Catalog'!$I$10:$I$509,BV$9)/COUNTA('Job Catalog'!$C$10:$C$509),""))</f>
        <v/>
      </c>
      <c r="BW14" s="57">
        <f>IF(OR($A14="",BW$9=""),"",IFERROR(COUNTIFS('Job Catalog'!$F$10:$F$509,$A14,'Job Catalog'!$H$10:$H$509,BW$7,'Job Catalog'!$I$10:$I$509,BW$9)/COUNTA('Job Catalog'!$C$10:$C$509),""))</f>
        <v/>
      </c>
      <c r="BX14" s="57">
        <f>IF(OR($A14="",BX$9=""),"",IFERROR(COUNTIFS('Job Catalog'!$F$10:$F$509,$A14,'Job Catalog'!$H$10:$H$509,BX$7,'Job Catalog'!$I$10:$I$509,BX$9)/COUNTA('Job Catalog'!$C$10:$C$509),""))</f>
        <v/>
      </c>
      <c r="BY14" s="57">
        <f>IF(OR($A14="",BY$9=""),"",IFERROR(COUNTIFS('Job Catalog'!$F$10:$F$509,$A14,'Job Catalog'!$H$10:$H$509,BY$7,'Job Catalog'!$I$10:$I$509,BY$9)/COUNTA('Job Catalog'!$C$10:$C$509),""))</f>
        <v/>
      </c>
      <c r="BZ14" s="57">
        <f>IF(OR($A14="",BZ$9=""),"",IFERROR(COUNTIFS('Job Catalog'!$F$10:$F$509,$A14,'Job Catalog'!$H$10:$H$509,BZ$7,'Job Catalog'!$I$10:$I$509,BZ$9)/COUNTA('Job Catalog'!$C$10:$C$509),""))</f>
        <v/>
      </c>
      <c r="CA14" s="57">
        <f>IF(OR($A14="",CA$9=""),"",IFERROR(COUNTIFS('Job Catalog'!$F$10:$F$509,$A14,'Job Catalog'!$H$10:$H$509,CA$7,'Job Catalog'!$I$10:$I$509,CA$9)/COUNTA('Job Catalog'!$C$10:$C$509),""))</f>
        <v/>
      </c>
      <c r="CB14" s="57">
        <f>IF(OR($A14="",CB$9=""),"",IFERROR(COUNTIFS('Job Catalog'!$F$10:$F$509,$A14,'Job Catalog'!$H$10:$H$509,CB$7,'Job Catalog'!$I$10:$I$509,CB$9)/COUNTA('Job Catalog'!$C$10:$C$509),""))</f>
        <v/>
      </c>
      <c r="CC14" s="57">
        <f>IF(OR($A14="",CC$9=""),"",IFERROR(COUNTIFS('Job Catalog'!$F$10:$F$509,$A14,'Job Catalog'!$H$10:$H$509,CC$7,'Job Catalog'!$I$10:$I$509,CC$9)/COUNTA('Job Catalog'!$C$10:$C$509),""))</f>
        <v/>
      </c>
      <c r="CD14" s="57">
        <f>IF(OR($A14="",CD$9=""),"",IFERROR(COUNTIFS('Job Catalog'!$F$10:$F$509,$A14,'Job Catalog'!$H$10:$H$509,CD$7,'Job Catalog'!$I$10:$I$509,CD$9)/COUNTA('Job Catalog'!$C$10:$C$509),""))</f>
        <v/>
      </c>
      <c r="CE14" s="57">
        <f>IF(OR($A14="",CE$9=""),"",IFERROR(COUNTIFS('Job Catalog'!$F$10:$F$509,$A14,'Job Catalog'!$H$10:$H$509,CE$7,'Job Catalog'!$I$10:$I$509,CE$9)/COUNTA('Job Catalog'!$C$10:$C$509),""))</f>
        <v/>
      </c>
      <c r="CF14" s="57">
        <f>IF(OR($A14="",CF$9=""),"",IFERROR(COUNTIFS('Job Catalog'!$F$10:$F$509,$A14,'Job Catalog'!$H$10:$H$509,CF$7,'Job Catalog'!$I$10:$I$509,CF$9)/COUNTA('Job Catalog'!$C$10:$C$509),""))</f>
        <v/>
      </c>
      <c r="CG14" s="57">
        <f>IF(OR($A14="",CG$9=""),"",IFERROR(COUNTIFS('Job Catalog'!$F$10:$F$509,$A14,'Job Catalog'!$H$10:$H$509,CG$7,'Job Catalog'!$I$10:$I$509,CG$9)/COUNTA('Job Catalog'!$C$10:$C$509),""))</f>
        <v/>
      </c>
      <c r="CH14" s="57">
        <f>IF(OR($A14="",CH$9=""),"",IFERROR(COUNTIFS('Job Catalog'!$F$10:$F$509,$A14,'Job Catalog'!$H$10:$H$509,CH$7,'Job Catalog'!$I$10:$I$509,CH$9)/COUNTA('Job Catalog'!$C$10:$C$509),""))</f>
        <v/>
      </c>
      <c r="CI14" s="57">
        <f>IF(OR($A14="",CI$9=""),"",IFERROR(COUNTIFS('Job Catalog'!$F$10:$F$509,$A14,'Job Catalog'!$H$10:$H$509,CI$7,'Job Catalog'!$I$10:$I$509,CI$9)/COUNTA('Job Catalog'!$C$10:$C$509),""))</f>
        <v/>
      </c>
      <c r="CJ14" s="57">
        <f>IF(OR($A14="",CJ$9=""),"",IFERROR(COUNTIFS('Job Catalog'!$F$10:$F$509,$A14,'Job Catalog'!$H$10:$H$509,CJ$7,'Job Catalog'!$I$10:$I$509,CJ$9)/COUNTA('Job Catalog'!$C$10:$C$509),""))</f>
        <v/>
      </c>
      <c r="CK14" s="57">
        <f>IF(OR($A14="",CK$9=""),"",IFERROR(COUNTIFS('Job Catalog'!$F$10:$F$509,$A14,'Job Catalog'!$H$10:$H$509,CK$7,'Job Catalog'!$I$10:$I$509,CK$9)/COUNTA('Job Catalog'!$C$10:$C$509),""))</f>
        <v/>
      </c>
      <c r="CL14" s="57">
        <f>IF(OR($A14="",CL$9=""),"",IFERROR(COUNTIFS('Job Catalog'!$F$10:$F$509,$A14,'Job Catalog'!$H$10:$H$509,CL$7,'Job Catalog'!$I$10:$I$509,CL$9)/COUNTA('Job Catalog'!$C$10:$C$509),""))</f>
        <v/>
      </c>
      <c r="CM14" s="57">
        <f>IF(OR($A14="",CM$9=""),"",IFERROR(COUNTIFS('Job Catalog'!$F$10:$F$509,$A14,'Job Catalog'!$H$10:$H$509,CM$7,'Job Catalog'!$I$10:$I$509,CM$9)/COUNTA('Job Catalog'!$C$10:$C$509),""))</f>
        <v/>
      </c>
      <c r="CN14" s="57">
        <f>IF(OR($A14="",CN$9=""),"",IFERROR(COUNTIFS('Job Catalog'!$F$10:$F$509,$A14,'Job Catalog'!$H$10:$H$509,CN$7,'Job Catalog'!$I$10:$I$509,CN$9)/COUNTA('Job Catalog'!$C$10:$C$509),""))</f>
        <v/>
      </c>
      <c r="CO14" s="57">
        <f>IF(OR($A14="",CO$9=""),"",IFERROR(COUNTIFS('Job Catalog'!$F$10:$F$509,$A14,'Job Catalog'!$H$10:$H$509,CO$7,'Job Catalog'!$I$10:$I$509,CO$9)/COUNTA('Job Catalog'!$C$10:$C$509),""))</f>
        <v/>
      </c>
      <c r="CP14" s="57">
        <f>IF(OR($A14="",CP$9=""),"",IFERROR(COUNTIFS('Job Catalog'!$F$10:$F$509,$A14,'Job Catalog'!$H$10:$H$509,CP$7,'Job Catalog'!$I$10:$I$509,CP$9)/COUNTA('Job Catalog'!$C$10:$C$509),""))</f>
        <v/>
      </c>
      <c r="CQ14" s="57">
        <f>IF(OR($A14="",CQ$9=""),"",IFERROR(COUNTIFS('Job Catalog'!$F$10:$F$509,$A14,'Job Catalog'!$H$10:$H$509,CQ$7,'Job Catalog'!$I$10:$I$509,CQ$9)/COUNTA('Job Catalog'!$C$10:$C$509),""))</f>
        <v/>
      </c>
      <c r="CR14" s="57">
        <f>IF(OR($A14="",CR$9=""),"",IFERROR(COUNTIFS('Job Catalog'!$F$10:$F$509,$A14,'Job Catalog'!$H$10:$H$509,CR$7,'Job Catalog'!$I$10:$I$509,CR$9)/COUNTA('Job Catalog'!$C$10:$C$509),""))</f>
        <v/>
      </c>
      <c r="CS14" s="57">
        <f>IF(OR($A14="",CS$9=""),"",IFERROR(COUNTIFS('Job Catalog'!$F$10:$F$509,$A14,'Job Catalog'!$H$10:$H$509,CS$7,'Job Catalog'!$I$10:$I$509,CS$9)/COUNTA('Job Catalog'!$C$10:$C$509),""))</f>
        <v/>
      </c>
      <c r="CT14" s="57">
        <f>IF(OR($A14="",CT$9=""),"",IFERROR(COUNTIFS('Job Catalog'!$F$10:$F$509,$A14,'Job Catalog'!$H$10:$H$509,CT$7,'Job Catalog'!$I$10:$I$509,CT$9)/COUNTA('Job Catalog'!$C$10:$C$509),""))</f>
        <v/>
      </c>
      <c r="CU14" s="58">
        <f>IF($A14="","",SUM(C14:CT14))</f>
        <v/>
      </c>
    </row>
    <row r="15">
      <c r="A15">
        <f>IF(SETUP!$C153="","",SETUP!$C153)</f>
        <v/>
      </c>
      <c r="B15" s="9">
        <f>IF(SETUP!$C153="","",SETUP!$B153&amp;" / "&amp;SETUP!$D153)</f>
        <v/>
      </c>
      <c r="C15" s="57">
        <f>IF(OR($A15="",C$9=""),"",IFERROR(COUNTIFS('Job Catalog'!$F$10:$F$509,$A15,'Job Catalog'!$H$10:$H$509,C$7,'Job Catalog'!$I$10:$I$509,C$9)/COUNTA('Job Catalog'!$C$10:$C$509),""))</f>
        <v/>
      </c>
      <c r="D15" s="57">
        <f>IF(OR($A15="",D$9=""),"",IFERROR(COUNTIFS('Job Catalog'!$F$10:$F$509,$A15,'Job Catalog'!$H$10:$H$509,D$7,'Job Catalog'!$I$10:$I$509,D$9)/COUNTA('Job Catalog'!$C$10:$C$509),""))</f>
        <v/>
      </c>
      <c r="E15" s="57">
        <f>IF(OR($A15="",E$9=""),"",IFERROR(COUNTIFS('Job Catalog'!$F$10:$F$509,$A15,'Job Catalog'!$H$10:$H$509,E$7,'Job Catalog'!$I$10:$I$509,E$9)/COUNTA('Job Catalog'!$C$10:$C$509),""))</f>
        <v/>
      </c>
      <c r="F15" s="57">
        <f>IF(OR($A15="",F$9=""),"",IFERROR(COUNTIFS('Job Catalog'!$F$10:$F$509,$A15,'Job Catalog'!$H$10:$H$509,F$7,'Job Catalog'!$I$10:$I$509,F$9)/COUNTA('Job Catalog'!$C$10:$C$509),""))</f>
        <v/>
      </c>
      <c r="G15" s="57">
        <f>IF(OR($A15="",G$9=""),"",IFERROR(COUNTIFS('Job Catalog'!$F$10:$F$509,$A15,'Job Catalog'!$H$10:$H$509,G$7,'Job Catalog'!$I$10:$I$509,G$9)/COUNTA('Job Catalog'!$C$10:$C$509),""))</f>
        <v/>
      </c>
      <c r="H15" s="57">
        <f>IF(OR($A15="",H$9=""),"",IFERROR(COUNTIFS('Job Catalog'!$F$10:$F$509,$A15,'Job Catalog'!$H$10:$H$509,H$7,'Job Catalog'!$I$10:$I$509,H$9)/COUNTA('Job Catalog'!$C$10:$C$509),""))</f>
        <v/>
      </c>
      <c r="I15" s="57">
        <f>IF(OR($A15="",I$9=""),"",IFERROR(COUNTIFS('Job Catalog'!$F$10:$F$509,$A15,'Job Catalog'!$H$10:$H$509,I$7,'Job Catalog'!$I$10:$I$509,I$9)/COUNTA('Job Catalog'!$C$10:$C$509),""))</f>
        <v/>
      </c>
      <c r="J15" s="57">
        <f>IF(OR($A15="",J$9=""),"",IFERROR(COUNTIFS('Job Catalog'!$F$10:$F$509,$A15,'Job Catalog'!$H$10:$H$509,J$7,'Job Catalog'!$I$10:$I$509,J$9)/COUNTA('Job Catalog'!$C$10:$C$509),""))</f>
        <v/>
      </c>
      <c r="K15" s="57">
        <f>IF(OR($A15="",K$9=""),"",IFERROR(COUNTIFS('Job Catalog'!$F$10:$F$509,$A15,'Job Catalog'!$H$10:$H$509,K$7,'Job Catalog'!$I$10:$I$509,K$9)/COUNTA('Job Catalog'!$C$10:$C$509),""))</f>
        <v/>
      </c>
      <c r="L15" s="57">
        <f>IF(OR($A15="",L$9=""),"",IFERROR(COUNTIFS('Job Catalog'!$F$10:$F$509,$A15,'Job Catalog'!$H$10:$H$509,L$7,'Job Catalog'!$I$10:$I$509,L$9)/COUNTA('Job Catalog'!$C$10:$C$509),""))</f>
        <v/>
      </c>
      <c r="M15" s="57">
        <f>IF(OR($A15="",M$9=""),"",IFERROR(COUNTIFS('Job Catalog'!$F$10:$F$509,$A15,'Job Catalog'!$H$10:$H$509,M$7,'Job Catalog'!$I$10:$I$509,M$9)/COUNTA('Job Catalog'!$C$10:$C$509),""))</f>
        <v/>
      </c>
      <c r="N15" s="57">
        <f>IF(OR($A15="",N$9=""),"",IFERROR(COUNTIFS('Job Catalog'!$F$10:$F$509,$A15,'Job Catalog'!$H$10:$H$509,N$7,'Job Catalog'!$I$10:$I$509,N$9)/COUNTA('Job Catalog'!$C$10:$C$509),""))</f>
        <v/>
      </c>
      <c r="O15" s="57">
        <f>IF(OR($A15="",O$9=""),"",IFERROR(COUNTIFS('Job Catalog'!$F$10:$F$509,$A15,'Job Catalog'!$H$10:$H$509,O$7,'Job Catalog'!$I$10:$I$509,O$9)/COUNTA('Job Catalog'!$C$10:$C$509),""))</f>
        <v/>
      </c>
      <c r="P15" s="57">
        <f>IF(OR($A15="",P$9=""),"",IFERROR(COUNTIFS('Job Catalog'!$F$10:$F$509,$A15,'Job Catalog'!$H$10:$H$509,P$7,'Job Catalog'!$I$10:$I$509,P$9)/COUNTA('Job Catalog'!$C$10:$C$509),""))</f>
        <v/>
      </c>
      <c r="Q15" s="57">
        <f>IF(OR($A15="",Q$9=""),"",IFERROR(COUNTIFS('Job Catalog'!$F$10:$F$509,$A15,'Job Catalog'!$H$10:$H$509,Q$7,'Job Catalog'!$I$10:$I$509,Q$9)/COUNTA('Job Catalog'!$C$10:$C$509),""))</f>
        <v/>
      </c>
      <c r="R15" s="57">
        <f>IF(OR($A15="",R$9=""),"",IFERROR(COUNTIFS('Job Catalog'!$F$10:$F$509,$A15,'Job Catalog'!$H$10:$H$509,R$7,'Job Catalog'!$I$10:$I$509,R$9)/COUNTA('Job Catalog'!$C$10:$C$509),""))</f>
        <v/>
      </c>
      <c r="S15" s="57">
        <f>IF(OR($A15="",S$9=""),"",IFERROR(COUNTIFS('Job Catalog'!$F$10:$F$509,$A15,'Job Catalog'!$H$10:$H$509,S$7,'Job Catalog'!$I$10:$I$509,S$9)/COUNTA('Job Catalog'!$C$10:$C$509),""))</f>
        <v/>
      </c>
      <c r="T15" s="57">
        <f>IF(OR($A15="",T$9=""),"",IFERROR(COUNTIFS('Job Catalog'!$F$10:$F$509,$A15,'Job Catalog'!$H$10:$H$509,T$7,'Job Catalog'!$I$10:$I$509,T$9)/COUNTA('Job Catalog'!$C$10:$C$509),""))</f>
        <v/>
      </c>
      <c r="U15" s="57">
        <f>IF(OR($A15="",U$9=""),"",IFERROR(COUNTIFS('Job Catalog'!$F$10:$F$509,$A15,'Job Catalog'!$H$10:$H$509,U$7,'Job Catalog'!$I$10:$I$509,U$9)/COUNTA('Job Catalog'!$C$10:$C$509),""))</f>
        <v/>
      </c>
      <c r="V15" s="57">
        <f>IF(OR($A15="",V$9=""),"",IFERROR(COUNTIFS('Job Catalog'!$F$10:$F$509,$A15,'Job Catalog'!$H$10:$H$509,V$7,'Job Catalog'!$I$10:$I$509,V$9)/COUNTA('Job Catalog'!$C$10:$C$509),""))</f>
        <v/>
      </c>
      <c r="W15" s="57">
        <f>IF(OR($A15="",W$9=""),"",IFERROR(COUNTIFS('Job Catalog'!$F$10:$F$509,$A15,'Job Catalog'!$H$10:$H$509,W$7,'Job Catalog'!$I$10:$I$509,W$9)/COUNTA('Job Catalog'!$C$10:$C$509),""))</f>
        <v/>
      </c>
      <c r="X15" s="57">
        <f>IF(OR($A15="",X$9=""),"",IFERROR(COUNTIFS('Job Catalog'!$F$10:$F$509,$A15,'Job Catalog'!$H$10:$H$509,X$7,'Job Catalog'!$I$10:$I$509,X$9)/COUNTA('Job Catalog'!$C$10:$C$509),""))</f>
        <v/>
      </c>
      <c r="Y15" s="57">
        <f>IF(OR($A15="",Y$9=""),"",IFERROR(COUNTIFS('Job Catalog'!$F$10:$F$509,$A15,'Job Catalog'!$H$10:$H$509,Y$7,'Job Catalog'!$I$10:$I$509,Y$9)/COUNTA('Job Catalog'!$C$10:$C$509),""))</f>
        <v/>
      </c>
      <c r="Z15" s="57">
        <f>IF(OR($A15="",Z$9=""),"",IFERROR(COUNTIFS('Job Catalog'!$F$10:$F$509,$A15,'Job Catalog'!$H$10:$H$509,Z$7,'Job Catalog'!$I$10:$I$509,Z$9)/COUNTA('Job Catalog'!$C$10:$C$509),""))</f>
        <v/>
      </c>
      <c r="AA15" s="57">
        <f>IF(OR($A15="",AA$9=""),"",IFERROR(COUNTIFS('Job Catalog'!$F$10:$F$509,$A15,'Job Catalog'!$H$10:$H$509,AA$7,'Job Catalog'!$I$10:$I$509,AA$9)/COUNTA('Job Catalog'!$C$10:$C$509),""))</f>
        <v/>
      </c>
      <c r="AB15" s="57">
        <f>IF(OR($A15="",AB$9=""),"",IFERROR(COUNTIFS('Job Catalog'!$F$10:$F$509,$A15,'Job Catalog'!$H$10:$H$509,AB$7,'Job Catalog'!$I$10:$I$509,AB$9)/COUNTA('Job Catalog'!$C$10:$C$509),""))</f>
        <v/>
      </c>
      <c r="AC15" s="57">
        <f>IF(OR($A15="",AC$9=""),"",IFERROR(COUNTIFS('Job Catalog'!$F$10:$F$509,$A15,'Job Catalog'!$H$10:$H$509,AC$7,'Job Catalog'!$I$10:$I$509,AC$9)/COUNTA('Job Catalog'!$C$10:$C$509),""))</f>
        <v/>
      </c>
      <c r="AD15" s="57">
        <f>IF(OR($A15="",AD$9=""),"",IFERROR(COUNTIFS('Job Catalog'!$F$10:$F$509,$A15,'Job Catalog'!$H$10:$H$509,AD$7,'Job Catalog'!$I$10:$I$509,AD$9)/COUNTA('Job Catalog'!$C$10:$C$509),""))</f>
        <v/>
      </c>
      <c r="AE15" s="57">
        <f>IF(OR($A15="",AE$9=""),"",IFERROR(COUNTIFS('Job Catalog'!$F$10:$F$509,$A15,'Job Catalog'!$H$10:$H$509,AE$7,'Job Catalog'!$I$10:$I$509,AE$9)/COUNTA('Job Catalog'!$C$10:$C$509),""))</f>
        <v/>
      </c>
      <c r="AF15" s="57">
        <f>IF(OR($A15="",AF$9=""),"",IFERROR(COUNTIFS('Job Catalog'!$F$10:$F$509,$A15,'Job Catalog'!$H$10:$H$509,AF$7,'Job Catalog'!$I$10:$I$509,AF$9)/COUNTA('Job Catalog'!$C$10:$C$509),""))</f>
        <v/>
      </c>
      <c r="AG15" s="57">
        <f>IF(OR($A15="",AG$9=""),"",IFERROR(COUNTIFS('Job Catalog'!$F$10:$F$509,$A15,'Job Catalog'!$H$10:$H$509,AG$7,'Job Catalog'!$I$10:$I$509,AG$9)/COUNTA('Job Catalog'!$C$10:$C$509),""))</f>
        <v/>
      </c>
      <c r="AH15" s="57">
        <f>IF(OR($A15="",AH$9=""),"",IFERROR(COUNTIFS('Job Catalog'!$F$10:$F$509,$A15,'Job Catalog'!$H$10:$H$509,AH$7,'Job Catalog'!$I$10:$I$509,AH$9)/COUNTA('Job Catalog'!$C$10:$C$509),""))</f>
        <v/>
      </c>
      <c r="AI15" s="57">
        <f>IF(OR($A15="",AI$9=""),"",IFERROR(COUNTIFS('Job Catalog'!$F$10:$F$509,$A15,'Job Catalog'!$H$10:$H$509,AI$7,'Job Catalog'!$I$10:$I$509,AI$9)/COUNTA('Job Catalog'!$C$10:$C$509),""))</f>
        <v/>
      </c>
      <c r="AJ15" s="57">
        <f>IF(OR($A15="",AJ$9=""),"",IFERROR(COUNTIFS('Job Catalog'!$F$10:$F$509,$A15,'Job Catalog'!$H$10:$H$509,AJ$7,'Job Catalog'!$I$10:$I$509,AJ$9)/COUNTA('Job Catalog'!$C$10:$C$509),""))</f>
        <v/>
      </c>
      <c r="AK15" s="57">
        <f>IF(OR($A15="",AK$9=""),"",IFERROR(COUNTIFS('Job Catalog'!$F$10:$F$509,$A15,'Job Catalog'!$H$10:$H$509,AK$7,'Job Catalog'!$I$10:$I$509,AK$9)/COUNTA('Job Catalog'!$C$10:$C$509),""))</f>
        <v/>
      </c>
      <c r="AL15" s="57">
        <f>IF(OR($A15="",AL$9=""),"",IFERROR(COUNTIFS('Job Catalog'!$F$10:$F$509,$A15,'Job Catalog'!$H$10:$H$509,AL$7,'Job Catalog'!$I$10:$I$509,AL$9)/COUNTA('Job Catalog'!$C$10:$C$509),""))</f>
        <v/>
      </c>
      <c r="AM15" s="57">
        <f>IF(OR($A15="",AM$9=""),"",IFERROR(COUNTIFS('Job Catalog'!$F$10:$F$509,$A15,'Job Catalog'!$H$10:$H$509,AM$7,'Job Catalog'!$I$10:$I$509,AM$9)/COUNTA('Job Catalog'!$C$10:$C$509),""))</f>
        <v/>
      </c>
      <c r="AN15" s="57">
        <f>IF(OR($A15="",AN$9=""),"",IFERROR(COUNTIFS('Job Catalog'!$F$10:$F$509,$A15,'Job Catalog'!$H$10:$H$509,AN$7,'Job Catalog'!$I$10:$I$509,AN$9)/COUNTA('Job Catalog'!$C$10:$C$509),""))</f>
        <v/>
      </c>
      <c r="AO15" s="57">
        <f>IF(OR($A15="",AO$9=""),"",IFERROR(COUNTIFS('Job Catalog'!$F$10:$F$509,$A15,'Job Catalog'!$H$10:$H$509,AO$7,'Job Catalog'!$I$10:$I$509,AO$9)/COUNTA('Job Catalog'!$C$10:$C$509),""))</f>
        <v/>
      </c>
      <c r="AP15" s="57">
        <f>IF(OR($A15="",AP$9=""),"",IFERROR(COUNTIFS('Job Catalog'!$F$10:$F$509,$A15,'Job Catalog'!$H$10:$H$509,AP$7,'Job Catalog'!$I$10:$I$509,AP$9)/COUNTA('Job Catalog'!$C$10:$C$509),""))</f>
        <v/>
      </c>
      <c r="AQ15" s="57">
        <f>IF(OR($A15="",AQ$9=""),"",IFERROR(COUNTIFS('Job Catalog'!$F$10:$F$509,$A15,'Job Catalog'!$H$10:$H$509,AQ$7,'Job Catalog'!$I$10:$I$509,AQ$9)/COUNTA('Job Catalog'!$C$10:$C$509),""))</f>
        <v/>
      </c>
      <c r="AR15" s="57">
        <f>IF(OR($A15="",AR$9=""),"",IFERROR(COUNTIFS('Job Catalog'!$F$10:$F$509,$A15,'Job Catalog'!$H$10:$H$509,AR$7,'Job Catalog'!$I$10:$I$509,AR$9)/COUNTA('Job Catalog'!$C$10:$C$509),""))</f>
        <v/>
      </c>
      <c r="AS15" s="57">
        <f>IF(OR($A15="",AS$9=""),"",IFERROR(COUNTIFS('Job Catalog'!$F$10:$F$509,$A15,'Job Catalog'!$H$10:$H$509,AS$7,'Job Catalog'!$I$10:$I$509,AS$9)/COUNTA('Job Catalog'!$C$10:$C$509),""))</f>
        <v/>
      </c>
      <c r="AT15" s="57">
        <f>IF(OR($A15="",AT$9=""),"",IFERROR(COUNTIFS('Job Catalog'!$F$10:$F$509,$A15,'Job Catalog'!$H$10:$H$509,AT$7,'Job Catalog'!$I$10:$I$509,AT$9)/COUNTA('Job Catalog'!$C$10:$C$509),""))</f>
        <v/>
      </c>
      <c r="AU15" s="57">
        <f>IF(OR($A15="",AU$9=""),"",IFERROR(COUNTIFS('Job Catalog'!$F$10:$F$509,$A15,'Job Catalog'!$H$10:$H$509,AU$7,'Job Catalog'!$I$10:$I$509,AU$9)/COUNTA('Job Catalog'!$C$10:$C$509),""))</f>
        <v/>
      </c>
      <c r="AV15" s="57">
        <f>IF(OR($A15="",AV$9=""),"",IFERROR(COUNTIFS('Job Catalog'!$F$10:$F$509,$A15,'Job Catalog'!$H$10:$H$509,AV$7,'Job Catalog'!$I$10:$I$509,AV$9)/COUNTA('Job Catalog'!$C$10:$C$509),""))</f>
        <v/>
      </c>
      <c r="AW15" s="57">
        <f>IF(OR($A15="",AW$9=""),"",IFERROR(COUNTIFS('Job Catalog'!$F$10:$F$509,$A15,'Job Catalog'!$H$10:$H$509,AW$7,'Job Catalog'!$I$10:$I$509,AW$9)/COUNTA('Job Catalog'!$C$10:$C$509),""))</f>
        <v/>
      </c>
      <c r="AX15" s="57">
        <f>IF(OR($A15="",AX$9=""),"",IFERROR(COUNTIFS('Job Catalog'!$F$10:$F$509,$A15,'Job Catalog'!$H$10:$H$509,AX$7,'Job Catalog'!$I$10:$I$509,AX$9)/COUNTA('Job Catalog'!$C$10:$C$509),""))</f>
        <v/>
      </c>
      <c r="AY15" s="57">
        <f>IF(OR($A15="",AY$9=""),"",IFERROR(COUNTIFS('Job Catalog'!$F$10:$F$509,$A15,'Job Catalog'!$H$10:$H$509,AY$7,'Job Catalog'!$I$10:$I$509,AY$9)/COUNTA('Job Catalog'!$C$10:$C$509),""))</f>
        <v/>
      </c>
      <c r="AZ15" s="57">
        <f>IF(OR($A15="",AZ$9=""),"",IFERROR(COUNTIFS('Job Catalog'!$F$10:$F$509,$A15,'Job Catalog'!$H$10:$H$509,AZ$7,'Job Catalog'!$I$10:$I$509,AZ$9)/COUNTA('Job Catalog'!$C$10:$C$509),""))</f>
        <v/>
      </c>
      <c r="BA15" s="57">
        <f>IF(OR($A15="",BA$9=""),"",IFERROR(COUNTIFS('Job Catalog'!$F$10:$F$509,$A15,'Job Catalog'!$H$10:$H$509,BA$7,'Job Catalog'!$I$10:$I$509,BA$9)/COUNTA('Job Catalog'!$C$10:$C$509),""))</f>
        <v/>
      </c>
      <c r="BB15" s="57">
        <f>IF(OR($A15="",BB$9=""),"",IFERROR(COUNTIFS('Job Catalog'!$F$10:$F$509,$A15,'Job Catalog'!$H$10:$H$509,BB$7,'Job Catalog'!$I$10:$I$509,BB$9)/COUNTA('Job Catalog'!$C$10:$C$509),""))</f>
        <v/>
      </c>
      <c r="BC15" s="57">
        <f>IF(OR($A15="",BC$9=""),"",IFERROR(COUNTIFS('Job Catalog'!$F$10:$F$509,$A15,'Job Catalog'!$H$10:$H$509,BC$7,'Job Catalog'!$I$10:$I$509,BC$9)/COUNTA('Job Catalog'!$C$10:$C$509),""))</f>
        <v/>
      </c>
      <c r="BD15" s="57">
        <f>IF(OR($A15="",BD$9=""),"",IFERROR(COUNTIFS('Job Catalog'!$F$10:$F$509,$A15,'Job Catalog'!$H$10:$H$509,BD$7,'Job Catalog'!$I$10:$I$509,BD$9)/COUNTA('Job Catalog'!$C$10:$C$509),""))</f>
        <v/>
      </c>
      <c r="BE15" s="57">
        <f>IF(OR($A15="",BE$9=""),"",IFERROR(COUNTIFS('Job Catalog'!$F$10:$F$509,$A15,'Job Catalog'!$H$10:$H$509,BE$7,'Job Catalog'!$I$10:$I$509,BE$9)/COUNTA('Job Catalog'!$C$10:$C$509),""))</f>
        <v/>
      </c>
      <c r="BF15" s="57">
        <f>IF(OR($A15="",BF$9=""),"",IFERROR(COUNTIFS('Job Catalog'!$F$10:$F$509,$A15,'Job Catalog'!$H$10:$H$509,BF$7,'Job Catalog'!$I$10:$I$509,BF$9)/COUNTA('Job Catalog'!$C$10:$C$509),""))</f>
        <v/>
      </c>
      <c r="BG15" s="57">
        <f>IF(OR($A15="",BG$9=""),"",IFERROR(COUNTIFS('Job Catalog'!$F$10:$F$509,$A15,'Job Catalog'!$H$10:$H$509,BG$7,'Job Catalog'!$I$10:$I$509,BG$9)/COUNTA('Job Catalog'!$C$10:$C$509),""))</f>
        <v/>
      </c>
      <c r="BH15" s="57">
        <f>IF(OR($A15="",BH$9=""),"",IFERROR(COUNTIFS('Job Catalog'!$F$10:$F$509,$A15,'Job Catalog'!$H$10:$H$509,BH$7,'Job Catalog'!$I$10:$I$509,BH$9)/COUNTA('Job Catalog'!$C$10:$C$509),""))</f>
        <v/>
      </c>
      <c r="BI15" s="57">
        <f>IF(OR($A15="",BI$9=""),"",IFERROR(COUNTIFS('Job Catalog'!$F$10:$F$509,$A15,'Job Catalog'!$H$10:$H$509,BI$7,'Job Catalog'!$I$10:$I$509,BI$9)/COUNTA('Job Catalog'!$C$10:$C$509),""))</f>
        <v/>
      </c>
      <c r="BJ15" s="57">
        <f>IF(OR($A15="",BJ$9=""),"",IFERROR(COUNTIFS('Job Catalog'!$F$10:$F$509,$A15,'Job Catalog'!$H$10:$H$509,BJ$7,'Job Catalog'!$I$10:$I$509,BJ$9)/COUNTA('Job Catalog'!$C$10:$C$509),""))</f>
        <v/>
      </c>
      <c r="BK15" s="57">
        <f>IF(OR($A15="",BK$9=""),"",IFERROR(COUNTIFS('Job Catalog'!$F$10:$F$509,$A15,'Job Catalog'!$H$10:$H$509,BK$7,'Job Catalog'!$I$10:$I$509,BK$9)/COUNTA('Job Catalog'!$C$10:$C$509),""))</f>
        <v/>
      </c>
      <c r="BL15" s="57">
        <f>IF(OR($A15="",BL$9=""),"",IFERROR(COUNTIFS('Job Catalog'!$F$10:$F$509,$A15,'Job Catalog'!$H$10:$H$509,BL$7,'Job Catalog'!$I$10:$I$509,BL$9)/COUNTA('Job Catalog'!$C$10:$C$509),""))</f>
        <v/>
      </c>
      <c r="BM15" s="57">
        <f>IF(OR($A15="",BM$9=""),"",IFERROR(COUNTIFS('Job Catalog'!$F$10:$F$509,$A15,'Job Catalog'!$H$10:$H$509,BM$7,'Job Catalog'!$I$10:$I$509,BM$9)/COUNTA('Job Catalog'!$C$10:$C$509),""))</f>
        <v/>
      </c>
      <c r="BN15" s="57">
        <f>IF(OR($A15="",BN$9=""),"",IFERROR(COUNTIFS('Job Catalog'!$F$10:$F$509,$A15,'Job Catalog'!$H$10:$H$509,BN$7,'Job Catalog'!$I$10:$I$509,BN$9)/COUNTA('Job Catalog'!$C$10:$C$509),""))</f>
        <v/>
      </c>
      <c r="BO15" s="57">
        <f>IF(OR($A15="",BO$9=""),"",IFERROR(COUNTIFS('Job Catalog'!$F$10:$F$509,$A15,'Job Catalog'!$H$10:$H$509,BO$7,'Job Catalog'!$I$10:$I$509,BO$9)/COUNTA('Job Catalog'!$C$10:$C$509),""))</f>
        <v/>
      </c>
      <c r="BP15" s="57">
        <f>IF(OR($A15="",BP$9=""),"",IFERROR(COUNTIFS('Job Catalog'!$F$10:$F$509,$A15,'Job Catalog'!$H$10:$H$509,BP$7,'Job Catalog'!$I$10:$I$509,BP$9)/COUNTA('Job Catalog'!$C$10:$C$509),""))</f>
        <v/>
      </c>
      <c r="BQ15" s="57">
        <f>IF(OR($A15="",BQ$9=""),"",IFERROR(COUNTIFS('Job Catalog'!$F$10:$F$509,$A15,'Job Catalog'!$H$10:$H$509,BQ$7,'Job Catalog'!$I$10:$I$509,BQ$9)/COUNTA('Job Catalog'!$C$10:$C$509),""))</f>
        <v/>
      </c>
      <c r="BR15" s="57">
        <f>IF(OR($A15="",BR$9=""),"",IFERROR(COUNTIFS('Job Catalog'!$F$10:$F$509,$A15,'Job Catalog'!$H$10:$H$509,BR$7,'Job Catalog'!$I$10:$I$509,BR$9)/COUNTA('Job Catalog'!$C$10:$C$509),""))</f>
        <v/>
      </c>
      <c r="BS15" s="57">
        <f>IF(OR($A15="",BS$9=""),"",IFERROR(COUNTIFS('Job Catalog'!$F$10:$F$509,$A15,'Job Catalog'!$H$10:$H$509,BS$7,'Job Catalog'!$I$10:$I$509,BS$9)/COUNTA('Job Catalog'!$C$10:$C$509),""))</f>
        <v/>
      </c>
      <c r="BT15" s="57">
        <f>IF(OR($A15="",BT$9=""),"",IFERROR(COUNTIFS('Job Catalog'!$F$10:$F$509,$A15,'Job Catalog'!$H$10:$H$509,BT$7,'Job Catalog'!$I$10:$I$509,BT$9)/COUNTA('Job Catalog'!$C$10:$C$509),""))</f>
        <v/>
      </c>
      <c r="BU15" s="57">
        <f>IF(OR($A15="",BU$9=""),"",IFERROR(COUNTIFS('Job Catalog'!$F$10:$F$509,$A15,'Job Catalog'!$H$10:$H$509,BU$7,'Job Catalog'!$I$10:$I$509,BU$9)/COUNTA('Job Catalog'!$C$10:$C$509),""))</f>
        <v/>
      </c>
      <c r="BV15" s="57">
        <f>IF(OR($A15="",BV$9=""),"",IFERROR(COUNTIFS('Job Catalog'!$F$10:$F$509,$A15,'Job Catalog'!$H$10:$H$509,BV$7,'Job Catalog'!$I$10:$I$509,BV$9)/COUNTA('Job Catalog'!$C$10:$C$509),""))</f>
        <v/>
      </c>
      <c r="BW15" s="57">
        <f>IF(OR($A15="",BW$9=""),"",IFERROR(COUNTIFS('Job Catalog'!$F$10:$F$509,$A15,'Job Catalog'!$H$10:$H$509,BW$7,'Job Catalog'!$I$10:$I$509,BW$9)/COUNTA('Job Catalog'!$C$10:$C$509),""))</f>
        <v/>
      </c>
      <c r="BX15" s="57">
        <f>IF(OR($A15="",BX$9=""),"",IFERROR(COUNTIFS('Job Catalog'!$F$10:$F$509,$A15,'Job Catalog'!$H$10:$H$509,BX$7,'Job Catalog'!$I$10:$I$509,BX$9)/COUNTA('Job Catalog'!$C$10:$C$509),""))</f>
        <v/>
      </c>
      <c r="BY15" s="57">
        <f>IF(OR($A15="",BY$9=""),"",IFERROR(COUNTIFS('Job Catalog'!$F$10:$F$509,$A15,'Job Catalog'!$H$10:$H$509,BY$7,'Job Catalog'!$I$10:$I$509,BY$9)/COUNTA('Job Catalog'!$C$10:$C$509),""))</f>
        <v/>
      </c>
      <c r="BZ15" s="57">
        <f>IF(OR($A15="",BZ$9=""),"",IFERROR(COUNTIFS('Job Catalog'!$F$10:$F$509,$A15,'Job Catalog'!$H$10:$H$509,BZ$7,'Job Catalog'!$I$10:$I$509,BZ$9)/COUNTA('Job Catalog'!$C$10:$C$509),""))</f>
        <v/>
      </c>
      <c r="CA15" s="57">
        <f>IF(OR($A15="",CA$9=""),"",IFERROR(COUNTIFS('Job Catalog'!$F$10:$F$509,$A15,'Job Catalog'!$H$10:$H$509,CA$7,'Job Catalog'!$I$10:$I$509,CA$9)/COUNTA('Job Catalog'!$C$10:$C$509),""))</f>
        <v/>
      </c>
      <c r="CB15" s="57">
        <f>IF(OR($A15="",CB$9=""),"",IFERROR(COUNTIFS('Job Catalog'!$F$10:$F$509,$A15,'Job Catalog'!$H$10:$H$509,CB$7,'Job Catalog'!$I$10:$I$509,CB$9)/COUNTA('Job Catalog'!$C$10:$C$509),""))</f>
        <v/>
      </c>
      <c r="CC15" s="57">
        <f>IF(OR($A15="",CC$9=""),"",IFERROR(COUNTIFS('Job Catalog'!$F$10:$F$509,$A15,'Job Catalog'!$H$10:$H$509,CC$7,'Job Catalog'!$I$10:$I$509,CC$9)/COUNTA('Job Catalog'!$C$10:$C$509),""))</f>
        <v/>
      </c>
      <c r="CD15" s="57">
        <f>IF(OR($A15="",CD$9=""),"",IFERROR(COUNTIFS('Job Catalog'!$F$10:$F$509,$A15,'Job Catalog'!$H$10:$H$509,CD$7,'Job Catalog'!$I$10:$I$509,CD$9)/COUNTA('Job Catalog'!$C$10:$C$509),""))</f>
        <v/>
      </c>
      <c r="CE15" s="57">
        <f>IF(OR($A15="",CE$9=""),"",IFERROR(COUNTIFS('Job Catalog'!$F$10:$F$509,$A15,'Job Catalog'!$H$10:$H$509,CE$7,'Job Catalog'!$I$10:$I$509,CE$9)/COUNTA('Job Catalog'!$C$10:$C$509),""))</f>
        <v/>
      </c>
      <c r="CF15" s="57">
        <f>IF(OR($A15="",CF$9=""),"",IFERROR(COUNTIFS('Job Catalog'!$F$10:$F$509,$A15,'Job Catalog'!$H$10:$H$509,CF$7,'Job Catalog'!$I$10:$I$509,CF$9)/COUNTA('Job Catalog'!$C$10:$C$509),""))</f>
        <v/>
      </c>
      <c r="CG15" s="57">
        <f>IF(OR($A15="",CG$9=""),"",IFERROR(COUNTIFS('Job Catalog'!$F$10:$F$509,$A15,'Job Catalog'!$H$10:$H$509,CG$7,'Job Catalog'!$I$10:$I$509,CG$9)/COUNTA('Job Catalog'!$C$10:$C$509),""))</f>
        <v/>
      </c>
      <c r="CH15" s="57">
        <f>IF(OR($A15="",CH$9=""),"",IFERROR(COUNTIFS('Job Catalog'!$F$10:$F$509,$A15,'Job Catalog'!$H$10:$H$509,CH$7,'Job Catalog'!$I$10:$I$509,CH$9)/COUNTA('Job Catalog'!$C$10:$C$509),""))</f>
        <v/>
      </c>
      <c r="CI15" s="57">
        <f>IF(OR($A15="",CI$9=""),"",IFERROR(COUNTIFS('Job Catalog'!$F$10:$F$509,$A15,'Job Catalog'!$H$10:$H$509,CI$7,'Job Catalog'!$I$10:$I$509,CI$9)/COUNTA('Job Catalog'!$C$10:$C$509),""))</f>
        <v/>
      </c>
      <c r="CJ15" s="57">
        <f>IF(OR($A15="",CJ$9=""),"",IFERROR(COUNTIFS('Job Catalog'!$F$10:$F$509,$A15,'Job Catalog'!$H$10:$H$509,CJ$7,'Job Catalog'!$I$10:$I$509,CJ$9)/COUNTA('Job Catalog'!$C$10:$C$509),""))</f>
        <v/>
      </c>
      <c r="CK15" s="57">
        <f>IF(OR($A15="",CK$9=""),"",IFERROR(COUNTIFS('Job Catalog'!$F$10:$F$509,$A15,'Job Catalog'!$H$10:$H$509,CK$7,'Job Catalog'!$I$10:$I$509,CK$9)/COUNTA('Job Catalog'!$C$10:$C$509),""))</f>
        <v/>
      </c>
      <c r="CL15" s="57">
        <f>IF(OR($A15="",CL$9=""),"",IFERROR(COUNTIFS('Job Catalog'!$F$10:$F$509,$A15,'Job Catalog'!$H$10:$H$509,CL$7,'Job Catalog'!$I$10:$I$509,CL$9)/COUNTA('Job Catalog'!$C$10:$C$509),""))</f>
        <v/>
      </c>
      <c r="CM15" s="57">
        <f>IF(OR($A15="",CM$9=""),"",IFERROR(COUNTIFS('Job Catalog'!$F$10:$F$509,$A15,'Job Catalog'!$H$10:$H$509,CM$7,'Job Catalog'!$I$10:$I$509,CM$9)/COUNTA('Job Catalog'!$C$10:$C$509),""))</f>
        <v/>
      </c>
      <c r="CN15" s="57">
        <f>IF(OR($A15="",CN$9=""),"",IFERROR(COUNTIFS('Job Catalog'!$F$10:$F$509,$A15,'Job Catalog'!$H$10:$H$509,CN$7,'Job Catalog'!$I$10:$I$509,CN$9)/COUNTA('Job Catalog'!$C$10:$C$509),""))</f>
        <v/>
      </c>
      <c r="CO15" s="57">
        <f>IF(OR($A15="",CO$9=""),"",IFERROR(COUNTIFS('Job Catalog'!$F$10:$F$509,$A15,'Job Catalog'!$H$10:$H$509,CO$7,'Job Catalog'!$I$10:$I$509,CO$9)/COUNTA('Job Catalog'!$C$10:$C$509),""))</f>
        <v/>
      </c>
      <c r="CP15" s="57">
        <f>IF(OR($A15="",CP$9=""),"",IFERROR(COUNTIFS('Job Catalog'!$F$10:$F$509,$A15,'Job Catalog'!$H$10:$H$509,CP$7,'Job Catalog'!$I$10:$I$509,CP$9)/COUNTA('Job Catalog'!$C$10:$C$509),""))</f>
        <v/>
      </c>
      <c r="CQ15" s="57">
        <f>IF(OR($A15="",CQ$9=""),"",IFERROR(COUNTIFS('Job Catalog'!$F$10:$F$509,$A15,'Job Catalog'!$H$10:$H$509,CQ$7,'Job Catalog'!$I$10:$I$509,CQ$9)/COUNTA('Job Catalog'!$C$10:$C$509),""))</f>
        <v/>
      </c>
      <c r="CR15" s="57">
        <f>IF(OR($A15="",CR$9=""),"",IFERROR(COUNTIFS('Job Catalog'!$F$10:$F$509,$A15,'Job Catalog'!$H$10:$H$509,CR$7,'Job Catalog'!$I$10:$I$509,CR$9)/COUNTA('Job Catalog'!$C$10:$C$509),""))</f>
        <v/>
      </c>
      <c r="CS15" s="57">
        <f>IF(OR($A15="",CS$9=""),"",IFERROR(COUNTIFS('Job Catalog'!$F$10:$F$509,$A15,'Job Catalog'!$H$10:$H$509,CS$7,'Job Catalog'!$I$10:$I$509,CS$9)/COUNTA('Job Catalog'!$C$10:$C$509),""))</f>
        <v/>
      </c>
      <c r="CT15" s="57">
        <f>IF(OR($A15="",CT$9=""),"",IFERROR(COUNTIFS('Job Catalog'!$F$10:$F$509,$A15,'Job Catalog'!$H$10:$H$509,CT$7,'Job Catalog'!$I$10:$I$509,CT$9)/COUNTA('Job Catalog'!$C$10:$C$509),""))</f>
        <v/>
      </c>
      <c r="CU15" s="58">
        <f>IF($A15="","",SUM(C15:CT15))</f>
        <v/>
      </c>
    </row>
    <row r="16">
      <c r="A16">
        <f>IF(SETUP!$C154="","",SETUP!$C154)</f>
        <v/>
      </c>
      <c r="B16" s="9">
        <f>IF(SETUP!$C154="","",SETUP!$B154&amp;" / "&amp;SETUP!$D154)</f>
        <v/>
      </c>
      <c r="C16" s="57">
        <f>IF(OR($A16="",C$9=""),"",IFERROR(COUNTIFS('Job Catalog'!$F$10:$F$509,$A16,'Job Catalog'!$H$10:$H$509,C$7,'Job Catalog'!$I$10:$I$509,C$9)/COUNTA('Job Catalog'!$C$10:$C$509),""))</f>
        <v/>
      </c>
      <c r="D16" s="57">
        <f>IF(OR($A16="",D$9=""),"",IFERROR(COUNTIFS('Job Catalog'!$F$10:$F$509,$A16,'Job Catalog'!$H$10:$H$509,D$7,'Job Catalog'!$I$10:$I$509,D$9)/COUNTA('Job Catalog'!$C$10:$C$509),""))</f>
        <v/>
      </c>
      <c r="E16" s="57">
        <f>IF(OR($A16="",E$9=""),"",IFERROR(COUNTIFS('Job Catalog'!$F$10:$F$509,$A16,'Job Catalog'!$H$10:$H$509,E$7,'Job Catalog'!$I$10:$I$509,E$9)/COUNTA('Job Catalog'!$C$10:$C$509),""))</f>
        <v/>
      </c>
      <c r="F16" s="57">
        <f>IF(OR($A16="",F$9=""),"",IFERROR(COUNTIFS('Job Catalog'!$F$10:$F$509,$A16,'Job Catalog'!$H$10:$H$509,F$7,'Job Catalog'!$I$10:$I$509,F$9)/COUNTA('Job Catalog'!$C$10:$C$509),""))</f>
        <v/>
      </c>
      <c r="G16" s="57">
        <f>IF(OR($A16="",G$9=""),"",IFERROR(COUNTIFS('Job Catalog'!$F$10:$F$509,$A16,'Job Catalog'!$H$10:$H$509,G$7,'Job Catalog'!$I$10:$I$509,G$9)/COUNTA('Job Catalog'!$C$10:$C$509),""))</f>
        <v/>
      </c>
      <c r="H16" s="57">
        <f>IF(OR($A16="",H$9=""),"",IFERROR(COUNTIFS('Job Catalog'!$F$10:$F$509,$A16,'Job Catalog'!$H$10:$H$509,H$7,'Job Catalog'!$I$10:$I$509,H$9)/COUNTA('Job Catalog'!$C$10:$C$509),""))</f>
        <v/>
      </c>
      <c r="I16" s="57">
        <f>IF(OR($A16="",I$9=""),"",IFERROR(COUNTIFS('Job Catalog'!$F$10:$F$509,$A16,'Job Catalog'!$H$10:$H$509,I$7,'Job Catalog'!$I$10:$I$509,I$9)/COUNTA('Job Catalog'!$C$10:$C$509),""))</f>
        <v/>
      </c>
      <c r="J16" s="57">
        <f>IF(OR($A16="",J$9=""),"",IFERROR(COUNTIFS('Job Catalog'!$F$10:$F$509,$A16,'Job Catalog'!$H$10:$H$509,J$7,'Job Catalog'!$I$10:$I$509,J$9)/COUNTA('Job Catalog'!$C$10:$C$509),""))</f>
        <v/>
      </c>
      <c r="K16" s="57">
        <f>IF(OR($A16="",K$9=""),"",IFERROR(COUNTIFS('Job Catalog'!$F$10:$F$509,$A16,'Job Catalog'!$H$10:$H$509,K$7,'Job Catalog'!$I$10:$I$509,K$9)/COUNTA('Job Catalog'!$C$10:$C$509),""))</f>
        <v/>
      </c>
      <c r="L16" s="57">
        <f>IF(OR($A16="",L$9=""),"",IFERROR(COUNTIFS('Job Catalog'!$F$10:$F$509,$A16,'Job Catalog'!$H$10:$H$509,L$7,'Job Catalog'!$I$10:$I$509,L$9)/COUNTA('Job Catalog'!$C$10:$C$509),""))</f>
        <v/>
      </c>
      <c r="M16" s="57">
        <f>IF(OR($A16="",M$9=""),"",IFERROR(COUNTIFS('Job Catalog'!$F$10:$F$509,$A16,'Job Catalog'!$H$10:$H$509,M$7,'Job Catalog'!$I$10:$I$509,M$9)/COUNTA('Job Catalog'!$C$10:$C$509),""))</f>
        <v/>
      </c>
      <c r="N16" s="57">
        <f>IF(OR($A16="",N$9=""),"",IFERROR(COUNTIFS('Job Catalog'!$F$10:$F$509,$A16,'Job Catalog'!$H$10:$H$509,N$7,'Job Catalog'!$I$10:$I$509,N$9)/COUNTA('Job Catalog'!$C$10:$C$509),""))</f>
        <v/>
      </c>
      <c r="O16" s="57">
        <f>IF(OR($A16="",O$9=""),"",IFERROR(COUNTIFS('Job Catalog'!$F$10:$F$509,$A16,'Job Catalog'!$H$10:$H$509,O$7,'Job Catalog'!$I$10:$I$509,O$9)/COUNTA('Job Catalog'!$C$10:$C$509),""))</f>
        <v/>
      </c>
      <c r="P16" s="57">
        <f>IF(OR($A16="",P$9=""),"",IFERROR(COUNTIFS('Job Catalog'!$F$10:$F$509,$A16,'Job Catalog'!$H$10:$H$509,P$7,'Job Catalog'!$I$10:$I$509,P$9)/COUNTA('Job Catalog'!$C$10:$C$509),""))</f>
        <v/>
      </c>
      <c r="Q16" s="57">
        <f>IF(OR($A16="",Q$9=""),"",IFERROR(COUNTIFS('Job Catalog'!$F$10:$F$509,$A16,'Job Catalog'!$H$10:$H$509,Q$7,'Job Catalog'!$I$10:$I$509,Q$9)/COUNTA('Job Catalog'!$C$10:$C$509),""))</f>
        <v/>
      </c>
      <c r="R16" s="57">
        <f>IF(OR($A16="",R$9=""),"",IFERROR(COUNTIFS('Job Catalog'!$F$10:$F$509,$A16,'Job Catalog'!$H$10:$H$509,R$7,'Job Catalog'!$I$10:$I$509,R$9)/COUNTA('Job Catalog'!$C$10:$C$509),""))</f>
        <v/>
      </c>
      <c r="S16" s="57">
        <f>IF(OR($A16="",S$9=""),"",IFERROR(COUNTIFS('Job Catalog'!$F$10:$F$509,$A16,'Job Catalog'!$H$10:$H$509,S$7,'Job Catalog'!$I$10:$I$509,S$9)/COUNTA('Job Catalog'!$C$10:$C$509),""))</f>
        <v/>
      </c>
      <c r="T16" s="57">
        <f>IF(OR($A16="",T$9=""),"",IFERROR(COUNTIFS('Job Catalog'!$F$10:$F$509,$A16,'Job Catalog'!$H$10:$H$509,T$7,'Job Catalog'!$I$10:$I$509,T$9)/COUNTA('Job Catalog'!$C$10:$C$509),""))</f>
        <v/>
      </c>
      <c r="U16" s="57">
        <f>IF(OR($A16="",U$9=""),"",IFERROR(COUNTIFS('Job Catalog'!$F$10:$F$509,$A16,'Job Catalog'!$H$10:$H$509,U$7,'Job Catalog'!$I$10:$I$509,U$9)/COUNTA('Job Catalog'!$C$10:$C$509),""))</f>
        <v/>
      </c>
      <c r="V16" s="57">
        <f>IF(OR($A16="",V$9=""),"",IFERROR(COUNTIFS('Job Catalog'!$F$10:$F$509,$A16,'Job Catalog'!$H$10:$H$509,V$7,'Job Catalog'!$I$10:$I$509,V$9)/COUNTA('Job Catalog'!$C$10:$C$509),""))</f>
        <v/>
      </c>
      <c r="W16" s="57">
        <f>IF(OR($A16="",W$9=""),"",IFERROR(COUNTIFS('Job Catalog'!$F$10:$F$509,$A16,'Job Catalog'!$H$10:$H$509,W$7,'Job Catalog'!$I$10:$I$509,W$9)/COUNTA('Job Catalog'!$C$10:$C$509),""))</f>
        <v/>
      </c>
      <c r="X16" s="57">
        <f>IF(OR($A16="",X$9=""),"",IFERROR(COUNTIFS('Job Catalog'!$F$10:$F$509,$A16,'Job Catalog'!$H$10:$H$509,X$7,'Job Catalog'!$I$10:$I$509,X$9)/COUNTA('Job Catalog'!$C$10:$C$509),""))</f>
        <v/>
      </c>
      <c r="Y16" s="57">
        <f>IF(OR($A16="",Y$9=""),"",IFERROR(COUNTIFS('Job Catalog'!$F$10:$F$509,$A16,'Job Catalog'!$H$10:$H$509,Y$7,'Job Catalog'!$I$10:$I$509,Y$9)/COUNTA('Job Catalog'!$C$10:$C$509),""))</f>
        <v/>
      </c>
      <c r="Z16" s="57">
        <f>IF(OR($A16="",Z$9=""),"",IFERROR(COUNTIFS('Job Catalog'!$F$10:$F$509,$A16,'Job Catalog'!$H$10:$H$509,Z$7,'Job Catalog'!$I$10:$I$509,Z$9)/COUNTA('Job Catalog'!$C$10:$C$509),""))</f>
        <v/>
      </c>
      <c r="AA16" s="57">
        <f>IF(OR($A16="",AA$9=""),"",IFERROR(COUNTIFS('Job Catalog'!$F$10:$F$509,$A16,'Job Catalog'!$H$10:$H$509,AA$7,'Job Catalog'!$I$10:$I$509,AA$9)/COUNTA('Job Catalog'!$C$10:$C$509),""))</f>
        <v/>
      </c>
      <c r="AB16" s="57">
        <f>IF(OR($A16="",AB$9=""),"",IFERROR(COUNTIFS('Job Catalog'!$F$10:$F$509,$A16,'Job Catalog'!$H$10:$H$509,AB$7,'Job Catalog'!$I$10:$I$509,AB$9)/COUNTA('Job Catalog'!$C$10:$C$509),""))</f>
        <v/>
      </c>
      <c r="AC16" s="57">
        <f>IF(OR($A16="",AC$9=""),"",IFERROR(COUNTIFS('Job Catalog'!$F$10:$F$509,$A16,'Job Catalog'!$H$10:$H$509,AC$7,'Job Catalog'!$I$10:$I$509,AC$9)/COUNTA('Job Catalog'!$C$10:$C$509),""))</f>
        <v/>
      </c>
      <c r="AD16" s="57">
        <f>IF(OR($A16="",AD$9=""),"",IFERROR(COUNTIFS('Job Catalog'!$F$10:$F$509,$A16,'Job Catalog'!$H$10:$H$509,AD$7,'Job Catalog'!$I$10:$I$509,AD$9)/COUNTA('Job Catalog'!$C$10:$C$509),""))</f>
        <v/>
      </c>
      <c r="AE16" s="57">
        <f>IF(OR($A16="",AE$9=""),"",IFERROR(COUNTIFS('Job Catalog'!$F$10:$F$509,$A16,'Job Catalog'!$H$10:$H$509,AE$7,'Job Catalog'!$I$10:$I$509,AE$9)/COUNTA('Job Catalog'!$C$10:$C$509),""))</f>
        <v/>
      </c>
      <c r="AF16" s="57">
        <f>IF(OR($A16="",AF$9=""),"",IFERROR(COUNTIFS('Job Catalog'!$F$10:$F$509,$A16,'Job Catalog'!$H$10:$H$509,AF$7,'Job Catalog'!$I$10:$I$509,AF$9)/COUNTA('Job Catalog'!$C$10:$C$509),""))</f>
        <v/>
      </c>
      <c r="AG16" s="57">
        <f>IF(OR($A16="",AG$9=""),"",IFERROR(COUNTIFS('Job Catalog'!$F$10:$F$509,$A16,'Job Catalog'!$H$10:$H$509,AG$7,'Job Catalog'!$I$10:$I$509,AG$9)/COUNTA('Job Catalog'!$C$10:$C$509),""))</f>
        <v/>
      </c>
      <c r="AH16" s="57">
        <f>IF(OR($A16="",AH$9=""),"",IFERROR(COUNTIFS('Job Catalog'!$F$10:$F$509,$A16,'Job Catalog'!$H$10:$H$509,AH$7,'Job Catalog'!$I$10:$I$509,AH$9)/COUNTA('Job Catalog'!$C$10:$C$509),""))</f>
        <v/>
      </c>
      <c r="AI16" s="57">
        <f>IF(OR($A16="",AI$9=""),"",IFERROR(COUNTIFS('Job Catalog'!$F$10:$F$509,$A16,'Job Catalog'!$H$10:$H$509,AI$7,'Job Catalog'!$I$10:$I$509,AI$9)/COUNTA('Job Catalog'!$C$10:$C$509),""))</f>
        <v/>
      </c>
      <c r="AJ16" s="57">
        <f>IF(OR($A16="",AJ$9=""),"",IFERROR(COUNTIFS('Job Catalog'!$F$10:$F$509,$A16,'Job Catalog'!$H$10:$H$509,AJ$7,'Job Catalog'!$I$10:$I$509,AJ$9)/COUNTA('Job Catalog'!$C$10:$C$509),""))</f>
        <v/>
      </c>
      <c r="AK16" s="57">
        <f>IF(OR($A16="",AK$9=""),"",IFERROR(COUNTIFS('Job Catalog'!$F$10:$F$509,$A16,'Job Catalog'!$H$10:$H$509,AK$7,'Job Catalog'!$I$10:$I$509,AK$9)/COUNTA('Job Catalog'!$C$10:$C$509),""))</f>
        <v/>
      </c>
      <c r="AL16" s="57">
        <f>IF(OR($A16="",AL$9=""),"",IFERROR(COUNTIFS('Job Catalog'!$F$10:$F$509,$A16,'Job Catalog'!$H$10:$H$509,AL$7,'Job Catalog'!$I$10:$I$509,AL$9)/COUNTA('Job Catalog'!$C$10:$C$509),""))</f>
        <v/>
      </c>
      <c r="AM16" s="57">
        <f>IF(OR($A16="",AM$9=""),"",IFERROR(COUNTIFS('Job Catalog'!$F$10:$F$509,$A16,'Job Catalog'!$H$10:$H$509,AM$7,'Job Catalog'!$I$10:$I$509,AM$9)/COUNTA('Job Catalog'!$C$10:$C$509),""))</f>
        <v/>
      </c>
      <c r="AN16" s="57">
        <f>IF(OR($A16="",AN$9=""),"",IFERROR(COUNTIFS('Job Catalog'!$F$10:$F$509,$A16,'Job Catalog'!$H$10:$H$509,AN$7,'Job Catalog'!$I$10:$I$509,AN$9)/COUNTA('Job Catalog'!$C$10:$C$509),""))</f>
        <v/>
      </c>
      <c r="AO16" s="57">
        <f>IF(OR($A16="",AO$9=""),"",IFERROR(COUNTIFS('Job Catalog'!$F$10:$F$509,$A16,'Job Catalog'!$H$10:$H$509,AO$7,'Job Catalog'!$I$10:$I$509,AO$9)/COUNTA('Job Catalog'!$C$10:$C$509),""))</f>
        <v/>
      </c>
      <c r="AP16" s="57">
        <f>IF(OR($A16="",AP$9=""),"",IFERROR(COUNTIFS('Job Catalog'!$F$10:$F$509,$A16,'Job Catalog'!$H$10:$H$509,AP$7,'Job Catalog'!$I$10:$I$509,AP$9)/COUNTA('Job Catalog'!$C$10:$C$509),""))</f>
        <v/>
      </c>
      <c r="AQ16" s="57">
        <f>IF(OR($A16="",AQ$9=""),"",IFERROR(COUNTIFS('Job Catalog'!$F$10:$F$509,$A16,'Job Catalog'!$H$10:$H$509,AQ$7,'Job Catalog'!$I$10:$I$509,AQ$9)/COUNTA('Job Catalog'!$C$10:$C$509),""))</f>
        <v/>
      </c>
      <c r="AR16" s="57">
        <f>IF(OR($A16="",AR$9=""),"",IFERROR(COUNTIFS('Job Catalog'!$F$10:$F$509,$A16,'Job Catalog'!$H$10:$H$509,AR$7,'Job Catalog'!$I$10:$I$509,AR$9)/COUNTA('Job Catalog'!$C$10:$C$509),""))</f>
        <v/>
      </c>
      <c r="AS16" s="57">
        <f>IF(OR($A16="",AS$9=""),"",IFERROR(COUNTIFS('Job Catalog'!$F$10:$F$509,$A16,'Job Catalog'!$H$10:$H$509,AS$7,'Job Catalog'!$I$10:$I$509,AS$9)/COUNTA('Job Catalog'!$C$10:$C$509),""))</f>
        <v/>
      </c>
      <c r="AT16" s="57">
        <f>IF(OR($A16="",AT$9=""),"",IFERROR(COUNTIFS('Job Catalog'!$F$10:$F$509,$A16,'Job Catalog'!$H$10:$H$509,AT$7,'Job Catalog'!$I$10:$I$509,AT$9)/COUNTA('Job Catalog'!$C$10:$C$509),""))</f>
        <v/>
      </c>
      <c r="AU16" s="57">
        <f>IF(OR($A16="",AU$9=""),"",IFERROR(COUNTIFS('Job Catalog'!$F$10:$F$509,$A16,'Job Catalog'!$H$10:$H$509,AU$7,'Job Catalog'!$I$10:$I$509,AU$9)/COUNTA('Job Catalog'!$C$10:$C$509),""))</f>
        <v/>
      </c>
      <c r="AV16" s="57">
        <f>IF(OR($A16="",AV$9=""),"",IFERROR(COUNTIFS('Job Catalog'!$F$10:$F$509,$A16,'Job Catalog'!$H$10:$H$509,AV$7,'Job Catalog'!$I$10:$I$509,AV$9)/COUNTA('Job Catalog'!$C$10:$C$509),""))</f>
        <v/>
      </c>
      <c r="AW16" s="57">
        <f>IF(OR($A16="",AW$9=""),"",IFERROR(COUNTIFS('Job Catalog'!$F$10:$F$509,$A16,'Job Catalog'!$H$10:$H$509,AW$7,'Job Catalog'!$I$10:$I$509,AW$9)/COUNTA('Job Catalog'!$C$10:$C$509),""))</f>
        <v/>
      </c>
      <c r="AX16" s="57">
        <f>IF(OR($A16="",AX$9=""),"",IFERROR(COUNTIFS('Job Catalog'!$F$10:$F$509,$A16,'Job Catalog'!$H$10:$H$509,AX$7,'Job Catalog'!$I$10:$I$509,AX$9)/COUNTA('Job Catalog'!$C$10:$C$509),""))</f>
        <v/>
      </c>
      <c r="AY16" s="57">
        <f>IF(OR($A16="",AY$9=""),"",IFERROR(COUNTIFS('Job Catalog'!$F$10:$F$509,$A16,'Job Catalog'!$H$10:$H$509,AY$7,'Job Catalog'!$I$10:$I$509,AY$9)/COUNTA('Job Catalog'!$C$10:$C$509),""))</f>
        <v/>
      </c>
      <c r="AZ16" s="57">
        <f>IF(OR($A16="",AZ$9=""),"",IFERROR(COUNTIFS('Job Catalog'!$F$10:$F$509,$A16,'Job Catalog'!$H$10:$H$509,AZ$7,'Job Catalog'!$I$10:$I$509,AZ$9)/COUNTA('Job Catalog'!$C$10:$C$509),""))</f>
        <v/>
      </c>
      <c r="BA16" s="57">
        <f>IF(OR($A16="",BA$9=""),"",IFERROR(COUNTIFS('Job Catalog'!$F$10:$F$509,$A16,'Job Catalog'!$H$10:$H$509,BA$7,'Job Catalog'!$I$10:$I$509,BA$9)/COUNTA('Job Catalog'!$C$10:$C$509),""))</f>
        <v/>
      </c>
      <c r="BB16" s="57">
        <f>IF(OR($A16="",BB$9=""),"",IFERROR(COUNTIFS('Job Catalog'!$F$10:$F$509,$A16,'Job Catalog'!$H$10:$H$509,BB$7,'Job Catalog'!$I$10:$I$509,BB$9)/COUNTA('Job Catalog'!$C$10:$C$509),""))</f>
        <v/>
      </c>
      <c r="BC16" s="57">
        <f>IF(OR($A16="",BC$9=""),"",IFERROR(COUNTIFS('Job Catalog'!$F$10:$F$509,$A16,'Job Catalog'!$H$10:$H$509,BC$7,'Job Catalog'!$I$10:$I$509,BC$9)/COUNTA('Job Catalog'!$C$10:$C$509),""))</f>
        <v/>
      </c>
      <c r="BD16" s="57">
        <f>IF(OR($A16="",BD$9=""),"",IFERROR(COUNTIFS('Job Catalog'!$F$10:$F$509,$A16,'Job Catalog'!$H$10:$H$509,BD$7,'Job Catalog'!$I$10:$I$509,BD$9)/COUNTA('Job Catalog'!$C$10:$C$509),""))</f>
        <v/>
      </c>
      <c r="BE16" s="57">
        <f>IF(OR($A16="",BE$9=""),"",IFERROR(COUNTIFS('Job Catalog'!$F$10:$F$509,$A16,'Job Catalog'!$H$10:$H$509,BE$7,'Job Catalog'!$I$10:$I$509,BE$9)/COUNTA('Job Catalog'!$C$10:$C$509),""))</f>
        <v/>
      </c>
      <c r="BF16" s="57">
        <f>IF(OR($A16="",BF$9=""),"",IFERROR(COUNTIFS('Job Catalog'!$F$10:$F$509,$A16,'Job Catalog'!$H$10:$H$509,BF$7,'Job Catalog'!$I$10:$I$509,BF$9)/COUNTA('Job Catalog'!$C$10:$C$509),""))</f>
        <v/>
      </c>
      <c r="BG16" s="57">
        <f>IF(OR($A16="",BG$9=""),"",IFERROR(COUNTIFS('Job Catalog'!$F$10:$F$509,$A16,'Job Catalog'!$H$10:$H$509,BG$7,'Job Catalog'!$I$10:$I$509,BG$9)/COUNTA('Job Catalog'!$C$10:$C$509),""))</f>
        <v/>
      </c>
      <c r="BH16" s="57">
        <f>IF(OR($A16="",BH$9=""),"",IFERROR(COUNTIFS('Job Catalog'!$F$10:$F$509,$A16,'Job Catalog'!$H$10:$H$509,BH$7,'Job Catalog'!$I$10:$I$509,BH$9)/COUNTA('Job Catalog'!$C$10:$C$509),""))</f>
        <v/>
      </c>
      <c r="BI16" s="57">
        <f>IF(OR($A16="",BI$9=""),"",IFERROR(COUNTIFS('Job Catalog'!$F$10:$F$509,$A16,'Job Catalog'!$H$10:$H$509,BI$7,'Job Catalog'!$I$10:$I$509,BI$9)/COUNTA('Job Catalog'!$C$10:$C$509),""))</f>
        <v/>
      </c>
      <c r="BJ16" s="57">
        <f>IF(OR($A16="",BJ$9=""),"",IFERROR(COUNTIFS('Job Catalog'!$F$10:$F$509,$A16,'Job Catalog'!$H$10:$H$509,BJ$7,'Job Catalog'!$I$10:$I$509,BJ$9)/COUNTA('Job Catalog'!$C$10:$C$509),""))</f>
        <v/>
      </c>
      <c r="BK16" s="57">
        <f>IF(OR($A16="",BK$9=""),"",IFERROR(COUNTIFS('Job Catalog'!$F$10:$F$509,$A16,'Job Catalog'!$H$10:$H$509,BK$7,'Job Catalog'!$I$10:$I$509,BK$9)/COUNTA('Job Catalog'!$C$10:$C$509),""))</f>
        <v/>
      </c>
      <c r="BL16" s="57">
        <f>IF(OR($A16="",BL$9=""),"",IFERROR(COUNTIFS('Job Catalog'!$F$10:$F$509,$A16,'Job Catalog'!$H$10:$H$509,BL$7,'Job Catalog'!$I$10:$I$509,BL$9)/COUNTA('Job Catalog'!$C$10:$C$509),""))</f>
        <v/>
      </c>
      <c r="BM16" s="57">
        <f>IF(OR($A16="",BM$9=""),"",IFERROR(COUNTIFS('Job Catalog'!$F$10:$F$509,$A16,'Job Catalog'!$H$10:$H$509,BM$7,'Job Catalog'!$I$10:$I$509,BM$9)/COUNTA('Job Catalog'!$C$10:$C$509),""))</f>
        <v/>
      </c>
      <c r="BN16" s="57">
        <f>IF(OR($A16="",BN$9=""),"",IFERROR(COUNTIFS('Job Catalog'!$F$10:$F$509,$A16,'Job Catalog'!$H$10:$H$509,BN$7,'Job Catalog'!$I$10:$I$509,BN$9)/COUNTA('Job Catalog'!$C$10:$C$509),""))</f>
        <v/>
      </c>
      <c r="BO16" s="57">
        <f>IF(OR($A16="",BO$9=""),"",IFERROR(COUNTIFS('Job Catalog'!$F$10:$F$509,$A16,'Job Catalog'!$H$10:$H$509,BO$7,'Job Catalog'!$I$10:$I$509,BO$9)/COUNTA('Job Catalog'!$C$10:$C$509),""))</f>
        <v/>
      </c>
      <c r="BP16" s="57">
        <f>IF(OR($A16="",BP$9=""),"",IFERROR(COUNTIFS('Job Catalog'!$F$10:$F$509,$A16,'Job Catalog'!$H$10:$H$509,BP$7,'Job Catalog'!$I$10:$I$509,BP$9)/COUNTA('Job Catalog'!$C$10:$C$509),""))</f>
        <v/>
      </c>
      <c r="BQ16" s="57">
        <f>IF(OR($A16="",BQ$9=""),"",IFERROR(COUNTIFS('Job Catalog'!$F$10:$F$509,$A16,'Job Catalog'!$H$10:$H$509,BQ$7,'Job Catalog'!$I$10:$I$509,BQ$9)/COUNTA('Job Catalog'!$C$10:$C$509),""))</f>
        <v/>
      </c>
      <c r="BR16" s="57">
        <f>IF(OR($A16="",BR$9=""),"",IFERROR(COUNTIFS('Job Catalog'!$F$10:$F$509,$A16,'Job Catalog'!$H$10:$H$509,BR$7,'Job Catalog'!$I$10:$I$509,BR$9)/COUNTA('Job Catalog'!$C$10:$C$509),""))</f>
        <v/>
      </c>
      <c r="BS16" s="57">
        <f>IF(OR($A16="",BS$9=""),"",IFERROR(COUNTIFS('Job Catalog'!$F$10:$F$509,$A16,'Job Catalog'!$H$10:$H$509,BS$7,'Job Catalog'!$I$10:$I$509,BS$9)/COUNTA('Job Catalog'!$C$10:$C$509),""))</f>
        <v/>
      </c>
      <c r="BT16" s="57">
        <f>IF(OR($A16="",BT$9=""),"",IFERROR(COUNTIFS('Job Catalog'!$F$10:$F$509,$A16,'Job Catalog'!$H$10:$H$509,BT$7,'Job Catalog'!$I$10:$I$509,BT$9)/COUNTA('Job Catalog'!$C$10:$C$509),""))</f>
        <v/>
      </c>
      <c r="BU16" s="57">
        <f>IF(OR($A16="",BU$9=""),"",IFERROR(COUNTIFS('Job Catalog'!$F$10:$F$509,$A16,'Job Catalog'!$H$10:$H$509,BU$7,'Job Catalog'!$I$10:$I$509,BU$9)/COUNTA('Job Catalog'!$C$10:$C$509),""))</f>
        <v/>
      </c>
      <c r="BV16" s="57">
        <f>IF(OR($A16="",BV$9=""),"",IFERROR(COUNTIFS('Job Catalog'!$F$10:$F$509,$A16,'Job Catalog'!$H$10:$H$509,BV$7,'Job Catalog'!$I$10:$I$509,BV$9)/COUNTA('Job Catalog'!$C$10:$C$509),""))</f>
        <v/>
      </c>
      <c r="BW16" s="57">
        <f>IF(OR($A16="",BW$9=""),"",IFERROR(COUNTIFS('Job Catalog'!$F$10:$F$509,$A16,'Job Catalog'!$H$10:$H$509,BW$7,'Job Catalog'!$I$10:$I$509,BW$9)/COUNTA('Job Catalog'!$C$10:$C$509),""))</f>
        <v/>
      </c>
      <c r="BX16" s="57">
        <f>IF(OR($A16="",BX$9=""),"",IFERROR(COUNTIFS('Job Catalog'!$F$10:$F$509,$A16,'Job Catalog'!$H$10:$H$509,BX$7,'Job Catalog'!$I$10:$I$509,BX$9)/COUNTA('Job Catalog'!$C$10:$C$509),""))</f>
        <v/>
      </c>
      <c r="BY16" s="57">
        <f>IF(OR($A16="",BY$9=""),"",IFERROR(COUNTIFS('Job Catalog'!$F$10:$F$509,$A16,'Job Catalog'!$H$10:$H$509,BY$7,'Job Catalog'!$I$10:$I$509,BY$9)/COUNTA('Job Catalog'!$C$10:$C$509),""))</f>
        <v/>
      </c>
      <c r="BZ16" s="57">
        <f>IF(OR($A16="",BZ$9=""),"",IFERROR(COUNTIFS('Job Catalog'!$F$10:$F$509,$A16,'Job Catalog'!$H$10:$H$509,BZ$7,'Job Catalog'!$I$10:$I$509,BZ$9)/COUNTA('Job Catalog'!$C$10:$C$509),""))</f>
        <v/>
      </c>
      <c r="CA16" s="57">
        <f>IF(OR($A16="",CA$9=""),"",IFERROR(COUNTIFS('Job Catalog'!$F$10:$F$509,$A16,'Job Catalog'!$H$10:$H$509,CA$7,'Job Catalog'!$I$10:$I$509,CA$9)/COUNTA('Job Catalog'!$C$10:$C$509),""))</f>
        <v/>
      </c>
      <c r="CB16" s="57">
        <f>IF(OR($A16="",CB$9=""),"",IFERROR(COUNTIFS('Job Catalog'!$F$10:$F$509,$A16,'Job Catalog'!$H$10:$H$509,CB$7,'Job Catalog'!$I$10:$I$509,CB$9)/COUNTA('Job Catalog'!$C$10:$C$509),""))</f>
        <v/>
      </c>
      <c r="CC16" s="57">
        <f>IF(OR($A16="",CC$9=""),"",IFERROR(COUNTIFS('Job Catalog'!$F$10:$F$509,$A16,'Job Catalog'!$H$10:$H$509,CC$7,'Job Catalog'!$I$10:$I$509,CC$9)/COUNTA('Job Catalog'!$C$10:$C$509),""))</f>
        <v/>
      </c>
      <c r="CD16" s="57">
        <f>IF(OR($A16="",CD$9=""),"",IFERROR(COUNTIFS('Job Catalog'!$F$10:$F$509,$A16,'Job Catalog'!$H$10:$H$509,CD$7,'Job Catalog'!$I$10:$I$509,CD$9)/COUNTA('Job Catalog'!$C$10:$C$509),""))</f>
        <v/>
      </c>
      <c r="CE16" s="57">
        <f>IF(OR($A16="",CE$9=""),"",IFERROR(COUNTIFS('Job Catalog'!$F$10:$F$509,$A16,'Job Catalog'!$H$10:$H$509,CE$7,'Job Catalog'!$I$10:$I$509,CE$9)/COUNTA('Job Catalog'!$C$10:$C$509),""))</f>
        <v/>
      </c>
      <c r="CF16" s="57">
        <f>IF(OR($A16="",CF$9=""),"",IFERROR(COUNTIFS('Job Catalog'!$F$10:$F$509,$A16,'Job Catalog'!$H$10:$H$509,CF$7,'Job Catalog'!$I$10:$I$509,CF$9)/COUNTA('Job Catalog'!$C$10:$C$509),""))</f>
        <v/>
      </c>
      <c r="CG16" s="57">
        <f>IF(OR($A16="",CG$9=""),"",IFERROR(COUNTIFS('Job Catalog'!$F$10:$F$509,$A16,'Job Catalog'!$H$10:$H$509,CG$7,'Job Catalog'!$I$10:$I$509,CG$9)/COUNTA('Job Catalog'!$C$10:$C$509),""))</f>
        <v/>
      </c>
      <c r="CH16" s="57">
        <f>IF(OR($A16="",CH$9=""),"",IFERROR(COUNTIFS('Job Catalog'!$F$10:$F$509,$A16,'Job Catalog'!$H$10:$H$509,CH$7,'Job Catalog'!$I$10:$I$509,CH$9)/COUNTA('Job Catalog'!$C$10:$C$509),""))</f>
        <v/>
      </c>
      <c r="CI16" s="57">
        <f>IF(OR($A16="",CI$9=""),"",IFERROR(COUNTIFS('Job Catalog'!$F$10:$F$509,$A16,'Job Catalog'!$H$10:$H$509,CI$7,'Job Catalog'!$I$10:$I$509,CI$9)/COUNTA('Job Catalog'!$C$10:$C$509),""))</f>
        <v/>
      </c>
      <c r="CJ16" s="57">
        <f>IF(OR($A16="",CJ$9=""),"",IFERROR(COUNTIFS('Job Catalog'!$F$10:$F$509,$A16,'Job Catalog'!$H$10:$H$509,CJ$7,'Job Catalog'!$I$10:$I$509,CJ$9)/COUNTA('Job Catalog'!$C$10:$C$509),""))</f>
        <v/>
      </c>
      <c r="CK16" s="57">
        <f>IF(OR($A16="",CK$9=""),"",IFERROR(COUNTIFS('Job Catalog'!$F$10:$F$509,$A16,'Job Catalog'!$H$10:$H$509,CK$7,'Job Catalog'!$I$10:$I$509,CK$9)/COUNTA('Job Catalog'!$C$10:$C$509),""))</f>
        <v/>
      </c>
      <c r="CL16" s="57">
        <f>IF(OR($A16="",CL$9=""),"",IFERROR(COUNTIFS('Job Catalog'!$F$10:$F$509,$A16,'Job Catalog'!$H$10:$H$509,CL$7,'Job Catalog'!$I$10:$I$509,CL$9)/COUNTA('Job Catalog'!$C$10:$C$509),""))</f>
        <v/>
      </c>
      <c r="CM16" s="57">
        <f>IF(OR($A16="",CM$9=""),"",IFERROR(COUNTIFS('Job Catalog'!$F$10:$F$509,$A16,'Job Catalog'!$H$10:$H$509,CM$7,'Job Catalog'!$I$10:$I$509,CM$9)/COUNTA('Job Catalog'!$C$10:$C$509),""))</f>
        <v/>
      </c>
      <c r="CN16" s="57">
        <f>IF(OR($A16="",CN$9=""),"",IFERROR(COUNTIFS('Job Catalog'!$F$10:$F$509,$A16,'Job Catalog'!$H$10:$H$509,CN$7,'Job Catalog'!$I$10:$I$509,CN$9)/COUNTA('Job Catalog'!$C$10:$C$509),""))</f>
        <v/>
      </c>
      <c r="CO16" s="57">
        <f>IF(OR($A16="",CO$9=""),"",IFERROR(COUNTIFS('Job Catalog'!$F$10:$F$509,$A16,'Job Catalog'!$H$10:$H$509,CO$7,'Job Catalog'!$I$10:$I$509,CO$9)/COUNTA('Job Catalog'!$C$10:$C$509),""))</f>
        <v/>
      </c>
      <c r="CP16" s="57">
        <f>IF(OR($A16="",CP$9=""),"",IFERROR(COUNTIFS('Job Catalog'!$F$10:$F$509,$A16,'Job Catalog'!$H$10:$H$509,CP$7,'Job Catalog'!$I$10:$I$509,CP$9)/COUNTA('Job Catalog'!$C$10:$C$509),""))</f>
        <v/>
      </c>
      <c r="CQ16" s="57">
        <f>IF(OR($A16="",CQ$9=""),"",IFERROR(COUNTIFS('Job Catalog'!$F$10:$F$509,$A16,'Job Catalog'!$H$10:$H$509,CQ$7,'Job Catalog'!$I$10:$I$509,CQ$9)/COUNTA('Job Catalog'!$C$10:$C$509),""))</f>
        <v/>
      </c>
      <c r="CR16" s="57">
        <f>IF(OR($A16="",CR$9=""),"",IFERROR(COUNTIFS('Job Catalog'!$F$10:$F$509,$A16,'Job Catalog'!$H$10:$H$509,CR$7,'Job Catalog'!$I$10:$I$509,CR$9)/COUNTA('Job Catalog'!$C$10:$C$509),""))</f>
        <v/>
      </c>
      <c r="CS16" s="57">
        <f>IF(OR($A16="",CS$9=""),"",IFERROR(COUNTIFS('Job Catalog'!$F$10:$F$509,$A16,'Job Catalog'!$H$10:$H$509,CS$7,'Job Catalog'!$I$10:$I$509,CS$9)/COUNTA('Job Catalog'!$C$10:$C$509),""))</f>
        <v/>
      </c>
      <c r="CT16" s="57">
        <f>IF(OR($A16="",CT$9=""),"",IFERROR(COUNTIFS('Job Catalog'!$F$10:$F$509,$A16,'Job Catalog'!$H$10:$H$509,CT$7,'Job Catalog'!$I$10:$I$509,CT$9)/COUNTA('Job Catalog'!$C$10:$C$509),""))</f>
        <v/>
      </c>
      <c r="CU16" s="58">
        <f>IF($A16="","",SUM(C16:CT16))</f>
        <v/>
      </c>
    </row>
    <row r="17">
      <c r="A17">
        <f>IF(SETUP!$C155="","",SETUP!$C155)</f>
        <v/>
      </c>
      <c r="B17" s="9">
        <f>IF(SETUP!$C155="","",SETUP!$B155&amp;" / "&amp;SETUP!$D155)</f>
        <v/>
      </c>
      <c r="C17" s="57">
        <f>IF(OR($A17="",C$9=""),"",IFERROR(COUNTIFS('Job Catalog'!$F$10:$F$509,$A17,'Job Catalog'!$H$10:$H$509,C$7,'Job Catalog'!$I$10:$I$509,C$9)/COUNTA('Job Catalog'!$C$10:$C$509),""))</f>
        <v/>
      </c>
      <c r="D17" s="57">
        <f>IF(OR($A17="",D$9=""),"",IFERROR(COUNTIFS('Job Catalog'!$F$10:$F$509,$A17,'Job Catalog'!$H$10:$H$509,D$7,'Job Catalog'!$I$10:$I$509,D$9)/COUNTA('Job Catalog'!$C$10:$C$509),""))</f>
        <v/>
      </c>
      <c r="E17" s="57">
        <f>IF(OR($A17="",E$9=""),"",IFERROR(COUNTIFS('Job Catalog'!$F$10:$F$509,$A17,'Job Catalog'!$H$10:$H$509,E$7,'Job Catalog'!$I$10:$I$509,E$9)/COUNTA('Job Catalog'!$C$10:$C$509),""))</f>
        <v/>
      </c>
      <c r="F17" s="57">
        <f>IF(OR($A17="",F$9=""),"",IFERROR(COUNTIFS('Job Catalog'!$F$10:$F$509,$A17,'Job Catalog'!$H$10:$H$509,F$7,'Job Catalog'!$I$10:$I$509,F$9)/COUNTA('Job Catalog'!$C$10:$C$509),""))</f>
        <v/>
      </c>
      <c r="G17" s="57">
        <f>IF(OR($A17="",G$9=""),"",IFERROR(COUNTIFS('Job Catalog'!$F$10:$F$509,$A17,'Job Catalog'!$H$10:$H$509,G$7,'Job Catalog'!$I$10:$I$509,G$9)/COUNTA('Job Catalog'!$C$10:$C$509),""))</f>
        <v/>
      </c>
      <c r="H17" s="57">
        <f>IF(OR($A17="",H$9=""),"",IFERROR(COUNTIFS('Job Catalog'!$F$10:$F$509,$A17,'Job Catalog'!$H$10:$H$509,H$7,'Job Catalog'!$I$10:$I$509,H$9)/COUNTA('Job Catalog'!$C$10:$C$509),""))</f>
        <v/>
      </c>
      <c r="I17" s="57">
        <f>IF(OR($A17="",I$9=""),"",IFERROR(COUNTIFS('Job Catalog'!$F$10:$F$509,$A17,'Job Catalog'!$H$10:$H$509,I$7,'Job Catalog'!$I$10:$I$509,I$9)/COUNTA('Job Catalog'!$C$10:$C$509),""))</f>
        <v/>
      </c>
      <c r="J17" s="57">
        <f>IF(OR($A17="",J$9=""),"",IFERROR(COUNTIFS('Job Catalog'!$F$10:$F$509,$A17,'Job Catalog'!$H$10:$H$509,J$7,'Job Catalog'!$I$10:$I$509,J$9)/COUNTA('Job Catalog'!$C$10:$C$509),""))</f>
        <v/>
      </c>
      <c r="K17" s="57">
        <f>IF(OR($A17="",K$9=""),"",IFERROR(COUNTIFS('Job Catalog'!$F$10:$F$509,$A17,'Job Catalog'!$H$10:$H$509,K$7,'Job Catalog'!$I$10:$I$509,K$9)/COUNTA('Job Catalog'!$C$10:$C$509),""))</f>
        <v/>
      </c>
      <c r="L17" s="57">
        <f>IF(OR($A17="",L$9=""),"",IFERROR(COUNTIFS('Job Catalog'!$F$10:$F$509,$A17,'Job Catalog'!$H$10:$H$509,L$7,'Job Catalog'!$I$10:$I$509,L$9)/COUNTA('Job Catalog'!$C$10:$C$509),""))</f>
        <v/>
      </c>
      <c r="M17" s="57">
        <f>IF(OR($A17="",M$9=""),"",IFERROR(COUNTIFS('Job Catalog'!$F$10:$F$509,$A17,'Job Catalog'!$H$10:$H$509,M$7,'Job Catalog'!$I$10:$I$509,M$9)/COUNTA('Job Catalog'!$C$10:$C$509),""))</f>
        <v/>
      </c>
      <c r="N17" s="57">
        <f>IF(OR($A17="",N$9=""),"",IFERROR(COUNTIFS('Job Catalog'!$F$10:$F$509,$A17,'Job Catalog'!$H$10:$H$509,N$7,'Job Catalog'!$I$10:$I$509,N$9)/COUNTA('Job Catalog'!$C$10:$C$509),""))</f>
        <v/>
      </c>
      <c r="O17" s="57">
        <f>IF(OR($A17="",O$9=""),"",IFERROR(COUNTIFS('Job Catalog'!$F$10:$F$509,$A17,'Job Catalog'!$H$10:$H$509,O$7,'Job Catalog'!$I$10:$I$509,O$9)/COUNTA('Job Catalog'!$C$10:$C$509),""))</f>
        <v/>
      </c>
      <c r="P17" s="57">
        <f>IF(OR($A17="",P$9=""),"",IFERROR(COUNTIFS('Job Catalog'!$F$10:$F$509,$A17,'Job Catalog'!$H$10:$H$509,P$7,'Job Catalog'!$I$10:$I$509,P$9)/COUNTA('Job Catalog'!$C$10:$C$509),""))</f>
        <v/>
      </c>
      <c r="Q17" s="57">
        <f>IF(OR($A17="",Q$9=""),"",IFERROR(COUNTIFS('Job Catalog'!$F$10:$F$509,$A17,'Job Catalog'!$H$10:$H$509,Q$7,'Job Catalog'!$I$10:$I$509,Q$9)/COUNTA('Job Catalog'!$C$10:$C$509),""))</f>
        <v/>
      </c>
      <c r="R17" s="57">
        <f>IF(OR($A17="",R$9=""),"",IFERROR(COUNTIFS('Job Catalog'!$F$10:$F$509,$A17,'Job Catalog'!$H$10:$H$509,R$7,'Job Catalog'!$I$10:$I$509,R$9)/COUNTA('Job Catalog'!$C$10:$C$509),""))</f>
        <v/>
      </c>
      <c r="S17" s="57">
        <f>IF(OR($A17="",S$9=""),"",IFERROR(COUNTIFS('Job Catalog'!$F$10:$F$509,$A17,'Job Catalog'!$H$10:$H$509,S$7,'Job Catalog'!$I$10:$I$509,S$9)/COUNTA('Job Catalog'!$C$10:$C$509),""))</f>
        <v/>
      </c>
      <c r="T17" s="57">
        <f>IF(OR($A17="",T$9=""),"",IFERROR(COUNTIFS('Job Catalog'!$F$10:$F$509,$A17,'Job Catalog'!$H$10:$H$509,T$7,'Job Catalog'!$I$10:$I$509,T$9)/COUNTA('Job Catalog'!$C$10:$C$509),""))</f>
        <v/>
      </c>
      <c r="U17" s="57">
        <f>IF(OR($A17="",U$9=""),"",IFERROR(COUNTIFS('Job Catalog'!$F$10:$F$509,$A17,'Job Catalog'!$H$10:$H$509,U$7,'Job Catalog'!$I$10:$I$509,U$9)/COUNTA('Job Catalog'!$C$10:$C$509),""))</f>
        <v/>
      </c>
      <c r="V17" s="57">
        <f>IF(OR($A17="",V$9=""),"",IFERROR(COUNTIFS('Job Catalog'!$F$10:$F$509,$A17,'Job Catalog'!$H$10:$H$509,V$7,'Job Catalog'!$I$10:$I$509,V$9)/COUNTA('Job Catalog'!$C$10:$C$509),""))</f>
        <v/>
      </c>
      <c r="W17" s="57">
        <f>IF(OR($A17="",W$9=""),"",IFERROR(COUNTIFS('Job Catalog'!$F$10:$F$509,$A17,'Job Catalog'!$H$10:$H$509,W$7,'Job Catalog'!$I$10:$I$509,W$9)/COUNTA('Job Catalog'!$C$10:$C$509),""))</f>
        <v/>
      </c>
      <c r="X17" s="57">
        <f>IF(OR($A17="",X$9=""),"",IFERROR(COUNTIFS('Job Catalog'!$F$10:$F$509,$A17,'Job Catalog'!$H$10:$H$509,X$7,'Job Catalog'!$I$10:$I$509,X$9)/COUNTA('Job Catalog'!$C$10:$C$509),""))</f>
        <v/>
      </c>
      <c r="Y17" s="57">
        <f>IF(OR($A17="",Y$9=""),"",IFERROR(COUNTIFS('Job Catalog'!$F$10:$F$509,$A17,'Job Catalog'!$H$10:$H$509,Y$7,'Job Catalog'!$I$10:$I$509,Y$9)/COUNTA('Job Catalog'!$C$10:$C$509),""))</f>
        <v/>
      </c>
      <c r="Z17" s="57">
        <f>IF(OR($A17="",Z$9=""),"",IFERROR(COUNTIFS('Job Catalog'!$F$10:$F$509,$A17,'Job Catalog'!$H$10:$H$509,Z$7,'Job Catalog'!$I$10:$I$509,Z$9)/COUNTA('Job Catalog'!$C$10:$C$509),""))</f>
        <v/>
      </c>
      <c r="AA17" s="57">
        <f>IF(OR($A17="",AA$9=""),"",IFERROR(COUNTIFS('Job Catalog'!$F$10:$F$509,$A17,'Job Catalog'!$H$10:$H$509,AA$7,'Job Catalog'!$I$10:$I$509,AA$9)/COUNTA('Job Catalog'!$C$10:$C$509),""))</f>
        <v/>
      </c>
      <c r="AB17" s="57">
        <f>IF(OR($A17="",AB$9=""),"",IFERROR(COUNTIFS('Job Catalog'!$F$10:$F$509,$A17,'Job Catalog'!$H$10:$H$509,AB$7,'Job Catalog'!$I$10:$I$509,AB$9)/COUNTA('Job Catalog'!$C$10:$C$509),""))</f>
        <v/>
      </c>
      <c r="AC17" s="57">
        <f>IF(OR($A17="",AC$9=""),"",IFERROR(COUNTIFS('Job Catalog'!$F$10:$F$509,$A17,'Job Catalog'!$H$10:$H$509,AC$7,'Job Catalog'!$I$10:$I$509,AC$9)/COUNTA('Job Catalog'!$C$10:$C$509),""))</f>
        <v/>
      </c>
      <c r="AD17" s="57">
        <f>IF(OR($A17="",AD$9=""),"",IFERROR(COUNTIFS('Job Catalog'!$F$10:$F$509,$A17,'Job Catalog'!$H$10:$H$509,AD$7,'Job Catalog'!$I$10:$I$509,AD$9)/COUNTA('Job Catalog'!$C$10:$C$509),""))</f>
        <v/>
      </c>
      <c r="AE17" s="57">
        <f>IF(OR($A17="",AE$9=""),"",IFERROR(COUNTIFS('Job Catalog'!$F$10:$F$509,$A17,'Job Catalog'!$H$10:$H$509,AE$7,'Job Catalog'!$I$10:$I$509,AE$9)/COUNTA('Job Catalog'!$C$10:$C$509),""))</f>
        <v/>
      </c>
      <c r="AF17" s="57">
        <f>IF(OR($A17="",AF$9=""),"",IFERROR(COUNTIFS('Job Catalog'!$F$10:$F$509,$A17,'Job Catalog'!$H$10:$H$509,AF$7,'Job Catalog'!$I$10:$I$509,AF$9)/COUNTA('Job Catalog'!$C$10:$C$509),""))</f>
        <v/>
      </c>
      <c r="AG17" s="57">
        <f>IF(OR($A17="",AG$9=""),"",IFERROR(COUNTIFS('Job Catalog'!$F$10:$F$509,$A17,'Job Catalog'!$H$10:$H$509,AG$7,'Job Catalog'!$I$10:$I$509,AG$9)/COUNTA('Job Catalog'!$C$10:$C$509),""))</f>
        <v/>
      </c>
      <c r="AH17" s="57">
        <f>IF(OR($A17="",AH$9=""),"",IFERROR(COUNTIFS('Job Catalog'!$F$10:$F$509,$A17,'Job Catalog'!$H$10:$H$509,AH$7,'Job Catalog'!$I$10:$I$509,AH$9)/COUNTA('Job Catalog'!$C$10:$C$509),""))</f>
        <v/>
      </c>
      <c r="AI17" s="57">
        <f>IF(OR($A17="",AI$9=""),"",IFERROR(COUNTIFS('Job Catalog'!$F$10:$F$509,$A17,'Job Catalog'!$H$10:$H$509,AI$7,'Job Catalog'!$I$10:$I$509,AI$9)/COUNTA('Job Catalog'!$C$10:$C$509),""))</f>
        <v/>
      </c>
      <c r="AJ17" s="57">
        <f>IF(OR($A17="",AJ$9=""),"",IFERROR(COUNTIFS('Job Catalog'!$F$10:$F$509,$A17,'Job Catalog'!$H$10:$H$509,AJ$7,'Job Catalog'!$I$10:$I$509,AJ$9)/COUNTA('Job Catalog'!$C$10:$C$509),""))</f>
        <v/>
      </c>
      <c r="AK17" s="57">
        <f>IF(OR($A17="",AK$9=""),"",IFERROR(COUNTIFS('Job Catalog'!$F$10:$F$509,$A17,'Job Catalog'!$H$10:$H$509,AK$7,'Job Catalog'!$I$10:$I$509,AK$9)/COUNTA('Job Catalog'!$C$10:$C$509),""))</f>
        <v/>
      </c>
      <c r="AL17" s="57">
        <f>IF(OR($A17="",AL$9=""),"",IFERROR(COUNTIFS('Job Catalog'!$F$10:$F$509,$A17,'Job Catalog'!$H$10:$H$509,AL$7,'Job Catalog'!$I$10:$I$509,AL$9)/COUNTA('Job Catalog'!$C$10:$C$509),""))</f>
        <v/>
      </c>
      <c r="AM17" s="57">
        <f>IF(OR($A17="",AM$9=""),"",IFERROR(COUNTIFS('Job Catalog'!$F$10:$F$509,$A17,'Job Catalog'!$H$10:$H$509,AM$7,'Job Catalog'!$I$10:$I$509,AM$9)/COUNTA('Job Catalog'!$C$10:$C$509),""))</f>
        <v/>
      </c>
      <c r="AN17" s="57">
        <f>IF(OR($A17="",AN$9=""),"",IFERROR(COUNTIFS('Job Catalog'!$F$10:$F$509,$A17,'Job Catalog'!$H$10:$H$509,AN$7,'Job Catalog'!$I$10:$I$509,AN$9)/COUNTA('Job Catalog'!$C$10:$C$509),""))</f>
        <v/>
      </c>
      <c r="AO17" s="57">
        <f>IF(OR($A17="",AO$9=""),"",IFERROR(COUNTIFS('Job Catalog'!$F$10:$F$509,$A17,'Job Catalog'!$H$10:$H$509,AO$7,'Job Catalog'!$I$10:$I$509,AO$9)/COUNTA('Job Catalog'!$C$10:$C$509),""))</f>
        <v/>
      </c>
      <c r="AP17" s="57">
        <f>IF(OR($A17="",AP$9=""),"",IFERROR(COUNTIFS('Job Catalog'!$F$10:$F$509,$A17,'Job Catalog'!$H$10:$H$509,AP$7,'Job Catalog'!$I$10:$I$509,AP$9)/COUNTA('Job Catalog'!$C$10:$C$509),""))</f>
        <v/>
      </c>
      <c r="AQ17" s="57">
        <f>IF(OR($A17="",AQ$9=""),"",IFERROR(COUNTIFS('Job Catalog'!$F$10:$F$509,$A17,'Job Catalog'!$H$10:$H$509,AQ$7,'Job Catalog'!$I$10:$I$509,AQ$9)/COUNTA('Job Catalog'!$C$10:$C$509),""))</f>
        <v/>
      </c>
      <c r="AR17" s="57">
        <f>IF(OR($A17="",AR$9=""),"",IFERROR(COUNTIFS('Job Catalog'!$F$10:$F$509,$A17,'Job Catalog'!$H$10:$H$509,AR$7,'Job Catalog'!$I$10:$I$509,AR$9)/COUNTA('Job Catalog'!$C$10:$C$509),""))</f>
        <v/>
      </c>
      <c r="AS17" s="57">
        <f>IF(OR($A17="",AS$9=""),"",IFERROR(COUNTIFS('Job Catalog'!$F$10:$F$509,$A17,'Job Catalog'!$H$10:$H$509,AS$7,'Job Catalog'!$I$10:$I$509,AS$9)/COUNTA('Job Catalog'!$C$10:$C$509),""))</f>
        <v/>
      </c>
      <c r="AT17" s="57">
        <f>IF(OR($A17="",AT$9=""),"",IFERROR(COUNTIFS('Job Catalog'!$F$10:$F$509,$A17,'Job Catalog'!$H$10:$H$509,AT$7,'Job Catalog'!$I$10:$I$509,AT$9)/COUNTA('Job Catalog'!$C$10:$C$509),""))</f>
        <v/>
      </c>
      <c r="AU17" s="57">
        <f>IF(OR($A17="",AU$9=""),"",IFERROR(COUNTIFS('Job Catalog'!$F$10:$F$509,$A17,'Job Catalog'!$H$10:$H$509,AU$7,'Job Catalog'!$I$10:$I$509,AU$9)/COUNTA('Job Catalog'!$C$10:$C$509),""))</f>
        <v/>
      </c>
      <c r="AV17" s="57">
        <f>IF(OR($A17="",AV$9=""),"",IFERROR(COUNTIFS('Job Catalog'!$F$10:$F$509,$A17,'Job Catalog'!$H$10:$H$509,AV$7,'Job Catalog'!$I$10:$I$509,AV$9)/COUNTA('Job Catalog'!$C$10:$C$509),""))</f>
        <v/>
      </c>
      <c r="AW17" s="57">
        <f>IF(OR($A17="",AW$9=""),"",IFERROR(COUNTIFS('Job Catalog'!$F$10:$F$509,$A17,'Job Catalog'!$H$10:$H$509,AW$7,'Job Catalog'!$I$10:$I$509,AW$9)/COUNTA('Job Catalog'!$C$10:$C$509),""))</f>
        <v/>
      </c>
      <c r="AX17" s="57">
        <f>IF(OR($A17="",AX$9=""),"",IFERROR(COUNTIFS('Job Catalog'!$F$10:$F$509,$A17,'Job Catalog'!$H$10:$H$509,AX$7,'Job Catalog'!$I$10:$I$509,AX$9)/COUNTA('Job Catalog'!$C$10:$C$509),""))</f>
        <v/>
      </c>
      <c r="AY17" s="57">
        <f>IF(OR($A17="",AY$9=""),"",IFERROR(COUNTIFS('Job Catalog'!$F$10:$F$509,$A17,'Job Catalog'!$H$10:$H$509,AY$7,'Job Catalog'!$I$10:$I$509,AY$9)/COUNTA('Job Catalog'!$C$10:$C$509),""))</f>
        <v/>
      </c>
      <c r="AZ17" s="57">
        <f>IF(OR($A17="",AZ$9=""),"",IFERROR(COUNTIFS('Job Catalog'!$F$10:$F$509,$A17,'Job Catalog'!$H$10:$H$509,AZ$7,'Job Catalog'!$I$10:$I$509,AZ$9)/COUNTA('Job Catalog'!$C$10:$C$509),""))</f>
        <v/>
      </c>
      <c r="BA17" s="57">
        <f>IF(OR($A17="",BA$9=""),"",IFERROR(COUNTIFS('Job Catalog'!$F$10:$F$509,$A17,'Job Catalog'!$H$10:$H$509,BA$7,'Job Catalog'!$I$10:$I$509,BA$9)/COUNTA('Job Catalog'!$C$10:$C$509),""))</f>
        <v/>
      </c>
      <c r="BB17" s="57">
        <f>IF(OR($A17="",BB$9=""),"",IFERROR(COUNTIFS('Job Catalog'!$F$10:$F$509,$A17,'Job Catalog'!$H$10:$H$509,BB$7,'Job Catalog'!$I$10:$I$509,BB$9)/COUNTA('Job Catalog'!$C$10:$C$509),""))</f>
        <v/>
      </c>
      <c r="BC17" s="57">
        <f>IF(OR($A17="",BC$9=""),"",IFERROR(COUNTIFS('Job Catalog'!$F$10:$F$509,$A17,'Job Catalog'!$H$10:$H$509,BC$7,'Job Catalog'!$I$10:$I$509,BC$9)/COUNTA('Job Catalog'!$C$10:$C$509),""))</f>
        <v/>
      </c>
      <c r="BD17" s="57">
        <f>IF(OR($A17="",BD$9=""),"",IFERROR(COUNTIFS('Job Catalog'!$F$10:$F$509,$A17,'Job Catalog'!$H$10:$H$509,BD$7,'Job Catalog'!$I$10:$I$509,BD$9)/COUNTA('Job Catalog'!$C$10:$C$509),""))</f>
        <v/>
      </c>
      <c r="BE17" s="57">
        <f>IF(OR($A17="",BE$9=""),"",IFERROR(COUNTIFS('Job Catalog'!$F$10:$F$509,$A17,'Job Catalog'!$H$10:$H$509,BE$7,'Job Catalog'!$I$10:$I$509,BE$9)/COUNTA('Job Catalog'!$C$10:$C$509),""))</f>
        <v/>
      </c>
      <c r="BF17" s="57">
        <f>IF(OR($A17="",BF$9=""),"",IFERROR(COUNTIFS('Job Catalog'!$F$10:$F$509,$A17,'Job Catalog'!$H$10:$H$509,BF$7,'Job Catalog'!$I$10:$I$509,BF$9)/COUNTA('Job Catalog'!$C$10:$C$509),""))</f>
        <v/>
      </c>
      <c r="BG17" s="57">
        <f>IF(OR($A17="",BG$9=""),"",IFERROR(COUNTIFS('Job Catalog'!$F$10:$F$509,$A17,'Job Catalog'!$H$10:$H$509,BG$7,'Job Catalog'!$I$10:$I$509,BG$9)/COUNTA('Job Catalog'!$C$10:$C$509),""))</f>
        <v/>
      </c>
      <c r="BH17" s="57">
        <f>IF(OR($A17="",BH$9=""),"",IFERROR(COUNTIFS('Job Catalog'!$F$10:$F$509,$A17,'Job Catalog'!$H$10:$H$509,BH$7,'Job Catalog'!$I$10:$I$509,BH$9)/COUNTA('Job Catalog'!$C$10:$C$509),""))</f>
        <v/>
      </c>
      <c r="BI17" s="57">
        <f>IF(OR($A17="",BI$9=""),"",IFERROR(COUNTIFS('Job Catalog'!$F$10:$F$509,$A17,'Job Catalog'!$H$10:$H$509,BI$7,'Job Catalog'!$I$10:$I$509,BI$9)/COUNTA('Job Catalog'!$C$10:$C$509),""))</f>
        <v/>
      </c>
      <c r="BJ17" s="57">
        <f>IF(OR($A17="",BJ$9=""),"",IFERROR(COUNTIFS('Job Catalog'!$F$10:$F$509,$A17,'Job Catalog'!$H$10:$H$509,BJ$7,'Job Catalog'!$I$10:$I$509,BJ$9)/COUNTA('Job Catalog'!$C$10:$C$509),""))</f>
        <v/>
      </c>
      <c r="BK17" s="57">
        <f>IF(OR($A17="",BK$9=""),"",IFERROR(COUNTIFS('Job Catalog'!$F$10:$F$509,$A17,'Job Catalog'!$H$10:$H$509,BK$7,'Job Catalog'!$I$10:$I$509,BK$9)/COUNTA('Job Catalog'!$C$10:$C$509),""))</f>
        <v/>
      </c>
      <c r="BL17" s="57">
        <f>IF(OR($A17="",BL$9=""),"",IFERROR(COUNTIFS('Job Catalog'!$F$10:$F$509,$A17,'Job Catalog'!$H$10:$H$509,BL$7,'Job Catalog'!$I$10:$I$509,BL$9)/COUNTA('Job Catalog'!$C$10:$C$509),""))</f>
        <v/>
      </c>
      <c r="BM17" s="57">
        <f>IF(OR($A17="",BM$9=""),"",IFERROR(COUNTIFS('Job Catalog'!$F$10:$F$509,$A17,'Job Catalog'!$H$10:$H$509,BM$7,'Job Catalog'!$I$10:$I$509,BM$9)/COUNTA('Job Catalog'!$C$10:$C$509),""))</f>
        <v/>
      </c>
      <c r="BN17" s="57">
        <f>IF(OR($A17="",BN$9=""),"",IFERROR(COUNTIFS('Job Catalog'!$F$10:$F$509,$A17,'Job Catalog'!$H$10:$H$509,BN$7,'Job Catalog'!$I$10:$I$509,BN$9)/COUNTA('Job Catalog'!$C$10:$C$509),""))</f>
        <v/>
      </c>
      <c r="BO17" s="57">
        <f>IF(OR($A17="",BO$9=""),"",IFERROR(COUNTIFS('Job Catalog'!$F$10:$F$509,$A17,'Job Catalog'!$H$10:$H$509,BO$7,'Job Catalog'!$I$10:$I$509,BO$9)/COUNTA('Job Catalog'!$C$10:$C$509),""))</f>
        <v/>
      </c>
      <c r="BP17" s="57">
        <f>IF(OR($A17="",BP$9=""),"",IFERROR(COUNTIFS('Job Catalog'!$F$10:$F$509,$A17,'Job Catalog'!$H$10:$H$509,BP$7,'Job Catalog'!$I$10:$I$509,BP$9)/COUNTA('Job Catalog'!$C$10:$C$509),""))</f>
        <v/>
      </c>
      <c r="BQ17" s="57">
        <f>IF(OR($A17="",BQ$9=""),"",IFERROR(COUNTIFS('Job Catalog'!$F$10:$F$509,$A17,'Job Catalog'!$H$10:$H$509,BQ$7,'Job Catalog'!$I$10:$I$509,BQ$9)/COUNTA('Job Catalog'!$C$10:$C$509),""))</f>
        <v/>
      </c>
      <c r="BR17" s="57">
        <f>IF(OR($A17="",BR$9=""),"",IFERROR(COUNTIFS('Job Catalog'!$F$10:$F$509,$A17,'Job Catalog'!$H$10:$H$509,BR$7,'Job Catalog'!$I$10:$I$509,BR$9)/COUNTA('Job Catalog'!$C$10:$C$509),""))</f>
        <v/>
      </c>
      <c r="BS17" s="57">
        <f>IF(OR($A17="",BS$9=""),"",IFERROR(COUNTIFS('Job Catalog'!$F$10:$F$509,$A17,'Job Catalog'!$H$10:$H$509,BS$7,'Job Catalog'!$I$10:$I$509,BS$9)/COUNTA('Job Catalog'!$C$10:$C$509),""))</f>
        <v/>
      </c>
      <c r="BT17" s="57">
        <f>IF(OR($A17="",BT$9=""),"",IFERROR(COUNTIFS('Job Catalog'!$F$10:$F$509,$A17,'Job Catalog'!$H$10:$H$509,BT$7,'Job Catalog'!$I$10:$I$509,BT$9)/COUNTA('Job Catalog'!$C$10:$C$509),""))</f>
        <v/>
      </c>
      <c r="BU17" s="57">
        <f>IF(OR($A17="",BU$9=""),"",IFERROR(COUNTIFS('Job Catalog'!$F$10:$F$509,$A17,'Job Catalog'!$H$10:$H$509,BU$7,'Job Catalog'!$I$10:$I$509,BU$9)/COUNTA('Job Catalog'!$C$10:$C$509),""))</f>
        <v/>
      </c>
      <c r="BV17" s="57">
        <f>IF(OR($A17="",BV$9=""),"",IFERROR(COUNTIFS('Job Catalog'!$F$10:$F$509,$A17,'Job Catalog'!$H$10:$H$509,BV$7,'Job Catalog'!$I$10:$I$509,BV$9)/COUNTA('Job Catalog'!$C$10:$C$509),""))</f>
        <v/>
      </c>
      <c r="BW17" s="57">
        <f>IF(OR($A17="",BW$9=""),"",IFERROR(COUNTIFS('Job Catalog'!$F$10:$F$509,$A17,'Job Catalog'!$H$10:$H$509,BW$7,'Job Catalog'!$I$10:$I$509,BW$9)/COUNTA('Job Catalog'!$C$10:$C$509),""))</f>
        <v/>
      </c>
      <c r="BX17" s="57">
        <f>IF(OR($A17="",BX$9=""),"",IFERROR(COUNTIFS('Job Catalog'!$F$10:$F$509,$A17,'Job Catalog'!$H$10:$H$509,BX$7,'Job Catalog'!$I$10:$I$509,BX$9)/COUNTA('Job Catalog'!$C$10:$C$509),""))</f>
        <v/>
      </c>
      <c r="BY17" s="57">
        <f>IF(OR($A17="",BY$9=""),"",IFERROR(COUNTIFS('Job Catalog'!$F$10:$F$509,$A17,'Job Catalog'!$H$10:$H$509,BY$7,'Job Catalog'!$I$10:$I$509,BY$9)/COUNTA('Job Catalog'!$C$10:$C$509),""))</f>
        <v/>
      </c>
      <c r="BZ17" s="57">
        <f>IF(OR($A17="",BZ$9=""),"",IFERROR(COUNTIFS('Job Catalog'!$F$10:$F$509,$A17,'Job Catalog'!$H$10:$H$509,BZ$7,'Job Catalog'!$I$10:$I$509,BZ$9)/COUNTA('Job Catalog'!$C$10:$C$509),""))</f>
        <v/>
      </c>
      <c r="CA17" s="57">
        <f>IF(OR($A17="",CA$9=""),"",IFERROR(COUNTIFS('Job Catalog'!$F$10:$F$509,$A17,'Job Catalog'!$H$10:$H$509,CA$7,'Job Catalog'!$I$10:$I$509,CA$9)/COUNTA('Job Catalog'!$C$10:$C$509),""))</f>
        <v/>
      </c>
      <c r="CB17" s="57">
        <f>IF(OR($A17="",CB$9=""),"",IFERROR(COUNTIFS('Job Catalog'!$F$10:$F$509,$A17,'Job Catalog'!$H$10:$H$509,CB$7,'Job Catalog'!$I$10:$I$509,CB$9)/COUNTA('Job Catalog'!$C$10:$C$509),""))</f>
        <v/>
      </c>
      <c r="CC17" s="57">
        <f>IF(OR($A17="",CC$9=""),"",IFERROR(COUNTIFS('Job Catalog'!$F$10:$F$509,$A17,'Job Catalog'!$H$10:$H$509,CC$7,'Job Catalog'!$I$10:$I$509,CC$9)/COUNTA('Job Catalog'!$C$10:$C$509),""))</f>
        <v/>
      </c>
      <c r="CD17" s="57">
        <f>IF(OR($A17="",CD$9=""),"",IFERROR(COUNTIFS('Job Catalog'!$F$10:$F$509,$A17,'Job Catalog'!$H$10:$H$509,CD$7,'Job Catalog'!$I$10:$I$509,CD$9)/COUNTA('Job Catalog'!$C$10:$C$509),""))</f>
        <v/>
      </c>
      <c r="CE17" s="57">
        <f>IF(OR($A17="",CE$9=""),"",IFERROR(COUNTIFS('Job Catalog'!$F$10:$F$509,$A17,'Job Catalog'!$H$10:$H$509,CE$7,'Job Catalog'!$I$10:$I$509,CE$9)/COUNTA('Job Catalog'!$C$10:$C$509),""))</f>
        <v/>
      </c>
      <c r="CF17" s="57">
        <f>IF(OR($A17="",CF$9=""),"",IFERROR(COUNTIFS('Job Catalog'!$F$10:$F$509,$A17,'Job Catalog'!$H$10:$H$509,CF$7,'Job Catalog'!$I$10:$I$509,CF$9)/COUNTA('Job Catalog'!$C$10:$C$509),""))</f>
        <v/>
      </c>
      <c r="CG17" s="57">
        <f>IF(OR($A17="",CG$9=""),"",IFERROR(COUNTIFS('Job Catalog'!$F$10:$F$509,$A17,'Job Catalog'!$H$10:$H$509,CG$7,'Job Catalog'!$I$10:$I$509,CG$9)/COUNTA('Job Catalog'!$C$10:$C$509),""))</f>
        <v/>
      </c>
      <c r="CH17" s="57">
        <f>IF(OR($A17="",CH$9=""),"",IFERROR(COUNTIFS('Job Catalog'!$F$10:$F$509,$A17,'Job Catalog'!$H$10:$H$509,CH$7,'Job Catalog'!$I$10:$I$509,CH$9)/COUNTA('Job Catalog'!$C$10:$C$509),""))</f>
        <v/>
      </c>
      <c r="CI17" s="57">
        <f>IF(OR($A17="",CI$9=""),"",IFERROR(COUNTIFS('Job Catalog'!$F$10:$F$509,$A17,'Job Catalog'!$H$10:$H$509,CI$7,'Job Catalog'!$I$10:$I$509,CI$9)/COUNTA('Job Catalog'!$C$10:$C$509),""))</f>
        <v/>
      </c>
      <c r="CJ17" s="57">
        <f>IF(OR($A17="",CJ$9=""),"",IFERROR(COUNTIFS('Job Catalog'!$F$10:$F$509,$A17,'Job Catalog'!$H$10:$H$509,CJ$7,'Job Catalog'!$I$10:$I$509,CJ$9)/COUNTA('Job Catalog'!$C$10:$C$509),""))</f>
        <v/>
      </c>
      <c r="CK17" s="57">
        <f>IF(OR($A17="",CK$9=""),"",IFERROR(COUNTIFS('Job Catalog'!$F$10:$F$509,$A17,'Job Catalog'!$H$10:$H$509,CK$7,'Job Catalog'!$I$10:$I$509,CK$9)/COUNTA('Job Catalog'!$C$10:$C$509),""))</f>
        <v/>
      </c>
      <c r="CL17" s="57">
        <f>IF(OR($A17="",CL$9=""),"",IFERROR(COUNTIFS('Job Catalog'!$F$10:$F$509,$A17,'Job Catalog'!$H$10:$H$509,CL$7,'Job Catalog'!$I$10:$I$509,CL$9)/COUNTA('Job Catalog'!$C$10:$C$509),""))</f>
        <v/>
      </c>
      <c r="CM17" s="57">
        <f>IF(OR($A17="",CM$9=""),"",IFERROR(COUNTIFS('Job Catalog'!$F$10:$F$509,$A17,'Job Catalog'!$H$10:$H$509,CM$7,'Job Catalog'!$I$10:$I$509,CM$9)/COUNTA('Job Catalog'!$C$10:$C$509),""))</f>
        <v/>
      </c>
      <c r="CN17" s="57">
        <f>IF(OR($A17="",CN$9=""),"",IFERROR(COUNTIFS('Job Catalog'!$F$10:$F$509,$A17,'Job Catalog'!$H$10:$H$509,CN$7,'Job Catalog'!$I$10:$I$509,CN$9)/COUNTA('Job Catalog'!$C$10:$C$509),""))</f>
        <v/>
      </c>
      <c r="CO17" s="57">
        <f>IF(OR($A17="",CO$9=""),"",IFERROR(COUNTIFS('Job Catalog'!$F$10:$F$509,$A17,'Job Catalog'!$H$10:$H$509,CO$7,'Job Catalog'!$I$10:$I$509,CO$9)/COUNTA('Job Catalog'!$C$10:$C$509),""))</f>
        <v/>
      </c>
      <c r="CP17" s="57">
        <f>IF(OR($A17="",CP$9=""),"",IFERROR(COUNTIFS('Job Catalog'!$F$10:$F$509,$A17,'Job Catalog'!$H$10:$H$509,CP$7,'Job Catalog'!$I$10:$I$509,CP$9)/COUNTA('Job Catalog'!$C$10:$C$509),""))</f>
        <v/>
      </c>
      <c r="CQ17" s="57">
        <f>IF(OR($A17="",CQ$9=""),"",IFERROR(COUNTIFS('Job Catalog'!$F$10:$F$509,$A17,'Job Catalog'!$H$10:$H$509,CQ$7,'Job Catalog'!$I$10:$I$509,CQ$9)/COUNTA('Job Catalog'!$C$10:$C$509),""))</f>
        <v/>
      </c>
      <c r="CR17" s="57">
        <f>IF(OR($A17="",CR$9=""),"",IFERROR(COUNTIFS('Job Catalog'!$F$10:$F$509,$A17,'Job Catalog'!$H$10:$H$509,CR$7,'Job Catalog'!$I$10:$I$509,CR$9)/COUNTA('Job Catalog'!$C$10:$C$509),""))</f>
        <v/>
      </c>
      <c r="CS17" s="57">
        <f>IF(OR($A17="",CS$9=""),"",IFERROR(COUNTIFS('Job Catalog'!$F$10:$F$509,$A17,'Job Catalog'!$H$10:$H$509,CS$7,'Job Catalog'!$I$10:$I$509,CS$9)/COUNTA('Job Catalog'!$C$10:$C$509),""))</f>
        <v/>
      </c>
      <c r="CT17" s="57">
        <f>IF(OR($A17="",CT$9=""),"",IFERROR(COUNTIFS('Job Catalog'!$F$10:$F$509,$A17,'Job Catalog'!$H$10:$H$509,CT$7,'Job Catalog'!$I$10:$I$509,CT$9)/COUNTA('Job Catalog'!$C$10:$C$509),""))</f>
        <v/>
      </c>
      <c r="CU17" s="58">
        <f>IF($A17="","",SUM(C17:CT17))</f>
        <v/>
      </c>
    </row>
    <row r="18">
      <c r="A18">
        <f>IF(SETUP!$C156="","",SETUP!$C156)</f>
        <v/>
      </c>
      <c r="B18" s="9">
        <f>IF(SETUP!$C156="","",SETUP!$B156&amp;" / "&amp;SETUP!$D156)</f>
        <v/>
      </c>
      <c r="C18" s="57">
        <f>IF(OR($A18="",C$9=""),"",IFERROR(COUNTIFS('Job Catalog'!$F$10:$F$509,$A18,'Job Catalog'!$H$10:$H$509,C$7,'Job Catalog'!$I$10:$I$509,C$9)/COUNTA('Job Catalog'!$C$10:$C$509),""))</f>
        <v/>
      </c>
      <c r="D18" s="57">
        <f>IF(OR($A18="",D$9=""),"",IFERROR(COUNTIFS('Job Catalog'!$F$10:$F$509,$A18,'Job Catalog'!$H$10:$H$509,D$7,'Job Catalog'!$I$10:$I$509,D$9)/COUNTA('Job Catalog'!$C$10:$C$509),""))</f>
        <v/>
      </c>
      <c r="E18" s="57">
        <f>IF(OR($A18="",E$9=""),"",IFERROR(COUNTIFS('Job Catalog'!$F$10:$F$509,$A18,'Job Catalog'!$H$10:$H$509,E$7,'Job Catalog'!$I$10:$I$509,E$9)/COUNTA('Job Catalog'!$C$10:$C$509),""))</f>
        <v/>
      </c>
      <c r="F18" s="57">
        <f>IF(OR($A18="",F$9=""),"",IFERROR(COUNTIFS('Job Catalog'!$F$10:$F$509,$A18,'Job Catalog'!$H$10:$H$509,F$7,'Job Catalog'!$I$10:$I$509,F$9)/COUNTA('Job Catalog'!$C$10:$C$509),""))</f>
        <v/>
      </c>
      <c r="G18" s="57">
        <f>IF(OR($A18="",G$9=""),"",IFERROR(COUNTIFS('Job Catalog'!$F$10:$F$509,$A18,'Job Catalog'!$H$10:$H$509,G$7,'Job Catalog'!$I$10:$I$509,G$9)/COUNTA('Job Catalog'!$C$10:$C$509),""))</f>
        <v/>
      </c>
      <c r="H18" s="57">
        <f>IF(OR($A18="",H$9=""),"",IFERROR(COUNTIFS('Job Catalog'!$F$10:$F$509,$A18,'Job Catalog'!$H$10:$H$509,H$7,'Job Catalog'!$I$10:$I$509,H$9)/COUNTA('Job Catalog'!$C$10:$C$509),""))</f>
        <v/>
      </c>
      <c r="I18" s="57">
        <f>IF(OR($A18="",I$9=""),"",IFERROR(COUNTIFS('Job Catalog'!$F$10:$F$509,$A18,'Job Catalog'!$H$10:$H$509,I$7,'Job Catalog'!$I$10:$I$509,I$9)/COUNTA('Job Catalog'!$C$10:$C$509),""))</f>
        <v/>
      </c>
      <c r="J18" s="57">
        <f>IF(OR($A18="",J$9=""),"",IFERROR(COUNTIFS('Job Catalog'!$F$10:$F$509,$A18,'Job Catalog'!$H$10:$H$509,J$7,'Job Catalog'!$I$10:$I$509,J$9)/COUNTA('Job Catalog'!$C$10:$C$509),""))</f>
        <v/>
      </c>
      <c r="K18" s="57">
        <f>IF(OR($A18="",K$9=""),"",IFERROR(COUNTIFS('Job Catalog'!$F$10:$F$509,$A18,'Job Catalog'!$H$10:$H$509,K$7,'Job Catalog'!$I$10:$I$509,K$9)/COUNTA('Job Catalog'!$C$10:$C$509),""))</f>
        <v/>
      </c>
      <c r="L18" s="57">
        <f>IF(OR($A18="",L$9=""),"",IFERROR(COUNTIFS('Job Catalog'!$F$10:$F$509,$A18,'Job Catalog'!$H$10:$H$509,L$7,'Job Catalog'!$I$10:$I$509,L$9)/COUNTA('Job Catalog'!$C$10:$C$509),""))</f>
        <v/>
      </c>
      <c r="M18" s="57">
        <f>IF(OR($A18="",M$9=""),"",IFERROR(COUNTIFS('Job Catalog'!$F$10:$F$509,$A18,'Job Catalog'!$H$10:$H$509,M$7,'Job Catalog'!$I$10:$I$509,M$9)/COUNTA('Job Catalog'!$C$10:$C$509),""))</f>
        <v/>
      </c>
      <c r="N18" s="57">
        <f>IF(OR($A18="",N$9=""),"",IFERROR(COUNTIFS('Job Catalog'!$F$10:$F$509,$A18,'Job Catalog'!$H$10:$H$509,N$7,'Job Catalog'!$I$10:$I$509,N$9)/COUNTA('Job Catalog'!$C$10:$C$509),""))</f>
        <v/>
      </c>
      <c r="O18" s="57">
        <f>IF(OR($A18="",O$9=""),"",IFERROR(COUNTIFS('Job Catalog'!$F$10:$F$509,$A18,'Job Catalog'!$H$10:$H$509,O$7,'Job Catalog'!$I$10:$I$509,O$9)/COUNTA('Job Catalog'!$C$10:$C$509),""))</f>
        <v/>
      </c>
      <c r="P18" s="57">
        <f>IF(OR($A18="",P$9=""),"",IFERROR(COUNTIFS('Job Catalog'!$F$10:$F$509,$A18,'Job Catalog'!$H$10:$H$509,P$7,'Job Catalog'!$I$10:$I$509,P$9)/COUNTA('Job Catalog'!$C$10:$C$509),""))</f>
        <v/>
      </c>
      <c r="Q18" s="57">
        <f>IF(OR($A18="",Q$9=""),"",IFERROR(COUNTIFS('Job Catalog'!$F$10:$F$509,$A18,'Job Catalog'!$H$10:$H$509,Q$7,'Job Catalog'!$I$10:$I$509,Q$9)/COUNTA('Job Catalog'!$C$10:$C$509),""))</f>
        <v/>
      </c>
      <c r="R18" s="57">
        <f>IF(OR($A18="",R$9=""),"",IFERROR(COUNTIFS('Job Catalog'!$F$10:$F$509,$A18,'Job Catalog'!$H$10:$H$509,R$7,'Job Catalog'!$I$10:$I$509,R$9)/COUNTA('Job Catalog'!$C$10:$C$509),""))</f>
        <v/>
      </c>
      <c r="S18" s="57">
        <f>IF(OR($A18="",S$9=""),"",IFERROR(COUNTIFS('Job Catalog'!$F$10:$F$509,$A18,'Job Catalog'!$H$10:$H$509,S$7,'Job Catalog'!$I$10:$I$509,S$9)/COUNTA('Job Catalog'!$C$10:$C$509),""))</f>
        <v/>
      </c>
      <c r="T18" s="57">
        <f>IF(OR($A18="",T$9=""),"",IFERROR(COUNTIFS('Job Catalog'!$F$10:$F$509,$A18,'Job Catalog'!$H$10:$H$509,T$7,'Job Catalog'!$I$10:$I$509,T$9)/COUNTA('Job Catalog'!$C$10:$C$509),""))</f>
        <v/>
      </c>
      <c r="U18" s="57">
        <f>IF(OR($A18="",U$9=""),"",IFERROR(COUNTIFS('Job Catalog'!$F$10:$F$509,$A18,'Job Catalog'!$H$10:$H$509,U$7,'Job Catalog'!$I$10:$I$509,U$9)/COUNTA('Job Catalog'!$C$10:$C$509),""))</f>
        <v/>
      </c>
      <c r="V18" s="57">
        <f>IF(OR($A18="",V$9=""),"",IFERROR(COUNTIFS('Job Catalog'!$F$10:$F$509,$A18,'Job Catalog'!$H$10:$H$509,V$7,'Job Catalog'!$I$10:$I$509,V$9)/COUNTA('Job Catalog'!$C$10:$C$509),""))</f>
        <v/>
      </c>
      <c r="W18" s="57">
        <f>IF(OR($A18="",W$9=""),"",IFERROR(COUNTIFS('Job Catalog'!$F$10:$F$509,$A18,'Job Catalog'!$H$10:$H$509,W$7,'Job Catalog'!$I$10:$I$509,W$9)/COUNTA('Job Catalog'!$C$10:$C$509),""))</f>
        <v/>
      </c>
      <c r="X18" s="57">
        <f>IF(OR($A18="",X$9=""),"",IFERROR(COUNTIFS('Job Catalog'!$F$10:$F$509,$A18,'Job Catalog'!$H$10:$H$509,X$7,'Job Catalog'!$I$10:$I$509,X$9)/COUNTA('Job Catalog'!$C$10:$C$509),""))</f>
        <v/>
      </c>
      <c r="Y18" s="57">
        <f>IF(OR($A18="",Y$9=""),"",IFERROR(COUNTIFS('Job Catalog'!$F$10:$F$509,$A18,'Job Catalog'!$H$10:$H$509,Y$7,'Job Catalog'!$I$10:$I$509,Y$9)/COUNTA('Job Catalog'!$C$10:$C$509),""))</f>
        <v/>
      </c>
      <c r="Z18" s="57">
        <f>IF(OR($A18="",Z$9=""),"",IFERROR(COUNTIFS('Job Catalog'!$F$10:$F$509,$A18,'Job Catalog'!$H$10:$H$509,Z$7,'Job Catalog'!$I$10:$I$509,Z$9)/COUNTA('Job Catalog'!$C$10:$C$509),""))</f>
        <v/>
      </c>
      <c r="AA18" s="57">
        <f>IF(OR($A18="",AA$9=""),"",IFERROR(COUNTIFS('Job Catalog'!$F$10:$F$509,$A18,'Job Catalog'!$H$10:$H$509,AA$7,'Job Catalog'!$I$10:$I$509,AA$9)/COUNTA('Job Catalog'!$C$10:$C$509),""))</f>
        <v/>
      </c>
      <c r="AB18" s="57">
        <f>IF(OR($A18="",AB$9=""),"",IFERROR(COUNTIFS('Job Catalog'!$F$10:$F$509,$A18,'Job Catalog'!$H$10:$H$509,AB$7,'Job Catalog'!$I$10:$I$509,AB$9)/COUNTA('Job Catalog'!$C$10:$C$509),""))</f>
        <v/>
      </c>
      <c r="AC18" s="57">
        <f>IF(OR($A18="",AC$9=""),"",IFERROR(COUNTIFS('Job Catalog'!$F$10:$F$509,$A18,'Job Catalog'!$H$10:$H$509,AC$7,'Job Catalog'!$I$10:$I$509,AC$9)/COUNTA('Job Catalog'!$C$10:$C$509),""))</f>
        <v/>
      </c>
      <c r="AD18" s="57">
        <f>IF(OR($A18="",AD$9=""),"",IFERROR(COUNTIFS('Job Catalog'!$F$10:$F$509,$A18,'Job Catalog'!$H$10:$H$509,AD$7,'Job Catalog'!$I$10:$I$509,AD$9)/COUNTA('Job Catalog'!$C$10:$C$509),""))</f>
        <v/>
      </c>
      <c r="AE18" s="57">
        <f>IF(OR($A18="",AE$9=""),"",IFERROR(COUNTIFS('Job Catalog'!$F$10:$F$509,$A18,'Job Catalog'!$H$10:$H$509,AE$7,'Job Catalog'!$I$10:$I$509,AE$9)/COUNTA('Job Catalog'!$C$10:$C$509),""))</f>
        <v/>
      </c>
      <c r="AF18" s="57">
        <f>IF(OR($A18="",AF$9=""),"",IFERROR(COUNTIFS('Job Catalog'!$F$10:$F$509,$A18,'Job Catalog'!$H$10:$H$509,AF$7,'Job Catalog'!$I$10:$I$509,AF$9)/COUNTA('Job Catalog'!$C$10:$C$509),""))</f>
        <v/>
      </c>
      <c r="AG18" s="57">
        <f>IF(OR($A18="",AG$9=""),"",IFERROR(COUNTIFS('Job Catalog'!$F$10:$F$509,$A18,'Job Catalog'!$H$10:$H$509,AG$7,'Job Catalog'!$I$10:$I$509,AG$9)/COUNTA('Job Catalog'!$C$10:$C$509),""))</f>
        <v/>
      </c>
      <c r="AH18" s="57">
        <f>IF(OR($A18="",AH$9=""),"",IFERROR(COUNTIFS('Job Catalog'!$F$10:$F$509,$A18,'Job Catalog'!$H$10:$H$509,AH$7,'Job Catalog'!$I$10:$I$509,AH$9)/COUNTA('Job Catalog'!$C$10:$C$509),""))</f>
        <v/>
      </c>
      <c r="AI18" s="57">
        <f>IF(OR($A18="",AI$9=""),"",IFERROR(COUNTIFS('Job Catalog'!$F$10:$F$509,$A18,'Job Catalog'!$H$10:$H$509,AI$7,'Job Catalog'!$I$10:$I$509,AI$9)/COUNTA('Job Catalog'!$C$10:$C$509),""))</f>
        <v/>
      </c>
      <c r="AJ18" s="57">
        <f>IF(OR($A18="",AJ$9=""),"",IFERROR(COUNTIFS('Job Catalog'!$F$10:$F$509,$A18,'Job Catalog'!$H$10:$H$509,AJ$7,'Job Catalog'!$I$10:$I$509,AJ$9)/COUNTA('Job Catalog'!$C$10:$C$509),""))</f>
        <v/>
      </c>
      <c r="AK18" s="57">
        <f>IF(OR($A18="",AK$9=""),"",IFERROR(COUNTIFS('Job Catalog'!$F$10:$F$509,$A18,'Job Catalog'!$H$10:$H$509,AK$7,'Job Catalog'!$I$10:$I$509,AK$9)/COUNTA('Job Catalog'!$C$10:$C$509),""))</f>
        <v/>
      </c>
      <c r="AL18" s="57">
        <f>IF(OR($A18="",AL$9=""),"",IFERROR(COUNTIFS('Job Catalog'!$F$10:$F$509,$A18,'Job Catalog'!$H$10:$H$509,AL$7,'Job Catalog'!$I$10:$I$509,AL$9)/COUNTA('Job Catalog'!$C$10:$C$509),""))</f>
        <v/>
      </c>
      <c r="AM18" s="57">
        <f>IF(OR($A18="",AM$9=""),"",IFERROR(COUNTIFS('Job Catalog'!$F$10:$F$509,$A18,'Job Catalog'!$H$10:$H$509,AM$7,'Job Catalog'!$I$10:$I$509,AM$9)/COUNTA('Job Catalog'!$C$10:$C$509),""))</f>
        <v/>
      </c>
      <c r="AN18" s="57">
        <f>IF(OR($A18="",AN$9=""),"",IFERROR(COUNTIFS('Job Catalog'!$F$10:$F$509,$A18,'Job Catalog'!$H$10:$H$509,AN$7,'Job Catalog'!$I$10:$I$509,AN$9)/COUNTA('Job Catalog'!$C$10:$C$509),""))</f>
        <v/>
      </c>
      <c r="AO18" s="57">
        <f>IF(OR($A18="",AO$9=""),"",IFERROR(COUNTIFS('Job Catalog'!$F$10:$F$509,$A18,'Job Catalog'!$H$10:$H$509,AO$7,'Job Catalog'!$I$10:$I$509,AO$9)/COUNTA('Job Catalog'!$C$10:$C$509),""))</f>
        <v/>
      </c>
      <c r="AP18" s="57">
        <f>IF(OR($A18="",AP$9=""),"",IFERROR(COUNTIFS('Job Catalog'!$F$10:$F$509,$A18,'Job Catalog'!$H$10:$H$509,AP$7,'Job Catalog'!$I$10:$I$509,AP$9)/COUNTA('Job Catalog'!$C$10:$C$509),""))</f>
        <v/>
      </c>
      <c r="AQ18" s="57">
        <f>IF(OR($A18="",AQ$9=""),"",IFERROR(COUNTIFS('Job Catalog'!$F$10:$F$509,$A18,'Job Catalog'!$H$10:$H$509,AQ$7,'Job Catalog'!$I$10:$I$509,AQ$9)/COUNTA('Job Catalog'!$C$10:$C$509),""))</f>
        <v/>
      </c>
      <c r="AR18" s="57">
        <f>IF(OR($A18="",AR$9=""),"",IFERROR(COUNTIFS('Job Catalog'!$F$10:$F$509,$A18,'Job Catalog'!$H$10:$H$509,AR$7,'Job Catalog'!$I$10:$I$509,AR$9)/COUNTA('Job Catalog'!$C$10:$C$509),""))</f>
        <v/>
      </c>
      <c r="AS18" s="57">
        <f>IF(OR($A18="",AS$9=""),"",IFERROR(COUNTIFS('Job Catalog'!$F$10:$F$509,$A18,'Job Catalog'!$H$10:$H$509,AS$7,'Job Catalog'!$I$10:$I$509,AS$9)/COUNTA('Job Catalog'!$C$10:$C$509),""))</f>
        <v/>
      </c>
      <c r="AT18" s="57">
        <f>IF(OR($A18="",AT$9=""),"",IFERROR(COUNTIFS('Job Catalog'!$F$10:$F$509,$A18,'Job Catalog'!$H$10:$H$509,AT$7,'Job Catalog'!$I$10:$I$509,AT$9)/COUNTA('Job Catalog'!$C$10:$C$509),""))</f>
        <v/>
      </c>
      <c r="AU18" s="57">
        <f>IF(OR($A18="",AU$9=""),"",IFERROR(COUNTIFS('Job Catalog'!$F$10:$F$509,$A18,'Job Catalog'!$H$10:$H$509,AU$7,'Job Catalog'!$I$10:$I$509,AU$9)/COUNTA('Job Catalog'!$C$10:$C$509),""))</f>
        <v/>
      </c>
      <c r="AV18" s="57">
        <f>IF(OR($A18="",AV$9=""),"",IFERROR(COUNTIFS('Job Catalog'!$F$10:$F$509,$A18,'Job Catalog'!$H$10:$H$509,AV$7,'Job Catalog'!$I$10:$I$509,AV$9)/COUNTA('Job Catalog'!$C$10:$C$509),""))</f>
        <v/>
      </c>
      <c r="AW18" s="57">
        <f>IF(OR($A18="",AW$9=""),"",IFERROR(COUNTIFS('Job Catalog'!$F$10:$F$509,$A18,'Job Catalog'!$H$10:$H$509,AW$7,'Job Catalog'!$I$10:$I$509,AW$9)/COUNTA('Job Catalog'!$C$10:$C$509),""))</f>
        <v/>
      </c>
      <c r="AX18" s="57">
        <f>IF(OR($A18="",AX$9=""),"",IFERROR(COUNTIFS('Job Catalog'!$F$10:$F$509,$A18,'Job Catalog'!$H$10:$H$509,AX$7,'Job Catalog'!$I$10:$I$509,AX$9)/COUNTA('Job Catalog'!$C$10:$C$509),""))</f>
        <v/>
      </c>
      <c r="AY18" s="57">
        <f>IF(OR($A18="",AY$9=""),"",IFERROR(COUNTIFS('Job Catalog'!$F$10:$F$509,$A18,'Job Catalog'!$H$10:$H$509,AY$7,'Job Catalog'!$I$10:$I$509,AY$9)/COUNTA('Job Catalog'!$C$10:$C$509),""))</f>
        <v/>
      </c>
      <c r="AZ18" s="57">
        <f>IF(OR($A18="",AZ$9=""),"",IFERROR(COUNTIFS('Job Catalog'!$F$10:$F$509,$A18,'Job Catalog'!$H$10:$H$509,AZ$7,'Job Catalog'!$I$10:$I$509,AZ$9)/COUNTA('Job Catalog'!$C$10:$C$509),""))</f>
        <v/>
      </c>
      <c r="BA18" s="57">
        <f>IF(OR($A18="",BA$9=""),"",IFERROR(COUNTIFS('Job Catalog'!$F$10:$F$509,$A18,'Job Catalog'!$H$10:$H$509,BA$7,'Job Catalog'!$I$10:$I$509,BA$9)/COUNTA('Job Catalog'!$C$10:$C$509),""))</f>
        <v/>
      </c>
      <c r="BB18" s="57">
        <f>IF(OR($A18="",BB$9=""),"",IFERROR(COUNTIFS('Job Catalog'!$F$10:$F$509,$A18,'Job Catalog'!$H$10:$H$509,BB$7,'Job Catalog'!$I$10:$I$509,BB$9)/COUNTA('Job Catalog'!$C$10:$C$509),""))</f>
        <v/>
      </c>
      <c r="BC18" s="57">
        <f>IF(OR($A18="",BC$9=""),"",IFERROR(COUNTIFS('Job Catalog'!$F$10:$F$509,$A18,'Job Catalog'!$H$10:$H$509,BC$7,'Job Catalog'!$I$10:$I$509,BC$9)/COUNTA('Job Catalog'!$C$10:$C$509),""))</f>
        <v/>
      </c>
      <c r="BD18" s="57">
        <f>IF(OR($A18="",BD$9=""),"",IFERROR(COUNTIFS('Job Catalog'!$F$10:$F$509,$A18,'Job Catalog'!$H$10:$H$509,BD$7,'Job Catalog'!$I$10:$I$509,BD$9)/COUNTA('Job Catalog'!$C$10:$C$509),""))</f>
        <v/>
      </c>
      <c r="BE18" s="57">
        <f>IF(OR($A18="",BE$9=""),"",IFERROR(COUNTIFS('Job Catalog'!$F$10:$F$509,$A18,'Job Catalog'!$H$10:$H$509,BE$7,'Job Catalog'!$I$10:$I$509,BE$9)/COUNTA('Job Catalog'!$C$10:$C$509),""))</f>
        <v/>
      </c>
      <c r="BF18" s="57">
        <f>IF(OR($A18="",BF$9=""),"",IFERROR(COUNTIFS('Job Catalog'!$F$10:$F$509,$A18,'Job Catalog'!$H$10:$H$509,BF$7,'Job Catalog'!$I$10:$I$509,BF$9)/COUNTA('Job Catalog'!$C$10:$C$509),""))</f>
        <v/>
      </c>
      <c r="BG18" s="57">
        <f>IF(OR($A18="",BG$9=""),"",IFERROR(COUNTIFS('Job Catalog'!$F$10:$F$509,$A18,'Job Catalog'!$H$10:$H$509,BG$7,'Job Catalog'!$I$10:$I$509,BG$9)/COUNTA('Job Catalog'!$C$10:$C$509),""))</f>
        <v/>
      </c>
      <c r="BH18" s="57">
        <f>IF(OR($A18="",BH$9=""),"",IFERROR(COUNTIFS('Job Catalog'!$F$10:$F$509,$A18,'Job Catalog'!$H$10:$H$509,BH$7,'Job Catalog'!$I$10:$I$509,BH$9)/COUNTA('Job Catalog'!$C$10:$C$509),""))</f>
        <v/>
      </c>
      <c r="BI18" s="57">
        <f>IF(OR($A18="",BI$9=""),"",IFERROR(COUNTIFS('Job Catalog'!$F$10:$F$509,$A18,'Job Catalog'!$H$10:$H$509,BI$7,'Job Catalog'!$I$10:$I$509,BI$9)/COUNTA('Job Catalog'!$C$10:$C$509),""))</f>
        <v/>
      </c>
      <c r="BJ18" s="57">
        <f>IF(OR($A18="",BJ$9=""),"",IFERROR(COUNTIFS('Job Catalog'!$F$10:$F$509,$A18,'Job Catalog'!$H$10:$H$509,BJ$7,'Job Catalog'!$I$10:$I$509,BJ$9)/COUNTA('Job Catalog'!$C$10:$C$509),""))</f>
        <v/>
      </c>
      <c r="BK18" s="57">
        <f>IF(OR($A18="",BK$9=""),"",IFERROR(COUNTIFS('Job Catalog'!$F$10:$F$509,$A18,'Job Catalog'!$H$10:$H$509,BK$7,'Job Catalog'!$I$10:$I$509,BK$9)/COUNTA('Job Catalog'!$C$10:$C$509),""))</f>
        <v/>
      </c>
      <c r="BL18" s="57">
        <f>IF(OR($A18="",BL$9=""),"",IFERROR(COUNTIFS('Job Catalog'!$F$10:$F$509,$A18,'Job Catalog'!$H$10:$H$509,BL$7,'Job Catalog'!$I$10:$I$509,BL$9)/COUNTA('Job Catalog'!$C$10:$C$509),""))</f>
        <v/>
      </c>
      <c r="BM18" s="57">
        <f>IF(OR($A18="",BM$9=""),"",IFERROR(COUNTIFS('Job Catalog'!$F$10:$F$509,$A18,'Job Catalog'!$H$10:$H$509,BM$7,'Job Catalog'!$I$10:$I$509,BM$9)/COUNTA('Job Catalog'!$C$10:$C$509),""))</f>
        <v/>
      </c>
      <c r="BN18" s="57">
        <f>IF(OR($A18="",BN$9=""),"",IFERROR(COUNTIFS('Job Catalog'!$F$10:$F$509,$A18,'Job Catalog'!$H$10:$H$509,BN$7,'Job Catalog'!$I$10:$I$509,BN$9)/COUNTA('Job Catalog'!$C$10:$C$509),""))</f>
        <v/>
      </c>
      <c r="BO18" s="57">
        <f>IF(OR($A18="",BO$9=""),"",IFERROR(COUNTIFS('Job Catalog'!$F$10:$F$509,$A18,'Job Catalog'!$H$10:$H$509,BO$7,'Job Catalog'!$I$10:$I$509,BO$9)/COUNTA('Job Catalog'!$C$10:$C$509),""))</f>
        <v/>
      </c>
      <c r="BP18" s="57">
        <f>IF(OR($A18="",BP$9=""),"",IFERROR(COUNTIFS('Job Catalog'!$F$10:$F$509,$A18,'Job Catalog'!$H$10:$H$509,BP$7,'Job Catalog'!$I$10:$I$509,BP$9)/COUNTA('Job Catalog'!$C$10:$C$509),""))</f>
        <v/>
      </c>
      <c r="BQ18" s="57">
        <f>IF(OR($A18="",BQ$9=""),"",IFERROR(COUNTIFS('Job Catalog'!$F$10:$F$509,$A18,'Job Catalog'!$H$10:$H$509,BQ$7,'Job Catalog'!$I$10:$I$509,BQ$9)/COUNTA('Job Catalog'!$C$10:$C$509),""))</f>
        <v/>
      </c>
      <c r="BR18" s="57">
        <f>IF(OR($A18="",BR$9=""),"",IFERROR(COUNTIFS('Job Catalog'!$F$10:$F$509,$A18,'Job Catalog'!$H$10:$H$509,BR$7,'Job Catalog'!$I$10:$I$509,BR$9)/COUNTA('Job Catalog'!$C$10:$C$509),""))</f>
        <v/>
      </c>
      <c r="BS18" s="57">
        <f>IF(OR($A18="",BS$9=""),"",IFERROR(COUNTIFS('Job Catalog'!$F$10:$F$509,$A18,'Job Catalog'!$H$10:$H$509,BS$7,'Job Catalog'!$I$10:$I$509,BS$9)/COUNTA('Job Catalog'!$C$10:$C$509),""))</f>
        <v/>
      </c>
      <c r="BT18" s="57">
        <f>IF(OR($A18="",BT$9=""),"",IFERROR(COUNTIFS('Job Catalog'!$F$10:$F$509,$A18,'Job Catalog'!$H$10:$H$509,BT$7,'Job Catalog'!$I$10:$I$509,BT$9)/COUNTA('Job Catalog'!$C$10:$C$509),""))</f>
        <v/>
      </c>
      <c r="BU18" s="57">
        <f>IF(OR($A18="",BU$9=""),"",IFERROR(COUNTIFS('Job Catalog'!$F$10:$F$509,$A18,'Job Catalog'!$H$10:$H$509,BU$7,'Job Catalog'!$I$10:$I$509,BU$9)/COUNTA('Job Catalog'!$C$10:$C$509),""))</f>
        <v/>
      </c>
      <c r="BV18" s="57">
        <f>IF(OR($A18="",BV$9=""),"",IFERROR(COUNTIFS('Job Catalog'!$F$10:$F$509,$A18,'Job Catalog'!$H$10:$H$509,BV$7,'Job Catalog'!$I$10:$I$509,BV$9)/COUNTA('Job Catalog'!$C$10:$C$509),""))</f>
        <v/>
      </c>
      <c r="BW18" s="57">
        <f>IF(OR($A18="",BW$9=""),"",IFERROR(COUNTIFS('Job Catalog'!$F$10:$F$509,$A18,'Job Catalog'!$H$10:$H$509,BW$7,'Job Catalog'!$I$10:$I$509,BW$9)/COUNTA('Job Catalog'!$C$10:$C$509),""))</f>
        <v/>
      </c>
      <c r="BX18" s="57">
        <f>IF(OR($A18="",BX$9=""),"",IFERROR(COUNTIFS('Job Catalog'!$F$10:$F$509,$A18,'Job Catalog'!$H$10:$H$509,BX$7,'Job Catalog'!$I$10:$I$509,BX$9)/COUNTA('Job Catalog'!$C$10:$C$509),""))</f>
        <v/>
      </c>
      <c r="BY18" s="57">
        <f>IF(OR($A18="",BY$9=""),"",IFERROR(COUNTIFS('Job Catalog'!$F$10:$F$509,$A18,'Job Catalog'!$H$10:$H$509,BY$7,'Job Catalog'!$I$10:$I$509,BY$9)/COUNTA('Job Catalog'!$C$10:$C$509),""))</f>
        <v/>
      </c>
      <c r="BZ18" s="57">
        <f>IF(OR($A18="",BZ$9=""),"",IFERROR(COUNTIFS('Job Catalog'!$F$10:$F$509,$A18,'Job Catalog'!$H$10:$H$509,BZ$7,'Job Catalog'!$I$10:$I$509,BZ$9)/COUNTA('Job Catalog'!$C$10:$C$509),""))</f>
        <v/>
      </c>
      <c r="CA18" s="57">
        <f>IF(OR($A18="",CA$9=""),"",IFERROR(COUNTIFS('Job Catalog'!$F$10:$F$509,$A18,'Job Catalog'!$H$10:$H$509,CA$7,'Job Catalog'!$I$10:$I$509,CA$9)/COUNTA('Job Catalog'!$C$10:$C$509),""))</f>
        <v/>
      </c>
      <c r="CB18" s="57">
        <f>IF(OR($A18="",CB$9=""),"",IFERROR(COUNTIFS('Job Catalog'!$F$10:$F$509,$A18,'Job Catalog'!$H$10:$H$509,CB$7,'Job Catalog'!$I$10:$I$509,CB$9)/COUNTA('Job Catalog'!$C$10:$C$509),""))</f>
        <v/>
      </c>
      <c r="CC18" s="57">
        <f>IF(OR($A18="",CC$9=""),"",IFERROR(COUNTIFS('Job Catalog'!$F$10:$F$509,$A18,'Job Catalog'!$H$10:$H$509,CC$7,'Job Catalog'!$I$10:$I$509,CC$9)/COUNTA('Job Catalog'!$C$10:$C$509),""))</f>
        <v/>
      </c>
      <c r="CD18" s="57">
        <f>IF(OR($A18="",CD$9=""),"",IFERROR(COUNTIFS('Job Catalog'!$F$10:$F$509,$A18,'Job Catalog'!$H$10:$H$509,CD$7,'Job Catalog'!$I$10:$I$509,CD$9)/COUNTA('Job Catalog'!$C$10:$C$509),""))</f>
        <v/>
      </c>
      <c r="CE18" s="57">
        <f>IF(OR($A18="",CE$9=""),"",IFERROR(COUNTIFS('Job Catalog'!$F$10:$F$509,$A18,'Job Catalog'!$H$10:$H$509,CE$7,'Job Catalog'!$I$10:$I$509,CE$9)/COUNTA('Job Catalog'!$C$10:$C$509),""))</f>
        <v/>
      </c>
      <c r="CF18" s="57">
        <f>IF(OR($A18="",CF$9=""),"",IFERROR(COUNTIFS('Job Catalog'!$F$10:$F$509,$A18,'Job Catalog'!$H$10:$H$509,CF$7,'Job Catalog'!$I$10:$I$509,CF$9)/COUNTA('Job Catalog'!$C$10:$C$509),""))</f>
        <v/>
      </c>
      <c r="CG18" s="57">
        <f>IF(OR($A18="",CG$9=""),"",IFERROR(COUNTIFS('Job Catalog'!$F$10:$F$509,$A18,'Job Catalog'!$H$10:$H$509,CG$7,'Job Catalog'!$I$10:$I$509,CG$9)/COUNTA('Job Catalog'!$C$10:$C$509),""))</f>
        <v/>
      </c>
      <c r="CH18" s="57">
        <f>IF(OR($A18="",CH$9=""),"",IFERROR(COUNTIFS('Job Catalog'!$F$10:$F$509,$A18,'Job Catalog'!$H$10:$H$509,CH$7,'Job Catalog'!$I$10:$I$509,CH$9)/COUNTA('Job Catalog'!$C$10:$C$509),""))</f>
        <v/>
      </c>
      <c r="CI18" s="57">
        <f>IF(OR($A18="",CI$9=""),"",IFERROR(COUNTIFS('Job Catalog'!$F$10:$F$509,$A18,'Job Catalog'!$H$10:$H$509,CI$7,'Job Catalog'!$I$10:$I$509,CI$9)/COUNTA('Job Catalog'!$C$10:$C$509),""))</f>
        <v/>
      </c>
      <c r="CJ18" s="57">
        <f>IF(OR($A18="",CJ$9=""),"",IFERROR(COUNTIFS('Job Catalog'!$F$10:$F$509,$A18,'Job Catalog'!$H$10:$H$509,CJ$7,'Job Catalog'!$I$10:$I$509,CJ$9)/COUNTA('Job Catalog'!$C$10:$C$509),""))</f>
        <v/>
      </c>
      <c r="CK18" s="57">
        <f>IF(OR($A18="",CK$9=""),"",IFERROR(COUNTIFS('Job Catalog'!$F$10:$F$509,$A18,'Job Catalog'!$H$10:$H$509,CK$7,'Job Catalog'!$I$10:$I$509,CK$9)/COUNTA('Job Catalog'!$C$10:$C$509),""))</f>
        <v/>
      </c>
      <c r="CL18" s="57">
        <f>IF(OR($A18="",CL$9=""),"",IFERROR(COUNTIFS('Job Catalog'!$F$10:$F$509,$A18,'Job Catalog'!$H$10:$H$509,CL$7,'Job Catalog'!$I$10:$I$509,CL$9)/COUNTA('Job Catalog'!$C$10:$C$509),""))</f>
        <v/>
      </c>
      <c r="CM18" s="57">
        <f>IF(OR($A18="",CM$9=""),"",IFERROR(COUNTIFS('Job Catalog'!$F$10:$F$509,$A18,'Job Catalog'!$H$10:$H$509,CM$7,'Job Catalog'!$I$10:$I$509,CM$9)/COUNTA('Job Catalog'!$C$10:$C$509),""))</f>
        <v/>
      </c>
      <c r="CN18" s="57">
        <f>IF(OR($A18="",CN$9=""),"",IFERROR(COUNTIFS('Job Catalog'!$F$10:$F$509,$A18,'Job Catalog'!$H$10:$H$509,CN$7,'Job Catalog'!$I$10:$I$509,CN$9)/COUNTA('Job Catalog'!$C$10:$C$509),""))</f>
        <v/>
      </c>
      <c r="CO18" s="57">
        <f>IF(OR($A18="",CO$9=""),"",IFERROR(COUNTIFS('Job Catalog'!$F$10:$F$509,$A18,'Job Catalog'!$H$10:$H$509,CO$7,'Job Catalog'!$I$10:$I$509,CO$9)/COUNTA('Job Catalog'!$C$10:$C$509),""))</f>
        <v/>
      </c>
      <c r="CP18" s="57">
        <f>IF(OR($A18="",CP$9=""),"",IFERROR(COUNTIFS('Job Catalog'!$F$10:$F$509,$A18,'Job Catalog'!$H$10:$H$509,CP$7,'Job Catalog'!$I$10:$I$509,CP$9)/COUNTA('Job Catalog'!$C$10:$C$509),""))</f>
        <v/>
      </c>
      <c r="CQ18" s="57">
        <f>IF(OR($A18="",CQ$9=""),"",IFERROR(COUNTIFS('Job Catalog'!$F$10:$F$509,$A18,'Job Catalog'!$H$10:$H$509,CQ$7,'Job Catalog'!$I$10:$I$509,CQ$9)/COUNTA('Job Catalog'!$C$10:$C$509),""))</f>
        <v/>
      </c>
      <c r="CR18" s="57">
        <f>IF(OR($A18="",CR$9=""),"",IFERROR(COUNTIFS('Job Catalog'!$F$10:$F$509,$A18,'Job Catalog'!$H$10:$H$509,CR$7,'Job Catalog'!$I$10:$I$509,CR$9)/COUNTA('Job Catalog'!$C$10:$C$509),""))</f>
        <v/>
      </c>
      <c r="CS18" s="57">
        <f>IF(OR($A18="",CS$9=""),"",IFERROR(COUNTIFS('Job Catalog'!$F$10:$F$509,$A18,'Job Catalog'!$H$10:$H$509,CS$7,'Job Catalog'!$I$10:$I$509,CS$9)/COUNTA('Job Catalog'!$C$10:$C$509),""))</f>
        <v/>
      </c>
      <c r="CT18" s="57">
        <f>IF(OR($A18="",CT$9=""),"",IFERROR(COUNTIFS('Job Catalog'!$F$10:$F$509,$A18,'Job Catalog'!$H$10:$H$509,CT$7,'Job Catalog'!$I$10:$I$509,CT$9)/COUNTA('Job Catalog'!$C$10:$C$509),""))</f>
        <v/>
      </c>
      <c r="CU18" s="58">
        <f>IF($A18="","",SUM(C18:CT18))</f>
        <v/>
      </c>
    </row>
    <row r="19">
      <c r="A19">
        <f>IF(SETUP!$C157="","",SETUP!$C157)</f>
        <v/>
      </c>
      <c r="B19" s="9">
        <f>IF(SETUP!$C157="","",SETUP!$B157&amp;" / "&amp;SETUP!$D157)</f>
        <v/>
      </c>
      <c r="C19" s="57">
        <f>IF(OR($A19="",C$9=""),"",IFERROR(COUNTIFS('Job Catalog'!$F$10:$F$509,$A19,'Job Catalog'!$H$10:$H$509,C$7,'Job Catalog'!$I$10:$I$509,C$9)/COUNTA('Job Catalog'!$C$10:$C$509),""))</f>
        <v/>
      </c>
      <c r="D19" s="57">
        <f>IF(OR($A19="",D$9=""),"",IFERROR(COUNTIFS('Job Catalog'!$F$10:$F$509,$A19,'Job Catalog'!$H$10:$H$509,D$7,'Job Catalog'!$I$10:$I$509,D$9)/COUNTA('Job Catalog'!$C$10:$C$509),""))</f>
        <v/>
      </c>
      <c r="E19" s="57">
        <f>IF(OR($A19="",E$9=""),"",IFERROR(COUNTIFS('Job Catalog'!$F$10:$F$509,$A19,'Job Catalog'!$H$10:$H$509,E$7,'Job Catalog'!$I$10:$I$509,E$9)/COUNTA('Job Catalog'!$C$10:$C$509),""))</f>
        <v/>
      </c>
      <c r="F19" s="57">
        <f>IF(OR($A19="",F$9=""),"",IFERROR(COUNTIFS('Job Catalog'!$F$10:$F$509,$A19,'Job Catalog'!$H$10:$H$509,F$7,'Job Catalog'!$I$10:$I$509,F$9)/COUNTA('Job Catalog'!$C$10:$C$509),""))</f>
        <v/>
      </c>
      <c r="G19" s="57">
        <f>IF(OR($A19="",G$9=""),"",IFERROR(COUNTIFS('Job Catalog'!$F$10:$F$509,$A19,'Job Catalog'!$H$10:$H$509,G$7,'Job Catalog'!$I$10:$I$509,G$9)/COUNTA('Job Catalog'!$C$10:$C$509),""))</f>
        <v/>
      </c>
      <c r="H19" s="57">
        <f>IF(OR($A19="",H$9=""),"",IFERROR(COUNTIFS('Job Catalog'!$F$10:$F$509,$A19,'Job Catalog'!$H$10:$H$509,H$7,'Job Catalog'!$I$10:$I$509,H$9)/COUNTA('Job Catalog'!$C$10:$C$509),""))</f>
        <v/>
      </c>
      <c r="I19" s="57">
        <f>IF(OR($A19="",I$9=""),"",IFERROR(COUNTIFS('Job Catalog'!$F$10:$F$509,$A19,'Job Catalog'!$H$10:$H$509,I$7,'Job Catalog'!$I$10:$I$509,I$9)/COUNTA('Job Catalog'!$C$10:$C$509),""))</f>
        <v/>
      </c>
      <c r="J19" s="57">
        <f>IF(OR($A19="",J$9=""),"",IFERROR(COUNTIFS('Job Catalog'!$F$10:$F$509,$A19,'Job Catalog'!$H$10:$H$509,J$7,'Job Catalog'!$I$10:$I$509,J$9)/COUNTA('Job Catalog'!$C$10:$C$509),""))</f>
        <v/>
      </c>
      <c r="K19" s="57">
        <f>IF(OR($A19="",K$9=""),"",IFERROR(COUNTIFS('Job Catalog'!$F$10:$F$509,$A19,'Job Catalog'!$H$10:$H$509,K$7,'Job Catalog'!$I$10:$I$509,K$9)/COUNTA('Job Catalog'!$C$10:$C$509),""))</f>
        <v/>
      </c>
      <c r="L19" s="57">
        <f>IF(OR($A19="",L$9=""),"",IFERROR(COUNTIFS('Job Catalog'!$F$10:$F$509,$A19,'Job Catalog'!$H$10:$H$509,L$7,'Job Catalog'!$I$10:$I$509,L$9)/COUNTA('Job Catalog'!$C$10:$C$509),""))</f>
        <v/>
      </c>
      <c r="M19" s="57">
        <f>IF(OR($A19="",M$9=""),"",IFERROR(COUNTIFS('Job Catalog'!$F$10:$F$509,$A19,'Job Catalog'!$H$10:$H$509,M$7,'Job Catalog'!$I$10:$I$509,M$9)/COUNTA('Job Catalog'!$C$10:$C$509),""))</f>
        <v/>
      </c>
      <c r="N19" s="57">
        <f>IF(OR($A19="",N$9=""),"",IFERROR(COUNTIFS('Job Catalog'!$F$10:$F$509,$A19,'Job Catalog'!$H$10:$H$509,N$7,'Job Catalog'!$I$10:$I$509,N$9)/COUNTA('Job Catalog'!$C$10:$C$509),""))</f>
        <v/>
      </c>
      <c r="O19" s="57">
        <f>IF(OR($A19="",O$9=""),"",IFERROR(COUNTIFS('Job Catalog'!$F$10:$F$509,$A19,'Job Catalog'!$H$10:$H$509,O$7,'Job Catalog'!$I$10:$I$509,O$9)/COUNTA('Job Catalog'!$C$10:$C$509),""))</f>
        <v/>
      </c>
      <c r="P19" s="57">
        <f>IF(OR($A19="",P$9=""),"",IFERROR(COUNTIFS('Job Catalog'!$F$10:$F$509,$A19,'Job Catalog'!$H$10:$H$509,P$7,'Job Catalog'!$I$10:$I$509,P$9)/COUNTA('Job Catalog'!$C$10:$C$509),""))</f>
        <v/>
      </c>
      <c r="Q19" s="57">
        <f>IF(OR($A19="",Q$9=""),"",IFERROR(COUNTIFS('Job Catalog'!$F$10:$F$509,$A19,'Job Catalog'!$H$10:$H$509,Q$7,'Job Catalog'!$I$10:$I$509,Q$9)/COUNTA('Job Catalog'!$C$10:$C$509),""))</f>
        <v/>
      </c>
      <c r="R19" s="57">
        <f>IF(OR($A19="",R$9=""),"",IFERROR(COUNTIFS('Job Catalog'!$F$10:$F$509,$A19,'Job Catalog'!$H$10:$H$509,R$7,'Job Catalog'!$I$10:$I$509,R$9)/COUNTA('Job Catalog'!$C$10:$C$509),""))</f>
        <v/>
      </c>
      <c r="S19" s="57">
        <f>IF(OR($A19="",S$9=""),"",IFERROR(COUNTIFS('Job Catalog'!$F$10:$F$509,$A19,'Job Catalog'!$H$10:$H$509,S$7,'Job Catalog'!$I$10:$I$509,S$9)/COUNTA('Job Catalog'!$C$10:$C$509),""))</f>
        <v/>
      </c>
      <c r="T19" s="57">
        <f>IF(OR($A19="",T$9=""),"",IFERROR(COUNTIFS('Job Catalog'!$F$10:$F$509,$A19,'Job Catalog'!$H$10:$H$509,T$7,'Job Catalog'!$I$10:$I$509,T$9)/COUNTA('Job Catalog'!$C$10:$C$509),""))</f>
        <v/>
      </c>
      <c r="U19" s="57">
        <f>IF(OR($A19="",U$9=""),"",IFERROR(COUNTIFS('Job Catalog'!$F$10:$F$509,$A19,'Job Catalog'!$H$10:$H$509,U$7,'Job Catalog'!$I$10:$I$509,U$9)/COUNTA('Job Catalog'!$C$10:$C$509),""))</f>
        <v/>
      </c>
      <c r="V19" s="57">
        <f>IF(OR($A19="",V$9=""),"",IFERROR(COUNTIFS('Job Catalog'!$F$10:$F$509,$A19,'Job Catalog'!$H$10:$H$509,V$7,'Job Catalog'!$I$10:$I$509,V$9)/COUNTA('Job Catalog'!$C$10:$C$509),""))</f>
        <v/>
      </c>
      <c r="W19" s="57">
        <f>IF(OR($A19="",W$9=""),"",IFERROR(COUNTIFS('Job Catalog'!$F$10:$F$509,$A19,'Job Catalog'!$H$10:$H$509,W$7,'Job Catalog'!$I$10:$I$509,W$9)/COUNTA('Job Catalog'!$C$10:$C$509),""))</f>
        <v/>
      </c>
      <c r="X19" s="57">
        <f>IF(OR($A19="",X$9=""),"",IFERROR(COUNTIFS('Job Catalog'!$F$10:$F$509,$A19,'Job Catalog'!$H$10:$H$509,X$7,'Job Catalog'!$I$10:$I$509,X$9)/COUNTA('Job Catalog'!$C$10:$C$509),""))</f>
        <v/>
      </c>
      <c r="Y19" s="57">
        <f>IF(OR($A19="",Y$9=""),"",IFERROR(COUNTIFS('Job Catalog'!$F$10:$F$509,$A19,'Job Catalog'!$H$10:$H$509,Y$7,'Job Catalog'!$I$10:$I$509,Y$9)/COUNTA('Job Catalog'!$C$10:$C$509),""))</f>
        <v/>
      </c>
      <c r="Z19" s="57">
        <f>IF(OR($A19="",Z$9=""),"",IFERROR(COUNTIFS('Job Catalog'!$F$10:$F$509,$A19,'Job Catalog'!$H$10:$H$509,Z$7,'Job Catalog'!$I$10:$I$509,Z$9)/COUNTA('Job Catalog'!$C$10:$C$509),""))</f>
        <v/>
      </c>
      <c r="AA19" s="57">
        <f>IF(OR($A19="",AA$9=""),"",IFERROR(COUNTIFS('Job Catalog'!$F$10:$F$509,$A19,'Job Catalog'!$H$10:$H$509,AA$7,'Job Catalog'!$I$10:$I$509,AA$9)/COUNTA('Job Catalog'!$C$10:$C$509),""))</f>
        <v/>
      </c>
      <c r="AB19" s="57">
        <f>IF(OR($A19="",AB$9=""),"",IFERROR(COUNTIFS('Job Catalog'!$F$10:$F$509,$A19,'Job Catalog'!$H$10:$H$509,AB$7,'Job Catalog'!$I$10:$I$509,AB$9)/COUNTA('Job Catalog'!$C$10:$C$509),""))</f>
        <v/>
      </c>
      <c r="AC19" s="57">
        <f>IF(OR($A19="",AC$9=""),"",IFERROR(COUNTIFS('Job Catalog'!$F$10:$F$509,$A19,'Job Catalog'!$H$10:$H$509,AC$7,'Job Catalog'!$I$10:$I$509,AC$9)/COUNTA('Job Catalog'!$C$10:$C$509),""))</f>
        <v/>
      </c>
      <c r="AD19" s="57">
        <f>IF(OR($A19="",AD$9=""),"",IFERROR(COUNTIFS('Job Catalog'!$F$10:$F$509,$A19,'Job Catalog'!$H$10:$H$509,AD$7,'Job Catalog'!$I$10:$I$509,AD$9)/COUNTA('Job Catalog'!$C$10:$C$509),""))</f>
        <v/>
      </c>
      <c r="AE19" s="57">
        <f>IF(OR($A19="",AE$9=""),"",IFERROR(COUNTIFS('Job Catalog'!$F$10:$F$509,$A19,'Job Catalog'!$H$10:$H$509,AE$7,'Job Catalog'!$I$10:$I$509,AE$9)/COUNTA('Job Catalog'!$C$10:$C$509),""))</f>
        <v/>
      </c>
      <c r="AF19" s="57">
        <f>IF(OR($A19="",AF$9=""),"",IFERROR(COUNTIFS('Job Catalog'!$F$10:$F$509,$A19,'Job Catalog'!$H$10:$H$509,AF$7,'Job Catalog'!$I$10:$I$509,AF$9)/COUNTA('Job Catalog'!$C$10:$C$509),""))</f>
        <v/>
      </c>
      <c r="AG19" s="57">
        <f>IF(OR($A19="",AG$9=""),"",IFERROR(COUNTIFS('Job Catalog'!$F$10:$F$509,$A19,'Job Catalog'!$H$10:$H$509,AG$7,'Job Catalog'!$I$10:$I$509,AG$9)/COUNTA('Job Catalog'!$C$10:$C$509),""))</f>
        <v/>
      </c>
      <c r="AH19" s="57">
        <f>IF(OR($A19="",AH$9=""),"",IFERROR(COUNTIFS('Job Catalog'!$F$10:$F$509,$A19,'Job Catalog'!$H$10:$H$509,AH$7,'Job Catalog'!$I$10:$I$509,AH$9)/COUNTA('Job Catalog'!$C$10:$C$509),""))</f>
        <v/>
      </c>
      <c r="AI19" s="57">
        <f>IF(OR($A19="",AI$9=""),"",IFERROR(COUNTIFS('Job Catalog'!$F$10:$F$509,$A19,'Job Catalog'!$H$10:$H$509,AI$7,'Job Catalog'!$I$10:$I$509,AI$9)/COUNTA('Job Catalog'!$C$10:$C$509),""))</f>
        <v/>
      </c>
      <c r="AJ19" s="57">
        <f>IF(OR($A19="",AJ$9=""),"",IFERROR(COUNTIFS('Job Catalog'!$F$10:$F$509,$A19,'Job Catalog'!$H$10:$H$509,AJ$7,'Job Catalog'!$I$10:$I$509,AJ$9)/COUNTA('Job Catalog'!$C$10:$C$509),""))</f>
        <v/>
      </c>
      <c r="AK19" s="57">
        <f>IF(OR($A19="",AK$9=""),"",IFERROR(COUNTIFS('Job Catalog'!$F$10:$F$509,$A19,'Job Catalog'!$H$10:$H$509,AK$7,'Job Catalog'!$I$10:$I$509,AK$9)/COUNTA('Job Catalog'!$C$10:$C$509),""))</f>
        <v/>
      </c>
      <c r="AL19" s="57">
        <f>IF(OR($A19="",AL$9=""),"",IFERROR(COUNTIFS('Job Catalog'!$F$10:$F$509,$A19,'Job Catalog'!$H$10:$H$509,AL$7,'Job Catalog'!$I$10:$I$509,AL$9)/COUNTA('Job Catalog'!$C$10:$C$509),""))</f>
        <v/>
      </c>
      <c r="AM19" s="57">
        <f>IF(OR($A19="",AM$9=""),"",IFERROR(COUNTIFS('Job Catalog'!$F$10:$F$509,$A19,'Job Catalog'!$H$10:$H$509,AM$7,'Job Catalog'!$I$10:$I$509,AM$9)/COUNTA('Job Catalog'!$C$10:$C$509),""))</f>
        <v/>
      </c>
      <c r="AN19" s="57">
        <f>IF(OR($A19="",AN$9=""),"",IFERROR(COUNTIFS('Job Catalog'!$F$10:$F$509,$A19,'Job Catalog'!$H$10:$H$509,AN$7,'Job Catalog'!$I$10:$I$509,AN$9)/COUNTA('Job Catalog'!$C$10:$C$509),""))</f>
        <v/>
      </c>
      <c r="AO19" s="57">
        <f>IF(OR($A19="",AO$9=""),"",IFERROR(COUNTIFS('Job Catalog'!$F$10:$F$509,$A19,'Job Catalog'!$H$10:$H$509,AO$7,'Job Catalog'!$I$10:$I$509,AO$9)/COUNTA('Job Catalog'!$C$10:$C$509),""))</f>
        <v/>
      </c>
      <c r="AP19" s="57">
        <f>IF(OR($A19="",AP$9=""),"",IFERROR(COUNTIFS('Job Catalog'!$F$10:$F$509,$A19,'Job Catalog'!$H$10:$H$509,AP$7,'Job Catalog'!$I$10:$I$509,AP$9)/COUNTA('Job Catalog'!$C$10:$C$509),""))</f>
        <v/>
      </c>
      <c r="AQ19" s="57">
        <f>IF(OR($A19="",AQ$9=""),"",IFERROR(COUNTIFS('Job Catalog'!$F$10:$F$509,$A19,'Job Catalog'!$H$10:$H$509,AQ$7,'Job Catalog'!$I$10:$I$509,AQ$9)/COUNTA('Job Catalog'!$C$10:$C$509),""))</f>
        <v/>
      </c>
      <c r="AR19" s="57">
        <f>IF(OR($A19="",AR$9=""),"",IFERROR(COUNTIFS('Job Catalog'!$F$10:$F$509,$A19,'Job Catalog'!$H$10:$H$509,AR$7,'Job Catalog'!$I$10:$I$509,AR$9)/COUNTA('Job Catalog'!$C$10:$C$509),""))</f>
        <v/>
      </c>
      <c r="AS19" s="57">
        <f>IF(OR($A19="",AS$9=""),"",IFERROR(COUNTIFS('Job Catalog'!$F$10:$F$509,$A19,'Job Catalog'!$H$10:$H$509,AS$7,'Job Catalog'!$I$10:$I$509,AS$9)/COUNTA('Job Catalog'!$C$10:$C$509),""))</f>
        <v/>
      </c>
      <c r="AT19" s="57">
        <f>IF(OR($A19="",AT$9=""),"",IFERROR(COUNTIFS('Job Catalog'!$F$10:$F$509,$A19,'Job Catalog'!$H$10:$H$509,AT$7,'Job Catalog'!$I$10:$I$509,AT$9)/COUNTA('Job Catalog'!$C$10:$C$509),""))</f>
        <v/>
      </c>
      <c r="AU19" s="57">
        <f>IF(OR($A19="",AU$9=""),"",IFERROR(COUNTIFS('Job Catalog'!$F$10:$F$509,$A19,'Job Catalog'!$H$10:$H$509,AU$7,'Job Catalog'!$I$10:$I$509,AU$9)/COUNTA('Job Catalog'!$C$10:$C$509),""))</f>
        <v/>
      </c>
      <c r="AV19" s="57">
        <f>IF(OR($A19="",AV$9=""),"",IFERROR(COUNTIFS('Job Catalog'!$F$10:$F$509,$A19,'Job Catalog'!$H$10:$H$509,AV$7,'Job Catalog'!$I$10:$I$509,AV$9)/COUNTA('Job Catalog'!$C$10:$C$509),""))</f>
        <v/>
      </c>
      <c r="AW19" s="57">
        <f>IF(OR($A19="",AW$9=""),"",IFERROR(COUNTIFS('Job Catalog'!$F$10:$F$509,$A19,'Job Catalog'!$H$10:$H$509,AW$7,'Job Catalog'!$I$10:$I$509,AW$9)/COUNTA('Job Catalog'!$C$10:$C$509),""))</f>
        <v/>
      </c>
      <c r="AX19" s="57">
        <f>IF(OR($A19="",AX$9=""),"",IFERROR(COUNTIFS('Job Catalog'!$F$10:$F$509,$A19,'Job Catalog'!$H$10:$H$509,AX$7,'Job Catalog'!$I$10:$I$509,AX$9)/COUNTA('Job Catalog'!$C$10:$C$509),""))</f>
        <v/>
      </c>
      <c r="AY19" s="57">
        <f>IF(OR($A19="",AY$9=""),"",IFERROR(COUNTIFS('Job Catalog'!$F$10:$F$509,$A19,'Job Catalog'!$H$10:$H$509,AY$7,'Job Catalog'!$I$10:$I$509,AY$9)/COUNTA('Job Catalog'!$C$10:$C$509),""))</f>
        <v/>
      </c>
      <c r="AZ19" s="57">
        <f>IF(OR($A19="",AZ$9=""),"",IFERROR(COUNTIFS('Job Catalog'!$F$10:$F$509,$A19,'Job Catalog'!$H$10:$H$509,AZ$7,'Job Catalog'!$I$10:$I$509,AZ$9)/COUNTA('Job Catalog'!$C$10:$C$509),""))</f>
        <v/>
      </c>
      <c r="BA19" s="57">
        <f>IF(OR($A19="",BA$9=""),"",IFERROR(COUNTIFS('Job Catalog'!$F$10:$F$509,$A19,'Job Catalog'!$H$10:$H$509,BA$7,'Job Catalog'!$I$10:$I$509,BA$9)/COUNTA('Job Catalog'!$C$10:$C$509),""))</f>
        <v/>
      </c>
      <c r="BB19" s="57">
        <f>IF(OR($A19="",BB$9=""),"",IFERROR(COUNTIFS('Job Catalog'!$F$10:$F$509,$A19,'Job Catalog'!$H$10:$H$509,BB$7,'Job Catalog'!$I$10:$I$509,BB$9)/COUNTA('Job Catalog'!$C$10:$C$509),""))</f>
        <v/>
      </c>
      <c r="BC19" s="57">
        <f>IF(OR($A19="",BC$9=""),"",IFERROR(COUNTIFS('Job Catalog'!$F$10:$F$509,$A19,'Job Catalog'!$H$10:$H$509,BC$7,'Job Catalog'!$I$10:$I$509,BC$9)/COUNTA('Job Catalog'!$C$10:$C$509),""))</f>
        <v/>
      </c>
      <c r="BD19" s="57">
        <f>IF(OR($A19="",BD$9=""),"",IFERROR(COUNTIFS('Job Catalog'!$F$10:$F$509,$A19,'Job Catalog'!$H$10:$H$509,BD$7,'Job Catalog'!$I$10:$I$509,BD$9)/COUNTA('Job Catalog'!$C$10:$C$509),""))</f>
        <v/>
      </c>
      <c r="BE19" s="57">
        <f>IF(OR($A19="",BE$9=""),"",IFERROR(COUNTIFS('Job Catalog'!$F$10:$F$509,$A19,'Job Catalog'!$H$10:$H$509,BE$7,'Job Catalog'!$I$10:$I$509,BE$9)/COUNTA('Job Catalog'!$C$10:$C$509),""))</f>
        <v/>
      </c>
      <c r="BF19" s="57">
        <f>IF(OR($A19="",BF$9=""),"",IFERROR(COUNTIFS('Job Catalog'!$F$10:$F$509,$A19,'Job Catalog'!$H$10:$H$509,BF$7,'Job Catalog'!$I$10:$I$509,BF$9)/COUNTA('Job Catalog'!$C$10:$C$509),""))</f>
        <v/>
      </c>
      <c r="BG19" s="57">
        <f>IF(OR($A19="",BG$9=""),"",IFERROR(COUNTIFS('Job Catalog'!$F$10:$F$509,$A19,'Job Catalog'!$H$10:$H$509,BG$7,'Job Catalog'!$I$10:$I$509,BG$9)/COUNTA('Job Catalog'!$C$10:$C$509),""))</f>
        <v/>
      </c>
      <c r="BH19" s="57">
        <f>IF(OR($A19="",BH$9=""),"",IFERROR(COUNTIFS('Job Catalog'!$F$10:$F$509,$A19,'Job Catalog'!$H$10:$H$509,BH$7,'Job Catalog'!$I$10:$I$509,BH$9)/COUNTA('Job Catalog'!$C$10:$C$509),""))</f>
        <v/>
      </c>
      <c r="BI19" s="57">
        <f>IF(OR($A19="",BI$9=""),"",IFERROR(COUNTIFS('Job Catalog'!$F$10:$F$509,$A19,'Job Catalog'!$H$10:$H$509,BI$7,'Job Catalog'!$I$10:$I$509,BI$9)/COUNTA('Job Catalog'!$C$10:$C$509),""))</f>
        <v/>
      </c>
      <c r="BJ19" s="57">
        <f>IF(OR($A19="",BJ$9=""),"",IFERROR(COUNTIFS('Job Catalog'!$F$10:$F$509,$A19,'Job Catalog'!$H$10:$H$509,BJ$7,'Job Catalog'!$I$10:$I$509,BJ$9)/COUNTA('Job Catalog'!$C$10:$C$509),""))</f>
        <v/>
      </c>
      <c r="BK19" s="57">
        <f>IF(OR($A19="",BK$9=""),"",IFERROR(COUNTIFS('Job Catalog'!$F$10:$F$509,$A19,'Job Catalog'!$H$10:$H$509,BK$7,'Job Catalog'!$I$10:$I$509,BK$9)/COUNTA('Job Catalog'!$C$10:$C$509),""))</f>
        <v/>
      </c>
      <c r="BL19" s="57">
        <f>IF(OR($A19="",BL$9=""),"",IFERROR(COUNTIFS('Job Catalog'!$F$10:$F$509,$A19,'Job Catalog'!$H$10:$H$509,BL$7,'Job Catalog'!$I$10:$I$509,BL$9)/COUNTA('Job Catalog'!$C$10:$C$509),""))</f>
        <v/>
      </c>
      <c r="BM19" s="57">
        <f>IF(OR($A19="",BM$9=""),"",IFERROR(COUNTIFS('Job Catalog'!$F$10:$F$509,$A19,'Job Catalog'!$H$10:$H$509,BM$7,'Job Catalog'!$I$10:$I$509,BM$9)/COUNTA('Job Catalog'!$C$10:$C$509),""))</f>
        <v/>
      </c>
      <c r="BN19" s="57">
        <f>IF(OR($A19="",BN$9=""),"",IFERROR(COUNTIFS('Job Catalog'!$F$10:$F$509,$A19,'Job Catalog'!$H$10:$H$509,BN$7,'Job Catalog'!$I$10:$I$509,BN$9)/COUNTA('Job Catalog'!$C$10:$C$509),""))</f>
        <v/>
      </c>
      <c r="BO19" s="57">
        <f>IF(OR($A19="",BO$9=""),"",IFERROR(COUNTIFS('Job Catalog'!$F$10:$F$509,$A19,'Job Catalog'!$H$10:$H$509,BO$7,'Job Catalog'!$I$10:$I$509,BO$9)/COUNTA('Job Catalog'!$C$10:$C$509),""))</f>
        <v/>
      </c>
      <c r="BP19" s="57">
        <f>IF(OR($A19="",BP$9=""),"",IFERROR(COUNTIFS('Job Catalog'!$F$10:$F$509,$A19,'Job Catalog'!$H$10:$H$509,BP$7,'Job Catalog'!$I$10:$I$509,BP$9)/COUNTA('Job Catalog'!$C$10:$C$509),""))</f>
        <v/>
      </c>
      <c r="BQ19" s="57">
        <f>IF(OR($A19="",BQ$9=""),"",IFERROR(COUNTIFS('Job Catalog'!$F$10:$F$509,$A19,'Job Catalog'!$H$10:$H$509,BQ$7,'Job Catalog'!$I$10:$I$509,BQ$9)/COUNTA('Job Catalog'!$C$10:$C$509),""))</f>
        <v/>
      </c>
      <c r="BR19" s="57">
        <f>IF(OR($A19="",BR$9=""),"",IFERROR(COUNTIFS('Job Catalog'!$F$10:$F$509,$A19,'Job Catalog'!$H$10:$H$509,BR$7,'Job Catalog'!$I$10:$I$509,BR$9)/COUNTA('Job Catalog'!$C$10:$C$509),""))</f>
        <v/>
      </c>
      <c r="BS19" s="57">
        <f>IF(OR($A19="",BS$9=""),"",IFERROR(COUNTIFS('Job Catalog'!$F$10:$F$509,$A19,'Job Catalog'!$H$10:$H$509,BS$7,'Job Catalog'!$I$10:$I$509,BS$9)/COUNTA('Job Catalog'!$C$10:$C$509),""))</f>
        <v/>
      </c>
      <c r="BT19" s="57">
        <f>IF(OR($A19="",BT$9=""),"",IFERROR(COUNTIFS('Job Catalog'!$F$10:$F$509,$A19,'Job Catalog'!$H$10:$H$509,BT$7,'Job Catalog'!$I$10:$I$509,BT$9)/COUNTA('Job Catalog'!$C$10:$C$509),""))</f>
        <v/>
      </c>
      <c r="BU19" s="57">
        <f>IF(OR($A19="",BU$9=""),"",IFERROR(COUNTIFS('Job Catalog'!$F$10:$F$509,$A19,'Job Catalog'!$H$10:$H$509,BU$7,'Job Catalog'!$I$10:$I$509,BU$9)/COUNTA('Job Catalog'!$C$10:$C$509),""))</f>
        <v/>
      </c>
      <c r="BV19" s="57">
        <f>IF(OR($A19="",BV$9=""),"",IFERROR(COUNTIFS('Job Catalog'!$F$10:$F$509,$A19,'Job Catalog'!$H$10:$H$509,BV$7,'Job Catalog'!$I$10:$I$509,BV$9)/COUNTA('Job Catalog'!$C$10:$C$509),""))</f>
        <v/>
      </c>
      <c r="BW19" s="57">
        <f>IF(OR($A19="",BW$9=""),"",IFERROR(COUNTIFS('Job Catalog'!$F$10:$F$509,$A19,'Job Catalog'!$H$10:$H$509,BW$7,'Job Catalog'!$I$10:$I$509,BW$9)/COUNTA('Job Catalog'!$C$10:$C$509),""))</f>
        <v/>
      </c>
      <c r="BX19" s="57">
        <f>IF(OR($A19="",BX$9=""),"",IFERROR(COUNTIFS('Job Catalog'!$F$10:$F$509,$A19,'Job Catalog'!$H$10:$H$509,BX$7,'Job Catalog'!$I$10:$I$509,BX$9)/COUNTA('Job Catalog'!$C$10:$C$509),""))</f>
        <v/>
      </c>
      <c r="BY19" s="57">
        <f>IF(OR($A19="",BY$9=""),"",IFERROR(COUNTIFS('Job Catalog'!$F$10:$F$509,$A19,'Job Catalog'!$H$10:$H$509,BY$7,'Job Catalog'!$I$10:$I$509,BY$9)/COUNTA('Job Catalog'!$C$10:$C$509),""))</f>
        <v/>
      </c>
      <c r="BZ19" s="57">
        <f>IF(OR($A19="",BZ$9=""),"",IFERROR(COUNTIFS('Job Catalog'!$F$10:$F$509,$A19,'Job Catalog'!$H$10:$H$509,BZ$7,'Job Catalog'!$I$10:$I$509,BZ$9)/COUNTA('Job Catalog'!$C$10:$C$509),""))</f>
        <v/>
      </c>
      <c r="CA19" s="57">
        <f>IF(OR($A19="",CA$9=""),"",IFERROR(COUNTIFS('Job Catalog'!$F$10:$F$509,$A19,'Job Catalog'!$H$10:$H$509,CA$7,'Job Catalog'!$I$10:$I$509,CA$9)/COUNTA('Job Catalog'!$C$10:$C$509),""))</f>
        <v/>
      </c>
      <c r="CB19" s="57">
        <f>IF(OR($A19="",CB$9=""),"",IFERROR(COUNTIFS('Job Catalog'!$F$10:$F$509,$A19,'Job Catalog'!$H$10:$H$509,CB$7,'Job Catalog'!$I$10:$I$509,CB$9)/COUNTA('Job Catalog'!$C$10:$C$509),""))</f>
        <v/>
      </c>
      <c r="CC19" s="57">
        <f>IF(OR($A19="",CC$9=""),"",IFERROR(COUNTIFS('Job Catalog'!$F$10:$F$509,$A19,'Job Catalog'!$H$10:$H$509,CC$7,'Job Catalog'!$I$10:$I$509,CC$9)/COUNTA('Job Catalog'!$C$10:$C$509),""))</f>
        <v/>
      </c>
      <c r="CD19" s="57">
        <f>IF(OR($A19="",CD$9=""),"",IFERROR(COUNTIFS('Job Catalog'!$F$10:$F$509,$A19,'Job Catalog'!$H$10:$H$509,CD$7,'Job Catalog'!$I$10:$I$509,CD$9)/COUNTA('Job Catalog'!$C$10:$C$509),""))</f>
        <v/>
      </c>
      <c r="CE19" s="57">
        <f>IF(OR($A19="",CE$9=""),"",IFERROR(COUNTIFS('Job Catalog'!$F$10:$F$509,$A19,'Job Catalog'!$H$10:$H$509,CE$7,'Job Catalog'!$I$10:$I$509,CE$9)/COUNTA('Job Catalog'!$C$10:$C$509),""))</f>
        <v/>
      </c>
      <c r="CF19" s="57">
        <f>IF(OR($A19="",CF$9=""),"",IFERROR(COUNTIFS('Job Catalog'!$F$10:$F$509,$A19,'Job Catalog'!$H$10:$H$509,CF$7,'Job Catalog'!$I$10:$I$509,CF$9)/COUNTA('Job Catalog'!$C$10:$C$509),""))</f>
        <v/>
      </c>
      <c r="CG19" s="57">
        <f>IF(OR($A19="",CG$9=""),"",IFERROR(COUNTIFS('Job Catalog'!$F$10:$F$509,$A19,'Job Catalog'!$H$10:$H$509,CG$7,'Job Catalog'!$I$10:$I$509,CG$9)/COUNTA('Job Catalog'!$C$10:$C$509),""))</f>
        <v/>
      </c>
      <c r="CH19" s="57">
        <f>IF(OR($A19="",CH$9=""),"",IFERROR(COUNTIFS('Job Catalog'!$F$10:$F$509,$A19,'Job Catalog'!$H$10:$H$509,CH$7,'Job Catalog'!$I$10:$I$509,CH$9)/COUNTA('Job Catalog'!$C$10:$C$509),""))</f>
        <v/>
      </c>
      <c r="CI19" s="57">
        <f>IF(OR($A19="",CI$9=""),"",IFERROR(COUNTIFS('Job Catalog'!$F$10:$F$509,$A19,'Job Catalog'!$H$10:$H$509,CI$7,'Job Catalog'!$I$10:$I$509,CI$9)/COUNTA('Job Catalog'!$C$10:$C$509),""))</f>
        <v/>
      </c>
      <c r="CJ19" s="57">
        <f>IF(OR($A19="",CJ$9=""),"",IFERROR(COUNTIFS('Job Catalog'!$F$10:$F$509,$A19,'Job Catalog'!$H$10:$H$509,CJ$7,'Job Catalog'!$I$10:$I$509,CJ$9)/COUNTA('Job Catalog'!$C$10:$C$509),""))</f>
        <v/>
      </c>
      <c r="CK19" s="57">
        <f>IF(OR($A19="",CK$9=""),"",IFERROR(COUNTIFS('Job Catalog'!$F$10:$F$509,$A19,'Job Catalog'!$H$10:$H$509,CK$7,'Job Catalog'!$I$10:$I$509,CK$9)/COUNTA('Job Catalog'!$C$10:$C$509),""))</f>
        <v/>
      </c>
      <c r="CL19" s="57">
        <f>IF(OR($A19="",CL$9=""),"",IFERROR(COUNTIFS('Job Catalog'!$F$10:$F$509,$A19,'Job Catalog'!$H$10:$H$509,CL$7,'Job Catalog'!$I$10:$I$509,CL$9)/COUNTA('Job Catalog'!$C$10:$C$509),""))</f>
        <v/>
      </c>
      <c r="CM19" s="57">
        <f>IF(OR($A19="",CM$9=""),"",IFERROR(COUNTIFS('Job Catalog'!$F$10:$F$509,$A19,'Job Catalog'!$H$10:$H$509,CM$7,'Job Catalog'!$I$10:$I$509,CM$9)/COUNTA('Job Catalog'!$C$10:$C$509),""))</f>
        <v/>
      </c>
      <c r="CN19" s="57">
        <f>IF(OR($A19="",CN$9=""),"",IFERROR(COUNTIFS('Job Catalog'!$F$10:$F$509,$A19,'Job Catalog'!$H$10:$H$509,CN$7,'Job Catalog'!$I$10:$I$509,CN$9)/COUNTA('Job Catalog'!$C$10:$C$509),""))</f>
        <v/>
      </c>
      <c r="CO19" s="57">
        <f>IF(OR($A19="",CO$9=""),"",IFERROR(COUNTIFS('Job Catalog'!$F$10:$F$509,$A19,'Job Catalog'!$H$10:$H$509,CO$7,'Job Catalog'!$I$10:$I$509,CO$9)/COUNTA('Job Catalog'!$C$10:$C$509),""))</f>
        <v/>
      </c>
      <c r="CP19" s="57">
        <f>IF(OR($A19="",CP$9=""),"",IFERROR(COUNTIFS('Job Catalog'!$F$10:$F$509,$A19,'Job Catalog'!$H$10:$H$509,CP$7,'Job Catalog'!$I$10:$I$509,CP$9)/COUNTA('Job Catalog'!$C$10:$C$509),""))</f>
        <v/>
      </c>
      <c r="CQ19" s="57">
        <f>IF(OR($A19="",CQ$9=""),"",IFERROR(COUNTIFS('Job Catalog'!$F$10:$F$509,$A19,'Job Catalog'!$H$10:$H$509,CQ$7,'Job Catalog'!$I$10:$I$509,CQ$9)/COUNTA('Job Catalog'!$C$10:$C$509),""))</f>
        <v/>
      </c>
      <c r="CR19" s="57">
        <f>IF(OR($A19="",CR$9=""),"",IFERROR(COUNTIFS('Job Catalog'!$F$10:$F$509,$A19,'Job Catalog'!$H$10:$H$509,CR$7,'Job Catalog'!$I$10:$I$509,CR$9)/COUNTA('Job Catalog'!$C$10:$C$509),""))</f>
        <v/>
      </c>
      <c r="CS19" s="57">
        <f>IF(OR($A19="",CS$9=""),"",IFERROR(COUNTIFS('Job Catalog'!$F$10:$F$509,$A19,'Job Catalog'!$H$10:$H$509,CS$7,'Job Catalog'!$I$10:$I$509,CS$9)/COUNTA('Job Catalog'!$C$10:$C$509),""))</f>
        <v/>
      </c>
      <c r="CT19" s="57">
        <f>IF(OR($A19="",CT$9=""),"",IFERROR(COUNTIFS('Job Catalog'!$F$10:$F$509,$A19,'Job Catalog'!$H$10:$H$509,CT$7,'Job Catalog'!$I$10:$I$509,CT$9)/COUNTA('Job Catalog'!$C$10:$C$509),""))</f>
        <v/>
      </c>
      <c r="CU19" s="58">
        <f>IF($A19="","",SUM(C19:CT19))</f>
        <v/>
      </c>
    </row>
    <row r="20">
      <c r="A20">
        <f>IF(SETUP!$C158="","",SETUP!$C158)</f>
        <v/>
      </c>
      <c r="B20" s="9">
        <f>IF(SETUP!$C158="","",SETUP!$B158&amp;" / "&amp;SETUP!$D158)</f>
        <v/>
      </c>
      <c r="C20" s="57">
        <f>IF(OR($A20="",C$9=""),"",IFERROR(COUNTIFS('Job Catalog'!$F$10:$F$509,$A20,'Job Catalog'!$H$10:$H$509,C$7,'Job Catalog'!$I$10:$I$509,C$9)/COUNTA('Job Catalog'!$C$10:$C$509),""))</f>
        <v/>
      </c>
      <c r="D20" s="57">
        <f>IF(OR($A20="",D$9=""),"",IFERROR(COUNTIFS('Job Catalog'!$F$10:$F$509,$A20,'Job Catalog'!$H$10:$H$509,D$7,'Job Catalog'!$I$10:$I$509,D$9)/COUNTA('Job Catalog'!$C$10:$C$509),""))</f>
        <v/>
      </c>
      <c r="E20" s="57">
        <f>IF(OR($A20="",E$9=""),"",IFERROR(COUNTIFS('Job Catalog'!$F$10:$F$509,$A20,'Job Catalog'!$H$10:$H$509,E$7,'Job Catalog'!$I$10:$I$509,E$9)/COUNTA('Job Catalog'!$C$10:$C$509),""))</f>
        <v/>
      </c>
      <c r="F20" s="57">
        <f>IF(OR($A20="",F$9=""),"",IFERROR(COUNTIFS('Job Catalog'!$F$10:$F$509,$A20,'Job Catalog'!$H$10:$H$509,F$7,'Job Catalog'!$I$10:$I$509,F$9)/COUNTA('Job Catalog'!$C$10:$C$509),""))</f>
        <v/>
      </c>
      <c r="G20" s="57">
        <f>IF(OR($A20="",G$9=""),"",IFERROR(COUNTIFS('Job Catalog'!$F$10:$F$509,$A20,'Job Catalog'!$H$10:$H$509,G$7,'Job Catalog'!$I$10:$I$509,G$9)/COUNTA('Job Catalog'!$C$10:$C$509),""))</f>
        <v/>
      </c>
      <c r="H20" s="57">
        <f>IF(OR($A20="",H$9=""),"",IFERROR(COUNTIFS('Job Catalog'!$F$10:$F$509,$A20,'Job Catalog'!$H$10:$H$509,H$7,'Job Catalog'!$I$10:$I$509,H$9)/COUNTA('Job Catalog'!$C$10:$C$509),""))</f>
        <v/>
      </c>
      <c r="I20" s="57">
        <f>IF(OR($A20="",I$9=""),"",IFERROR(COUNTIFS('Job Catalog'!$F$10:$F$509,$A20,'Job Catalog'!$H$10:$H$509,I$7,'Job Catalog'!$I$10:$I$509,I$9)/COUNTA('Job Catalog'!$C$10:$C$509),""))</f>
        <v/>
      </c>
      <c r="J20" s="57">
        <f>IF(OR($A20="",J$9=""),"",IFERROR(COUNTIFS('Job Catalog'!$F$10:$F$509,$A20,'Job Catalog'!$H$10:$H$509,J$7,'Job Catalog'!$I$10:$I$509,J$9)/COUNTA('Job Catalog'!$C$10:$C$509),""))</f>
        <v/>
      </c>
      <c r="K20" s="57">
        <f>IF(OR($A20="",K$9=""),"",IFERROR(COUNTIFS('Job Catalog'!$F$10:$F$509,$A20,'Job Catalog'!$H$10:$H$509,K$7,'Job Catalog'!$I$10:$I$509,K$9)/COUNTA('Job Catalog'!$C$10:$C$509),""))</f>
        <v/>
      </c>
      <c r="L20" s="57">
        <f>IF(OR($A20="",L$9=""),"",IFERROR(COUNTIFS('Job Catalog'!$F$10:$F$509,$A20,'Job Catalog'!$H$10:$H$509,L$7,'Job Catalog'!$I$10:$I$509,L$9)/COUNTA('Job Catalog'!$C$10:$C$509),""))</f>
        <v/>
      </c>
      <c r="M20" s="57">
        <f>IF(OR($A20="",M$9=""),"",IFERROR(COUNTIFS('Job Catalog'!$F$10:$F$509,$A20,'Job Catalog'!$H$10:$H$509,M$7,'Job Catalog'!$I$10:$I$509,M$9)/COUNTA('Job Catalog'!$C$10:$C$509),""))</f>
        <v/>
      </c>
      <c r="N20" s="57">
        <f>IF(OR($A20="",N$9=""),"",IFERROR(COUNTIFS('Job Catalog'!$F$10:$F$509,$A20,'Job Catalog'!$H$10:$H$509,N$7,'Job Catalog'!$I$10:$I$509,N$9)/COUNTA('Job Catalog'!$C$10:$C$509),""))</f>
        <v/>
      </c>
      <c r="O20" s="57">
        <f>IF(OR($A20="",O$9=""),"",IFERROR(COUNTIFS('Job Catalog'!$F$10:$F$509,$A20,'Job Catalog'!$H$10:$H$509,O$7,'Job Catalog'!$I$10:$I$509,O$9)/COUNTA('Job Catalog'!$C$10:$C$509),""))</f>
        <v/>
      </c>
      <c r="P20" s="57">
        <f>IF(OR($A20="",P$9=""),"",IFERROR(COUNTIFS('Job Catalog'!$F$10:$F$509,$A20,'Job Catalog'!$H$10:$H$509,P$7,'Job Catalog'!$I$10:$I$509,P$9)/COUNTA('Job Catalog'!$C$10:$C$509),""))</f>
        <v/>
      </c>
      <c r="Q20" s="57">
        <f>IF(OR($A20="",Q$9=""),"",IFERROR(COUNTIFS('Job Catalog'!$F$10:$F$509,$A20,'Job Catalog'!$H$10:$H$509,Q$7,'Job Catalog'!$I$10:$I$509,Q$9)/COUNTA('Job Catalog'!$C$10:$C$509),""))</f>
        <v/>
      </c>
      <c r="R20" s="57">
        <f>IF(OR($A20="",R$9=""),"",IFERROR(COUNTIFS('Job Catalog'!$F$10:$F$509,$A20,'Job Catalog'!$H$10:$H$509,R$7,'Job Catalog'!$I$10:$I$509,R$9)/COUNTA('Job Catalog'!$C$10:$C$509),""))</f>
        <v/>
      </c>
      <c r="S20" s="57">
        <f>IF(OR($A20="",S$9=""),"",IFERROR(COUNTIFS('Job Catalog'!$F$10:$F$509,$A20,'Job Catalog'!$H$10:$H$509,S$7,'Job Catalog'!$I$10:$I$509,S$9)/COUNTA('Job Catalog'!$C$10:$C$509),""))</f>
        <v/>
      </c>
      <c r="T20" s="57">
        <f>IF(OR($A20="",T$9=""),"",IFERROR(COUNTIFS('Job Catalog'!$F$10:$F$509,$A20,'Job Catalog'!$H$10:$H$509,T$7,'Job Catalog'!$I$10:$I$509,T$9)/COUNTA('Job Catalog'!$C$10:$C$509),""))</f>
        <v/>
      </c>
      <c r="U20" s="57">
        <f>IF(OR($A20="",U$9=""),"",IFERROR(COUNTIFS('Job Catalog'!$F$10:$F$509,$A20,'Job Catalog'!$H$10:$H$509,U$7,'Job Catalog'!$I$10:$I$509,U$9)/COUNTA('Job Catalog'!$C$10:$C$509),""))</f>
        <v/>
      </c>
      <c r="V20" s="57">
        <f>IF(OR($A20="",V$9=""),"",IFERROR(COUNTIFS('Job Catalog'!$F$10:$F$509,$A20,'Job Catalog'!$H$10:$H$509,V$7,'Job Catalog'!$I$10:$I$509,V$9)/COUNTA('Job Catalog'!$C$10:$C$509),""))</f>
        <v/>
      </c>
      <c r="W20" s="57">
        <f>IF(OR($A20="",W$9=""),"",IFERROR(COUNTIFS('Job Catalog'!$F$10:$F$509,$A20,'Job Catalog'!$H$10:$H$509,W$7,'Job Catalog'!$I$10:$I$509,W$9)/COUNTA('Job Catalog'!$C$10:$C$509),""))</f>
        <v/>
      </c>
      <c r="X20" s="57">
        <f>IF(OR($A20="",X$9=""),"",IFERROR(COUNTIFS('Job Catalog'!$F$10:$F$509,$A20,'Job Catalog'!$H$10:$H$509,X$7,'Job Catalog'!$I$10:$I$509,X$9)/COUNTA('Job Catalog'!$C$10:$C$509),""))</f>
        <v/>
      </c>
      <c r="Y20" s="57">
        <f>IF(OR($A20="",Y$9=""),"",IFERROR(COUNTIFS('Job Catalog'!$F$10:$F$509,$A20,'Job Catalog'!$H$10:$H$509,Y$7,'Job Catalog'!$I$10:$I$509,Y$9)/COUNTA('Job Catalog'!$C$10:$C$509),""))</f>
        <v/>
      </c>
      <c r="Z20" s="57">
        <f>IF(OR($A20="",Z$9=""),"",IFERROR(COUNTIFS('Job Catalog'!$F$10:$F$509,$A20,'Job Catalog'!$H$10:$H$509,Z$7,'Job Catalog'!$I$10:$I$509,Z$9)/COUNTA('Job Catalog'!$C$10:$C$509),""))</f>
        <v/>
      </c>
      <c r="AA20" s="57">
        <f>IF(OR($A20="",AA$9=""),"",IFERROR(COUNTIFS('Job Catalog'!$F$10:$F$509,$A20,'Job Catalog'!$H$10:$H$509,AA$7,'Job Catalog'!$I$10:$I$509,AA$9)/COUNTA('Job Catalog'!$C$10:$C$509),""))</f>
        <v/>
      </c>
      <c r="AB20" s="57">
        <f>IF(OR($A20="",AB$9=""),"",IFERROR(COUNTIFS('Job Catalog'!$F$10:$F$509,$A20,'Job Catalog'!$H$10:$H$509,AB$7,'Job Catalog'!$I$10:$I$509,AB$9)/COUNTA('Job Catalog'!$C$10:$C$509),""))</f>
        <v/>
      </c>
      <c r="AC20" s="57">
        <f>IF(OR($A20="",AC$9=""),"",IFERROR(COUNTIFS('Job Catalog'!$F$10:$F$509,$A20,'Job Catalog'!$H$10:$H$509,AC$7,'Job Catalog'!$I$10:$I$509,AC$9)/COUNTA('Job Catalog'!$C$10:$C$509),""))</f>
        <v/>
      </c>
      <c r="AD20" s="57">
        <f>IF(OR($A20="",AD$9=""),"",IFERROR(COUNTIFS('Job Catalog'!$F$10:$F$509,$A20,'Job Catalog'!$H$10:$H$509,AD$7,'Job Catalog'!$I$10:$I$509,AD$9)/COUNTA('Job Catalog'!$C$10:$C$509),""))</f>
        <v/>
      </c>
      <c r="AE20" s="57">
        <f>IF(OR($A20="",AE$9=""),"",IFERROR(COUNTIFS('Job Catalog'!$F$10:$F$509,$A20,'Job Catalog'!$H$10:$H$509,AE$7,'Job Catalog'!$I$10:$I$509,AE$9)/COUNTA('Job Catalog'!$C$10:$C$509),""))</f>
        <v/>
      </c>
      <c r="AF20" s="57">
        <f>IF(OR($A20="",AF$9=""),"",IFERROR(COUNTIFS('Job Catalog'!$F$10:$F$509,$A20,'Job Catalog'!$H$10:$H$509,AF$7,'Job Catalog'!$I$10:$I$509,AF$9)/COUNTA('Job Catalog'!$C$10:$C$509),""))</f>
        <v/>
      </c>
      <c r="AG20" s="57">
        <f>IF(OR($A20="",AG$9=""),"",IFERROR(COUNTIFS('Job Catalog'!$F$10:$F$509,$A20,'Job Catalog'!$H$10:$H$509,AG$7,'Job Catalog'!$I$10:$I$509,AG$9)/COUNTA('Job Catalog'!$C$10:$C$509),""))</f>
        <v/>
      </c>
      <c r="AH20" s="57">
        <f>IF(OR($A20="",AH$9=""),"",IFERROR(COUNTIFS('Job Catalog'!$F$10:$F$509,$A20,'Job Catalog'!$H$10:$H$509,AH$7,'Job Catalog'!$I$10:$I$509,AH$9)/COUNTA('Job Catalog'!$C$10:$C$509),""))</f>
        <v/>
      </c>
      <c r="AI20" s="57">
        <f>IF(OR($A20="",AI$9=""),"",IFERROR(COUNTIFS('Job Catalog'!$F$10:$F$509,$A20,'Job Catalog'!$H$10:$H$509,AI$7,'Job Catalog'!$I$10:$I$509,AI$9)/COUNTA('Job Catalog'!$C$10:$C$509),""))</f>
        <v/>
      </c>
      <c r="AJ20" s="57">
        <f>IF(OR($A20="",AJ$9=""),"",IFERROR(COUNTIFS('Job Catalog'!$F$10:$F$509,$A20,'Job Catalog'!$H$10:$H$509,AJ$7,'Job Catalog'!$I$10:$I$509,AJ$9)/COUNTA('Job Catalog'!$C$10:$C$509),""))</f>
        <v/>
      </c>
      <c r="AK20" s="57">
        <f>IF(OR($A20="",AK$9=""),"",IFERROR(COUNTIFS('Job Catalog'!$F$10:$F$509,$A20,'Job Catalog'!$H$10:$H$509,AK$7,'Job Catalog'!$I$10:$I$509,AK$9)/COUNTA('Job Catalog'!$C$10:$C$509),""))</f>
        <v/>
      </c>
      <c r="AL20" s="57">
        <f>IF(OR($A20="",AL$9=""),"",IFERROR(COUNTIFS('Job Catalog'!$F$10:$F$509,$A20,'Job Catalog'!$H$10:$H$509,AL$7,'Job Catalog'!$I$10:$I$509,AL$9)/COUNTA('Job Catalog'!$C$10:$C$509),""))</f>
        <v/>
      </c>
      <c r="AM20" s="57">
        <f>IF(OR($A20="",AM$9=""),"",IFERROR(COUNTIFS('Job Catalog'!$F$10:$F$509,$A20,'Job Catalog'!$H$10:$H$509,AM$7,'Job Catalog'!$I$10:$I$509,AM$9)/COUNTA('Job Catalog'!$C$10:$C$509),""))</f>
        <v/>
      </c>
      <c r="AN20" s="57">
        <f>IF(OR($A20="",AN$9=""),"",IFERROR(COUNTIFS('Job Catalog'!$F$10:$F$509,$A20,'Job Catalog'!$H$10:$H$509,AN$7,'Job Catalog'!$I$10:$I$509,AN$9)/COUNTA('Job Catalog'!$C$10:$C$509),""))</f>
        <v/>
      </c>
      <c r="AO20" s="57">
        <f>IF(OR($A20="",AO$9=""),"",IFERROR(COUNTIFS('Job Catalog'!$F$10:$F$509,$A20,'Job Catalog'!$H$10:$H$509,AO$7,'Job Catalog'!$I$10:$I$509,AO$9)/COUNTA('Job Catalog'!$C$10:$C$509),""))</f>
        <v/>
      </c>
      <c r="AP20" s="57">
        <f>IF(OR($A20="",AP$9=""),"",IFERROR(COUNTIFS('Job Catalog'!$F$10:$F$509,$A20,'Job Catalog'!$H$10:$H$509,AP$7,'Job Catalog'!$I$10:$I$509,AP$9)/COUNTA('Job Catalog'!$C$10:$C$509),""))</f>
        <v/>
      </c>
      <c r="AQ20" s="57">
        <f>IF(OR($A20="",AQ$9=""),"",IFERROR(COUNTIFS('Job Catalog'!$F$10:$F$509,$A20,'Job Catalog'!$H$10:$H$509,AQ$7,'Job Catalog'!$I$10:$I$509,AQ$9)/COUNTA('Job Catalog'!$C$10:$C$509),""))</f>
        <v/>
      </c>
      <c r="AR20" s="57">
        <f>IF(OR($A20="",AR$9=""),"",IFERROR(COUNTIFS('Job Catalog'!$F$10:$F$509,$A20,'Job Catalog'!$H$10:$H$509,AR$7,'Job Catalog'!$I$10:$I$509,AR$9)/COUNTA('Job Catalog'!$C$10:$C$509),""))</f>
        <v/>
      </c>
      <c r="AS20" s="57">
        <f>IF(OR($A20="",AS$9=""),"",IFERROR(COUNTIFS('Job Catalog'!$F$10:$F$509,$A20,'Job Catalog'!$H$10:$H$509,AS$7,'Job Catalog'!$I$10:$I$509,AS$9)/COUNTA('Job Catalog'!$C$10:$C$509),""))</f>
        <v/>
      </c>
      <c r="AT20" s="57">
        <f>IF(OR($A20="",AT$9=""),"",IFERROR(COUNTIFS('Job Catalog'!$F$10:$F$509,$A20,'Job Catalog'!$H$10:$H$509,AT$7,'Job Catalog'!$I$10:$I$509,AT$9)/COUNTA('Job Catalog'!$C$10:$C$509),""))</f>
        <v/>
      </c>
      <c r="AU20" s="57">
        <f>IF(OR($A20="",AU$9=""),"",IFERROR(COUNTIFS('Job Catalog'!$F$10:$F$509,$A20,'Job Catalog'!$H$10:$H$509,AU$7,'Job Catalog'!$I$10:$I$509,AU$9)/COUNTA('Job Catalog'!$C$10:$C$509),""))</f>
        <v/>
      </c>
      <c r="AV20" s="57">
        <f>IF(OR($A20="",AV$9=""),"",IFERROR(COUNTIFS('Job Catalog'!$F$10:$F$509,$A20,'Job Catalog'!$H$10:$H$509,AV$7,'Job Catalog'!$I$10:$I$509,AV$9)/COUNTA('Job Catalog'!$C$10:$C$509),""))</f>
        <v/>
      </c>
      <c r="AW20" s="57">
        <f>IF(OR($A20="",AW$9=""),"",IFERROR(COUNTIFS('Job Catalog'!$F$10:$F$509,$A20,'Job Catalog'!$H$10:$H$509,AW$7,'Job Catalog'!$I$10:$I$509,AW$9)/COUNTA('Job Catalog'!$C$10:$C$509),""))</f>
        <v/>
      </c>
      <c r="AX20" s="57">
        <f>IF(OR($A20="",AX$9=""),"",IFERROR(COUNTIFS('Job Catalog'!$F$10:$F$509,$A20,'Job Catalog'!$H$10:$H$509,AX$7,'Job Catalog'!$I$10:$I$509,AX$9)/COUNTA('Job Catalog'!$C$10:$C$509),""))</f>
        <v/>
      </c>
      <c r="AY20" s="57">
        <f>IF(OR($A20="",AY$9=""),"",IFERROR(COUNTIFS('Job Catalog'!$F$10:$F$509,$A20,'Job Catalog'!$H$10:$H$509,AY$7,'Job Catalog'!$I$10:$I$509,AY$9)/COUNTA('Job Catalog'!$C$10:$C$509),""))</f>
        <v/>
      </c>
      <c r="AZ20" s="57">
        <f>IF(OR($A20="",AZ$9=""),"",IFERROR(COUNTIFS('Job Catalog'!$F$10:$F$509,$A20,'Job Catalog'!$H$10:$H$509,AZ$7,'Job Catalog'!$I$10:$I$509,AZ$9)/COUNTA('Job Catalog'!$C$10:$C$509),""))</f>
        <v/>
      </c>
      <c r="BA20" s="57">
        <f>IF(OR($A20="",BA$9=""),"",IFERROR(COUNTIFS('Job Catalog'!$F$10:$F$509,$A20,'Job Catalog'!$H$10:$H$509,BA$7,'Job Catalog'!$I$10:$I$509,BA$9)/COUNTA('Job Catalog'!$C$10:$C$509),""))</f>
        <v/>
      </c>
      <c r="BB20" s="57">
        <f>IF(OR($A20="",BB$9=""),"",IFERROR(COUNTIFS('Job Catalog'!$F$10:$F$509,$A20,'Job Catalog'!$H$10:$H$509,BB$7,'Job Catalog'!$I$10:$I$509,BB$9)/COUNTA('Job Catalog'!$C$10:$C$509),""))</f>
        <v/>
      </c>
      <c r="BC20" s="57">
        <f>IF(OR($A20="",BC$9=""),"",IFERROR(COUNTIFS('Job Catalog'!$F$10:$F$509,$A20,'Job Catalog'!$H$10:$H$509,BC$7,'Job Catalog'!$I$10:$I$509,BC$9)/COUNTA('Job Catalog'!$C$10:$C$509),""))</f>
        <v/>
      </c>
      <c r="BD20" s="57">
        <f>IF(OR($A20="",BD$9=""),"",IFERROR(COUNTIFS('Job Catalog'!$F$10:$F$509,$A20,'Job Catalog'!$H$10:$H$509,BD$7,'Job Catalog'!$I$10:$I$509,BD$9)/COUNTA('Job Catalog'!$C$10:$C$509),""))</f>
        <v/>
      </c>
      <c r="BE20" s="57">
        <f>IF(OR($A20="",BE$9=""),"",IFERROR(COUNTIFS('Job Catalog'!$F$10:$F$509,$A20,'Job Catalog'!$H$10:$H$509,BE$7,'Job Catalog'!$I$10:$I$509,BE$9)/COUNTA('Job Catalog'!$C$10:$C$509),""))</f>
        <v/>
      </c>
      <c r="BF20" s="57">
        <f>IF(OR($A20="",BF$9=""),"",IFERROR(COUNTIFS('Job Catalog'!$F$10:$F$509,$A20,'Job Catalog'!$H$10:$H$509,BF$7,'Job Catalog'!$I$10:$I$509,BF$9)/COUNTA('Job Catalog'!$C$10:$C$509),""))</f>
        <v/>
      </c>
      <c r="BG20" s="57">
        <f>IF(OR($A20="",BG$9=""),"",IFERROR(COUNTIFS('Job Catalog'!$F$10:$F$509,$A20,'Job Catalog'!$H$10:$H$509,BG$7,'Job Catalog'!$I$10:$I$509,BG$9)/COUNTA('Job Catalog'!$C$10:$C$509),""))</f>
        <v/>
      </c>
      <c r="BH20" s="57">
        <f>IF(OR($A20="",BH$9=""),"",IFERROR(COUNTIFS('Job Catalog'!$F$10:$F$509,$A20,'Job Catalog'!$H$10:$H$509,BH$7,'Job Catalog'!$I$10:$I$509,BH$9)/COUNTA('Job Catalog'!$C$10:$C$509),""))</f>
        <v/>
      </c>
      <c r="BI20" s="57">
        <f>IF(OR($A20="",BI$9=""),"",IFERROR(COUNTIFS('Job Catalog'!$F$10:$F$509,$A20,'Job Catalog'!$H$10:$H$509,BI$7,'Job Catalog'!$I$10:$I$509,BI$9)/COUNTA('Job Catalog'!$C$10:$C$509),""))</f>
        <v/>
      </c>
      <c r="BJ20" s="57">
        <f>IF(OR($A20="",BJ$9=""),"",IFERROR(COUNTIFS('Job Catalog'!$F$10:$F$509,$A20,'Job Catalog'!$H$10:$H$509,BJ$7,'Job Catalog'!$I$10:$I$509,BJ$9)/COUNTA('Job Catalog'!$C$10:$C$509),""))</f>
        <v/>
      </c>
      <c r="BK20" s="57">
        <f>IF(OR($A20="",BK$9=""),"",IFERROR(COUNTIFS('Job Catalog'!$F$10:$F$509,$A20,'Job Catalog'!$H$10:$H$509,BK$7,'Job Catalog'!$I$10:$I$509,BK$9)/COUNTA('Job Catalog'!$C$10:$C$509),""))</f>
        <v/>
      </c>
      <c r="BL20" s="57">
        <f>IF(OR($A20="",BL$9=""),"",IFERROR(COUNTIFS('Job Catalog'!$F$10:$F$509,$A20,'Job Catalog'!$H$10:$H$509,BL$7,'Job Catalog'!$I$10:$I$509,BL$9)/COUNTA('Job Catalog'!$C$10:$C$509),""))</f>
        <v/>
      </c>
      <c r="BM20" s="57">
        <f>IF(OR($A20="",BM$9=""),"",IFERROR(COUNTIFS('Job Catalog'!$F$10:$F$509,$A20,'Job Catalog'!$H$10:$H$509,BM$7,'Job Catalog'!$I$10:$I$509,BM$9)/COUNTA('Job Catalog'!$C$10:$C$509),""))</f>
        <v/>
      </c>
      <c r="BN20" s="57">
        <f>IF(OR($A20="",BN$9=""),"",IFERROR(COUNTIFS('Job Catalog'!$F$10:$F$509,$A20,'Job Catalog'!$H$10:$H$509,BN$7,'Job Catalog'!$I$10:$I$509,BN$9)/COUNTA('Job Catalog'!$C$10:$C$509),""))</f>
        <v/>
      </c>
      <c r="BO20" s="57">
        <f>IF(OR($A20="",BO$9=""),"",IFERROR(COUNTIFS('Job Catalog'!$F$10:$F$509,$A20,'Job Catalog'!$H$10:$H$509,BO$7,'Job Catalog'!$I$10:$I$509,BO$9)/COUNTA('Job Catalog'!$C$10:$C$509),""))</f>
        <v/>
      </c>
      <c r="BP20" s="57">
        <f>IF(OR($A20="",BP$9=""),"",IFERROR(COUNTIFS('Job Catalog'!$F$10:$F$509,$A20,'Job Catalog'!$H$10:$H$509,BP$7,'Job Catalog'!$I$10:$I$509,BP$9)/COUNTA('Job Catalog'!$C$10:$C$509),""))</f>
        <v/>
      </c>
      <c r="BQ20" s="57">
        <f>IF(OR($A20="",BQ$9=""),"",IFERROR(COUNTIFS('Job Catalog'!$F$10:$F$509,$A20,'Job Catalog'!$H$10:$H$509,BQ$7,'Job Catalog'!$I$10:$I$509,BQ$9)/COUNTA('Job Catalog'!$C$10:$C$509),""))</f>
        <v/>
      </c>
      <c r="BR20" s="57">
        <f>IF(OR($A20="",BR$9=""),"",IFERROR(COUNTIFS('Job Catalog'!$F$10:$F$509,$A20,'Job Catalog'!$H$10:$H$509,BR$7,'Job Catalog'!$I$10:$I$509,BR$9)/COUNTA('Job Catalog'!$C$10:$C$509),""))</f>
        <v/>
      </c>
      <c r="BS20" s="57">
        <f>IF(OR($A20="",BS$9=""),"",IFERROR(COUNTIFS('Job Catalog'!$F$10:$F$509,$A20,'Job Catalog'!$H$10:$H$509,BS$7,'Job Catalog'!$I$10:$I$509,BS$9)/COUNTA('Job Catalog'!$C$10:$C$509),""))</f>
        <v/>
      </c>
      <c r="BT20" s="57">
        <f>IF(OR($A20="",BT$9=""),"",IFERROR(COUNTIFS('Job Catalog'!$F$10:$F$509,$A20,'Job Catalog'!$H$10:$H$509,BT$7,'Job Catalog'!$I$10:$I$509,BT$9)/COUNTA('Job Catalog'!$C$10:$C$509),""))</f>
        <v/>
      </c>
      <c r="BU20" s="57">
        <f>IF(OR($A20="",BU$9=""),"",IFERROR(COUNTIFS('Job Catalog'!$F$10:$F$509,$A20,'Job Catalog'!$H$10:$H$509,BU$7,'Job Catalog'!$I$10:$I$509,BU$9)/COUNTA('Job Catalog'!$C$10:$C$509),""))</f>
        <v/>
      </c>
      <c r="BV20" s="57">
        <f>IF(OR($A20="",BV$9=""),"",IFERROR(COUNTIFS('Job Catalog'!$F$10:$F$509,$A20,'Job Catalog'!$H$10:$H$509,BV$7,'Job Catalog'!$I$10:$I$509,BV$9)/COUNTA('Job Catalog'!$C$10:$C$509),""))</f>
        <v/>
      </c>
      <c r="BW20" s="57">
        <f>IF(OR($A20="",BW$9=""),"",IFERROR(COUNTIFS('Job Catalog'!$F$10:$F$509,$A20,'Job Catalog'!$H$10:$H$509,BW$7,'Job Catalog'!$I$10:$I$509,BW$9)/COUNTA('Job Catalog'!$C$10:$C$509),""))</f>
        <v/>
      </c>
      <c r="BX20" s="57">
        <f>IF(OR($A20="",BX$9=""),"",IFERROR(COUNTIFS('Job Catalog'!$F$10:$F$509,$A20,'Job Catalog'!$H$10:$H$509,BX$7,'Job Catalog'!$I$10:$I$509,BX$9)/COUNTA('Job Catalog'!$C$10:$C$509),""))</f>
        <v/>
      </c>
      <c r="BY20" s="57">
        <f>IF(OR($A20="",BY$9=""),"",IFERROR(COUNTIFS('Job Catalog'!$F$10:$F$509,$A20,'Job Catalog'!$H$10:$H$509,BY$7,'Job Catalog'!$I$10:$I$509,BY$9)/COUNTA('Job Catalog'!$C$10:$C$509),""))</f>
        <v/>
      </c>
      <c r="BZ20" s="57">
        <f>IF(OR($A20="",BZ$9=""),"",IFERROR(COUNTIFS('Job Catalog'!$F$10:$F$509,$A20,'Job Catalog'!$H$10:$H$509,BZ$7,'Job Catalog'!$I$10:$I$509,BZ$9)/COUNTA('Job Catalog'!$C$10:$C$509),""))</f>
        <v/>
      </c>
      <c r="CA20" s="57">
        <f>IF(OR($A20="",CA$9=""),"",IFERROR(COUNTIFS('Job Catalog'!$F$10:$F$509,$A20,'Job Catalog'!$H$10:$H$509,CA$7,'Job Catalog'!$I$10:$I$509,CA$9)/COUNTA('Job Catalog'!$C$10:$C$509),""))</f>
        <v/>
      </c>
      <c r="CB20" s="57">
        <f>IF(OR($A20="",CB$9=""),"",IFERROR(COUNTIFS('Job Catalog'!$F$10:$F$509,$A20,'Job Catalog'!$H$10:$H$509,CB$7,'Job Catalog'!$I$10:$I$509,CB$9)/COUNTA('Job Catalog'!$C$10:$C$509),""))</f>
        <v/>
      </c>
      <c r="CC20" s="57">
        <f>IF(OR($A20="",CC$9=""),"",IFERROR(COUNTIFS('Job Catalog'!$F$10:$F$509,$A20,'Job Catalog'!$H$10:$H$509,CC$7,'Job Catalog'!$I$10:$I$509,CC$9)/COUNTA('Job Catalog'!$C$10:$C$509),""))</f>
        <v/>
      </c>
      <c r="CD20" s="57">
        <f>IF(OR($A20="",CD$9=""),"",IFERROR(COUNTIFS('Job Catalog'!$F$10:$F$509,$A20,'Job Catalog'!$H$10:$H$509,CD$7,'Job Catalog'!$I$10:$I$509,CD$9)/COUNTA('Job Catalog'!$C$10:$C$509),""))</f>
        <v/>
      </c>
      <c r="CE20" s="57">
        <f>IF(OR($A20="",CE$9=""),"",IFERROR(COUNTIFS('Job Catalog'!$F$10:$F$509,$A20,'Job Catalog'!$H$10:$H$509,CE$7,'Job Catalog'!$I$10:$I$509,CE$9)/COUNTA('Job Catalog'!$C$10:$C$509),""))</f>
        <v/>
      </c>
      <c r="CF20" s="57">
        <f>IF(OR($A20="",CF$9=""),"",IFERROR(COUNTIFS('Job Catalog'!$F$10:$F$509,$A20,'Job Catalog'!$H$10:$H$509,CF$7,'Job Catalog'!$I$10:$I$509,CF$9)/COUNTA('Job Catalog'!$C$10:$C$509),""))</f>
        <v/>
      </c>
      <c r="CG20" s="57">
        <f>IF(OR($A20="",CG$9=""),"",IFERROR(COUNTIFS('Job Catalog'!$F$10:$F$509,$A20,'Job Catalog'!$H$10:$H$509,CG$7,'Job Catalog'!$I$10:$I$509,CG$9)/COUNTA('Job Catalog'!$C$10:$C$509),""))</f>
        <v/>
      </c>
      <c r="CH20" s="57">
        <f>IF(OR($A20="",CH$9=""),"",IFERROR(COUNTIFS('Job Catalog'!$F$10:$F$509,$A20,'Job Catalog'!$H$10:$H$509,CH$7,'Job Catalog'!$I$10:$I$509,CH$9)/COUNTA('Job Catalog'!$C$10:$C$509),""))</f>
        <v/>
      </c>
      <c r="CI20" s="57">
        <f>IF(OR($A20="",CI$9=""),"",IFERROR(COUNTIFS('Job Catalog'!$F$10:$F$509,$A20,'Job Catalog'!$H$10:$H$509,CI$7,'Job Catalog'!$I$10:$I$509,CI$9)/COUNTA('Job Catalog'!$C$10:$C$509),""))</f>
        <v/>
      </c>
      <c r="CJ20" s="57">
        <f>IF(OR($A20="",CJ$9=""),"",IFERROR(COUNTIFS('Job Catalog'!$F$10:$F$509,$A20,'Job Catalog'!$H$10:$H$509,CJ$7,'Job Catalog'!$I$10:$I$509,CJ$9)/COUNTA('Job Catalog'!$C$10:$C$509),""))</f>
        <v/>
      </c>
      <c r="CK20" s="57">
        <f>IF(OR($A20="",CK$9=""),"",IFERROR(COUNTIFS('Job Catalog'!$F$10:$F$509,$A20,'Job Catalog'!$H$10:$H$509,CK$7,'Job Catalog'!$I$10:$I$509,CK$9)/COUNTA('Job Catalog'!$C$10:$C$509),""))</f>
        <v/>
      </c>
      <c r="CL20" s="57">
        <f>IF(OR($A20="",CL$9=""),"",IFERROR(COUNTIFS('Job Catalog'!$F$10:$F$509,$A20,'Job Catalog'!$H$10:$H$509,CL$7,'Job Catalog'!$I$10:$I$509,CL$9)/COUNTA('Job Catalog'!$C$10:$C$509),""))</f>
        <v/>
      </c>
      <c r="CM20" s="57">
        <f>IF(OR($A20="",CM$9=""),"",IFERROR(COUNTIFS('Job Catalog'!$F$10:$F$509,$A20,'Job Catalog'!$H$10:$H$509,CM$7,'Job Catalog'!$I$10:$I$509,CM$9)/COUNTA('Job Catalog'!$C$10:$C$509),""))</f>
        <v/>
      </c>
      <c r="CN20" s="57">
        <f>IF(OR($A20="",CN$9=""),"",IFERROR(COUNTIFS('Job Catalog'!$F$10:$F$509,$A20,'Job Catalog'!$H$10:$H$509,CN$7,'Job Catalog'!$I$10:$I$509,CN$9)/COUNTA('Job Catalog'!$C$10:$C$509),""))</f>
        <v/>
      </c>
      <c r="CO20" s="57">
        <f>IF(OR($A20="",CO$9=""),"",IFERROR(COUNTIFS('Job Catalog'!$F$10:$F$509,$A20,'Job Catalog'!$H$10:$H$509,CO$7,'Job Catalog'!$I$10:$I$509,CO$9)/COUNTA('Job Catalog'!$C$10:$C$509),""))</f>
        <v/>
      </c>
      <c r="CP20" s="57">
        <f>IF(OR($A20="",CP$9=""),"",IFERROR(COUNTIFS('Job Catalog'!$F$10:$F$509,$A20,'Job Catalog'!$H$10:$H$509,CP$7,'Job Catalog'!$I$10:$I$509,CP$9)/COUNTA('Job Catalog'!$C$10:$C$509),""))</f>
        <v/>
      </c>
      <c r="CQ20" s="57">
        <f>IF(OR($A20="",CQ$9=""),"",IFERROR(COUNTIFS('Job Catalog'!$F$10:$F$509,$A20,'Job Catalog'!$H$10:$H$509,CQ$7,'Job Catalog'!$I$10:$I$509,CQ$9)/COUNTA('Job Catalog'!$C$10:$C$509),""))</f>
        <v/>
      </c>
      <c r="CR20" s="57">
        <f>IF(OR($A20="",CR$9=""),"",IFERROR(COUNTIFS('Job Catalog'!$F$10:$F$509,$A20,'Job Catalog'!$H$10:$H$509,CR$7,'Job Catalog'!$I$10:$I$509,CR$9)/COUNTA('Job Catalog'!$C$10:$C$509),""))</f>
        <v/>
      </c>
      <c r="CS20" s="57">
        <f>IF(OR($A20="",CS$9=""),"",IFERROR(COUNTIFS('Job Catalog'!$F$10:$F$509,$A20,'Job Catalog'!$H$10:$H$509,CS$7,'Job Catalog'!$I$10:$I$509,CS$9)/COUNTA('Job Catalog'!$C$10:$C$509),""))</f>
        <v/>
      </c>
      <c r="CT20" s="57">
        <f>IF(OR($A20="",CT$9=""),"",IFERROR(COUNTIFS('Job Catalog'!$F$10:$F$509,$A20,'Job Catalog'!$H$10:$H$509,CT$7,'Job Catalog'!$I$10:$I$509,CT$9)/COUNTA('Job Catalog'!$C$10:$C$509),""))</f>
        <v/>
      </c>
      <c r="CU20" s="58">
        <f>IF($A20="","",SUM(C20:CT20))</f>
        <v/>
      </c>
    </row>
    <row r="21">
      <c r="A21">
        <f>IF(SETUP!$C159="","",SETUP!$C159)</f>
        <v/>
      </c>
      <c r="B21" s="9">
        <f>IF(SETUP!$C159="","",SETUP!$B159&amp;" / "&amp;SETUP!$D159)</f>
        <v/>
      </c>
      <c r="C21" s="57">
        <f>IF(OR($A21="",C$9=""),"",IFERROR(COUNTIFS('Job Catalog'!$F$10:$F$509,$A21,'Job Catalog'!$H$10:$H$509,C$7,'Job Catalog'!$I$10:$I$509,C$9)/COUNTA('Job Catalog'!$C$10:$C$509),""))</f>
        <v/>
      </c>
      <c r="D21" s="57">
        <f>IF(OR($A21="",D$9=""),"",IFERROR(COUNTIFS('Job Catalog'!$F$10:$F$509,$A21,'Job Catalog'!$H$10:$H$509,D$7,'Job Catalog'!$I$10:$I$509,D$9)/COUNTA('Job Catalog'!$C$10:$C$509),""))</f>
        <v/>
      </c>
      <c r="E21" s="57">
        <f>IF(OR($A21="",E$9=""),"",IFERROR(COUNTIFS('Job Catalog'!$F$10:$F$509,$A21,'Job Catalog'!$H$10:$H$509,E$7,'Job Catalog'!$I$10:$I$509,E$9)/COUNTA('Job Catalog'!$C$10:$C$509),""))</f>
        <v/>
      </c>
      <c r="F21" s="57">
        <f>IF(OR($A21="",F$9=""),"",IFERROR(COUNTIFS('Job Catalog'!$F$10:$F$509,$A21,'Job Catalog'!$H$10:$H$509,F$7,'Job Catalog'!$I$10:$I$509,F$9)/COUNTA('Job Catalog'!$C$10:$C$509),""))</f>
        <v/>
      </c>
      <c r="G21" s="57">
        <f>IF(OR($A21="",G$9=""),"",IFERROR(COUNTIFS('Job Catalog'!$F$10:$F$509,$A21,'Job Catalog'!$H$10:$H$509,G$7,'Job Catalog'!$I$10:$I$509,G$9)/COUNTA('Job Catalog'!$C$10:$C$509),""))</f>
        <v/>
      </c>
      <c r="H21" s="57">
        <f>IF(OR($A21="",H$9=""),"",IFERROR(COUNTIFS('Job Catalog'!$F$10:$F$509,$A21,'Job Catalog'!$H$10:$H$509,H$7,'Job Catalog'!$I$10:$I$509,H$9)/COUNTA('Job Catalog'!$C$10:$C$509),""))</f>
        <v/>
      </c>
      <c r="I21" s="57">
        <f>IF(OR($A21="",I$9=""),"",IFERROR(COUNTIFS('Job Catalog'!$F$10:$F$509,$A21,'Job Catalog'!$H$10:$H$509,I$7,'Job Catalog'!$I$10:$I$509,I$9)/COUNTA('Job Catalog'!$C$10:$C$509),""))</f>
        <v/>
      </c>
      <c r="J21" s="57">
        <f>IF(OR($A21="",J$9=""),"",IFERROR(COUNTIFS('Job Catalog'!$F$10:$F$509,$A21,'Job Catalog'!$H$10:$H$509,J$7,'Job Catalog'!$I$10:$I$509,J$9)/COUNTA('Job Catalog'!$C$10:$C$509),""))</f>
        <v/>
      </c>
      <c r="K21" s="57">
        <f>IF(OR($A21="",K$9=""),"",IFERROR(COUNTIFS('Job Catalog'!$F$10:$F$509,$A21,'Job Catalog'!$H$10:$H$509,K$7,'Job Catalog'!$I$10:$I$509,K$9)/COUNTA('Job Catalog'!$C$10:$C$509),""))</f>
        <v/>
      </c>
      <c r="L21" s="57">
        <f>IF(OR($A21="",L$9=""),"",IFERROR(COUNTIFS('Job Catalog'!$F$10:$F$509,$A21,'Job Catalog'!$H$10:$H$509,L$7,'Job Catalog'!$I$10:$I$509,L$9)/COUNTA('Job Catalog'!$C$10:$C$509),""))</f>
        <v/>
      </c>
      <c r="M21" s="57">
        <f>IF(OR($A21="",M$9=""),"",IFERROR(COUNTIFS('Job Catalog'!$F$10:$F$509,$A21,'Job Catalog'!$H$10:$H$509,M$7,'Job Catalog'!$I$10:$I$509,M$9)/COUNTA('Job Catalog'!$C$10:$C$509),""))</f>
        <v/>
      </c>
      <c r="N21" s="57">
        <f>IF(OR($A21="",N$9=""),"",IFERROR(COUNTIFS('Job Catalog'!$F$10:$F$509,$A21,'Job Catalog'!$H$10:$H$509,N$7,'Job Catalog'!$I$10:$I$509,N$9)/COUNTA('Job Catalog'!$C$10:$C$509),""))</f>
        <v/>
      </c>
      <c r="O21" s="57">
        <f>IF(OR($A21="",O$9=""),"",IFERROR(COUNTIFS('Job Catalog'!$F$10:$F$509,$A21,'Job Catalog'!$H$10:$H$509,O$7,'Job Catalog'!$I$10:$I$509,O$9)/COUNTA('Job Catalog'!$C$10:$C$509),""))</f>
        <v/>
      </c>
      <c r="P21" s="57">
        <f>IF(OR($A21="",P$9=""),"",IFERROR(COUNTIFS('Job Catalog'!$F$10:$F$509,$A21,'Job Catalog'!$H$10:$H$509,P$7,'Job Catalog'!$I$10:$I$509,P$9)/COUNTA('Job Catalog'!$C$10:$C$509),""))</f>
        <v/>
      </c>
      <c r="Q21" s="57">
        <f>IF(OR($A21="",Q$9=""),"",IFERROR(COUNTIFS('Job Catalog'!$F$10:$F$509,$A21,'Job Catalog'!$H$10:$H$509,Q$7,'Job Catalog'!$I$10:$I$509,Q$9)/COUNTA('Job Catalog'!$C$10:$C$509),""))</f>
        <v/>
      </c>
      <c r="R21" s="57">
        <f>IF(OR($A21="",R$9=""),"",IFERROR(COUNTIFS('Job Catalog'!$F$10:$F$509,$A21,'Job Catalog'!$H$10:$H$509,R$7,'Job Catalog'!$I$10:$I$509,R$9)/COUNTA('Job Catalog'!$C$10:$C$509),""))</f>
        <v/>
      </c>
      <c r="S21" s="57">
        <f>IF(OR($A21="",S$9=""),"",IFERROR(COUNTIFS('Job Catalog'!$F$10:$F$509,$A21,'Job Catalog'!$H$10:$H$509,S$7,'Job Catalog'!$I$10:$I$509,S$9)/COUNTA('Job Catalog'!$C$10:$C$509),""))</f>
        <v/>
      </c>
      <c r="T21" s="57">
        <f>IF(OR($A21="",T$9=""),"",IFERROR(COUNTIFS('Job Catalog'!$F$10:$F$509,$A21,'Job Catalog'!$H$10:$H$509,T$7,'Job Catalog'!$I$10:$I$509,T$9)/COUNTA('Job Catalog'!$C$10:$C$509),""))</f>
        <v/>
      </c>
      <c r="U21" s="57">
        <f>IF(OR($A21="",U$9=""),"",IFERROR(COUNTIFS('Job Catalog'!$F$10:$F$509,$A21,'Job Catalog'!$H$10:$H$509,U$7,'Job Catalog'!$I$10:$I$509,U$9)/COUNTA('Job Catalog'!$C$10:$C$509),""))</f>
        <v/>
      </c>
      <c r="V21" s="57">
        <f>IF(OR($A21="",V$9=""),"",IFERROR(COUNTIFS('Job Catalog'!$F$10:$F$509,$A21,'Job Catalog'!$H$10:$H$509,V$7,'Job Catalog'!$I$10:$I$509,V$9)/COUNTA('Job Catalog'!$C$10:$C$509),""))</f>
        <v/>
      </c>
      <c r="W21" s="57">
        <f>IF(OR($A21="",W$9=""),"",IFERROR(COUNTIFS('Job Catalog'!$F$10:$F$509,$A21,'Job Catalog'!$H$10:$H$509,W$7,'Job Catalog'!$I$10:$I$509,W$9)/COUNTA('Job Catalog'!$C$10:$C$509),""))</f>
        <v/>
      </c>
      <c r="X21" s="57">
        <f>IF(OR($A21="",X$9=""),"",IFERROR(COUNTIFS('Job Catalog'!$F$10:$F$509,$A21,'Job Catalog'!$H$10:$H$509,X$7,'Job Catalog'!$I$10:$I$509,X$9)/COUNTA('Job Catalog'!$C$10:$C$509),""))</f>
        <v/>
      </c>
      <c r="Y21" s="57">
        <f>IF(OR($A21="",Y$9=""),"",IFERROR(COUNTIFS('Job Catalog'!$F$10:$F$509,$A21,'Job Catalog'!$H$10:$H$509,Y$7,'Job Catalog'!$I$10:$I$509,Y$9)/COUNTA('Job Catalog'!$C$10:$C$509),""))</f>
        <v/>
      </c>
      <c r="Z21" s="57">
        <f>IF(OR($A21="",Z$9=""),"",IFERROR(COUNTIFS('Job Catalog'!$F$10:$F$509,$A21,'Job Catalog'!$H$10:$H$509,Z$7,'Job Catalog'!$I$10:$I$509,Z$9)/COUNTA('Job Catalog'!$C$10:$C$509),""))</f>
        <v/>
      </c>
      <c r="AA21" s="57">
        <f>IF(OR($A21="",AA$9=""),"",IFERROR(COUNTIFS('Job Catalog'!$F$10:$F$509,$A21,'Job Catalog'!$H$10:$H$509,AA$7,'Job Catalog'!$I$10:$I$509,AA$9)/COUNTA('Job Catalog'!$C$10:$C$509),""))</f>
        <v/>
      </c>
      <c r="AB21" s="57">
        <f>IF(OR($A21="",AB$9=""),"",IFERROR(COUNTIFS('Job Catalog'!$F$10:$F$509,$A21,'Job Catalog'!$H$10:$H$509,AB$7,'Job Catalog'!$I$10:$I$509,AB$9)/COUNTA('Job Catalog'!$C$10:$C$509),""))</f>
        <v/>
      </c>
      <c r="AC21" s="57">
        <f>IF(OR($A21="",AC$9=""),"",IFERROR(COUNTIFS('Job Catalog'!$F$10:$F$509,$A21,'Job Catalog'!$H$10:$H$509,AC$7,'Job Catalog'!$I$10:$I$509,AC$9)/COUNTA('Job Catalog'!$C$10:$C$509),""))</f>
        <v/>
      </c>
      <c r="AD21" s="57">
        <f>IF(OR($A21="",AD$9=""),"",IFERROR(COUNTIFS('Job Catalog'!$F$10:$F$509,$A21,'Job Catalog'!$H$10:$H$509,AD$7,'Job Catalog'!$I$10:$I$509,AD$9)/COUNTA('Job Catalog'!$C$10:$C$509),""))</f>
        <v/>
      </c>
      <c r="AE21" s="57">
        <f>IF(OR($A21="",AE$9=""),"",IFERROR(COUNTIFS('Job Catalog'!$F$10:$F$509,$A21,'Job Catalog'!$H$10:$H$509,AE$7,'Job Catalog'!$I$10:$I$509,AE$9)/COUNTA('Job Catalog'!$C$10:$C$509),""))</f>
        <v/>
      </c>
      <c r="AF21" s="57">
        <f>IF(OR($A21="",AF$9=""),"",IFERROR(COUNTIFS('Job Catalog'!$F$10:$F$509,$A21,'Job Catalog'!$H$10:$H$509,AF$7,'Job Catalog'!$I$10:$I$509,AF$9)/COUNTA('Job Catalog'!$C$10:$C$509),""))</f>
        <v/>
      </c>
      <c r="AG21" s="57">
        <f>IF(OR($A21="",AG$9=""),"",IFERROR(COUNTIFS('Job Catalog'!$F$10:$F$509,$A21,'Job Catalog'!$H$10:$H$509,AG$7,'Job Catalog'!$I$10:$I$509,AG$9)/COUNTA('Job Catalog'!$C$10:$C$509),""))</f>
        <v/>
      </c>
      <c r="AH21" s="57">
        <f>IF(OR($A21="",AH$9=""),"",IFERROR(COUNTIFS('Job Catalog'!$F$10:$F$509,$A21,'Job Catalog'!$H$10:$H$509,AH$7,'Job Catalog'!$I$10:$I$509,AH$9)/COUNTA('Job Catalog'!$C$10:$C$509),""))</f>
        <v/>
      </c>
      <c r="AI21" s="57">
        <f>IF(OR($A21="",AI$9=""),"",IFERROR(COUNTIFS('Job Catalog'!$F$10:$F$509,$A21,'Job Catalog'!$H$10:$H$509,AI$7,'Job Catalog'!$I$10:$I$509,AI$9)/COUNTA('Job Catalog'!$C$10:$C$509),""))</f>
        <v/>
      </c>
      <c r="AJ21" s="57">
        <f>IF(OR($A21="",AJ$9=""),"",IFERROR(COUNTIFS('Job Catalog'!$F$10:$F$509,$A21,'Job Catalog'!$H$10:$H$509,AJ$7,'Job Catalog'!$I$10:$I$509,AJ$9)/COUNTA('Job Catalog'!$C$10:$C$509),""))</f>
        <v/>
      </c>
      <c r="AK21" s="57">
        <f>IF(OR($A21="",AK$9=""),"",IFERROR(COUNTIFS('Job Catalog'!$F$10:$F$509,$A21,'Job Catalog'!$H$10:$H$509,AK$7,'Job Catalog'!$I$10:$I$509,AK$9)/COUNTA('Job Catalog'!$C$10:$C$509),""))</f>
        <v/>
      </c>
      <c r="AL21" s="57">
        <f>IF(OR($A21="",AL$9=""),"",IFERROR(COUNTIFS('Job Catalog'!$F$10:$F$509,$A21,'Job Catalog'!$H$10:$H$509,AL$7,'Job Catalog'!$I$10:$I$509,AL$9)/COUNTA('Job Catalog'!$C$10:$C$509),""))</f>
        <v/>
      </c>
      <c r="AM21" s="57">
        <f>IF(OR($A21="",AM$9=""),"",IFERROR(COUNTIFS('Job Catalog'!$F$10:$F$509,$A21,'Job Catalog'!$H$10:$H$509,AM$7,'Job Catalog'!$I$10:$I$509,AM$9)/COUNTA('Job Catalog'!$C$10:$C$509),""))</f>
        <v/>
      </c>
      <c r="AN21" s="57">
        <f>IF(OR($A21="",AN$9=""),"",IFERROR(COUNTIFS('Job Catalog'!$F$10:$F$509,$A21,'Job Catalog'!$H$10:$H$509,AN$7,'Job Catalog'!$I$10:$I$509,AN$9)/COUNTA('Job Catalog'!$C$10:$C$509),""))</f>
        <v/>
      </c>
      <c r="AO21" s="57">
        <f>IF(OR($A21="",AO$9=""),"",IFERROR(COUNTIFS('Job Catalog'!$F$10:$F$509,$A21,'Job Catalog'!$H$10:$H$509,AO$7,'Job Catalog'!$I$10:$I$509,AO$9)/COUNTA('Job Catalog'!$C$10:$C$509),""))</f>
        <v/>
      </c>
      <c r="AP21" s="57">
        <f>IF(OR($A21="",AP$9=""),"",IFERROR(COUNTIFS('Job Catalog'!$F$10:$F$509,$A21,'Job Catalog'!$H$10:$H$509,AP$7,'Job Catalog'!$I$10:$I$509,AP$9)/COUNTA('Job Catalog'!$C$10:$C$509),""))</f>
        <v/>
      </c>
      <c r="AQ21" s="57">
        <f>IF(OR($A21="",AQ$9=""),"",IFERROR(COUNTIFS('Job Catalog'!$F$10:$F$509,$A21,'Job Catalog'!$H$10:$H$509,AQ$7,'Job Catalog'!$I$10:$I$509,AQ$9)/COUNTA('Job Catalog'!$C$10:$C$509),""))</f>
        <v/>
      </c>
      <c r="AR21" s="57">
        <f>IF(OR($A21="",AR$9=""),"",IFERROR(COUNTIFS('Job Catalog'!$F$10:$F$509,$A21,'Job Catalog'!$H$10:$H$509,AR$7,'Job Catalog'!$I$10:$I$509,AR$9)/COUNTA('Job Catalog'!$C$10:$C$509),""))</f>
        <v/>
      </c>
      <c r="AS21" s="57">
        <f>IF(OR($A21="",AS$9=""),"",IFERROR(COUNTIFS('Job Catalog'!$F$10:$F$509,$A21,'Job Catalog'!$H$10:$H$509,AS$7,'Job Catalog'!$I$10:$I$509,AS$9)/COUNTA('Job Catalog'!$C$10:$C$509),""))</f>
        <v/>
      </c>
      <c r="AT21" s="57">
        <f>IF(OR($A21="",AT$9=""),"",IFERROR(COUNTIFS('Job Catalog'!$F$10:$F$509,$A21,'Job Catalog'!$H$10:$H$509,AT$7,'Job Catalog'!$I$10:$I$509,AT$9)/COUNTA('Job Catalog'!$C$10:$C$509),""))</f>
        <v/>
      </c>
      <c r="AU21" s="57">
        <f>IF(OR($A21="",AU$9=""),"",IFERROR(COUNTIFS('Job Catalog'!$F$10:$F$509,$A21,'Job Catalog'!$H$10:$H$509,AU$7,'Job Catalog'!$I$10:$I$509,AU$9)/COUNTA('Job Catalog'!$C$10:$C$509),""))</f>
        <v/>
      </c>
      <c r="AV21" s="57">
        <f>IF(OR($A21="",AV$9=""),"",IFERROR(COUNTIFS('Job Catalog'!$F$10:$F$509,$A21,'Job Catalog'!$H$10:$H$509,AV$7,'Job Catalog'!$I$10:$I$509,AV$9)/COUNTA('Job Catalog'!$C$10:$C$509),""))</f>
        <v/>
      </c>
      <c r="AW21" s="57">
        <f>IF(OR($A21="",AW$9=""),"",IFERROR(COUNTIFS('Job Catalog'!$F$10:$F$509,$A21,'Job Catalog'!$H$10:$H$509,AW$7,'Job Catalog'!$I$10:$I$509,AW$9)/COUNTA('Job Catalog'!$C$10:$C$509),""))</f>
        <v/>
      </c>
      <c r="AX21" s="57">
        <f>IF(OR($A21="",AX$9=""),"",IFERROR(COUNTIFS('Job Catalog'!$F$10:$F$509,$A21,'Job Catalog'!$H$10:$H$509,AX$7,'Job Catalog'!$I$10:$I$509,AX$9)/COUNTA('Job Catalog'!$C$10:$C$509),""))</f>
        <v/>
      </c>
      <c r="AY21" s="57">
        <f>IF(OR($A21="",AY$9=""),"",IFERROR(COUNTIFS('Job Catalog'!$F$10:$F$509,$A21,'Job Catalog'!$H$10:$H$509,AY$7,'Job Catalog'!$I$10:$I$509,AY$9)/COUNTA('Job Catalog'!$C$10:$C$509),""))</f>
        <v/>
      </c>
      <c r="AZ21" s="57">
        <f>IF(OR($A21="",AZ$9=""),"",IFERROR(COUNTIFS('Job Catalog'!$F$10:$F$509,$A21,'Job Catalog'!$H$10:$H$509,AZ$7,'Job Catalog'!$I$10:$I$509,AZ$9)/COUNTA('Job Catalog'!$C$10:$C$509),""))</f>
        <v/>
      </c>
      <c r="BA21" s="57">
        <f>IF(OR($A21="",BA$9=""),"",IFERROR(COUNTIFS('Job Catalog'!$F$10:$F$509,$A21,'Job Catalog'!$H$10:$H$509,BA$7,'Job Catalog'!$I$10:$I$509,BA$9)/COUNTA('Job Catalog'!$C$10:$C$509),""))</f>
        <v/>
      </c>
      <c r="BB21" s="57">
        <f>IF(OR($A21="",BB$9=""),"",IFERROR(COUNTIFS('Job Catalog'!$F$10:$F$509,$A21,'Job Catalog'!$H$10:$H$509,BB$7,'Job Catalog'!$I$10:$I$509,BB$9)/COUNTA('Job Catalog'!$C$10:$C$509),""))</f>
        <v/>
      </c>
      <c r="BC21" s="57">
        <f>IF(OR($A21="",BC$9=""),"",IFERROR(COUNTIFS('Job Catalog'!$F$10:$F$509,$A21,'Job Catalog'!$H$10:$H$509,BC$7,'Job Catalog'!$I$10:$I$509,BC$9)/COUNTA('Job Catalog'!$C$10:$C$509),""))</f>
        <v/>
      </c>
      <c r="BD21" s="57">
        <f>IF(OR($A21="",BD$9=""),"",IFERROR(COUNTIFS('Job Catalog'!$F$10:$F$509,$A21,'Job Catalog'!$H$10:$H$509,BD$7,'Job Catalog'!$I$10:$I$509,BD$9)/COUNTA('Job Catalog'!$C$10:$C$509),""))</f>
        <v/>
      </c>
      <c r="BE21" s="57">
        <f>IF(OR($A21="",BE$9=""),"",IFERROR(COUNTIFS('Job Catalog'!$F$10:$F$509,$A21,'Job Catalog'!$H$10:$H$509,BE$7,'Job Catalog'!$I$10:$I$509,BE$9)/COUNTA('Job Catalog'!$C$10:$C$509),""))</f>
        <v/>
      </c>
      <c r="BF21" s="57">
        <f>IF(OR($A21="",BF$9=""),"",IFERROR(COUNTIFS('Job Catalog'!$F$10:$F$509,$A21,'Job Catalog'!$H$10:$H$509,BF$7,'Job Catalog'!$I$10:$I$509,BF$9)/COUNTA('Job Catalog'!$C$10:$C$509),""))</f>
        <v/>
      </c>
      <c r="BG21" s="57">
        <f>IF(OR($A21="",BG$9=""),"",IFERROR(COUNTIFS('Job Catalog'!$F$10:$F$509,$A21,'Job Catalog'!$H$10:$H$509,BG$7,'Job Catalog'!$I$10:$I$509,BG$9)/COUNTA('Job Catalog'!$C$10:$C$509),""))</f>
        <v/>
      </c>
      <c r="BH21" s="57">
        <f>IF(OR($A21="",BH$9=""),"",IFERROR(COUNTIFS('Job Catalog'!$F$10:$F$509,$A21,'Job Catalog'!$H$10:$H$509,BH$7,'Job Catalog'!$I$10:$I$509,BH$9)/COUNTA('Job Catalog'!$C$10:$C$509),""))</f>
        <v/>
      </c>
      <c r="BI21" s="57">
        <f>IF(OR($A21="",BI$9=""),"",IFERROR(COUNTIFS('Job Catalog'!$F$10:$F$509,$A21,'Job Catalog'!$H$10:$H$509,BI$7,'Job Catalog'!$I$10:$I$509,BI$9)/COUNTA('Job Catalog'!$C$10:$C$509),""))</f>
        <v/>
      </c>
      <c r="BJ21" s="57">
        <f>IF(OR($A21="",BJ$9=""),"",IFERROR(COUNTIFS('Job Catalog'!$F$10:$F$509,$A21,'Job Catalog'!$H$10:$H$509,BJ$7,'Job Catalog'!$I$10:$I$509,BJ$9)/COUNTA('Job Catalog'!$C$10:$C$509),""))</f>
        <v/>
      </c>
      <c r="BK21" s="57">
        <f>IF(OR($A21="",BK$9=""),"",IFERROR(COUNTIFS('Job Catalog'!$F$10:$F$509,$A21,'Job Catalog'!$H$10:$H$509,BK$7,'Job Catalog'!$I$10:$I$509,BK$9)/COUNTA('Job Catalog'!$C$10:$C$509),""))</f>
        <v/>
      </c>
      <c r="BL21" s="57">
        <f>IF(OR($A21="",BL$9=""),"",IFERROR(COUNTIFS('Job Catalog'!$F$10:$F$509,$A21,'Job Catalog'!$H$10:$H$509,BL$7,'Job Catalog'!$I$10:$I$509,BL$9)/COUNTA('Job Catalog'!$C$10:$C$509),""))</f>
        <v/>
      </c>
      <c r="BM21" s="57">
        <f>IF(OR($A21="",BM$9=""),"",IFERROR(COUNTIFS('Job Catalog'!$F$10:$F$509,$A21,'Job Catalog'!$H$10:$H$509,BM$7,'Job Catalog'!$I$10:$I$509,BM$9)/COUNTA('Job Catalog'!$C$10:$C$509),""))</f>
        <v/>
      </c>
      <c r="BN21" s="57">
        <f>IF(OR($A21="",BN$9=""),"",IFERROR(COUNTIFS('Job Catalog'!$F$10:$F$509,$A21,'Job Catalog'!$H$10:$H$509,BN$7,'Job Catalog'!$I$10:$I$509,BN$9)/COUNTA('Job Catalog'!$C$10:$C$509),""))</f>
        <v/>
      </c>
      <c r="BO21" s="57">
        <f>IF(OR($A21="",BO$9=""),"",IFERROR(COUNTIFS('Job Catalog'!$F$10:$F$509,$A21,'Job Catalog'!$H$10:$H$509,BO$7,'Job Catalog'!$I$10:$I$509,BO$9)/COUNTA('Job Catalog'!$C$10:$C$509),""))</f>
        <v/>
      </c>
      <c r="BP21" s="57">
        <f>IF(OR($A21="",BP$9=""),"",IFERROR(COUNTIFS('Job Catalog'!$F$10:$F$509,$A21,'Job Catalog'!$H$10:$H$509,BP$7,'Job Catalog'!$I$10:$I$509,BP$9)/COUNTA('Job Catalog'!$C$10:$C$509),""))</f>
        <v/>
      </c>
      <c r="BQ21" s="57">
        <f>IF(OR($A21="",BQ$9=""),"",IFERROR(COUNTIFS('Job Catalog'!$F$10:$F$509,$A21,'Job Catalog'!$H$10:$H$509,BQ$7,'Job Catalog'!$I$10:$I$509,BQ$9)/COUNTA('Job Catalog'!$C$10:$C$509),""))</f>
        <v/>
      </c>
      <c r="BR21" s="57">
        <f>IF(OR($A21="",BR$9=""),"",IFERROR(COUNTIFS('Job Catalog'!$F$10:$F$509,$A21,'Job Catalog'!$H$10:$H$509,BR$7,'Job Catalog'!$I$10:$I$509,BR$9)/COUNTA('Job Catalog'!$C$10:$C$509),""))</f>
        <v/>
      </c>
      <c r="BS21" s="57">
        <f>IF(OR($A21="",BS$9=""),"",IFERROR(COUNTIFS('Job Catalog'!$F$10:$F$509,$A21,'Job Catalog'!$H$10:$H$509,BS$7,'Job Catalog'!$I$10:$I$509,BS$9)/COUNTA('Job Catalog'!$C$10:$C$509),""))</f>
        <v/>
      </c>
      <c r="BT21" s="57">
        <f>IF(OR($A21="",BT$9=""),"",IFERROR(COUNTIFS('Job Catalog'!$F$10:$F$509,$A21,'Job Catalog'!$H$10:$H$509,BT$7,'Job Catalog'!$I$10:$I$509,BT$9)/COUNTA('Job Catalog'!$C$10:$C$509),""))</f>
        <v/>
      </c>
      <c r="BU21" s="57">
        <f>IF(OR($A21="",BU$9=""),"",IFERROR(COUNTIFS('Job Catalog'!$F$10:$F$509,$A21,'Job Catalog'!$H$10:$H$509,BU$7,'Job Catalog'!$I$10:$I$509,BU$9)/COUNTA('Job Catalog'!$C$10:$C$509),""))</f>
        <v/>
      </c>
      <c r="BV21" s="57">
        <f>IF(OR($A21="",BV$9=""),"",IFERROR(COUNTIFS('Job Catalog'!$F$10:$F$509,$A21,'Job Catalog'!$H$10:$H$509,BV$7,'Job Catalog'!$I$10:$I$509,BV$9)/COUNTA('Job Catalog'!$C$10:$C$509),""))</f>
        <v/>
      </c>
      <c r="BW21" s="57">
        <f>IF(OR($A21="",BW$9=""),"",IFERROR(COUNTIFS('Job Catalog'!$F$10:$F$509,$A21,'Job Catalog'!$H$10:$H$509,BW$7,'Job Catalog'!$I$10:$I$509,BW$9)/COUNTA('Job Catalog'!$C$10:$C$509),""))</f>
        <v/>
      </c>
      <c r="BX21" s="57">
        <f>IF(OR($A21="",BX$9=""),"",IFERROR(COUNTIFS('Job Catalog'!$F$10:$F$509,$A21,'Job Catalog'!$H$10:$H$509,BX$7,'Job Catalog'!$I$10:$I$509,BX$9)/COUNTA('Job Catalog'!$C$10:$C$509),""))</f>
        <v/>
      </c>
      <c r="BY21" s="57">
        <f>IF(OR($A21="",BY$9=""),"",IFERROR(COUNTIFS('Job Catalog'!$F$10:$F$509,$A21,'Job Catalog'!$H$10:$H$509,BY$7,'Job Catalog'!$I$10:$I$509,BY$9)/COUNTA('Job Catalog'!$C$10:$C$509),""))</f>
        <v/>
      </c>
      <c r="BZ21" s="57">
        <f>IF(OR($A21="",BZ$9=""),"",IFERROR(COUNTIFS('Job Catalog'!$F$10:$F$509,$A21,'Job Catalog'!$H$10:$H$509,BZ$7,'Job Catalog'!$I$10:$I$509,BZ$9)/COUNTA('Job Catalog'!$C$10:$C$509),""))</f>
        <v/>
      </c>
      <c r="CA21" s="57">
        <f>IF(OR($A21="",CA$9=""),"",IFERROR(COUNTIFS('Job Catalog'!$F$10:$F$509,$A21,'Job Catalog'!$H$10:$H$509,CA$7,'Job Catalog'!$I$10:$I$509,CA$9)/COUNTA('Job Catalog'!$C$10:$C$509),""))</f>
        <v/>
      </c>
      <c r="CB21" s="57">
        <f>IF(OR($A21="",CB$9=""),"",IFERROR(COUNTIFS('Job Catalog'!$F$10:$F$509,$A21,'Job Catalog'!$H$10:$H$509,CB$7,'Job Catalog'!$I$10:$I$509,CB$9)/COUNTA('Job Catalog'!$C$10:$C$509),""))</f>
        <v/>
      </c>
      <c r="CC21" s="57">
        <f>IF(OR($A21="",CC$9=""),"",IFERROR(COUNTIFS('Job Catalog'!$F$10:$F$509,$A21,'Job Catalog'!$H$10:$H$509,CC$7,'Job Catalog'!$I$10:$I$509,CC$9)/COUNTA('Job Catalog'!$C$10:$C$509),""))</f>
        <v/>
      </c>
      <c r="CD21" s="57">
        <f>IF(OR($A21="",CD$9=""),"",IFERROR(COUNTIFS('Job Catalog'!$F$10:$F$509,$A21,'Job Catalog'!$H$10:$H$509,CD$7,'Job Catalog'!$I$10:$I$509,CD$9)/COUNTA('Job Catalog'!$C$10:$C$509),""))</f>
        <v/>
      </c>
      <c r="CE21" s="57">
        <f>IF(OR($A21="",CE$9=""),"",IFERROR(COUNTIFS('Job Catalog'!$F$10:$F$509,$A21,'Job Catalog'!$H$10:$H$509,CE$7,'Job Catalog'!$I$10:$I$509,CE$9)/COUNTA('Job Catalog'!$C$10:$C$509),""))</f>
        <v/>
      </c>
      <c r="CF21" s="57">
        <f>IF(OR($A21="",CF$9=""),"",IFERROR(COUNTIFS('Job Catalog'!$F$10:$F$509,$A21,'Job Catalog'!$H$10:$H$509,CF$7,'Job Catalog'!$I$10:$I$509,CF$9)/COUNTA('Job Catalog'!$C$10:$C$509),""))</f>
        <v/>
      </c>
      <c r="CG21" s="57">
        <f>IF(OR($A21="",CG$9=""),"",IFERROR(COUNTIFS('Job Catalog'!$F$10:$F$509,$A21,'Job Catalog'!$H$10:$H$509,CG$7,'Job Catalog'!$I$10:$I$509,CG$9)/COUNTA('Job Catalog'!$C$10:$C$509),""))</f>
        <v/>
      </c>
      <c r="CH21" s="57">
        <f>IF(OR($A21="",CH$9=""),"",IFERROR(COUNTIFS('Job Catalog'!$F$10:$F$509,$A21,'Job Catalog'!$H$10:$H$509,CH$7,'Job Catalog'!$I$10:$I$509,CH$9)/COUNTA('Job Catalog'!$C$10:$C$509),""))</f>
        <v/>
      </c>
      <c r="CI21" s="57">
        <f>IF(OR($A21="",CI$9=""),"",IFERROR(COUNTIFS('Job Catalog'!$F$10:$F$509,$A21,'Job Catalog'!$H$10:$H$509,CI$7,'Job Catalog'!$I$10:$I$509,CI$9)/COUNTA('Job Catalog'!$C$10:$C$509),""))</f>
        <v/>
      </c>
      <c r="CJ21" s="57">
        <f>IF(OR($A21="",CJ$9=""),"",IFERROR(COUNTIFS('Job Catalog'!$F$10:$F$509,$A21,'Job Catalog'!$H$10:$H$509,CJ$7,'Job Catalog'!$I$10:$I$509,CJ$9)/COUNTA('Job Catalog'!$C$10:$C$509),""))</f>
        <v/>
      </c>
      <c r="CK21" s="57">
        <f>IF(OR($A21="",CK$9=""),"",IFERROR(COUNTIFS('Job Catalog'!$F$10:$F$509,$A21,'Job Catalog'!$H$10:$H$509,CK$7,'Job Catalog'!$I$10:$I$509,CK$9)/COUNTA('Job Catalog'!$C$10:$C$509),""))</f>
        <v/>
      </c>
      <c r="CL21" s="57">
        <f>IF(OR($A21="",CL$9=""),"",IFERROR(COUNTIFS('Job Catalog'!$F$10:$F$509,$A21,'Job Catalog'!$H$10:$H$509,CL$7,'Job Catalog'!$I$10:$I$509,CL$9)/COUNTA('Job Catalog'!$C$10:$C$509),""))</f>
        <v/>
      </c>
      <c r="CM21" s="57">
        <f>IF(OR($A21="",CM$9=""),"",IFERROR(COUNTIFS('Job Catalog'!$F$10:$F$509,$A21,'Job Catalog'!$H$10:$H$509,CM$7,'Job Catalog'!$I$10:$I$509,CM$9)/COUNTA('Job Catalog'!$C$10:$C$509),""))</f>
        <v/>
      </c>
      <c r="CN21" s="57">
        <f>IF(OR($A21="",CN$9=""),"",IFERROR(COUNTIFS('Job Catalog'!$F$10:$F$509,$A21,'Job Catalog'!$H$10:$H$509,CN$7,'Job Catalog'!$I$10:$I$509,CN$9)/COUNTA('Job Catalog'!$C$10:$C$509),""))</f>
        <v/>
      </c>
      <c r="CO21" s="57">
        <f>IF(OR($A21="",CO$9=""),"",IFERROR(COUNTIFS('Job Catalog'!$F$10:$F$509,$A21,'Job Catalog'!$H$10:$H$509,CO$7,'Job Catalog'!$I$10:$I$509,CO$9)/COUNTA('Job Catalog'!$C$10:$C$509),""))</f>
        <v/>
      </c>
      <c r="CP21" s="57">
        <f>IF(OR($A21="",CP$9=""),"",IFERROR(COUNTIFS('Job Catalog'!$F$10:$F$509,$A21,'Job Catalog'!$H$10:$H$509,CP$7,'Job Catalog'!$I$10:$I$509,CP$9)/COUNTA('Job Catalog'!$C$10:$C$509),""))</f>
        <v/>
      </c>
      <c r="CQ21" s="57">
        <f>IF(OR($A21="",CQ$9=""),"",IFERROR(COUNTIFS('Job Catalog'!$F$10:$F$509,$A21,'Job Catalog'!$H$10:$H$509,CQ$7,'Job Catalog'!$I$10:$I$509,CQ$9)/COUNTA('Job Catalog'!$C$10:$C$509),""))</f>
        <v/>
      </c>
      <c r="CR21" s="57">
        <f>IF(OR($A21="",CR$9=""),"",IFERROR(COUNTIFS('Job Catalog'!$F$10:$F$509,$A21,'Job Catalog'!$H$10:$H$509,CR$7,'Job Catalog'!$I$10:$I$509,CR$9)/COUNTA('Job Catalog'!$C$10:$C$509),""))</f>
        <v/>
      </c>
      <c r="CS21" s="57">
        <f>IF(OR($A21="",CS$9=""),"",IFERROR(COUNTIFS('Job Catalog'!$F$10:$F$509,$A21,'Job Catalog'!$H$10:$H$509,CS$7,'Job Catalog'!$I$10:$I$509,CS$9)/COUNTA('Job Catalog'!$C$10:$C$509),""))</f>
        <v/>
      </c>
      <c r="CT21" s="57">
        <f>IF(OR($A21="",CT$9=""),"",IFERROR(COUNTIFS('Job Catalog'!$F$10:$F$509,$A21,'Job Catalog'!$H$10:$H$509,CT$7,'Job Catalog'!$I$10:$I$509,CT$9)/COUNTA('Job Catalog'!$C$10:$C$509),""))</f>
        <v/>
      </c>
      <c r="CU21" s="58">
        <f>IF($A21="","",SUM(C21:CT21))</f>
        <v/>
      </c>
    </row>
    <row r="22">
      <c r="A22">
        <f>IF(SETUP!$C160="","",SETUP!$C160)</f>
        <v/>
      </c>
      <c r="B22" s="9">
        <f>IF(SETUP!$C160="","",SETUP!$B160&amp;" / "&amp;SETUP!$D160)</f>
        <v/>
      </c>
      <c r="C22" s="57">
        <f>IF(OR($A22="",C$9=""),"",IFERROR(COUNTIFS('Job Catalog'!$F$10:$F$509,$A22,'Job Catalog'!$H$10:$H$509,C$7,'Job Catalog'!$I$10:$I$509,C$9)/COUNTA('Job Catalog'!$C$10:$C$509),""))</f>
        <v/>
      </c>
      <c r="D22" s="57">
        <f>IF(OR($A22="",D$9=""),"",IFERROR(COUNTIFS('Job Catalog'!$F$10:$F$509,$A22,'Job Catalog'!$H$10:$H$509,D$7,'Job Catalog'!$I$10:$I$509,D$9)/COUNTA('Job Catalog'!$C$10:$C$509),""))</f>
        <v/>
      </c>
      <c r="E22" s="57">
        <f>IF(OR($A22="",E$9=""),"",IFERROR(COUNTIFS('Job Catalog'!$F$10:$F$509,$A22,'Job Catalog'!$H$10:$H$509,E$7,'Job Catalog'!$I$10:$I$509,E$9)/COUNTA('Job Catalog'!$C$10:$C$509),""))</f>
        <v/>
      </c>
      <c r="F22" s="57">
        <f>IF(OR($A22="",F$9=""),"",IFERROR(COUNTIFS('Job Catalog'!$F$10:$F$509,$A22,'Job Catalog'!$H$10:$H$509,F$7,'Job Catalog'!$I$10:$I$509,F$9)/COUNTA('Job Catalog'!$C$10:$C$509),""))</f>
        <v/>
      </c>
      <c r="G22" s="57">
        <f>IF(OR($A22="",G$9=""),"",IFERROR(COUNTIFS('Job Catalog'!$F$10:$F$509,$A22,'Job Catalog'!$H$10:$H$509,G$7,'Job Catalog'!$I$10:$I$509,G$9)/COUNTA('Job Catalog'!$C$10:$C$509),""))</f>
        <v/>
      </c>
      <c r="H22" s="57">
        <f>IF(OR($A22="",H$9=""),"",IFERROR(COUNTIFS('Job Catalog'!$F$10:$F$509,$A22,'Job Catalog'!$H$10:$H$509,H$7,'Job Catalog'!$I$10:$I$509,H$9)/COUNTA('Job Catalog'!$C$10:$C$509),""))</f>
        <v/>
      </c>
      <c r="I22" s="57">
        <f>IF(OR($A22="",I$9=""),"",IFERROR(COUNTIFS('Job Catalog'!$F$10:$F$509,$A22,'Job Catalog'!$H$10:$H$509,I$7,'Job Catalog'!$I$10:$I$509,I$9)/COUNTA('Job Catalog'!$C$10:$C$509),""))</f>
        <v/>
      </c>
      <c r="J22" s="57">
        <f>IF(OR($A22="",J$9=""),"",IFERROR(COUNTIFS('Job Catalog'!$F$10:$F$509,$A22,'Job Catalog'!$H$10:$H$509,J$7,'Job Catalog'!$I$10:$I$509,J$9)/COUNTA('Job Catalog'!$C$10:$C$509),""))</f>
        <v/>
      </c>
      <c r="K22" s="57">
        <f>IF(OR($A22="",K$9=""),"",IFERROR(COUNTIFS('Job Catalog'!$F$10:$F$509,$A22,'Job Catalog'!$H$10:$H$509,K$7,'Job Catalog'!$I$10:$I$509,K$9)/COUNTA('Job Catalog'!$C$10:$C$509),""))</f>
        <v/>
      </c>
      <c r="L22" s="57">
        <f>IF(OR($A22="",L$9=""),"",IFERROR(COUNTIFS('Job Catalog'!$F$10:$F$509,$A22,'Job Catalog'!$H$10:$H$509,L$7,'Job Catalog'!$I$10:$I$509,L$9)/COUNTA('Job Catalog'!$C$10:$C$509),""))</f>
        <v/>
      </c>
      <c r="M22" s="57">
        <f>IF(OR($A22="",M$9=""),"",IFERROR(COUNTIFS('Job Catalog'!$F$10:$F$509,$A22,'Job Catalog'!$H$10:$H$509,M$7,'Job Catalog'!$I$10:$I$509,M$9)/COUNTA('Job Catalog'!$C$10:$C$509),""))</f>
        <v/>
      </c>
      <c r="N22" s="57">
        <f>IF(OR($A22="",N$9=""),"",IFERROR(COUNTIFS('Job Catalog'!$F$10:$F$509,$A22,'Job Catalog'!$H$10:$H$509,N$7,'Job Catalog'!$I$10:$I$509,N$9)/COUNTA('Job Catalog'!$C$10:$C$509),""))</f>
        <v/>
      </c>
      <c r="O22" s="57">
        <f>IF(OR($A22="",O$9=""),"",IFERROR(COUNTIFS('Job Catalog'!$F$10:$F$509,$A22,'Job Catalog'!$H$10:$H$509,O$7,'Job Catalog'!$I$10:$I$509,O$9)/COUNTA('Job Catalog'!$C$10:$C$509),""))</f>
        <v/>
      </c>
      <c r="P22" s="57">
        <f>IF(OR($A22="",P$9=""),"",IFERROR(COUNTIFS('Job Catalog'!$F$10:$F$509,$A22,'Job Catalog'!$H$10:$H$509,P$7,'Job Catalog'!$I$10:$I$509,P$9)/COUNTA('Job Catalog'!$C$10:$C$509),""))</f>
        <v/>
      </c>
      <c r="Q22" s="57">
        <f>IF(OR($A22="",Q$9=""),"",IFERROR(COUNTIFS('Job Catalog'!$F$10:$F$509,$A22,'Job Catalog'!$H$10:$H$509,Q$7,'Job Catalog'!$I$10:$I$509,Q$9)/COUNTA('Job Catalog'!$C$10:$C$509),""))</f>
        <v/>
      </c>
      <c r="R22" s="57">
        <f>IF(OR($A22="",R$9=""),"",IFERROR(COUNTIFS('Job Catalog'!$F$10:$F$509,$A22,'Job Catalog'!$H$10:$H$509,R$7,'Job Catalog'!$I$10:$I$509,R$9)/COUNTA('Job Catalog'!$C$10:$C$509),""))</f>
        <v/>
      </c>
      <c r="S22" s="57">
        <f>IF(OR($A22="",S$9=""),"",IFERROR(COUNTIFS('Job Catalog'!$F$10:$F$509,$A22,'Job Catalog'!$H$10:$H$509,S$7,'Job Catalog'!$I$10:$I$509,S$9)/COUNTA('Job Catalog'!$C$10:$C$509),""))</f>
        <v/>
      </c>
      <c r="T22" s="57">
        <f>IF(OR($A22="",T$9=""),"",IFERROR(COUNTIFS('Job Catalog'!$F$10:$F$509,$A22,'Job Catalog'!$H$10:$H$509,T$7,'Job Catalog'!$I$10:$I$509,T$9)/COUNTA('Job Catalog'!$C$10:$C$509),""))</f>
        <v/>
      </c>
      <c r="U22" s="57">
        <f>IF(OR($A22="",U$9=""),"",IFERROR(COUNTIFS('Job Catalog'!$F$10:$F$509,$A22,'Job Catalog'!$H$10:$H$509,U$7,'Job Catalog'!$I$10:$I$509,U$9)/COUNTA('Job Catalog'!$C$10:$C$509),""))</f>
        <v/>
      </c>
      <c r="V22" s="57">
        <f>IF(OR($A22="",V$9=""),"",IFERROR(COUNTIFS('Job Catalog'!$F$10:$F$509,$A22,'Job Catalog'!$H$10:$H$509,V$7,'Job Catalog'!$I$10:$I$509,V$9)/COUNTA('Job Catalog'!$C$10:$C$509),""))</f>
        <v/>
      </c>
      <c r="W22" s="57">
        <f>IF(OR($A22="",W$9=""),"",IFERROR(COUNTIFS('Job Catalog'!$F$10:$F$509,$A22,'Job Catalog'!$H$10:$H$509,W$7,'Job Catalog'!$I$10:$I$509,W$9)/COUNTA('Job Catalog'!$C$10:$C$509),""))</f>
        <v/>
      </c>
      <c r="X22" s="57">
        <f>IF(OR($A22="",X$9=""),"",IFERROR(COUNTIFS('Job Catalog'!$F$10:$F$509,$A22,'Job Catalog'!$H$10:$H$509,X$7,'Job Catalog'!$I$10:$I$509,X$9)/COUNTA('Job Catalog'!$C$10:$C$509),""))</f>
        <v/>
      </c>
      <c r="Y22" s="57">
        <f>IF(OR($A22="",Y$9=""),"",IFERROR(COUNTIFS('Job Catalog'!$F$10:$F$509,$A22,'Job Catalog'!$H$10:$H$509,Y$7,'Job Catalog'!$I$10:$I$509,Y$9)/COUNTA('Job Catalog'!$C$10:$C$509),""))</f>
        <v/>
      </c>
      <c r="Z22" s="57">
        <f>IF(OR($A22="",Z$9=""),"",IFERROR(COUNTIFS('Job Catalog'!$F$10:$F$509,$A22,'Job Catalog'!$H$10:$H$509,Z$7,'Job Catalog'!$I$10:$I$509,Z$9)/COUNTA('Job Catalog'!$C$10:$C$509),""))</f>
        <v/>
      </c>
      <c r="AA22" s="57">
        <f>IF(OR($A22="",AA$9=""),"",IFERROR(COUNTIFS('Job Catalog'!$F$10:$F$509,$A22,'Job Catalog'!$H$10:$H$509,AA$7,'Job Catalog'!$I$10:$I$509,AA$9)/COUNTA('Job Catalog'!$C$10:$C$509),""))</f>
        <v/>
      </c>
      <c r="AB22" s="57">
        <f>IF(OR($A22="",AB$9=""),"",IFERROR(COUNTIFS('Job Catalog'!$F$10:$F$509,$A22,'Job Catalog'!$H$10:$H$509,AB$7,'Job Catalog'!$I$10:$I$509,AB$9)/COUNTA('Job Catalog'!$C$10:$C$509),""))</f>
        <v/>
      </c>
      <c r="AC22" s="57">
        <f>IF(OR($A22="",AC$9=""),"",IFERROR(COUNTIFS('Job Catalog'!$F$10:$F$509,$A22,'Job Catalog'!$H$10:$H$509,AC$7,'Job Catalog'!$I$10:$I$509,AC$9)/COUNTA('Job Catalog'!$C$10:$C$509),""))</f>
        <v/>
      </c>
      <c r="AD22" s="57">
        <f>IF(OR($A22="",AD$9=""),"",IFERROR(COUNTIFS('Job Catalog'!$F$10:$F$509,$A22,'Job Catalog'!$H$10:$H$509,AD$7,'Job Catalog'!$I$10:$I$509,AD$9)/COUNTA('Job Catalog'!$C$10:$C$509),""))</f>
        <v/>
      </c>
      <c r="AE22" s="57">
        <f>IF(OR($A22="",AE$9=""),"",IFERROR(COUNTIFS('Job Catalog'!$F$10:$F$509,$A22,'Job Catalog'!$H$10:$H$509,AE$7,'Job Catalog'!$I$10:$I$509,AE$9)/COUNTA('Job Catalog'!$C$10:$C$509),""))</f>
        <v/>
      </c>
      <c r="AF22" s="57">
        <f>IF(OR($A22="",AF$9=""),"",IFERROR(COUNTIFS('Job Catalog'!$F$10:$F$509,$A22,'Job Catalog'!$H$10:$H$509,AF$7,'Job Catalog'!$I$10:$I$509,AF$9)/COUNTA('Job Catalog'!$C$10:$C$509),""))</f>
        <v/>
      </c>
      <c r="AG22" s="57">
        <f>IF(OR($A22="",AG$9=""),"",IFERROR(COUNTIFS('Job Catalog'!$F$10:$F$509,$A22,'Job Catalog'!$H$10:$H$509,AG$7,'Job Catalog'!$I$10:$I$509,AG$9)/COUNTA('Job Catalog'!$C$10:$C$509),""))</f>
        <v/>
      </c>
      <c r="AH22" s="57">
        <f>IF(OR($A22="",AH$9=""),"",IFERROR(COUNTIFS('Job Catalog'!$F$10:$F$509,$A22,'Job Catalog'!$H$10:$H$509,AH$7,'Job Catalog'!$I$10:$I$509,AH$9)/COUNTA('Job Catalog'!$C$10:$C$509),""))</f>
        <v/>
      </c>
      <c r="AI22" s="57">
        <f>IF(OR($A22="",AI$9=""),"",IFERROR(COUNTIFS('Job Catalog'!$F$10:$F$509,$A22,'Job Catalog'!$H$10:$H$509,AI$7,'Job Catalog'!$I$10:$I$509,AI$9)/COUNTA('Job Catalog'!$C$10:$C$509),""))</f>
        <v/>
      </c>
      <c r="AJ22" s="57">
        <f>IF(OR($A22="",AJ$9=""),"",IFERROR(COUNTIFS('Job Catalog'!$F$10:$F$509,$A22,'Job Catalog'!$H$10:$H$509,AJ$7,'Job Catalog'!$I$10:$I$509,AJ$9)/COUNTA('Job Catalog'!$C$10:$C$509),""))</f>
        <v/>
      </c>
      <c r="AK22" s="57">
        <f>IF(OR($A22="",AK$9=""),"",IFERROR(COUNTIFS('Job Catalog'!$F$10:$F$509,$A22,'Job Catalog'!$H$10:$H$509,AK$7,'Job Catalog'!$I$10:$I$509,AK$9)/COUNTA('Job Catalog'!$C$10:$C$509),""))</f>
        <v/>
      </c>
      <c r="AL22" s="57">
        <f>IF(OR($A22="",AL$9=""),"",IFERROR(COUNTIFS('Job Catalog'!$F$10:$F$509,$A22,'Job Catalog'!$H$10:$H$509,AL$7,'Job Catalog'!$I$10:$I$509,AL$9)/COUNTA('Job Catalog'!$C$10:$C$509),""))</f>
        <v/>
      </c>
      <c r="AM22" s="57">
        <f>IF(OR($A22="",AM$9=""),"",IFERROR(COUNTIFS('Job Catalog'!$F$10:$F$509,$A22,'Job Catalog'!$H$10:$H$509,AM$7,'Job Catalog'!$I$10:$I$509,AM$9)/COUNTA('Job Catalog'!$C$10:$C$509),""))</f>
        <v/>
      </c>
      <c r="AN22" s="57">
        <f>IF(OR($A22="",AN$9=""),"",IFERROR(COUNTIFS('Job Catalog'!$F$10:$F$509,$A22,'Job Catalog'!$H$10:$H$509,AN$7,'Job Catalog'!$I$10:$I$509,AN$9)/COUNTA('Job Catalog'!$C$10:$C$509),""))</f>
        <v/>
      </c>
      <c r="AO22" s="57">
        <f>IF(OR($A22="",AO$9=""),"",IFERROR(COUNTIFS('Job Catalog'!$F$10:$F$509,$A22,'Job Catalog'!$H$10:$H$509,AO$7,'Job Catalog'!$I$10:$I$509,AO$9)/COUNTA('Job Catalog'!$C$10:$C$509),""))</f>
        <v/>
      </c>
      <c r="AP22" s="57">
        <f>IF(OR($A22="",AP$9=""),"",IFERROR(COUNTIFS('Job Catalog'!$F$10:$F$509,$A22,'Job Catalog'!$H$10:$H$509,AP$7,'Job Catalog'!$I$10:$I$509,AP$9)/COUNTA('Job Catalog'!$C$10:$C$509),""))</f>
        <v/>
      </c>
      <c r="AQ22" s="57">
        <f>IF(OR($A22="",AQ$9=""),"",IFERROR(COUNTIFS('Job Catalog'!$F$10:$F$509,$A22,'Job Catalog'!$H$10:$H$509,AQ$7,'Job Catalog'!$I$10:$I$509,AQ$9)/COUNTA('Job Catalog'!$C$10:$C$509),""))</f>
        <v/>
      </c>
      <c r="AR22" s="57">
        <f>IF(OR($A22="",AR$9=""),"",IFERROR(COUNTIFS('Job Catalog'!$F$10:$F$509,$A22,'Job Catalog'!$H$10:$H$509,AR$7,'Job Catalog'!$I$10:$I$509,AR$9)/COUNTA('Job Catalog'!$C$10:$C$509),""))</f>
        <v/>
      </c>
      <c r="AS22" s="57">
        <f>IF(OR($A22="",AS$9=""),"",IFERROR(COUNTIFS('Job Catalog'!$F$10:$F$509,$A22,'Job Catalog'!$H$10:$H$509,AS$7,'Job Catalog'!$I$10:$I$509,AS$9)/COUNTA('Job Catalog'!$C$10:$C$509),""))</f>
        <v/>
      </c>
      <c r="AT22" s="57">
        <f>IF(OR($A22="",AT$9=""),"",IFERROR(COUNTIFS('Job Catalog'!$F$10:$F$509,$A22,'Job Catalog'!$H$10:$H$509,AT$7,'Job Catalog'!$I$10:$I$509,AT$9)/COUNTA('Job Catalog'!$C$10:$C$509),""))</f>
        <v/>
      </c>
      <c r="AU22" s="57">
        <f>IF(OR($A22="",AU$9=""),"",IFERROR(COUNTIFS('Job Catalog'!$F$10:$F$509,$A22,'Job Catalog'!$H$10:$H$509,AU$7,'Job Catalog'!$I$10:$I$509,AU$9)/COUNTA('Job Catalog'!$C$10:$C$509),""))</f>
        <v/>
      </c>
      <c r="AV22" s="57">
        <f>IF(OR($A22="",AV$9=""),"",IFERROR(COUNTIFS('Job Catalog'!$F$10:$F$509,$A22,'Job Catalog'!$H$10:$H$509,AV$7,'Job Catalog'!$I$10:$I$509,AV$9)/COUNTA('Job Catalog'!$C$10:$C$509),""))</f>
        <v/>
      </c>
      <c r="AW22" s="57">
        <f>IF(OR($A22="",AW$9=""),"",IFERROR(COUNTIFS('Job Catalog'!$F$10:$F$509,$A22,'Job Catalog'!$H$10:$H$509,AW$7,'Job Catalog'!$I$10:$I$509,AW$9)/COUNTA('Job Catalog'!$C$10:$C$509),""))</f>
        <v/>
      </c>
      <c r="AX22" s="57">
        <f>IF(OR($A22="",AX$9=""),"",IFERROR(COUNTIFS('Job Catalog'!$F$10:$F$509,$A22,'Job Catalog'!$H$10:$H$509,AX$7,'Job Catalog'!$I$10:$I$509,AX$9)/COUNTA('Job Catalog'!$C$10:$C$509),""))</f>
        <v/>
      </c>
      <c r="AY22" s="57">
        <f>IF(OR($A22="",AY$9=""),"",IFERROR(COUNTIFS('Job Catalog'!$F$10:$F$509,$A22,'Job Catalog'!$H$10:$H$509,AY$7,'Job Catalog'!$I$10:$I$509,AY$9)/COUNTA('Job Catalog'!$C$10:$C$509),""))</f>
        <v/>
      </c>
      <c r="AZ22" s="57">
        <f>IF(OR($A22="",AZ$9=""),"",IFERROR(COUNTIFS('Job Catalog'!$F$10:$F$509,$A22,'Job Catalog'!$H$10:$H$509,AZ$7,'Job Catalog'!$I$10:$I$509,AZ$9)/COUNTA('Job Catalog'!$C$10:$C$509),""))</f>
        <v/>
      </c>
      <c r="BA22" s="57">
        <f>IF(OR($A22="",BA$9=""),"",IFERROR(COUNTIFS('Job Catalog'!$F$10:$F$509,$A22,'Job Catalog'!$H$10:$H$509,BA$7,'Job Catalog'!$I$10:$I$509,BA$9)/COUNTA('Job Catalog'!$C$10:$C$509),""))</f>
        <v/>
      </c>
      <c r="BB22" s="57">
        <f>IF(OR($A22="",BB$9=""),"",IFERROR(COUNTIFS('Job Catalog'!$F$10:$F$509,$A22,'Job Catalog'!$H$10:$H$509,BB$7,'Job Catalog'!$I$10:$I$509,BB$9)/COUNTA('Job Catalog'!$C$10:$C$509),""))</f>
        <v/>
      </c>
      <c r="BC22" s="57">
        <f>IF(OR($A22="",BC$9=""),"",IFERROR(COUNTIFS('Job Catalog'!$F$10:$F$509,$A22,'Job Catalog'!$H$10:$H$509,BC$7,'Job Catalog'!$I$10:$I$509,BC$9)/COUNTA('Job Catalog'!$C$10:$C$509),""))</f>
        <v/>
      </c>
      <c r="BD22" s="57">
        <f>IF(OR($A22="",BD$9=""),"",IFERROR(COUNTIFS('Job Catalog'!$F$10:$F$509,$A22,'Job Catalog'!$H$10:$H$509,BD$7,'Job Catalog'!$I$10:$I$509,BD$9)/COUNTA('Job Catalog'!$C$10:$C$509),""))</f>
        <v/>
      </c>
      <c r="BE22" s="57">
        <f>IF(OR($A22="",BE$9=""),"",IFERROR(COUNTIFS('Job Catalog'!$F$10:$F$509,$A22,'Job Catalog'!$H$10:$H$509,BE$7,'Job Catalog'!$I$10:$I$509,BE$9)/COUNTA('Job Catalog'!$C$10:$C$509),""))</f>
        <v/>
      </c>
      <c r="BF22" s="57">
        <f>IF(OR($A22="",BF$9=""),"",IFERROR(COUNTIFS('Job Catalog'!$F$10:$F$509,$A22,'Job Catalog'!$H$10:$H$509,BF$7,'Job Catalog'!$I$10:$I$509,BF$9)/COUNTA('Job Catalog'!$C$10:$C$509),""))</f>
        <v/>
      </c>
      <c r="BG22" s="57">
        <f>IF(OR($A22="",BG$9=""),"",IFERROR(COUNTIFS('Job Catalog'!$F$10:$F$509,$A22,'Job Catalog'!$H$10:$H$509,BG$7,'Job Catalog'!$I$10:$I$509,BG$9)/COUNTA('Job Catalog'!$C$10:$C$509),""))</f>
        <v/>
      </c>
      <c r="BH22" s="57">
        <f>IF(OR($A22="",BH$9=""),"",IFERROR(COUNTIFS('Job Catalog'!$F$10:$F$509,$A22,'Job Catalog'!$H$10:$H$509,BH$7,'Job Catalog'!$I$10:$I$509,BH$9)/COUNTA('Job Catalog'!$C$10:$C$509),""))</f>
        <v/>
      </c>
      <c r="BI22" s="57">
        <f>IF(OR($A22="",BI$9=""),"",IFERROR(COUNTIFS('Job Catalog'!$F$10:$F$509,$A22,'Job Catalog'!$H$10:$H$509,BI$7,'Job Catalog'!$I$10:$I$509,BI$9)/COUNTA('Job Catalog'!$C$10:$C$509),""))</f>
        <v/>
      </c>
      <c r="BJ22" s="57">
        <f>IF(OR($A22="",BJ$9=""),"",IFERROR(COUNTIFS('Job Catalog'!$F$10:$F$509,$A22,'Job Catalog'!$H$10:$H$509,BJ$7,'Job Catalog'!$I$10:$I$509,BJ$9)/COUNTA('Job Catalog'!$C$10:$C$509),""))</f>
        <v/>
      </c>
      <c r="BK22" s="57">
        <f>IF(OR($A22="",BK$9=""),"",IFERROR(COUNTIFS('Job Catalog'!$F$10:$F$509,$A22,'Job Catalog'!$H$10:$H$509,BK$7,'Job Catalog'!$I$10:$I$509,BK$9)/COUNTA('Job Catalog'!$C$10:$C$509),""))</f>
        <v/>
      </c>
      <c r="BL22" s="57">
        <f>IF(OR($A22="",BL$9=""),"",IFERROR(COUNTIFS('Job Catalog'!$F$10:$F$509,$A22,'Job Catalog'!$H$10:$H$509,BL$7,'Job Catalog'!$I$10:$I$509,BL$9)/COUNTA('Job Catalog'!$C$10:$C$509),""))</f>
        <v/>
      </c>
      <c r="BM22" s="57">
        <f>IF(OR($A22="",BM$9=""),"",IFERROR(COUNTIFS('Job Catalog'!$F$10:$F$509,$A22,'Job Catalog'!$H$10:$H$509,BM$7,'Job Catalog'!$I$10:$I$509,BM$9)/COUNTA('Job Catalog'!$C$10:$C$509),""))</f>
        <v/>
      </c>
      <c r="BN22" s="57">
        <f>IF(OR($A22="",BN$9=""),"",IFERROR(COUNTIFS('Job Catalog'!$F$10:$F$509,$A22,'Job Catalog'!$H$10:$H$509,BN$7,'Job Catalog'!$I$10:$I$509,BN$9)/COUNTA('Job Catalog'!$C$10:$C$509),""))</f>
        <v/>
      </c>
      <c r="BO22" s="57">
        <f>IF(OR($A22="",BO$9=""),"",IFERROR(COUNTIFS('Job Catalog'!$F$10:$F$509,$A22,'Job Catalog'!$H$10:$H$509,BO$7,'Job Catalog'!$I$10:$I$509,BO$9)/COUNTA('Job Catalog'!$C$10:$C$509),""))</f>
        <v/>
      </c>
      <c r="BP22" s="57">
        <f>IF(OR($A22="",BP$9=""),"",IFERROR(COUNTIFS('Job Catalog'!$F$10:$F$509,$A22,'Job Catalog'!$H$10:$H$509,BP$7,'Job Catalog'!$I$10:$I$509,BP$9)/COUNTA('Job Catalog'!$C$10:$C$509),""))</f>
        <v/>
      </c>
      <c r="BQ22" s="57">
        <f>IF(OR($A22="",BQ$9=""),"",IFERROR(COUNTIFS('Job Catalog'!$F$10:$F$509,$A22,'Job Catalog'!$H$10:$H$509,BQ$7,'Job Catalog'!$I$10:$I$509,BQ$9)/COUNTA('Job Catalog'!$C$10:$C$509),""))</f>
        <v/>
      </c>
      <c r="BR22" s="57">
        <f>IF(OR($A22="",BR$9=""),"",IFERROR(COUNTIFS('Job Catalog'!$F$10:$F$509,$A22,'Job Catalog'!$H$10:$H$509,BR$7,'Job Catalog'!$I$10:$I$509,BR$9)/COUNTA('Job Catalog'!$C$10:$C$509),""))</f>
        <v/>
      </c>
      <c r="BS22" s="57">
        <f>IF(OR($A22="",BS$9=""),"",IFERROR(COUNTIFS('Job Catalog'!$F$10:$F$509,$A22,'Job Catalog'!$H$10:$H$509,BS$7,'Job Catalog'!$I$10:$I$509,BS$9)/COUNTA('Job Catalog'!$C$10:$C$509),""))</f>
        <v/>
      </c>
      <c r="BT22" s="57">
        <f>IF(OR($A22="",BT$9=""),"",IFERROR(COUNTIFS('Job Catalog'!$F$10:$F$509,$A22,'Job Catalog'!$H$10:$H$509,BT$7,'Job Catalog'!$I$10:$I$509,BT$9)/COUNTA('Job Catalog'!$C$10:$C$509),""))</f>
        <v/>
      </c>
      <c r="BU22" s="57">
        <f>IF(OR($A22="",BU$9=""),"",IFERROR(COUNTIFS('Job Catalog'!$F$10:$F$509,$A22,'Job Catalog'!$H$10:$H$509,BU$7,'Job Catalog'!$I$10:$I$509,BU$9)/COUNTA('Job Catalog'!$C$10:$C$509),""))</f>
        <v/>
      </c>
      <c r="BV22" s="57">
        <f>IF(OR($A22="",BV$9=""),"",IFERROR(COUNTIFS('Job Catalog'!$F$10:$F$509,$A22,'Job Catalog'!$H$10:$H$509,BV$7,'Job Catalog'!$I$10:$I$509,BV$9)/COUNTA('Job Catalog'!$C$10:$C$509),""))</f>
        <v/>
      </c>
      <c r="BW22" s="57">
        <f>IF(OR($A22="",BW$9=""),"",IFERROR(COUNTIFS('Job Catalog'!$F$10:$F$509,$A22,'Job Catalog'!$H$10:$H$509,BW$7,'Job Catalog'!$I$10:$I$509,BW$9)/COUNTA('Job Catalog'!$C$10:$C$509),""))</f>
        <v/>
      </c>
      <c r="BX22" s="57">
        <f>IF(OR($A22="",BX$9=""),"",IFERROR(COUNTIFS('Job Catalog'!$F$10:$F$509,$A22,'Job Catalog'!$H$10:$H$509,BX$7,'Job Catalog'!$I$10:$I$509,BX$9)/COUNTA('Job Catalog'!$C$10:$C$509),""))</f>
        <v/>
      </c>
      <c r="BY22" s="57">
        <f>IF(OR($A22="",BY$9=""),"",IFERROR(COUNTIFS('Job Catalog'!$F$10:$F$509,$A22,'Job Catalog'!$H$10:$H$509,BY$7,'Job Catalog'!$I$10:$I$509,BY$9)/COUNTA('Job Catalog'!$C$10:$C$509),""))</f>
        <v/>
      </c>
      <c r="BZ22" s="57">
        <f>IF(OR($A22="",BZ$9=""),"",IFERROR(COUNTIFS('Job Catalog'!$F$10:$F$509,$A22,'Job Catalog'!$H$10:$H$509,BZ$7,'Job Catalog'!$I$10:$I$509,BZ$9)/COUNTA('Job Catalog'!$C$10:$C$509),""))</f>
        <v/>
      </c>
      <c r="CA22" s="57">
        <f>IF(OR($A22="",CA$9=""),"",IFERROR(COUNTIFS('Job Catalog'!$F$10:$F$509,$A22,'Job Catalog'!$H$10:$H$509,CA$7,'Job Catalog'!$I$10:$I$509,CA$9)/COUNTA('Job Catalog'!$C$10:$C$509),""))</f>
        <v/>
      </c>
      <c r="CB22" s="57">
        <f>IF(OR($A22="",CB$9=""),"",IFERROR(COUNTIFS('Job Catalog'!$F$10:$F$509,$A22,'Job Catalog'!$H$10:$H$509,CB$7,'Job Catalog'!$I$10:$I$509,CB$9)/COUNTA('Job Catalog'!$C$10:$C$509),""))</f>
        <v/>
      </c>
      <c r="CC22" s="57">
        <f>IF(OR($A22="",CC$9=""),"",IFERROR(COUNTIFS('Job Catalog'!$F$10:$F$509,$A22,'Job Catalog'!$H$10:$H$509,CC$7,'Job Catalog'!$I$10:$I$509,CC$9)/COUNTA('Job Catalog'!$C$10:$C$509),""))</f>
        <v/>
      </c>
      <c r="CD22" s="57">
        <f>IF(OR($A22="",CD$9=""),"",IFERROR(COUNTIFS('Job Catalog'!$F$10:$F$509,$A22,'Job Catalog'!$H$10:$H$509,CD$7,'Job Catalog'!$I$10:$I$509,CD$9)/COUNTA('Job Catalog'!$C$10:$C$509),""))</f>
        <v/>
      </c>
      <c r="CE22" s="57">
        <f>IF(OR($A22="",CE$9=""),"",IFERROR(COUNTIFS('Job Catalog'!$F$10:$F$509,$A22,'Job Catalog'!$H$10:$H$509,CE$7,'Job Catalog'!$I$10:$I$509,CE$9)/COUNTA('Job Catalog'!$C$10:$C$509),""))</f>
        <v/>
      </c>
      <c r="CF22" s="57">
        <f>IF(OR($A22="",CF$9=""),"",IFERROR(COUNTIFS('Job Catalog'!$F$10:$F$509,$A22,'Job Catalog'!$H$10:$H$509,CF$7,'Job Catalog'!$I$10:$I$509,CF$9)/COUNTA('Job Catalog'!$C$10:$C$509),""))</f>
        <v/>
      </c>
      <c r="CG22" s="57">
        <f>IF(OR($A22="",CG$9=""),"",IFERROR(COUNTIFS('Job Catalog'!$F$10:$F$509,$A22,'Job Catalog'!$H$10:$H$509,CG$7,'Job Catalog'!$I$10:$I$509,CG$9)/COUNTA('Job Catalog'!$C$10:$C$509),""))</f>
        <v/>
      </c>
      <c r="CH22" s="57">
        <f>IF(OR($A22="",CH$9=""),"",IFERROR(COUNTIFS('Job Catalog'!$F$10:$F$509,$A22,'Job Catalog'!$H$10:$H$509,CH$7,'Job Catalog'!$I$10:$I$509,CH$9)/COUNTA('Job Catalog'!$C$10:$C$509),""))</f>
        <v/>
      </c>
      <c r="CI22" s="57">
        <f>IF(OR($A22="",CI$9=""),"",IFERROR(COUNTIFS('Job Catalog'!$F$10:$F$509,$A22,'Job Catalog'!$H$10:$H$509,CI$7,'Job Catalog'!$I$10:$I$509,CI$9)/COUNTA('Job Catalog'!$C$10:$C$509),""))</f>
        <v/>
      </c>
      <c r="CJ22" s="57">
        <f>IF(OR($A22="",CJ$9=""),"",IFERROR(COUNTIFS('Job Catalog'!$F$10:$F$509,$A22,'Job Catalog'!$H$10:$H$509,CJ$7,'Job Catalog'!$I$10:$I$509,CJ$9)/COUNTA('Job Catalog'!$C$10:$C$509),""))</f>
        <v/>
      </c>
      <c r="CK22" s="57">
        <f>IF(OR($A22="",CK$9=""),"",IFERROR(COUNTIFS('Job Catalog'!$F$10:$F$509,$A22,'Job Catalog'!$H$10:$H$509,CK$7,'Job Catalog'!$I$10:$I$509,CK$9)/COUNTA('Job Catalog'!$C$10:$C$509),""))</f>
        <v/>
      </c>
      <c r="CL22" s="57">
        <f>IF(OR($A22="",CL$9=""),"",IFERROR(COUNTIFS('Job Catalog'!$F$10:$F$509,$A22,'Job Catalog'!$H$10:$H$509,CL$7,'Job Catalog'!$I$10:$I$509,CL$9)/COUNTA('Job Catalog'!$C$10:$C$509),""))</f>
        <v/>
      </c>
      <c r="CM22" s="57">
        <f>IF(OR($A22="",CM$9=""),"",IFERROR(COUNTIFS('Job Catalog'!$F$10:$F$509,$A22,'Job Catalog'!$H$10:$H$509,CM$7,'Job Catalog'!$I$10:$I$509,CM$9)/COUNTA('Job Catalog'!$C$10:$C$509),""))</f>
        <v/>
      </c>
      <c r="CN22" s="57">
        <f>IF(OR($A22="",CN$9=""),"",IFERROR(COUNTIFS('Job Catalog'!$F$10:$F$509,$A22,'Job Catalog'!$H$10:$H$509,CN$7,'Job Catalog'!$I$10:$I$509,CN$9)/COUNTA('Job Catalog'!$C$10:$C$509),""))</f>
        <v/>
      </c>
      <c r="CO22" s="57">
        <f>IF(OR($A22="",CO$9=""),"",IFERROR(COUNTIFS('Job Catalog'!$F$10:$F$509,$A22,'Job Catalog'!$H$10:$H$509,CO$7,'Job Catalog'!$I$10:$I$509,CO$9)/COUNTA('Job Catalog'!$C$10:$C$509),""))</f>
        <v/>
      </c>
      <c r="CP22" s="57">
        <f>IF(OR($A22="",CP$9=""),"",IFERROR(COUNTIFS('Job Catalog'!$F$10:$F$509,$A22,'Job Catalog'!$H$10:$H$509,CP$7,'Job Catalog'!$I$10:$I$509,CP$9)/COUNTA('Job Catalog'!$C$10:$C$509),""))</f>
        <v/>
      </c>
      <c r="CQ22" s="57">
        <f>IF(OR($A22="",CQ$9=""),"",IFERROR(COUNTIFS('Job Catalog'!$F$10:$F$509,$A22,'Job Catalog'!$H$10:$H$509,CQ$7,'Job Catalog'!$I$10:$I$509,CQ$9)/COUNTA('Job Catalog'!$C$10:$C$509),""))</f>
        <v/>
      </c>
      <c r="CR22" s="57">
        <f>IF(OR($A22="",CR$9=""),"",IFERROR(COUNTIFS('Job Catalog'!$F$10:$F$509,$A22,'Job Catalog'!$H$10:$H$509,CR$7,'Job Catalog'!$I$10:$I$509,CR$9)/COUNTA('Job Catalog'!$C$10:$C$509),""))</f>
        <v/>
      </c>
      <c r="CS22" s="57">
        <f>IF(OR($A22="",CS$9=""),"",IFERROR(COUNTIFS('Job Catalog'!$F$10:$F$509,$A22,'Job Catalog'!$H$10:$H$509,CS$7,'Job Catalog'!$I$10:$I$509,CS$9)/COUNTA('Job Catalog'!$C$10:$C$509),""))</f>
        <v/>
      </c>
      <c r="CT22" s="57">
        <f>IF(OR($A22="",CT$9=""),"",IFERROR(COUNTIFS('Job Catalog'!$F$10:$F$509,$A22,'Job Catalog'!$H$10:$H$509,CT$7,'Job Catalog'!$I$10:$I$509,CT$9)/COUNTA('Job Catalog'!$C$10:$C$509),""))</f>
        <v/>
      </c>
      <c r="CU22" s="58">
        <f>IF($A22="","",SUM(C22:CT22))</f>
        <v/>
      </c>
    </row>
    <row r="23">
      <c r="A23">
        <f>IF(SETUP!$C161="","",SETUP!$C161)</f>
        <v/>
      </c>
      <c r="B23" s="9">
        <f>IF(SETUP!$C161="","",SETUP!$B161&amp;" / "&amp;SETUP!$D161)</f>
        <v/>
      </c>
      <c r="C23" s="57">
        <f>IF(OR($A23="",C$9=""),"",IFERROR(COUNTIFS('Job Catalog'!$F$10:$F$509,$A23,'Job Catalog'!$H$10:$H$509,C$7,'Job Catalog'!$I$10:$I$509,C$9)/COUNTA('Job Catalog'!$C$10:$C$509),""))</f>
        <v/>
      </c>
      <c r="D23" s="57">
        <f>IF(OR($A23="",D$9=""),"",IFERROR(COUNTIFS('Job Catalog'!$F$10:$F$509,$A23,'Job Catalog'!$H$10:$H$509,D$7,'Job Catalog'!$I$10:$I$509,D$9)/COUNTA('Job Catalog'!$C$10:$C$509),""))</f>
        <v/>
      </c>
      <c r="E23" s="57">
        <f>IF(OR($A23="",E$9=""),"",IFERROR(COUNTIFS('Job Catalog'!$F$10:$F$509,$A23,'Job Catalog'!$H$10:$H$509,E$7,'Job Catalog'!$I$10:$I$509,E$9)/COUNTA('Job Catalog'!$C$10:$C$509),""))</f>
        <v/>
      </c>
      <c r="F23" s="57">
        <f>IF(OR($A23="",F$9=""),"",IFERROR(COUNTIFS('Job Catalog'!$F$10:$F$509,$A23,'Job Catalog'!$H$10:$H$509,F$7,'Job Catalog'!$I$10:$I$509,F$9)/COUNTA('Job Catalog'!$C$10:$C$509),""))</f>
        <v/>
      </c>
      <c r="G23" s="57">
        <f>IF(OR($A23="",G$9=""),"",IFERROR(COUNTIFS('Job Catalog'!$F$10:$F$509,$A23,'Job Catalog'!$H$10:$H$509,G$7,'Job Catalog'!$I$10:$I$509,G$9)/COUNTA('Job Catalog'!$C$10:$C$509),""))</f>
        <v/>
      </c>
      <c r="H23" s="57">
        <f>IF(OR($A23="",H$9=""),"",IFERROR(COUNTIFS('Job Catalog'!$F$10:$F$509,$A23,'Job Catalog'!$H$10:$H$509,H$7,'Job Catalog'!$I$10:$I$509,H$9)/COUNTA('Job Catalog'!$C$10:$C$509),""))</f>
        <v/>
      </c>
      <c r="I23" s="57">
        <f>IF(OR($A23="",I$9=""),"",IFERROR(COUNTIFS('Job Catalog'!$F$10:$F$509,$A23,'Job Catalog'!$H$10:$H$509,I$7,'Job Catalog'!$I$10:$I$509,I$9)/COUNTA('Job Catalog'!$C$10:$C$509),""))</f>
        <v/>
      </c>
      <c r="J23" s="57">
        <f>IF(OR($A23="",J$9=""),"",IFERROR(COUNTIFS('Job Catalog'!$F$10:$F$509,$A23,'Job Catalog'!$H$10:$H$509,J$7,'Job Catalog'!$I$10:$I$509,J$9)/COUNTA('Job Catalog'!$C$10:$C$509),""))</f>
        <v/>
      </c>
      <c r="K23" s="57">
        <f>IF(OR($A23="",K$9=""),"",IFERROR(COUNTIFS('Job Catalog'!$F$10:$F$509,$A23,'Job Catalog'!$H$10:$H$509,K$7,'Job Catalog'!$I$10:$I$509,K$9)/COUNTA('Job Catalog'!$C$10:$C$509),""))</f>
        <v/>
      </c>
      <c r="L23" s="57">
        <f>IF(OR($A23="",L$9=""),"",IFERROR(COUNTIFS('Job Catalog'!$F$10:$F$509,$A23,'Job Catalog'!$H$10:$H$509,L$7,'Job Catalog'!$I$10:$I$509,L$9)/COUNTA('Job Catalog'!$C$10:$C$509),""))</f>
        <v/>
      </c>
      <c r="M23" s="57">
        <f>IF(OR($A23="",M$9=""),"",IFERROR(COUNTIFS('Job Catalog'!$F$10:$F$509,$A23,'Job Catalog'!$H$10:$H$509,M$7,'Job Catalog'!$I$10:$I$509,M$9)/COUNTA('Job Catalog'!$C$10:$C$509),""))</f>
        <v/>
      </c>
      <c r="N23" s="57">
        <f>IF(OR($A23="",N$9=""),"",IFERROR(COUNTIFS('Job Catalog'!$F$10:$F$509,$A23,'Job Catalog'!$H$10:$H$509,N$7,'Job Catalog'!$I$10:$I$509,N$9)/COUNTA('Job Catalog'!$C$10:$C$509),""))</f>
        <v/>
      </c>
      <c r="O23" s="57">
        <f>IF(OR($A23="",O$9=""),"",IFERROR(COUNTIFS('Job Catalog'!$F$10:$F$509,$A23,'Job Catalog'!$H$10:$H$509,O$7,'Job Catalog'!$I$10:$I$509,O$9)/COUNTA('Job Catalog'!$C$10:$C$509),""))</f>
        <v/>
      </c>
      <c r="P23" s="57">
        <f>IF(OR($A23="",P$9=""),"",IFERROR(COUNTIFS('Job Catalog'!$F$10:$F$509,$A23,'Job Catalog'!$H$10:$H$509,P$7,'Job Catalog'!$I$10:$I$509,P$9)/COUNTA('Job Catalog'!$C$10:$C$509),""))</f>
        <v/>
      </c>
      <c r="Q23" s="57">
        <f>IF(OR($A23="",Q$9=""),"",IFERROR(COUNTIFS('Job Catalog'!$F$10:$F$509,$A23,'Job Catalog'!$H$10:$H$509,Q$7,'Job Catalog'!$I$10:$I$509,Q$9)/COUNTA('Job Catalog'!$C$10:$C$509),""))</f>
        <v/>
      </c>
      <c r="R23" s="57">
        <f>IF(OR($A23="",R$9=""),"",IFERROR(COUNTIFS('Job Catalog'!$F$10:$F$509,$A23,'Job Catalog'!$H$10:$H$509,R$7,'Job Catalog'!$I$10:$I$509,R$9)/COUNTA('Job Catalog'!$C$10:$C$509),""))</f>
        <v/>
      </c>
      <c r="S23" s="57">
        <f>IF(OR($A23="",S$9=""),"",IFERROR(COUNTIFS('Job Catalog'!$F$10:$F$509,$A23,'Job Catalog'!$H$10:$H$509,S$7,'Job Catalog'!$I$10:$I$509,S$9)/COUNTA('Job Catalog'!$C$10:$C$509),""))</f>
        <v/>
      </c>
      <c r="T23" s="57">
        <f>IF(OR($A23="",T$9=""),"",IFERROR(COUNTIFS('Job Catalog'!$F$10:$F$509,$A23,'Job Catalog'!$H$10:$H$509,T$7,'Job Catalog'!$I$10:$I$509,T$9)/COUNTA('Job Catalog'!$C$10:$C$509),""))</f>
        <v/>
      </c>
      <c r="U23" s="57">
        <f>IF(OR($A23="",U$9=""),"",IFERROR(COUNTIFS('Job Catalog'!$F$10:$F$509,$A23,'Job Catalog'!$H$10:$H$509,U$7,'Job Catalog'!$I$10:$I$509,U$9)/COUNTA('Job Catalog'!$C$10:$C$509),""))</f>
        <v/>
      </c>
      <c r="V23" s="57">
        <f>IF(OR($A23="",V$9=""),"",IFERROR(COUNTIFS('Job Catalog'!$F$10:$F$509,$A23,'Job Catalog'!$H$10:$H$509,V$7,'Job Catalog'!$I$10:$I$509,V$9)/COUNTA('Job Catalog'!$C$10:$C$509),""))</f>
        <v/>
      </c>
      <c r="W23" s="57">
        <f>IF(OR($A23="",W$9=""),"",IFERROR(COUNTIFS('Job Catalog'!$F$10:$F$509,$A23,'Job Catalog'!$H$10:$H$509,W$7,'Job Catalog'!$I$10:$I$509,W$9)/COUNTA('Job Catalog'!$C$10:$C$509),""))</f>
        <v/>
      </c>
      <c r="X23" s="57">
        <f>IF(OR($A23="",X$9=""),"",IFERROR(COUNTIFS('Job Catalog'!$F$10:$F$509,$A23,'Job Catalog'!$H$10:$H$509,X$7,'Job Catalog'!$I$10:$I$509,X$9)/COUNTA('Job Catalog'!$C$10:$C$509),""))</f>
        <v/>
      </c>
      <c r="Y23" s="57">
        <f>IF(OR($A23="",Y$9=""),"",IFERROR(COUNTIFS('Job Catalog'!$F$10:$F$509,$A23,'Job Catalog'!$H$10:$H$509,Y$7,'Job Catalog'!$I$10:$I$509,Y$9)/COUNTA('Job Catalog'!$C$10:$C$509),""))</f>
        <v/>
      </c>
      <c r="Z23" s="57">
        <f>IF(OR($A23="",Z$9=""),"",IFERROR(COUNTIFS('Job Catalog'!$F$10:$F$509,$A23,'Job Catalog'!$H$10:$H$509,Z$7,'Job Catalog'!$I$10:$I$509,Z$9)/COUNTA('Job Catalog'!$C$10:$C$509),""))</f>
        <v/>
      </c>
      <c r="AA23" s="57">
        <f>IF(OR($A23="",AA$9=""),"",IFERROR(COUNTIFS('Job Catalog'!$F$10:$F$509,$A23,'Job Catalog'!$H$10:$H$509,AA$7,'Job Catalog'!$I$10:$I$509,AA$9)/COUNTA('Job Catalog'!$C$10:$C$509),""))</f>
        <v/>
      </c>
      <c r="AB23" s="57">
        <f>IF(OR($A23="",AB$9=""),"",IFERROR(COUNTIFS('Job Catalog'!$F$10:$F$509,$A23,'Job Catalog'!$H$10:$H$509,AB$7,'Job Catalog'!$I$10:$I$509,AB$9)/COUNTA('Job Catalog'!$C$10:$C$509),""))</f>
        <v/>
      </c>
      <c r="AC23" s="57">
        <f>IF(OR($A23="",AC$9=""),"",IFERROR(COUNTIFS('Job Catalog'!$F$10:$F$509,$A23,'Job Catalog'!$H$10:$H$509,AC$7,'Job Catalog'!$I$10:$I$509,AC$9)/COUNTA('Job Catalog'!$C$10:$C$509),""))</f>
        <v/>
      </c>
      <c r="AD23" s="57">
        <f>IF(OR($A23="",AD$9=""),"",IFERROR(COUNTIFS('Job Catalog'!$F$10:$F$509,$A23,'Job Catalog'!$H$10:$H$509,AD$7,'Job Catalog'!$I$10:$I$509,AD$9)/COUNTA('Job Catalog'!$C$10:$C$509),""))</f>
        <v/>
      </c>
      <c r="AE23" s="57">
        <f>IF(OR($A23="",AE$9=""),"",IFERROR(COUNTIFS('Job Catalog'!$F$10:$F$509,$A23,'Job Catalog'!$H$10:$H$509,AE$7,'Job Catalog'!$I$10:$I$509,AE$9)/COUNTA('Job Catalog'!$C$10:$C$509),""))</f>
        <v/>
      </c>
      <c r="AF23" s="57">
        <f>IF(OR($A23="",AF$9=""),"",IFERROR(COUNTIFS('Job Catalog'!$F$10:$F$509,$A23,'Job Catalog'!$H$10:$H$509,AF$7,'Job Catalog'!$I$10:$I$509,AF$9)/COUNTA('Job Catalog'!$C$10:$C$509),""))</f>
        <v/>
      </c>
      <c r="AG23" s="57">
        <f>IF(OR($A23="",AG$9=""),"",IFERROR(COUNTIFS('Job Catalog'!$F$10:$F$509,$A23,'Job Catalog'!$H$10:$H$509,AG$7,'Job Catalog'!$I$10:$I$509,AG$9)/COUNTA('Job Catalog'!$C$10:$C$509),""))</f>
        <v/>
      </c>
      <c r="AH23" s="57">
        <f>IF(OR($A23="",AH$9=""),"",IFERROR(COUNTIFS('Job Catalog'!$F$10:$F$509,$A23,'Job Catalog'!$H$10:$H$509,AH$7,'Job Catalog'!$I$10:$I$509,AH$9)/COUNTA('Job Catalog'!$C$10:$C$509),""))</f>
        <v/>
      </c>
      <c r="AI23" s="57">
        <f>IF(OR($A23="",AI$9=""),"",IFERROR(COUNTIFS('Job Catalog'!$F$10:$F$509,$A23,'Job Catalog'!$H$10:$H$509,AI$7,'Job Catalog'!$I$10:$I$509,AI$9)/COUNTA('Job Catalog'!$C$10:$C$509),""))</f>
        <v/>
      </c>
      <c r="AJ23" s="57">
        <f>IF(OR($A23="",AJ$9=""),"",IFERROR(COUNTIFS('Job Catalog'!$F$10:$F$509,$A23,'Job Catalog'!$H$10:$H$509,AJ$7,'Job Catalog'!$I$10:$I$509,AJ$9)/COUNTA('Job Catalog'!$C$10:$C$509),""))</f>
        <v/>
      </c>
      <c r="AK23" s="57">
        <f>IF(OR($A23="",AK$9=""),"",IFERROR(COUNTIFS('Job Catalog'!$F$10:$F$509,$A23,'Job Catalog'!$H$10:$H$509,AK$7,'Job Catalog'!$I$10:$I$509,AK$9)/COUNTA('Job Catalog'!$C$10:$C$509),""))</f>
        <v/>
      </c>
      <c r="AL23" s="57">
        <f>IF(OR($A23="",AL$9=""),"",IFERROR(COUNTIFS('Job Catalog'!$F$10:$F$509,$A23,'Job Catalog'!$H$10:$H$509,AL$7,'Job Catalog'!$I$10:$I$509,AL$9)/COUNTA('Job Catalog'!$C$10:$C$509),""))</f>
        <v/>
      </c>
      <c r="AM23" s="57">
        <f>IF(OR($A23="",AM$9=""),"",IFERROR(COUNTIFS('Job Catalog'!$F$10:$F$509,$A23,'Job Catalog'!$H$10:$H$509,AM$7,'Job Catalog'!$I$10:$I$509,AM$9)/COUNTA('Job Catalog'!$C$10:$C$509),""))</f>
        <v/>
      </c>
      <c r="AN23" s="57">
        <f>IF(OR($A23="",AN$9=""),"",IFERROR(COUNTIFS('Job Catalog'!$F$10:$F$509,$A23,'Job Catalog'!$H$10:$H$509,AN$7,'Job Catalog'!$I$10:$I$509,AN$9)/COUNTA('Job Catalog'!$C$10:$C$509),""))</f>
        <v/>
      </c>
      <c r="AO23" s="57">
        <f>IF(OR($A23="",AO$9=""),"",IFERROR(COUNTIFS('Job Catalog'!$F$10:$F$509,$A23,'Job Catalog'!$H$10:$H$509,AO$7,'Job Catalog'!$I$10:$I$509,AO$9)/COUNTA('Job Catalog'!$C$10:$C$509),""))</f>
        <v/>
      </c>
      <c r="AP23" s="57">
        <f>IF(OR($A23="",AP$9=""),"",IFERROR(COUNTIFS('Job Catalog'!$F$10:$F$509,$A23,'Job Catalog'!$H$10:$H$509,AP$7,'Job Catalog'!$I$10:$I$509,AP$9)/COUNTA('Job Catalog'!$C$10:$C$509),""))</f>
        <v/>
      </c>
      <c r="AQ23" s="57">
        <f>IF(OR($A23="",AQ$9=""),"",IFERROR(COUNTIFS('Job Catalog'!$F$10:$F$509,$A23,'Job Catalog'!$H$10:$H$509,AQ$7,'Job Catalog'!$I$10:$I$509,AQ$9)/COUNTA('Job Catalog'!$C$10:$C$509),""))</f>
        <v/>
      </c>
      <c r="AR23" s="57">
        <f>IF(OR($A23="",AR$9=""),"",IFERROR(COUNTIFS('Job Catalog'!$F$10:$F$509,$A23,'Job Catalog'!$H$10:$H$509,AR$7,'Job Catalog'!$I$10:$I$509,AR$9)/COUNTA('Job Catalog'!$C$10:$C$509),""))</f>
        <v/>
      </c>
      <c r="AS23" s="57">
        <f>IF(OR($A23="",AS$9=""),"",IFERROR(COUNTIFS('Job Catalog'!$F$10:$F$509,$A23,'Job Catalog'!$H$10:$H$509,AS$7,'Job Catalog'!$I$10:$I$509,AS$9)/COUNTA('Job Catalog'!$C$10:$C$509),""))</f>
        <v/>
      </c>
      <c r="AT23" s="57">
        <f>IF(OR($A23="",AT$9=""),"",IFERROR(COUNTIFS('Job Catalog'!$F$10:$F$509,$A23,'Job Catalog'!$H$10:$H$509,AT$7,'Job Catalog'!$I$10:$I$509,AT$9)/COUNTA('Job Catalog'!$C$10:$C$509),""))</f>
        <v/>
      </c>
      <c r="AU23" s="57">
        <f>IF(OR($A23="",AU$9=""),"",IFERROR(COUNTIFS('Job Catalog'!$F$10:$F$509,$A23,'Job Catalog'!$H$10:$H$509,AU$7,'Job Catalog'!$I$10:$I$509,AU$9)/COUNTA('Job Catalog'!$C$10:$C$509),""))</f>
        <v/>
      </c>
      <c r="AV23" s="57">
        <f>IF(OR($A23="",AV$9=""),"",IFERROR(COUNTIFS('Job Catalog'!$F$10:$F$509,$A23,'Job Catalog'!$H$10:$H$509,AV$7,'Job Catalog'!$I$10:$I$509,AV$9)/COUNTA('Job Catalog'!$C$10:$C$509),""))</f>
        <v/>
      </c>
      <c r="AW23" s="57">
        <f>IF(OR($A23="",AW$9=""),"",IFERROR(COUNTIFS('Job Catalog'!$F$10:$F$509,$A23,'Job Catalog'!$H$10:$H$509,AW$7,'Job Catalog'!$I$10:$I$509,AW$9)/COUNTA('Job Catalog'!$C$10:$C$509),""))</f>
        <v/>
      </c>
      <c r="AX23" s="57">
        <f>IF(OR($A23="",AX$9=""),"",IFERROR(COUNTIFS('Job Catalog'!$F$10:$F$509,$A23,'Job Catalog'!$H$10:$H$509,AX$7,'Job Catalog'!$I$10:$I$509,AX$9)/COUNTA('Job Catalog'!$C$10:$C$509),""))</f>
        <v/>
      </c>
      <c r="AY23" s="57">
        <f>IF(OR($A23="",AY$9=""),"",IFERROR(COUNTIFS('Job Catalog'!$F$10:$F$509,$A23,'Job Catalog'!$H$10:$H$509,AY$7,'Job Catalog'!$I$10:$I$509,AY$9)/COUNTA('Job Catalog'!$C$10:$C$509),""))</f>
        <v/>
      </c>
      <c r="AZ23" s="57">
        <f>IF(OR($A23="",AZ$9=""),"",IFERROR(COUNTIFS('Job Catalog'!$F$10:$F$509,$A23,'Job Catalog'!$H$10:$H$509,AZ$7,'Job Catalog'!$I$10:$I$509,AZ$9)/COUNTA('Job Catalog'!$C$10:$C$509),""))</f>
        <v/>
      </c>
      <c r="BA23" s="57">
        <f>IF(OR($A23="",BA$9=""),"",IFERROR(COUNTIFS('Job Catalog'!$F$10:$F$509,$A23,'Job Catalog'!$H$10:$H$509,BA$7,'Job Catalog'!$I$10:$I$509,BA$9)/COUNTA('Job Catalog'!$C$10:$C$509),""))</f>
        <v/>
      </c>
      <c r="BB23" s="57">
        <f>IF(OR($A23="",BB$9=""),"",IFERROR(COUNTIFS('Job Catalog'!$F$10:$F$509,$A23,'Job Catalog'!$H$10:$H$509,BB$7,'Job Catalog'!$I$10:$I$509,BB$9)/COUNTA('Job Catalog'!$C$10:$C$509),""))</f>
        <v/>
      </c>
      <c r="BC23" s="57">
        <f>IF(OR($A23="",BC$9=""),"",IFERROR(COUNTIFS('Job Catalog'!$F$10:$F$509,$A23,'Job Catalog'!$H$10:$H$509,BC$7,'Job Catalog'!$I$10:$I$509,BC$9)/COUNTA('Job Catalog'!$C$10:$C$509),""))</f>
        <v/>
      </c>
      <c r="BD23" s="57">
        <f>IF(OR($A23="",BD$9=""),"",IFERROR(COUNTIFS('Job Catalog'!$F$10:$F$509,$A23,'Job Catalog'!$H$10:$H$509,BD$7,'Job Catalog'!$I$10:$I$509,BD$9)/COUNTA('Job Catalog'!$C$10:$C$509),""))</f>
        <v/>
      </c>
      <c r="BE23" s="57">
        <f>IF(OR($A23="",BE$9=""),"",IFERROR(COUNTIFS('Job Catalog'!$F$10:$F$509,$A23,'Job Catalog'!$H$10:$H$509,BE$7,'Job Catalog'!$I$10:$I$509,BE$9)/COUNTA('Job Catalog'!$C$10:$C$509),""))</f>
        <v/>
      </c>
      <c r="BF23" s="57">
        <f>IF(OR($A23="",BF$9=""),"",IFERROR(COUNTIFS('Job Catalog'!$F$10:$F$509,$A23,'Job Catalog'!$H$10:$H$509,BF$7,'Job Catalog'!$I$10:$I$509,BF$9)/COUNTA('Job Catalog'!$C$10:$C$509),""))</f>
        <v/>
      </c>
      <c r="BG23" s="57">
        <f>IF(OR($A23="",BG$9=""),"",IFERROR(COUNTIFS('Job Catalog'!$F$10:$F$509,$A23,'Job Catalog'!$H$10:$H$509,BG$7,'Job Catalog'!$I$10:$I$509,BG$9)/COUNTA('Job Catalog'!$C$10:$C$509),""))</f>
        <v/>
      </c>
      <c r="BH23" s="57">
        <f>IF(OR($A23="",BH$9=""),"",IFERROR(COUNTIFS('Job Catalog'!$F$10:$F$509,$A23,'Job Catalog'!$H$10:$H$509,BH$7,'Job Catalog'!$I$10:$I$509,BH$9)/COUNTA('Job Catalog'!$C$10:$C$509),""))</f>
        <v/>
      </c>
      <c r="BI23" s="57">
        <f>IF(OR($A23="",BI$9=""),"",IFERROR(COUNTIFS('Job Catalog'!$F$10:$F$509,$A23,'Job Catalog'!$H$10:$H$509,BI$7,'Job Catalog'!$I$10:$I$509,BI$9)/COUNTA('Job Catalog'!$C$10:$C$509),""))</f>
        <v/>
      </c>
      <c r="BJ23" s="57">
        <f>IF(OR($A23="",BJ$9=""),"",IFERROR(COUNTIFS('Job Catalog'!$F$10:$F$509,$A23,'Job Catalog'!$H$10:$H$509,BJ$7,'Job Catalog'!$I$10:$I$509,BJ$9)/COUNTA('Job Catalog'!$C$10:$C$509),""))</f>
        <v/>
      </c>
      <c r="BK23" s="57">
        <f>IF(OR($A23="",BK$9=""),"",IFERROR(COUNTIFS('Job Catalog'!$F$10:$F$509,$A23,'Job Catalog'!$H$10:$H$509,BK$7,'Job Catalog'!$I$10:$I$509,BK$9)/COUNTA('Job Catalog'!$C$10:$C$509),""))</f>
        <v/>
      </c>
      <c r="BL23" s="57">
        <f>IF(OR($A23="",BL$9=""),"",IFERROR(COUNTIFS('Job Catalog'!$F$10:$F$509,$A23,'Job Catalog'!$H$10:$H$509,BL$7,'Job Catalog'!$I$10:$I$509,BL$9)/COUNTA('Job Catalog'!$C$10:$C$509),""))</f>
        <v/>
      </c>
      <c r="BM23" s="57">
        <f>IF(OR($A23="",BM$9=""),"",IFERROR(COUNTIFS('Job Catalog'!$F$10:$F$509,$A23,'Job Catalog'!$H$10:$H$509,BM$7,'Job Catalog'!$I$10:$I$509,BM$9)/COUNTA('Job Catalog'!$C$10:$C$509),""))</f>
        <v/>
      </c>
      <c r="BN23" s="57">
        <f>IF(OR($A23="",BN$9=""),"",IFERROR(COUNTIFS('Job Catalog'!$F$10:$F$509,$A23,'Job Catalog'!$H$10:$H$509,BN$7,'Job Catalog'!$I$10:$I$509,BN$9)/COUNTA('Job Catalog'!$C$10:$C$509),""))</f>
        <v/>
      </c>
      <c r="BO23" s="57">
        <f>IF(OR($A23="",BO$9=""),"",IFERROR(COUNTIFS('Job Catalog'!$F$10:$F$509,$A23,'Job Catalog'!$H$10:$H$509,BO$7,'Job Catalog'!$I$10:$I$509,BO$9)/COUNTA('Job Catalog'!$C$10:$C$509),""))</f>
        <v/>
      </c>
      <c r="BP23" s="57">
        <f>IF(OR($A23="",BP$9=""),"",IFERROR(COUNTIFS('Job Catalog'!$F$10:$F$509,$A23,'Job Catalog'!$H$10:$H$509,BP$7,'Job Catalog'!$I$10:$I$509,BP$9)/COUNTA('Job Catalog'!$C$10:$C$509),""))</f>
        <v/>
      </c>
      <c r="BQ23" s="57">
        <f>IF(OR($A23="",BQ$9=""),"",IFERROR(COUNTIFS('Job Catalog'!$F$10:$F$509,$A23,'Job Catalog'!$H$10:$H$509,BQ$7,'Job Catalog'!$I$10:$I$509,BQ$9)/COUNTA('Job Catalog'!$C$10:$C$509),""))</f>
        <v/>
      </c>
      <c r="BR23" s="57">
        <f>IF(OR($A23="",BR$9=""),"",IFERROR(COUNTIFS('Job Catalog'!$F$10:$F$509,$A23,'Job Catalog'!$H$10:$H$509,BR$7,'Job Catalog'!$I$10:$I$509,BR$9)/COUNTA('Job Catalog'!$C$10:$C$509),""))</f>
        <v/>
      </c>
      <c r="BS23" s="57">
        <f>IF(OR($A23="",BS$9=""),"",IFERROR(COUNTIFS('Job Catalog'!$F$10:$F$509,$A23,'Job Catalog'!$H$10:$H$509,BS$7,'Job Catalog'!$I$10:$I$509,BS$9)/COUNTA('Job Catalog'!$C$10:$C$509),""))</f>
        <v/>
      </c>
      <c r="BT23" s="57">
        <f>IF(OR($A23="",BT$9=""),"",IFERROR(COUNTIFS('Job Catalog'!$F$10:$F$509,$A23,'Job Catalog'!$H$10:$H$509,BT$7,'Job Catalog'!$I$10:$I$509,BT$9)/COUNTA('Job Catalog'!$C$10:$C$509),""))</f>
        <v/>
      </c>
      <c r="BU23" s="57">
        <f>IF(OR($A23="",BU$9=""),"",IFERROR(COUNTIFS('Job Catalog'!$F$10:$F$509,$A23,'Job Catalog'!$H$10:$H$509,BU$7,'Job Catalog'!$I$10:$I$509,BU$9)/COUNTA('Job Catalog'!$C$10:$C$509),""))</f>
        <v/>
      </c>
      <c r="BV23" s="57">
        <f>IF(OR($A23="",BV$9=""),"",IFERROR(COUNTIFS('Job Catalog'!$F$10:$F$509,$A23,'Job Catalog'!$H$10:$H$509,BV$7,'Job Catalog'!$I$10:$I$509,BV$9)/COUNTA('Job Catalog'!$C$10:$C$509),""))</f>
        <v/>
      </c>
      <c r="BW23" s="57">
        <f>IF(OR($A23="",BW$9=""),"",IFERROR(COUNTIFS('Job Catalog'!$F$10:$F$509,$A23,'Job Catalog'!$H$10:$H$509,BW$7,'Job Catalog'!$I$10:$I$509,BW$9)/COUNTA('Job Catalog'!$C$10:$C$509),""))</f>
        <v/>
      </c>
      <c r="BX23" s="57">
        <f>IF(OR($A23="",BX$9=""),"",IFERROR(COUNTIFS('Job Catalog'!$F$10:$F$509,$A23,'Job Catalog'!$H$10:$H$509,BX$7,'Job Catalog'!$I$10:$I$509,BX$9)/COUNTA('Job Catalog'!$C$10:$C$509),""))</f>
        <v/>
      </c>
      <c r="BY23" s="57">
        <f>IF(OR($A23="",BY$9=""),"",IFERROR(COUNTIFS('Job Catalog'!$F$10:$F$509,$A23,'Job Catalog'!$H$10:$H$509,BY$7,'Job Catalog'!$I$10:$I$509,BY$9)/COUNTA('Job Catalog'!$C$10:$C$509),""))</f>
        <v/>
      </c>
      <c r="BZ23" s="57">
        <f>IF(OR($A23="",BZ$9=""),"",IFERROR(COUNTIFS('Job Catalog'!$F$10:$F$509,$A23,'Job Catalog'!$H$10:$H$509,BZ$7,'Job Catalog'!$I$10:$I$509,BZ$9)/COUNTA('Job Catalog'!$C$10:$C$509),""))</f>
        <v/>
      </c>
      <c r="CA23" s="57">
        <f>IF(OR($A23="",CA$9=""),"",IFERROR(COUNTIFS('Job Catalog'!$F$10:$F$509,$A23,'Job Catalog'!$H$10:$H$509,CA$7,'Job Catalog'!$I$10:$I$509,CA$9)/COUNTA('Job Catalog'!$C$10:$C$509),""))</f>
        <v/>
      </c>
      <c r="CB23" s="57">
        <f>IF(OR($A23="",CB$9=""),"",IFERROR(COUNTIFS('Job Catalog'!$F$10:$F$509,$A23,'Job Catalog'!$H$10:$H$509,CB$7,'Job Catalog'!$I$10:$I$509,CB$9)/COUNTA('Job Catalog'!$C$10:$C$509),""))</f>
        <v/>
      </c>
      <c r="CC23" s="57">
        <f>IF(OR($A23="",CC$9=""),"",IFERROR(COUNTIFS('Job Catalog'!$F$10:$F$509,$A23,'Job Catalog'!$H$10:$H$509,CC$7,'Job Catalog'!$I$10:$I$509,CC$9)/COUNTA('Job Catalog'!$C$10:$C$509),""))</f>
        <v/>
      </c>
      <c r="CD23" s="57">
        <f>IF(OR($A23="",CD$9=""),"",IFERROR(COUNTIFS('Job Catalog'!$F$10:$F$509,$A23,'Job Catalog'!$H$10:$H$509,CD$7,'Job Catalog'!$I$10:$I$509,CD$9)/COUNTA('Job Catalog'!$C$10:$C$509),""))</f>
        <v/>
      </c>
      <c r="CE23" s="57">
        <f>IF(OR($A23="",CE$9=""),"",IFERROR(COUNTIFS('Job Catalog'!$F$10:$F$509,$A23,'Job Catalog'!$H$10:$H$509,CE$7,'Job Catalog'!$I$10:$I$509,CE$9)/COUNTA('Job Catalog'!$C$10:$C$509),""))</f>
        <v/>
      </c>
      <c r="CF23" s="57">
        <f>IF(OR($A23="",CF$9=""),"",IFERROR(COUNTIFS('Job Catalog'!$F$10:$F$509,$A23,'Job Catalog'!$H$10:$H$509,CF$7,'Job Catalog'!$I$10:$I$509,CF$9)/COUNTA('Job Catalog'!$C$10:$C$509),""))</f>
        <v/>
      </c>
      <c r="CG23" s="57">
        <f>IF(OR($A23="",CG$9=""),"",IFERROR(COUNTIFS('Job Catalog'!$F$10:$F$509,$A23,'Job Catalog'!$H$10:$H$509,CG$7,'Job Catalog'!$I$10:$I$509,CG$9)/COUNTA('Job Catalog'!$C$10:$C$509),""))</f>
        <v/>
      </c>
      <c r="CH23" s="57">
        <f>IF(OR($A23="",CH$9=""),"",IFERROR(COUNTIFS('Job Catalog'!$F$10:$F$509,$A23,'Job Catalog'!$H$10:$H$509,CH$7,'Job Catalog'!$I$10:$I$509,CH$9)/COUNTA('Job Catalog'!$C$10:$C$509),""))</f>
        <v/>
      </c>
      <c r="CI23" s="57">
        <f>IF(OR($A23="",CI$9=""),"",IFERROR(COUNTIFS('Job Catalog'!$F$10:$F$509,$A23,'Job Catalog'!$H$10:$H$509,CI$7,'Job Catalog'!$I$10:$I$509,CI$9)/COUNTA('Job Catalog'!$C$10:$C$509),""))</f>
        <v/>
      </c>
      <c r="CJ23" s="57">
        <f>IF(OR($A23="",CJ$9=""),"",IFERROR(COUNTIFS('Job Catalog'!$F$10:$F$509,$A23,'Job Catalog'!$H$10:$H$509,CJ$7,'Job Catalog'!$I$10:$I$509,CJ$9)/COUNTA('Job Catalog'!$C$10:$C$509),""))</f>
        <v/>
      </c>
      <c r="CK23" s="57">
        <f>IF(OR($A23="",CK$9=""),"",IFERROR(COUNTIFS('Job Catalog'!$F$10:$F$509,$A23,'Job Catalog'!$H$10:$H$509,CK$7,'Job Catalog'!$I$10:$I$509,CK$9)/COUNTA('Job Catalog'!$C$10:$C$509),""))</f>
        <v/>
      </c>
      <c r="CL23" s="57">
        <f>IF(OR($A23="",CL$9=""),"",IFERROR(COUNTIFS('Job Catalog'!$F$10:$F$509,$A23,'Job Catalog'!$H$10:$H$509,CL$7,'Job Catalog'!$I$10:$I$509,CL$9)/COUNTA('Job Catalog'!$C$10:$C$509),""))</f>
        <v/>
      </c>
      <c r="CM23" s="57">
        <f>IF(OR($A23="",CM$9=""),"",IFERROR(COUNTIFS('Job Catalog'!$F$10:$F$509,$A23,'Job Catalog'!$H$10:$H$509,CM$7,'Job Catalog'!$I$10:$I$509,CM$9)/COUNTA('Job Catalog'!$C$10:$C$509),""))</f>
        <v/>
      </c>
      <c r="CN23" s="57">
        <f>IF(OR($A23="",CN$9=""),"",IFERROR(COUNTIFS('Job Catalog'!$F$10:$F$509,$A23,'Job Catalog'!$H$10:$H$509,CN$7,'Job Catalog'!$I$10:$I$509,CN$9)/COUNTA('Job Catalog'!$C$10:$C$509),""))</f>
        <v/>
      </c>
      <c r="CO23" s="57">
        <f>IF(OR($A23="",CO$9=""),"",IFERROR(COUNTIFS('Job Catalog'!$F$10:$F$509,$A23,'Job Catalog'!$H$10:$H$509,CO$7,'Job Catalog'!$I$10:$I$509,CO$9)/COUNTA('Job Catalog'!$C$10:$C$509),""))</f>
        <v/>
      </c>
      <c r="CP23" s="57">
        <f>IF(OR($A23="",CP$9=""),"",IFERROR(COUNTIFS('Job Catalog'!$F$10:$F$509,$A23,'Job Catalog'!$H$10:$H$509,CP$7,'Job Catalog'!$I$10:$I$509,CP$9)/COUNTA('Job Catalog'!$C$10:$C$509),""))</f>
        <v/>
      </c>
      <c r="CQ23" s="57">
        <f>IF(OR($A23="",CQ$9=""),"",IFERROR(COUNTIFS('Job Catalog'!$F$10:$F$509,$A23,'Job Catalog'!$H$10:$H$509,CQ$7,'Job Catalog'!$I$10:$I$509,CQ$9)/COUNTA('Job Catalog'!$C$10:$C$509),""))</f>
        <v/>
      </c>
      <c r="CR23" s="57">
        <f>IF(OR($A23="",CR$9=""),"",IFERROR(COUNTIFS('Job Catalog'!$F$10:$F$509,$A23,'Job Catalog'!$H$10:$H$509,CR$7,'Job Catalog'!$I$10:$I$509,CR$9)/COUNTA('Job Catalog'!$C$10:$C$509),""))</f>
        <v/>
      </c>
      <c r="CS23" s="57">
        <f>IF(OR($A23="",CS$9=""),"",IFERROR(COUNTIFS('Job Catalog'!$F$10:$F$509,$A23,'Job Catalog'!$H$10:$H$509,CS$7,'Job Catalog'!$I$10:$I$509,CS$9)/COUNTA('Job Catalog'!$C$10:$C$509),""))</f>
        <v/>
      </c>
      <c r="CT23" s="57">
        <f>IF(OR($A23="",CT$9=""),"",IFERROR(COUNTIFS('Job Catalog'!$F$10:$F$509,$A23,'Job Catalog'!$H$10:$H$509,CT$7,'Job Catalog'!$I$10:$I$509,CT$9)/COUNTA('Job Catalog'!$C$10:$C$509),""))</f>
        <v/>
      </c>
      <c r="CU23" s="58">
        <f>IF($A23="","",SUM(C23:CT23))</f>
        <v/>
      </c>
    </row>
    <row r="24">
      <c r="A24">
        <f>IF(SETUP!$C162="","",SETUP!$C162)</f>
        <v/>
      </c>
      <c r="B24" s="9">
        <f>IF(SETUP!$C162="","",SETUP!$B162&amp;" / "&amp;SETUP!$D162)</f>
        <v/>
      </c>
      <c r="C24" s="57">
        <f>IF(OR($A24="",C$9=""),"",IFERROR(COUNTIFS('Job Catalog'!$F$10:$F$509,$A24,'Job Catalog'!$H$10:$H$509,C$7,'Job Catalog'!$I$10:$I$509,C$9)/COUNTA('Job Catalog'!$C$10:$C$509),""))</f>
        <v/>
      </c>
      <c r="D24" s="57">
        <f>IF(OR($A24="",D$9=""),"",IFERROR(COUNTIFS('Job Catalog'!$F$10:$F$509,$A24,'Job Catalog'!$H$10:$H$509,D$7,'Job Catalog'!$I$10:$I$509,D$9)/COUNTA('Job Catalog'!$C$10:$C$509),""))</f>
        <v/>
      </c>
      <c r="E24" s="57">
        <f>IF(OR($A24="",E$9=""),"",IFERROR(COUNTIFS('Job Catalog'!$F$10:$F$509,$A24,'Job Catalog'!$H$10:$H$509,E$7,'Job Catalog'!$I$10:$I$509,E$9)/COUNTA('Job Catalog'!$C$10:$C$509),""))</f>
        <v/>
      </c>
      <c r="F24" s="57">
        <f>IF(OR($A24="",F$9=""),"",IFERROR(COUNTIFS('Job Catalog'!$F$10:$F$509,$A24,'Job Catalog'!$H$10:$H$509,F$7,'Job Catalog'!$I$10:$I$509,F$9)/COUNTA('Job Catalog'!$C$10:$C$509),""))</f>
        <v/>
      </c>
      <c r="G24" s="57">
        <f>IF(OR($A24="",G$9=""),"",IFERROR(COUNTIFS('Job Catalog'!$F$10:$F$509,$A24,'Job Catalog'!$H$10:$H$509,G$7,'Job Catalog'!$I$10:$I$509,G$9)/COUNTA('Job Catalog'!$C$10:$C$509),""))</f>
        <v/>
      </c>
      <c r="H24" s="57">
        <f>IF(OR($A24="",H$9=""),"",IFERROR(COUNTIFS('Job Catalog'!$F$10:$F$509,$A24,'Job Catalog'!$H$10:$H$509,H$7,'Job Catalog'!$I$10:$I$509,H$9)/COUNTA('Job Catalog'!$C$10:$C$509),""))</f>
        <v/>
      </c>
      <c r="I24" s="57">
        <f>IF(OR($A24="",I$9=""),"",IFERROR(COUNTIFS('Job Catalog'!$F$10:$F$509,$A24,'Job Catalog'!$H$10:$H$509,I$7,'Job Catalog'!$I$10:$I$509,I$9)/COUNTA('Job Catalog'!$C$10:$C$509),""))</f>
        <v/>
      </c>
      <c r="J24" s="57">
        <f>IF(OR($A24="",J$9=""),"",IFERROR(COUNTIFS('Job Catalog'!$F$10:$F$509,$A24,'Job Catalog'!$H$10:$H$509,J$7,'Job Catalog'!$I$10:$I$509,J$9)/COUNTA('Job Catalog'!$C$10:$C$509),""))</f>
        <v/>
      </c>
      <c r="K24" s="57">
        <f>IF(OR($A24="",K$9=""),"",IFERROR(COUNTIFS('Job Catalog'!$F$10:$F$509,$A24,'Job Catalog'!$H$10:$H$509,K$7,'Job Catalog'!$I$10:$I$509,K$9)/COUNTA('Job Catalog'!$C$10:$C$509),""))</f>
        <v/>
      </c>
      <c r="L24" s="57">
        <f>IF(OR($A24="",L$9=""),"",IFERROR(COUNTIFS('Job Catalog'!$F$10:$F$509,$A24,'Job Catalog'!$H$10:$H$509,L$7,'Job Catalog'!$I$10:$I$509,L$9)/COUNTA('Job Catalog'!$C$10:$C$509),""))</f>
        <v/>
      </c>
      <c r="M24" s="57">
        <f>IF(OR($A24="",M$9=""),"",IFERROR(COUNTIFS('Job Catalog'!$F$10:$F$509,$A24,'Job Catalog'!$H$10:$H$509,M$7,'Job Catalog'!$I$10:$I$509,M$9)/COUNTA('Job Catalog'!$C$10:$C$509),""))</f>
        <v/>
      </c>
      <c r="N24" s="57">
        <f>IF(OR($A24="",N$9=""),"",IFERROR(COUNTIFS('Job Catalog'!$F$10:$F$509,$A24,'Job Catalog'!$H$10:$H$509,N$7,'Job Catalog'!$I$10:$I$509,N$9)/COUNTA('Job Catalog'!$C$10:$C$509),""))</f>
        <v/>
      </c>
      <c r="O24" s="57">
        <f>IF(OR($A24="",O$9=""),"",IFERROR(COUNTIFS('Job Catalog'!$F$10:$F$509,$A24,'Job Catalog'!$H$10:$H$509,O$7,'Job Catalog'!$I$10:$I$509,O$9)/COUNTA('Job Catalog'!$C$10:$C$509),""))</f>
        <v/>
      </c>
      <c r="P24" s="57">
        <f>IF(OR($A24="",P$9=""),"",IFERROR(COUNTIFS('Job Catalog'!$F$10:$F$509,$A24,'Job Catalog'!$H$10:$H$509,P$7,'Job Catalog'!$I$10:$I$509,P$9)/COUNTA('Job Catalog'!$C$10:$C$509),""))</f>
        <v/>
      </c>
      <c r="Q24" s="57">
        <f>IF(OR($A24="",Q$9=""),"",IFERROR(COUNTIFS('Job Catalog'!$F$10:$F$509,$A24,'Job Catalog'!$H$10:$H$509,Q$7,'Job Catalog'!$I$10:$I$509,Q$9)/COUNTA('Job Catalog'!$C$10:$C$509),""))</f>
        <v/>
      </c>
      <c r="R24" s="57">
        <f>IF(OR($A24="",R$9=""),"",IFERROR(COUNTIFS('Job Catalog'!$F$10:$F$509,$A24,'Job Catalog'!$H$10:$H$509,R$7,'Job Catalog'!$I$10:$I$509,R$9)/COUNTA('Job Catalog'!$C$10:$C$509),""))</f>
        <v/>
      </c>
      <c r="S24" s="57">
        <f>IF(OR($A24="",S$9=""),"",IFERROR(COUNTIFS('Job Catalog'!$F$10:$F$509,$A24,'Job Catalog'!$H$10:$H$509,S$7,'Job Catalog'!$I$10:$I$509,S$9)/COUNTA('Job Catalog'!$C$10:$C$509),""))</f>
        <v/>
      </c>
      <c r="T24" s="57">
        <f>IF(OR($A24="",T$9=""),"",IFERROR(COUNTIFS('Job Catalog'!$F$10:$F$509,$A24,'Job Catalog'!$H$10:$H$509,T$7,'Job Catalog'!$I$10:$I$509,T$9)/COUNTA('Job Catalog'!$C$10:$C$509),""))</f>
        <v/>
      </c>
      <c r="U24" s="57">
        <f>IF(OR($A24="",U$9=""),"",IFERROR(COUNTIFS('Job Catalog'!$F$10:$F$509,$A24,'Job Catalog'!$H$10:$H$509,U$7,'Job Catalog'!$I$10:$I$509,U$9)/COUNTA('Job Catalog'!$C$10:$C$509),""))</f>
        <v/>
      </c>
      <c r="V24" s="57">
        <f>IF(OR($A24="",V$9=""),"",IFERROR(COUNTIFS('Job Catalog'!$F$10:$F$509,$A24,'Job Catalog'!$H$10:$H$509,V$7,'Job Catalog'!$I$10:$I$509,V$9)/COUNTA('Job Catalog'!$C$10:$C$509),""))</f>
        <v/>
      </c>
      <c r="W24" s="57">
        <f>IF(OR($A24="",W$9=""),"",IFERROR(COUNTIFS('Job Catalog'!$F$10:$F$509,$A24,'Job Catalog'!$H$10:$H$509,W$7,'Job Catalog'!$I$10:$I$509,W$9)/COUNTA('Job Catalog'!$C$10:$C$509),""))</f>
        <v/>
      </c>
      <c r="X24" s="57">
        <f>IF(OR($A24="",X$9=""),"",IFERROR(COUNTIFS('Job Catalog'!$F$10:$F$509,$A24,'Job Catalog'!$H$10:$H$509,X$7,'Job Catalog'!$I$10:$I$509,X$9)/COUNTA('Job Catalog'!$C$10:$C$509),""))</f>
        <v/>
      </c>
      <c r="Y24" s="57">
        <f>IF(OR($A24="",Y$9=""),"",IFERROR(COUNTIFS('Job Catalog'!$F$10:$F$509,$A24,'Job Catalog'!$H$10:$H$509,Y$7,'Job Catalog'!$I$10:$I$509,Y$9)/COUNTA('Job Catalog'!$C$10:$C$509),""))</f>
        <v/>
      </c>
      <c r="Z24" s="57">
        <f>IF(OR($A24="",Z$9=""),"",IFERROR(COUNTIFS('Job Catalog'!$F$10:$F$509,$A24,'Job Catalog'!$H$10:$H$509,Z$7,'Job Catalog'!$I$10:$I$509,Z$9)/COUNTA('Job Catalog'!$C$10:$C$509),""))</f>
        <v/>
      </c>
      <c r="AA24" s="57">
        <f>IF(OR($A24="",AA$9=""),"",IFERROR(COUNTIFS('Job Catalog'!$F$10:$F$509,$A24,'Job Catalog'!$H$10:$H$509,AA$7,'Job Catalog'!$I$10:$I$509,AA$9)/COUNTA('Job Catalog'!$C$10:$C$509),""))</f>
        <v/>
      </c>
      <c r="AB24" s="57">
        <f>IF(OR($A24="",AB$9=""),"",IFERROR(COUNTIFS('Job Catalog'!$F$10:$F$509,$A24,'Job Catalog'!$H$10:$H$509,AB$7,'Job Catalog'!$I$10:$I$509,AB$9)/COUNTA('Job Catalog'!$C$10:$C$509),""))</f>
        <v/>
      </c>
      <c r="AC24" s="57">
        <f>IF(OR($A24="",AC$9=""),"",IFERROR(COUNTIFS('Job Catalog'!$F$10:$F$509,$A24,'Job Catalog'!$H$10:$H$509,AC$7,'Job Catalog'!$I$10:$I$509,AC$9)/COUNTA('Job Catalog'!$C$10:$C$509),""))</f>
        <v/>
      </c>
      <c r="AD24" s="57">
        <f>IF(OR($A24="",AD$9=""),"",IFERROR(COUNTIFS('Job Catalog'!$F$10:$F$509,$A24,'Job Catalog'!$H$10:$H$509,AD$7,'Job Catalog'!$I$10:$I$509,AD$9)/COUNTA('Job Catalog'!$C$10:$C$509),""))</f>
        <v/>
      </c>
      <c r="AE24" s="57">
        <f>IF(OR($A24="",AE$9=""),"",IFERROR(COUNTIFS('Job Catalog'!$F$10:$F$509,$A24,'Job Catalog'!$H$10:$H$509,AE$7,'Job Catalog'!$I$10:$I$509,AE$9)/COUNTA('Job Catalog'!$C$10:$C$509),""))</f>
        <v/>
      </c>
      <c r="AF24" s="57">
        <f>IF(OR($A24="",AF$9=""),"",IFERROR(COUNTIFS('Job Catalog'!$F$10:$F$509,$A24,'Job Catalog'!$H$10:$H$509,AF$7,'Job Catalog'!$I$10:$I$509,AF$9)/COUNTA('Job Catalog'!$C$10:$C$509),""))</f>
        <v/>
      </c>
      <c r="AG24" s="57">
        <f>IF(OR($A24="",AG$9=""),"",IFERROR(COUNTIFS('Job Catalog'!$F$10:$F$509,$A24,'Job Catalog'!$H$10:$H$509,AG$7,'Job Catalog'!$I$10:$I$509,AG$9)/COUNTA('Job Catalog'!$C$10:$C$509),""))</f>
        <v/>
      </c>
      <c r="AH24" s="57">
        <f>IF(OR($A24="",AH$9=""),"",IFERROR(COUNTIFS('Job Catalog'!$F$10:$F$509,$A24,'Job Catalog'!$H$10:$H$509,AH$7,'Job Catalog'!$I$10:$I$509,AH$9)/COUNTA('Job Catalog'!$C$10:$C$509),""))</f>
        <v/>
      </c>
      <c r="AI24" s="57">
        <f>IF(OR($A24="",AI$9=""),"",IFERROR(COUNTIFS('Job Catalog'!$F$10:$F$509,$A24,'Job Catalog'!$H$10:$H$509,AI$7,'Job Catalog'!$I$10:$I$509,AI$9)/COUNTA('Job Catalog'!$C$10:$C$509),""))</f>
        <v/>
      </c>
      <c r="AJ24" s="57">
        <f>IF(OR($A24="",AJ$9=""),"",IFERROR(COUNTIFS('Job Catalog'!$F$10:$F$509,$A24,'Job Catalog'!$H$10:$H$509,AJ$7,'Job Catalog'!$I$10:$I$509,AJ$9)/COUNTA('Job Catalog'!$C$10:$C$509),""))</f>
        <v/>
      </c>
      <c r="AK24" s="57">
        <f>IF(OR($A24="",AK$9=""),"",IFERROR(COUNTIFS('Job Catalog'!$F$10:$F$509,$A24,'Job Catalog'!$H$10:$H$509,AK$7,'Job Catalog'!$I$10:$I$509,AK$9)/COUNTA('Job Catalog'!$C$10:$C$509),""))</f>
        <v/>
      </c>
      <c r="AL24" s="57">
        <f>IF(OR($A24="",AL$9=""),"",IFERROR(COUNTIFS('Job Catalog'!$F$10:$F$509,$A24,'Job Catalog'!$H$10:$H$509,AL$7,'Job Catalog'!$I$10:$I$509,AL$9)/COUNTA('Job Catalog'!$C$10:$C$509),""))</f>
        <v/>
      </c>
      <c r="AM24" s="57">
        <f>IF(OR($A24="",AM$9=""),"",IFERROR(COUNTIFS('Job Catalog'!$F$10:$F$509,$A24,'Job Catalog'!$H$10:$H$509,AM$7,'Job Catalog'!$I$10:$I$509,AM$9)/COUNTA('Job Catalog'!$C$10:$C$509),""))</f>
        <v/>
      </c>
      <c r="AN24" s="57">
        <f>IF(OR($A24="",AN$9=""),"",IFERROR(COUNTIFS('Job Catalog'!$F$10:$F$509,$A24,'Job Catalog'!$H$10:$H$509,AN$7,'Job Catalog'!$I$10:$I$509,AN$9)/COUNTA('Job Catalog'!$C$10:$C$509),""))</f>
        <v/>
      </c>
      <c r="AO24" s="57">
        <f>IF(OR($A24="",AO$9=""),"",IFERROR(COUNTIFS('Job Catalog'!$F$10:$F$509,$A24,'Job Catalog'!$H$10:$H$509,AO$7,'Job Catalog'!$I$10:$I$509,AO$9)/COUNTA('Job Catalog'!$C$10:$C$509),""))</f>
        <v/>
      </c>
      <c r="AP24" s="57">
        <f>IF(OR($A24="",AP$9=""),"",IFERROR(COUNTIFS('Job Catalog'!$F$10:$F$509,$A24,'Job Catalog'!$H$10:$H$509,AP$7,'Job Catalog'!$I$10:$I$509,AP$9)/COUNTA('Job Catalog'!$C$10:$C$509),""))</f>
        <v/>
      </c>
      <c r="AQ24" s="57">
        <f>IF(OR($A24="",AQ$9=""),"",IFERROR(COUNTIFS('Job Catalog'!$F$10:$F$509,$A24,'Job Catalog'!$H$10:$H$509,AQ$7,'Job Catalog'!$I$10:$I$509,AQ$9)/COUNTA('Job Catalog'!$C$10:$C$509),""))</f>
        <v/>
      </c>
      <c r="AR24" s="57">
        <f>IF(OR($A24="",AR$9=""),"",IFERROR(COUNTIFS('Job Catalog'!$F$10:$F$509,$A24,'Job Catalog'!$H$10:$H$509,AR$7,'Job Catalog'!$I$10:$I$509,AR$9)/COUNTA('Job Catalog'!$C$10:$C$509),""))</f>
        <v/>
      </c>
      <c r="AS24" s="57">
        <f>IF(OR($A24="",AS$9=""),"",IFERROR(COUNTIFS('Job Catalog'!$F$10:$F$509,$A24,'Job Catalog'!$H$10:$H$509,AS$7,'Job Catalog'!$I$10:$I$509,AS$9)/COUNTA('Job Catalog'!$C$10:$C$509),""))</f>
        <v/>
      </c>
      <c r="AT24" s="57">
        <f>IF(OR($A24="",AT$9=""),"",IFERROR(COUNTIFS('Job Catalog'!$F$10:$F$509,$A24,'Job Catalog'!$H$10:$H$509,AT$7,'Job Catalog'!$I$10:$I$509,AT$9)/COUNTA('Job Catalog'!$C$10:$C$509),""))</f>
        <v/>
      </c>
      <c r="AU24" s="57">
        <f>IF(OR($A24="",AU$9=""),"",IFERROR(COUNTIFS('Job Catalog'!$F$10:$F$509,$A24,'Job Catalog'!$H$10:$H$509,AU$7,'Job Catalog'!$I$10:$I$509,AU$9)/COUNTA('Job Catalog'!$C$10:$C$509),""))</f>
        <v/>
      </c>
      <c r="AV24" s="57">
        <f>IF(OR($A24="",AV$9=""),"",IFERROR(COUNTIFS('Job Catalog'!$F$10:$F$509,$A24,'Job Catalog'!$H$10:$H$509,AV$7,'Job Catalog'!$I$10:$I$509,AV$9)/COUNTA('Job Catalog'!$C$10:$C$509),""))</f>
        <v/>
      </c>
      <c r="AW24" s="57">
        <f>IF(OR($A24="",AW$9=""),"",IFERROR(COUNTIFS('Job Catalog'!$F$10:$F$509,$A24,'Job Catalog'!$H$10:$H$509,AW$7,'Job Catalog'!$I$10:$I$509,AW$9)/COUNTA('Job Catalog'!$C$10:$C$509),""))</f>
        <v/>
      </c>
      <c r="AX24" s="57">
        <f>IF(OR($A24="",AX$9=""),"",IFERROR(COUNTIFS('Job Catalog'!$F$10:$F$509,$A24,'Job Catalog'!$H$10:$H$509,AX$7,'Job Catalog'!$I$10:$I$509,AX$9)/COUNTA('Job Catalog'!$C$10:$C$509),""))</f>
        <v/>
      </c>
      <c r="AY24" s="57">
        <f>IF(OR($A24="",AY$9=""),"",IFERROR(COUNTIFS('Job Catalog'!$F$10:$F$509,$A24,'Job Catalog'!$H$10:$H$509,AY$7,'Job Catalog'!$I$10:$I$509,AY$9)/COUNTA('Job Catalog'!$C$10:$C$509),""))</f>
        <v/>
      </c>
      <c r="AZ24" s="57">
        <f>IF(OR($A24="",AZ$9=""),"",IFERROR(COUNTIFS('Job Catalog'!$F$10:$F$509,$A24,'Job Catalog'!$H$10:$H$509,AZ$7,'Job Catalog'!$I$10:$I$509,AZ$9)/COUNTA('Job Catalog'!$C$10:$C$509),""))</f>
        <v/>
      </c>
      <c r="BA24" s="57">
        <f>IF(OR($A24="",BA$9=""),"",IFERROR(COUNTIFS('Job Catalog'!$F$10:$F$509,$A24,'Job Catalog'!$H$10:$H$509,BA$7,'Job Catalog'!$I$10:$I$509,BA$9)/COUNTA('Job Catalog'!$C$10:$C$509),""))</f>
        <v/>
      </c>
      <c r="BB24" s="57">
        <f>IF(OR($A24="",BB$9=""),"",IFERROR(COUNTIFS('Job Catalog'!$F$10:$F$509,$A24,'Job Catalog'!$H$10:$H$509,BB$7,'Job Catalog'!$I$10:$I$509,BB$9)/COUNTA('Job Catalog'!$C$10:$C$509),""))</f>
        <v/>
      </c>
      <c r="BC24" s="57">
        <f>IF(OR($A24="",BC$9=""),"",IFERROR(COUNTIFS('Job Catalog'!$F$10:$F$509,$A24,'Job Catalog'!$H$10:$H$509,BC$7,'Job Catalog'!$I$10:$I$509,BC$9)/COUNTA('Job Catalog'!$C$10:$C$509),""))</f>
        <v/>
      </c>
      <c r="BD24" s="57">
        <f>IF(OR($A24="",BD$9=""),"",IFERROR(COUNTIFS('Job Catalog'!$F$10:$F$509,$A24,'Job Catalog'!$H$10:$H$509,BD$7,'Job Catalog'!$I$10:$I$509,BD$9)/COUNTA('Job Catalog'!$C$10:$C$509),""))</f>
        <v/>
      </c>
      <c r="BE24" s="57">
        <f>IF(OR($A24="",BE$9=""),"",IFERROR(COUNTIFS('Job Catalog'!$F$10:$F$509,$A24,'Job Catalog'!$H$10:$H$509,BE$7,'Job Catalog'!$I$10:$I$509,BE$9)/COUNTA('Job Catalog'!$C$10:$C$509),""))</f>
        <v/>
      </c>
      <c r="BF24" s="57">
        <f>IF(OR($A24="",BF$9=""),"",IFERROR(COUNTIFS('Job Catalog'!$F$10:$F$509,$A24,'Job Catalog'!$H$10:$H$509,BF$7,'Job Catalog'!$I$10:$I$509,BF$9)/COUNTA('Job Catalog'!$C$10:$C$509),""))</f>
        <v/>
      </c>
      <c r="BG24" s="57">
        <f>IF(OR($A24="",BG$9=""),"",IFERROR(COUNTIFS('Job Catalog'!$F$10:$F$509,$A24,'Job Catalog'!$H$10:$H$509,BG$7,'Job Catalog'!$I$10:$I$509,BG$9)/COUNTA('Job Catalog'!$C$10:$C$509),""))</f>
        <v/>
      </c>
      <c r="BH24" s="57">
        <f>IF(OR($A24="",BH$9=""),"",IFERROR(COUNTIFS('Job Catalog'!$F$10:$F$509,$A24,'Job Catalog'!$H$10:$H$509,BH$7,'Job Catalog'!$I$10:$I$509,BH$9)/COUNTA('Job Catalog'!$C$10:$C$509),""))</f>
        <v/>
      </c>
      <c r="BI24" s="57">
        <f>IF(OR($A24="",BI$9=""),"",IFERROR(COUNTIFS('Job Catalog'!$F$10:$F$509,$A24,'Job Catalog'!$H$10:$H$509,BI$7,'Job Catalog'!$I$10:$I$509,BI$9)/COUNTA('Job Catalog'!$C$10:$C$509),""))</f>
        <v/>
      </c>
      <c r="BJ24" s="57">
        <f>IF(OR($A24="",BJ$9=""),"",IFERROR(COUNTIFS('Job Catalog'!$F$10:$F$509,$A24,'Job Catalog'!$H$10:$H$509,BJ$7,'Job Catalog'!$I$10:$I$509,BJ$9)/COUNTA('Job Catalog'!$C$10:$C$509),""))</f>
        <v/>
      </c>
      <c r="BK24" s="57">
        <f>IF(OR($A24="",BK$9=""),"",IFERROR(COUNTIFS('Job Catalog'!$F$10:$F$509,$A24,'Job Catalog'!$H$10:$H$509,BK$7,'Job Catalog'!$I$10:$I$509,BK$9)/COUNTA('Job Catalog'!$C$10:$C$509),""))</f>
        <v/>
      </c>
      <c r="BL24" s="57">
        <f>IF(OR($A24="",BL$9=""),"",IFERROR(COUNTIFS('Job Catalog'!$F$10:$F$509,$A24,'Job Catalog'!$H$10:$H$509,BL$7,'Job Catalog'!$I$10:$I$509,BL$9)/COUNTA('Job Catalog'!$C$10:$C$509),""))</f>
        <v/>
      </c>
      <c r="BM24" s="57">
        <f>IF(OR($A24="",BM$9=""),"",IFERROR(COUNTIFS('Job Catalog'!$F$10:$F$509,$A24,'Job Catalog'!$H$10:$H$509,BM$7,'Job Catalog'!$I$10:$I$509,BM$9)/COUNTA('Job Catalog'!$C$10:$C$509),""))</f>
        <v/>
      </c>
      <c r="BN24" s="57">
        <f>IF(OR($A24="",BN$9=""),"",IFERROR(COUNTIFS('Job Catalog'!$F$10:$F$509,$A24,'Job Catalog'!$H$10:$H$509,BN$7,'Job Catalog'!$I$10:$I$509,BN$9)/COUNTA('Job Catalog'!$C$10:$C$509),""))</f>
        <v/>
      </c>
      <c r="BO24" s="57">
        <f>IF(OR($A24="",BO$9=""),"",IFERROR(COUNTIFS('Job Catalog'!$F$10:$F$509,$A24,'Job Catalog'!$H$10:$H$509,BO$7,'Job Catalog'!$I$10:$I$509,BO$9)/COUNTA('Job Catalog'!$C$10:$C$509),""))</f>
        <v/>
      </c>
      <c r="BP24" s="57">
        <f>IF(OR($A24="",BP$9=""),"",IFERROR(COUNTIFS('Job Catalog'!$F$10:$F$509,$A24,'Job Catalog'!$H$10:$H$509,BP$7,'Job Catalog'!$I$10:$I$509,BP$9)/COUNTA('Job Catalog'!$C$10:$C$509),""))</f>
        <v/>
      </c>
      <c r="BQ24" s="57">
        <f>IF(OR($A24="",BQ$9=""),"",IFERROR(COUNTIFS('Job Catalog'!$F$10:$F$509,$A24,'Job Catalog'!$H$10:$H$509,BQ$7,'Job Catalog'!$I$10:$I$509,BQ$9)/COUNTA('Job Catalog'!$C$10:$C$509),""))</f>
        <v/>
      </c>
      <c r="BR24" s="57">
        <f>IF(OR($A24="",BR$9=""),"",IFERROR(COUNTIFS('Job Catalog'!$F$10:$F$509,$A24,'Job Catalog'!$H$10:$H$509,BR$7,'Job Catalog'!$I$10:$I$509,BR$9)/COUNTA('Job Catalog'!$C$10:$C$509),""))</f>
        <v/>
      </c>
      <c r="BS24" s="57">
        <f>IF(OR($A24="",BS$9=""),"",IFERROR(COUNTIFS('Job Catalog'!$F$10:$F$509,$A24,'Job Catalog'!$H$10:$H$509,BS$7,'Job Catalog'!$I$10:$I$509,BS$9)/COUNTA('Job Catalog'!$C$10:$C$509),""))</f>
        <v/>
      </c>
      <c r="BT24" s="57">
        <f>IF(OR($A24="",BT$9=""),"",IFERROR(COUNTIFS('Job Catalog'!$F$10:$F$509,$A24,'Job Catalog'!$H$10:$H$509,BT$7,'Job Catalog'!$I$10:$I$509,BT$9)/COUNTA('Job Catalog'!$C$10:$C$509),""))</f>
        <v/>
      </c>
      <c r="BU24" s="57">
        <f>IF(OR($A24="",BU$9=""),"",IFERROR(COUNTIFS('Job Catalog'!$F$10:$F$509,$A24,'Job Catalog'!$H$10:$H$509,BU$7,'Job Catalog'!$I$10:$I$509,BU$9)/COUNTA('Job Catalog'!$C$10:$C$509),""))</f>
        <v/>
      </c>
      <c r="BV24" s="57">
        <f>IF(OR($A24="",BV$9=""),"",IFERROR(COUNTIFS('Job Catalog'!$F$10:$F$509,$A24,'Job Catalog'!$H$10:$H$509,BV$7,'Job Catalog'!$I$10:$I$509,BV$9)/COUNTA('Job Catalog'!$C$10:$C$509),""))</f>
        <v/>
      </c>
      <c r="BW24" s="57">
        <f>IF(OR($A24="",BW$9=""),"",IFERROR(COUNTIFS('Job Catalog'!$F$10:$F$509,$A24,'Job Catalog'!$H$10:$H$509,BW$7,'Job Catalog'!$I$10:$I$509,BW$9)/COUNTA('Job Catalog'!$C$10:$C$509),""))</f>
        <v/>
      </c>
      <c r="BX24" s="57">
        <f>IF(OR($A24="",BX$9=""),"",IFERROR(COUNTIFS('Job Catalog'!$F$10:$F$509,$A24,'Job Catalog'!$H$10:$H$509,BX$7,'Job Catalog'!$I$10:$I$509,BX$9)/COUNTA('Job Catalog'!$C$10:$C$509),""))</f>
        <v/>
      </c>
      <c r="BY24" s="57">
        <f>IF(OR($A24="",BY$9=""),"",IFERROR(COUNTIFS('Job Catalog'!$F$10:$F$509,$A24,'Job Catalog'!$H$10:$H$509,BY$7,'Job Catalog'!$I$10:$I$509,BY$9)/COUNTA('Job Catalog'!$C$10:$C$509),""))</f>
        <v/>
      </c>
      <c r="BZ24" s="57">
        <f>IF(OR($A24="",BZ$9=""),"",IFERROR(COUNTIFS('Job Catalog'!$F$10:$F$509,$A24,'Job Catalog'!$H$10:$H$509,BZ$7,'Job Catalog'!$I$10:$I$509,BZ$9)/COUNTA('Job Catalog'!$C$10:$C$509),""))</f>
        <v/>
      </c>
      <c r="CA24" s="57">
        <f>IF(OR($A24="",CA$9=""),"",IFERROR(COUNTIFS('Job Catalog'!$F$10:$F$509,$A24,'Job Catalog'!$H$10:$H$509,CA$7,'Job Catalog'!$I$10:$I$509,CA$9)/COUNTA('Job Catalog'!$C$10:$C$509),""))</f>
        <v/>
      </c>
      <c r="CB24" s="57">
        <f>IF(OR($A24="",CB$9=""),"",IFERROR(COUNTIFS('Job Catalog'!$F$10:$F$509,$A24,'Job Catalog'!$H$10:$H$509,CB$7,'Job Catalog'!$I$10:$I$509,CB$9)/COUNTA('Job Catalog'!$C$10:$C$509),""))</f>
        <v/>
      </c>
      <c r="CC24" s="57">
        <f>IF(OR($A24="",CC$9=""),"",IFERROR(COUNTIFS('Job Catalog'!$F$10:$F$509,$A24,'Job Catalog'!$H$10:$H$509,CC$7,'Job Catalog'!$I$10:$I$509,CC$9)/COUNTA('Job Catalog'!$C$10:$C$509),""))</f>
        <v/>
      </c>
      <c r="CD24" s="57">
        <f>IF(OR($A24="",CD$9=""),"",IFERROR(COUNTIFS('Job Catalog'!$F$10:$F$509,$A24,'Job Catalog'!$H$10:$H$509,CD$7,'Job Catalog'!$I$10:$I$509,CD$9)/COUNTA('Job Catalog'!$C$10:$C$509),""))</f>
        <v/>
      </c>
      <c r="CE24" s="57">
        <f>IF(OR($A24="",CE$9=""),"",IFERROR(COUNTIFS('Job Catalog'!$F$10:$F$509,$A24,'Job Catalog'!$H$10:$H$509,CE$7,'Job Catalog'!$I$10:$I$509,CE$9)/COUNTA('Job Catalog'!$C$10:$C$509),""))</f>
        <v/>
      </c>
      <c r="CF24" s="57">
        <f>IF(OR($A24="",CF$9=""),"",IFERROR(COUNTIFS('Job Catalog'!$F$10:$F$509,$A24,'Job Catalog'!$H$10:$H$509,CF$7,'Job Catalog'!$I$10:$I$509,CF$9)/COUNTA('Job Catalog'!$C$10:$C$509),""))</f>
        <v/>
      </c>
      <c r="CG24" s="57">
        <f>IF(OR($A24="",CG$9=""),"",IFERROR(COUNTIFS('Job Catalog'!$F$10:$F$509,$A24,'Job Catalog'!$H$10:$H$509,CG$7,'Job Catalog'!$I$10:$I$509,CG$9)/COUNTA('Job Catalog'!$C$10:$C$509),""))</f>
        <v/>
      </c>
      <c r="CH24" s="57">
        <f>IF(OR($A24="",CH$9=""),"",IFERROR(COUNTIFS('Job Catalog'!$F$10:$F$509,$A24,'Job Catalog'!$H$10:$H$509,CH$7,'Job Catalog'!$I$10:$I$509,CH$9)/COUNTA('Job Catalog'!$C$10:$C$509),""))</f>
        <v/>
      </c>
      <c r="CI24" s="57">
        <f>IF(OR($A24="",CI$9=""),"",IFERROR(COUNTIFS('Job Catalog'!$F$10:$F$509,$A24,'Job Catalog'!$H$10:$H$509,CI$7,'Job Catalog'!$I$10:$I$509,CI$9)/COUNTA('Job Catalog'!$C$10:$C$509),""))</f>
        <v/>
      </c>
      <c r="CJ24" s="57">
        <f>IF(OR($A24="",CJ$9=""),"",IFERROR(COUNTIFS('Job Catalog'!$F$10:$F$509,$A24,'Job Catalog'!$H$10:$H$509,CJ$7,'Job Catalog'!$I$10:$I$509,CJ$9)/COUNTA('Job Catalog'!$C$10:$C$509),""))</f>
        <v/>
      </c>
      <c r="CK24" s="57">
        <f>IF(OR($A24="",CK$9=""),"",IFERROR(COUNTIFS('Job Catalog'!$F$10:$F$509,$A24,'Job Catalog'!$H$10:$H$509,CK$7,'Job Catalog'!$I$10:$I$509,CK$9)/COUNTA('Job Catalog'!$C$10:$C$509),""))</f>
        <v/>
      </c>
      <c r="CL24" s="57">
        <f>IF(OR($A24="",CL$9=""),"",IFERROR(COUNTIFS('Job Catalog'!$F$10:$F$509,$A24,'Job Catalog'!$H$10:$H$509,CL$7,'Job Catalog'!$I$10:$I$509,CL$9)/COUNTA('Job Catalog'!$C$10:$C$509),""))</f>
        <v/>
      </c>
      <c r="CM24" s="57">
        <f>IF(OR($A24="",CM$9=""),"",IFERROR(COUNTIFS('Job Catalog'!$F$10:$F$509,$A24,'Job Catalog'!$H$10:$H$509,CM$7,'Job Catalog'!$I$10:$I$509,CM$9)/COUNTA('Job Catalog'!$C$10:$C$509),""))</f>
        <v/>
      </c>
      <c r="CN24" s="57">
        <f>IF(OR($A24="",CN$9=""),"",IFERROR(COUNTIFS('Job Catalog'!$F$10:$F$509,$A24,'Job Catalog'!$H$10:$H$509,CN$7,'Job Catalog'!$I$10:$I$509,CN$9)/COUNTA('Job Catalog'!$C$10:$C$509),""))</f>
        <v/>
      </c>
      <c r="CO24" s="57">
        <f>IF(OR($A24="",CO$9=""),"",IFERROR(COUNTIFS('Job Catalog'!$F$10:$F$509,$A24,'Job Catalog'!$H$10:$H$509,CO$7,'Job Catalog'!$I$10:$I$509,CO$9)/COUNTA('Job Catalog'!$C$10:$C$509),""))</f>
        <v/>
      </c>
      <c r="CP24" s="57">
        <f>IF(OR($A24="",CP$9=""),"",IFERROR(COUNTIFS('Job Catalog'!$F$10:$F$509,$A24,'Job Catalog'!$H$10:$H$509,CP$7,'Job Catalog'!$I$10:$I$509,CP$9)/COUNTA('Job Catalog'!$C$10:$C$509),""))</f>
        <v/>
      </c>
      <c r="CQ24" s="57">
        <f>IF(OR($A24="",CQ$9=""),"",IFERROR(COUNTIFS('Job Catalog'!$F$10:$F$509,$A24,'Job Catalog'!$H$10:$H$509,CQ$7,'Job Catalog'!$I$10:$I$509,CQ$9)/COUNTA('Job Catalog'!$C$10:$C$509),""))</f>
        <v/>
      </c>
      <c r="CR24" s="57">
        <f>IF(OR($A24="",CR$9=""),"",IFERROR(COUNTIFS('Job Catalog'!$F$10:$F$509,$A24,'Job Catalog'!$H$10:$H$509,CR$7,'Job Catalog'!$I$10:$I$509,CR$9)/COUNTA('Job Catalog'!$C$10:$C$509),""))</f>
        <v/>
      </c>
      <c r="CS24" s="57">
        <f>IF(OR($A24="",CS$9=""),"",IFERROR(COUNTIFS('Job Catalog'!$F$10:$F$509,$A24,'Job Catalog'!$H$10:$H$509,CS$7,'Job Catalog'!$I$10:$I$509,CS$9)/COUNTA('Job Catalog'!$C$10:$C$509),""))</f>
        <v/>
      </c>
      <c r="CT24" s="57">
        <f>IF(OR($A24="",CT$9=""),"",IFERROR(COUNTIFS('Job Catalog'!$F$10:$F$509,$A24,'Job Catalog'!$H$10:$H$509,CT$7,'Job Catalog'!$I$10:$I$509,CT$9)/COUNTA('Job Catalog'!$C$10:$C$509),""))</f>
        <v/>
      </c>
      <c r="CU24" s="58">
        <f>IF($A24="","",SUM(C24:CT24))</f>
        <v/>
      </c>
    </row>
    <row r="25">
      <c r="A25">
        <f>IF(SETUP!$C163="","",SETUP!$C163)</f>
        <v/>
      </c>
      <c r="B25" s="9">
        <f>IF(SETUP!$C163="","",SETUP!$B163&amp;" / "&amp;SETUP!$D163)</f>
        <v/>
      </c>
      <c r="C25" s="57">
        <f>IF(OR($A25="",C$9=""),"",IFERROR(COUNTIFS('Job Catalog'!$F$10:$F$509,$A25,'Job Catalog'!$H$10:$H$509,C$7,'Job Catalog'!$I$10:$I$509,C$9)/COUNTA('Job Catalog'!$C$10:$C$509),""))</f>
        <v/>
      </c>
      <c r="D25" s="57">
        <f>IF(OR($A25="",D$9=""),"",IFERROR(COUNTIFS('Job Catalog'!$F$10:$F$509,$A25,'Job Catalog'!$H$10:$H$509,D$7,'Job Catalog'!$I$10:$I$509,D$9)/COUNTA('Job Catalog'!$C$10:$C$509),""))</f>
        <v/>
      </c>
      <c r="E25" s="57">
        <f>IF(OR($A25="",E$9=""),"",IFERROR(COUNTIFS('Job Catalog'!$F$10:$F$509,$A25,'Job Catalog'!$H$10:$H$509,E$7,'Job Catalog'!$I$10:$I$509,E$9)/COUNTA('Job Catalog'!$C$10:$C$509),""))</f>
        <v/>
      </c>
      <c r="F25" s="57">
        <f>IF(OR($A25="",F$9=""),"",IFERROR(COUNTIFS('Job Catalog'!$F$10:$F$509,$A25,'Job Catalog'!$H$10:$H$509,F$7,'Job Catalog'!$I$10:$I$509,F$9)/COUNTA('Job Catalog'!$C$10:$C$509),""))</f>
        <v/>
      </c>
      <c r="G25" s="57">
        <f>IF(OR($A25="",G$9=""),"",IFERROR(COUNTIFS('Job Catalog'!$F$10:$F$509,$A25,'Job Catalog'!$H$10:$H$509,G$7,'Job Catalog'!$I$10:$I$509,G$9)/COUNTA('Job Catalog'!$C$10:$C$509),""))</f>
        <v/>
      </c>
      <c r="H25" s="57">
        <f>IF(OR($A25="",H$9=""),"",IFERROR(COUNTIFS('Job Catalog'!$F$10:$F$509,$A25,'Job Catalog'!$H$10:$H$509,H$7,'Job Catalog'!$I$10:$I$509,H$9)/COUNTA('Job Catalog'!$C$10:$C$509),""))</f>
        <v/>
      </c>
      <c r="I25" s="57">
        <f>IF(OR($A25="",I$9=""),"",IFERROR(COUNTIFS('Job Catalog'!$F$10:$F$509,$A25,'Job Catalog'!$H$10:$H$509,I$7,'Job Catalog'!$I$10:$I$509,I$9)/COUNTA('Job Catalog'!$C$10:$C$509),""))</f>
        <v/>
      </c>
      <c r="J25" s="57">
        <f>IF(OR($A25="",J$9=""),"",IFERROR(COUNTIFS('Job Catalog'!$F$10:$F$509,$A25,'Job Catalog'!$H$10:$H$509,J$7,'Job Catalog'!$I$10:$I$509,J$9)/COUNTA('Job Catalog'!$C$10:$C$509),""))</f>
        <v/>
      </c>
      <c r="K25" s="57">
        <f>IF(OR($A25="",K$9=""),"",IFERROR(COUNTIFS('Job Catalog'!$F$10:$F$509,$A25,'Job Catalog'!$H$10:$H$509,K$7,'Job Catalog'!$I$10:$I$509,K$9)/COUNTA('Job Catalog'!$C$10:$C$509),""))</f>
        <v/>
      </c>
      <c r="L25" s="57">
        <f>IF(OR($A25="",L$9=""),"",IFERROR(COUNTIFS('Job Catalog'!$F$10:$F$509,$A25,'Job Catalog'!$H$10:$H$509,L$7,'Job Catalog'!$I$10:$I$509,L$9)/COUNTA('Job Catalog'!$C$10:$C$509),""))</f>
        <v/>
      </c>
      <c r="M25" s="57">
        <f>IF(OR($A25="",M$9=""),"",IFERROR(COUNTIFS('Job Catalog'!$F$10:$F$509,$A25,'Job Catalog'!$H$10:$H$509,M$7,'Job Catalog'!$I$10:$I$509,M$9)/COUNTA('Job Catalog'!$C$10:$C$509),""))</f>
        <v/>
      </c>
      <c r="N25" s="57">
        <f>IF(OR($A25="",N$9=""),"",IFERROR(COUNTIFS('Job Catalog'!$F$10:$F$509,$A25,'Job Catalog'!$H$10:$H$509,N$7,'Job Catalog'!$I$10:$I$509,N$9)/COUNTA('Job Catalog'!$C$10:$C$509),""))</f>
        <v/>
      </c>
      <c r="O25" s="57">
        <f>IF(OR($A25="",O$9=""),"",IFERROR(COUNTIFS('Job Catalog'!$F$10:$F$509,$A25,'Job Catalog'!$H$10:$H$509,O$7,'Job Catalog'!$I$10:$I$509,O$9)/COUNTA('Job Catalog'!$C$10:$C$509),""))</f>
        <v/>
      </c>
      <c r="P25" s="57">
        <f>IF(OR($A25="",P$9=""),"",IFERROR(COUNTIFS('Job Catalog'!$F$10:$F$509,$A25,'Job Catalog'!$H$10:$H$509,P$7,'Job Catalog'!$I$10:$I$509,P$9)/COUNTA('Job Catalog'!$C$10:$C$509),""))</f>
        <v/>
      </c>
      <c r="Q25" s="57">
        <f>IF(OR($A25="",Q$9=""),"",IFERROR(COUNTIFS('Job Catalog'!$F$10:$F$509,$A25,'Job Catalog'!$H$10:$H$509,Q$7,'Job Catalog'!$I$10:$I$509,Q$9)/COUNTA('Job Catalog'!$C$10:$C$509),""))</f>
        <v/>
      </c>
      <c r="R25" s="57">
        <f>IF(OR($A25="",R$9=""),"",IFERROR(COUNTIFS('Job Catalog'!$F$10:$F$509,$A25,'Job Catalog'!$H$10:$H$509,R$7,'Job Catalog'!$I$10:$I$509,R$9)/COUNTA('Job Catalog'!$C$10:$C$509),""))</f>
        <v/>
      </c>
      <c r="S25" s="57">
        <f>IF(OR($A25="",S$9=""),"",IFERROR(COUNTIFS('Job Catalog'!$F$10:$F$509,$A25,'Job Catalog'!$H$10:$H$509,S$7,'Job Catalog'!$I$10:$I$509,S$9)/COUNTA('Job Catalog'!$C$10:$C$509),""))</f>
        <v/>
      </c>
      <c r="T25" s="57">
        <f>IF(OR($A25="",T$9=""),"",IFERROR(COUNTIFS('Job Catalog'!$F$10:$F$509,$A25,'Job Catalog'!$H$10:$H$509,T$7,'Job Catalog'!$I$10:$I$509,T$9)/COUNTA('Job Catalog'!$C$10:$C$509),""))</f>
        <v/>
      </c>
      <c r="U25" s="57">
        <f>IF(OR($A25="",U$9=""),"",IFERROR(COUNTIFS('Job Catalog'!$F$10:$F$509,$A25,'Job Catalog'!$H$10:$H$509,U$7,'Job Catalog'!$I$10:$I$509,U$9)/COUNTA('Job Catalog'!$C$10:$C$509),""))</f>
        <v/>
      </c>
      <c r="V25" s="57">
        <f>IF(OR($A25="",V$9=""),"",IFERROR(COUNTIFS('Job Catalog'!$F$10:$F$509,$A25,'Job Catalog'!$H$10:$H$509,V$7,'Job Catalog'!$I$10:$I$509,V$9)/COUNTA('Job Catalog'!$C$10:$C$509),""))</f>
        <v/>
      </c>
      <c r="W25" s="57">
        <f>IF(OR($A25="",W$9=""),"",IFERROR(COUNTIFS('Job Catalog'!$F$10:$F$509,$A25,'Job Catalog'!$H$10:$H$509,W$7,'Job Catalog'!$I$10:$I$509,W$9)/COUNTA('Job Catalog'!$C$10:$C$509),""))</f>
        <v/>
      </c>
      <c r="X25" s="57">
        <f>IF(OR($A25="",X$9=""),"",IFERROR(COUNTIFS('Job Catalog'!$F$10:$F$509,$A25,'Job Catalog'!$H$10:$H$509,X$7,'Job Catalog'!$I$10:$I$509,X$9)/COUNTA('Job Catalog'!$C$10:$C$509),""))</f>
        <v/>
      </c>
      <c r="Y25" s="57">
        <f>IF(OR($A25="",Y$9=""),"",IFERROR(COUNTIFS('Job Catalog'!$F$10:$F$509,$A25,'Job Catalog'!$H$10:$H$509,Y$7,'Job Catalog'!$I$10:$I$509,Y$9)/COUNTA('Job Catalog'!$C$10:$C$509),""))</f>
        <v/>
      </c>
      <c r="Z25" s="57">
        <f>IF(OR($A25="",Z$9=""),"",IFERROR(COUNTIFS('Job Catalog'!$F$10:$F$509,$A25,'Job Catalog'!$H$10:$H$509,Z$7,'Job Catalog'!$I$10:$I$509,Z$9)/COUNTA('Job Catalog'!$C$10:$C$509),""))</f>
        <v/>
      </c>
      <c r="AA25" s="57">
        <f>IF(OR($A25="",AA$9=""),"",IFERROR(COUNTIFS('Job Catalog'!$F$10:$F$509,$A25,'Job Catalog'!$H$10:$H$509,AA$7,'Job Catalog'!$I$10:$I$509,AA$9)/COUNTA('Job Catalog'!$C$10:$C$509),""))</f>
        <v/>
      </c>
      <c r="AB25" s="57">
        <f>IF(OR($A25="",AB$9=""),"",IFERROR(COUNTIFS('Job Catalog'!$F$10:$F$509,$A25,'Job Catalog'!$H$10:$H$509,AB$7,'Job Catalog'!$I$10:$I$509,AB$9)/COUNTA('Job Catalog'!$C$10:$C$509),""))</f>
        <v/>
      </c>
      <c r="AC25" s="57">
        <f>IF(OR($A25="",AC$9=""),"",IFERROR(COUNTIFS('Job Catalog'!$F$10:$F$509,$A25,'Job Catalog'!$H$10:$H$509,AC$7,'Job Catalog'!$I$10:$I$509,AC$9)/COUNTA('Job Catalog'!$C$10:$C$509),""))</f>
        <v/>
      </c>
      <c r="AD25" s="57">
        <f>IF(OR($A25="",AD$9=""),"",IFERROR(COUNTIFS('Job Catalog'!$F$10:$F$509,$A25,'Job Catalog'!$H$10:$H$509,AD$7,'Job Catalog'!$I$10:$I$509,AD$9)/COUNTA('Job Catalog'!$C$10:$C$509),""))</f>
        <v/>
      </c>
      <c r="AE25" s="57">
        <f>IF(OR($A25="",AE$9=""),"",IFERROR(COUNTIFS('Job Catalog'!$F$10:$F$509,$A25,'Job Catalog'!$H$10:$H$509,AE$7,'Job Catalog'!$I$10:$I$509,AE$9)/COUNTA('Job Catalog'!$C$10:$C$509),""))</f>
        <v/>
      </c>
      <c r="AF25" s="57">
        <f>IF(OR($A25="",AF$9=""),"",IFERROR(COUNTIFS('Job Catalog'!$F$10:$F$509,$A25,'Job Catalog'!$H$10:$H$509,AF$7,'Job Catalog'!$I$10:$I$509,AF$9)/COUNTA('Job Catalog'!$C$10:$C$509),""))</f>
        <v/>
      </c>
      <c r="AG25" s="57">
        <f>IF(OR($A25="",AG$9=""),"",IFERROR(COUNTIFS('Job Catalog'!$F$10:$F$509,$A25,'Job Catalog'!$H$10:$H$509,AG$7,'Job Catalog'!$I$10:$I$509,AG$9)/COUNTA('Job Catalog'!$C$10:$C$509),""))</f>
        <v/>
      </c>
      <c r="AH25" s="57">
        <f>IF(OR($A25="",AH$9=""),"",IFERROR(COUNTIFS('Job Catalog'!$F$10:$F$509,$A25,'Job Catalog'!$H$10:$H$509,AH$7,'Job Catalog'!$I$10:$I$509,AH$9)/COUNTA('Job Catalog'!$C$10:$C$509),""))</f>
        <v/>
      </c>
      <c r="AI25" s="57">
        <f>IF(OR($A25="",AI$9=""),"",IFERROR(COUNTIFS('Job Catalog'!$F$10:$F$509,$A25,'Job Catalog'!$H$10:$H$509,AI$7,'Job Catalog'!$I$10:$I$509,AI$9)/COUNTA('Job Catalog'!$C$10:$C$509),""))</f>
        <v/>
      </c>
      <c r="AJ25" s="57">
        <f>IF(OR($A25="",AJ$9=""),"",IFERROR(COUNTIFS('Job Catalog'!$F$10:$F$509,$A25,'Job Catalog'!$H$10:$H$509,AJ$7,'Job Catalog'!$I$10:$I$509,AJ$9)/COUNTA('Job Catalog'!$C$10:$C$509),""))</f>
        <v/>
      </c>
      <c r="AK25" s="57">
        <f>IF(OR($A25="",AK$9=""),"",IFERROR(COUNTIFS('Job Catalog'!$F$10:$F$509,$A25,'Job Catalog'!$H$10:$H$509,AK$7,'Job Catalog'!$I$10:$I$509,AK$9)/COUNTA('Job Catalog'!$C$10:$C$509),""))</f>
        <v/>
      </c>
      <c r="AL25" s="57">
        <f>IF(OR($A25="",AL$9=""),"",IFERROR(COUNTIFS('Job Catalog'!$F$10:$F$509,$A25,'Job Catalog'!$H$10:$H$509,AL$7,'Job Catalog'!$I$10:$I$509,AL$9)/COUNTA('Job Catalog'!$C$10:$C$509),""))</f>
        <v/>
      </c>
      <c r="AM25" s="57">
        <f>IF(OR($A25="",AM$9=""),"",IFERROR(COUNTIFS('Job Catalog'!$F$10:$F$509,$A25,'Job Catalog'!$H$10:$H$509,AM$7,'Job Catalog'!$I$10:$I$509,AM$9)/COUNTA('Job Catalog'!$C$10:$C$509),""))</f>
        <v/>
      </c>
      <c r="AN25" s="57">
        <f>IF(OR($A25="",AN$9=""),"",IFERROR(COUNTIFS('Job Catalog'!$F$10:$F$509,$A25,'Job Catalog'!$H$10:$H$509,AN$7,'Job Catalog'!$I$10:$I$509,AN$9)/COUNTA('Job Catalog'!$C$10:$C$509),""))</f>
        <v/>
      </c>
      <c r="AO25" s="57">
        <f>IF(OR($A25="",AO$9=""),"",IFERROR(COUNTIFS('Job Catalog'!$F$10:$F$509,$A25,'Job Catalog'!$H$10:$H$509,AO$7,'Job Catalog'!$I$10:$I$509,AO$9)/COUNTA('Job Catalog'!$C$10:$C$509),""))</f>
        <v/>
      </c>
      <c r="AP25" s="57">
        <f>IF(OR($A25="",AP$9=""),"",IFERROR(COUNTIFS('Job Catalog'!$F$10:$F$509,$A25,'Job Catalog'!$H$10:$H$509,AP$7,'Job Catalog'!$I$10:$I$509,AP$9)/COUNTA('Job Catalog'!$C$10:$C$509),""))</f>
        <v/>
      </c>
      <c r="AQ25" s="57">
        <f>IF(OR($A25="",AQ$9=""),"",IFERROR(COUNTIFS('Job Catalog'!$F$10:$F$509,$A25,'Job Catalog'!$H$10:$H$509,AQ$7,'Job Catalog'!$I$10:$I$509,AQ$9)/COUNTA('Job Catalog'!$C$10:$C$509),""))</f>
        <v/>
      </c>
      <c r="AR25" s="57">
        <f>IF(OR($A25="",AR$9=""),"",IFERROR(COUNTIFS('Job Catalog'!$F$10:$F$509,$A25,'Job Catalog'!$H$10:$H$509,AR$7,'Job Catalog'!$I$10:$I$509,AR$9)/COUNTA('Job Catalog'!$C$10:$C$509),""))</f>
        <v/>
      </c>
      <c r="AS25" s="57">
        <f>IF(OR($A25="",AS$9=""),"",IFERROR(COUNTIFS('Job Catalog'!$F$10:$F$509,$A25,'Job Catalog'!$H$10:$H$509,AS$7,'Job Catalog'!$I$10:$I$509,AS$9)/COUNTA('Job Catalog'!$C$10:$C$509),""))</f>
        <v/>
      </c>
      <c r="AT25" s="57">
        <f>IF(OR($A25="",AT$9=""),"",IFERROR(COUNTIFS('Job Catalog'!$F$10:$F$509,$A25,'Job Catalog'!$H$10:$H$509,AT$7,'Job Catalog'!$I$10:$I$509,AT$9)/COUNTA('Job Catalog'!$C$10:$C$509),""))</f>
        <v/>
      </c>
      <c r="AU25" s="57">
        <f>IF(OR($A25="",AU$9=""),"",IFERROR(COUNTIFS('Job Catalog'!$F$10:$F$509,$A25,'Job Catalog'!$H$10:$H$509,AU$7,'Job Catalog'!$I$10:$I$509,AU$9)/COUNTA('Job Catalog'!$C$10:$C$509),""))</f>
        <v/>
      </c>
      <c r="AV25" s="57">
        <f>IF(OR($A25="",AV$9=""),"",IFERROR(COUNTIFS('Job Catalog'!$F$10:$F$509,$A25,'Job Catalog'!$H$10:$H$509,AV$7,'Job Catalog'!$I$10:$I$509,AV$9)/COUNTA('Job Catalog'!$C$10:$C$509),""))</f>
        <v/>
      </c>
      <c r="AW25" s="57">
        <f>IF(OR($A25="",AW$9=""),"",IFERROR(COUNTIFS('Job Catalog'!$F$10:$F$509,$A25,'Job Catalog'!$H$10:$H$509,AW$7,'Job Catalog'!$I$10:$I$509,AW$9)/COUNTA('Job Catalog'!$C$10:$C$509),""))</f>
        <v/>
      </c>
      <c r="AX25" s="57">
        <f>IF(OR($A25="",AX$9=""),"",IFERROR(COUNTIFS('Job Catalog'!$F$10:$F$509,$A25,'Job Catalog'!$H$10:$H$509,AX$7,'Job Catalog'!$I$10:$I$509,AX$9)/COUNTA('Job Catalog'!$C$10:$C$509),""))</f>
        <v/>
      </c>
      <c r="AY25" s="57">
        <f>IF(OR($A25="",AY$9=""),"",IFERROR(COUNTIFS('Job Catalog'!$F$10:$F$509,$A25,'Job Catalog'!$H$10:$H$509,AY$7,'Job Catalog'!$I$10:$I$509,AY$9)/COUNTA('Job Catalog'!$C$10:$C$509),""))</f>
        <v/>
      </c>
      <c r="AZ25" s="57">
        <f>IF(OR($A25="",AZ$9=""),"",IFERROR(COUNTIFS('Job Catalog'!$F$10:$F$509,$A25,'Job Catalog'!$H$10:$H$509,AZ$7,'Job Catalog'!$I$10:$I$509,AZ$9)/COUNTA('Job Catalog'!$C$10:$C$509),""))</f>
        <v/>
      </c>
      <c r="BA25" s="57">
        <f>IF(OR($A25="",BA$9=""),"",IFERROR(COUNTIFS('Job Catalog'!$F$10:$F$509,$A25,'Job Catalog'!$H$10:$H$509,BA$7,'Job Catalog'!$I$10:$I$509,BA$9)/COUNTA('Job Catalog'!$C$10:$C$509),""))</f>
        <v/>
      </c>
      <c r="BB25" s="57">
        <f>IF(OR($A25="",BB$9=""),"",IFERROR(COUNTIFS('Job Catalog'!$F$10:$F$509,$A25,'Job Catalog'!$H$10:$H$509,BB$7,'Job Catalog'!$I$10:$I$509,BB$9)/COUNTA('Job Catalog'!$C$10:$C$509),""))</f>
        <v/>
      </c>
      <c r="BC25" s="57">
        <f>IF(OR($A25="",BC$9=""),"",IFERROR(COUNTIFS('Job Catalog'!$F$10:$F$509,$A25,'Job Catalog'!$H$10:$H$509,BC$7,'Job Catalog'!$I$10:$I$509,BC$9)/COUNTA('Job Catalog'!$C$10:$C$509),""))</f>
        <v/>
      </c>
      <c r="BD25" s="57">
        <f>IF(OR($A25="",BD$9=""),"",IFERROR(COUNTIFS('Job Catalog'!$F$10:$F$509,$A25,'Job Catalog'!$H$10:$H$509,BD$7,'Job Catalog'!$I$10:$I$509,BD$9)/COUNTA('Job Catalog'!$C$10:$C$509),""))</f>
        <v/>
      </c>
      <c r="BE25" s="57">
        <f>IF(OR($A25="",BE$9=""),"",IFERROR(COUNTIFS('Job Catalog'!$F$10:$F$509,$A25,'Job Catalog'!$H$10:$H$509,BE$7,'Job Catalog'!$I$10:$I$509,BE$9)/COUNTA('Job Catalog'!$C$10:$C$509),""))</f>
        <v/>
      </c>
      <c r="BF25" s="57">
        <f>IF(OR($A25="",BF$9=""),"",IFERROR(COUNTIFS('Job Catalog'!$F$10:$F$509,$A25,'Job Catalog'!$H$10:$H$509,BF$7,'Job Catalog'!$I$10:$I$509,BF$9)/COUNTA('Job Catalog'!$C$10:$C$509),""))</f>
        <v/>
      </c>
      <c r="BG25" s="57">
        <f>IF(OR($A25="",BG$9=""),"",IFERROR(COUNTIFS('Job Catalog'!$F$10:$F$509,$A25,'Job Catalog'!$H$10:$H$509,BG$7,'Job Catalog'!$I$10:$I$509,BG$9)/COUNTA('Job Catalog'!$C$10:$C$509),""))</f>
        <v/>
      </c>
      <c r="BH25" s="57">
        <f>IF(OR($A25="",BH$9=""),"",IFERROR(COUNTIFS('Job Catalog'!$F$10:$F$509,$A25,'Job Catalog'!$H$10:$H$509,BH$7,'Job Catalog'!$I$10:$I$509,BH$9)/COUNTA('Job Catalog'!$C$10:$C$509),""))</f>
        <v/>
      </c>
      <c r="BI25" s="57">
        <f>IF(OR($A25="",BI$9=""),"",IFERROR(COUNTIFS('Job Catalog'!$F$10:$F$509,$A25,'Job Catalog'!$H$10:$H$509,BI$7,'Job Catalog'!$I$10:$I$509,BI$9)/COUNTA('Job Catalog'!$C$10:$C$509),""))</f>
        <v/>
      </c>
      <c r="BJ25" s="57">
        <f>IF(OR($A25="",BJ$9=""),"",IFERROR(COUNTIFS('Job Catalog'!$F$10:$F$509,$A25,'Job Catalog'!$H$10:$H$509,BJ$7,'Job Catalog'!$I$10:$I$509,BJ$9)/COUNTA('Job Catalog'!$C$10:$C$509),""))</f>
        <v/>
      </c>
      <c r="BK25" s="57">
        <f>IF(OR($A25="",BK$9=""),"",IFERROR(COUNTIFS('Job Catalog'!$F$10:$F$509,$A25,'Job Catalog'!$H$10:$H$509,BK$7,'Job Catalog'!$I$10:$I$509,BK$9)/COUNTA('Job Catalog'!$C$10:$C$509),""))</f>
        <v/>
      </c>
      <c r="BL25" s="57">
        <f>IF(OR($A25="",BL$9=""),"",IFERROR(COUNTIFS('Job Catalog'!$F$10:$F$509,$A25,'Job Catalog'!$H$10:$H$509,BL$7,'Job Catalog'!$I$10:$I$509,BL$9)/COUNTA('Job Catalog'!$C$10:$C$509),""))</f>
        <v/>
      </c>
      <c r="BM25" s="57">
        <f>IF(OR($A25="",BM$9=""),"",IFERROR(COUNTIFS('Job Catalog'!$F$10:$F$509,$A25,'Job Catalog'!$H$10:$H$509,BM$7,'Job Catalog'!$I$10:$I$509,BM$9)/COUNTA('Job Catalog'!$C$10:$C$509),""))</f>
        <v/>
      </c>
      <c r="BN25" s="57">
        <f>IF(OR($A25="",BN$9=""),"",IFERROR(COUNTIFS('Job Catalog'!$F$10:$F$509,$A25,'Job Catalog'!$H$10:$H$509,BN$7,'Job Catalog'!$I$10:$I$509,BN$9)/COUNTA('Job Catalog'!$C$10:$C$509),""))</f>
        <v/>
      </c>
      <c r="BO25" s="57">
        <f>IF(OR($A25="",BO$9=""),"",IFERROR(COUNTIFS('Job Catalog'!$F$10:$F$509,$A25,'Job Catalog'!$H$10:$H$509,BO$7,'Job Catalog'!$I$10:$I$509,BO$9)/COUNTA('Job Catalog'!$C$10:$C$509),""))</f>
        <v/>
      </c>
      <c r="BP25" s="57">
        <f>IF(OR($A25="",BP$9=""),"",IFERROR(COUNTIFS('Job Catalog'!$F$10:$F$509,$A25,'Job Catalog'!$H$10:$H$509,BP$7,'Job Catalog'!$I$10:$I$509,BP$9)/COUNTA('Job Catalog'!$C$10:$C$509),""))</f>
        <v/>
      </c>
      <c r="BQ25" s="57">
        <f>IF(OR($A25="",BQ$9=""),"",IFERROR(COUNTIFS('Job Catalog'!$F$10:$F$509,$A25,'Job Catalog'!$H$10:$H$509,BQ$7,'Job Catalog'!$I$10:$I$509,BQ$9)/COUNTA('Job Catalog'!$C$10:$C$509),""))</f>
        <v/>
      </c>
      <c r="BR25" s="57">
        <f>IF(OR($A25="",BR$9=""),"",IFERROR(COUNTIFS('Job Catalog'!$F$10:$F$509,$A25,'Job Catalog'!$H$10:$H$509,BR$7,'Job Catalog'!$I$10:$I$509,BR$9)/COUNTA('Job Catalog'!$C$10:$C$509),""))</f>
        <v/>
      </c>
      <c r="BS25" s="57">
        <f>IF(OR($A25="",BS$9=""),"",IFERROR(COUNTIFS('Job Catalog'!$F$10:$F$509,$A25,'Job Catalog'!$H$10:$H$509,BS$7,'Job Catalog'!$I$10:$I$509,BS$9)/COUNTA('Job Catalog'!$C$10:$C$509),""))</f>
        <v/>
      </c>
      <c r="BT25" s="57">
        <f>IF(OR($A25="",BT$9=""),"",IFERROR(COUNTIFS('Job Catalog'!$F$10:$F$509,$A25,'Job Catalog'!$H$10:$H$509,BT$7,'Job Catalog'!$I$10:$I$509,BT$9)/COUNTA('Job Catalog'!$C$10:$C$509),""))</f>
        <v/>
      </c>
      <c r="BU25" s="57">
        <f>IF(OR($A25="",BU$9=""),"",IFERROR(COUNTIFS('Job Catalog'!$F$10:$F$509,$A25,'Job Catalog'!$H$10:$H$509,BU$7,'Job Catalog'!$I$10:$I$509,BU$9)/COUNTA('Job Catalog'!$C$10:$C$509),""))</f>
        <v/>
      </c>
      <c r="BV25" s="57">
        <f>IF(OR($A25="",BV$9=""),"",IFERROR(COUNTIFS('Job Catalog'!$F$10:$F$509,$A25,'Job Catalog'!$H$10:$H$509,BV$7,'Job Catalog'!$I$10:$I$509,BV$9)/COUNTA('Job Catalog'!$C$10:$C$509),""))</f>
        <v/>
      </c>
      <c r="BW25" s="57">
        <f>IF(OR($A25="",BW$9=""),"",IFERROR(COUNTIFS('Job Catalog'!$F$10:$F$509,$A25,'Job Catalog'!$H$10:$H$509,BW$7,'Job Catalog'!$I$10:$I$509,BW$9)/COUNTA('Job Catalog'!$C$10:$C$509),""))</f>
        <v/>
      </c>
      <c r="BX25" s="57">
        <f>IF(OR($A25="",BX$9=""),"",IFERROR(COUNTIFS('Job Catalog'!$F$10:$F$509,$A25,'Job Catalog'!$H$10:$H$509,BX$7,'Job Catalog'!$I$10:$I$509,BX$9)/COUNTA('Job Catalog'!$C$10:$C$509),""))</f>
        <v/>
      </c>
      <c r="BY25" s="57">
        <f>IF(OR($A25="",BY$9=""),"",IFERROR(COUNTIFS('Job Catalog'!$F$10:$F$509,$A25,'Job Catalog'!$H$10:$H$509,BY$7,'Job Catalog'!$I$10:$I$509,BY$9)/COUNTA('Job Catalog'!$C$10:$C$509),""))</f>
        <v/>
      </c>
      <c r="BZ25" s="57">
        <f>IF(OR($A25="",BZ$9=""),"",IFERROR(COUNTIFS('Job Catalog'!$F$10:$F$509,$A25,'Job Catalog'!$H$10:$H$509,BZ$7,'Job Catalog'!$I$10:$I$509,BZ$9)/COUNTA('Job Catalog'!$C$10:$C$509),""))</f>
        <v/>
      </c>
      <c r="CA25" s="57">
        <f>IF(OR($A25="",CA$9=""),"",IFERROR(COUNTIFS('Job Catalog'!$F$10:$F$509,$A25,'Job Catalog'!$H$10:$H$509,CA$7,'Job Catalog'!$I$10:$I$509,CA$9)/COUNTA('Job Catalog'!$C$10:$C$509),""))</f>
        <v/>
      </c>
      <c r="CB25" s="57">
        <f>IF(OR($A25="",CB$9=""),"",IFERROR(COUNTIFS('Job Catalog'!$F$10:$F$509,$A25,'Job Catalog'!$H$10:$H$509,CB$7,'Job Catalog'!$I$10:$I$509,CB$9)/COUNTA('Job Catalog'!$C$10:$C$509),""))</f>
        <v/>
      </c>
      <c r="CC25" s="57">
        <f>IF(OR($A25="",CC$9=""),"",IFERROR(COUNTIFS('Job Catalog'!$F$10:$F$509,$A25,'Job Catalog'!$H$10:$H$509,CC$7,'Job Catalog'!$I$10:$I$509,CC$9)/COUNTA('Job Catalog'!$C$10:$C$509),""))</f>
        <v/>
      </c>
      <c r="CD25" s="57">
        <f>IF(OR($A25="",CD$9=""),"",IFERROR(COUNTIFS('Job Catalog'!$F$10:$F$509,$A25,'Job Catalog'!$H$10:$H$509,CD$7,'Job Catalog'!$I$10:$I$509,CD$9)/COUNTA('Job Catalog'!$C$10:$C$509),""))</f>
        <v/>
      </c>
      <c r="CE25" s="57">
        <f>IF(OR($A25="",CE$9=""),"",IFERROR(COUNTIFS('Job Catalog'!$F$10:$F$509,$A25,'Job Catalog'!$H$10:$H$509,CE$7,'Job Catalog'!$I$10:$I$509,CE$9)/COUNTA('Job Catalog'!$C$10:$C$509),""))</f>
        <v/>
      </c>
      <c r="CF25" s="57">
        <f>IF(OR($A25="",CF$9=""),"",IFERROR(COUNTIFS('Job Catalog'!$F$10:$F$509,$A25,'Job Catalog'!$H$10:$H$509,CF$7,'Job Catalog'!$I$10:$I$509,CF$9)/COUNTA('Job Catalog'!$C$10:$C$509),""))</f>
        <v/>
      </c>
      <c r="CG25" s="57">
        <f>IF(OR($A25="",CG$9=""),"",IFERROR(COUNTIFS('Job Catalog'!$F$10:$F$509,$A25,'Job Catalog'!$H$10:$H$509,CG$7,'Job Catalog'!$I$10:$I$509,CG$9)/COUNTA('Job Catalog'!$C$10:$C$509),""))</f>
        <v/>
      </c>
      <c r="CH25" s="57">
        <f>IF(OR($A25="",CH$9=""),"",IFERROR(COUNTIFS('Job Catalog'!$F$10:$F$509,$A25,'Job Catalog'!$H$10:$H$509,CH$7,'Job Catalog'!$I$10:$I$509,CH$9)/COUNTA('Job Catalog'!$C$10:$C$509),""))</f>
        <v/>
      </c>
      <c r="CI25" s="57">
        <f>IF(OR($A25="",CI$9=""),"",IFERROR(COUNTIFS('Job Catalog'!$F$10:$F$509,$A25,'Job Catalog'!$H$10:$H$509,CI$7,'Job Catalog'!$I$10:$I$509,CI$9)/COUNTA('Job Catalog'!$C$10:$C$509),""))</f>
        <v/>
      </c>
      <c r="CJ25" s="57">
        <f>IF(OR($A25="",CJ$9=""),"",IFERROR(COUNTIFS('Job Catalog'!$F$10:$F$509,$A25,'Job Catalog'!$H$10:$H$509,CJ$7,'Job Catalog'!$I$10:$I$509,CJ$9)/COUNTA('Job Catalog'!$C$10:$C$509),""))</f>
        <v/>
      </c>
      <c r="CK25" s="57">
        <f>IF(OR($A25="",CK$9=""),"",IFERROR(COUNTIFS('Job Catalog'!$F$10:$F$509,$A25,'Job Catalog'!$H$10:$H$509,CK$7,'Job Catalog'!$I$10:$I$509,CK$9)/COUNTA('Job Catalog'!$C$10:$C$509),""))</f>
        <v/>
      </c>
      <c r="CL25" s="57">
        <f>IF(OR($A25="",CL$9=""),"",IFERROR(COUNTIFS('Job Catalog'!$F$10:$F$509,$A25,'Job Catalog'!$H$10:$H$509,CL$7,'Job Catalog'!$I$10:$I$509,CL$9)/COUNTA('Job Catalog'!$C$10:$C$509),""))</f>
        <v/>
      </c>
      <c r="CM25" s="57">
        <f>IF(OR($A25="",CM$9=""),"",IFERROR(COUNTIFS('Job Catalog'!$F$10:$F$509,$A25,'Job Catalog'!$H$10:$H$509,CM$7,'Job Catalog'!$I$10:$I$509,CM$9)/COUNTA('Job Catalog'!$C$10:$C$509),""))</f>
        <v/>
      </c>
      <c r="CN25" s="57">
        <f>IF(OR($A25="",CN$9=""),"",IFERROR(COUNTIFS('Job Catalog'!$F$10:$F$509,$A25,'Job Catalog'!$H$10:$H$509,CN$7,'Job Catalog'!$I$10:$I$509,CN$9)/COUNTA('Job Catalog'!$C$10:$C$509),""))</f>
        <v/>
      </c>
      <c r="CO25" s="57">
        <f>IF(OR($A25="",CO$9=""),"",IFERROR(COUNTIFS('Job Catalog'!$F$10:$F$509,$A25,'Job Catalog'!$H$10:$H$509,CO$7,'Job Catalog'!$I$10:$I$509,CO$9)/COUNTA('Job Catalog'!$C$10:$C$509),""))</f>
        <v/>
      </c>
      <c r="CP25" s="57">
        <f>IF(OR($A25="",CP$9=""),"",IFERROR(COUNTIFS('Job Catalog'!$F$10:$F$509,$A25,'Job Catalog'!$H$10:$H$509,CP$7,'Job Catalog'!$I$10:$I$509,CP$9)/COUNTA('Job Catalog'!$C$10:$C$509),""))</f>
        <v/>
      </c>
      <c r="CQ25" s="57">
        <f>IF(OR($A25="",CQ$9=""),"",IFERROR(COUNTIFS('Job Catalog'!$F$10:$F$509,$A25,'Job Catalog'!$H$10:$H$509,CQ$7,'Job Catalog'!$I$10:$I$509,CQ$9)/COUNTA('Job Catalog'!$C$10:$C$509),""))</f>
        <v/>
      </c>
      <c r="CR25" s="57">
        <f>IF(OR($A25="",CR$9=""),"",IFERROR(COUNTIFS('Job Catalog'!$F$10:$F$509,$A25,'Job Catalog'!$H$10:$H$509,CR$7,'Job Catalog'!$I$10:$I$509,CR$9)/COUNTA('Job Catalog'!$C$10:$C$509),""))</f>
        <v/>
      </c>
      <c r="CS25" s="57">
        <f>IF(OR($A25="",CS$9=""),"",IFERROR(COUNTIFS('Job Catalog'!$F$10:$F$509,$A25,'Job Catalog'!$H$10:$H$509,CS$7,'Job Catalog'!$I$10:$I$509,CS$9)/COUNTA('Job Catalog'!$C$10:$C$509),""))</f>
        <v/>
      </c>
      <c r="CT25" s="57">
        <f>IF(OR($A25="",CT$9=""),"",IFERROR(COUNTIFS('Job Catalog'!$F$10:$F$509,$A25,'Job Catalog'!$H$10:$H$509,CT$7,'Job Catalog'!$I$10:$I$509,CT$9)/COUNTA('Job Catalog'!$C$10:$C$509),""))</f>
        <v/>
      </c>
      <c r="CU25" s="58">
        <f>IF($A25="","",SUM(C25:CT25))</f>
        <v/>
      </c>
    </row>
    <row r="26">
      <c r="A26">
        <f>IF(SETUP!$C164="","",SETUP!$C164)</f>
        <v/>
      </c>
      <c r="B26" s="9">
        <f>IF(SETUP!$C164="","",SETUP!$B164&amp;" / "&amp;SETUP!$D164)</f>
        <v/>
      </c>
      <c r="C26" s="57">
        <f>IF(OR($A26="",C$9=""),"",IFERROR(COUNTIFS('Job Catalog'!$F$10:$F$509,$A26,'Job Catalog'!$H$10:$H$509,C$7,'Job Catalog'!$I$10:$I$509,C$9)/COUNTA('Job Catalog'!$C$10:$C$509),""))</f>
        <v/>
      </c>
      <c r="D26" s="57">
        <f>IF(OR($A26="",D$9=""),"",IFERROR(COUNTIFS('Job Catalog'!$F$10:$F$509,$A26,'Job Catalog'!$H$10:$H$509,D$7,'Job Catalog'!$I$10:$I$509,D$9)/COUNTA('Job Catalog'!$C$10:$C$509),""))</f>
        <v/>
      </c>
      <c r="E26" s="57">
        <f>IF(OR($A26="",E$9=""),"",IFERROR(COUNTIFS('Job Catalog'!$F$10:$F$509,$A26,'Job Catalog'!$H$10:$H$509,E$7,'Job Catalog'!$I$10:$I$509,E$9)/COUNTA('Job Catalog'!$C$10:$C$509),""))</f>
        <v/>
      </c>
      <c r="F26" s="57">
        <f>IF(OR($A26="",F$9=""),"",IFERROR(COUNTIFS('Job Catalog'!$F$10:$F$509,$A26,'Job Catalog'!$H$10:$H$509,F$7,'Job Catalog'!$I$10:$I$509,F$9)/COUNTA('Job Catalog'!$C$10:$C$509),""))</f>
        <v/>
      </c>
      <c r="G26" s="57">
        <f>IF(OR($A26="",G$9=""),"",IFERROR(COUNTIFS('Job Catalog'!$F$10:$F$509,$A26,'Job Catalog'!$H$10:$H$509,G$7,'Job Catalog'!$I$10:$I$509,G$9)/COUNTA('Job Catalog'!$C$10:$C$509),""))</f>
        <v/>
      </c>
      <c r="H26" s="57">
        <f>IF(OR($A26="",H$9=""),"",IFERROR(COUNTIFS('Job Catalog'!$F$10:$F$509,$A26,'Job Catalog'!$H$10:$H$509,H$7,'Job Catalog'!$I$10:$I$509,H$9)/COUNTA('Job Catalog'!$C$10:$C$509),""))</f>
        <v/>
      </c>
      <c r="I26" s="57">
        <f>IF(OR($A26="",I$9=""),"",IFERROR(COUNTIFS('Job Catalog'!$F$10:$F$509,$A26,'Job Catalog'!$H$10:$H$509,I$7,'Job Catalog'!$I$10:$I$509,I$9)/COUNTA('Job Catalog'!$C$10:$C$509),""))</f>
        <v/>
      </c>
      <c r="J26" s="57">
        <f>IF(OR($A26="",J$9=""),"",IFERROR(COUNTIFS('Job Catalog'!$F$10:$F$509,$A26,'Job Catalog'!$H$10:$H$509,J$7,'Job Catalog'!$I$10:$I$509,J$9)/COUNTA('Job Catalog'!$C$10:$C$509),""))</f>
        <v/>
      </c>
      <c r="K26" s="57">
        <f>IF(OR($A26="",K$9=""),"",IFERROR(COUNTIFS('Job Catalog'!$F$10:$F$509,$A26,'Job Catalog'!$H$10:$H$509,K$7,'Job Catalog'!$I$10:$I$509,K$9)/COUNTA('Job Catalog'!$C$10:$C$509),""))</f>
        <v/>
      </c>
      <c r="L26" s="57">
        <f>IF(OR($A26="",L$9=""),"",IFERROR(COUNTIFS('Job Catalog'!$F$10:$F$509,$A26,'Job Catalog'!$H$10:$H$509,L$7,'Job Catalog'!$I$10:$I$509,L$9)/COUNTA('Job Catalog'!$C$10:$C$509),""))</f>
        <v/>
      </c>
      <c r="M26" s="57">
        <f>IF(OR($A26="",M$9=""),"",IFERROR(COUNTIFS('Job Catalog'!$F$10:$F$509,$A26,'Job Catalog'!$H$10:$H$509,M$7,'Job Catalog'!$I$10:$I$509,M$9)/COUNTA('Job Catalog'!$C$10:$C$509),""))</f>
        <v/>
      </c>
      <c r="N26" s="57">
        <f>IF(OR($A26="",N$9=""),"",IFERROR(COUNTIFS('Job Catalog'!$F$10:$F$509,$A26,'Job Catalog'!$H$10:$H$509,N$7,'Job Catalog'!$I$10:$I$509,N$9)/COUNTA('Job Catalog'!$C$10:$C$509),""))</f>
        <v/>
      </c>
      <c r="O26" s="57">
        <f>IF(OR($A26="",O$9=""),"",IFERROR(COUNTIFS('Job Catalog'!$F$10:$F$509,$A26,'Job Catalog'!$H$10:$H$509,O$7,'Job Catalog'!$I$10:$I$509,O$9)/COUNTA('Job Catalog'!$C$10:$C$509),""))</f>
        <v/>
      </c>
      <c r="P26" s="57">
        <f>IF(OR($A26="",P$9=""),"",IFERROR(COUNTIFS('Job Catalog'!$F$10:$F$509,$A26,'Job Catalog'!$H$10:$H$509,P$7,'Job Catalog'!$I$10:$I$509,P$9)/COUNTA('Job Catalog'!$C$10:$C$509),""))</f>
        <v/>
      </c>
      <c r="Q26" s="57">
        <f>IF(OR($A26="",Q$9=""),"",IFERROR(COUNTIFS('Job Catalog'!$F$10:$F$509,$A26,'Job Catalog'!$H$10:$H$509,Q$7,'Job Catalog'!$I$10:$I$509,Q$9)/COUNTA('Job Catalog'!$C$10:$C$509),""))</f>
        <v/>
      </c>
      <c r="R26" s="57">
        <f>IF(OR($A26="",R$9=""),"",IFERROR(COUNTIFS('Job Catalog'!$F$10:$F$509,$A26,'Job Catalog'!$H$10:$H$509,R$7,'Job Catalog'!$I$10:$I$509,R$9)/COUNTA('Job Catalog'!$C$10:$C$509),""))</f>
        <v/>
      </c>
      <c r="S26" s="57">
        <f>IF(OR($A26="",S$9=""),"",IFERROR(COUNTIFS('Job Catalog'!$F$10:$F$509,$A26,'Job Catalog'!$H$10:$H$509,S$7,'Job Catalog'!$I$10:$I$509,S$9)/COUNTA('Job Catalog'!$C$10:$C$509),""))</f>
        <v/>
      </c>
      <c r="T26" s="57">
        <f>IF(OR($A26="",T$9=""),"",IFERROR(COUNTIFS('Job Catalog'!$F$10:$F$509,$A26,'Job Catalog'!$H$10:$H$509,T$7,'Job Catalog'!$I$10:$I$509,T$9)/COUNTA('Job Catalog'!$C$10:$C$509),""))</f>
        <v/>
      </c>
      <c r="U26" s="57">
        <f>IF(OR($A26="",U$9=""),"",IFERROR(COUNTIFS('Job Catalog'!$F$10:$F$509,$A26,'Job Catalog'!$H$10:$H$509,U$7,'Job Catalog'!$I$10:$I$509,U$9)/COUNTA('Job Catalog'!$C$10:$C$509),""))</f>
        <v/>
      </c>
      <c r="V26" s="57">
        <f>IF(OR($A26="",V$9=""),"",IFERROR(COUNTIFS('Job Catalog'!$F$10:$F$509,$A26,'Job Catalog'!$H$10:$H$509,V$7,'Job Catalog'!$I$10:$I$509,V$9)/COUNTA('Job Catalog'!$C$10:$C$509),""))</f>
        <v/>
      </c>
      <c r="W26" s="57">
        <f>IF(OR($A26="",W$9=""),"",IFERROR(COUNTIFS('Job Catalog'!$F$10:$F$509,$A26,'Job Catalog'!$H$10:$H$509,W$7,'Job Catalog'!$I$10:$I$509,W$9)/COUNTA('Job Catalog'!$C$10:$C$509),""))</f>
        <v/>
      </c>
      <c r="X26" s="57">
        <f>IF(OR($A26="",X$9=""),"",IFERROR(COUNTIFS('Job Catalog'!$F$10:$F$509,$A26,'Job Catalog'!$H$10:$H$509,X$7,'Job Catalog'!$I$10:$I$509,X$9)/COUNTA('Job Catalog'!$C$10:$C$509),""))</f>
        <v/>
      </c>
      <c r="Y26" s="57">
        <f>IF(OR($A26="",Y$9=""),"",IFERROR(COUNTIFS('Job Catalog'!$F$10:$F$509,$A26,'Job Catalog'!$H$10:$H$509,Y$7,'Job Catalog'!$I$10:$I$509,Y$9)/COUNTA('Job Catalog'!$C$10:$C$509),""))</f>
        <v/>
      </c>
      <c r="Z26" s="57">
        <f>IF(OR($A26="",Z$9=""),"",IFERROR(COUNTIFS('Job Catalog'!$F$10:$F$509,$A26,'Job Catalog'!$H$10:$H$509,Z$7,'Job Catalog'!$I$10:$I$509,Z$9)/COUNTA('Job Catalog'!$C$10:$C$509),""))</f>
        <v/>
      </c>
      <c r="AA26" s="57">
        <f>IF(OR($A26="",AA$9=""),"",IFERROR(COUNTIFS('Job Catalog'!$F$10:$F$509,$A26,'Job Catalog'!$H$10:$H$509,AA$7,'Job Catalog'!$I$10:$I$509,AA$9)/COUNTA('Job Catalog'!$C$10:$C$509),""))</f>
        <v/>
      </c>
      <c r="AB26" s="57">
        <f>IF(OR($A26="",AB$9=""),"",IFERROR(COUNTIFS('Job Catalog'!$F$10:$F$509,$A26,'Job Catalog'!$H$10:$H$509,AB$7,'Job Catalog'!$I$10:$I$509,AB$9)/COUNTA('Job Catalog'!$C$10:$C$509),""))</f>
        <v/>
      </c>
      <c r="AC26" s="57">
        <f>IF(OR($A26="",AC$9=""),"",IFERROR(COUNTIFS('Job Catalog'!$F$10:$F$509,$A26,'Job Catalog'!$H$10:$H$509,AC$7,'Job Catalog'!$I$10:$I$509,AC$9)/COUNTA('Job Catalog'!$C$10:$C$509),""))</f>
        <v/>
      </c>
      <c r="AD26" s="57">
        <f>IF(OR($A26="",AD$9=""),"",IFERROR(COUNTIFS('Job Catalog'!$F$10:$F$509,$A26,'Job Catalog'!$H$10:$H$509,AD$7,'Job Catalog'!$I$10:$I$509,AD$9)/COUNTA('Job Catalog'!$C$10:$C$509),""))</f>
        <v/>
      </c>
      <c r="AE26" s="57">
        <f>IF(OR($A26="",AE$9=""),"",IFERROR(COUNTIFS('Job Catalog'!$F$10:$F$509,$A26,'Job Catalog'!$H$10:$H$509,AE$7,'Job Catalog'!$I$10:$I$509,AE$9)/COUNTA('Job Catalog'!$C$10:$C$509),""))</f>
        <v/>
      </c>
      <c r="AF26" s="57">
        <f>IF(OR($A26="",AF$9=""),"",IFERROR(COUNTIFS('Job Catalog'!$F$10:$F$509,$A26,'Job Catalog'!$H$10:$H$509,AF$7,'Job Catalog'!$I$10:$I$509,AF$9)/COUNTA('Job Catalog'!$C$10:$C$509),""))</f>
        <v/>
      </c>
      <c r="AG26" s="57">
        <f>IF(OR($A26="",AG$9=""),"",IFERROR(COUNTIFS('Job Catalog'!$F$10:$F$509,$A26,'Job Catalog'!$H$10:$H$509,AG$7,'Job Catalog'!$I$10:$I$509,AG$9)/COUNTA('Job Catalog'!$C$10:$C$509),""))</f>
        <v/>
      </c>
      <c r="AH26" s="57">
        <f>IF(OR($A26="",AH$9=""),"",IFERROR(COUNTIFS('Job Catalog'!$F$10:$F$509,$A26,'Job Catalog'!$H$10:$H$509,AH$7,'Job Catalog'!$I$10:$I$509,AH$9)/COUNTA('Job Catalog'!$C$10:$C$509),""))</f>
        <v/>
      </c>
      <c r="AI26" s="57">
        <f>IF(OR($A26="",AI$9=""),"",IFERROR(COUNTIFS('Job Catalog'!$F$10:$F$509,$A26,'Job Catalog'!$H$10:$H$509,AI$7,'Job Catalog'!$I$10:$I$509,AI$9)/COUNTA('Job Catalog'!$C$10:$C$509),""))</f>
        <v/>
      </c>
      <c r="AJ26" s="57">
        <f>IF(OR($A26="",AJ$9=""),"",IFERROR(COUNTIFS('Job Catalog'!$F$10:$F$509,$A26,'Job Catalog'!$H$10:$H$509,AJ$7,'Job Catalog'!$I$10:$I$509,AJ$9)/COUNTA('Job Catalog'!$C$10:$C$509),""))</f>
        <v/>
      </c>
      <c r="AK26" s="57">
        <f>IF(OR($A26="",AK$9=""),"",IFERROR(COUNTIFS('Job Catalog'!$F$10:$F$509,$A26,'Job Catalog'!$H$10:$H$509,AK$7,'Job Catalog'!$I$10:$I$509,AK$9)/COUNTA('Job Catalog'!$C$10:$C$509),""))</f>
        <v/>
      </c>
      <c r="AL26" s="57">
        <f>IF(OR($A26="",AL$9=""),"",IFERROR(COUNTIFS('Job Catalog'!$F$10:$F$509,$A26,'Job Catalog'!$H$10:$H$509,AL$7,'Job Catalog'!$I$10:$I$509,AL$9)/COUNTA('Job Catalog'!$C$10:$C$509),""))</f>
        <v/>
      </c>
      <c r="AM26" s="57">
        <f>IF(OR($A26="",AM$9=""),"",IFERROR(COUNTIFS('Job Catalog'!$F$10:$F$509,$A26,'Job Catalog'!$H$10:$H$509,AM$7,'Job Catalog'!$I$10:$I$509,AM$9)/COUNTA('Job Catalog'!$C$10:$C$509),""))</f>
        <v/>
      </c>
      <c r="AN26" s="57">
        <f>IF(OR($A26="",AN$9=""),"",IFERROR(COUNTIFS('Job Catalog'!$F$10:$F$509,$A26,'Job Catalog'!$H$10:$H$509,AN$7,'Job Catalog'!$I$10:$I$509,AN$9)/COUNTA('Job Catalog'!$C$10:$C$509),""))</f>
        <v/>
      </c>
      <c r="AO26" s="57">
        <f>IF(OR($A26="",AO$9=""),"",IFERROR(COUNTIFS('Job Catalog'!$F$10:$F$509,$A26,'Job Catalog'!$H$10:$H$509,AO$7,'Job Catalog'!$I$10:$I$509,AO$9)/COUNTA('Job Catalog'!$C$10:$C$509),""))</f>
        <v/>
      </c>
      <c r="AP26" s="57">
        <f>IF(OR($A26="",AP$9=""),"",IFERROR(COUNTIFS('Job Catalog'!$F$10:$F$509,$A26,'Job Catalog'!$H$10:$H$509,AP$7,'Job Catalog'!$I$10:$I$509,AP$9)/COUNTA('Job Catalog'!$C$10:$C$509),""))</f>
        <v/>
      </c>
      <c r="AQ26" s="57">
        <f>IF(OR($A26="",AQ$9=""),"",IFERROR(COUNTIFS('Job Catalog'!$F$10:$F$509,$A26,'Job Catalog'!$H$10:$H$509,AQ$7,'Job Catalog'!$I$10:$I$509,AQ$9)/COUNTA('Job Catalog'!$C$10:$C$509),""))</f>
        <v/>
      </c>
      <c r="AR26" s="57">
        <f>IF(OR($A26="",AR$9=""),"",IFERROR(COUNTIFS('Job Catalog'!$F$10:$F$509,$A26,'Job Catalog'!$H$10:$H$509,AR$7,'Job Catalog'!$I$10:$I$509,AR$9)/COUNTA('Job Catalog'!$C$10:$C$509),""))</f>
        <v/>
      </c>
      <c r="AS26" s="57">
        <f>IF(OR($A26="",AS$9=""),"",IFERROR(COUNTIFS('Job Catalog'!$F$10:$F$509,$A26,'Job Catalog'!$H$10:$H$509,AS$7,'Job Catalog'!$I$10:$I$509,AS$9)/COUNTA('Job Catalog'!$C$10:$C$509),""))</f>
        <v/>
      </c>
      <c r="AT26" s="57">
        <f>IF(OR($A26="",AT$9=""),"",IFERROR(COUNTIFS('Job Catalog'!$F$10:$F$509,$A26,'Job Catalog'!$H$10:$H$509,AT$7,'Job Catalog'!$I$10:$I$509,AT$9)/COUNTA('Job Catalog'!$C$10:$C$509),""))</f>
        <v/>
      </c>
      <c r="AU26" s="57">
        <f>IF(OR($A26="",AU$9=""),"",IFERROR(COUNTIFS('Job Catalog'!$F$10:$F$509,$A26,'Job Catalog'!$H$10:$H$509,AU$7,'Job Catalog'!$I$10:$I$509,AU$9)/COUNTA('Job Catalog'!$C$10:$C$509),""))</f>
        <v/>
      </c>
      <c r="AV26" s="57">
        <f>IF(OR($A26="",AV$9=""),"",IFERROR(COUNTIFS('Job Catalog'!$F$10:$F$509,$A26,'Job Catalog'!$H$10:$H$509,AV$7,'Job Catalog'!$I$10:$I$509,AV$9)/COUNTA('Job Catalog'!$C$10:$C$509),""))</f>
        <v/>
      </c>
      <c r="AW26" s="57">
        <f>IF(OR($A26="",AW$9=""),"",IFERROR(COUNTIFS('Job Catalog'!$F$10:$F$509,$A26,'Job Catalog'!$H$10:$H$509,AW$7,'Job Catalog'!$I$10:$I$509,AW$9)/COUNTA('Job Catalog'!$C$10:$C$509),""))</f>
        <v/>
      </c>
      <c r="AX26" s="57">
        <f>IF(OR($A26="",AX$9=""),"",IFERROR(COUNTIFS('Job Catalog'!$F$10:$F$509,$A26,'Job Catalog'!$H$10:$H$509,AX$7,'Job Catalog'!$I$10:$I$509,AX$9)/COUNTA('Job Catalog'!$C$10:$C$509),""))</f>
        <v/>
      </c>
      <c r="AY26" s="57">
        <f>IF(OR($A26="",AY$9=""),"",IFERROR(COUNTIFS('Job Catalog'!$F$10:$F$509,$A26,'Job Catalog'!$H$10:$H$509,AY$7,'Job Catalog'!$I$10:$I$509,AY$9)/COUNTA('Job Catalog'!$C$10:$C$509),""))</f>
        <v/>
      </c>
      <c r="AZ26" s="57">
        <f>IF(OR($A26="",AZ$9=""),"",IFERROR(COUNTIFS('Job Catalog'!$F$10:$F$509,$A26,'Job Catalog'!$H$10:$H$509,AZ$7,'Job Catalog'!$I$10:$I$509,AZ$9)/COUNTA('Job Catalog'!$C$10:$C$509),""))</f>
        <v/>
      </c>
      <c r="BA26" s="57">
        <f>IF(OR($A26="",BA$9=""),"",IFERROR(COUNTIFS('Job Catalog'!$F$10:$F$509,$A26,'Job Catalog'!$H$10:$H$509,BA$7,'Job Catalog'!$I$10:$I$509,BA$9)/COUNTA('Job Catalog'!$C$10:$C$509),""))</f>
        <v/>
      </c>
      <c r="BB26" s="57">
        <f>IF(OR($A26="",BB$9=""),"",IFERROR(COUNTIFS('Job Catalog'!$F$10:$F$509,$A26,'Job Catalog'!$H$10:$H$509,BB$7,'Job Catalog'!$I$10:$I$509,BB$9)/COUNTA('Job Catalog'!$C$10:$C$509),""))</f>
        <v/>
      </c>
      <c r="BC26" s="57">
        <f>IF(OR($A26="",BC$9=""),"",IFERROR(COUNTIFS('Job Catalog'!$F$10:$F$509,$A26,'Job Catalog'!$H$10:$H$509,BC$7,'Job Catalog'!$I$10:$I$509,BC$9)/COUNTA('Job Catalog'!$C$10:$C$509),""))</f>
        <v/>
      </c>
      <c r="BD26" s="57">
        <f>IF(OR($A26="",BD$9=""),"",IFERROR(COUNTIFS('Job Catalog'!$F$10:$F$509,$A26,'Job Catalog'!$H$10:$H$509,BD$7,'Job Catalog'!$I$10:$I$509,BD$9)/COUNTA('Job Catalog'!$C$10:$C$509),""))</f>
        <v/>
      </c>
      <c r="BE26" s="57">
        <f>IF(OR($A26="",BE$9=""),"",IFERROR(COUNTIFS('Job Catalog'!$F$10:$F$509,$A26,'Job Catalog'!$H$10:$H$509,BE$7,'Job Catalog'!$I$10:$I$509,BE$9)/COUNTA('Job Catalog'!$C$10:$C$509),""))</f>
        <v/>
      </c>
      <c r="BF26" s="57">
        <f>IF(OR($A26="",BF$9=""),"",IFERROR(COUNTIFS('Job Catalog'!$F$10:$F$509,$A26,'Job Catalog'!$H$10:$H$509,BF$7,'Job Catalog'!$I$10:$I$509,BF$9)/COUNTA('Job Catalog'!$C$10:$C$509),""))</f>
        <v/>
      </c>
      <c r="BG26" s="57">
        <f>IF(OR($A26="",BG$9=""),"",IFERROR(COUNTIFS('Job Catalog'!$F$10:$F$509,$A26,'Job Catalog'!$H$10:$H$509,BG$7,'Job Catalog'!$I$10:$I$509,BG$9)/COUNTA('Job Catalog'!$C$10:$C$509),""))</f>
        <v/>
      </c>
      <c r="BH26" s="57">
        <f>IF(OR($A26="",BH$9=""),"",IFERROR(COUNTIFS('Job Catalog'!$F$10:$F$509,$A26,'Job Catalog'!$H$10:$H$509,BH$7,'Job Catalog'!$I$10:$I$509,BH$9)/COUNTA('Job Catalog'!$C$10:$C$509),""))</f>
        <v/>
      </c>
      <c r="BI26" s="57">
        <f>IF(OR($A26="",BI$9=""),"",IFERROR(COUNTIFS('Job Catalog'!$F$10:$F$509,$A26,'Job Catalog'!$H$10:$H$509,BI$7,'Job Catalog'!$I$10:$I$509,BI$9)/COUNTA('Job Catalog'!$C$10:$C$509),""))</f>
        <v/>
      </c>
      <c r="BJ26" s="57">
        <f>IF(OR($A26="",BJ$9=""),"",IFERROR(COUNTIFS('Job Catalog'!$F$10:$F$509,$A26,'Job Catalog'!$H$10:$H$509,BJ$7,'Job Catalog'!$I$10:$I$509,BJ$9)/COUNTA('Job Catalog'!$C$10:$C$509),""))</f>
        <v/>
      </c>
      <c r="BK26" s="57">
        <f>IF(OR($A26="",BK$9=""),"",IFERROR(COUNTIFS('Job Catalog'!$F$10:$F$509,$A26,'Job Catalog'!$H$10:$H$509,BK$7,'Job Catalog'!$I$10:$I$509,BK$9)/COUNTA('Job Catalog'!$C$10:$C$509),""))</f>
        <v/>
      </c>
      <c r="BL26" s="57">
        <f>IF(OR($A26="",BL$9=""),"",IFERROR(COUNTIFS('Job Catalog'!$F$10:$F$509,$A26,'Job Catalog'!$H$10:$H$509,BL$7,'Job Catalog'!$I$10:$I$509,BL$9)/COUNTA('Job Catalog'!$C$10:$C$509),""))</f>
        <v/>
      </c>
      <c r="BM26" s="57">
        <f>IF(OR($A26="",BM$9=""),"",IFERROR(COUNTIFS('Job Catalog'!$F$10:$F$509,$A26,'Job Catalog'!$H$10:$H$509,BM$7,'Job Catalog'!$I$10:$I$509,BM$9)/COUNTA('Job Catalog'!$C$10:$C$509),""))</f>
        <v/>
      </c>
      <c r="BN26" s="57">
        <f>IF(OR($A26="",BN$9=""),"",IFERROR(COUNTIFS('Job Catalog'!$F$10:$F$509,$A26,'Job Catalog'!$H$10:$H$509,BN$7,'Job Catalog'!$I$10:$I$509,BN$9)/COUNTA('Job Catalog'!$C$10:$C$509),""))</f>
        <v/>
      </c>
      <c r="BO26" s="57">
        <f>IF(OR($A26="",BO$9=""),"",IFERROR(COUNTIFS('Job Catalog'!$F$10:$F$509,$A26,'Job Catalog'!$H$10:$H$509,BO$7,'Job Catalog'!$I$10:$I$509,BO$9)/COUNTA('Job Catalog'!$C$10:$C$509),""))</f>
        <v/>
      </c>
      <c r="BP26" s="57">
        <f>IF(OR($A26="",BP$9=""),"",IFERROR(COUNTIFS('Job Catalog'!$F$10:$F$509,$A26,'Job Catalog'!$H$10:$H$509,BP$7,'Job Catalog'!$I$10:$I$509,BP$9)/COUNTA('Job Catalog'!$C$10:$C$509),""))</f>
        <v/>
      </c>
      <c r="BQ26" s="57">
        <f>IF(OR($A26="",BQ$9=""),"",IFERROR(COUNTIFS('Job Catalog'!$F$10:$F$509,$A26,'Job Catalog'!$H$10:$H$509,BQ$7,'Job Catalog'!$I$10:$I$509,BQ$9)/COUNTA('Job Catalog'!$C$10:$C$509),""))</f>
        <v/>
      </c>
      <c r="BR26" s="57">
        <f>IF(OR($A26="",BR$9=""),"",IFERROR(COUNTIFS('Job Catalog'!$F$10:$F$509,$A26,'Job Catalog'!$H$10:$H$509,BR$7,'Job Catalog'!$I$10:$I$509,BR$9)/COUNTA('Job Catalog'!$C$10:$C$509),""))</f>
        <v/>
      </c>
      <c r="BS26" s="57">
        <f>IF(OR($A26="",BS$9=""),"",IFERROR(COUNTIFS('Job Catalog'!$F$10:$F$509,$A26,'Job Catalog'!$H$10:$H$509,BS$7,'Job Catalog'!$I$10:$I$509,BS$9)/COUNTA('Job Catalog'!$C$10:$C$509),""))</f>
        <v/>
      </c>
      <c r="BT26" s="57">
        <f>IF(OR($A26="",BT$9=""),"",IFERROR(COUNTIFS('Job Catalog'!$F$10:$F$509,$A26,'Job Catalog'!$H$10:$H$509,BT$7,'Job Catalog'!$I$10:$I$509,BT$9)/COUNTA('Job Catalog'!$C$10:$C$509),""))</f>
        <v/>
      </c>
      <c r="BU26" s="57">
        <f>IF(OR($A26="",BU$9=""),"",IFERROR(COUNTIFS('Job Catalog'!$F$10:$F$509,$A26,'Job Catalog'!$H$10:$H$509,BU$7,'Job Catalog'!$I$10:$I$509,BU$9)/COUNTA('Job Catalog'!$C$10:$C$509),""))</f>
        <v/>
      </c>
      <c r="BV26" s="57">
        <f>IF(OR($A26="",BV$9=""),"",IFERROR(COUNTIFS('Job Catalog'!$F$10:$F$509,$A26,'Job Catalog'!$H$10:$H$509,BV$7,'Job Catalog'!$I$10:$I$509,BV$9)/COUNTA('Job Catalog'!$C$10:$C$509),""))</f>
        <v/>
      </c>
      <c r="BW26" s="57">
        <f>IF(OR($A26="",BW$9=""),"",IFERROR(COUNTIFS('Job Catalog'!$F$10:$F$509,$A26,'Job Catalog'!$H$10:$H$509,BW$7,'Job Catalog'!$I$10:$I$509,BW$9)/COUNTA('Job Catalog'!$C$10:$C$509),""))</f>
        <v/>
      </c>
      <c r="BX26" s="57">
        <f>IF(OR($A26="",BX$9=""),"",IFERROR(COUNTIFS('Job Catalog'!$F$10:$F$509,$A26,'Job Catalog'!$H$10:$H$509,BX$7,'Job Catalog'!$I$10:$I$509,BX$9)/COUNTA('Job Catalog'!$C$10:$C$509),""))</f>
        <v/>
      </c>
      <c r="BY26" s="57">
        <f>IF(OR($A26="",BY$9=""),"",IFERROR(COUNTIFS('Job Catalog'!$F$10:$F$509,$A26,'Job Catalog'!$H$10:$H$509,BY$7,'Job Catalog'!$I$10:$I$509,BY$9)/COUNTA('Job Catalog'!$C$10:$C$509),""))</f>
        <v/>
      </c>
      <c r="BZ26" s="57">
        <f>IF(OR($A26="",BZ$9=""),"",IFERROR(COUNTIFS('Job Catalog'!$F$10:$F$509,$A26,'Job Catalog'!$H$10:$H$509,BZ$7,'Job Catalog'!$I$10:$I$509,BZ$9)/COUNTA('Job Catalog'!$C$10:$C$509),""))</f>
        <v/>
      </c>
      <c r="CA26" s="57">
        <f>IF(OR($A26="",CA$9=""),"",IFERROR(COUNTIFS('Job Catalog'!$F$10:$F$509,$A26,'Job Catalog'!$H$10:$H$509,CA$7,'Job Catalog'!$I$10:$I$509,CA$9)/COUNTA('Job Catalog'!$C$10:$C$509),""))</f>
        <v/>
      </c>
      <c r="CB26" s="57">
        <f>IF(OR($A26="",CB$9=""),"",IFERROR(COUNTIFS('Job Catalog'!$F$10:$F$509,$A26,'Job Catalog'!$H$10:$H$509,CB$7,'Job Catalog'!$I$10:$I$509,CB$9)/COUNTA('Job Catalog'!$C$10:$C$509),""))</f>
        <v/>
      </c>
      <c r="CC26" s="57">
        <f>IF(OR($A26="",CC$9=""),"",IFERROR(COUNTIFS('Job Catalog'!$F$10:$F$509,$A26,'Job Catalog'!$H$10:$H$509,CC$7,'Job Catalog'!$I$10:$I$509,CC$9)/COUNTA('Job Catalog'!$C$10:$C$509),""))</f>
        <v/>
      </c>
      <c r="CD26" s="57">
        <f>IF(OR($A26="",CD$9=""),"",IFERROR(COUNTIFS('Job Catalog'!$F$10:$F$509,$A26,'Job Catalog'!$H$10:$H$509,CD$7,'Job Catalog'!$I$10:$I$509,CD$9)/COUNTA('Job Catalog'!$C$10:$C$509),""))</f>
        <v/>
      </c>
      <c r="CE26" s="57">
        <f>IF(OR($A26="",CE$9=""),"",IFERROR(COUNTIFS('Job Catalog'!$F$10:$F$509,$A26,'Job Catalog'!$H$10:$H$509,CE$7,'Job Catalog'!$I$10:$I$509,CE$9)/COUNTA('Job Catalog'!$C$10:$C$509),""))</f>
        <v/>
      </c>
      <c r="CF26" s="57">
        <f>IF(OR($A26="",CF$9=""),"",IFERROR(COUNTIFS('Job Catalog'!$F$10:$F$509,$A26,'Job Catalog'!$H$10:$H$509,CF$7,'Job Catalog'!$I$10:$I$509,CF$9)/COUNTA('Job Catalog'!$C$10:$C$509),""))</f>
        <v/>
      </c>
      <c r="CG26" s="57">
        <f>IF(OR($A26="",CG$9=""),"",IFERROR(COUNTIFS('Job Catalog'!$F$10:$F$509,$A26,'Job Catalog'!$H$10:$H$509,CG$7,'Job Catalog'!$I$10:$I$509,CG$9)/COUNTA('Job Catalog'!$C$10:$C$509),""))</f>
        <v/>
      </c>
      <c r="CH26" s="57">
        <f>IF(OR($A26="",CH$9=""),"",IFERROR(COUNTIFS('Job Catalog'!$F$10:$F$509,$A26,'Job Catalog'!$H$10:$H$509,CH$7,'Job Catalog'!$I$10:$I$509,CH$9)/COUNTA('Job Catalog'!$C$10:$C$509),""))</f>
        <v/>
      </c>
      <c r="CI26" s="57">
        <f>IF(OR($A26="",CI$9=""),"",IFERROR(COUNTIFS('Job Catalog'!$F$10:$F$509,$A26,'Job Catalog'!$H$10:$H$509,CI$7,'Job Catalog'!$I$10:$I$509,CI$9)/COUNTA('Job Catalog'!$C$10:$C$509),""))</f>
        <v/>
      </c>
      <c r="CJ26" s="57">
        <f>IF(OR($A26="",CJ$9=""),"",IFERROR(COUNTIFS('Job Catalog'!$F$10:$F$509,$A26,'Job Catalog'!$H$10:$H$509,CJ$7,'Job Catalog'!$I$10:$I$509,CJ$9)/COUNTA('Job Catalog'!$C$10:$C$509),""))</f>
        <v/>
      </c>
      <c r="CK26" s="57">
        <f>IF(OR($A26="",CK$9=""),"",IFERROR(COUNTIFS('Job Catalog'!$F$10:$F$509,$A26,'Job Catalog'!$H$10:$H$509,CK$7,'Job Catalog'!$I$10:$I$509,CK$9)/COUNTA('Job Catalog'!$C$10:$C$509),""))</f>
        <v/>
      </c>
      <c r="CL26" s="57">
        <f>IF(OR($A26="",CL$9=""),"",IFERROR(COUNTIFS('Job Catalog'!$F$10:$F$509,$A26,'Job Catalog'!$H$10:$H$509,CL$7,'Job Catalog'!$I$10:$I$509,CL$9)/COUNTA('Job Catalog'!$C$10:$C$509),""))</f>
        <v/>
      </c>
      <c r="CM26" s="57">
        <f>IF(OR($A26="",CM$9=""),"",IFERROR(COUNTIFS('Job Catalog'!$F$10:$F$509,$A26,'Job Catalog'!$H$10:$H$509,CM$7,'Job Catalog'!$I$10:$I$509,CM$9)/COUNTA('Job Catalog'!$C$10:$C$509),""))</f>
        <v/>
      </c>
      <c r="CN26" s="57">
        <f>IF(OR($A26="",CN$9=""),"",IFERROR(COUNTIFS('Job Catalog'!$F$10:$F$509,$A26,'Job Catalog'!$H$10:$H$509,CN$7,'Job Catalog'!$I$10:$I$509,CN$9)/COUNTA('Job Catalog'!$C$10:$C$509),""))</f>
        <v/>
      </c>
      <c r="CO26" s="57">
        <f>IF(OR($A26="",CO$9=""),"",IFERROR(COUNTIFS('Job Catalog'!$F$10:$F$509,$A26,'Job Catalog'!$H$10:$H$509,CO$7,'Job Catalog'!$I$10:$I$509,CO$9)/COUNTA('Job Catalog'!$C$10:$C$509),""))</f>
        <v/>
      </c>
      <c r="CP26" s="57">
        <f>IF(OR($A26="",CP$9=""),"",IFERROR(COUNTIFS('Job Catalog'!$F$10:$F$509,$A26,'Job Catalog'!$H$10:$H$509,CP$7,'Job Catalog'!$I$10:$I$509,CP$9)/COUNTA('Job Catalog'!$C$10:$C$509),""))</f>
        <v/>
      </c>
      <c r="CQ26" s="57">
        <f>IF(OR($A26="",CQ$9=""),"",IFERROR(COUNTIFS('Job Catalog'!$F$10:$F$509,$A26,'Job Catalog'!$H$10:$H$509,CQ$7,'Job Catalog'!$I$10:$I$509,CQ$9)/COUNTA('Job Catalog'!$C$10:$C$509),""))</f>
        <v/>
      </c>
      <c r="CR26" s="57">
        <f>IF(OR($A26="",CR$9=""),"",IFERROR(COUNTIFS('Job Catalog'!$F$10:$F$509,$A26,'Job Catalog'!$H$10:$H$509,CR$7,'Job Catalog'!$I$10:$I$509,CR$9)/COUNTA('Job Catalog'!$C$10:$C$509),""))</f>
        <v/>
      </c>
      <c r="CS26" s="57">
        <f>IF(OR($A26="",CS$9=""),"",IFERROR(COUNTIFS('Job Catalog'!$F$10:$F$509,$A26,'Job Catalog'!$H$10:$H$509,CS$7,'Job Catalog'!$I$10:$I$509,CS$9)/COUNTA('Job Catalog'!$C$10:$C$509),""))</f>
        <v/>
      </c>
      <c r="CT26" s="57">
        <f>IF(OR($A26="",CT$9=""),"",IFERROR(COUNTIFS('Job Catalog'!$F$10:$F$509,$A26,'Job Catalog'!$H$10:$H$509,CT$7,'Job Catalog'!$I$10:$I$509,CT$9)/COUNTA('Job Catalog'!$C$10:$C$509),""))</f>
        <v/>
      </c>
      <c r="CU26" s="58">
        <f>IF($A26="","",SUM(C26:CT26))</f>
        <v/>
      </c>
    </row>
    <row r="27">
      <c r="A27">
        <f>IF(SETUP!$C165="","",SETUP!$C165)</f>
        <v/>
      </c>
      <c r="B27" s="9">
        <f>IF(SETUP!$C165="","",SETUP!$B165&amp;" / "&amp;SETUP!$D165)</f>
        <v/>
      </c>
      <c r="C27" s="57">
        <f>IF(OR($A27="",C$9=""),"",IFERROR(COUNTIFS('Job Catalog'!$F$10:$F$509,$A27,'Job Catalog'!$H$10:$H$509,C$7,'Job Catalog'!$I$10:$I$509,C$9)/COUNTA('Job Catalog'!$C$10:$C$509),""))</f>
        <v/>
      </c>
      <c r="D27" s="57">
        <f>IF(OR($A27="",D$9=""),"",IFERROR(COUNTIFS('Job Catalog'!$F$10:$F$509,$A27,'Job Catalog'!$H$10:$H$509,D$7,'Job Catalog'!$I$10:$I$509,D$9)/COUNTA('Job Catalog'!$C$10:$C$509),""))</f>
        <v/>
      </c>
      <c r="E27" s="57">
        <f>IF(OR($A27="",E$9=""),"",IFERROR(COUNTIFS('Job Catalog'!$F$10:$F$509,$A27,'Job Catalog'!$H$10:$H$509,E$7,'Job Catalog'!$I$10:$I$509,E$9)/COUNTA('Job Catalog'!$C$10:$C$509),""))</f>
        <v/>
      </c>
      <c r="F27" s="57">
        <f>IF(OR($A27="",F$9=""),"",IFERROR(COUNTIFS('Job Catalog'!$F$10:$F$509,$A27,'Job Catalog'!$H$10:$H$509,F$7,'Job Catalog'!$I$10:$I$509,F$9)/COUNTA('Job Catalog'!$C$10:$C$509),""))</f>
        <v/>
      </c>
      <c r="G27" s="57">
        <f>IF(OR($A27="",G$9=""),"",IFERROR(COUNTIFS('Job Catalog'!$F$10:$F$509,$A27,'Job Catalog'!$H$10:$H$509,G$7,'Job Catalog'!$I$10:$I$509,G$9)/COUNTA('Job Catalog'!$C$10:$C$509),""))</f>
        <v/>
      </c>
      <c r="H27" s="57">
        <f>IF(OR($A27="",H$9=""),"",IFERROR(COUNTIFS('Job Catalog'!$F$10:$F$509,$A27,'Job Catalog'!$H$10:$H$509,H$7,'Job Catalog'!$I$10:$I$509,H$9)/COUNTA('Job Catalog'!$C$10:$C$509),""))</f>
        <v/>
      </c>
      <c r="I27" s="57">
        <f>IF(OR($A27="",I$9=""),"",IFERROR(COUNTIFS('Job Catalog'!$F$10:$F$509,$A27,'Job Catalog'!$H$10:$H$509,I$7,'Job Catalog'!$I$10:$I$509,I$9)/COUNTA('Job Catalog'!$C$10:$C$509),""))</f>
        <v/>
      </c>
      <c r="J27" s="57">
        <f>IF(OR($A27="",J$9=""),"",IFERROR(COUNTIFS('Job Catalog'!$F$10:$F$509,$A27,'Job Catalog'!$H$10:$H$509,J$7,'Job Catalog'!$I$10:$I$509,J$9)/COUNTA('Job Catalog'!$C$10:$C$509),""))</f>
        <v/>
      </c>
      <c r="K27" s="57">
        <f>IF(OR($A27="",K$9=""),"",IFERROR(COUNTIFS('Job Catalog'!$F$10:$F$509,$A27,'Job Catalog'!$H$10:$H$509,K$7,'Job Catalog'!$I$10:$I$509,K$9)/COUNTA('Job Catalog'!$C$10:$C$509),""))</f>
        <v/>
      </c>
      <c r="L27" s="57">
        <f>IF(OR($A27="",L$9=""),"",IFERROR(COUNTIFS('Job Catalog'!$F$10:$F$509,$A27,'Job Catalog'!$H$10:$H$509,L$7,'Job Catalog'!$I$10:$I$509,L$9)/COUNTA('Job Catalog'!$C$10:$C$509),""))</f>
        <v/>
      </c>
      <c r="M27" s="57">
        <f>IF(OR($A27="",M$9=""),"",IFERROR(COUNTIFS('Job Catalog'!$F$10:$F$509,$A27,'Job Catalog'!$H$10:$H$509,M$7,'Job Catalog'!$I$10:$I$509,M$9)/COUNTA('Job Catalog'!$C$10:$C$509),""))</f>
        <v/>
      </c>
      <c r="N27" s="57">
        <f>IF(OR($A27="",N$9=""),"",IFERROR(COUNTIFS('Job Catalog'!$F$10:$F$509,$A27,'Job Catalog'!$H$10:$H$509,N$7,'Job Catalog'!$I$10:$I$509,N$9)/COUNTA('Job Catalog'!$C$10:$C$509),""))</f>
        <v/>
      </c>
      <c r="O27" s="57">
        <f>IF(OR($A27="",O$9=""),"",IFERROR(COUNTIFS('Job Catalog'!$F$10:$F$509,$A27,'Job Catalog'!$H$10:$H$509,O$7,'Job Catalog'!$I$10:$I$509,O$9)/COUNTA('Job Catalog'!$C$10:$C$509),""))</f>
        <v/>
      </c>
      <c r="P27" s="57">
        <f>IF(OR($A27="",P$9=""),"",IFERROR(COUNTIFS('Job Catalog'!$F$10:$F$509,$A27,'Job Catalog'!$H$10:$H$509,P$7,'Job Catalog'!$I$10:$I$509,P$9)/COUNTA('Job Catalog'!$C$10:$C$509),""))</f>
        <v/>
      </c>
      <c r="Q27" s="57">
        <f>IF(OR($A27="",Q$9=""),"",IFERROR(COUNTIFS('Job Catalog'!$F$10:$F$509,$A27,'Job Catalog'!$H$10:$H$509,Q$7,'Job Catalog'!$I$10:$I$509,Q$9)/COUNTA('Job Catalog'!$C$10:$C$509),""))</f>
        <v/>
      </c>
      <c r="R27" s="57">
        <f>IF(OR($A27="",R$9=""),"",IFERROR(COUNTIFS('Job Catalog'!$F$10:$F$509,$A27,'Job Catalog'!$H$10:$H$509,R$7,'Job Catalog'!$I$10:$I$509,R$9)/COUNTA('Job Catalog'!$C$10:$C$509),""))</f>
        <v/>
      </c>
      <c r="S27" s="57">
        <f>IF(OR($A27="",S$9=""),"",IFERROR(COUNTIFS('Job Catalog'!$F$10:$F$509,$A27,'Job Catalog'!$H$10:$H$509,S$7,'Job Catalog'!$I$10:$I$509,S$9)/COUNTA('Job Catalog'!$C$10:$C$509),""))</f>
        <v/>
      </c>
      <c r="T27" s="57">
        <f>IF(OR($A27="",T$9=""),"",IFERROR(COUNTIFS('Job Catalog'!$F$10:$F$509,$A27,'Job Catalog'!$H$10:$H$509,T$7,'Job Catalog'!$I$10:$I$509,T$9)/COUNTA('Job Catalog'!$C$10:$C$509),""))</f>
        <v/>
      </c>
      <c r="U27" s="57">
        <f>IF(OR($A27="",U$9=""),"",IFERROR(COUNTIFS('Job Catalog'!$F$10:$F$509,$A27,'Job Catalog'!$H$10:$H$509,U$7,'Job Catalog'!$I$10:$I$509,U$9)/COUNTA('Job Catalog'!$C$10:$C$509),""))</f>
        <v/>
      </c>
      <c r="V27" s="57">
        <f>IF(OR($A27="",V$9=""),"",IFERROR(COUNTIFS('Job Catalog'!$F$10:$F$509,$A27,'Job Catalog'!$H$10:$H$509,V$7,'Job Catalog'!$I$10:$I$509,V$9)/COUNTA('Job Catalog'!$C$10:$C$509),""))</f>
        <v/>
      </c>
      <c r="W27" s="57">
        <f>IF(OR($A27="",W$9=""),"",IFERROR(COUNTIFS('Job Catalog'!$F$10:$F$509,$A27,'Job Catalog'!$H$10:$H$509,W$7,'Job Catalog'!$I$10:$I$509,W$9)/COUNTA('Job Catalog'!$C$10:$C$509),""))</f>
        <v/>
      </c>
      <c r="X27" s="57">
        <f>IF(OR($A27="",X$9=""),"",IFERROR(COUNTIFS('Job Catalog'!$F$10:$F$509,$A27,'Job Catalog'!$H$10:$H$509,X$7,'Job Catalog'!$I$10:$I$509,X$9)/COUNTA('Job Catalog'!$C$10:$C$509),""))</f>
        <v/>
      </c>
      <c r="Y27" s="57">
        <f>IF(OR($A27="",Y$9=""),"",IFERROR(COUNTIFS('Job Catalog'!$F$10:$F$509,$A27,'Job Catalog'!$H$10:$H$509,Y$7,'Job Catalog'!$I$10:$I$509,Y$9)/COUNTA('Job Catalog'!$C$10:$C$509),""))</f>
        <v/>
      </c>
      <c r="Z27" s="57">
        <f>IF(OR($A27="",Z$9=""),"",IFERROR(COUNTIFS('Job Catalog'!$F$10:$F$509,$A27,'Job Catalog'!$H$10:$H$509,Z$7,'Job Catalog'!$I$10:$I$509,Z$9)/COUNTA('Job Catalog'!$C$10:$C$509),""))</f>
        <v/>
      </c>
      <c r="AA27" s="57">
        <f>IF(OR($A27="",AA$9=""),"",IFERROR(COUNTIFS('Job Catalog'!$F$10:$F$509,$A27,'Job Catalog'!$H$10:$H$509,AA$7,'Job Catalog'!$I$10:$I$509,AA$9)/COUNTA('Job Catalog'!$C$10:$C$509),""))</f>
        <v/>
      </c>
      <c r="AB27" s="57">
        <f>IF(OR($A27="",AB$9=""),"",IFERROR(COUNTIFS('Job Catalog'!$F$10:$F$509,$A27,'Job Catalog'!$H$10:$H$509,AB$7,'Job Catalog'!$I$10:$I$509,AB$9)/COUNTA('Job Catalog'!$C$10:$C$509),""))</f>
        <v/>
      </c>
      <c r="AC27" s="57">
        <f>IF(OR($A27="",AC$9=""),"",IFERROR(COUNTIFS('Job Catalog'!$F$10:$F$509,$A27,'Job Catalog'!$H$10:$H$509,AC$7,'Job Catalog'!$I$10:$I$509,AC$9)/COUNTA('Job Catalog'!$C$10:$C$509),""))</f>
        <v/>
      </c>
      <c r="AD27" s="57">
        <f>IF(OR($A27="",AD$9=""),"",IFERROR(COUNTIFS('Job Catalog'!$F$10:$F$509,$A27,'Job Catalog'!$H$10:$H$509,AD$7,'Job Catalog'!$I$10:$I$509,AD$9)/COUNTA('Job Catalog'!$C$10:$C$509),""))</f>
        <v/>
      </c>
      <c r="AE27" s="57">
        <f>IF(OR($A27="",AE$9=""),"",IFERROR(COUNTIFS('Job Catalog'!$F$10:$F$509,$A27,'Job Catalog'!$H$10:$H$509,AE$7,'Job Catalog'!$I$10:$I$509,AE$9)/COUNTA('Job Catalog'!$C$10:$C$509),""))</f>
        <v/>
      </c>
      <c r="AF27" s="57">
        <f>IF(OR($A27="",AF$9=""),"",IFERROR(COUNTIFS('Job Catalog'!$F$10:$F$509,$A27,'Job Catalog'!$H$10:$H$509,AF$7,'Job Catalog'!$I$10:$I$509,AF$9)/COUNTA('Job Catalog'!$C$10:$C$509),""))</f>
        <v/>
      </c>
      <c r="AG27" s="57">
        <f>IF(OR($A27="",AG$9=""),"",IFERROR(COUNTIFS('Job Catalog'!$F$10:$F$509,$A27,'Job Catalog'!$H$10:$H$509,AG$7,'Job Catalog'!$I$10:$I$509,AG$9)/COUNTA('Job Catalog'!$C$10:$C$509),""))</f>
        <v/>
      </c>
      <c r="AH27" s="57">
        <f>IF(OR($A27="",AH$9=""),"",IFERROR(COUNTIFS('Job Catalog'!$F$10:$F$509,$A27,'Job Catalog'!$H$10:$H$509,AH$7,'Job Catalog'!$I$10:$I$509,AH$9)/COUNTA('Job Catalog'!$C$10:$C$509),""))</f>
        <v/>
      </c>
      <c r="AI27" s="57">
        <f>IF(OR($A27="",AI$9=""),"",IFERROR(COUNTIFS('Job Catalog'!$F$10:$F$509,$A27,'Job Catalog'!$H$10:$H$509,AI$7,'Job Catalog'!$I$10:$I$509,AI$9)/COUNTA('Job Catalog'!$C$10:$C$509),""))</f>
        <v/>
      </c>
      <c r="AJ27" s="57">
        <f>IF(OR($A27="",AJ$9=""),"",IFERROR(COUNTIFS('Job Catalog'!$F$10:$F$509,$A27,'Job Catalog'!$H$10:$H$509,AJ$7,'Job Catalog'!$I$10:$I$509,AJ$9)/COUNTA('Job Catalog'!$C$10:$C$509),""))</f>
        <v/>
      </c>
      <c r="AK27" s="57">
        <f>IF(OR($A27="",AK$9=""),"",IFERROR(COUNTIFS('Job Catalog'!$F$10:$F$509,$A27,'Job Catalog'!$H$10:$H$509,AK$7,'Job Catalog'!$I$10:$I$509,AK$9)/COUNTA('Job Catalog'!$C$10:$C$509),""))</f>
        <v/>
      </c>
      <c r="AL27" s="57">
        <f>IF(OR($A27="",AL$9=""),"",IFERROR(COUNTIFS('Job Catalog'!$F$10:$F$509,$A27,'Job Catalog'!$H$10:$H$509,AL$7,'Job Catalog'!$I$10:$I$509,AL$9)/COUNTA('Job Catalog'!$C$10:$C$509),""))</f>
        <v/>
      </c>
      <c r="AM27" s="57">
        <f>IF(OR($A27="",AM$9=""),"",IFERROR(COUNTIFS('Job Catalog'!$F$10:$F$509,$A27,'Job Catalog'!$H$10:$H$509,AM$7,'Job Catalog'!$I$10:$I$509,AM$9)/COUNTA('Job Catalog'!$C$10:$C$509),""))</f>
        <v/>
      </c>
      <c r="AN27" s="57">
        <f>IF(OR($A27="",AN$9=""),"",IFERROR(COUNTIFS('Job Catalog'!$F$10:$F$509,$A27,'Job Catalog'!$H$10:$H$509,AN$7,'Job Catalog'!$I$10:$I$509,AN$9)/COUNTA('Job Catalog'!$C$10:$C$509),""))</f>
        <v/>
      </c>
      <c r="AO27" s="57">
        <f>IF(OR($A27="",AO$9=""),"",IFERROR(COUNTIFS('Job Catalog'!$F$10:$F$509,$A27,'Job Catalog'!$H$10:$H$509,AO$7,'Job Catalog'!$I$10:$I$509,AO$9)/COUNTA('Job Catalog'!$C$10:$C$509),""))</f>
        <v/>
      </c>
      <c r="AP27" s="57">
        <f>IF(OR($A27="",AP$9=""),"",IFERROR(COUNTIFS('Job Catalog'!$F$10:$F$509,$A27,'Job Catalog'!$H$10:$H$509,AP$7,'Job Catalog'!$I$10:$I$509,AP$9)/COUNTA('Job Catalog'!$C$10:$C$509),""))</f>
        <v/>
      </c>
      <c r="AQ27" s="57">
        <f>IF(OR($A27="",AQ$9=""),"",IFERROR(COUNTIFS('Job Catalog'!$F$10:$F$509,$A27,'Job Catalog'!$H$10:$H$509,AQ$7,'Job Catalog'!$I$10:$I$509,AQ$9)/COUNTA('Job Catalog'!$C$10:$C$509),""))</f>
        <v/>
      </c>
      <c r="AR27" s="57">
        <f>IF(OR($A27="",AR$9=""),"",IFERROR(COUNTIFS('Job Catalog'!$F$10:$F$509,$A27,'Job Catalog'!$H$10:$H$509,AR$7,'Job Catalog'!$I$10:$I$509,AR$9)/COUNTA('Job Catalog'!$C$10:$C$509),""))</f>
        <v/>
      </c>
      <c r="AS27" s="57">
        <f>IF(OR($A27="",AS$9=""),"",IFERROR(COUNTIFS('Job Catalog'!$F$10:$F$509,$A27,'Job Catalog'!$H$10:$H$509,AS$7,'Job Catalog'!$I$10:$I$509,AS$9)/COUNTA('Job Catalog'!$C$10:$C$509),""))</f>
        <v/>
      </c>
      <c r="AT27" s="57">
        <f>IF(OR($A27="",AT$9=""),"",IFERROR(COUNTIFS('Job Catalog'!$F$10:$F$509,$A27,'Job Catalog'!$H$10:$H$509,AT$7,'Job Catalog'!$I$10:$I$509,AT$9)/COUNTA('Job Catalog'!$C$10:$C$509),""))</f>
        <v/>
      </c>
      <c r="AU27" s="57">
        <f>IF(OR($A27="",AU$9=""),"",IFERROR(COUNTIFS('Job Catalog'!$F$10:$F$509,$A27,'Job Catalog'!$H$10:$H$509,AU$7,'Job Catalog'!$I$10:$I$509,AU$9)/COUNTA('Job Catalog'!$C$10:$C$509),""))</f>
        <v/>
      </c>
      <c r="AV27" s="57">
        <f>IF(OR($A27="",AV$9=""),"",IFERROR(COUNTIFS('Job Catalog'!$F$10:$F$509,$A27,'Job Catalog'!$H$10:$H$509,AV$7,'Job Catalog'!$I$10:$I$509,AV$9)/COUNTA('Job Catalog'!$C$10:$C$509),""))</f>
        <v/>
      </c>
      <c r="AW27" s="57">
        <f>IF(OR($A27="",AW$9=""),"",IFERROR(COUNTIFS('Job Catalog'!$F$10:$F$509,$A27,'Job Catalog'!$H$10:$H$509,AW$7,'Job Catalog'!$I$10:$I$509,AW$9)/COUNTA('Job Catalog'!$C$10:$C$509),""))</f>
        <v/>
      </c>
      <c r="AX27" s="57">
        <f>IF(OR($A27="",AX$9=""),"",IFERROR(COUNTIFS('Job Catalog'!$F$10:$F$509,$A27,'Job Catalog'!$H$10:$H$509,AX$7,'Job Catalog'!$I$10:$I$509,AX$9)/COUNTA('Job Catalog'!$C$10:$C$509),""))</f>
        <v/>
      </c>
      <c r="AY27" s="57">
        <f>IF(OR($A27="",AY$9=""),"",IFERROR(COUNTIFS('Job Catalog'!$F$10:$F$509,$A27,'Job Catalog'!$H$10:$H$509,AY$7,'Job Catalog'!$I$10:$I$509,AY$9)/COUNTA('Job Catalog'!$C$10:$C$509),""))</f>
        <v/>
      </c>
      <c r="AZ27" s="57">
        <f>IF(OR($A27="",AZ$9=""),"",IFERROR(COUNTIFS('Job Catalog'!$F$10:$F$509,$A27,'Job Catalog'!$H$10:$H$509,AZ$7,'Job Catalog'!$I$10:$I$509,AZ$9)/COUNTA('Job Catalog'!$C$10:$C$509),""))</f>
        <v/>
      </c>
      <c r="BA27" s="57">
        <f>IF(OR($A27="",BA$9=""),"",IFERROR(COUNTIFS('Job Catalog'!$F$10:$F$509,$A27,'Job Catalog'!$H$10:$H$509,BA$7,'Job Catalog'!$I$10:$I$509,BA$9)/COUNTA('Job Catalog'!$C$10:$C$509),""))</f>
        <v/>
      </c>
      <c r="BB27" s="57">
        <f>IF(OR($A27="",BB$9=""),"",IFERROR(COUNTIFS('Job Catalog'!$F$10:$F$509,$A27,'Job Catalog'!$H$10:$H$509,BB$7,'Job Catalog'!$I$10:$I$509,BB$9)/COUNTA('Job Catalog'!$C$10:$C$509),""))</f>
        <v/>
      </c>
      <c r="BC27" s="57">
        <f>IF(OR($A27="",BC$9=""),"",IFERROR(COUNTIFS('Job Catalog'!$F$10:$F$509,$A27,'Job Catalog'!$H$10:$H$509,BC$7,'Job Catalog'!$I$10:$I$509,BC$9)/COUNTA('Job Catalog'!$C$10:$C$509),""))</f>
        <v/>
      </c>
      <c r="BD27" s="57">
        <f>IF(OR($A27="",BD$9=""),"",IFERROR(COUNTIFS('Job Catalog'!$F$10:$F$509,$A27,'Job Catalog'!$H$10:$H$509,BD$7,'Job Catalog'!$I$10:$I$509,BD$9)/COUNTA('Job Catalog'!$C$10:$C$509),""))</f>
        <v/>
      </c>
      <c r="BE27" s="57">
        <f>IF(OR($A27="",BE$9=""),"",IFERROR(COUNTIFS('Job Catalog'!$F$10:$F$509,$A27,'Job Catalog'!$H$10:$H$509,BE$7,'Job Catalog'!$I$10:$I$509,BE$9)/COUNTA('Job Catalog'!$C$10:$C$509),""))</f>
        <v/>
      </c>
      <c r="BF27" s="57">
        <f>IF(OR($A27="",BF$9=""),"",IFERROR(COUNTIFS('Job Catalog'!$F$10:$F$509,$A27,'Job Catalog'!$H$10:$H$509,BF$7,'Job Catalog'!$I$10:$I$509,BF$9)/COUNTA('Job Catalog'!$C$10:$C$509),""))</f>
        <v/>
      </c>
      <c r="BG27" s="57">
        <f>IF(OR($A27="",BG$9=""),"",IFERROR(COUNTIFS('Job Catalog'!$F$10:$F$509,$A27,'Job Catalog'!$H$10:$H$509,BG$7,'Job Catalog'!$I$10:$I$509,BG$9)/COUNTA('Job Catalog'!$C$10:$C$509),""))</f>
        <v/>
      </c>
      <c r="BH27" s="57">
        <f>IF(OR($A27="",BH$9=""),"",IFERROR(COUNTIFS('Job Catalog'!$F$10:$F$509,$A27,'Job Catalog'!$H$10:$H$509,BH$7,'Job Catalog'!$I$10:$I$509,BH$9)/COUNTA('Job Catalog'!$C$10:$C$509),""))</f>
        <v/>
      </c>
      <c r="BI27" s="57">
        <f>IF(OR($A27="",BI$9=""),"",IFERROR(COUNTIFS('Job Catalog'!$F$10:$F$509,$A27,'Job Catalog'!$H$10:$H$509,BI$7,'Job Catalog'!$I$10:$I$509,BI$9)/COUNTA('Job Catalog'!$C$10:$C$509),""))</f>
        <v/>
      </c>
      <c r="BJ27" s="57">
        <f>IF(OR($A27="",BJ$9=""),"",IFERROR(COUNTIFS('Job Catalog'!$F$10:$F$509,$A27,'Job Catalog'!$H$10:$H$509,BJ$7,'Job Catalog'!$I$10:$I$509,BJ$9)/COUNTA('Job Catalog'!$C$10:$C$509),""))</f>
        <v/>
      </c>
      <c r="BK27" s="57">
        <f>IF(OR($A27="",BK$9=""),"",IFERROR(COUNTIFS('Job Catalog'!$F$10:$F$509,$A27,'Job Catalog'!$H$10:$H$509,BK$7,'Job Catalog'!$I$10:$I$509,BK$9)/COUNTA('Job Catalog'!$C$10:$C$509),""))</f>
        <v/>
      </c>
      <c r="BL27" s="57">
        <f>IF(OR($A27="",BL$9=""),"",IFERROR(COUNTIFS('Job Catalog'!$F$10:$F$509,$A27,'Job Catalog'!$H$10:$H$509,BL$7,'Job Catalog'!$I$10:$I$509,BL$9)/COUNTA('Job Catalog'!$C$10:$C$509),""))</f>
        <v/>
      </c>
      <c r="BM27" s="57">
        <f>IF(OR($A27="",BM$9=""),"",IFERROR(COUNTIFS('Job Catalog'!$F$10:$F$509,$A27,'Job Catalog'!$H$10:$H$509,BM$7,'Job Catalog'!$I$10:$I$509,BM$9)/COUNTA('Job Catalog'!$C$10:$C$509),""))</f>
        <v/>
      </c>
      <c r="BN27" s="57">
        <f>IF(OR($A27="",BN$9=""),"",IFERROR(COUNTIFS('Job Catalog'!$F$10:$F$509,$A27,'Job Catalog'!$H$10:$H$509,BN$7,'Job Catalog'!$I$10:$I$509,BN$9)/COUNTA('Job Catalog'!$C$10:$C$509),""))</f>
        <v/>
      </c>
      <c r="BO27" s="57">
        <f>IF(OR($A27="",BO$9=""),"",IFERROR(COUNTIFS('Job Catalog'!$F$10:$F$509,$A27,'Job Catalog'!$H$10:$H$509,BO$7,'Job Catalog'!$I$10:$I$509,BO$9)/COUNTA('Job Catalog'!$C$10:$C$509),""))</f>
        <v/>
      </c>
      <c r="BP27" s="57">
        <f>IF(OR($A27="",BP$9=""),"",IFERROR(COUNTIFS('Job Catalog'!$F$10:$F$509,$A27,'Job Catalog'!$H$10:$H$509,BP$7,'Job Catalog'!$I$10:$I$509,BP$9)/COUNTA('Job Catalog'!$C$10:$C$509),""))</f>
        <v/>
      </c>
      <c r="BQ27" s="57">
        <f>IF(OR($A27="",BQ$9=""),"",IFERROR(COUNTIFS('Job Catalog'!$F$10:$F$509,$A27,'Job Catalog'!$H$10:$H$509,BQ$7,'Job Catalog'!$I$10:$I$509,BQ$9)/COUNTA('Job Catalog'!$C$10:$C$509),""))</f>
        <v/>
      </c>
      <c r="BR27" s="57">
        <f>IF(OR($A27="",BR$9=""),"",IFERROR(COUNTIFS('Job Catalog'!$F$10:$F$509,$A27,'Job Catalog'!$H$10:$H$509,BR$7,'Job Catalog'!$I$10:$I$509,BR$9)/COUNTA('Job Catalog'!$C$10:$C$509),""))</f>
        <v/>
      </c>
      <c r="BS27" s="57">
        <f>IF(OR($A27="",BS$9=""),"",IFERROR(COUNTIFS('Job Catalog'!$F$10:$F$509,$A27,'Job Catalog'!$H$10:$H$509,BS$7,'Job Catalog'!$I$10:$I$509,BS$9)/COUNTA('Job Catalog'!$C$10:$C$509),""))</f>
        <v/>
      </c>
      <c r="BT27" s="57">
        <f>IF(OR($A27="",BT$9=""),"",IFERROR(COUNTIFS('Job Catalog'!$F$10:$F$509,$A27,'Job Catalog'!$H$10:$H$509,BT$7,'Job Catalog'!$I$10:$I$509,BT$9)/COUNTA('Job Catalog'!$C$10:$C$509),""))</f>
        <v/>
      </c>
      <c r="BU27" s="57">
        <f>IF(OR($A27="",BU$9=""),"",IFERROR(COUNTIFS('Job Catalog'!$F$10:$F$509,$A27,'Job Catalog'!$H$10:$H$509,BU$7,'Job Catalog'!$I$10:$I$509,BU$9)/COUNTA('Job Catalog'!$C$10:$C$509),""))</f>
        <v/>
      </c>
      <c r="BV27" s="57">
        <f>IF(OR($A27="",BV$9=""),"",IFERROR(COUNTIFS('Job Catalog'!$F$10:$F$509,$A27,'Job Catalog'!$H$10:$H$509,BV$7,'Job Catalog'!$I$10:$I$509,BV$9)/COUNTA('Job Catalog'!$C$10:$C$509),""))</f>
        <v/>
      </c>
      <c r="BW27" s="57">
        <f>IF(OR($A27="",BW$9=""),"",IFERROR(COUNTIFS('Job Catalog'!$F$10:$F$509,$A27,'Job Catalog'!$H$10:$H$509,BW$7,'Job Catalog'!$I$10:$I$509,BW$9)/COUNTA('Job Catalog'!$C$10:$C$509),""))</f>
        <v/>
      </c>
      <c r="BX27" s="57">
        <f>IF(OR($A27="",BX$9=""),"",IFERROR(COUNTIFS('Job Catalog'!$F$10:$F$509,$A27,'Job Catalog'!$H$10:$H$509,BX$7,'Job Catalog'!$I$10:$I$509,BX$9)/COUNTA('Job Catalog'!$C$10:$C$509),""))</f>
        <v/>
      </c>
      <c r="BY27" s="57">
        <f>IF(OR($A27="",BY$9=""),"",IFERROR(COUNTIFS('Job Catalog'!$F$10:$F$509,$A27,'Job Catalog'!$H$10:$H$509,BY$7,'Job Catalog'!$I$10:$I$509,BY$9)/COUNTA('Job Catalog'!$C$10:$C$509),""))</f>
        <v/>
      </c>
      <c r="BZ27" s="57">
        <f>IF(OR($A27="",BZ$9=""),"",IFERROR(COUNTIFS('Job Catalog'!$F$10:$F$509,$A27,'Job Catalog'!$H$10:$H$509,BZ$7,'Job Catalog'!$I$10:$I$509,BZ$9)/COUNTA('Job Catalog'!$C$10:$C$509),""))</f>
        <v/>
      </c>
      <c r="CA27" s="57">
        <f>IF(OR($A27="",CA$9=""),"",IFERROR(COUNTIFS('Job Catalog'!$F$10:$F$509,$A27,'Job Catalog'!$H$10:$H$509,CA$7,'Job Catalog'!$I$10:$I$509,CA$9)/COUNTA('Job Catalog'!$C$10:$C$509),""))</f>
        <v/>
      </c>
      <c r="CB27" s="57">
        <f>IF(OR($A27="",CB$9=""),"",IFERROR(COUNTIFS('Job Catalog'!$F$10:$F$509,$A27,'Job Catalog'!$H$10:$H$509,CB$7,'Job Catalog'!$I$10:$I$509,CB$9)/COUNTA('Job Catalog'!$C$10:$C$509),""))</f>
        <v/>
      </c>
      <c r="CC27" s="57">
        <f>IF(OR($A27="",CC$9=""),"",IFERROR(COUNTIFS('Job Catalog'!$F$10:$F$509,$A27,'Job Catalog'!$H$10:$H$509,CC$7,'Job Catalog'!$I$10:$I$509,CC$9)/COUNTA('Job Catalog'!$C$10:$C$509),""))</f>
        <v/>
      </c>
      <c r="CD27" s="57">
        <f>IF(OR($A27="",CD$9=""),"",IFERROR(COUNTIFS('Job Catalog'!$F$10:$F$509,$A27,'Job Catalog'!$H$10:$H$509,CD$7,'Job Catalog'!$I$10:$I$509,CD$9)/COUNTA('Job Catalog'!$C$10:$C$509),""))</f>
        <v/>
      </c>
      <c r="CE27" s="57">
        <f>IF(OR($A27="",CE$9=""),"",IFERROR(COUNTIFS('Job Catalog'!$F$10:$F$509,$A27,'Job Catalog'!$H$10:$H$509,CE$7,'Job Catalog'!$I$10:$I$509,CE$9)/COUNTA('Job Catalog'!$C$10:$C$509),""))</f>
        <v/>
      </c>
      <c r="CF27" s="57">
        <f>IF(OR($A27="",CF$9=""),"",IFERROR(COUNTIFS('Job Catalog'!$F$10:$F$509,$A27,'Job Catalog'!$H$10:$H$509,CF$7,'Job Catalog'!$I$10:$I$509,CF$9)/COUNTA('Job Catalog'!$C$10:$C$509),""))</f>
        <v/>
      </c>
      <c r="CG27" s="57">
        <f>IF(OR($A27="",CG$9=""),"",IFERROR(COUNTIFS('Job Catalog'!$F$10:$F$509,$A27,'Job Catalog'!$H$10:$H$509,CG$7,'Job Catalog'!$I$10:$I$509,CG$9)/COUNTA('Job Catalog'!$C$10:$C$509),""))</f>
        <v/>
      </c>
      <c r="CH27" s="57">
        <f>IF(OR($A27="",CH$9=""),"",IFERROR(COUNTIFS('Job Catalog'!$F$10:$F$509,$A27,'Job Catalog'!$H$10:$H$509,CH$7,'Job Catalog'!$I$10:$I$509,CH$9)/COUNTA('Job Catalog'!$C$10:$C$509),""))</f>
        <v/>
      </c>
      <c r="CI27" s="57">
        <f>IF(OR($A27="",CI$9=""),"",IFERROR(COUNTIFS('Job Catalog'!$F$10:$F$509,$A27,'Job Catalog'!$H$10:$H$509,CI$7,'Job Catalog'!$I$10:$I$509,CI$9)/COUNTA('Job Catalog'!$C$10:$C$509),""))</f>
        <v/>
      </c>
      <c r="CJ27" s="57">
        <f>IF(OR($A27="",CJ$9=""),"",IFERROR(COUNTIFS('Job Catalog'!$F$10:$F$509,$A27,'Job Catalog'!$H$10:$H$509,CJ$7,'Job Catalog'!$I$10:$I$509,CJ$9)/COUNTA('Job Catalog'!$C$10:$C$509),""))</f>
        <v/>
      </c>
      <c r="CK27" s="57">
        <f>IF(OR($A27="",CK$9=""),"",IFERROR(COUNTIFS('Job Catalog'!$F$10:$F$509,$A27,'Job Catalog'!$H$10:$H$509,CK$7,'Job Catalog'!$I$10:$I$509,CK$9)/COUNTA('Job Catalog'!$C$10:$C$509),""))</f>
        <v/>
      </c>
      <c r="CL27" s="57">
        <f>IF(OR($A27="",CL$9=""),"",IFERROR(COUNTIFS('Job Catalog'!$F$10:$F$509,$A27,'Job Catalog'!$H$10:$H$509,CL$7,'Job Catalog'!$I$10:$I$509,CL$9)/COUNTA('Job Catalog'!$C$10:$C$509),""))</f>
        <v/>
      </c>
      <c r="CM27" s="57">
        <f>IF(OR($A27="",CM$9=""),"",IFERROR(COUNTIFS('Job Catalog'!$F$10:$F$509,$A27,'Job Catalog'!$H$10:$H$509,CM$7,'Job Catalog'!$I$10:$I$509,CM$9)/COUNTA('Job Catalog'!$C$10:$C$509),""))</f>
        <v/>
      </c>
      <c r="CN27" s="57">
        <f>IF(OR($A27="",CN$9=""),"",IFERROR(COUNTIFS('Job Catalog'!$F$10:$F$509,$A27,'Job Catalog'!$H$10:$H$509,CN$7,'Job Catalog'!$I$10:$I$509,CN$9)/COUNTA('Job Catalog'!$C$10:$C$509),""))</f>
        <v/>
      </c>
      <c r="CO27" s="57">
        <f>IF(OR($A27="",CO$9=""),"",IFERROR(COUNTIFS('Job Catalog'!$F$10:$F$509,$A27,'Job Catalog'!$H$10:$H$509,CO$7,'Job Catalog'!$I$10:$I$509,CO$9)/COUNTA('Job Catalog'!$C$10:$C$509),""))</f>
        <v/>
      </c>
      <c r="CP27" s="57">
        <f>IF(OR($A27="",CP$9=""),"",IFERROR(COUNTIFS('Job Catalog'!$F$10:$F$509,$A27,'Job Catalog'!$H$10:$H$509,CP$7,'Job Catalog'!$I$10:$I$509,CP$9)/COUNTA('Job Catalog'!$C$10:$C$509),""))</f>
        <v/>
      </c>
      <c r="CQ27" s="57">
        <f>IF(OR($A27="",CQ$9=""),"",IFERROR(COUNTIFS('Job Catalog'!$F$10:$F$509,$A27,'Job Catalog'!$H$10:$H$509,CQ$7,'Job Catalog'!$I$10:$I$509,CQ$9)/COUNTA('Job Catalog'!$C$10:$C$509),""))</f>
        <v/>
      </c>
      <c r="CR27" s="57">
        <f>IF(OR($A27="",CR$9=""),"",IFERROR(COUNTIFS('Job Catalog'!$F$10:$F$509,$A27,'Job Catalog'!$H$10:$H$509,CR$7,'Job Catalog'!$I$10:$I$509,CR$9)/COUNTA('Job Catalog'!$C$10:$C$509),""))</f>
        <v/>
      </c>
      <c r="CS27" s="57">
        <f>IF(OR($A27="",CS$9=""),"",IFERROR(COUNTIFS('Job Catalog'!$F$10:$F$509,$A27,'Job Catalog'!$H$10:$H$509,CS$7,'Job Catalog'!$I$10:$I$509,CS$9)/COUNTA('Job Catalog'!$C$10:$C$509),""))</f>
        <v/>
      </c>
      <c r="CT27" s="57">
        <f>IF(OR($A27="",CT$9=""),"",IFERROR(COUNTIFS('Job Catalog'!$F$10:$F$509,$A27,'Job Catalog'!$H$10:$H$509,CT$7,'Job Catalog'!$I$10:$I$509,CT$9)/COUNTA('Job Catalog'!$C$10:$C$509),""))</f>
        <v/>
      </c>
      <c r="CU27" s="58">
        <f>IF($A27="","",SUM(C27:CT27))</f>
        <v/>
      </c>
    </row>
    <row r="28">
      <c r="A28">
        <f>IF(SETUP!$C166="","",SETUP!$C166)</f>
        <v/>
      </c>
      <c r="B28" s="9">
        <f>IF(SETUP!$C166="","",SETUP!$B166&amp;" / "&amp;SETUP!$D166)</f>
        <v/>
      </c>
      <c r="C28" s="57">
        <f>IF(OR($A28="",C$9=""),"",IFERROR(COUNTIFS('Job Catalog'!$F$10:$F$509,$A28,'Job Catalog'!$H$10:$H$509,C$7,'Job Catalog'!$I$10:$I$509,C$9)/COUNTA('Job Catalog'!$C$10:$C$509),""))</f>
        <v/>
      </c>
      <c r="D28" s="57">
        <f>IF(OR($A28="",D$9=""),"",IFERROR(COUNTIFS('Job Catalog'!$F$10:$F$509,$A28,'Job Catalog'!$H$10:$H$509,D$7,'Job Catalog'!$I$10:$I$509,D$9)/COUNTA('Job Catalog'!$C$10:$C$509),""))</f>
        <v/>
      </c>
      <c r="E28" s="57">
        <f>IF(OR($A28="",E$9=""),"",IFERROR(COUNTIFS('Job Catalog'!$F$10:$F$509,$A28,'Job Catalog'!$H$10:$H$509,E$7,'Job Catalog'!$I$10:$I$509,E$9)/COUNTA('Job Catalog'!$C$10:$C$509),""))</f>
        <v/>
      </c>
      <c r="F28" s="57">
        <f>IF(OR($A28="",F$9=""),"",IFERROR(COUNTIFS('Job Catalog'!$F$10:$F$509,$A28,'Job Catalog'!$H$10:$H$509,F$7,'Job Catalog'!$I$10:$I$509,F$9)/COUNTA('Job Catalog'!$C$10:$C$509),""))</f>
        <v/>
      </c>
      <c r="G28" s="57">
        <f>IF(OR($A28="",G$9=""),"",IFERROR(COUNTIFS('Job Catalog'!$F$10:$F$509,$A28,'Job Catalog'!$H$10:$H$509,G$7,'Job Catalog'!$I$10:$I$509,G$9)/COUNTA('Job Catalog'!$C$10:$C$509),""))</f>
        <v/>
      </c>
      <c r="H28" s="57">
        <f>IF(OR($A28="",H$9=""),"",IFERROR(COUNTIFS('Job Catalog'!$F$10:$F$509,$A28,'Job Catalog'!$H$10:$H$509,H$7,'Job Catalog'!$I$10:$I$509,H$9)/COUNTA('Job Catalog'!$C$10:$C$509),""))</f>
        <v/>
      </c>
      <c r="I28" s="57">
        <f>IF(OR($A28="",I$9=""),"",IFERROR(COUNTIFS('Job Catalog'!$F$10:$F$509,$A28,'Job Catalog'!$H$10:$H$509,I$7,'Job Catalog'!$I$10:$I$509,I$9)/COUNTA('Job Catalog'!$C$10:$C$509),""))</f>
        <v/>
      </c>
      <c r="J28" s="57">
        <f>IF(OR($A28="",J$9=""),"",IFERROR(COUNTIFS('Job Catalog'!$F$10:$F$509,$A28,'Job Catalog'!$H$10:$H$509,J$7,'Job Catalog'!$I$10:$I$509,J$9)/COUNTA('Job Catalog'!$C$10:$C$509),""))</f>
        <v/>
      </c>
      <c r="K28" s="57">
        <f>IF(OR($A28="",K$9=""),"",IFERROR(COUNTIFS('Job Catalog'!$F$10:$F$509,$A28,'Job Catalog'!$H$10:$H$509,K$7,'Job Catalog'!$I$10:$I$509,K$9)/COUNTA('Job Catalog'!$C$10:$C$509),""))</f>
        <v/>
      </c>
      <c r="L28" s="57">
        <f>IF(OR($A28="",L$9=""),"",IFERROR(COUNTIFS('Job Catalog'!$F$10:$F$509,$A28,'Job Catalog'!$H$10:$H$509,L$7,'Job Catalog'!$I$10:$I$509,L$9)/COUNTA('Job Catalog'!$C$10:$C$509),""))</f>
        <v/>
      </c>
      <c r="M28" s="57">
        <f>IF(OR($A28="",M$9=""),"",IFERROR(COUNTIFS('Job Catalog'!$F$10:$F$509,$A28,'Job Catalog'!$H$10:$H$509,M$7,'Job Catalog'!$I$10:$I$509,M$9)/COUNTA('Job Catalog'!$C$10:$C$509),""))</f>
        <v/>
      </c>
      <c r="N28" s="57">
        <f>IF(OR($A28="",N$9=""),"",IFERROR(COUNTIFS('Job Catalog'!$F$10:$F$509,$A28,'Job Catalog'!$H$10:$H$509,N$7,'Job Catalog'!$I$10:$I$509,N$9)/COUNTA('Job Catalog'!$C$10:$C$509),""))</f>
        <v/>
      </c>
      <c r="O28" s="57">
        <f>IF(OR($A28="",O$9=""),"",IFERROR(COUNTIFS('Job Catalog'!$F$10:$F$509,$A28,'Job Catalog'!$H$10:$H$509,O$7,'Job Catalog'!$I$10:$I$509,O$9)/COUNTA('Job Catalog'!$C$10:$C$509),""))</f>
        <v/>
      </c>
      <c r="P28" s="57">
        <f>IF(OR($A28="",P$9=""),"",IFERROR(COUNTIFS('Job Catalog'!$F$10:$F$509,$A28,'Job Catalog'!$H$10:$H$509,P$7,'Job Catalog'!$I$10:$I$509,P$9)/COUNTA('Job Catalog'!$C$10:$C$509),""))</f>
        <v/>
      </c>
      <c r="Q28" s="57">
        <f>IF(OR($A28="",Q$9=""),"",IFERROR(COUNTIFS('Job Catalog'!$F$10:$F$509,$A28,'Job Catalog'!$H$10:$H$509,Q$7,'Job Catalog'!$I$10:$I$509,Q$9)/COUNTA('Job Catalog'!$C$10:$C$509),""))</f>
        <v/>
      </c>
      <c r="R28" s="57">
        <f>IF(OR($A28="",R$9=""),"",IFERROR(COUNTIFS('Job Catalog'!$F$10:$F$509,$A28,'Job Catalog'!$H$10:$H$509,R$7,'Job Catalog'!$I$10:$I$509,R$9)/COUNTA('Job Catalog'!$C$10:$C$509),""))</f>
        <v/>
      </c>
      <c r="S28" s="57">
        <f>IF(OR($A28="",S$9=""),"",IFERROR(COUNTIFS('Job Catalog'!$F$10:$F$509,$A28,'Job Catalog'!$H$10:$H$509,S$7,'Job Catalog'!$I$10:$I$509,S$9)/COUNTA('Job Catalog'!$C$10:$C$509),""))</f>
        <v/>
      </c>
      <c r="T28" s="57">
        <f>IF(OR($A28="",T$9=""),"",IFERROR(COUNTIFS('Job Catalog'!$F$10:$F$509,$A28,'Job Catalog'!$H$10:$H$509,T$7,'Job Catalog'!$I$10:$I$509,T$9)/COUNTA('Job Catalog'!$C$10:$C$509),""))</f>
        <v/>
      </c>
      <c r="U28" s="57">
        <f>IF(OR($A28="",U$9=""),"",IFERROR(COUNTIFS('Job Catalog'!$F$10:$F$509,$A28,'Job Catalog'!$H$10:$H$509,U$7,'Job Catalog'!$I$10:$I$509,U$9)/COUNTA('Job Catalog'!$C$10:$C$509),""))</f>
        <v/>
      </c>
      <c r="V28" s="57">
        <f>IF(OR($A28="",V$9=""),"",IFERROR(COUNTIFS('Job Catalog'!$F$10:$F$509,$A28,'Job Catalog'!$H$10:$H$509,V$7,'Job Catalog'!$I$10:$I$509,V$9)/COUNTA('Job Catalog'!$C$10:$C$509),""))</f>
        <v/>
      </c>
      <c r="W28" s="57">
        <f>IF(OR($A28="",W$9=""),"",IFERROR(COUNTIFS('Job Catalog'!$F$10:$F$509,$A28,'Job Catalog'!$H$10:$H$509,W$7,'Job Catalog'!$I$10:$I$509,W$9)/COUNTA('Job Catalog'!$C$10:$C$509),""))</f>
        <v/>
      </c>
      <c r="X28" s="57">
        <f>IF(OR($A28="",X$9=""),"",IFERROR(COUNTIFS('Job Catalog'!$F$10:$F$509,$A28,'Job Catalog'!$H$10:$H$509,X$7,'Job Catalog'!$I$10:$I$509,X$9)/COUNTA('Job Catalog'!$C$10:$C$509),""))</f>
        <v/>
      </c>
      <c r="Y28" s="57">
        <f>IF(OR($A28="",Y$9=""),"",IFERROR(COUNTIFS('Job Catalog'!$F$10:$F$509,$A28,'Job Catalog'!$H$10:$H$509,Y$7,'Job Catalog'!$I$10:$I$509,Y$9)/COUNTA('Job Catalog'!$C$10:$C$509),""))</f>
        <v/>
      </c>
      <c r="Z28" s="57">
        <f>IF(OR($A28="",Z$9=""),"",IFERROR(COUNTIFS('Job Catalog'!$F$10:$F$509,$A28,'Job Catalog'!$H$10:$H$509,Z$7,'Job Catalog'!$I$10:$I$509,Z$9)/COUNTA('Job Catalog'!$C$10:$C$509),""))</f>
        <v/>
      </c>
      <c r="AA28" s="57">
        <f>IF(OR($A28="",AA$9=""),"",IFERROR(COUNTIFS('Job Catalog'!$F$10:$F$509,$A28,'Job Catalog'!$H$10:$H$509,AA$7,'Job Catalog'!$I$10:$I$509,AA$9)/COUNTA('Job Catalog'!$C$10:$C$509),""))</f>
        <v/>
      </c>
      <c r="AB28" s="57">
        <f>IF(OR($A28="",AB$9=""),"",IFERROR(COUNTIFS('Job Catalog'!$F$10:$F$509,$A28,'Job Catalog'!$H$10:$H$509,AB$7,'Job Catalog'!$I$10:$I$509,AB$9)/COUNTA('Job Catalog'!$C$10:$C$509),""))</f>
        <v/>
      </c>
      <c r="AC28" s="57">
        <f>IF(OR($A28="",AC$9=""),"",IFERROR(COUNTIFS('Job Catalog'!$F$10:$F$509,$A28,'Job Catalog'!$H$10:$H$509,AC$7,'Job Catalog'!$I$10:$I$509,AC$9)/COUNTA('Job Catalog'!$C$10:$C$509),""))</f>
        <v/>
      </c>
      <c r="AD28" s="57">
        <f>IF(OR($A28="",AD$9=""),"",IFERROR(COUNTIFS('Job Catalog'!$F$10:$F$509,$A28,'Job Catalog'!$H$10:$H$509,AD$7,'Job Catalog'!$I$10:$I$509,AD$9)/COUNTA('Job Catalog'!$C$10:$C$509),""))</f>
        <v/>
      </c>
      <c r="AE28" s="57">
        <f>IF(OR($A28="",AE$9=""),"",IFERROR(COUNTIFS('Job Catalog'!$F$10:$F$509,$A28,'Job Catalog'!$H$10:$H$509,AE$7,'Job Catalog'!$I$10:$I$509,AE$9)/COUNTA('Job Catalog'!$C$10:$C$509),""))</f>
        <v/>
      </c>
      <c r="AF28" s="57">
        <f>IF(OR($A28="",AF$9=""),"",IFERROR(COUNTIFS('Job Catalog'!$F$10:$F$509,$A28,'Job Catalog'!$H$10:$H$509,AF$7,'Job Catalog'!$I$10:$I$509,AF$9)/COUNTA('Job Catalog'!$C$10:$C$509),""))</f>
        <v/>
      </c>
      <c r="AG28" s="57">
        <f>IF(OR($A28="",AG$9=""),"",IFERROR(COUNTIFS('Job Catalog'!$F$10:$F$509,$A28,'Job Catalog'!$H$10:$H$509,AG$7,'Job Catalog'!$I$10:$I$509,AG$9)/COUNTA('Job Catalog'!$C$10:$C$509),""))</f>
        <v/>
      </c>
      <c r="AH28" s="57">
        <f>IF(OR($A28="",AH$9=""),"",IFERROR(COUNTIFS('Job Catalog'!$F$10:$F$509,$A28,'Job Catalog'!$H$10:$H$509,AH$7,'Job Catalog'!$I$10:$I$509,AH$9)/COUNTA('Job Catalog'!$C$10:$C$509),""))</f>
        <v/>
      </c>
      <c r="AI28" s="57">
        <f>IF(OR($A28="",AI$9=""),"",IFERROR(COUNTIFS('Job Catalog'!$F$10:$F$509,$A28,'Job Catalog'!$H$10:$H$509,AI$7,'Job Catalog'!$I$10:$I$509,AI$9)/COUNTA('Job Catalog'!$C$10:$C$509),""))</f>
        <v/>
      </c>
      <c r="AJ28" s="57">
        <f>IF(OR($A28="",AJ$9=""),"",IFERROR(COUNTIFS('Job Catalog'!$F$10:$F$509,$A28,'Job Catalog'!$H$10:$H$509,AJ$7,'Job Catalog'!$I$10:$I$509,AJ$9)/COUNTA('Job Catalog'!$C$10:$C$509),""))</f>
        <v/>
      </c>
      <c r="AK28" s="57">
        <f>IF(OR($A28="",AK$9=""),"",IFERROR(COUNTIFS('Job Catalog'!$F$10:$F$509,$A28,'Job Catalog'!$H$10:$H$509,AK$7,'Job Catalog'!$I$10:$I$509,AK$9)/COUNTA('Job Catalog'!$C$10:$C$509),""))</f>
        <v/>
      </c>
      <c r="AL28" s="57">
        <f>IF(OR($A28="",AL$9=""),"",IFERROR(COUNTIFS('Job Catalog'!$F$10:$F$509,$A28,'Job Catalog'!$H$10:$H$509,AL$7,'Job Catalog'!$I$10:$I$509,AL$9)/COUNTA('Job Catalog'!$C$10:$C$509),""))</f>
        <v/>
      </c>
      <c r="AM28" s="57">
        <f>IF(OR($A28="",AM$9=""),"",IFERROR(COUNTIFS('Job Catalog'!$F$10:$F$509,$A28,'Job Catalog'!$H$10:$H$509,AM$7,'Job Catalog'!$I$10:$I$509,AM$9)/COUNTA('Job Catalog'!$C$10:$C$509),""))</f>
        <v/>
      </c>
      <c r="AN28" s="57">
        <f>IF(OR($A28="",AN$9=""),"",IFERROR(COUNTIFS('Job Catalog'!$F$10:$F$509,$A28,'Job Catalog'!$H$10:$H$509,AN$7,'Job Catalog'!$I$10:$I$509,AN$9)/COUNTA('Job Catalog'!$C$10:$C$509),""))</f>
        <v/>
      </c>
      <c r="AO28" s="57">
        <f>IF(OR($A28="",AO$9=""),"",IFERROR(COUNTIFS('Job Catalog'!$F$10:$F$509,$A28,'Job Catalog'!$H$10:$H$509,AO$7,'Job Catalog'!$I$10:$I$509,AO$9)/COUNTA('Job Catalog'!$C$10:$C$509),""))</f>
        <v/>
      </c>
      <c r="AP28" s="57">
        <f>IF(OR($A28="",AP$9=""),"",IFERROR(COUNTIFS('Job Catalog'!$F$10:$F$509,$A28,'Job Catalog'!$H$10:$H$509,AP$7,'Job Catalog'!$I$10:$I$509,AP$9)/COUNTA('Job Catalog'!$C$10:$C$509),""))</f>
        <v/>
      </c>
      <c r="AQ28" s="57">
        <f>IF(OR($A28="",AQ$9=""),"",IFERROR(COUNTIFS('Job Catalog'!$F$10:$F$509,$A28,'Job Catalog'!$H$10:$H$509,AQ$7,'Job Catalog'!$I$10:$I$509,AQ$9)/COUNTA('Job Catalog'!$C$10:$C$509),""))</f>
        <v/>
      </c>
      <c r="AR28" s="57">
        <f>IF(OR($A28="",AR$9=""),"",IFERROR(COUNTIFS('Job Catalog'!$F$10:$F$509,$A28,'Job Catalog'!$H$10:$H$509,AR$7,'Job Catalog'!$I$10:$I$509,AR$9)/COUNTA('Job Catalog'!$C$10:$C$509),""))</f>
        <v/>
      </c>
      <c r="AS28" s="57">
        <f>IF(OR($A28="",AS$9=""),"",IFERROR(COUNTIFS('Job Catalog'!$F$10:$F$509,$A28,'Job Catalog'!$H$10:$H$509,AS$7,'Job Catalog'!$I$10:$I$509,AS$9)/COUNTA('Job Catalog'!$C$10:$C$509),""))</f>
        <v/>
      </c>
      <c r="AT28" s="57">
        <f>IF(OR($A28="",AT$9=""),"",IFERROR(COUNTIFS('Job Catalog'!$F$10:$F$509,$A28,'Job Catalog'!$H$10:$H$509,AT$7,'Job Catalog'!$I$10:$I$509,AT$9)/COUNTA('Job Catalog'!$C$10:$C$509),""))</f>
        <v/>
      </c>
      <c r="AU28" s="57">
        <f>IF(OR($A28="",AU$9=""),"",IFERROR(COUNTIFS('Job Catalog'!$F$10:$F$509,$A28,'Job Catalog'!$H$10:$H$509,AU$7,'Job Catalog'!$I$10:$I$509,AU$9)/COUNTA('Job Catalog'!$C$10:$C$509),""))</f>
        <v/>
      </c>
      <c r="AV28" s="57">
        <f>IF(OR($A28="",AV$9=""),"",IFERROR(COUNTIFS('Job Catalog'!$F$10:$F$509,$A28,'Job Catalog'!$H$10:$H$509,AV$7,'Job Catalog'!$I$10:$I$509,AV$9)/COUNTA('Job Catalog'!$C$10:$C$509),""))</f>
        <v/>
      </c>
      <c r="AW28" s="57">
        <f>IF(OR($A28="",AW$9=""),"",IFERROR(COUNTIFS('Job Catalog'!$F$10:$F$509,$A28,'Job Catalog'!$H$10:$H$509,AW$7,'Job Catalog'!$I$10:$I$509,AW$9)/COUNTA('Job Catalog'!$C$10:$C$509),""))</f>
        <v/>
      </c>
      <c r="AX28" s="57">
        <f>IF(OR($A28="",AX$9=""),"",IFERROR(COUNTIFS('Job Catalog'!$F$10:$F$509,$A28,'Job Catalog'!$H$10:$H$509,AX$7,'Job Catalog'!$I$10:$I$509,AX$9)/COUNTA('Job Catalog'!$C$10:$C$509),""))</f>
        <v/>
      </c>
      <c r="AY28" s="57">
        <f>IF(OR($A28="",AY$9=""),"",IFERROR(COUNTIFS('Job Catalog'!$F$10:$F$509,$A28,'Job Catalog'!$H$10:$H$509,AY$7,'Job Catalog'!$I$10:$I$509,AY$9)/COUNTA('Job Catalog'!$C$10:$C$509),""))</f>
        <v/>
      </c>
      <c r="AZ28" s="57">
        <f>IF(OR($A28="",AZ$9=""),"",IFERROR(COUNTIFS('Job Catalog'!$F$10:$F$509,$A28,'Job Catalog'!$H$10:$H$509,AZ$7,'Job Catalog'!$I$10:$I$509,AZ$9)/COUNTA('Job Catalog'!$C$10:$C$509),""))</f>
        <v/>
      </c>
      <c r="BA28" s="57">
        <f>IF(OR($A28="",BA$9=""),"",IFERROR(COUNTIFS('Job Catalog'!$F$10:$F$509,$A28,'Job Catalog'!$H$10:$H$509,BA$7,'Job Catalog'!$I$10:$I$509,BA$9)/COUNTA('Job Catalog'!$C$10:$C$509),""))</f>
        <v/>
      </c>
      <c r="BB28" s="57">
        <f>IF(OR($A28="",BB$9=""),"",IFERROR(COUNTIFS('Job Catalog'!$F$10:$F$509,$A28,'Job Catalog'!$H$10:$H$509,BB$7,'Job Catalog'!$I$10:$I$509,BB$9)/COUNTA('Job Catalog'!$C$10:$C$509),""))</f>
        <v/>
      </c>
      <c r="BC28" s="57">
        <f>IF(OR($A28="",BC$9=""),"",IFERROR(COUNTIFS('Job Catalog'!$F$10:$F$509,$A28,'Job Catalog'!$H$10:$H$509,BC$7,'Job Catalog'!$I$10:$I$509,BC$9)/COUNTA('Job Catalog'!$C$10:$C$509),""))</f>
        <v/>
      </c>
      <c r="BD28" s="57">
        <f>IF(OR($A28="",BD$9=""),"",IFERROR(COUNTIFS('Job Catalog'!$F$10:$F$509,$A28,'Job Catalog'!$H$10:$H$509,BD$7,'Job Catalog'!$I$10:$I$509,BD$9)/COUNTA('Job Catalog'!$C$10:$C$509),""))</f>
        <v/>
      </c>
      <c r="BE28" s="57">
        <f>IF(OR($A28="",BE$9=""),"",IFERROR(COUNTIFS('Job Catalog'!$F$10:$F$509,$A28,'Job Catalog'!$H$10:$H$509,BE$7,'Job Catalog'!$I$10:$I$509,BE$9)/COUNTA('Job Catalog'!$C$10:$C$509),""))</f>
        <v/>
      </c>
      <c r="BF28" s="57">
        <f>IF(OR($A28="",BF$9=""),"",IFERROR(COUNTIFS('Job Catalog'!$F$10:$F$509,$A28,'Job Catalog'!$H$10:$H$509,BF$7,'Job Catalog'!$I$10:$I$509,BF$9)/COUNTA('Job Catalog'!$C$10:$C$509),""))</f>
        <v/>
      </c>
      <c r="BG28" s="57">
        <f>IF(OR($A28="",BG$9=""),"",IFERROR(COUNTIFS('Job Catalog'!$F$10:$F$509,$A28,'Job Catalog'!$H$10:$H$509,BG$7,'Job Catalog'!$I$10:$I$509,BG$9)/COUNTA('Job Catalog'!$C$10:$C$509),""))</f>
        <v/>
      </c>
      <c r="BH28" s="57">
        <f>IF(OR($A28="",BH$9=""),"",IFERROR(COUNTIFS('Job Catalog'!$F$10:$F$509,$A28,'Job Catalog'!$H$10:$H$509,BH$7,'Job Catalog'!$I$10:$I$509,BH$9)/COUNTA('Job Catalog'!$C$10:$C$509),""))</f>
        <v/>
      </c>
      <c r="BI28" s="57">
        <f>IF(OR($A28="",BI$9=""),"",IFERROR(COUNTIFS('Job Catalog'!$F$10:$F$509,$A28,'Job Catalog'!$H$10:$H$509,BI$7,'Job Catalog'!$I$10:$I$509,BI$9)/COUNTA('Job Catalog'!$C$10:$C$509),""))</f>
        <v/>
      </c>
      <c r="BJ28" s="57">
        <f>IF(OR($A28="",BJ$9=""),"",IFERROR(COUNTIFS('Job Catalog'!$F$10:$F$509,$A28,'Job Catalog'!$H$10:$H$509,BJ$7,'Job Catalog'!$I$10:$I$509,BJ$9)/COUNTA('Job Catalog'!$C$10:$C$509),""))</f>
        <v/>
      </c>
      <c r="BK28" s="57">
        <f>IF(OR($A28="",BK$9=""),"",IFERROR(COUNTIFS('Job Catalog'!$F$10:$F$509,$A28,'Job Catalog'!$H$10:$H$509,BK$7,'Job Catalog'!$I$10:$I$509,BK$9)/COUNTA('Job Catalog'!$C$10:$C$509),""))</f>
        <v/>
      </c>
      <c r="BL28" s="57">
        <f>IF(OR($A28="",BL$9=""),"",IFERROR(COUNTIFS('Job Catalog'!$F$10:$F$509,$A28,'Job Catalog'!$H$10:$H$509,BL$7,'Job Catalog'!$I$10:$I$509,BL$9)/COUNTA('Job Catalog'!$C$10:$C$509),""))</f>
        <v/>
      </c>
      <c r="BM28" s="57">
        <f>IF(OR($A28="",BM$9=""),"",IFERROR(COUNTIFS('Job Catalog'!$F$10:$F$509,$A28,'Job Catalog'!$H$10:$H$509,BM$7,'Job Catalog'!$I$10:$I$509,BM$9)/COUNTA('Job Catalog'!$C$10:$C$509),""))</f>
        <v/>
      </c>
      <c r="BN28" s="57">
        <f>IF(OR($A28="",BN$9=""),"",IFERROR(COUNTIFS('Job Catalog'!$F$10:$F$509,$A28,'Job Catalog'!$H$10:$H$509,BN$7,'Job Catalog'!$I$10:$I$509,BN$9)/COUNTA('Job Catalog'!$C$10:$C$509),""))</f>
        <v/>
      </c>
      <c r="BO28" s="57">
        <f>IF(OR($A28="",BO$9=""),"",IFERROR(COUNTIFS('Job Catalog'!$F$10:$F$509,$A28,'Job Catalog'!$H$10:$H$509,BO$7,'Job Catalog'!$I$10:$I$509,BO$9)/COUNTA('Job Catalog'!$C$10:$C$509),""))</f>
        <v/>
      </c>
      <c r="BP28" s="57">
        <f>IF(OR($A28="",BP$9=""),"",IFERROR(COUNTIFS('Job Catalog'!$F$10:$F$509,$A28,'Job Catalog'!$H$10:$H$509,BP$7,'Job Catalog'!$I$10:$I$509,BP$9)/COUNTA('Job Catalog'!$C$10:$C$509),""))</f>
        <v/>
      </c>
      <c r="BQ28" s="57">
        <f>IF(OR($A28="",BQ$9=""),"",IFERROR(COUNTIFS('Job Catalog'!$F$10:$F$509,$A28,'Job Catalog'!$H$10:$H$509,BQ$7,'Job Catalog'!$I$10:$I$509,BQ$9)/COUNTA('Job Catalog'!$C$10:$C$509),""))</f>
        <v/>
      </c>
      <c r="BR28" s="57">
        <f>IF(OR($A28="",BR$9=""),"",IFERROR(COUNTIFS('Job Catalog'!$F$10:$F$509,$A28,'Job Catalog'!$H$10:$H$509,BR$7,'Job Catalog'!$I$10:$I$509,BR$9)/COUNTA('Job Catalog'!$C$10:$C$509),""))</f>
        <v/>
      </c>
      <c r="BS28" s="57">
        <f>IF(OR($A28="",BS$9=""),"",IFERROR(COUNTIFS('Job Catalog'!$F$10:$F$509,$A28,'Job Catalog'!$H$10:$H$509,BS$7,'Job Catalog'!$I$10:$I$509,BS$9)/COUNTA('Job Catalog'!$C$10:$C$509),""))</f>
        <v/>
      </c>
      <c r="BT28" s="57">
        <f>IF(OR($A28="",BT$9=""),"",IFERROR(COUNTIFS('Job Catalog'!$F$10:$F$509,$A28,'Job Catalog'!$H$10:$H$509,BT$7,'Job Catalog'!$I$10:$I$509,BT$9)/COUNTA('Job Catalog'!$C$10:$C$509),""))</f>
        <v/>
      </c>
      <c r="BU28" s="57">
        <f>IF(OR($A28="",BU$9=""),"",IFERROR(COUNTIFS('Job Catalog'!$F$10:$F$509,$A28,'Job Catalog'!$H$10:$H$509,BU$7,'Job Catalog'!$I$10:$I$509,BU$9)/COUNTA('Job Catalog'!$C$10:$C$509),""))</f>
        <v/>
      </c>
      <c r="BV28" s="57">
        <f>IF(OR($A28="",BV$9=""),"",IFERROR(COUNTIFS('Job Catalog'!$F$10:$F$509,$A28,'Job Catalog'!$H$10:$H$509,BV$7,'Job Catalog'!$I$10:$I$509,BV$9)/COUNTA('Job Catalog'!$C$10:$C$509),""))</f>
        <v/>
      </c>
      <c r="BW28" s="57">
        <f>IF(OR($A28="",BW$9=""),"",IFERROR(COUNTIFS('Job Catalog'!$F$10:$F$509,$A28,'Job Catalog'!$H$10:$H$509,BW$7,'Job Catalog'!$I$10:$I$509,BW$9)/COUNTA('Job Catalog'!$C$10:$C$509),""))</f>
        <v/>
      </c>
      <c r="BX28" s="57">
        <f>IF(OR($A28="",BX$9=""),"",IFERROR(COUNTIFS('Job Catalog'!$F$10:$F$509,$A28,'Job Catalog'!$H$10:$H$509,BX$7,'Job Catalog'!$I$10:$I$509,BX$9)/COUNTA('Job Catalog'!$C$10:$C$509),""))</f>
        <v/>
      </c>
      <c r="BY28" s="57">
        <f>IF(OR($A28="",BY$9=""),"",IFERROR(COUNTIFS('Job Catalog'!$F$10:$F$509,$A28,'Job Catalog'!$H$10:$H$509,BY$7,'Job Catalog'!$I$10:$I$509,BY$9)/COUNTA('Job Catalog'!$C$10:$C$509),""))</f>
        <v/>
      </c>
      <c r="BZ28" s="57">
        <f>IF(OR($A28="",BZ$9=""),"",IFERROR(COUNTIFS('Job Catalog'!$F$10:$F$509,$A28,'Job Catalog'!$H$10:$H$509,BZ$7,'Job Catalog'!$I$10:$I$509,BZ$9)/COUNTA('Job Catalog'!$C$10:$C$509),""))</f>
        <v/>
      </c>
      <c r="CA28" s="57">
        <f>IF(OR($A28="",CA$9=""),"",IFERROR(COUNTIFS('Job Catalog'!$F$10:$F$509,$A28,'Job Catalog'!$H$10:$H$509,CA$7,'Job Catalog'!$I$10:$I$509,CA$9)/COUNTA('Job Catalog'!$C$10:$C$509),""))</f>
        <v/>
      </c>
      <c r="CB28" s="57">
        <f>IF(OR($A28="",CB$9=""),"",IFERROR(COUNTIFS('Job Catalog'!$F$10:$F$509,$A28,'Job Catalog'!$H$10:$H$509,CB$7,'Job Catalog'!$I$10:$I$509,CB$9)/COUNTA('Job Catalog'!$C$10:$C$509),""))</f>
        <v/>
      </c>
      <c r="CC28" s="57">
        <f>IF(OR($A28="",CC$9=""),"",IFERROR(COUNTIFS('Job Catalog'!$F$10:$F$509,$A28,'Job Catalog'!$H$10:$H$509,CC$7,'Job Catalog'!$I$10:$I$509,CC$9)/COUNTA('Job Catalog'!$C$10:$C$509),""))</f>
        <v/>
      </c>
      <c r="CD28" s="57">
        <f>IF(OR($A28="",CD$9=""),"",IFERROR(COUNTIFS('Job Catalog'!$F$10:$F$509,$A28,'Job Catalog'!$H$10:$H$509,CD$7,'Job Catalog'!$I$10:$I$509,CD$9)/COUNTA('Job Catalog'!$C$10:$C$509),""))</f>
        <v/>
      </c>
      <c r="CE28" s="57">
        <f>IF(OR($A28="",CE$9=""),"",IFERROR(COUNTIFS('Job Catalog'!$F$10:$F$509,$A28,'Job Catalog'!$H$10:$H$509,CE$7,'Job Catalog'!$I$10:$I$509,CE$9)/COUNTA('Job Catalog'!$C$10:$C$509),""))</f>
        <v/>
      </c>
      <c r="CF28" s="57">
        <f>IF(OR($A28="",CF$9=""),"",IFERROR(COUNTIFS('Job Catalog'!$F$10:$F$509,$A28,'Job Catalog'!$H$10:$H$509,CF$7,'Job Catalog'!$I$10:$I$509,CF$9)/COUNTA('Job Catalog'!$C$10:$C$509),""))</f>
        <v/>
      </c>
      <c r="CG28" s="57">
        <f>IF(OR($A28="",CG$9=""),"",IFERROR(COUNTIFS('Job Catalog'!$F$10:$F$509,$A28,'Job Catalog'!$H$10:$H$509,CG$7,'Job Catalog'!$I$10:$I$509,CG$9)/COUNTA('Job Catalog'!$C$10:$C$509),""))</f>
        <v/>
      </c>
      <c r="CH28" s="57">
        <f>IF(OR($A28="",CH$9=""),"",IFERROR(COUNTIFS('Job Catalog'!$F$10:$F$509,$A28,'Job Catalog'!$H$10:$H$509,CH$7,'Job Catalog'!$I$10:$I$509,CH$9)/COUNTA('Job Catalog'!$C$10:$C$509),""))</f>
        <v/>
      </c>
      <c r="CI28" s="57">
        <f>IF(OR($A28="",CI$9=""),"",IFERROR(COUNTIFS('Job Catalog'!$F$10:$F$509,$A28,'Job Catalog'!$H$10:$H$509,CI$7,'Job Catalog'!$I$10:$I$509,CI$9)/COUNTA('Job Catalog'!$C$10:$C$509),""))</f>
        <v/>
      </c>
      <c r="CJ28" s="57">
        <f>IF(OR($A28="",CJ$9=""),"",IFERROR(COUNTIFS('Job Catalog'!$F$10:$F$509,$A28,'Job Catalog'!$H$10:$H$509,CJ$7,'Job Catalog'!$I$10:$I$509,CJ$9)/COUNTA('Job Catalog'!$C$10:$C$509),""))</f>
        <v/>
      </c>
      <c r="CK28" s="57">
        <f>IF(OR($A28="",CK$9=""),"",IFERROR(COUNTIFS('Job Catalog'!$F$10:$F$509,$A28,'Job Catalog'!$H$10:$H$509,CK$7,'Job Catalog'!$I$10:$I$509,CK$9)/COUNTA('Job Catalog'!$C$10:$C$509),""))</f>
        <v/>
      </c>
      <c r="CL28" s="57">
        <f>IF(OR($A28="",CL$9=""),"",IFERROR(COUNTIFS('Job Catalog'!$F$10:$F$509,$A28,'Job Catalog'!$H$10:$H$509,CL$7,'Job Catalog'!$I$10:$I$509,CL$9)/COUNTA('Job Catalog'!$C$10:$C$509),""))</f>
        <v/>
      </c>
      <c r="CM28" s="57">
        <f>IF(OR($A28="",CM$9=""),"",IFERROR(COUNTIFS('Job Catalog'!$F$10:$F$509,$A28,'Job Catalog'!$H$10:$H$509,CM$7,'Job Catalog'!$I$10:$I$509,CM$9)/COUNTA('Job Catalog'!$C$10:$C$509),""))</f>
        <v/>
      </c>
      <c r="CN28" s="57">
        <f>IF(OR($A28="",CN$9=""),"",IFERROR(COUNTIFS('Job Catalog'!$F$10:$F$509,$A28,'Job Catalog'!$H$10:$H$509,CN$7,'Job Catalog'!$I$10:$I$509,CN$9)/COUNTA('Job Catalog'!$C$10:$C$509),""))</f>
        <v/>
      </c>
      <c r="CO28" s="57">
        <f>IF(OR($A28="",CO$9=""),"",IFERROR(COUNTIFS('Job Catalog'!$F$10:$F$509,$A28,'Job Catalog'!$H$10:$H$509,CO$7,'Job Catalog'!$I$10:$I$509,CO$9)/COUNTA('Job Catalog'!$C$10:$C$509),""))</f>
        <v/>
      </c>
      <c r="CP28" s="57">
        <f>IF(OR($A28="",CP$9=""),"",IFERROR(COUNTIFS('Job Catalog'!$F$10:$F$509,$A28,'Job Catalog'!$H$10:$H$509,CP$7,'Job Catalog'!$I$10:$I$509,CP$9)/COUNTA('Job Catalog'!$C$10:$C$509),""))</f>
        <v/>
      </c>
      <c r="CQ28" s="57">
        <f>IF(OR($A28="",CQ$9=""),"",IFERROR(COUNTIFS('Job Catalog'!$F$10:$F$509,$A28,'Job Catalog'!$H$10:$H$509,CQ$7,'Job Catalog'!$I$10:$I$509,CQ$9)/COUNTA('Job Catalog'!$C$10:$C$509),""))</f>
        <v/>
      </c>
      <c r="CR28" s="57">
        <f>IF(OR($A28="",CR$9=""),"",IFERROR(COUNTIFS('Job Catalog'!$F$10:$F$509,$A28,'Job Catalog'!$H$10:$H$509,CR$7,'Job Catalog'!$I$10:$I$509,CR$9)/COUNTA('Job Catalog'!$C$10:$C$509),""))</f>
        <v/>
      </c>
      <c r="CS28" s="57">
        <f>IF(OR($A28="",CS$9=""),"",IFERROR(COUNTIFS('Job Catalog'!$F$10:$F$509,$A28,'Job Catalog'!$H$10:$H$509,CS$7,'Job Catalog'!$I$10:$I$509,CS$9)/COUNTA('Job Catalog'!$C$10:$C$509),""))</f>
        <v/>
      </c>
      <c r="CT28" s="57">
        <f>IF(OR($A28="",CT$9=""),"",IFERROR(COUNTIFS('Job Catalog'!$F$10:$F$509,$A28,'Job Catalog'!$H$10:$H$509,CT$7,'Job Catalog'!$I$10:$I$509,CT$9)/COUNTA('Job Catalog'!$C$10:$C$509),""))</f>
        <v/>
      </c>
      <c r="CU28" s="58">
        <f>IF($A28="","",SUM(C28:CT28))</f>
        <v/>
      </c>
    </row>
    <row r="29">
      <c r="A29">
        <f>IF(SETUP!$C167="","",SETUP!$C167)</f>
        <v/>
      </c>
      <c r="B29" s="9">
        <f>IF(SETUP!$C167="","",SETUP!$B167&amp;" / "&amp;SETUP!$D167)</f>
        <v/>
      </c>
      <c r="C29" s="57">
        <f>IF(OR($A29="",C$9=""),"",IFERROR(COUNTIFS('Job Catalog'!$F$10:$F$509,$A29,'Job Catalog'!$H$10:$H$509,C$7,'Job Catalog'!$I$10:$I$509,C$9)/COUNTA('Job Catalog'!$C$10:$C$509),""))</f>
        <v/>
      </c>
      <c r="D29" s="57">
        <f>IF(OR($A29="",D$9=""),"",IFERROR(COUNTIFS('Job Catalog'!$F$10:$F$509,$A29,'Job Catalog'!$H$10:$H$509,D$7,'Job Catalog'!$I$10:$I$509,D$9)/COUNTA('Job Catalog'!$C$10:$C$509),""))</f>
        <v/>
      </c>
      <c r="E29" s="57">
        <f>IF(OR($A29="",E$9=""),"",IFERROR(COUNTIFS('Job Catalog'!$F$10:$F$509,$A29,'Job Catalog'!$H$10:$H$509,E$7,'Job Catalog'!$I$10:$I$509,E$9)/COUNTA('Job Catalog'!$C$10:$C$509),""))</f>
        <v/>
      </c>
      <c r="F29" s="57">
        <f>IF(OR($A29="",F$9=""),"",IFERROR(COUNTIFS('Job Catalog'!$F$10:$F$509,$A29,'Job Catalog'!$H$10:$H$509,F$7,'Job Catalog'!$I$10:$I$509,F$9)/COUNTA('Job Catalog'!$C$10:$C$509),""))</f>
        <v/>
      </c>
      <c r="G29" s="57">
        <f>IF(OR($A29="",G$9=""),"",IFERROR(COUNTIFS('Job Catalog'!$F$10:$F$509,$A29,'Job Catalog'!$H$10:$H$509,G$7,'Job Catalog'!$I$10:$I$509,G$9)/COUNTA('Job Catalog'!$C$10:$C$509),""))</f>
        <v/>
      </c>
      <c r="H29" s="57">
        <f>IF(OR($A29="",H$9=""),"",IFERROR(COUNTIFS('Job Catalog'!$F$10:$F$509,$A29,'Job Catalog'!$H$10:$H$509,H$7,'Job Catalog'!$I$10:$I$509,H$9)/COUNTA('Job Catalog'!$C$10:$C$509),""))</f>
        <v/>
      </c>
      <c r="I29" s="57">
        <f>IF(OR($A29="",I$9=""),"",IFERROR(COUNTIFS('Job Catalog'!$F$10:$F$509,$A29,'Job Catalog'!$H$10:$H$509,I$7,'Job Catalog'!$I$10:$I$509,I$9)/COUNTA('Job Catalog'!$C$10:$C$509),""))</f>
        <v/>
      </c>
      <c r="J29" s="57">
        <f>IF(OR($A29="",J$9=""),"",IFERROR(COUNTIFS('Job Catalog'!$F$10:$F$509,$A29,'Job Catalog'!$H$10:$H$509,J$7,'Job Catalog'!$I$10:$I$509,J$9)/COUNTA('Job Catalog'!$C$10:$C$509),""))</f>
        <v/>
      </c>
      <c r="K29" s="57">
        <f>IF(OR($A29="",K$9=""),"",IFERROR(COUNTIFS('Job Catalog'!$F$10:$F$509,$A29,'Job Catalog'!$H$10:$H$509,K$7,'Job Catalog'!$I$10:$I$509,K$9)/COUNTA('Job Catalog'!$C$10:$C$509),""))</f>
        <v/>
      </c>
      <c r="L29" s="57">
        <f>IF(OR($A29="",L$9=""),"",IFERROR(COUNTIFS('Job Catalog'!$F$10:$F$509,$A29,'Job Catalog'!$H$10:$H$509,L$7,'Job Catalog'!$I$10:$I$509,L$9)/COUNTA('Job Catalog'!$C$10:$C$509),""))</f>
        <v/>
      </c>
      <c r="M29" s="57">
        <f>IF(OR($A29="",M$9=""),"",IFERROR(COUNTIFS('Job Catalog'!$F$10:$F$509,$A29,'Job Catalog'!$H$10:$H$509,M$7,'Job Catalog'!$I$10:$I$509,M$9)/COUNTA('Job Catalog'!$C$10:$C$509),""))</f>
        <v/>
      </c>
      <c r="N29" s="57">
        <f>IF(OR($A29="",N$9=""),"",IFERROR(COUNTIFS('Job Catalog'!$F$10:$F$509,$A29,'Job Catalog'!$H$10:$H$509,N$7,'Job Catalog'!$I$10:$I$509,N$9)/COUNTA('Job Catalog'!$C$10:$C$509),""))</f>
        <v/>
      </c>
      <c r="O29" s="57">
        <f>IF(OR($A29="",O$9=""),"",IFERROR(COUNTIFS('Job Catalog'!$F$10:$F$509,$A29,'Job Catalog'!$H$10:$H$509,O$7,'Job Catalog'!$I$10:$I$509,O$9)/COUNTA('Job Catalog'!$C$10:$C$509),""))</f>
        <v/>
      </c>
      <c r="P29" s="57">
        <f>IF(OR($A29="",P$9=""),"",IFERROR(COUNTIFS('Job Catalog'!$F$10:$F$509,$A29,'Job Catalog'!$H$10:$H$509,P$7,'Job Catalog'!$I$10:$I$509,P$9)/COUNTA('Job Catalog'!$C$10:$C$509),""))</f>
        <v/>
      </c>
      <c r="Q29" s="57">
        <f>IF(OR($A29="",Q$9=""),"",IFERROR(COUNTIFS('Job Catalog'!$F$10:$F$509,$A29,'Job Catalog'!$H$10:$H$509,Q$7,'Job Catalog'!$I$10:$I$509,Q$9)/COUNTA('Job Catalog'!$C$10:$C$509),""))</f>
        <v/>
      </c>
      <c r="R29" s="57">
        <f>IF(OR($A29="",R$9=""),"",IFERROR(COUNTIFS('Job Catalog'!$F$10:$F$509,$A29,'Job Catalog'!$H$10:$H$509,R$7,'Job Catalog'!$I$10:$I$509,R$9)/COUNTA('Job Catalog'!$C$10:$C$509),""))</f>
        <v/>
      </c>
      <c r="S29" s="57">
        <f>IF(OR($A29="",S$9=""),"",IFERROR(COUNTIFS('Job Catalog'!$F$10:$F$509,$A29,'Job Catalog'!$H$10:$H$509,S$7,'Job Catalog'!$I$10:$I$509,S$9)/COUNTA('Job Catalog'!$C$10:$C$509),""))</f>
        <v/>
      </c>
      <c r="T29" s="57">
        <f>IF(OR($A29="",T$9=""),"",IFERROR(COUNTIFS('Job Catalog'!$F$10:$F$509,$A29,'Job Catalog'!$H$10:$H$509,T$7,'Job Catalog'!$I$10:$I$509,T$9)/COUNTA('Job Catalog'!$C$10:$C$509),""))</f>
        <v/>
      </c>
      <c r="U29" s="57">
        <f>IF(OR($A29="",U$9=""),"",IFERROR(COUNTIFS('Job Catalog'!$F$10:$F$509,$A29,'Job Catalog'!$H$10:$H$509,U$7,'Job Catalog'!$I$10:$I$509,U$9)/COUNTA('Job Catalog'!$C$10:$C$509),""))</f>
        <v/>
      </c>
      <c r="V29" s="57">
        <f>IF(OR($A29="",V$9=""),"",IFERROR(COUNTIFS('Job Catalog'!$F$10:$F$509,$A29,'Job Catalog'!$H$10:$H$509,V$7,'Job Catalog'!$I$10:$I$509,V$9)/COUNTA('Job Catalog'!$C$10:$C$509),""))</f>
        <v/>
      </c>
      <c r="W29" s="57">
        <f>IF(OR($A29="",W$9=""),"",IFERROR(COUNTIFS('Job Catalog'!$F$10:$F$509,$A29,'Job Catalog'!$H$10:$H$509,W$7,'Job Catalog'!$I$10:$I$509,W$9)/COUNTA('Job Catalog'!$C$10:$C$509),""))</f>
        <v/>
      </c>
      <c r="X29" s="57">
        <f>IF(OR($A29="",X$9=""),"",IFERROR(COUNTIFS('Job Catalog'!$F$10:$F$509,$A29,'Job Catalog'!$H$10:$H$509,X$7,'Job Catalog'!$I$10:$I$509,X$9)/COUNTA('Job Catalog'!$C$10:$C$509),""))</f>
        <v/>
      </c>
      <c r="Y29" s="57">
        <f>IF(OR($A29="",Y$9=""),"",IFERROR(COUNTIFS('Job Catalog'!$F$10:$F$509,$A29,'Job Catalog'!$H$10:$H$509,Y$7,'Job Catalog'!$I$10:$I$509,Y$9)/COUNTA('Job Catalog'!$C$10:$C$509),""))</f>
        <v/>
      </c>
      <c r="Z29" s="57">
        <f>IF(OR($A29="",Z$9=""),"",IFERROR(COUNTIFS('Job Catalog'!$F$10:$F$509,$A29,'Job Catalog'!$H$10:$H$509,Z$7,'Job Catalog'!$I$10:$I$509,Z$9)/COUNTA('Job Catalog'!$C$10:$C$509),""))</f>
        <v/>
      </c>
      <c r="AA29" s="57">
        <f>IF(OR($A29="",AA$9=""),"",IFERROR(COUNTIFS('Job Catalog'!$F$10:$F$509,$A29,'Job Catalog'!$H$10:$H$509,AA$7,'Job Catalog'!$I$10:$I$509,AA$9)/COUNTA('Job Catalog'!$C$10:$C$509),""))</f>
        <v/>
      </c>
      <c r="AB29" s="57">
        <f>IF(OR($A29="",AB$9=""),"",IFERROR(COUNTIFS('Job Catalog'!$F$10:$F$509,$A29,'Job Catalog'!$H$10:$H$509,AB$7,'Job Catalog'!$I$10:$I$509,AB$9)/COUNTA('Job Catalog'!$C$10:$C$509),""))</f>
        <v/>
      </c>
      <c r="AC29" s="57">
        <f>IF(OR($A29="",AC$9=""),"",IFERROR(COUNTIFS('Job Catalog'!$F$10:$F$509,$A29,'Job Catalog'!$H$10:$H$509,AC$7,'Job Catalog'!$I$10:$I$509,AC$9)/COUNTA('Job Catalog'!$C$10:$C$509),""))</f>
        <v/>
      </c>
      <c r="AD29" s="57">
        <f>IF(OR($A29="",AD$9=""),"",IFERROR(COUNTIFS('Job Catalog'!$F$10:$F$509,$A29,'Job Catalog'!$H$10:$H$509,AD$7,'Job Catalog'!$I$10:$I$509,AD$9)/COUNTA('Job Catalog'!$C$10:$C$509),""))</f>
        <v/>
      </c>
      <c r="AE29" s="57">
        <f>IF(OR($A29="",AE$9=""),"",IFERROR(COUNTIFS('Job Catalog'!$F$10:$F$509,$A29,'Job Catalog'!$H$10:$H$509,AE$7,'Job Catalog'!$I$10:$I$509,AE$9)/COUNTA('Job Catalog'!$C$10:$C$509),""))</f>
        <v/>
      </c>
      <c r="AF29" s="57">
        <f>IF(OR($A29="",AF$9=""),"",IFERROR(COUNTIFS('Job Catalog'!$F$10:$F$509,$A29,'Job Catalog'!$H$10:$H$509,AF$7,'Job Catalog'!$I$10:$I$509,AF$9)/COUNTA('Job Catalog'!$C$10:$C$509),""))</f>
        <v/>
      </c>
      <c r="AG29" s="57">
        <f>IF(OR($A29="",AG$9=""),"",IFERROR(COUNTIFS('Job Catalog'!$F$10:$F$509,$A29,'Job Catalog'!$H$10:$H$509,AG$7,'Job Catalog'!$I$10:$I$509,AG$9)/COUNTA('Job Catalog'!$C$10:$C$509),""))</f>
        <v/>
      </c>
      <c r="AH29" s="57">
        <f>IF(OR($A29="",AH$9=""),"",IFERROR(COUNTIFS('Job Catalog'!$F$10:$F$509,$A29,'Job Catalog'!$H$10:$H$509,AH$7,'Job Catalog'!$I$10:$I$509,AH$9)/COUNTA('Job Catalog'!$C$10:$C$509),""))</f>
        <v/>
      </c>
      <c r="AI29" s="57">
        <f>IF(OR($A29="",AI$9=""),"",IFERROR(COUNTIFS('Job Catalog'!$F$10:$F$509,$A29,'Job Catalog'!$H$10:$H$509,AI$7,'Job Catalog'!$I$10:$I$509,AI$9)/COUNTA('Job Catalog'!$C$10:$C$509),""))</f>
        <v/>
      </c>
      <c r="AJ29" s="57">
        <f>IF(OR($A29="",AJ$9=""),"",IFERROR(COUNTIFS('Job Catalog'!$F$10:$F$509,$A29,'Job Catalog'!$H$10:$H$509,AJ$7,'Job Catalog'!$I$10:$I$509,AJ$9)/COUNTA('Job Catalog'!$C$10:$C$509),""))</f>
        <v/>
      </c>
      <c r="AK29" s="57">
        <f>IF(OR($A29="",AK$9=""),"",IFERROR(COUNTIFS('Job Catalog'!$F$10:$F$509,$A29,'Job Catalog'!$H$10:$H$509,AK$7,'Job Catalog'!$I$10:$I$509,AK$9)/COUNTA('Job Catalog'!$C$10:$C$509),""))</f>
        <v/>
      </c>
      <c r="AL29" s="57">
        <f>IF(OR($A29="",AL$9=""),"",IFERROR(COUNTIFS('Job Catalog'!$F$10:$F$509,$A29,'Job Catalog'!$H$10:$H$509,AL$7,'Job Catalog'!$I$10:$I$509,AL$9)/COUNTA('Job Catalog'!$C$10:$C$509),""))</f>
        <v/>
      </c>
      <c r="AM29" s="57">
        <f>IF(OR($A29="",AM$9=""),"",IFERROR(COUNTIFS('Job Catalog'!$F$10:$F$509,$A29,'Job Catalog'!$H$10:$H$509,AM$7,'Job Catalog'!$I$10:$I$509,AM$9)/COUNTA('Job Catalog'!$C$10:$C$509),""))</f>
        <v/>
      </c>
      <c r="AN29" s="57">
        <f>IF(OR($A29="",AN$9=""),"",IFERROR(COUNTIFS('Job Catalog'!$F$10:$F$509,$A29,'Job Catalog'!$H$10:$H$509,AN$7,'Job Catalog'!$I$10:$I$509,AN$9)/COUNTA('Job Catalog'!$C$10:$C$509),""))</f>
        <v/>
      </c>
      <c r="AO29" s="57">
        <f>IF(OR($A29="",AO$9=""),"",IFERROR(COUNTIFS('Job Catalog'!$F$10:$F$509,$A29,'Job Catalog'!$H$10:$H$509,AO$7,'Job Catalog'!$I$10:$I$509,AO$9)/COUNTA('Job Catalog'!$C$10:$C$509),""))</f>
        <v/>
      </c>
      <c r="AP29" s="57">
        <f>IF(OR($A29="",AP$9=""),"",IFERROR(COUNTIFS('Job Catalog'!$F$10:$F$509,$A29,'Job Catalog'!$H$10:$H$509,AP$7,'Job Catalog'!$I$10:$I$509,AP$9)/COUNTA('Job Catalog'!$C$10:$C$509),""))</f>
        <v/>
      </c>
      <c r="AQ29" s="57">
        <f>IF(OR($A29="",AQ$9=""),"",IFERROR(COUNTIFS('Job Catalog'!$F$10:$F$509,$A29,'Job Catalog'!$H$10:$H$509,AQ$7,'Job Catalog'!$I$10:$I$509,AQ$9)/COUNTA('Job Catalog'!$C$10:$C$509),""))</f>
        <v/>
      </c>
      <c r="AR29" s="57">
        <f>IF(OR($A29="",AR$9=""),"",IFERROR(COUNTIFS('Job Catalog'!$F$10:$F$509,$A29,'Job Catalog'!$H$10:$H$509,AR$7,'Job Catalog'!$I$10:$I$509,AR$9)/COUNTA('Job Catalog'!$C$10:$C$509),""))</f>
        <v/>
      </c>
      <c r="AS29" s="57">
        <f>IF(OR($A29="",AS$9=""),"",IFERROR(COUNTIFS('Job Catalog'!$F$10:$F$509,$A29,'Job Catalog'!$H$10:$H$509,AS$7,'Job Catalog'!$I$10:$I$509,AS$9)/COUNTA('Job Catalog'!$C$10:$C$509),""))</f>
        <v/>
      </c>
      <c r="AT29" s="57">
        <f>IF(OR($A29="",AT$9=""),"",IFERROR(COUNTIFS('Job Catalog'!$F$10:$F$509,$A29,'Job Catalog'!$H$10:$H$509,AT$7,'Job Catalog'!$I$10:$I$509,AT$9)/COUNTA('Job Catalog'!$C$10:$C$509),""))</f>
        <v/>
      </c>
      <c r="AU29" s="57">
        <f>IF(OR($A29="",AU$9=""),"",IFERROR(COUNTIFS('Job Catalog'!$F$10:$F$509,$A29,'Job Catalog'!$H$10:$H$509,AU$7,'Job Catalog'!$I$10:$I$509,AU$9)/COUNTA('Job Catalog'!$C$10:$C$509),""))</f>
        <v/>
      </c>
      <c r="AV29" s="57">
        <f>IF(OR($A29="",AV$9=""),"",IFERROR(COUNTIFS('Job Catalog'!$F$10:$F$509,$A29,'Job Catalog'!$H$10:$H$509,AV$7,'Job Catalog'!$I$10:$I$509,AV$9)/COUNTA('Job Catalog'!$C$10:$C$509),""))</f>
        <v/>
      </c>
      <c r="AW29" s="57">
        <f>IF(OR($A29="",AW$9=""),"",IFERROR(COUNTIFS('Job Catalog'!$F$10:$F$509,$A29,'Job Catalog'!$H$10:$H$509,AW$7,'Job Catalog'!$I$10:$I$509,AW$9)/COUNTA('Job Catalog'!$C$10:$C$509),""))</f>
        <v/>
      </c>
      <c r="AX29" s="57">
        <f>IF(OR($A29="",AX$9=""),"",IFERROR(COUNTIFS('Job Catalog'!$F$10:$F$509,$A29,'Job Catalog'!$H$10:$H$509,AX$7,'Job Catalog'!$I$10:$I$509,AX$9)/COUNTA('Job Catalog'!$C$10:$C$509),""))</f>
        <v/>
      </c>
      <c r="AY29" s="57">
        <f>IF(OR($A29="",AY$9=""),"",IFERROR(COUNTIFS('Job Catalog'!$F$10:$F$509,$A29,'Job Catalog'!$H$10:$H$509,AY$7,'Job Catalog'!$I$10:$I$509,AY$9)/COUNTA('Job Catalog'!$C$10:$C$509),""))</f>
        <v/>
      </c>
      <c r="AZ29" s="57">
        <f>IF(OR($A29="",AZ$9=""),"",IFERROR(COUNTIFS('Job Catalog'!$F$10:$F$509,$A29,'Job Catalog'!$H$10:$H$509,AZ$7,'Job Catalog'!$I$10:$I$509,AZ$9)/COUNTA('Job Catalog'!$C$10:$C$509),""))</f>
        <v/>
      </c>
      <c r="BA29" s="57">
        <f>IF(OR($A29="",BA$9=""),"",IFERROR(COUNTIFS('Job Catalog'!$F$10:$F$509,$A29,'Job Catalog'!$H$10:$H$509,BA$7,'Job Catalog'!$I$10:$I$509,BA$9)/COUNTA('Job Catalog'!$C$10:$C$509),""))</f>
        <v/>
      </c>
      <c r="BB29" s="57">
        <f>IF(OR($A29="",BB$9=""),"",IFERROR(COUNTIFS('Job Catalog'!$F$10:$F$509,$A29,'Job Catalog'!$H$10:$H$509,BB$7,'Job Catalog'!$I$10:$I$509,BB$9)/COUNTA('Job Catalog'!$C$10:$C$509),""))</f>
        <v/>
      </c>
      <c r="BC29" s="57">
        <f>IF(OR($A29="",BC$9=""),"",IFERROR(COUNTIFS('Job Catalog'!$F$10:$F$509,$A29,'Job Catalog'!$H$10:$H$509,BC$7,'Job Catalog'!$I$10:$I$509,BC$9)/COUNTA('Job Catalog'!$C$10:$C$509),""))</f>
        <v/>
      </c>
      <c r="BD29" s="57">
        <f>IF(OR($A29="",BD$9=""),"",IFERROR(COUNTIFS('Job Catalog'!$F$10:$F$509,$A29,'Job Catalog'!$H$10:$H$509,BD$7,'Job Catalog'!$I$10:$I$509,BD$9)/COUNTA('Job Catalog'!$C$10:$C$509),""))</f>
        <v/>
      </c>
      <c r="BE29" s="57">
        <f>IF(OR($A29="",BE$9=""),"",IFERROR(COUNTIFS('Job Catalog'!$F$10:$F$509,$A29,'Job Catalog'!$H$10:$H$509,BE$7,'Job Catalog'!$I$10:$I$509,BE$9)/COUNTA('Job Catalog'!$C$10:$C$509),""))</f>
        <v/>
      </c>
      <c r="BF29" s="57">
        <f>IF(OR($A29="",BF$9=""),"",IFERROR(COUNTIFS('Job Catalog'!$F$10:$F$509,$A29,'Job Catalog'!$H$10:$H$509,BF$7,'Job Catalog'!$I$10:$I$509,BF$9)/COUNTA('Job Catalog'!$C$10:$C$509),""))</f>
        <v/>
      </c>
      <c r="BG29" s="57">
        <f>IF(OR($A29="",BG$9=""),"",IFERROR(COUNTIFS('Job Catalog'!$F$10:$F$509,$A29,'Job Catalog'!$H$10:$H$509,BG$7,'Job Catalog'!$I$10:$I$509,BG$9)/COUNTA('Job Catalog'!$C$10:$C$509),""))</f>
        <v/>
      </c>
      <c r="BH29" s="57">
        <f>IF(OR($A29="",BH$9=""),"",IFERROR(COUNTIFS('Job Catalog'!$F$10:$F$509,$A29,'Job Catalog'!$H$10:$H$509,BH$7,'Job Catalog'!$I$10:$I$509,BH$9)/COUNTA('Job Catalog'!$C$10:$C$509),""))</f>
        <v/>
      </c>
      <c r="BI29" s="57">
        <f>IF(OR($A29="",BI$9=""),"",IFERROR(COUNTIFS('Job Catalog'!$F$10:$F$509,$A29,'Job Catalog'!$H$10:$H$509,BI$7,'Job Catalog'!$I$10:$I$509,BI$9)/COUNTA('Job Catalog'!$C$10:$C$509),""))</f>
        <v/>
      </c>
      <c r="BJ29" s="57">
        <f>IF(OR($A29="",BJ$9=""),"",IFERROR(COUNTIFS('Job Catalog'!$F$10:$F$509,$A29,'Job Catalog'!$H$10:$H$509,BJ$7,'Job Catalog'!$I$10:$I$509,BJ$9)/COUNTA('Job Catalog'!$C$10:$C$509),""))</f>
        <v/>
      </c>
      <c r="BK29" s="57">
        <f>IF(OR($A29="",BK$9=""),"",IFERROR(COUNTIFS('Job Catalog'!$F$10:$F$509,$A29,'Job Catalog'!$H$10:$H$509,BK$7,'Job Catalog'!$I$10:$I$509,BK$9)/COUNTA('Job Catalog'!$C$10:$C$509),""))</f>
        <v/>
      </c>
      <c r="BL29" s="57">
        <f>IF(OR($A29="",BL$9=""),"",IFERROR(COUNTIFS('Job Catalog'!$F$10:$F$509,$A29,'Job Catalog'!$H$10:$H$509,BL$7,'Job Catalog'!$I$10:$I$509,BL$9)/COUNTA('Job Catalog'!$C$10:$C$509),""))</f>
        <v/>
      </c>
      <c r="BM29" s="57">
        <f>IF(OR($A29="",BM$9=""),"",IFERROR(COUNTIFS('Job Catalog'!$F$10:$F$509,$A29,'Job Catalog'!$H$10:$H$509,BM$7,'Job Catalog'!$I$10:$I$509,BM$9)/COUNTA('Job Catalog'!$C$10:$C$509),""))</f>
        <v/>
      </c>
      <c r="BN29" s="57">
        <f>IF(OR($A29="",BN$9=""),"",IFERROR(COUNTIFS('Job Catalog'!$F$10:$F$509,$A29,'Job Catalog'!$H$10:$H$509,BN$7,'Job Catalog'!$I$10:$I$509,BN$9)/COUNTA('Job Catalog'!$C$10:$C$509),""))</f>
        <v/>
      </c>
      <c r="BO29" s="57">
        <f>IF(OR($A29="",BO$9=""),"",IFERROR(COUNTIFS('Job Catalog'!$F$10:$F$509,$A29,'Job Catalog'!$H$10:$H$509,BO$7,'Job Catalog'!$I$10:$I$509,BO$9)/COUNTA('Job Catalog'!$C$10:$C$509),""))</f>
        <v/>
      </c>
      <c r="BP29" s="57">
        <f>IF(OR($A29="",BP$9=""),"",IFERROR(COUNTIFS('Job Catalog'!$F$10:$F$509,$A29,'Job Catalog'!$H$10:$H$509,BP$7,'Job Catalog'!$I$10:$I$509,BP$9)/COUNTA('Job Catalog'!$C$10:$C$509),""))</f>
        <v/>
      </c>
      <c r="BQ29" s="57">
        <f>IF(OR($A29="",BQ$9=""),"",IFERROR(COUNTIFS('Job Catalog'!$F$10:$F$509,$A29,'Job Catalog'!$H$10:$H$509,BQ$7,'Job Catalog'!$I$10:$I$509,BQ$9)/COUNTA('Job Catalog'!$C$10:$C$509),""))</f>
        <v/>
      </c>
      <c r="BR29" s="57">
        <f>IF(OR($A29="",BR$9=""),"",IFERROR(COUNTIFS('Job Catalog'!$F$10:$F$509,$A29,'Job Catalog'!$H$10:$H$509,BR$7,'Job Catalog'!$I$10:$I$509,BR$9)/COUNTA('Job Catalog'!$C$10:$C$509),""))</f>
        <v/>
      </c>
      <c r="BS29" s="57">
        <f>IF(OR($A29="",BS$9=""),"",IFERROR(COUNTIFS('Job Catalog'!$F$10:$F$509,$A29,'Job Catalog'!$H$10:$H$509,BS$7,'Job Catalog'!$I$10:$I$509,BS$9)/COUNTA('Job Catalog'!$C$10:$C$509),""))</f>
        <v/>
      </c>
      <c r="BT29" s="57">
        <f>IF(OR($A29="",BT$9=""),"",IFERROR(COUNTIFS('Job Catalog'!$F$10:$F$509,$A29,'Job Catalog'!$H$10:$H$509,BT$7,'Job Catalog'!$I$10:$I$509,BT$9)/COUNTA('Job Catalog'!$C$10:$C$509),""))</f>
        <v/>
      </c>
      <c r="BU29" s="57">
        <f>IF(OR($A29="",BU$9=""),"",IFERROR(COUNTIFS('Job Catalog'!$F$10:$F$509,$A29,'Job Catalog'!$H$10:$H$509,BU$7,'Job Catalog'!$I$10:$I$509,BU$9)/COUNTA('Job Catalog'!$C$10:$C$509),""))</f>
        <v/>
      </c>
      <c r="BV29" s="57">
        <f>IF(OR($A29="",BV$9=""),"",IFERROR(COUNTIFS('Job Catalog'!$F$10:$F$509,$A29,'Job Catalog'!$H$10:$H$509,BV$7,'Job Catalog'!$I$10:$I$509,BV$9)/COUNTA('Job Catalog'!$C$10:$C$509),""))</f>
        <v/>
      </c>
      <c r="BW29" s="57">
        <f>IF(OR($A29="",BW$9=""),"",IFERROR(COUNTIFS('Job Catalog'!$F$10:$F$509,$A29,'Job Catalog'!$H$10:$H$509,BW$7,'Job Catalog'!$I$10:$I$509,BW$9)/COUNTA('Job Catalog'!$C$10:$C$509),""))</f>
        <v/>
      </c>
      <c r="BX29" s="57">
        <f>IF(OR($A29="",BX$9=""),"",IFERROR(COUNTIFS('Job Catalog'!$F$10:$F$509,$A29,'Job Catalog'!$H$10:$H$509,BX$7,'Job Catalog'!$I$10:$I$509,BX$9)/COUNTA('Job Catalog'!$C$10:$C$509),""))</f>
        <v/>
      </c>
      <c r="BY29" s="57">
        <f>IF(OR($A29="",BY$9=""),"",IFERROR(COUNTIFS('Job Catalog'!$F$10:$F$509,$A29,'Job Catalog'!$H$10:$H$509,BY$7,'Job Catalog'!$I$10:$I$509,BY$9)/COUNTA('Job Catalog'!$C$10:$C$509),""))</f>
        <v/>
      </c>
      <c r="BZ29" s="57">
        <f>IF(OR($A29="",BZ$9=""),"",IFERROR(COUNTIFS('Job Catalog'!$F$10:$F$509,$A29,'Job Catalog'!$H$10:$H$509,BZ$7,'Job Catalog'!$I$10:$I$509,BZ$9)/COUNTA('Job Catalog'!$C$10:$C$509),""))</f>
        <v/>
      </c>
      <c r="CA29" s="57">
        <f>IF(OR($A29="",CA$9=""),"",IFERROR(COUNTIFS('Job Catalog'!$F$10:$F$509,$A29,'Job Catalog'!$H$10:$H$509,CA$7,'Job Catalog'!$I$10:$I$509,CA$9)/COUNTA('Job Catalog'!$C$10:$C$509),""))</f>
        <v/>
      </c>
      <c r="CB29" s="57">
        <f>IF(OR($A29="",CB$9=""),"",IFERROR(COUNTIFS('Job Catalog'!$F$10:$F$509,$A29,'Job Catalog'!$H$10:$H$509,CB$7,'Job Catalog'!$I$10:$I$509,CB$9)/COUNTA('Job Catalog'!$C$10:$C$509),""))</f>
        <v/>
      </c>
      <c r="CC29" s="57">
        <f>IF(OR($A29="",CC$9=""),"",IFERROR(COUNTIFS('Job Catalog'!$F$10:$F$509,$A29,'Job Catalog'!$H$10:$H$509,CC$7,'Job Catalog'!$I$10:$I$509,CC$9)/COUNTA('Job Catalog'!$C$10:$C$509),""))</f>
        <v/>
      </c>
      <c r="CD29" s="57">
        <f>IF(OR($A29="",CD$9=""),"",IFERROR(COUNTIFS('Job Catalog'!$F$10:$F$509,$A29,'Job Catalog'!$H$10:$H$509,CD$7,'Job Catalog'!$I$10:$I$509,CD$9)/COUNTA('Job Catalog'!$C$10:$C$509),""))</f>
        <v/>
      </c>
      <c r="CE29" s="57">
        <f>IF(OR($A29="",CE$9=""),"",IFERROR(COUNTIFS('Job Catalog'!$F$10:$F$509,$A29,'Job Catalog'!$H$10:$H$509,CE$7,'Job Catalog'!$I$10:$I$509,CE$9)/COUNTA('Job Catalog'!$C$10:$C$509),""))</f>
        <v/>
      </c>
      <c r="CF29" s="57">
        <f>IF(OR($A29="",CF$9=""),"",IFERROR(COUNTIFS('Job Catalog'!$F$10:$F$509,$A29,'Job Catalog'!$H$10:$H$509,CF$7,'Job Catalog'!$I$10:$I$509,CF$9)/COUNTA('Job Catalog'!$C$10:$C$509),""))</f>
        <v/>
      </c>
      <c r="CG29" s="57">
        <f>IF(OR($A29="",CG$9=""),"",IFERROR(COUNTIFS('Job Catalog'!$F$10:$F$509,$A29,'Job Catalog'!$H$10:$H$509,CG$7,'Job Catalog'!$I$10:$I$509,CG$9)/COUNTA('Job Catalog'!$C$10:$C$509),""))</f>
        <v/>
      </c>
      <c r="CH29" s="57">
        <f>IF(OR($A29="",CH$9=""),"",IFERROR(COUNTIFS('Job Catalog'!$F$10:$F$509,$A29,'Job Catalog'!$H$10:$H$509,CH$7,'Job Catalog'!$I$10:$I$509,CH$9)/COUNTA('Job Catalog'!$C$10:$C$509),""))</f>
        <v/>
      </c>
      <c r="CI29" s="57">
        <f>IF(OR($A29="",CI$9=""),"",IFERROR(COUNTIFS('Job Catalog'!$F$10:$F$509,$A29,'Job Catalog'!$H$10:$H$509,CI$7,'Job Catalog'!$I$10:$I$509,CI$9)/COUNTA('Job Catalog'!$C$10:$C$509),""))</f>
        <v/>
      </c>
      <c r="CJ29" s="57">
        <f>IF(OR($A29="",CJ$9=""),"",IFERROR(COUNTIFS('Job Catalog'!$F$10:$F$509,$A29,'Job Catalog'!$H$10:$H$509,CJ$7,'Job Catalog'!$I$10:$I$509,CJ$9)/COUNTA('Job Catalog'!$C$10:$C$509),""))</f>
        <v/>
      </c>
      <c r="CK29" s="57">
        <f>IF(OR($A29="",CK$9=""),"",IFERROR(COUNTIFS('Job Catalog'!$F$10:$F$509,$A29,'Job Catalog'!$H$10:$H$509,CK$7,'Job Catalog'!$I$10:$I$509,CK$9)/COUNTA('Job Catalog'!$C$10:$C$509),""))</f>
        <v/>
      </c>
      <c r="CL29" s="57">
        <f>IF(OR($A29="",CL$9=""),"",IFERROR(COUNTIFS('Job Catalog'!$F$10:$F$509,$A29,'Job Catalog'!$H$10:$H$509,CL$7,'Job Catalog'!$I$10:$I$509,CL$9)/COUNTA('Job Catalog'!$C$10:$C$509),""))</f>
        <v/>
      </c>
      <c r="CM29" s="57">
        <f>IF(OR($A29="",CM$9=""),"",IFERROR(COUNTIFS('Job Catalog'!$F$10:$F$509,$A29,'Job Catalog'!$H$10:$H$509,CM$7,'Job Catalog'!$I$10:$I$509,CM$9)/COUNTA('Job Catalog'!$C$10:$C$509),""))</f>
        <v/>
      </c>
      <c r="CN29" s="57">
        <f>IF(OR($A29="",CN$9=""),"",IFERROR(COUNTIFS('Job Catalog'!$F$10:$F$509,$A29,'Job Catalog'!$H$10:$H$509,CN$7,'Job Catalog'!$I$10:$I$509,CN$9)/COUNTA('Job Catalog'!$C$10:$C$509),""))</f>
        <v/>
      </c>
      <c r="CO29" s="57">
        <f>IF(OR($A29="",CO$9=""),"",IFERROR(COUNTIFS('Job Catalog'!$F$10:$F$509,$A29,'Job Catalog'!$H$10:$H$509,CO$7,'Job Catalog'!$I$10:$I$509,CO$9)/COUNTA('Job Catalog'!$C$10:$C$509),""))</f>
        <v/>
      </c>
      <c r="CP29" s="57">
        <f>IF(OR($A29="",CP$9=""),"",IFERROR(COUNTIFS('Job Catalog'!$F$10:$F$509,$A29,'Job Catalog'!$H$10:$H$509,CP$7,'Job Catalog'!$I$10:$I$509,CP$9)/COUNTA('Job Catalog'!$C$10:$C$509),""))</f>
        <v/>
      </c>
      <c r="CQ29" s="57">
        <f>IF(OR($A29="",CQ$9=""),"",IFERROR(COUNTIFS('Job Catalog'!$F$10:$F$509,$A29,'Job Catalog'!$H$10:$H$509,CQ$7,'Job Catalog'!$I$10:$I$509,CQ$9)/COUNTA('Job Catalog'!$C$10:$C$509),""))</f>
        <v/>
      </c>
      <c r="CR29" s="57">
        <f>IF(OR($A29="",CR$9=""),"",IFERROR(COUNTIFS('Job Catalog'!$F$10:$F$509,$A29,'Job Catalog'!$H$10:$H$509,CR$7,'Job Catalog'!$I$10:$I$509,CR$9)/COUNTA('Job Catalog'!$C$10:$C$509),""))</f>
        <v/>
      </c>
      <c r="CS29" s="57">
        <f>IF(OR($A29="",CS$9=""),"",IFERROR(COUNTIFS('Job Catalog'!$F$10:$F$509,$A29,'Job Catalog'!$H$10:$H$509,CS$7,'Job Catalog'!$I$10:$I$509,CS$9)/COUNTA('Job Catalog'!$C$10:$C$509),""))</f>
        <v/>
      </c>
      <c r="CT29" s="57">
        <f>IF(OR($A29="",CT$9=""),"",IFERROR(COUNTIFS('Job Catalog'!$F$10:$F$509,$A29,'Job Catalog'!$H$10:$H$509,CT$7,'Job Catalog'!$I$10:$I$509,CT$9)/COUNTA('Job Catalog'!$C$10:$C$509),""))</f>
        <v/>
      </c>
      <c r="CU29" s="58">
        <f>IF($A29="","",SUM(C29:CT29))</f>
        <v/>
      </c>
    </row>
    <row r="30">
      <c r="A30">
        <f>IF(SETUP!$C168="","",SETUP!$C168)</f>
        <v/>
      </c>
      <c r="B30" s="9">
        <f>IF(SETUP!$C168="","",SETUP!$B168&amp;" / "&amp;SETUP!$D168)</f>
        <v/>
      </c>
      <c r="C30" s="57">
        <f>IF(OR($A30="",C$9=""),"",IFERROR(COUNTIFS('Job Catalog'!$F$10:$F$509,$A30,'Job Catalog'!$H$10:$H$509,C$7,'Job Catalog'!$I$10:$I$509,C$9)/COUNTA('Job Catalog'!$C$10:$C$509),""))</f>
        <v/>
      </c>
      <c r="D30" s="57">
        <f>IF(OR($A30="",D$9=""),"",IFERROR(COUNTIFS('Job Catalog'!$F$10:$F$509,$A30,'Job Catalog'!$H$10:$H$509,D$7,'Job Catalog'!$I$10:$I$509,D$9)/COUNTA('Job Catalog'!$C$10:$C$509),""))</f>
        <v/>
      </c>
      <c r="E30" s="57">
        <f>IF(OR($A30="",E$9=""),"",IFERROR(COUNTIFS('Job Catalog'!$F$10:$F$509,$A30,'Job Catalog'!$H$10:$H$509,E$7,'Job Catalog'!$I$10:$I$509,E$9)/COUNTA('Job Catalog'!$C$10:$C$509),""))</f>
        <v/>
      </c>
      <c r="F30" s="57">
        <f>IF(OR($A30="",F$9=""),"",IFERROR(COUNTIFS('Job Catalog'!$F$10:$F$509,$A30,'Job Catalog'!$H$10:$H$509,F$7,'Job Catalog'!$I$10:$I$509,F$9)/COUNTA('Job Catalog'!$C$10:$C$509),""))</f>
        <v/>
      </c>
      <c r="G30" s="57">
        <f>IF(OR($A30="",G$9=""),"",IFERROR(COUNTIFS('Job Catalog'!$F$10:$F$509,$A30,'Job Catalog'!$H$10:$H$509,G$7,'Job Catalog'!$I$10:$I$509,G$9)/COUNTA('Job Catalog'!$C$10:$C$509),""))</f>
        <v/>
      </c>
      <c r="H30" s="57">
        <f>IF(OR($A30="",H$9=""),"",IFERROR(COUNTIFS('Job Catalog'!$F$10:$F$509,$A30,'Job Catalog'!$H$10:$H$509,H$7,'Job Catalog'!$I$10:$I$509,H$9)/COUNTA('Job Catalog'!$C$10:$C$509),""))</f>
        <v/>
      </c>
      <c r="I30" s="57">
        <f>IF(OR($A30="",I$9=""),"",IFERROR(COUNTIFS('Job Catalog'!$F$10:$F$509,$A30,'Job Catalog'!$H$10:$H$509,I$7,'Job Catalog'!$I$10:$I$509,I$9)/COUNTA('Job Catalog'!$C$10:$C$509),""))</f>
        <v/>
      </c>
      <c r="J30" s="57">
        <f>IF(OR($A30="",J$9=""),"",IFERROR(COUNTIFS('Job Catalog'!$F$10:$F$509,$A30,'Job Catalog'!$H$10:$H$509,J$7,'Job Catalog'!$I$10:$I$509,J$9)/COUNTA('Job Catalog'!$C$10:$C$509),""))</f>
        <v/>
      </c>
      <c r="K30" s="57">
        <f>IF(OR($A30="",K$9=""),"",IFERROR(COUNTIFS('Job Catalog'!$F$10:$F$509,$A30,'Job Catalog'!$H$10:$H$509,K$7,'Job Catalog'!$I$10:$I$509,K$9)/COUNTA('Job Catalog'!$C$10:$C$509),""))</f>
        <v/>
      </c>
      <c r="L30" s="57">
        <f>IF(OR($A30="",L$9=""),"",IFERROR(COUNTIFS('Job Catalog'!$F$10:$F$509,$A30,'Job Catalog'!$H$10:$H$509,L$7,'Job Catalog'!$I$10:$I$509,L$9)/COUNTA('Job Catalog'!$C$10:$C$509),""))</f>
        <v/>
      </c>
      <c r="M30" s="57">
        <f>IF(OR($A30="",M$9=""),"",IFERROR(COUNTIFS('Job Catalog'!$F$10:$F$509,$A30,'Job Catalog'!$H$10:$H$509,M$7,'Job Catalog'!$I$10:$I$509,M$9)/COUNTA('Job Catalog'!$C$10:$C$509),""))</f>
        <v/>
      </c>
      <c r="N30" s="57">
        <f>IF(OR($A30="",N$9=""),"",IFERROR(COUNTIFS('Job Catalog'!$F$10:$F$509,$A30,'Job Catalog'!$H$10:$H$509,N$7,'Job Catalog'!$I$10:$I$509,N$9)/COUNTA('Job Catalog'!$C$10:$C$509),""))</f>
        <v/>
      </c>
      <c r="O30" s="57">
        <f>IF(OR($A30="",O$9=""),"",IFERROR(COUNTIFS('Job Catalog'!$F$10:$F$509,$A30,'Job Catalog'!$H$10:$H$509,O$7,'Job Catalog'!$I$10:$I$509,O$9)/COUNTA('Job Catalog'!$C$10:$C$509),""))</f>
        <v/>
      </c>
      <c r="P30" s="57">
        <f>IF(OR($A30="",P$9=""),"",IFERROR(COUNTIFS('Job Catalog'!$F$10:$F$509,$A30,'Job Catalog'!$H$10:$H$509,P$7,'Job Catalog'!$I$10:$I$509,P$9)/COUNTA('Job Catalog'!$C$10:$C$509),""))</f>
        <v/>
      </c>
      <c r="Q30" s="57">
        <f>IF(OR($A30="",Q$9=""),"",IFERROR(COUNTIFS('Job Catalog'!$F$10:$F$509,$A30,'Job Catalog'!$H$10:$H$509,Q$7,'Job Catalog'!$I$10:$I$509,Q$9)/COUNTA('Job Catalog'!$C$10:$C$509),""))</f>
        <v/>
      </c>
      <c r="R30" s="57">
        <f>IF(OR($A30="",R$9=""),"",IFERROR(COUNTIFS('Job Catalog'!$F$10:$F$509,$A30,'Job Catalog'!$H$10:$H$509,R$7,'Job Catalog'!$I$10:$I$509,R$9)/COUNTA('Job Catalog'!$C$10:$C$509),""))</f>
        <v/>
      </c>
      <c r="S30" s="57">
        <f>IF(OR($A30="",S$9=""),"",IFERROR(COUNTIFS('Job Catalog'!$F$10:$F$509,$A30,'Job Catalog'!$H$10:$H$509,S$7,'Job Catalog'!$I$10:$I$509,S$9)/COUNTA('Job Catalog'!$C$10:$C$509),""))</f>
        <v/>
      </c>
      <c r="T30" s="57">
        <f>IF(OR($A30="",T$9=""),"",IFERROR(COUNTIFS('Job Catalog'!$F$10:$F$509,$A30,'Job Catalog'!$H$10:$H$509,T$7,'Job Catalog'!$I$10:$I$509,T$9)/COUNTA('Job Catalog'!$C$10:$C$509),""))</f>
        <v/>
      </c>
      <c r="U30" s="57">
        <f>IF(OR($A30="",U$9=""),"",IFERROR(COUNTIFS('Job Catalog'!$F$10:$F$509,$A30,'Job Catalog'!$H$10:$H$509,U$7,'Job Catalog'!$I$10:$I$509,U$9)/COUNTA('Job Catalog'!$C$10:$C$509),""))</f>
        <v/>
      </c>
      <c r="V30" s="57">
        <f>IF(OR($A30="",V$9=""),"",IFERROR(COUNTIFS('Job Catalog'!$F$10:$F$509,$A30,'Job Catalog'!$H$10:$H$509,V$7,'Job Catalog'!$I$10:$I$509,V$9)/COUNTA('Job Catalog'!$C$10:$C$509),""))</f>
        <v/>
      </c>
      <c r="W30" s="57">
        <f>IF(OR($A30="",W$9=""),"",IFERROR(COUNTIFS('Job Catalog'!$F$10:$F$509,$A30,'Job Catalog'!$H$10:$H$509,W$7,'Job Catalog'!$I$10:$I$509,W$9)/COUNTA('Job Catalog'!$C$10:$C$509),""))</f>
        <v/>
      </c>
      <c r="X30" s="57">
        <f>IF(OR($A30="",X$9=""),"",IFERROR(COUNTIFS('Job Catalog'!$F$10:$F$509,$A30,'Job Catalog'!$H$10:$H$509,X$7,'Job Catalog'!$I$10:$I$509,X$9)/COUNTA('Job Catalog'!$C$10:$C$509),""))</f>
        <v/>
      </c>
      <c r="Y30" s="57">
        <f>IF(OR($A30="",Y$9=""),"",IFERROR(COUNTIFS('Job Catalog'!$F$10:$F$509,$A30,'Job Catalog'!$H$10:$H$509,Y$7,'Job Catalog'!$I$10:$I$509,Y$9)/COUNTA('Job Catalog'!$C$10:$C$509),""))</f>
        <v/>
      </c>
      <c r="Z30" s="57">
        <f>IF(OR($A30="",Z$9=""),"",IFERROR(COUNTIFS('Job Catalog'!$F$10:$F$509,$A30,'Job Catalog'!$H$10:$H$509,Z$7,'Job Catalog'!$I$10:$I$509,Z$9)/COUNTA('Job Catalog'!$C$10:$C$509),""))</f>
        <v/>
      </c>
      <c r="AA30" s="57">
        <f>IF(OR($A30="",AA$9=""),"",IFERROR(COUNTIFS('Job Catalog'!$F$10:$F$509,$A30,'Job Catalog'!$H$10:$H$509,AA$7,'Job Catalog'!$I$10:$I$509,AA$9)/COUNTA('Job Catalog'!$C$10:$C$509),""))</f>
        <v/>
      </c>
      <c r="AB30" s="57">
        <f>IF(OR($A30="",AB$9=""),"",IFERROR(COUNTIFS('Job Catalog'!$F$10:$F$509,$A30,'Job Catalog'!$H$10:$H$509,AB$7,'Job Catalog'!$I$10:$I$509,AB$9)/COUNTA('Job Catalog'!$C$10:$C$509),""))</f>
        <v/>
      </c>
      <c r="AC30" s="57">
        <f>IF(OR($A30="",AC$9=""),"",IFERROR(COUNTIFS('Job Catalog'!$F$10:$F$509,$A30,'Job Catalog'!$H$10:$H$509,AC$7,'Job Catalog'!$I$10:$I$509,AC$9)/COUNTA('Job Catalog'!$C$10:$C$509),""))</f>
        <v/>
      </c>
      <c r="AD30" s="57">
        <f>IF(OR($A30="",AD$9=""),"",IFERROR(COUNTIFS('Job Catalog'!$F$10:$F$509,$A30,'Job Catalog'!$H$10:$H$509,AD$7,'Job Catalog'!$I$10:$I$509,AD$9)/COUNTA('Job Catalog'!$C$10:$C$509),""))</f>
        <v/>
      </c>
      <c r="AE30" s="57">
        <f>IF(OR($A30="",AE$9=""),"",IFERROR(COUNTIFS('Job Catalog'!$F$10:$F$509,$A30,'Job Catalog'!$H$10:$H$509,AE$7,'Job Catalog'!$I$10:$I$509,AE$9)/COUNTA('Job Catalog'!$C$10:$C$509),""))</f>
        <v/>
      </c>
      <c r="AF30" s="57">
        <f>IF(OR($A30="",AF$9=""),"",IFERROR(COUNTIFS('Job Catalog'!$F$10:$F$509,$A30,'Job Catalog'!$H$10:$H$509,AF$7,'Job Catalog'!$I$10:$I$509,AF$9)/COUNTA('Job Catalog'!$C$10:$C$509),""))</f>
        <v/>
      </c>
      <c r="AG30" s="57">
        <f>IF(OR($A30="",AG$9=""),"",IFERROR(COUNTIFS('Job Catalog'!$F$10:$F$509,$A30,'Job Catalog'!$H$10:$H$509,AG$7,'Job Catalog'!$I$10:$I$509,AG$9)/COUNTA('Job Catalog'!$C$10:$C$509),""))</f>
        <v/>
      </c>
      <c r="AH30" s="57">
        <f>IF(OR($A30="",AH$9=""),"",IFERROR(COUNTIFS('Job Catalog'!$F$10:$F$509,$A30,'Job Catalog'!$H$10:$H$509,AH$7,'Job Catalog'!$I$10:$I$509,AH$9)/COUNTA('Job Catalog'!$C$10:$C$509),""))</f>
        <v/>
      </c>
      <c r="AI30" s="57">
        <f>IF(OR($A30="",AI$9=""),"",IFERROR(COUNTIFS('Job Catalog'!$F$10:$F$509,$A30,'Job Catalog'!$H$10:$H$509,AI$7,'Job Catalog'!$I$10:$I$509,AI$9)/COUNTA('Job Catalog'!$C$10:$C$509),""))</f>
        <v/>
      </c>
      <c r="AJ30" s="57">
        <f>IF(OR($A30="",AJ$9=""),"",IFERROR(COUNTIFS('Job Catalog'!$F$10:$F$509,$A30,'Job Catalog'!$H$10:$H$509,AJ$7,'Job Catalog'!$I$10:$I$509,AJ$9)/COUNTA('Job Catalog'!$C$10:$C$509),""))</f>
        <v/>
      </c>
      <c r="AK30" s="57">
        <f>IF(OR($A30="",AK$9=""),"",IFERROR(COUNTIFS('Job Catalog'!$F$10:$F$509,$A30,'Job Catalog'!$H$10:$H$509,AK$7,'Job Catalog'!$I$10:$I$509,AK$9)/COUNTA('Job Catalog'!$C$10:$C$509),""))</f>
        <v/>
      </c>
      <c r="AL30" s="57">
        <f>IF(OR($A30="",AL$9=""),"",IFERROR(COUNTIFS('Job Catalog'!$F$10:$F$509,$A30,'Job Catalog'!$H$10:$H$509,AL$7,'Job Catalog'!$I$10:$I$509,AL$9)/COUNTA('Job Catalog'!$C$10:$C$509),""))</f>
        <v/>
      </c>
      <c r="AM30" s="57">
        <f>IF(OR($A30="",AM$9=""),"",IFERROR(COUNTIFS('Job Catalog'!$F$10:$F$509,$A30,'Job Catalog'!$H$10:$H$509,AM$7,'Job Catalog'!$I$10:$I$509,AM$9)/COUNTA('Job Catalog'!$C$10:$C$509),""))</f>
        <v/>
      </c>
      <c r="AN30" s="57">
        <f>IF(OR($A30="",AN$9=""),"",IFERROR(COUNTIFS('Job Catalog'!$F$10:$F$509,$A30,'Job Catalog'!$H$10:$H$509,AN$7,'Job Catalog'!$I$10:$I$509,AN$9)/COUNTA('Job Catalog'!$C$10:$C$509),""))</f>
        <v/>
      </c>
      <c r="AO30" s="57">
        <f>IF(OR($A30="",AO$9=""),"",IFERROR(COUNTIFS('Job Catalog'!$F$10:$F$509,$A30,'Job Catalog'!$H$10:$H$509,AO$7,'Job Catalog'!$I$10:$I$509,AO$9)/COUNTA('Job Catalog'!$C$10:$C$509),""))</f>
        <v/>
      </c>
      <c r="AP30" s="57">
        <f>IF(OR($A30="",AP$9=""),"",IFERROR(COUNTIFS('Job Catalog'!$F$10:$F$509,$A30,'Job Catalog'!$H$10:$H$509,AP$7,'Job Catalog'!$I$10:$I$509,AP$9)/COUNTA('Job Catalog'!$C$10:$C$509),""))</f>
        <v/>
      </c>
      <c r="AQ30" s="57">
        <f>IF(OR($A30="",AQ$9=""),"",IFERROR(COUNTIFS('Job Catalog'!$F$10:$F$509,$A30,'Job Catalog'!$H$10:$H$509,AQ$7,'Job Catalog'!$I$10:$I$509,AQ$9)/COUNTA('Job Catalog'!$C$10:$C$509),""))</f>
        <v/>
      </c>
      <c r="AR30" s="57">
        <f>IF(OR($A30="",AR$9=""),"",IFERROR(COUNTIFS('Job Catalog'!$F$10:$F$509,$A30,'Job Catalog'!$H$10:$H$509,AR$7,'Job Catalog'!$I$10:$I$509,AR$9)/COUNTA('Job Catalog'!$C$10:$C$509),""))</f>
        <v/>
      </c>
      <c r="AS30" s="57">
        <f>IF(OR($A30="",AS$9=""),"",IFERROR(COUNTIFS('Job Catalog'!$F$10:$F$509,$A30,'Job Catalog'!$H$10:$H$509,AS$7,'Job Catalog'!$I$10:$I$509,AS$9)/COUNTA('Job Catalog'!$C$10:$C$509),""))</f>
        <v/>
      </c>
      <c r="AT30" s="57">
        <f>IF(OR($A30="",AT$9=""),"",IFERROR(COUNTIFS('Job Catalog'!$F$10:$F$509,$A30,'Job Catalog'!$H$10:$H$509,AT$7,'Job Catalog'!$I$10:$I$509,AT$9)/COUNTA('Job Catalog'!$C$10:$C$509),""))</f>
        <v/>
      </c>
      <c r="AU30" s="57">
        <f>IF(OR($A30="",AU$9=""),"",IFERROR(COUNTIFS('Job Catalog'!$F$10:$F$509,$A30,'Job Catalog'!$H$10:$H$509,AU$7,'Job Catalog'!$I$10:$I$509,AU$9)/COUNTA('Job Catalog'!$C$10:$C$509),""))</f>
        <v/>
      </c>
      <c r="AV30" s="57">
        <f>IF(OR($A30="",AV$9=""),"",IFERROR(COUNTIFS('Job Catalog'!$F$10:$F$509,$A30,'Job Catalog'!$H$10:$H$509,AV$7,'Job Catalog'!$I$10:$I$509,AV$9)/COUNTA('Job Catalog'!$C$10:$C$509),""))</f>
        <v/>
      </c>
      <c r="AW30" s="57">
        <f>IF(OR($A30="",AW$9=""),"",IFERROR(COUNTIFS('Job Catalog'!$F$10:$F$509,$A30,'Job Catalog'!$H$10:$H$509,AW$7,'Job Catalog'!$I$10:$I$509,AW$9)/COUNTA('Job Catalog'!$C$10:$C$509),""))</f>
        <v/>
      </c>
      <c r="AX30" s="57">
        <f>IF(OR($A30="",AX$9=""),"",IFERROR(COUNTIFS('Job Catalog'!$F$10:$F$509,$A30,'Job Catalog'!$H$10:$H$509,AX$7,'Job Catalog'!$I$10:$I$509,AX$9)/COUNTA('Job Catalog'!$C$10:$C$509),""))</f>
        <v/>
      </c>
      <c r="AY30" s="57">
        <f>IF(OR($A30="",AY$9=""),"",IFERROR(COUNTIFS('Job Catalog'!$F$10:$F$509,$A30,'Job Catalog'!$H$10:$H$509,AY$7,'Job Catalog'!$I$10:$I$509,AY$9)/COUNTA('Job Catalog'!$C$10:$C$509),""))</f>
        <v/>
      </c>
      <c r="AZ30" s="57">
        <f>IF(OR($A30="",AZ$9=""),"",IFERROR(COUNTIFS('Job Catalog'!$F$10:$F$509,$A30,'Job Catalog'!$H$10:$H$509,AZ$7,'Job Catalog'!$I$10:$I$509,AZ$9)/COUNTA('Job Catalog'!$C$10:$C$509),""))</f>
        <v/>
      </c>
      <c r="BA30" s="57">
        <f>IF(OR($A30="",BA$9=""),"",IFERROR(COUNTIFS('Job Catalog'!$F$10:$F$509,$A30,'Job Catalog'!$H$10:$H$509,BA$7,'Job Catalog'!$I$10:$I$509,BA$9)/COUNTA('Job Catalog'!$C$10:$C$509),""))</f>
        <v/>
      </c>
      <c r="BB30" s="57">
        <f>IF(OR($A30="",BB$9=""),"",IFERROR(COUNTIFS('Job Catalog'!$F$10:$F$509,$A30,'Job Catalog'!$H$10:$H$509,BB$7,'Job Catalog'!$I$10:$I$509,BB$9)/COUNTA('Job Catalog'!$C$10:$C$509),""))</f>
        <v/>
      </c>
      <c r="BC30" s="57">
        <f>IF(OR($A30="",BC$9=""),"",IFERROR(COUNTIFS('Job Catalog'!$F$10:$F$509,$A30,'Job Catalog'!$H$10:$H$509,BC$7,'Job Catalog'!$I$10:$I$509,BC$9)/COUNTA('Job Catalog'!$C$10:$C$509),""))</f>
        <v/>
      </c>
      <c r="BD30" s="57">
        <f>IF(OR($A30="",BD$9=""),"",IFERROR(COUNTIFS('Job Catalog'!$F$10:$F$509,$A30,'Job Catalog'!$H$10:$H$509,BD$7,'Job Catalog'!$I$10:$I$509,BD$9)/COUNTA('Job Catalog'!$C$10:$C$509),""))</f>
        <v/>
      </c>
      <c r="BE30" s="57">
        <f>IF(OR($A30="",BE$9=""),"",IFERROR(COUNTIFS('Job Catalog'!$F$10:$F$509,$A30,'Job Catalog'!$H$10:$H$509,BE$7,'Job Catalog'!$I$10:$I$509,BE$9)/COUNTA('Job Catalog'!$C$10:$C$509),""))</f>
        <v/>
      </c>
      <c r="BF30" s="57">
        <f>IF(OR($A30="",BF$9=""),"",IFERROR(COUNTIFS('Job Catalog'!$F$10:$F$509,$A30,'Job Catalog'!$H$10:$H$509,BF$7,'Job Catalog'!$I$10:$I$509,BF$9)/COUNTA('Job Catalog'!$C$10:$C$509),""))</f>
        <v/>
      </c>
      <c r="BG30" s="57">
        <f>IF(OR($A30="",BG$9=""),"",IFERROR(COUNTIFS('Job Catalog'!$F$10:$F$509,$A30,'Job Catalog'!$H$10:$H$509,BG$7,'Job Catalog'!$I$10:$I$509,BG$9)/COUNTA('Job Catalog'!$C$10:$C$509),""))</f>
        <v/>
      </c>
      <c r="BH30" s="57">
        <f>IF(OR($A30="",BH$9=""),"",IFERROR(COUNTIFS('Job Catalog'!$F$10:$F$509,$A30,'Job Catalog'!$H$10:$H$509,BH$7,'Job Catalog'!$I$10:$I$509,BH$9)/COUNTA('Job Catalog'!$C$10:$C$509),""))</f>
        <v/>
      </c>
      <c r="BI30" s="57">
        <f>IF(OR($A30="",BI$9=""),"",IFERROR(COUNTIFS('Job Catalog'!$F$10:$F$509,$A30,'Job Catalog'!$H$10:$H$509,BI$7,'Job Catalog'!$I$10:$I$509,BI$9)/COUNTA('Job Catalog'!$C$10:$C$509),""))</f>
        <v/>
      </c>
      <c r="BJ30" s="57">
        <f>IF(OR($A30="",BJ$9=""),"",IFERROR(COUNTIFS('Job Catalog'!$F$10:$F$509,$A30,'Job Catalog'!$H$10:$H$509,BJ$7,'Job Catalog'!$I$10:$I$509,BJ$9)/COUNTA('Job Catalog'!$C$10:$C$509),""))</f>
        <v/>
      </c>
      <c r="BK30" s="57">
        <f>IF(OR($A30="",BK$9=""),"",IFERROR(COUNTIFS('Job Catalog'!$F$10:$F$509,$A30,'Job Catalog'!$H$10:$H$509,BK$7,'Job Catalog'!$I$10:$I$509,BK$9)/COUNTA('Job Catalog'!$C$10:$C$509),""))</f>
        <v/>
      </c>
      <c r="BL30" s="57">
        <f>IF(OR($A30="",BL$9=""),"",IFERROR(COUNTIFS('Job Catalog'!$F$10:$F$509,$A30,'Job Catalog'!$H$10:$H$509,BL$7,'Job Catalog'!$I$10:$I$509,BL$9)/COUNTA('Job Catalog'!$C$10:$C$509),""))</f>
        <v/>
      </c>
      <c r="BM30" s="57">
        <f>IF(OR($A30="",BM$9=""),"",IFERROR(COUNTIFS('Job Catalog'!$F$10:$F$509,$A30,'Job Catalog'!$H$10:$H$509,BM$7,'Job Catalog'!$I$10:$I$509,BM$9)/COUNTA('Job Catalog'!$C$10:$C$509),""))</f>
        <v/>
      </c>
      <c r="BN30" s="57">
        <f>IF(OR($A30="",BN$9=""),"",IFERROR(COUNTIFS('Job Catalog'!$F$10:$F$509,$A30,'Job Catalog'!$H$10:$H$509,BN$7,'Job Catalog'!$I$10:$I$509,BN$9)/COUNTA('Job Catalog'!$C$10:$C$509),""))</f>
        <v/>
      </c>
      <c r="BO30" s="57">
        <f>IF(OR($A30="",BO$9=""),"",IFERROR(COUNTIFS('Job Catalog'!$F$10:$F$509,$A30,'Job Catalog'!$H$10:$H$509,BO$7,'Job Catalog'!$I$10:$I$509,BO$9)/COUNTA('Job Catalog'!$C$10:$C$509),""))</f>
        <v/>
      </c>
      <c r="BP30" s="57">
        <f>IF(OR($A30="",BP$9=""),"",IFERROR(COUNTIFS('Job Catalog'!$F$10:$F$509,$A30,'Job Catalog'!$H$10:$H$509,BP$7,'Job Catalog'!$I$10:$I$509,BP$9)/COUNTA('Job Catalog'!$C$10:$C$509),""))</f>
        <v/>
      </c>
      <c r="BQ30" s="57">
        <f>IF(OR($A30="",BQ$9=""),"",IFERROR(COUNTIFS('Job Catalog'!$F$10:$F$509,$A30,'Job Catalog'!$H$10:$H$509,BQ$7,'Job Catalog'!$I$10:$I$509,BQ$9)/COUNTA('Job Catalog'!$C$10:$C$509),""))</f>
        <v/>
      </c>
      <c r="BR30" s="57">
        <f>IF(OR($A30="",BR$9=""),"",IFERROR(COUNTIFS('Job Catalog'!$F$10:$F$509,$A30,'Job Catalog'!$H$10:$H$509,BR$7,'Job Catalog'!$I$10:$I$509,BR$9)/COUNTA('Job Catalog'!$C$10:$C$509),""))</f>
        <v/>
      </c>
      <c r="BS30" s="57">
        <f>IF(OR($A30="",BS$9=""),"",IFERROR(COUNTIFS('Job Catalog'!$F$10:$F$509,$A30,'Job Catalog'!$H$10:$H$509,BS$7,'Job Catalog'!$I$10:$I$509,BS$9)/COUNTA('Job Catalog'!$C$10:$C$509),""))</f>
        <v/>
      </c>
      <c r="BT30" s="57">
        <f>IF(OR($A30="",BT$9=""),"",IFERROR(COUNTIFS('Job Catalog'!$F$10:$F$509,$A30,'Job Catalog'!$H$10:$H$509,BT$7,'Job Catalog'!$I$10:$I$509,BT$9)/COUNTA('Job Catalog'!$C$10:$C$509),""))</f>
        <v/>
      </c>
      <c r="BU30" s="57">
        <f>IF(OR($A30="",BU$9=""),"",IFERROR(COUNTIFS('Job Catalog'!$F$10:$F$509,$A30,'Job Catalog'!$H$10:$H$509,BU$7,'Job Catalog'!$I$10:$I$509,BU$9)/COUNTA('Job Catalog'!$C$10:$C$509),""))</f>
        <v/>
      </c>
      <c r="BV30" s="57">
        <f>IF(OR($A30="",BV$9=""),"",IFERROR(COUNTIFS('Job Catalog'!$F$10:$F$509,$A30,'Job Catalog'!$H$10:$H$509,BV$7,'Job Catalog'!$I$10:$I$509,BV$9)/COUNTA('Job Catalog'!$C$10:$C$509),""))</f>
        <v/>
      </c>
      <c r="BW30" s="57">
        <f>IF(OR($A30="",BW$9=""),"",IFERROR(COUNTIFS('Job Catalog'!$F$10:$F$509,$A30,'Job Catalog'!$H$10:$H$509,BW$7,'Job Catalog'!$I$10:$I$509,BW$9)/COUNTA('Job Catalog'!$C$10:$C$509),""))</f>
        <v/>
      </c>
      <c r="BX30" s="57">
        <f>IF(OR($A30="",BX$9=""),"",IFERROR(COUNTIFS('Job Catalog'!$F$10:$F$509,$A30,'Job Catalog'!$H$10:$H$509,BX$7,'Job Catalog'!$I$10:$I$509,BX$9)/COUNTA('Job Catalog'!$C$10:$C$509),""))</f>
        <v/>
      </c>
      <c r="BY30" s="57">
        <f>IF(OR($A30="",BY$9=""),"",IFERROR(COUNTIFS('Job Catalog'!$F$10:$F$509,$A30,'Job Catalog'!$H$10:$H$509,BY$7,'Job Catalog'!$I$10:$I$509,BY$9)/COUNTA('Job Catalog'!$C$10:$C$509),""))</f>
        <v/>
      </c>
      <c r="BZ30" s="57">
        <f>IF(OR($A30="",BZ$9=""),"",IFERROR(COUNTIFS('Job Catalog'!$F$10:$F$509,$A30,'Job Catalog'!$H$10:$H$509,BZ$7,'Job Catalog'!$I$10:$I$509,BZ$9)/COUNTA('Job Catalog'!$C$10:$C$509),""))</f>
        <v/>
      </c>
      <c r="CA30" s="57">
        <f>IF(OR($A30="",CA$9=""),"",IFERROR(COUNTIFS('Job Catalog'!$F$10:$F$509,$A30,'Job Catalog'!$H$10:$H$509,CA$7,'Job Catalog'!$I$10:$I$509,CA$9)/COUNTA('Job Catalog'!$C$10:$C$509),""))</f>
        <v/>
      </c>
      <c r="CB30" s="57">
        <f>IF(OR($A30="",CB$9=""),"",IFERROR(COUNTIFS('Job Catalog'!$F$10:$F$509,$A30,'Job Catalog'!$H$10:$H$509,CB$7,'Job Catalog'!$I$10:$I$509,CB$9)/COUNTA('Job Catalog'!$C$10:$C$509),""))</f>
        <v/>
      </c>
      <c r="CC30" s="57">
        <f>IF(OR($A30="",CC$9=""),"",IFERROR(COUNTIFS('Job Catalog'!$F$10:$F$509,$A30,'Job Catalog'!$H$10:$H$509,CC$7,'Job Catalog'!$I$10:$I$509,CC$9)/COUNTA('Job Catalog'!$C$10:$C$509),""))</f>
        <v/>
      </c>
      <c r="CD30" s="57">
        <f>IF(OR($A30="",CD$9=""),"",IFERROR(COUNTIFS('Job Catalog'!$F$10:$F$509,$A30,'Job Catalog'!$H$10:$H$509,CD$7,'Job Catalog'!$I$10:$I$509,CD$9)/COUNTA('Job Catalog'!$C$10:$C$509),""))</f>
        <v/>
      </c>
      <c r="CE30" s="57">
        <f>IF(OR($A30="",CE$9=""),"",IFERROR(COUNTIFS('Job Catalog'!$F$10:$F$509,$A30,'Job Catalog'!$H$10:$H$509,CE$7,'Job Catalog'!$I$10:$I$509,CE$9)/COUNTA('Job Catalog'!$C$10:$C$509),""))</f>
        <v/>
      </c>
      <c r="CF30" s="57">
        <f>IF(OR($A30="",CF$9=""),"",IFERROR(COUNTIFS('Job Catalog'!$F$10:$F$509,$A30,'Job Catalog'!$H$10:$H$509,CF$7,'Job Catalog'!$I$10:$I$509,CF$9)/COUNTA('Job Catalog'!$C$10:$C$509),""))</f>
        <v/>
      </c>
      <c r="CG30" s="57">
        <f>IF(OR($A30="",CG$9=""),"",IFERROR(COUNTIFS('Job Catalog'!$F$10:$F$509,$A30,'Job Catalog'!$H$10:$H$509,CG$7,'Job Catalog'!$I$10:$I$509,CG$9)/COUNTA('Job Catalog'!$C$10:$C$509),""))</f>
        <v/>
      </c>
      <c r="CH30" s="57">
        <f>IF(OR($A30="",CH$9=""),"",IFERROR(COUNTIFS('Job Catalog'!$F$10:$F$509,$A30,'Job Catalog'!$H$10:$H$509,CH$7,'Job Catalog'!$I$10:$I$509,CH$9)/COUNTA('Job Catalog'!$C$10:$C$509),""))</f>
        <v/>
      </c>
      <c r="CI30" s="57">
        <f>IF(OR($A30="",CI$9=""),"",IFERROR(COUNTIFS('Job Catalog'!$F$10:$F$509,$A30,'Job Catalog'!$H$10:$H$509,CI$7,'Job Catalog'!$I$10:$I$509,CI$9)/COUNTA('Job Catalog'!$C$10:$C$509),""))</f>
        <v/>
      </c>
      <c r="CJ30" s="57">
        <f>IF(OR($A30="",CJ$9=""),"",IFERROR(COUNTIFS('Job Catalog'!$F$10:$F$509,$A30,'Job Catalog'!$H$10:$H$509,CJ$7,'Job Catalog'!$I$10:$I$509,CJ$9)/COUNTA('Job Catalog'!$C$10:$C$509),""))</f>
        <v/>
      </c>
      <c r="CK30" s="57">
        <f>IF(OR($A30="",CK$9=""),"",IFERROR(COUNTIFS('Job Catalog'!$F$10:$F$509,$A30,'Job Catalog'!$H$10:$H$509,CK$7,'Job Catalog'!$I$10:$I$509,CK$9)/COUNTA('Job Catalog'!$C$10:$C$509),""))</f>
        <v/>
      </c>
      <c r="CL30" s="57">
        <f>IF(OR($A30="",CL$9=""),"",IFERROR(COUNTIFS('Job Catalog'!$F$10:$F$509,$A30,'Job Catalog'!$H$10:$H$509,CL$7,'Job Catalog'!$I$10:$I$509,CL$9)/COUNTA('Job Catalog'!$C$10:$C$509),""))</f>
        <v/>
      </c>
      <c r="CM30" s="57">
        <f>IF(OR($A30="",CM$9=""),"",IFERROR(COUNTIFS('Job Catalog'!$F$10:$F$509,$A30,'Job Catalog'!$H$10:$H$509,CM$7,'Job Catalog'!$I$10:$I$509,CM$9)/COUNTA('Job Catalog'!$C$10:$C$509),""))</f>
        <v/>
      </c>
      <c r="CN30" s="57">
        <f>IF(OR($A30="",CN$9=""),"",IFERROR(COUNTIFS('Job Catalog'!$F$10:$F$509,$A30,'Job Catalog'!$H$10:$H$509,CN$7,'Job Catalog'!$I$10:$I$509,CN$9)/COUNTA('Job Catalog'!$C$10:$C$509),""))</f>
        <v/>
      </c>
      <c r="CO30" s="57">
        <f>IF(OR($A30="",CO$9=""),"",IFERROR(COUNTIFS('Job Catalog'!$F$10:$F$509,$A30,'Job Catalog'!$H$10:$H$509,CO$7,'Job Catalog'!$I$10:$I$509,CO$9)/COUNTA('Job Catalog'!$C$10:$C$509),""))</f>
        <v/>
      </c>
      <c r="CP30" s="57">
        <f>IF(OR($A30="",CP$9=""),"",IFERROR(COUNTIFS('Job Catalog'!$F$10:$F$509,$A30,'Job Catalog'!$H$10:$H$509,CP$7,'Job Catalog'!$I$10:$I$509,CP$9)/COUNTA('Job Catalog'!$C$10:$C$509),""))</f>
        <v/>
      </c>
      <c r="CQ30" s="57">
        <f>IF(OR($A30="",CQ$9=""),"",IFERROR(COUNTIFS('Job Catalog'!$F$10:$F$509,$A30,'Job Catalog'!$H$10:$H$509,CQ$7,'Job Catalog'!$I$10:$I$509,CQ$9)/COUNTA('Job Catalog'!$C$10:$C$509),""))</f>
        <v/>
      </c>
      <c r="CR30" s="57">
        <f>IF(OR($A30="",CR$9=""),"",IFERROR(COUNTIFS('Job Catalog'!$F$10:$F$509,$A30,'Job Catalog'!$H$10:$H$509,CR$7,'Job Catalog'!$I$10:$I$509,CR$9)/COUNTA('Job Catalog'!$C$10:$C$509),""))</f>
        <v/>
      </c>
      <c r="CS30" s="57">
        <f>IF(OR($A30="",CS$9=""),"",IFERROR(COUNTIFS('Job Catalog'!$F$10:$F$509,$A30,'Job Catalog'!$H$10:$H$509,CS$7,'Job Catalog'!$I$10:$I$509,CS$9)/COUNTA('Job Catalog'!$C$10:$C$509),""))</f>
        <v/>
      </c>
      <c r="CT30" s="57">
        <f>IF(OR($A30="",CT$9=""),"",IFERROR(COUNTIFS('Job Catalog'!$F$10:$F$509,$A30,'Job Catalog'!$H$10:$H$509,CT$7,'Job Catalog'!$I$10:$I$509,CT$9)/COUNTA('Job Catalog'!$C$10:$C$509),""))</f>
        <v/>
      </c>
      <c r="CU30" s="58">
        <f>IF($A30="","",SUM(C30:CT30))</f>
        <v/>
      </c>
    </row>
    <row r="31">
      <c r="A31">
        <f>IF(SETUP!$C169="","",SETUP!$C169)</f>
        <v/>
      </c>
      <c r="B31" s="9">
        <f>IF(SETUP!$C169="","",SETUP!$B169&amp;" / "&amp;SETUP!$D169)</f>
        <v/>
      </c>
      <c r="C31" s="57">
        <f>IF(OR($A31="",C$9=""),"",IFERROR(COUNTIFS('Job Catalog'!$F$10:$F$509,$A31,'Job Catalog'!$H$10:$H$509,C$7,'Job Catalog'!$I$10:$I$509,C$9)/COUNTA('Job Catalog'!$C$10:$C$509),""))</f>
        <v/>
      </c>
      <c r="D31" s="57">
        <f>IF(OR($A31="",D$9=""),"",IFERROR(COUNTIFS('Job Catalog'!$F$10:$F$509,$A31,'Job Catalog'!$H$10:$H$509,D$7,'Job Catalog'!$I$10:$I$509,D$9)/COUNTA('Job Catalog'!$C$10:$C$509),""))</f>
        <v/>
      </c>
      <c r="E31" s="57">
        <f>IF(OR($A31="",E$9=""),"",IFERROR(COUNTIFS('Job Catalog'!$F$10:$F$509,$A31,'Job Catalog'!$H$10:$H$509,E$7,'Job Catalog'!$I$10:$I$509,E$9)/COUNTA('Job Catalog'!$C$10:$C$509),""))</f>
        <v/>
      </c>
      <c r="F31" s="57">
        <f>IF(OR($A31="",F$9=""),"",IFERROR(COUNTIFS('Job Catalog'!$F$10:$F$509,$A31,'Job Catalog'!$H$10:$H$509,F$7,'Job Catalog'!$I$10:$I$509,F$9)/COUNTA('Job Catalog'!$C$10:$C$509),""))</f>
        <v/>
      </c>
      <c r="G31" s="57">
        <f>IF(OR($A31="",G$9=""),"",IFERROR(COUNTIFS('Job Catalog'!$F$10:$F$509,$A31,'Job Catalog'!$H$10:$H$509,G$7,'Job Catalog'!$I$10:$I$509,G$9)/COUNTA('Job Catalog'!$C$10:$C$509),""))</f>
        <v/>
      </c>
      <c r="H31" s="57">
        <f>IF(OR($A31="",H$9=""),"",IFERROR(COUNTIFS('Job Catalog'!$F$10:$F$509,$A31,'Job Catalog'!$H$10:$H$509,H$7,'Job Catalog'!$I$10:$I$509,H$9)/COUNTA('Job Catalog'!$C$10:$C$509),""))</f>
        <v/>
      </c>
      <c r="I31" s="57">
        <f>IF(OR($A31="",I$9=""),"",IFERROR(COUNTIFS('Job Catalog'!$F$10:$F$509,$A31,'Job Catalog'!$H$10:$H$509,I$7,'Job Catalog'!$I$10:$I$509,I$9)/COUNTA('Job Catalog'!$C$10:$C$509),""))</f>
        <v/>
      </c>
      <c r="J31" s="57">
        <f>IF(OR($A31="",J$9=""),"",IFERROR(COUNTIFS('Job Catalog'!$F$10:$F$509,$A31,'Job Catalog'!$H$10:$H$509,J$7,'Job Catalog'!$I$10:$I$509,J$9)/COUNTA('Job Catalog'!$C$10:$C$509),""))</f>
        <v/>
      </c>
      <c r="K31" s="57">
        <f>IF(OR($A31="",K$9=""),"",IFERROR(COUNTIFS('Job Catalog'!$F$10:$F$509,$A31,'Job Catalog'!$H$10:$H$509,K$7,'Job Catalog'!$I$10:$I$509,K$9)/COUNTA('Job Catalog'!$C$10:$C$509),""))</f>
        <v/>
      </c>
      <c r="L31" s="57">
        <f>IF(OR($A31="",L$9=""),"",IFERROR(COUNTIFS('Job Catalog'!$F$10:$F$509,$A31,'Job Catalog'!$H$10:$H$509,L$7,'Job Catalog'!$I$10:$I$509,L$9)/COUNTA('Job Catalog'!$C$10:$C$509),""))</f>
        <v/>
      </c>
      <c r="M31" s="57">
        <f>IF(OR($A31="",M$9=""),"",IFERROR(COUNTIFS('Job Catalog'!$F$10:$F$509,$A31,'Job Catalog'!$H$10:$H$509,M$7,'Job Catalog'!$I$10:$I$509,M$9)/COUNTA('Job Catalog'!$C$10:$C$509),""))</f>
        <v/>
      </c>
      <c r="N31" s="57">
        <f>IF(OR($A31="",N$9=""),"",IFERROR(COUNTIFS('Job Catalog'!$F$10:$F$509,$A31,'Job Catalog'!$H$10:$H$509,N$7,'Job Catalog'!$I$10:$I$509,N$9)/COUNTA('Job Catalog'!$C$10:$C$509),""))</f>
        <v/>
      </c>
      <c r="O31" s="57">
        <f>IF(OR($A31="",O$9=""),"",IFERROR(COUNTIFS('Job Catalog'!$F$10:$F$509,$A31,'Job Catalog'!$H$10:$H$509,O$7,'Job Catalog'!$I$10:$I$509,O$9)/COUNTA('Job Catalog'!$C$10:$C$509),""))</f>
        <v/>
      </c>
      <c r="P31" s="57">
        <f>IF(OR($A31="",P$9=""),"",IFERROR(COUNTIFS('Job Catalog'!$F$10:$F$509,$A31,'Job Catalog'!$H$10:$H$509,P$7,'Job Catalog'!$I$10:$I$509,P$9)/COUNTA('Job Catalog'!$C$10:$C$509),""))</f>
        <v/>
      </c>
      <c r="Q31" s="57">
        <f>IF(OR($A31="",Q$9=""),"",IFERROR(COUNTIFS('Job Catalog'!$F$10:$F$509,$A31,'Job Catalog'!$H$10:$H$509,Q$7,'Job Catalog'!$I$10:$I$509,Q$9)/COUNTA('Job Catalog'!$C$10:$C$509),""))</f>
        <v/>
      </c>
      <c r="R31" s="57">
        <f>IF(OR($A31="",R$9=""),"",IFERROR(COUNTIFS('Job Catalog'!$F$10:$F$509,$A31,'Job Catalog'!$H$10:$H$509,R$7,'Job Catalog'!$I$10:$I$509,R$9)/COUNTA('Job Catalog'!$C$10:$C$509),""))</f>
        <v/>
      </c>
      <c r="S31" s="57">
        <f>IF(OR($A31="",S$9=""),"",IFERROR(COUNTIFS('Job Catalog'!$F$10:$F$509,$A31,'Job Catalog'!$H$10:$H$509,S$7,'Job Catalog'!$I$10:$I$509,S$9)/COUNTA('Job Catalog'!$C$10:$C$509),""))</f>
        <v/>
      </c>
      <c r="T31" s="57">
        <f>IF(OR($A31="",T$9=""),"",IFERROR(COUNTIFS('Job Catalog'!$F$10:$F$509,$A31,'Job Catalog'!$H$10:$H$509,T$7,'Job Catalog'!$I$10:$I$509,T$9)/COUNTA('Job Catalog'!$C$10:$C$509),""))</f>
        <v/>
      </c>
      <c r="U31" s="57">
        <f>IF(OR($A31="",U$9=""),"",IFERROR(COUNTIFS('Job Catalog'!$F$10:$F$509,$A31,'Job Catalog'!$H$10:$H$509,U$7,'Job Catalog'!$I$10:$I$509,U$9)/COUNTA('Job Catalog'!$C$10:$C$509),""))</f>
        <v/>
      </c>
      <c r="V31" s="57">
        <f>IF(OR($A31="",V$9=""),"",IFERROR(COUNTIFS('Job Catalog'!$F$10:$F$509,$A31,'Job Catalog'!$H$10:$H$509,V$7,'Job Catalog'!$I$10:$I$509,V$9)/COUNTA('Job Catalog'!$C$10:$C$509),""))</f>
        <v/>
      </c>
      <c r="W31" s="57">
        <f>IF(OR($A31="",W$9=""),"",IFERROR(COUNTIFS('Job Catalog'!$F$10:$F$509,$A31,'Job Catalog'!$H$10:$H$509,W$7,'Job Catalog'!$I$10:$I$509,W$9)/COUNTA('Job Catalog'!$C$10:$C$509),""))</f>
        <v/>
      </c>
      <c r="X31" s="57">
        <f>IF(OR($A31="",X$9=""),"",IFERROR(COUNTIFS('Job Catalog'!$F$10:$F$509,$A31,'Job Catalog'!$H$10:$H$509,X$7,'Job Catalog'!$I$10:$I$509,X$9)/COUNTA('Job Catalog'!$C$10:$C$509),""))</f>
        <v/>
      </c>
      <c r="Y31" s="57">
        <f>IF(OR($A31="",Y$9=""),"",IFERROR(COUNTIFS('Job Catalog'!$F$10:$F$509,$A31,'Job Catalog'!$H$10:$H$509,Y$7,'Job Catalog'!$I$10:$I$509,Y$9)/COUNTA('Job Catalog'!$C$10:$C$509),""))</f>
        <v/>
      </c>
      <c r="Z31" s="57">
        <f>IF(OR($A31="",Z$9=""),"",IFERROR(COUNTIFS('Job Catalog'!$F$10:$F$509,$A31,'Job Catalog'!$H$10:$H$509,Z$7,'Job Catalog'!$I$10:$I$509,Z$9)/COUNTA('Job Catalog'!$C$10:$C$509),""))</f>
        <v/>
      </c>
      <c r="AA31" s="57">
        <f>IF(OR($A31="",AA$9=""),"",IFERROR(COUNTIFS('Job Catalog'!$F$10:$F$509,$A31,'Job Catalog'!$H$10:$H$509,AA$7,'Job Catalog'!$I$10:$I$509,AA$9)/COUNTA('Job Catalog'!$C$10:$C$509),""))</f>
        <v/>
      </c>
      <c r="AB31" s="57">
        <f>IF(OR($A31="",AB$9=""),"",IFERROR(COUNTIFS('Job Catalog'!$F$10:$F$509,$A31,'Job Catalog'!$H$10:$H$509,AB$7,'Job Catalog'!$I$10:$I$509,AB$9)/COUNTA('Job Catalog'!$C$10:$C$509),""))</f>
        <v/>
      </c>
      <c r="AC31" s="57">
        <f>IF(OR($A31="",AC$9=""),"",IFERROR(COUNTIFS('Job Catalog'!$F$10:$F$509,$A31,'Job Catalog'!$H$10:$H$509,AC$7,'Job Catalog'!$I$10:$I$509,AC$9)/COUNTA('Job Catalog'!$C$10:$C$509),""))</f>
        <v/>
      </c>
      <c r="AD31" s="57">
        <f>IF(OR($A31="",AD$9=""),"",IFERROR(COUNTIFS('Job Catalog'!$F$10:$F$509,$A31,'Job Catalog'!$H$10:$H$509,AD$7,'Job Catalog'!$I$10:$I$509,AD$9)/COUNTA('Job Catalog'!$C$10:$C$509),""))</f>
        <v/>
      </c>
      <c r="AE31" s="57">
        <f>IF(OR($A31="",AE$9=""),"",IFERROR(COUNTIFS('Job Catalog'!$F$10:$F$509,$A31,'Job Catalog'!$H$10:$H$509,AE$7,'Job Catalog'!$I$10:$I$509,AE$9)/COUNTA('Job Catalog'!$C$10:$C$509),""))</f>
        <v/>
      </c>
      <c r="AF31" s="57">
        <f>IF(OR($A31="",AF$9=""),"",IFERROR(COUNTIFS('Job Catalog'!$F$10:$F$509,$A31,'Job Catalog'!$H$10:$H$509,AF$7,'Job Catalog'!$I$10:$I$509,AF$9)/COUNTA('Job Catalog'!$C$10:$C$509),""))</f>
        <v/>
      </c>
      <c r="AG31" s="57">
        <f>IF(OR($A31="",AG$9=""),"",IFERROR(COUNTIFS('Job Catalog'!$F$10:$F$509,$A31,'Job Catalog'!$H$10:$H$509,AG$7,'Job Catalog'!$I$10:$I$509,AG$9)/COUNTA('Job Catalog'!$C$10:$C$509),""))</f>
        <v/>
      </c>
      <c r="AH31" s="57">
        <f>IF(OR($A31="",AH$9=""),"",IFERROR(COUNTIFS('Job Catalog'!$F$10:$F$509,$A31,'Job Catalog'!$H$10:$H$509,AH$7,'Job Catalog'!$I$10:$I$509,AH$9)/COUNTA('Job Catalog'!$C$10:$C$509),""))</f>
        <v/>
      </c>
      <c r="AI31" s="57">
        <f>IF(OR($A31="",AI$9=""),"",IFERROR(COUNTIFS('Job Catalog'!$F$10:$F$509,$A31,'Job Catalog'!$H$10:$H$509,AI$7,'Job Catalog'!$I$10:$I$509,AI$9)/COUNTA('Job Catalog'!$C$10:$C$509),""))</f>
        <v/>
      </c>
      <c r="AJ31" s="57">
        <f>IF(OR($A31="",AJ$9=""),"",IFERROR(COUNTIFS('Job Catalog'!$F$10:$F$509,$A31,'Job Catalog'!$H$10:$H$509,AJ$7,'Job Catalog'!$I$10:$I$509,AJ$9)/COUNTA('Job Catalog'!$C$10:$C$509),""))</f>
        <v/>
      </c>
      <c r="AK31" s="57">
        <f>IF(OR($A31="",AK$9=""),"",IFERROR(COUNTIFS('Job Catalog'!$F$10:$F$509,$A31,'Job Catalog'!$H$10:$H$509,AK$7,'Job Catalog'!$I$10:$I$509,AK$9)/COUNTA('Job Catalog'!$C$10:$C$509),""))</f>
        <v/>
      </c>
      <c r="AL31" s="57">
        <f>IF(OR($A31="",AL$9=""),"",IFERROR(COUNTIFS('Job Catalog'!$F$10:$F$509,$A31,'Job Catalog'!$H$10:$H$509,AL$7,'Job Catalog'!$I$10:$I$509,AL$9)/COUNTA('Job Catalog'!$C$10:$C$509),""))</f>
        <v/>
      </c>
      <c r="AM31" s="57">
        <f>IF(OR($A31="",AM$9=""),"",IFERROR(COUNTIFS('Job Catalog'!$F$10:$F$509,$A31,'Job Catalog'!$H$10:$H$509,AM$7,'Job Catalog'!$I$10:$I$509,AM$9)/COUNTA('Job Catalog'!$C$10:$C$509),""))</f>
        <v/>
      </c>
      <c r="AN31" s="57">
        <f>IF(OR($A31="",AN$9=""),"",IFERROR(COUNTIFS('Job Catalog'!$F$10:$F$509,$A31,'Job Catalog'!$H$10:$H$509,AN$7,'Job Catalog'!$I$10:$I$509,AN$9)/COUNTA('Job Catalog'!$C$10:$C$509),""))</f>
        <v/>
      </c>
      <c r="AO31" s="57">
        <f>IF(OR($A31="",AO$9=""),"",IFERROR(COUNTIFS('Job Catalog'!$F$10:$F$509,$A31,'Job Catalog'!$H$10:$H$509,AO$7,'Job Catalog'!$I$10:$I$509,AO$9)/COUNTA('Job Catalog'!$C$10:$C$509),""))</f>
        <v/>
      </c>
      <c r="AP31" s="57">
        <f>IF(OR($A31="",AP$9=""),"",IFERROR(COUNTIFS('Job Catalog'!$F$10:$F$509,$A31,'Job Catalog'!$H$10:$H$509,AP$7,'Job Catalog'!$I$10:$I$509,AP$9)/COUNTA('Job Catalog'!$C$10:$C$509),""))</f>
        <v/>
      </c>
      <c r="AQ31" s="57">
        <f>IF(OR($A31="",AQ$9=""),"",IFERROR(COUNTIFS('Job Catalog'!$F$10:$F$509,$A31,'Job Catalog'!$H$10:$H$509,AQ$7,'Job Catalog'!$I$10:$I$509,AQ$9)/COUNTA('Job Catalog'!$C$10:$C$509),""))</f>
        <v/>
      </c>
      <c r="AR31" s="57">
        <f>IF(OR($A31="",AR$9=""),"",IFERROR(COUNTIFS('Job Catalog'!$F$10:$F$509,$A31,'Job Catalog'!$H$10:$H$509,AR$7,'Job Catalog'!$I$10:$I$509,AR$9)/COUNTA('Job Catalog'!$C$10:$C$509),""))</f>
        <v/>
      </c>
      <c r="AS31" s="57">
        <f>IF(OR($A31="",AS$9=""),"",IFERROR(COUNTIFS('Job Catalog'!$F$10:$F$509,$A31,'Job Catalog'!$H$10:$H$509,AS$7,'Job Catalog'!$I$10:$I$509,AS$9)/COUNTA('Job Catalog'!$C$10:$C$509),""))</f>
        <v/>
      </c>
      <c r="AT31" s="57">
        <f>IF(OR($A31="",AT$9=""),"",IFERROR(COUNTIFS('Job Catalog'!$F$10:$F$509,$A31,'Job Catalog'!$H$10:$H$509,AT$7,'Job Catalog'!$I$10:$I$509,AT$9)/COUNTA('Job Catalog'!$C$10:$C$509),""))</f>
        <v/>
      </c>
      <c r="AU31" s="57">
        <f>IF(OR($A31="",AU$9=""),"",IFERROR(COUNTIFS('Job Catalog'!$F$10:$F$509,$A31,'Job Catalog'!$H$10:$H$509,AU$7,'Job Catalog'!$I$10:$I$509,AU$9)/COUNTA('Job Catalog'!$C$10:$C$509),""))</f>
        <v/>
      </c>
      <c r="AV31" s="57">
        <f>IF(OR($A31="",AV$9=""),"",IFERROR(COUNTIFS('Job Catalog'!$F$10:$F$509,$A31,'Job Catalog'!$H$10:$H$509,AV$7,'Job Catalog'!$I$10:$I$509,AV$9)/COUNTA('Job Catalog'!$C$10:$C$509),""))</f>
        <v/>
      </c>
      <c r="AW31" s="57">
        <f>IF(OR($A31="",AW$9=""),"",IFERROR(COUNTIFS('Job Catalog'!$F$10:$F$509,$A31,'Job Catalog'!$H$10:$H$509,AW$7,'Job Catalog'!$I$10:$I$509,AW$9)/COUNTA('Job Catalog'!$C$10:$C$509),""))</f>
        <v/>
      </c>
      <c r="AX31" s="57">
        <f>IF(OR($A31="",AX$9=""),"",IFERROR(COUNTIFS('Job Catalog'!$F$10:$F$509,$A31,'Job Catalog'!$H$10:$H$509,AX$7,'Job Catalog'!$I$10:$I$509,AX$9)/COUNTA('Job Catalog'!$C$10:$C$509),""))</f>
        <v/>
      </c>
      <c r="AY31" s="57">
        <f>IF(OR($A31="",AY$9=""),"",IFERROR(COUNTIFS('Job Catalog'!$F$10:$F$509,$A31,'Job Catalog'!$H$10:$H$509,AY$7,'Job Catalog'!$I$10:$I$509,AY$9)/COUNTA('Job Catalog'!$C$10:$C$509),""))</f>
        <v/>
      </c>
      <c r="AZ31" s="57">
        <f>IF(OR($A31="",AZ$9=""),"",IFERROR(COUNTIFS('Job Catalog'!$F$10:$F$509,$A31,'Job Catalog'!$H$10:$H$509,AZ$7,'Job Catalog'!$I$10:$I$509,AZ$9)/COUNTA('Job Catalog'!$C$10:$C$509),""))</f>
        <v/>
      </c>
      <c r="BA31" s="57">
        <f>IF(OR($A31="",BA$9=""),"",IFERROR(COUNTIFS('Job Catalog'!$F$10:$F$509,$A31,'Job Catalog'!$H$10:$H$509,BA$7,'Job Catalog'!$I$10:$I$509,BA$9)/COUNTA('Job Catalog'!$C$10:$C$509),""))</f>
        <v/>
      </c>
      <c r="BB31" s="57">
        <f>IF(OR($A31="",BB$9=""),"",IFERROR(COUNTIFS('Job Catalog'!$F$10:$F$509,$A31,'Job Catalog'!$H$10:$H$509,BB$7,'Job Catalog'!$I$10:$I$509,BB$9)/COUNTA('Job Catalog'!$C$10:$C$509),""))</f>
        <v/>
      </c>
      <c r="BC31" s="57">
        <f>IF(OR($A31="",BC$9=""),"",IFERROR(COUNTIFS('Job Catalog'!$F$10:$F$509,$A31,'Job Catalog'!$H$10:$H$509,BC$7,'Job Catalog'!$I$10:$I$509,BC$9)/COUNTA('Job Catalog'!$C$10:$C$509),""))</f>
        <v/>
      </c>
      <c r="BD31" s="57">
        <f>IF(OR($A31="",BD$9=""),"",IFERROR(COUNTIFS('Job Catalog'!$F$10:$F$509,$A31,'Job Catalog'!$H$10:$H$509,BD$7,'Job Catalog'!$I$10:$I$509,BD$9)/COUNTA('Job Catalog'!$C$10:$C$509),""))</f>
        <v/>
      </c>
      <c r="BE31" s="57">
        <f>IF(OR($A31="",BE$9=""),"",IFERROR(COUNTIFS('Job Catalog'!$F$10:$F$509,$A31,'Job Catalog'!$H$10:$H$509,BE$7,'Job Catalog'!$I$10:$I$509,BE$9)/COUNTA('Job Catalog'!$C$10:$C$509),""))</f>
        <v/>
      </c>
      <c r="BF31" s="57">
        <f>IF(OR($A31="",BF$9=""),"",IFERROR(COUNTIFS('Job Catalog'!$F$10:$F$509,$A31,'Job Catalog'!$H$10:$H$509,BF$7,'Job Catalog'!$I$10:$I$509,BF$9)/COUNTA('Job Catalog'!$C$10:$C$509),""))</f>
        <v/>
      </c>
      <c r="BG31" s="57">
        <f>IF(OR($A31="",BG$9=""),"",IFERROR(COUNTIFS('Job Catalog'!$F$10:$F$509,$A31,'Job Catalog'!$H$10:$H$509,BG$7,'Job Catalog'!$I$10:$I$509,BG$9)/COUNTA('Job Catalog'!$C$10:$C$509),""))</f>
        <v/>
      </c>
      <c r="BH31" s="57">
        <f>IF(OR($A31="",BH$9=""),"",IFERROR(COUNTIFS('Job Catalog'!$F$10:$F$509,$A31,'Job Catalog'!$H$10:$H$509,BH$7,'Job Catalog'!$I$10:$I$509,BH$9)/COUNTA('Job Catalog'!$C$10:$C$509),""))</f>
        <v/>
      </c>
      <c r="BI31" s="57">
        <f>IF(OR($A31="",BI$9=""),"",IFERROR(COUNTIFS('Job Catalog'!$F$10:$F$509,$A31,'Job Catalog'!$H$10:$H$509,BI$7,'Job Catalog'!$I$10:$I$509,BI$9)/COUNTA('Job Catalog'!$C$10:$C$509),""))</f>
        <v/>
      </c>
      <c r="BJ31" s="57">
        <f>IF(OR($A31="",BJ$9=""),"",IFERROR(COUNTIFS('Job Catalog'!$F$10:$F$509,$A31,'Job Catalog'!$H$10:$H$509,BJ$7,'Job Catalog'!$I$10:$I$509,BJ$9)/COUNTA('Job Catalog'!$C$10:$C$509),""))</f>
        <v/>
      </c>
      <c r="BK31" s="57">
        <f>IF(OR($A31="",BK$9=""),"",IFERROR(COUNTIFS('Job Catalog'!$F$10:$F$509,$A31,'Job Catalog'!$H$10:$H$509,BK$7,'Job Catalog'!$I$10:$I$509,BK$9)/COUNTA('Job Catalog'!$C$10:$C$509),""))</f>
        <v/>
      </c>
      <c r="BL31" s="57">
        <f>IF(OR($A31="",BL$9=""),"",IFERROR(COUNTIFS('Job Catalog'!$F$10:$F$509,$A31,'Job Catalog'!$H$10:$H$509,BL$7,'Job Catalog'!$I$10:$I$509,BL$9)/COUNTA('Job Catalog'!$C$10:$C$509),""))</f>
        <v/>
      </c>
      <c r="BM31" s="57">
        <f>IF(OR($A31="",BM$9=""),"",IFERROR(COUNTIFS('Job Catalog'!$F$10:$F$509,$A31,'Job Catalog'!$H$10:$H$509,BM$7,'Job Catalog'!$I$10:$I$509,BM$9)/COUNTA('Job Catalog'!$C$10:$C$509),""))</f>
        <v/>
      </c>
      <c r="BN31" s="57">
        <f>IF(OR($A31="",BN$9=""),"",IFERROR(COUNTIFS('Job Catalog'!$F$10:$F$509,$A31,'Job Catalog'!$H$10:$H$509,BN$7,'Job Catalog'!$I$10:$I$509,BN$9)/COUNTA('Job Catalog'!$C$10:$C$509),""))</f>
        <v/>
      </c>
      <c r="BO31" s="57">
        <f>IF(OR($A31="",BO$9=""),"",IFERROR(COUNTIFS('Job Catalog'!$F$10:$F$509,$A31,'Job Catalog'!$H$10:$H$509,BO$7,'Job Catalog'!$I$10:$I$509,BO$9)/COUNTA('Job Catalog'!$C$10:$C$509),""))</f>
        <v/>
      </c>
      <c r="BP31" s="57">
        <f>IF(OR($A31="",BP$9=""),"",IFERROR(COUNTIFS('Job Catalog'!$F$10:$F$509,$A31,'Job Catalog'!$H$10:$H$509,BP$7,'Job Catalog'!$I$10:$I$509,BP$9)/COUNTA('Job Catalog'!$C$10:$C$509),""))</f>
        <v/>
      </c>
      <c r="BQ31" s="57">
        <f>IF(OR($A31="",BQ$9=""),"",IFERROR(COUNTIFS('Job Catalog'!$F$10:$F$509,$A31,'Job Catalog'!$H$10:$H$509,BQ$7,'Job Catalog'!$I$10:$I$509,BQ$9)/COUNTA('Job Catalog'!$C$10:$C$509),""))</f>
        <v/>
      </c>
      <c r="BR31" s="57">
        <f>IF(OR($A31="",BR$9=""),"",IFERROR(COUNTIFS('Job Catalog'!$F$10:$F$509,$A31,'Job Catalog'!$H$10:$H$509,BR$7,'Job Catalog'!$I$10:$I$509,BR$9)/COUNTA('Job Catalog'!$C$10:$C$509),""))</f>
        <v/>
      </c>
      <c r="BS31" s="57">
        <f>IF(OR($A31="",BS$9=""),"",IFERROR(COUNTIFS('Job Catalog'!$F$10:$F$509,$A31,'Job Catalog'!$H$10:$H$509,BS$7,'Job Catalog'!$I$10:$I$509,BS$9)/COUNTA('Job Catalog'!$C$10:$C$509),""))</f>
        <v/>
      </c>
      <c r="BT31" s="57">
        <f>IF(OR($A31="",BT$9=""),"",IFERROR(COUNTIFS('Job Catalog'!$F$10:$F$509,$A31,'Job Catalog'!$H$10:$H$509,BT$7,'Job Catalog'!$I$10:$I$509,BT$9)/COUNTA('Job Catalog'!$C$10:$C$509),""))</f>
        <v/>
      </c>
      <c r="BU31" s="57">
        <f>IF(OR($A31="",BU$9=""),"",IFERROR(COUNTIFS('Job Catalog'!$F$10:$F$509,$A31,'Job Catalog'!$H$10:$H$509,BU$7,'Job Catalog'!$I$10:$I$509,BU$9)/COUNTA('Job Catalog'!$C$10:$C$509),""))</f>
        <v/>
      </c>
      <c r="BV31" s="57">
        <f>IF(OR($A31="",BV$9=""),"",IFERROR(COUNTIFS('Job Catalog'!$F$10:$F$509,$A31,'Job Catalog'!$H$10:$H$509,BV$7,'Job Catalog'!$I$10:$I$509,BV$9)/COUNTA('Job Catalog'!$C$10:$C$509),""))</f>
        <v/>
      </c>
      <c r="BW31" s="57">
        <f>IF(OR($A31="",BW$9=""),"",IFERROR(COUNTIFS('Job Catalog'!$F$10:$F$509,$A31,'Job Catalog'!$H$10:$H$509,BW$7,'Job Catalog'!$I$10:$I$509,BW$9)/COUNTA('Job Catalog'!$C$10:$C$509),""))</f>
        <v/>
      </c>
      <c r="BX31" s="57">
        <f>IF(OR($A31="",BX$9=""),"",IFERROR(COUNTIFS('Job Catalog'!$F$10:$F$509,$A31,'Job Catalog'!$H$10:$H$509,BX$7,'Job Catalog'!$I$10:$I$509,BX$9)/COUNTA('Job Catalog'!$C$10:$C$509),""))</f>
        <v/>
      </c>
      <c r="BY31" s="57">
        <f>IF(OR($A31="",BY$9=""),"",IFERROR(COUNTIFS('Job Catalog'!$F$10:$F$509,$A31,'Job Catalog'!$H$10:$H$509,BY$7,'Job Catalog'!$I$10:$I$509,BY$9)/COUNTA('Job Catalog'!$C$10:$C$509),""))</f>
        <v/>
      </c>
      <c r="BZ31" s="57">
        <f>IF(OR($A31="",BZ$9=""),"",IFERROR(COUNTIFS('Job Catalog'!$F$10:$F$509,$A31,'Job Catalog'!$H$10:$H$509,BZ$7,'Job Catalog'!$I$10:$I$509,BZ$9)/COUNTA('Job Catalog'!$C$10:$C$509),""))</f>
        <v/>
      </c>
      <c r="CA31" s="57">
        <f>IF(OR($A31="",CA$9=""),"",IFERROR(COUNTIFS('Job Catalog'!$F$10:$F$509,$A31,'Job Catalog'!$H$10:$H$509,CA$7,'Job Catalog'!$I$10:$I$509,CA$9)/COUNTA('Job Catalog'!$C$10:$C$509),""))</f>
        <v/>
      </c>
      <c r="CB31" s="57">
        <f>IF(OR($A31="",CB$9=""),"",IFERROR(COUNTIFS('Job Catalog'!$F$10:$F$509,$A31,'Job Catalog'!$H$10:$H$509,CB$7,'Job Catalog'!$I$10:$I$509,CB$9)/COUNTA('Job Catalog'!$C$10:$C$509),""))</f>
        <v/>
      </c>
      <c r="CC31" s="57">
        <f>IF(OR($A31="",CC$9=""),"",IFERROR(COUNTIFS('Job Catalog'!$F$10:$F$509,$A31,'Job Catalog'!$H$10:$H$509,CC$7,'Job Catalog'!$I$10:$I$509,CC$9)/COUNTA('Job Catalog'!$C$10:$C$509),""))</f>
        <v/>
      </c>
      <c r="CD31" s="57">
        <f>IF(OR($A31="",CD$9=""),"",IFERROR(COUNTIFS('Job Catalog'!$F$10:$F$509,$A31,'Job Catalog'!$H$10:$H$509,CD$7,'Job Catalog'!$I$10:$I$509,CD$9)/COUNTA('Job Catalog'!$C$10:$C$509),""))</f>
        <v/>
      </c>
      <c r="CE31" s="57">
        <f>IF(OR($A31="",CE$9=""),"",IFERROR(COUNTIFS('Job Catalog'!$F$10:$F$509,$A31,'Job Catalog'!$H$10:$H$509,CE$7,'Job Catalog'!$I$10:$I$509,CE$9)/COUNTA('Job Catalog'!$C$10:$C$509),""))</f>
        <v/>
      </c>
      <c r="CF31" s="57">
        <f>IF(OR($A31="",CF$9=""),"",IFERROR(COUNTIFS('Job Catalog'!$F$10:$F$509,$A31,'Job Catalog'!$H$10:$H$509,CF$7,'Job Catalog'!$I$10:$I$509,CF$9)/COUNTA('Job Catalog'!$C$10:$C$509),""))</f>
        <v/>
      </c>
      <c r="CG31" s="57">
        <f>IF(OR($A31="",CG$9=""),"",IFERROR(COUNTIFS('Job Catalog'!$F$10:$F$509,$A31,'Job Catalog'!$H$10:$H$509,CG$7,'Job Catalog'!$I$10:$I$509,CG$9)/COUNTA('Job Catalog'!$C$10:$C$509),""))</f>
        <v/>
      </c>
      <c r="CH31" s="57">
        <f>IF(OR($A31="",CH$9=""),"",IFERROR(COUNTIFS('Job Catalog'!$F$10:$F$509,$A31,'Job Catalog'!$H$10:$H$509,CH$7,'Job Catalog'!$I$10:$I$509,CH$9)/COUNTA('Job Catalog'!$C$10:$C$509),""))</f>
        <v/>
      </c>
      <c r="CI31" s="57">
        <f>IF(OR($A31="",CI$9=""),"",IFERROR(COUNTIFS('Job Catalog'!$F$10:$F$509,$A31,'Job Catalog'!$H$10:$H$509,CI$7,'Job Catalog'!$I$10:$I$509,CI$9)/COUNTA('Job Catalog'!$C$10:$C$509),""))</f>
        <v/>
      </c>
      <c r="CJ31" s="57">
        <f>IF(OR($A31="",CJ$9=""),"",IFERROR(COUNTIFS('Job Catalog'!$F$10:$F$509,$A31,'Job Catalog'!$H$10:$H$509,CJ$7,'Job Catalog'!$I$10:$I$509,CJ$9)/COUNTA('Job Catalog'!$C$10:$C$509),""))</f>
        <v/>
      </c>
      <c r="CK31" s="57">
        <f>IF(OR($A31="",CK$9=""),"",IFERROR(COUNTIFS('Job Catalog'!$F$10:$F$509,$A31,'Job Catalog'!$H$10:$H$509,CK$7,'Job Catalog'!$I$10:$I$509,CK$9)/COUNTA('Job Catalog'!$C$10:$C$509),""))</f>
        <v/>
      </c>
      <c r="CL31" s="57">
        <f>IF(OR($A31="",CL$9=""),"",IFERROR(COUNTIFS('Job Catalog'!$F$10:$F$509,$A31,'Job Catalog'!$H$10:$H$509,CL$7,'Job Catalog'!$I$10:$I$509,CL$9)/COUNTA('Job Catalog'!$C$10:$C$509),""))</f>
        <v/>
      </c>
      <c r="CM31" s="57">
        <f>IF(OR($A31="",CM$9=""),"",IFERROR(COUNTIFS('Job Catalog'!$F$10:$F$509,$A31,'Job Catalog'!$H$10:$H$509,CM$7,'Job Catalog'!$I$10:$I$509,CM$9)/COUNTA('Job Catalog'!$C$10:$C$509),""))</f>
        <v/>
      </c>
      <c r="CN31" s="57">
        <f>IF(OR($A31="",CN$9=""),"",IFERROR(COUNTIFS('Job Catalog'!$F$10:$F$509,$A31,'Job Catalog'!$H$10:$H$509,CN$7,'Job Catalog'!$I$10:$I$509,CN$9)/COUNTA('Job Catalog'!$C$10:$C$509),""))</f>
        <v/>
      </c>
      <c r="CO31" s="57">
        <f>IF(OR($A31="",CO$9=""),"",IFERROR(COUNTIFS('Job Catalog'!$F$10:$F$509,$A31,'Job Catalog'!$H$10:$H$509,CO$7,'Job Catalog'!$I$10:$I$509,CO$9)/COUNTA('Job Catalog'!$C$10:$C$509),""))</f>
        <v/>
      </c>
      <c r="CP31" s="57">
        <f>IF(OR($A31="",CP$9=""),"",IFERROR(COUNTIFS('Job Catalog'!$F$10:$F$509,$A31,'Job Catalog'!$H$10:$H$509,CP$7,'Job Catalog'!$I$10:$I$509,CP$9)/COUNTA('Job Catalog'!$C$10:$C$509),""))</f>
        <v/>
      </c>
      <c r="CQ31" s="57">
        <f>IF(OR($A31="",CQ$9=""),"",IFERROR(COUNTIFS('Job Catalog'!$F$10:$F$509,$A31,'Job Catalog'!$H$10:$H$509,CQ$7,'Job Catalog'!$I$10:$I$509,CQ$9)/COUNTA('Job Catalog'!$C$10:$C$509),""))</f>
        <v/>
      </c>
      <c r="CR31" s="57">
        <f>IF(OR($A31="",CR$9=""),"",IFERROR(COUNTIFS('Job Catalog'!$F$10:$F$509,$A31,'Job Catalog'!$H$10:$H$509,CR$7,'Job Catalog'!$I$10:$I$509,CR$9)/COUNTA('Job Catalog'!$C$10:$C$509),""))</f>
        <v/>
      </c>
      <c r="CS31" s="57">
        <f>IF(OR($A31="",CS$9=""),"",IFERROR(COUNTIFS('Job Catalog'!$F$10:$F$509,$A31,'Job Catalog'!$H$10:$H$509,CS$7,'Job Catalog'!$I$10:$I$509,CS$9)/COUNTA('Job Catalog'!$C$10:$C$509),""))</f>
        <v/>
      </c>
      <c r="CT31" s="57">
        <f>IF(OR($A31="",CT$9=""),"",IFERROR(COUNTIFS('Job Catalog'!$F$10:$F$509,$A31,'Job Catalog'!$H$10:$H$509,CT$7,'Job Catalog'!$I$10:$I$509,CT$9)/COUNTA('Job Catalog'!$C$10:$C$509),""))</f>
        <v/>
      </c>
      <c r="CU31" s="58">
        <f>IF($A31="","",SUM(C31:CT31))</f>
        <v/>
      </c>
    </row>
    <row r="32">
      <c r="A32">
        <f>IF(SETUP!$C170="","",SETUP!$C170)</f>
        <v/>
      </c>
      <c r="B32" s="9">
        <f>IF(SETUP!$C170="","",SETUP!$B170&amp;" / "&amp;SETUP!$D170)</f>
        <v/>
      </c>
      <c r="C32" s="57">
        <f>IF(OR($A32="",C$9=""),"",IFERROR(COUNTIFS('Job Catalog'!$F$10:$F$509,$A32,'Job Catalog'!$H$10:$H$509,C$7,'Job Catalog'!$I$10:$I$509,C$9)/COUNTA('Job Catalog'!$C$10:$C$509),""))</f>
        <v/>
      </c>
      <c r="D32" s="57">
        <f>IF(OR($A32="",D$9=""),"",IFERROR(COUNTIFS('Job Catalog'!$F$10:$F$509,$A32,'Job Catalog'!$H$10:$H$509,D$7,'Job Catalog'!$I$10:$I$509,D$9)/COUNTA('Job Catalog'!$C$10:$C$509),""))</f>
        <v/>
      </c>
      <c r="E32" s="57">
        <f>IF(OR($A32="",E$9=""),"",IFERROR(COUNTIFS('Job Catalog'!$F$10:$F$509,$A32,'Job Catalog'!$H$10:$H$509,E$7,'Job Catalog'!$I$10:$I$509,E$9)/COUNTA('Job Catalog'!$C$10:$C$509),""))</f>
        <v/>
      </c>
      <c r="F32" s="57">
        <f>IF(OR($A32="",F$9=""),"",IFERROR(COUNTIFS('Job Catalog'!$F$10:$F$509,$A32,'Job Catalog'!$H$10:$H$509,F$7,'Job Catalog'!$I$10:$I$509,F$9)/COUNTA('Job Catalog'!$C$10:$C$509),""))</f>
        <v/>
      </c>
      <c r="G32" s="57">
        <f>IF(OR($A32="",G$9=""),"",IFERROR(COUNTIFS('Job Catalog'!$F$10:$F$509,$A32,'Job Catalog'!$H$10:$H$509,G$7,'Job Catalog'!$I$10:$I$509,G$9)/COUNTA('Job Catalog'!$C$10:$C$509),""))</f>
        <v/>
      </c>
      <c r="H32" s="57">
        <f>IF(OR($A32="",H$9=""),"",IFERROR(COUNTIFS('Job Catalog'!$F$10:$F$509,$A32,'Job Catalog'!$H$10:$H$509,H$7,'Job Catalog'!$I$10:$I$509,H$9)/COUNTA('Job Catalog'!$C$10:$C$509),""))</f>
        <v/>
      </c>
      <c r="I32" s="57">
        <f>IF(OR($A32="",I$9=""),"",IFERROR(COUNTIFS('Job Catalog'!$F$10:$F$509,$A32,'Job Catalog'!$H$10:$H$509,I$7,'Job Catalog'!$I$10:$I$509,I$9)/COUNTA('Job Catalog'!$C$10:$C$509),""))</f>
        <v/>
      </c>
      <c r="J32" s="57">
        <f>IF(OR($A32="",J$9=""),"",IFERROR(COUNTIFS('Job Catalog'!$F$10:$F$509,$A32,'Job Catalog'!$H$10:$H$509,J$7,'Job Catalog'!$I$10:$I$509,J$9)/COUNTA('Job Catalog'!$C$10:$C$509),""))</f>
        <v/>
      </c>
      <c r="K32" s="57">
        <f>IF(OR($A32="",K$9=""),"",IFERROR(COUNTIFS('Job Catalog'!$F$10:$F$509,$A32,'Job Catalog'!$H$10:$H$509,K$7,'Job Catalog'!$I$10:$I$509,K$9)/COUNTA('Job Catalog'!$C$10:$C$509),""))</f>
        <v/>
      </c>
      <c r="L32" s="57">
        <f>IF(OR($A32="",L$9=""),"",IFERROR(COUNTIFS('Job Catalog'!$F$10:$F$509,$A32,'Job Catalog'!$H$10:$H$509,L$7,'Job Catalog'!$I$10:$I$509,L$9)/COUNTA('Job Catalog'!$C$10:$C$509),""))</f>
        <v/>
      </c>
      <c r="M32" s="57">
        <f>IF(OR($A32="",M$9=""),"",IFERROR(COUNTIFS('Job Catalog'!$F$10:$F$509,$A32,'Job Catalog'!$H$10:$H$509,M$7,'Job Catalog'!$I$10:$I$509,M$9)/COUNTA('Job Catalog'!$C$10:$C$509),""))</f>
        <v/>
      </c>
      <c r="N32" s="57">
        <f>IF(OR($A32="",N$9=""),"",IFERROR(COUNTIFS('Job Catalog'!$F$10:$F$509,$A32,'Job Catalog'!$H$10:$H$509,N$7,'Job Catalog'!$I$10:$I$509,N$9)/COUNTA('Job Catalog'!$C$10:$C$509),""))</f>
        <v/>
      </c>
      <c r="O32" s="57">
        <f>IF(OR($A32="",O$9=""),"",IFERROR(COUNTIFS('Job Catalog'!$F$10:$F$509,$A32,'Job Catalog'!$H$10:$H$509,O$7,'Job Catalog'!$I$10:$I$509,O$9)/COUNTA('Job Catalog'!$C$10:$C$509),""))</f>
        <v/>
      </c>
      <c r="P32" s="57">
        <f>IF(OR($A32="",P$9=""),"",IFERROR(COUNTIFS('Job Catalog'!$F$10:$F$509,$A32,'Job Catalog'!$H$10:$H$509,P$7,'Job Catalog'!$I$10:$I$509,P$9)/COUNTA('Job Catalog'!$C$10:$C$509),""))</f>
        <v/>
      </c>
      <c r="Q32" s="57">
        <f>IF(OR($A32="",Q$9=""),"",IFERROR(COUNTIFS('Job Catalog'!$F$10:$F$509,$A32,'Job Catalog'!$H$10:$H$509,Q$7,'Job Catalog'!$I$10:$I$509,Q$9)/COUNTA('Job Catalog'!$C$10:$C$509),""))</f>
        <v/>
      </c>
      <c r="R32" s="57">
        <f>IF(OR($A32="",R$9=""),"",IFERROR(COUNTIFS('Job Catalog'!$F$10:$F$509,$A32,'Job Catalog'!$H$10:$H$509,R$7,'Job Catalog'!$I$10:$I$509,R$9)/COUNTA('Job Catalog'!$C$10:$C$509),""))</f>
        <v/>
      </c>
      <c r="S32" s="57">
        <f>IF(OR($A32="",S$9=""),"",IFERROR(COUNTIFS('Job Catalog'!$F$10:$F$509,$A32,'Job Catalog'!$H$10:$H$509,S$7,'Job Catalog'!$I$10:$I$509,S$9)/COUNTA('Job Catalog'!$C$10:$C$509),""))</f>
        <v/>
      </c>
      <c r="T32" s="57">
        <f>IF(OR($A32="",T$9=""),"",IFERROR(COUNTIFS('Job Catalog'!$F$10:$F$509,$A32,'Job Catalog'!$H$10:$H$509,T$7,'Job Catalog'!$I$10:$I$509,T$9)/COUNTA('Job Catalog'!$C$10:$C$509),""))</f>
        <v/>
      </c>
      <c r="U32" s="57">
        <f>IF(OR($A32="",U$9=""),"",IFERROR(COUNTIFS('Job Catalog'!$F$10:$F$509,$A32,'Job Catalog'!$H$10:$H$509,U$7,'Job Catalog'!$I$10:$I$509,U$9)/COUNTA('Job Catalog'!$C$10:$C$509),""))</f>
        <v/>
      </c>
      <c r="V32" s="57">
        <f>IF(OR($A32="",V$9=""),"",IFERROR(COUNTIFS('Job Catalog'!$F$10:$F$509,$A32,'Job Catalog'!$H$10:$H$509,V$7,'Job Catalog'!$I$10:$I$509,V$9)/COUNTA('Job Catalog'!$C$10:$C$509),""))</f>
        <v/>
      </c>
      <c r="W32" s="57">
        <f>IF(OR($A32="",W$9=""),"",IFERROR(COUNTIFS('Job Catalog'!$F$10:$F$509,$A32,'Job Catalog'!$H$10:$H$509,W$7,'Job Catalog'!$I$10:$I$509,W$9)/COUNTA('Job Catalog'!$C$10:$C$509),""))</f>
        <v/>
      </c>
      <c r="X32" s="57">
        <f>IF(OR($A32="",X$9=""),"",IFERROR(COUNTIFS('Job Catalog'!$F$10:$F$509,$A32,'Job Catalog'!$H$10:$H$509,X$7,'Job Catalog'!$I$10:$I$509,X$9)/COUNTA('Job Catalog'!$C$10:$C$509),""))</f>
        <v/>
      </c>
      <c r="Y32" s="57">
        <f>IF(OR($A32="",Y$9=""),"",IFERROR(COUNTIFS('Job Catalog'!$F$10:$F$509,$A32,'Job Catalog'!$H$10:$H$509,Y$7,'Job Catalog'!$I$10:$I$509,Y$9)/COUNTA('Job Catalog'!$C$10:$C$509),""))</f>
        <v/>
      </c>
      <c r="Z32" s="57">
        <f>IF(OR($A32="",Z$9=""),"",IFERROR(COUNTIFS('Job Catalog'!$F$10:$F$509,$A32,'Job Catalog'!$H$10:$H$509,Z$7,'Job Catalog'!$I$10:$I$509,Z$9)/COUNTA('Job Catalog'!$C$10:$C$509),""))</f>
        <v/>
      </c>
      <c r="AA32" s="57">
        <f>IF(OR($A32="",AA$9=""),"",IFERROR(COUNTIFS('Job Catalog'!$F$10:$F$509,$A32,'Job Catalog'!$H$10:$H$509,AA$7,'Job Catalog'!$I$10:$I$509,AA$9)/COUNTA('Job Catalog'!$C$10:$C$509),""))</f>
        <v/>
      </c>
      <c r="AB32" s="57">
        <f>IF(OR($A32="",AB$9=""),"",IFERROR(COUNTIFS('Job Catalog'!$F$10:$F$509,$A32,'Job Catalog'!$H$10:$H$509,AB$7,'Job Catalog'!$I$10:$I$509,AB$9)/COUNTA('Job Catalog'!$C$10:$C$509),""))</f>
        <v/>
      </c>
      <c r="AC32" s="57">
        <f>IF(OR($A32="",AC$9=""),"",IFERROR(COUNTIFS('Job Catalog'!$F$10:$F$509,$A32,'Job Catalog'!$H$10:$H$509,AC$7,'Job Catalog'!$I$10:$I$509,AC$9)/COUNTA('Job Catalog'!$C$10:$C$509),""))</f>
        <v/>
      </c>
      <c r="AD32" s="57">
        <f>IF(OR($A32="",AD$9=""),"",IFERROR(COUNTIFS('Job Catalog'!$F$10:$F$509,$A32,'Job Catalog'!$H$10:$H$509,AD$7,'Job Catalog'!$I$10:$I$509,AD$9)/COUNTA('Job Catalog'!$C$10:$C$509),""))</f>
        <v/>
      </c>
      <c r="AE32" s="57">
        <f>IF(OR($A32="",AE$9=""),"",IFERROR(COUNTIFS('Job Catalog'!$F$10:$F$509,$A32,'Job Catalog'!$H$10:$H$509,AE$7,'Job Catalog'!$I$10:$I$509,AE$9)/COUNTA('Job Catalog'!$C$10:$C$509),""))</f>
        <v/>
      </c>
      <c r="AF32" s="57">
        <f>IF(OR($A32="",AF$9=""),"",IFERROR(COUNTIFS('Job Catalog'!$F$10:$F$509,$A32,'Job Catalog'!$H$10:$H$509,AF$7,'Job Catalog'!$I$10:$I$509,AF$9)/COUNTA('Job Catalog'!$C$10:$C$509),""))</f>
        <v/>
      </c>
      <c r="AG32" s="57">
        <f>IF(OR($A32="",AG$9=""),"",IFERROR(COUNTIFS('Job Catalog'!$F$10:$F$509,$A32,'Job Catalog'!$H$10:$H$509,AG$7,'Job Catalog'!$I$10:$I$509,AG$9)/COUNTA('Job Catalog'!$C$10:$C$509),""))</f>
        <v/>
      </c>
      <c r="AH32" s="57">
        <f>IF(OR($A32="",AH$9=""),"",IFERROR(COUNTIFS('Job Catalog'!$F$10:$F$509,$A32,'Job Catalog'!$H$10:$H$509,AH$7,'Job Catalog'!$I$10:$I$509,AH$9)/COUNTA('Job Catalog'!$C$10:$C$509),""))</f>
        <v/>
      </c>
      <c r="AI32" s="57">
        <f>IF(OR($A32="",AI$9=""),"",IFERROR(COUNTIFS('Job Catalog'!$F$10:$F$509,$A32,'Job Catalog'!$H$10:$H$509,AI$7,'Job Catalog'!$I$10:$I$509,AI$9)/COUNTA('Job Catalog'!$C$10:$C$509),""))</f>
        <v/>
      </c>
      <c r="AJ32" s="57">
        <f>IF(OR($A32="",AJ$9=""),"",IFERROR(COUNTIFS('Job Catalog'!$F$10:$F$509,$A32,'Job Catalog'!$H$10:$H$509,AJ$7,'Job Catalog'!$I$10:$I$509,AJ$9)/COUNTA('Job Catalog'!$C$10:$C$509),""))</f>
        <v/>
      </c>
      <c r="AK32" s="57">
        <f>IF(OR($A32="",AK$9=""),"",IFERROR(COUNTIFS('Job Catalog'!$F$10:$F$509,$A32,'Job Catalog'!$H$10:$H$509,AK$7,'Job Catalog'!$I$10:$I$509,AK$9)/COUNTA('Job Catalog'!$C$10:$C$509),""))</f>
        <v/>
      </c>
      <c r="AL32" s="57">
        <f>IF(OR($A32="",AL$9=""),"",IFERROR(COUNTIFS('Job Catalog'!$F$10:$F$509,$A32,'Job Catalog'!$H$10:$H$509,AL$7,'Job Catalog'!$I$10:$I$509,AL$9)/COUNTA('Job Catalog'!$C$10:$C$509),""))</f>
        <v/>
      </c>
      <c r="AM32" s="57">
        <f>IF(OR($A32="",AM$9=""),"",IFERROR(COUNTIFS('Job Catalog'!$F$10:$F$509,$A32,'Job Catalog'!$H$10:$H$509,AM$7,'Job Catalog'!$I$10:$I$509,AM$9)/COUNTA('Job Catalog'!$C$10:$C$509),""))</f>
        <v/>
      </c>
      <c r="AN32" s="57">
        <f>IF(OR($A32="",AN$9=""),"",IFERROR(COUNTIFS('Job Catalog'!$F$10:$F$509,$A32,'Job Catalog'!$H$10:$H$509,AN$7,'Job Catalog'!$I$10:$I$509,AN$9)/COUNTA('Job Catalog'!$C$10:$C$509),""))</f>
        <v/>
      </c>
      <c r="AO32" s="57">
        <f>IF(OR($A32="",AO$9=""),"",IFERROR(COUNTIFS('Job Catalog'!$F$10:$F$509,$A32,'Job Catalog'!$H$10:$H$509,AO$7,'Job Catalog'!$I$10:$I$509,AO$9)/COUNTA('Job Catalog'!$C$10:$C$509),""))</f>
        <v/>
      </c>
      <c r="AP32" s="57">
        <f>IF(OR($A32="",AP$9=""),"",IFERROR(COUNTIFS('Job Catalog'!$F$10:$F$509,$A32,'Job Catalog'!$H$10:$H$509,AP$7,'Job Catalog'!$I$10:$I$509,AP$9)/COUNTA('Job Catalog'!$C$10:$C$509),""))</f>
        <v/>
      </c>
      <c r="AQ32" s="57">
        <f>IF(OR($A32="",AQ$9=""),"",IFERROR(COUNTIFS('Job Catalog'!$F$10:$F$509,$A32,'Job Catalog'!$H$10:$H$509,AQ$7,'Job Catalog'!$I$10:$I$509,AQ$9)/COUNTA('Job Catalog'!$C$10:$C$509),""))</f>
        <v/>
      </c>
      <c r="AR32" s="57">
        <f>IF(OR($A32="",AR$9=""),"",IFERROR(COUNTIFS('Job Catalog'!$F$10:$F$509,$A32,'Job Catalog'!$H$10:$H$509,AR$7,'Job Catalog'!$I$10:$I$509,AR$9)/COUNTA('Job Catalog'!$C$10:$C$509),""))</f>
        <v/>
      </c>
      <c r="AS32" s="57">
        <f>IF(OR($A32="",AS$9=""),"",IFERROR(COUNTIFS('Job Catalog'!$F$10:$F$509,$A32,'Job Catalog'!$H$10:$H$509,AS$7,'Job Catalog'!$I$10:$I$509,AS$9)/COUNTA('Job Catalog'!$C$10:$C$509),""))</f>
        <v/>
      </c>
      <c r="AT32" s="57">
        <f>IF(OR($A32="",AT$9=""),"",IFERROR(COUNTIFS('Job Catalog'!$F$10:$F$509,$A32,'Job Catalog'!$H$10:$H$509,AT$7,'Job Catalog'!$I$10:$I$509,AT$9)/COUNTA('Job Catalog'!$C$10:$C$509),""))</f>
        <v/>
      </c>
      <c r="AU32" s="57">
        <f>IF(OR($A32="",AU$9=""),"",IFERROR(COUNTIFS('Job Catalog'!$F$10:$F$509,$A32,'Job Catalog'!$H$10:$H$509,AU$7,'Job Catalog'!$I$10:$I$509,AU$9)/COUNTA('Job Catalog'!$C$10:$C$509),""))</f>
        <v/>
      </c>
      <c r="AV32" s="57">
        <f>IF(OR($A32="",AV$9=""),"",IFERROR(COUNTIFS('Job Catalog'!$F$10:$F$509,$A32,'Job Catalog'!$H$10:$H$509,AV$7,'Job Catalog'!$I$10:$I$509,AV$9)/COUNTA('Job Catalog'!$C$10:$C$509),""))</f>
        <v/>
      </c>
      <c r="AW32" s="57">
        <f>IF(OR($A32="",AW$9=""),"",IFERROR(COUNTIFS('Job Catalog'!$F$10:$F$509,$A32,'Job Catalog'!$H$10:$H$509,AW$7,'Job Catalog'!$I$10:$I$509,AW$9)/COUNTA('Job Catalog'!$C$10:$C$509),""))</f>
        <v/>
      </c>
      <c r="AX32" s="57">
        <f>IF(OR($A32="",AX$9=""),"",IFERROR(COUNTIFS('Job Catalog'!$F$10:$F$509,$A32,'Job Catalog'!$H$10:$H$509,AX$7,'Job Catalog'!$I$10:$I$509,AX$9)/COUNTA('Job Catalog'!$C$10:$C$509),""))</f>
        <v/>
      </c>
      <c r="AY32" s="57">
        <f>IF(OR($A32="",AY$9=""),"",IFERROR(COUNTIFS('Job Catalog'!$F$10:$F$509,$A32,'Job Catalog'!$H$10:$H$509,AY$7,'Job Catalog'!$I$10:$I$509,AY$9)/COUNTA('Job Catalog'!$C$10:$C$509),""))</f>
        <v/>
      </c>
      <c r="AZ32" s="57">
        <f>IF(OR($A32="",AZ$9=""),"",IFERROR(COUNTIFS('Job Catalog'!$F$10:$F$509,$A32,'Job Catalog'!$H$10:$H$509,AZ$7,'Job Catalog'!$I$10:$I$509,AZ$9)/COUNTA('Job Catalog'!$C$10:$C$509),""))</f>
        <v/>
      </c>
      <c r="BA32" s="57">
        <f>IF(OR($A32="",BA$9=""),"",IFERROR(COUNTIFS('Job Catalog'!$F$10:$F$509,$A32,'Job Catalog'!$H$10:$H$509,BA$7,'Job Catalog'!$I$10:$I$509,BA$9)/COUNTA('Job Catalog'!$C$10:$C$509),""))</f>
        <v/>
      </c>
      <c r="BB32" s="57">
        <f>IF(OR($A32="",BB$9=""),"",IFERROR(COUNTIFS('Job Catalog'!$F$10:$F$509,$A32,'Job Catalog'!$H$10:$H$509,BB$7,'Job Catalog'!$I$10:$I$509,BB$9)/COUNTA('Job Catalog'!$C$10:$C$509),""))</f>
        <v/>
      </c>
      <c r="BC32" s="57">
        <f>IF(OR($A32="",BC$9=""),"",IFERROR(COUNTIFS('Job Catalog'!$F$10:$F$509,$A32,'Job Catalog'!$H$10:$H$509,BC$7,'Job Catalog'!$I$10:$I$509,BC$9)/COUNTA('Job Catalog'!$C$10:$C$509),""))</f>
        <v/>
      </c>
      <c r="BD32" s="57">
        <f>IF(OR($A32="",BD$9=""),"",IFERROR(COUNTIFS('Job Catalog'!$F$10:$F$509,$A32,'Job Catalog'!$H$10:$H$509,BD$7,'Job Catalog'!$I$10:$I$509,BD$9)/COUNTA('Job Catalog'!$C$10:$C$509),""))</f>
        <v/>
      </c>
      <c r="BE32" s="57">
        <f>IF(OR($A32="",BE$9=""),"",IFERROR(COUNTIFS('Job Catalog'!$F$10:$F$509,$A32,'Job Catalog'!$H$10:$H$509,BE$7,'Job Catalog'!$I$10:$I$509,BE$9)/COUNTA('Job Catalog'!$C$10:$C$509),""))</f>
        <v/>
      </c>
      <c r="BF32" s="57">
        <f>IF(OR($A32="",BF$9=""),"",IFERROR(COUNTIFS('Job Catalog'!$F$10:$F$509,$A32,'Job Catalog'!$H$10:$H$509,BF$7,'Job Catalog'!$I$10:$I$509,BF$9)/COUNTA('Job Catalog'!$C$10:$C$509),""))</f>
        <v/>
      </c>
      <c r="BG32" s="57">
        <f>IF(OR($A32="",BG$9=""),"",IFERROR(COUNTIFS('Job Catalog'!$F$10:$F$509,$A32,'Job Catalog'!$H$10:$H$509,BG$7,'Job Catalog'!$I$10:$I$509,BG$9)/COUNTA('Job Catalog'!$C$10:$C$509),""))</f>
        <v/>
      </c>
      <c r="BH32" s="57">
        <f>IF(OR($A32="",BH$9=""),"",IFERROR(COUNTIFS('Job Catalog'!$F$10:$F$509,$A32,'Job Catalog'!$H$10:$H$509,BH$7,'Job Catalog'!$I$10:$I$509,BH$9)/COUNTA('Job Catalog'!$C$10:$C$509),""))</f>
        <v/>
      </c>
      <c r="BI32" s="57">
        <f>IF(OR($A32="",BI$9=""),"",IFERROR(COUNTIFS('Job Catalog'!$F$10:$F$509,$A32,'Job Catalog'!$H$10:$H$509,BI$7,'Job Catalog'!$I$10:$I$509,BI$9)/COUNTA('Job Catalog'!$C$10:$C$509),""))</f>
        <v/>
      </c>
      <c r="BJ32" s="57">
        <f>IF(OR($A32="",BJ$9=""),"",IFERROR(COUNTIFS('Job Catalog'!$F$10:$F$509,$A32,'Job Catalog'!$H$10:$H$509,BJ$7,'Job Catalog'!$I$10:$I$509,BJ$9)/COUNTA('Job Catalog'!$C$10:$C$509),""))</f>
        <v/>
      </c>
      <c r="BK32" s="57">
        <f>IF(OR($A32="",BK$9=""),"",IFERROR(COUNTIFS('Job Catalog'!$F$10:$F$509,$A32,'Job Catalog'!$H$10:$H$509,BK$7,'Job Catalog'!$I$10:$I$509,BK$9)/COUNTA('Job Catalog'!$C$10:$C$509),""))</f>
        <v/>
      </c>
      <c r="BL32" s="57">
        <f>IF(OR($A32="",BL$9=""),"",IFERROR(COUNTIFS('Job Catalog'!$F$10:$F$509,$A32,'Job Catalog'!$H$10:$H$509,BL$7,'Job Catalog'!$I$10:$I$509,BL$9)/COUNTA('Job Catalog'!$C$10:$C$509),""))</f>
        <v/>
      </c>
      <c r="BM32" s="57">
        <f>IF(OR($A32="",BM$9=""),"",IFERROR(COUNTIFS('Job Catalog'!$F$10:$F$509,$A32,'Job Catalog'!$H$10:$H$509,BM$7,'Job Catalog'!$I$10:$I$509,BM$9)/COUNTA('Job Catalog'!$C$10:$C$509),""))</f>
        <v/>
      </c>
      <c r="BN32" s="57">
        <f>IF(OR($A32="",BN$9=""),"",IFERROR(COUNTIFS('Job Catalog'!$F$10:$F$509,$A32,'Job Catalog'!$H$10:$H$509,BN$7,'Job Catalog'!$I$10:$I$509,BN$9)/COUNTA('Job Catalog'!$C$10:$C$509),""))</f>
        <v/>
      </c>
      <c r="BO32" s="57">
        <f>IF(OR($A32="",BO$9=""),"",IFERROR(COUNTIFS('Job Catalog'!$F$10:$F$509,$A32,'Job Catalog'!$H$10:$H$509,BO$7,'Job Catalog'!$I$10:$I$509,BO$9)/COUNTA('Job Catalog'!$C$10:$C$509),""))</f>
        <v/>
      </c>
      <c r="BP32" s="57">
        <f>IF(OR($A32="",BP$9=""),"",IFERROR(COUNTIFS('Job Catalog'!$F$10:$F$509,$A32,'Job Catalog'!$H$10:$H$509,BP$7,'Job Catalog'!$I$10:$I$509,BP$9)/COUNTA('Job Catalog'!$C$10:$C$509),""))</f>
        <v/>
      </c>
      <c r="BQ32" s="57">
        <f>IF(OR($A32="",BQ$9=""),"",IFERROR(COUNTIFS('Job Catalog'!$F$10:$F$509,$A32,'Job Catalog'!$H$10:$H$509,BQ$7,'Job Catalog'!$I$10:$I$509,BQ$9)/COUNTA('Job Catalog'!$C$10:$C$509),""))</f>
        <v/>
      </c>
      <c r="BR32" s="57">
        <f>IF(OR($A32="",BR$9=""),"",IFERROR(COUNTIFS('Job Catalog'!$F$10:$F$509,$A32,'Job Catalog'!$H$10:$H$509,BR$7,'Job Catalog'!$I$10:$I$509,BR$9)/COUNTA('Job Catalog'!$C$10:$C$509),""))</f>
        <v/>
      </c>
      <c r="BS32" s="57">
        <f>IF(OR($A32="",BS$9=""),"",IFERROR(COUNTIFS('Job Catalog'!$F$10:$F$509,$A32,'Job Catalog'!$H$10:$H$509,BS$7,'Job Catalog'!$I$10:$I$509,BS$9)/COUNTA('Job Catalog'!$C$10:$C$509),""))</f>
        <v/>
      </c>
      <c r="BT32" s="57">
        <f>IF(OR($A32="",BT$9=""),"",IFERROR(COUNTIFS('Job Catalog'!$F$10:$F$509,$A32,'Job Catalog'!$H$10:$H$509,BT$7,'Job Catalog'!$I$10:$I$509,BT$9)/COUNTA('Job Catalog'!$C$10:$C$509),""))</f>
        <v/>
      </c>
      <c r="BU32" s="57">
        <f>IF(OR($A32="",BU$9=""),"",IFERROR(COUNTIFS('Job Catalog'!$F$10:$F$509,$A32,'Job Catalog'!$H$10:$H$509,BU$7,'Job Catalog'!$I$10:$I$509,BU$9)/COUNTA('Job Catalog'!$C$10:$C$509),""))</f>
        <v/>
      </c>
      <c r="BV32" s="57">
        <f>IF(OR($A32="",BV$9=""),"",IFERROR(COUNTIFS('Job Catalog'!$F$10:$F$509,$A32,'Job Catalog'!$H$10:$H$509,BV$7,'Job Catalog'!$I$10:$I$509,BV$9)/COUNTA('Job Catalog'!$C$10:$C$509),""))</f>
        <v/>
      </c>
      <c r="BW32" s="57">
        <f>IF(OR($A32="",BW$9=""),"",IFERROR(COUNTIFS('Job Catalog'!$F$10:$F$509,$A32,'Job Catalog'!$H$10:$H$509,BW$7,'Job Catalog'!$I$10:$I$509,BW$9)/COUNTA('Job Catalog'!$C$10:$C$509),""))</f>
        <v/>
      </c>
      <c r="BX32" s="57">
        <f>IF(OR($A32="",BX$9=""),"",IFERROR(COUNTIFS('Job Catalog'!$F$10:$F$509,$A32,'Job Catalog'!$H$10:$H$509,BX$7,'Job Catalog'!$I$10:$I$509,BX$9)/COUNTA('Job Catalog'!$C$10:$C$509),""))</f>
        <v/>
      </c>
      <c r="BY32" s="57">
        <f>IF(OR($A32="",BY$9=""),"",IFERROR(COUNTIFS('Job Catalog'!$F$10:$F$509,$A32,'Job Catalog'!$H$10:$H$509,BY$7,'Job Catalog'!$I$10:$I$509,BY$9)/COUNTA('Job Catalog'!$C$10:$C$509),""))</f>
        <v/>
      </c>
      <c r="BZ32" s="57">
        <f>IF(OR($A32="",BZ$9=""),"",IFERROR(COUNTIFS('Job Catalog'!$F$10:$F$509,$A32,'Job Catalog'!$H$10:$H$509,BZ$7,'Job Catalog'!$I$10:$I$509,BZ$9)/COUNTA('Job Catalog'!$C$10:$C$509),""))</f>
        <v/>
      </c>
      <c r="CA32" s="57">
        <f>IF(OR($A32="",CA$9=""),"",IFERROR(COUNTIFS('Job Catalog'!$F$10:$F$509,$A32,'Job Catalog'!$H$10:$H$509,CA$7,'Job Catalog'!$I$10:$I$509,CA$9)/COUNTA('Job Catalog'!$C$10:$C$509),""))</f>
        <v/>
      </c>
      <c r="CB32" s="57">
        <f>IF(OR($A32="",CB$9=""),"",IFERROR(COUNTIFS('Job Catalog'!$F$10:$F$509,$A32,'Job Catalog'!$H$10:$H$509,CB$7,'Job Catalog'!$I$10:$I$509,CB$9)/COUNTA('Job Catalog'!$C$10:$C$509),""))</f>
        <v/>
      </c>
      <c r="CC32" s="57">
        <f>IF(OR($A32="",CC$9=""),"",IFERROR(COUNTIFS('Job Catalog'!$F$10:$F$509,$A32,'Job Catalog'!$H$10:$H$509,CC$7,'Job Catalog'!$I$10:$I$509,CC$9)/COUNTA('Job Catalog'!$C$10:$C$509),""))</f>
        <v/>
      </c>
      <c r="CD32" s="57">
        <f>IF(OR($A32="",CD$9=""),"",IFERROR(COUNTIFS('Job Catalog'!$F$10:$F$509,$A32,'Job Catalog'!$H$10:$H$509,CD$7,'Job Catalog'!$I$10:$I$509,CD$9)/COUNTA('Job Catalog'!$C$10:$C$509),""))</f>
        <v/>
      </c>
      <c r="CE32" s="57">
        <f>IF(OR($A32="",CE$9=""),"",IFERROR(COUNTIFS('Job Catalog'!$F$10:$F$509,$A32,'Job Catalog'!$H$10:$H$509,CE$7,'Job Catalog'!$I$10:$I$509,CE$9)/COUNTA('Job Catalog'!$C$10:$C$509),""))</f>
        <v/>
      </c>
      <c r="CF32" s="57">
        <f>IF(OR($A32="",CF$9=""),"",IFERROR(COUNTIFS('Job Catalog'!$F$10:$F$509,$A32,'Job Catalog'!$H$10:$H$509,CF$7,'Job Catalog'!$I$10:$I$509,CF$9)/COUNTA('Job Catalog'!$C$10:$C$509),""))</f>
        <v/>
      </c>
      <c r="CG32" s="57">
        <f>IF(OR($A32="",CG$9=""),"",IFERROR(COUNTIFS('Job Catalog'!$F$10:$F$509,$A32,'Job Catalog'!$H$10:$H$509,CG$7,'Job Catalog'!$I$10:$I$509,CG$9)/COUNTA('Job Catalog'!$C$10:$C$509),""))</f>
        <v/>
      </c>
      <c r="CH32" s="57">
        <f>IF(OR($A32="",CH$9=""),"",IFERROR(COUNTIFS('Job Catalog'!$F$10:$F$509,$A32,'Job Catalog'!$H$10:$H$509,CH$7,'Job Catalog'!$I$10:$I$509,CH$9)/COUNTA('Job Catalog'!$C$10:$C$509),""))</f>
        <v/>
      </c>
      <c r="CI32" s="57">
        <f>IF(OR($A32="",CI$9=""),"",IFERROR(COUNTIFS('Job Catalog'!$F$10:$F$509,$A32,'Job Catalog'!$H$10:$H$509,CI$7,'Job Catalog'!$I$10:$I$509,CI$9)/COUNTA('Job Catalog'!$C$10:$C$509),""))</f>
        <v/>
      </c>
      <c r="CJ32" s="57">
        <f>IF(OR($A32="",CJ$9=""),"",IFERROR(COUNTIFS('Job Catalog'!$F$10:$F$509,$A32,'Job Catalog'!$H$10:$H$509,CJ$7,'Job Catalog'!$I$10:$I$509,CJ$9)/COUNTA('Job Catalog'!$C$10:$C$509),""))</f>
        <v/>
      </c>
      <c r="CK32" s="57">
        <f>IF(OR($A32="",CK$9=""),"",IFERROR(COUNTIFS('Job Catalog'!$F$10:$F$509,$A32,'Job Catalog'!$H$10:$H$509,CK$7,'Job Catalog'!$I$10:$I$509,CK$9)/COUNTA('Job Catalog'!$C$10:$C$509),""))</f>
        <v/>
      </c>
      <c r="CL32" s="57">
        <f>IF(OR($A32="",CL$9=""),"",IFERROR(COUNTIFS('Job Catalog'!$F$10:$F$509,$A32,'Job Catalog'!$H$10:$H$509,CL$7,'Job Catalog'!$I$10:$I$509,CL$9)/COUNTA('Job Catalog'!$C$10:$C$509),""))</f>
        <v/>
      </c>
      <c r="CM32" s="57">
        <f>IF(OR($A32="",CM$9=""),"",IFERROR(COUNTIFS('Job Catalog'!$F$10:$F$509,$A32,'Job Catalog'!$H$10:$H$509,CM$7,'Job Catalog'!$I$10:$I$509,CM$9)/COUNTA('Job Catalog'!$C$10:$C$509),""))</f>
        <v/>
      </c>
      <c r="CN32" s="57">
        <f>IF(OR($A32="",CN$9=""),"",IFERROR(COUNTIFS('Job Catalog'!$F$10:$F$509,$A32,'Job Catalog'!$H$10:$H$509,CN$7,'Job Catalog'!$I$10:$I$509,CN$9)/COUNTA('Job Catalog'!$C$10:$C$509),""))</f>
        <v/>
      </c>
      <c r="CO32" s="57">
        <f>IF(OR($A32="",CO$9=""),"",IFERROR(COUNTIFS('Job Catalog'!$F$10:$F$509,$A32,'Job Catalog'!$H$10:$H$509,CO$7,'Job Catalog'!$I$10:$I$509,CO$9)/COUNTA('Job Catalog'!$C$10:$C$509),""))</f>
        <v/>
      </c>
      <c r="CP32" s="57">
        <f>IF(OR($A32="",CP$9=""),"",IFERROR(COUNTIFS('Job Catalog'!$F$10:$F$509,$A32,'Job Catalog'!$H$10:$H$509,CP$7,'Job Catalog'!$I$10:$I$509,CP$9)/COUNTA('Job Catalog'!$C$10:$C$509),""))</f>
        <v/>
      </c>
      <c r="CQ32" s="57">
        <f>IF(OR($A32="",CQ$9=""),"",IFERROR(COUNTIFS('Job Catalog'!$F$10:$F$509,$A32,'Job Catalog'!$H$10:$H$509,CQ$7,'Job Catalog'!$I$10:$I$509,CQ$9)/COUNTA('Job Catalog'!$C$10:$C$509),""))</f>
        <v/>
      </c>
      <c r="CR32" s="57">
        <f>IF(OR($A32="",CR$9=""),"",IFERROR(COUNTIFS('Job Catalog'!$F$10:$F$509,$A32,'Job Catalog'!$H$10:$H$509,CR$7,'Job Catalog'!$I$10:$I$509,CR$9)/COUNTA('Job Catalog'!$C$10:$C$509),""))</f>
        <v/>
      </c>
      <c r="CS32" s="57">
        <f>IF(OR($A32="",CS$9=""),"",IFERROR(COUNTIFS('Job Catalog'!$F$10:$F$509,$A32,'Job Catalog'!$H$10:$H$509,CS$7,'Job Catalog'!$I$10:$I$509,CS$9)/COUNTA('Job Catalog'!$C$10:$C$509),""))</f>
        <v/>
      </c>
      <c r="CT32" s="57">
        <f>IF(OR($A32="",CT$9=""),"",IFERROR(COUNTIFS('Job Catalog'!$F$10:$F$509,$A32,'Job Catalog'!$H$10:$H$509,CT$7,'Job Catalog'!$I$10:$I$509,CT$9)/COUNTA('Job Catalog'!$C$10:$C$509),""))</f>
        <v/>
      </c>
      <c r="CU32" s="58">
        <f>IF($A32="","",SUM(C32:CT32))</f>
        <v/>
      </c>
    </row>
    <row r="33">
      <c r="A33">
        <f>IF(SETUP!$C171="","",SETUP!$C171)</f>
        <v/>
      </c>
      <c r="B33" s="9">
        <f>IF(SETUP!$C171="","",SETUP!$B171&amp;" / "&amp;SETUP!$D171)</f>
        <v/>
      </c>
      <c r="C33" s="57">
        <f>IF(OR($A33="",C$9=""),"",IFERROR(COUNTIFS('Job Catalog'!$F$10:$F$509,$A33,'Job Catalog'!$H$10:$H$509,C$7,'Job Catalog'!$I$10:$I$509,C$9)/COUNTA('Job Catalog'!$C$10:$C$509),""))</f>
        <v/>
      </c>
      <c r="D33" s="57">
        <f>IF(OR($A33="",D$9=""),"",IFERROR(COUNTIFS('Job Catalog'!$F$10:$F$509,$A33,'Job Catalog'!$H$10:$H$509,D$7,'Job Catalog'!$I$10:$I$509,D$9)/COUNTA('Job Catalog'!$C$10:$C$509),""))</f>
        <v/>
      </c>
      <c r="E33" s="57">
        <f>IF(OR($A33="",E$9=""),"",IFERROR(COUNTIFS('Job Catalog'!$F$10:$F$509,$A33,'Job Catalog'!$H$10:$H$509,E$7,'Job Catalog'!$I$10:$I$509,E$9)/COUNTA('Job Catalog'!$C$10:$C$509),""))</f>
        <v/>
      </c>
      <c r="F33" s="57">
        <f>IF(OR($A33="",F$9=""),"",IFERROR(COUNTIFS('Job Catalog'!$F$10:$F$509,$A33,'Job Catalog'!$H$10:$H$509,F$7,'Job Catalog'!$I$10:$I$509,F$9)/COUNTA('Job Catalog'!$C$10:$C$509),""))</f>
        <v/>
      </c>
      <c r="G33" s="57">
        <f>IF(OR($A33="",G$9=""),"",IFERROR(COUNTIFS('Job Catalog'!$F$10:$F$509,$A33,'Job Catalog'!$H$10:$H$509,G$7,'Job Catalog'!$I$10:$I$509,G$9)/COUNTA('Job Catalog'!$C$10:$C$509),""))</f>
        <v/>
      </c>
      <c r="H33" s="57">
        <f>IF(OR($A33="",H$9=""),"",IFERROR(COUNTIFS('Job Catalog'!$F$10:$F$509,$A33,'Job Catalog'!$H$10:$H$509,H$7,'Job Catalog'!$I$10:$I$509,H$9)/COUNTA('Job Catalog'!$C$10:$C$509),""))</f>
        <v/>
      </c>
      <c r="I33" s="57">
        <f>IF(OR($A33="",I$9=""),"",IFERROR(COUNTIFS('Job Catalog'!$F$10:$F$509,$A33,'Job Catalog'!$H$10:$H$509,I$7,'Job Catalog'!$I$10:$I$509,I$9)/COUNTA('Job Catalog'!$C$10:$C$509),""))</f>
        <v/>
      </c>
      <c r="J33" s="57">
        <f>IF(OR($A33="",J$9=""),"",IFERROR(COUNTIFS('Job Catalog'!$F$10:$F$509,$A33,'Job Catalog'!$H$10:$H$509,J$7,'Job Catalog'!$I$10:$I$509,J$9)/COUNTA('Job Catalog'!$C$10:$C$509),""))</f>
        <v/>
      </c>
      <c r="K33" s="57">
        <f>IF(OR($A33="",K$9=""),"",IFERROR(COUNTIFS('Job Catalog'!$F$10:$F$509,$A33,'Job Catalog'!$H$10:$H$509,K$7,'Job Catalog'!$I$10:$I$509,K$9)/COUNTA('Job Catalog'!$C$10:$C$509),""))</f>
        <v/>
      </c>
      <c r="L33" s="57">
        <f>IF(OR($A33="",L$9=""),"",IFERROR(COUNTIFS('Job Catalog'!$F$10:$F$509,$A33,'Job Catalog'!$H$10:$H$509,L$7,'Job Catalog'!$I$10:$I$509,L$9)/COUNTA('Job Catalog'!$C$10:$C$509),""))</f>
        <v/>
      </c>
      <c r="M33" s="57">
        <f>IF(OR($A33="",M$9=""),"",IFERROR(COUNTIFS('Job Catalog'!$F$10:$F$509,$A33,'Job Catalog'!$H$10:$H$509,M$7,'Job Catalog'!$I$10:$I$509,M$9)/COUNTA('Job Catalog'!$C$10:$C$509),""))</f>
        <v/>
      </c>
      <c r="N33" s="57">
        <f>IF(OR($A33="",N$9=""),"",IFERROR(COUNTIFS('Job Catalog'!$F$10:$F$509,$A33,'Job Catalog'!$H$10:$H$509,N$7,'Job Catalog'!$I$10:$I$509,N$9)/COUNTA('Job Catalog'!$C$10:$C$509),""))</f>
        <v/>
      </c>
      <c r="O33" s="57">
        <f>IF(OR($A33="",O$9=""),"",IFERROR(COUNTIFS('Job Catalog'!$F$10:$F$509,$A33,'Job Catalog'!$H$10:$H$509,O$7,'Job Catalog'!$I$10:$I$509,O$9)/COUNTA('Job Catalog'!$C$10:$C$509),""))</f>
        <v/>
      </c>
      <c r="P33" s="57">
        <f>IF(OR($A33="",P$9=""),"",IFERROR(COUNTIFS('Job Catalog'!$F$10:$F$509,$A33,'Job Catalog'!$H$10:$H$509,P$7,'Job Catalog'!$I$10:$I$509,P$9)/COUNTA('Job Catalog'!$C$10:$C$509),""))</f>
        <v/>
      </c>
      <c r="Q33" s="57">
        <f>IF(OR($A33="",Q$9=""),"",IFERROR(COUNTIFS('Job Catalog'!$F$10:$F$509,$A33,'Job Catalog'!$H$10:$H$509,Q$7,'Job Catalog'!$I$10:$I$509,Q$9)/COUNTA('Job Catalog'!$C$10:$C$509),""))</f>
        <v/>
      </c>
      <c r="R33" s="57">
        <f>IF(OR($A33="",R$9=""),"",IFERROR(COUNTIFS('Job Catalog'!$F$10:$F$509,$A33,'Job Catalog'!$H$10:$H$509,R$7,'Job Catalog'!$I$10:$I$509,R$9)/COUNTA('Job Catalog'!$C$10:$C$509),""))</f>
        <v/>
      </c>
      <c r="S33" s="57">
        <f>IF(OR($A33="",S$9=""),"",IFERROR(COUNTIFS('Job Catalog'!$F$10:$F$509,$A33,'Job Catalog'!$H$10:$H$509,S$7,'Job Catalog'!$I$10:$I$509,S$9)/COUNTA('Job Catalog'!$C$10:$C$509),""))</f>
        <v/>
      </c>
      <c r="T33" s="57">
        <f>IF(OR($A33="",T$9=""),"",IFERROR(COUNTIFS('Job Catalog'!$F$10:$F$509,$A33,'Job Catalog'!$H$10:$H$509,T$7,'Job Catalog'!$I$10:$I$509,T$9)/COUNTA('Job Catalog'!$C$10:$C$509),""))</f>
        <v/>
      </c>
      <c r="U33" s="57">
        <f>IF(OR($A33="",U$9=""),"",IFERROR(COUNTIFS('Job Catalog'!$F$10:$F$509,$A33,'Job Catalog'!$H$10:$H$509,U$7,'Job Catalog'!$I$10:$I$509,U$9)/COUNTA('Job Catalog'!$C$10:$C$509),""))</f>
        <v/>
      </c>
      <c r="V33" s="57">
        <f>IF(OR($A33="",V$9=""),"",IFERROR(COUNTIFS('Job Catalog'!$F$10:$F$509,$A33,'Job Catalog'!$H$10:$H$509,V$7,'Job Catalog'!$I$10:$I$509,V$9)/COUNTA('Job Catalog'!$C$10:$C$509),""))</f>
        <v/>
      </c>
      <c r="W33" s="57">
        <f>IF(OR($A33="",W$9=""),"",IFERROR(COUNTIFS('Job Catalog'!$F$10:$F$509,$A33,'Job Catalog'!$H$10:$H$509,W$7,'Job Catalog'!$I$10:$I$509,W$9)/COUNTA('Job Catalog'!$C$10:$C$509),""))</f>
        <v/>
      </c>
      <c r="X33" s="57">
        <f>IF(OR($A33="",X$9=""),"",IFERROR(COUNTIFS('Job Catalog'!$F$10:$F$509,$A33,'Job Catalog'!$H$10:$H$509,X$7,'Job Catalog'!$I$10:$I$509,X$9)/COUNTA('Job Catalog'!$C$10:$C$509),""))</f>
        <v/>
      </c>
      <c r="Y33" s="57">
        <f>IF(OR($A33="",Y$9=""),"",IFERROR(COUNTIFS('Job Catalog'!$F$10:$F$509,$A33,'Job Catalog'!$H$10:$H$509,Y$7,'Job Catalog'!$I$10:$I$509,Y$9)/COUNTA('Job Catalog'!$C$10:$C$509),""))</f>
        <v/>
      </c>
      <c r="Z33" s="57">
        <f>IF(OR($A33="",Z$9=""),"",IFERROR(COUNTIFS('Job Catalog'!$F$10:$F$509,$A33,'Job Catalog'!$H$10:$H$509,Z$7,'Job Catalog'!$I$10:$I$509,Z$9)/COUNTA('Job Catalog'!$C$10:$C$509),""))</f>
        <v/>
      </c>
      <c r="AA33" s="57">
        <f>IF(OR($A33="",AA$9=""),"",IFERROR(COUNTIFS('Job Catalog'!$F$10:$F$509,$A33,'Job Catalog'!$H$10:$H$509,AA$7,'Job Catalog'!$I$10:$I$509,AA$9)/COUNTA('Job Catalog'!$C$10:$C$509),""))</f>
        <v/>
      </c>
      <c r="AB33" s="57">
        <f>IF(OR($A33="",AB$9=""),"",IFERROR(COUNTIFS('Job Catalog'!$F$10:$F$509,$A33,'Job Catalog'!$H$10:$H$509,AB$7,'Job Catalog'!$I$10:$I$509,AB$9)/COUNTA('Job Catalog'!$C$10:$C$509),""))</f>
        <v/>
      </c>
      <c r="AC33" s="57">
        <f>IF(OR($A33="",AC$9=""),"",IFERROR(COUNTIFS('Job Catalog'!$F$10:$F$509,$A33,'Job Catalog'!$H$10:$H$509,AC$7,'Job Catalog'!$I$10:$I$509,AC$9)/COUNTA('Job Catalog'!$C$10:$C$509),""))</f>
        <v/>
      </c>
      <c r="AD33" s="57">
        <f>IF(OR($A33="",AD$9=""),"",IFERROR(COUNTIFS('Job Catalog'!$F$10:$F$509,$A33,'Job Catalog'!$H$10:$H$509,AD$7,'Job Catalog'!$I$10:$I$509,AD$9)/COUNTA('Job Catalog'!$C$10:$C$509),""))</f>
        <v/>
      </c>
      <c r="AE33" s="57">
        <f>IF(OR($A33="",AE$9=""),"",IFERROR(COUNTIFS('Job Catalog'!$F$10:$F$509,$A33,'Job Catalog'!$H$10:$H$509,AE$7,'Job Catalog'!$I$10:$I$509,AE$9)/COUNTA('Job Catalog'!$C$10:$C$509),""))</f>
        <v/>
      </c>
      <c r="AF33" s="57">
        <f>IF(OR($A33="",AF$9=""),"",IFERROR(COUNTIFS('Job Catalog'!$F$10:$F$509,$A33,'Job Catalog'!$H$10:$H$509,AF$7,'Job Catalog'!$I$10:$I$509,AF$9)/COUNTA('Job Catalog'!$C$10:$C$509),""))</f>
        <v/>
      </c>
      <c r="AG33" s="57">
        <f>IF(OR($A33="",AG$9=""),"",IFERROR(COUNTIFS('Job Catalog'!$F$10:$F$509,$A33,'Job Catalog'!$H$10:$H$509,AG$7,'Job Catalog'!$I$10:$I$509,AG$9)/COUNTA('Job Catalog'!$C$10:$C$509),""))</f>
        <v/>
      </c>
      <c r="AH33" s="57">
        <f>IF(OR($A33="",AH$9=""),"",IFERROR(COUNTIFS('Job Catalog'!$F$10:$F$509,$A33,'Job Catalog'!$H$10:$H$509,AH$7,'Job Catalog'!$I$10:$I$509,AH$9)/COUNTA('Job Catalog'!$C$10:$C$509),""))</f>
        <v/>
      </c>
      <c r="AI33" s="57">
        <f>IF(OR($A33="",AI$9=""),"",IFERROR(COUNTIFS('Job Catalog'!$F$10:$F$509,$A33,'Job Catalog'!$H$10:$H$509,AI$7,'Job Catalog'!$I$10:$I$509,AI$9)/COUNTA('Job Catalog'!$C$10:$C$509),""))</f>
        <v/>
      </c>
      <c r="AJ33" s="57">
        <f>IF(OR($A33="",AJ$9=""),"",IFERROR(COUNTIFS('Job Catalog'!$F$10:$F$509,$A33,'Job Catalog'!$H$10:$H$509,AJ$7,'Job Catalog'!$I$10:$I$509,AJ$9)/COUNTA('Job Catalog'!$C$10:$C$509),""))</f>
        <v/>
      </c>
      <c r="AK33" s="57">
        <f>IF(OR($A33="",AK$9=""),"",IFERROR(COUNTIFS('Job Catalog'!$F$10:$F$509,$A33,'Job Catalog'!$H$10:$H$509,AK$7,'Job Catalog'!$I$10:$I$509,AK$9)/COUNTA('Job Catalog'!$C$10:$C$509),""))</f>
        <v/>
      </c>
      <c r="AL33" s="57">
        <f>IF(OR($A33="",AL$9=""),"",IFERROR(COUNTIFS('Job Catalog'!$F$10:$F$509,$A33,'Job Catalog'!$H$10:$H$509,AL$7,'Job Catalog'!$I$10:$I$509,AL$9)/COUNTA('Job Catalog'!$C$10:$C$509),""))</f>
        <v/>
      </c>
      <c r="AM33" s="57">
        <f>IF(OR($A33="",AM$9=""),"",IFERROR(COUNTIFS('Job Catalog'!$F$10:$F$509,$A33,'Job Catalog'!$H$10:$H$509,AM$7,'Job Catalog'!$I$10:$I$509,AM$9)/COUNTA('Job Catalog'!$C$10:$C$509),""))</f>
        <v/>
      </c>
      <c r="AN33" s="57">
        <f>IF(OR($A33="",AN$9=""),"",IFERROR(COUNTIFS('Job Catalog'!$F$10:$F$509,$A33,'Job Catalog'!$H$10:$H$509,AN$7,'Job Catalog'!$I$10:$I$509,AN$9)/COUNTA('Job Catalog'!$C$10:$C$509),""))</f>
        <v/>
      </c>
      <c r="AO33" s="57">
        <f>IF(OR($A33="",AO$9=""),"",IFERROR(COUNTIFS('Job Catalog'!$F$10:$F$509,$A33,'Job Catalog'!$H$10:$H$509,AO$7,'Job Catalog'!$I$10:$I$509,AO$9)/COUNTA('Job Catalog'!$C$10:$C$509),""))</f>
        <v/>
      </c>
      <c r="AP33" s="57">
        <f>IF(OR($A33="",AP$9=""),"",IFERROR(COUNTIFS('Job Catalog'!$F$10:$F$509,$A33,'Job Catalog'!$H$10:$H$509,AP$7,'Job Catalog'!$I$10:$I$509,AP$9)/COUNTA('Job Catalog'!$C$10:$C$509),""))</f>
        <v/>
      </c>
      <c r="AQ33" s="57">
        <f>IF(OR($A33="",AQ$9=""),"",IFERROR(COUNTIFS('Job Catalog'!$F$10:$F$509,$A33,'Job Catalog'!$H$10:$H$509,AQ$7,'Job Catalog'!$I$10:$I$509,AQ$9)/COUNTA('Job Catalog'!$C$10:$C$509),""))</f>
        <v/>
      </c>
      <c r="AR33" s="57">
        <f>IF(OR($A33="",AR$9=""),"",IFERROR(COUNTIFS('Job Catalog'!$F$10:$F$509,$A33,'Job Catalog'!$H$10:$H$509,AR$7,'Job Catalog'!$I$10:$I$509,AR$9)/COUNTA('Job Catalog'!$C$10:$C$509),""))</f>
        <v/>
      </c>
      <c r="AS33" s="57">
        <f>IF(OR($A33="",AS$9=""),"",IFERROR(COUNTIFS('Job Catalog'!$F$10:$F$509,$A33,'Job Catalog'!$H$10:$H$509,AS$7,'Job Catalog'!$I$10:$I$509,AS$9)/COUNTA('Job Catalog'!$C$10:$C$509),""))</f>
        <v/>
      </c>
      <c r="AT33" s="57">
        <f>IF(OR($A33="",AT$9=""),"",IFERROR(COUNTIFS('Job Catalog'!$F$10:$F$509,$A33,'Job Catalog'!$H$10:$H$509,AT$7,'Job Catalog'!$I$10:$I$509,AT$9)/COUNTA('Job Catalog'!$C$10:$C$509),""))</f>
        <v/>
      </c>
      <c r="AU33" s="57">
        <f>IF(OR($A33="",AU$9=""),"",IFERROR(COUNTIFS('Job Catalog'!$F$10:$F$509,$A33,'Job Catalog'!$H$10:$H$509,AU$7,'Job Catalog'!$I$10:$I$509,AU$9)/COUNTA('Job Catalog'!$C$10:$C$509),""))</f>
        <v/>
      </c>
      <c r="AV33" s="57">
        <f>IF(OR($A33="",AV$9=""),"",IFERROR(COUNTIFS('Job Catalog'!$F$10:$F$509,$A33,'Job Catalog'!$H$10:$H$509,AV$7,'Job Catalog'!$I$10:$I$509,AV$9)/COUNTA('Job Catalog'!$C$10:$C$509),""))</f>
        <v/>
      </c>
      <c r="AW33" s="57">
        <f>IF(OR($A33="",AW$9=""),"",IFERROR(COUNTIFS('Job Catalog'!$F$10:$F$509,$A33,'Job Catalog'!$H$10:$H$509,AW$7,'Job Catalog'!$I$10:$I$509,AW$9)/COUNTA('Job Catalog'!$C$10:$C$509),""))</f>
        <v/>
      </c>
      <c r="AX33" s="57">
        <f>IF(OR($A33="",AX$9=""),"",IFERROR(COUNTIFS('Job Catalog'!$F$10:$F$509,$A33,'Job Catalog'!$H$10:$H$509,AX$7,'Job Catalog'!$I$10:$I$509,AX$9)/COUNTA('Job Catalog'!$C$10:$C$509),""))</f>
        <v/>
      </c>
      <c r="AY33" s="57">
        <f>IF(OR($A33="",AY$9=""),"",IFERROR(COUNTIFS('Job Catalog'!$F$10:$F$509,$A33,'Job Catalog'!$H$10:$H$509,AY$7,'Job Catalog'!$I$10:$I$509,AY$9)/COUNTA('Job Catalog'!$C$10:$C$509),""))</f>
        <v/>
      </c>
      <c r="AZ33" s="57">
        <f>IF(OR($A33="",AZ$9=""),"",IFERROR(COUNTIFS('Job Catalog'!$F$10:$F$509,$A33,'Job Catalog'!$H$10:$H$509,AZ$7,'Job Catalog'!$I$10:$I$509,AZ$9)/COUNTA('Job Catalog'!$C$10:$C$509),""))</f>
        <v/>
      </c>
      <c r="BA33" s="57">
        <f>IF(OR($A33="",BA$9=""),"",IFERROR(COUNTIFS('Job Catalog'!$F$10:$F$509,$A33,'Job Catalog'!$H$10:$H$509,BA$7,'Job Catalog'!$I$10:$I$509,BA$9)/COUNTA('Job Catalog'!$C$10:$C$509),""))</f>
        <v/>
      </c>
      <c r="BB33" s="57">
        <f>IF(OR($A33="",BB$9=""),"",IFERROR(COUNTIFS('Job Catalog'!$F$10:$F$509,$A33,'Job Catalog'!$H$10:$H$509,BB$7,'Job Catalog'!$I$10:$I$509,BB$9)/COUNTA('Job Catalog'!$C$10:$C$509),""))</f>
        <v/>
      </c>
      <c r="BC33" s="57">
        <f>IF(OR($A33="",BC$9=""),"",IFERROR(COUNTIFS('Job Catalog'!$F$10:$F$509,$A33,'Job Catalog'!$H$10:$H$509,BC$7,'Job Catalog'!$I$10:$I$509,BC$9)/COUNTA('Job Catalog'!$C$10:$C$509),""))</f>
        <v/>
      </c>
      <c r="BD33" s="57">
        <f>IF(OR($A33="",BD$9=""),"",IFERROR(COUNTIFS('Job Catalog'!$F$10:$F$509,$A33,'Job Catalog'!$H$10:$H$509,BD$7,'Job Catalog'!$I$10:$I$509,BD$9)/COUNTA('Job Catalog'!$C$10:$C$509),""))</f>
        <v/>
      </c>
      <c r="BE33" s="57">
        <f>IF(OR($A33="",BE$9=""),"",IFERROR(COUNTIFS('Job Catalog'!$F$10:$F$509,$A33,'Job Catalog'!$H$10:$H$509,BE$7,'Job Catalog'!$I$10:$I$509,BE$9)/COUNTA('Job Catalog'!$C$10:$C$509),""))</f>
        <v/>
      </c>
      <c r="BF33" s="57">
        <f>IF(OR($A33="",BF$9=""),"",IFERROR(COUNTIFS('Job Catalog'!$F$10:$F$509,$A33,'Job Catalog'!$H$10:$H$509,BF$7,'Job Catalog'!$I$10:$I$509,BF$9)/COUNTA('Job Catalog'!$C$10:$C$509),""))</f>
        <v/>
      </c>
      <c r="BG33" s="57">
        <f>IF(OR($A33="",BG$9=""),"",IFERROR(COUNTIFS('Job Catalog'!$F$10:$F$509,$A33,'Job Catalog'!$H$10:$H$509,BG$7,'Job Catalog'!$I$10:$I$509,BG$9)/COUNTA('Job Catalog'!$C$10:$C$509),""))</f>
        <v/>
      </c>
      <c r="BH33" s="57">
        <f>IF(OR($A33="",BH$9=""),"",IFERROR(COUNTIFS('Job Catalog'!$F$10:$F$509,$A33,'Job Catalog'!$H$10:$H$509,BH$7,'Job Catalog'!$I$10:$I$509,BH$9)/COUNTA('Job Catalog'!$C$10:$C$509),""))</f>
        <v/>
      </c>
      <c r="BI33" s="57">
        <f>IF(OR($A33="",BI$9=""),"",IFERROR(COUNTIFS('Job Catalog'!$F$10:$F$509,$A33,'Job Catalog'!$H$10:$H$509,BI$7,'Job Catalog'!$I$10:$I$509,BI$9)/COUNTA('Job Catalog'!$C$10:$C$509),""))</f>
        <v/>
      </c>
      <c r="BJ33" s="57">
        <f>IF(OR($A33="",BJ$9=""),"",IFERROR(COUNTIFS('Job Catalog'!$F$10:$F$509,$A33,'Job Catalog'!$H$10:$H$509,BJ$7,'Job Catalog'!$I$10:$I$509,BJ$9)/COUNTA('Job Catalog'!$C$10:$C$509),""))</f>
        <v/>
      </c>
      <c r="BK33" s="57">
        <f>IF(OR($A33="",BK$9=""),"",IFERROR(COUNTIFS('Job Catalog'!$F$10:$F$509,$A33,'Job Catalog'!$H$10:$H$509,BK$7,'Job Catalog'!$I$10:$I$509,BK$9)/COUNTA('Job Catalog'!$C$10:$C$509),""))</f>
        <v/>
      </c>
      <c r="BL33" s="57">
        <f>IF(OR($A33="",BL$9=""),"",IFERROR(COUNTIFS('Job Catalog'!$F$10:$F$509,$A33,'Job Catalog'!$H$10:$H$509,BL$7,'Job Catalog'!$I$10:$I$509,BL$9)/COUNTA('Job Catalog'!$C$10:$C$509),""))</f>
        <v/>
      </c>
      <c r="BM33" s="57">
        <f>IF(OR($A33="",BM$9=""),"",IFERROR(COUNTIFS('Job Catalog'!$F$10:$F$509,$A33,'Job Catalog'!$H$10:$H$509,BM$7,'Job Catalog'!$I$10:$I$509,BM$9)/COUNTA('Job Catalog'!$C$10:$C$509),""))</f>
        <v/>
      </c>
      <c r="BN33" s="57">
        <f>IF(OR($A33="",BN$9=""),"",IFERROR(COUNTIFS('Job Catalog'!$F$10:$F$509,$A33,'Job Catalog'!$H$10:$H$509,BN$7,'Job Catalog'!$I$10:$I$509,BN$9)/COUNTA('Job Catalog'!$C$10:$C$509),""))</f>
        <v/>
      </c>
      <c r="BO33" s="57">
        <f>IF(OR($A33="",BO$9=""),"",IFERROR(COUNTIFS('Job Catalog'!$F$10:$F$509,$A33,'Job Catalog'!$H$10:$H$509,BO$7,'Job Catalog'!$I$10:$I$509,BO$9)/COUNTA('Job Catalog'!$C$10:$C$509),""))</f>
        <v/>
      </c>
      <c r="BP33" s="57">
        <f>IF(OR($A33="",BP$9=""),"",IFERROR(COUNTIFS('Job Catalog'!$F$10:$F$509,$A33,'Job Catalog'!$H$10:$H$509,BP$7,'Job Catalog'!$I$10:$I$509,BP$9)/COUNTA('Job Catalog'!$C$10:$C$509),""))</f>
        <v/>
      </c>
      <c r="BQ33" s="57">
        <f>IF(OR($A33="",BQ$9=""),"",IFERROR(COUNTIFS('Job Catalog'!$F$10:$F$509,$A33,'Job Catalog'!$H$10:$H$509,BQ$7,'Job Catalog'!$I$10:$I$509,BQ$9)/COUNTA('Job Catalog'!$C$10:$C$509),""))</f>
        <v/>
      </c>
      <c r="BR33" s="57">
        <f>IF(OR($A33="",BR$9=""),"",IFERROR(COUNTIFS('Job Catalog'!$F$10:$F$509,$A33,'Job Catalog'!$H$10:$H$509,BR$7,'Job Catalog'!$I$10:$I$509,BR$9)/COUNTA('Job Catalog'!$C$10:$C$509),""))</f>
        <v/>
      </c>
      <c r="BS33" s="57">
        <f>IF(OR($A33="",BS$9=""),"",IFERROR(COUNTIFS('Job Catalog'!$F$10:$F$509,$A33,'Job Catalog'!$H$10:$H$509,BS$7,'Job Catalog'!$I$10:$I$509,BS$9)/COUNTA('Job Catalog'!$C$10:$C$509),""))</f>
        <v/>
      </c>
      <c r="BT33" s="57">
        <f>IF(OR($A33="",BT$9=""),"",IFERROR(COUNTIFS('Job Catalog'!$F$10:$F$509,$A33,'Job Catalog'!$H$10:$H$509,BT$7,'Job Catalog'!$I$10:$I$509,BT$9)/COUNTA('Job Catalog'!$C$10:$C$509),""))</f>
        <v/>
      </c>
      <c r="BU33" s="57">
        <f>IF(OR($A33="",BU$9=""),"",IFERROR(COUNTIFS('Job Catalog'!$F$10:$F$509,$A33,'Job Catalog'!$H$10:$H$509,BU$7,'Job Catalog'!$I$10:$I$509,BU$9)/COUNTA('Job Catalog'!$C$10:$C$509),""))</f>
        <v/>
      </c>
      <c r="BV33" s="57">
        <f>IF(OR($A33="",BV$9=""),"",IFERROR(COUNTIFS('Job Catalog'!$F$10:$F$509,$A33,'Job Catalog'!$H$10:$H$509,BV$7,'Job Catalog'!$I$10:$I$509,BV$9)/COUNTA('Job Catalog'!$C$10:$C$509),""))</f>
        <v/>
      </c>
      <c r="BW33" s="57">
        <f>IF(OR($A33="",BW$9=""),"",IFERROR(COUNTIFS('Job Catalog'!$F$10:$F$509,$A33,'Job Catalog'!$H$10:$H$509,BW$7,'Job Catalog'!$I$10:$I$509,BW$9)/COUNTA('Job Catalog'!$C$10:$C$509),""))</f>
        <v/>
      </c>
      <c r="BX33" s="57">
        <f>IF(OR($A33="",BX$9=""),"",IFERROR(COUNTIFS('Job Catalog'!$F$10:$F$509,$A33,'Job Catalog'!$H$10:$H$509,BX$7,'Job Catalog'!$I$10:$I$509,BX$9)/COUNTA('Job Catalog'!$C$10:$C$509),""))</f>
        <v/>
      </c>
      <c r="BY33" s="57">
        <f>IF(OR($A33="",BY$9=""),"",IFERROR(COUNTIFS('Job Catalog'!$F$10:$F$509,$A33,'Job Catalog'!$H$10:$H$509,BY$7,'Job Catalog'!$I$10:$I$509,BY$9)/COUNTA('Job Catalog'!$C$10:$C$509),""))</f>
        <v/>
      </c>
      <c r="BZ33" s="57">
        <f>IF(OR($A33="",BZ$9=""),"",IFERROR(COUNTIFS('Job Catalog'!$F$10:$F$509,$A33,'Job Catalog'!$H$10:$H$509,BZ$7,'Job Catalog'!$I$10:$I$509,BZ$9)/COUNTA('Job Catalog'!$C$10:$C$509),""))</f>
        <v/>
      </c>
      <c r="CA33" s="57">
        <f>IF(OR($A33="",CA$9=""),"",IFERROR(COUNTIFS('Job Catalog'!$F$10:$F$509,$A33,'Job Catalog'!$H$10:$H$509,CA$7,'Job Catalog'!$I$10:$I$509,CA$9)/COUNTA('Job Catalog'!$C$10:$C$509),""))</f>
        <v/>
      </c>
      <c r="CB33" s="57">
        <f>IF(OR($A33="",CB$9=""),"",IFERROR(COUNTIFS('Job Catalog'!$F$10:$F$509,$A33,'Job Catalog'!$H$10:$H$509,CB$7,'Job Catalog'!$I$10:$I$509,CB$9)/COUNTA('Job Catalog'!$C$10:$C$509),""))</f>
        <v/>
      </c>
      <c r="CC33" s="57">
        <f>IF(OR($A33="",CC$9=""),"",IFERROR(COUNTIFS('Job Catalog'!$F$10:$F$509,$A33,'Job Catalog'!$H$10:$H$509,CC$7,'Job Catalog'!$I$10:$I$509,CC$9)/COUNTA('Job Catalog'!$C$10:$C$509),""))</f>
        <v/>
      </c>
      <c r="CD33" s="57">
        <f>IF(OR($A33="",CD$9=""),"",IFERROR(COUNTIFS('Job Catalog'!$F$10:$F$509,$A33,'Job Catalog'!$H$10:$H$509,CD$7,'Job Catalog'!$I$10:$I$509,CD$9)/COUNTA('Job Catalog'!$C$10:$C$509),""))</f>
        <v/>
      </c>
      <c r="CE33" s="57">
        <f>IF(OR($A33="",CE$9=""),"",IFERROR(COUNTIFS('Job Catalog'!$F$10:$F$509,$A33,'Job Catalog'!$H$10:$H$509,CE$7,'Job Catalog'!$I$10:$I$509,CE$9)/COUNTA('Job Catalog'!$C$10:$C$509),""))</f>
        <v/>
      </c>
      <c r="CF33" s="57">
        <f>IF(OR($A33="",CF$9=""),"",IFERROR(COUNTIFS('Job Catalog'!$F$10:$F$509,$A33,'Job Catalog'!$H$10:$H$509,CF$7,'Job Catalog'!$I$10:$I$509,CF$9)/COUNTA('Job Catalog'!$C$10:$C$509),""))</f>
        <v/>
      </c>
      <c r="CG33" s="57">
        <f>IF(OR($A33="",CG$9=""),"",IFERROR(COUNTIFS('Job Catalog'!$F$10:$F$509,$A33,'Job Catalog'!$H$10:$H$509,CG$7,'Job Catalog'!$I$10:$I$509,CG$9)/COUNTA('Job Catalog'!$C$10:$C$509),""))</f>
        <v/>
      </c>
      <c r="CH33" s="57">
        <f>IF(OR($A33="",CH$9=""),"",IFERROR(COUNTIFS('Job Catalog'!$F$10:$F$509,$A33,'Job Catalog'!$H$10:$H$509,CH$7,'Job Catalog'!$I$10:$I$509,CH$9)/COUNTA('Job Catalog'!$C$10:$C$509),""))</f>
        <v/>
      </c>
      <c r="CI33" s="57">
        <f>IF(OR($A33="",CI$9=""),"",IFERROR(COUNTIFS('Job Catalog'!$F$10:$F$509,$A33,'Job Catalog'!$H$10:$H$509,CI$7,'Job Catalog'!$I$10:$I$509,CI$9)/COUNTA('Job Catalog'!$C$10:$C$509),""))</f>
        <v/>
      </c>
      <c r="CJ33" s="57">
        <f>IF(OR($A33="",CJ$9=""),"",IFERROR(COUNTIFS('Job Catalog'!$F$10:$F$509,$A33,'Job Catalog'!$H$10:$H$509,CJ$7,'Job Catalog'!$I$10:$I$509,CJ$9)/COUNTA('Job Catalog'!$C$10:$C$509),""))</f>
        <v/>
      </c>
      <c r="CK33" s="57">
        <f>IF(OR($A33="",CK$9=""),"",IFERROR(COUNTIFS('Job Catalog'!$F$10:$F$509,$A33,'Job Catalog'!$H$10:$H$509,CK$7,'Job Catalog'!$I$10:$I$509,CK$9)/COUNTA('Job Catalog'!$C$10:$C$509),""))</f>
        <v/>
      </c>
      <c r="CL33" s="57">
        <f>IF(OR($A33="",CL$9=""),"",IFERROR(COUNTIFS('Job Catalog'!$F$10:$F$509,$A33,'Job Catalog'!$H$10:$H$509,CL$7,'Job Catalog'!$I$10:$I$509,CL$9)/COUNTA('Job Catalog'!$C$10:$C$509),""))</f>
        <v/>
      </c>
      <c r="CM33" s="57">
        <f>IF(OR($A33="",CM$9=""),"",IFERROR(COUNTIFS('Job Catalog'!$F$10:$F$509,$A33,'Job Catalog'!$H$10:$H$509,CM$7,'Job Catalog'!$I$10:$I$509,CM$9)/COUNTA('Job Catalog'!$C$10:$C$509),""))</f>
        <v/>
      </c>
      <c r="CN33" s="57">
        <f>IF(OR($A33="",CN$9=""),"",IFERROR(COUNTIFS('Job Catalog'!$F$10:$F$509,$A33,'Job Catalog'!$H$10:$H$509,CN$7,'Job Catalog'!$I$10:$I$509,CN$9)/COUNTA('Job Catalog'!$C$10:$C$509),""))</f>
        <v/>
      </c>
      <c r="CO33" s="57">
        <f>IF(OR($A33="",CO$9=""),"",IFERROR(COUNTIFS('Job Catalog'!$F$10:$F$509,$A33,'Job Catalog'!$H$10:$H$509,CO$7,'Job Catalog'!$I$10:$I$509,CO$9)/COUNTA('Job Catalog'!$C$10:$C$509),""))</f>
        <v/>
      </c>
      <c r="CP33" s="57">
        <f>IF(OR($A33="",CP$9=""),"",IFERROR(COUNTIFS('Job Catalog'!$F$10:$F$509,$A33,'Job Catalog'!$H$10:$H$509,CP$7,'Job Catalog'!$I$10:$I$509,CP$9)/COUNTA('Job Catalog'!$C$10:$C$509),""))</f>
        <v/>
      </c>
      <c r="CQ33" s="57">
        <f>IF(OR($A33="",CQ$9=""),"",IFERROR(COUNTIFS('Job Catalog'!$F$10:$F$509,$A33,'Job Catalog'!$H$10:$H$509,CQ$7,'Job Catalog'!$I$10:$I$509,CQ$9)/COUNTA('Job Catalog'!$C$10:$C$509),""))</f>
        <v/>
      </c>
      <c r="CR33" s="57">
        <f>IF(OR($A33="",CR$9=""),"",IFERROR(COUNTIFS('Job Catalog'!$F$10:$F$509,$A33,'Job Catalog'!$H$10:$H$509,CR$7,'Job Catalog'!$I$10:$I$509,CR$9)/COUNTA('Job Catalog'!$C$10:$C$509),""))</f>
        <v/>
      </c>
      <c r="CS33" s="57">
        <f>IF(OR($A33="",CS$9=""),"",IFERROR(COUNTIFS('Job Catalog'!$F$10:$F$509,$A33,'Job Catalog'!$H$10:$H$509,CS$7,'Job Catalog'!$I$10:$I$509,CS$9)/COUNTA('Job Catalog'!$C$10:$C$509),""))</f>
        <v/>
      </c>
      <c r="CT33" s="57">
        <f>IF(OR($A33="",CT$9=""),"",IFERROR(COUNTIFS('Job Catalog'!$F$10:$F$509,$A33,'Job Catalog'!$H$10:$H$509,CT$7,'Job Catalog'!$I$10:$I$509,CT$9)/COUNTA('Job Catalog'!$C$10:$C$509),""))</f>
        <v/>
      </c>
      <c r="CU33" s="58">
        <f>IF($A33="","",SUM(C33:CT33))</f>
        <v/>
      </c>
    </row>
    <row r="34">
      <c r="A34">
        <f>IF(SETUP!$C172="","",SETUP!$C172)</f>
        <v/>
      </c>
      <c r="B34" s="9">
        <f>IF(SETUP!$C172="","",SETUP!$B172&amp;" / "&amp;SETUP!$D172)</f>
        <v/>
      </c>
      <c r="C34" s="57">
        <f>IF(OR($A34="",C$9=""),"",IFERROR(COUNTIFS('Job Catalog'!$F$10:$F$509,$A34,'Job Catalog'!$H$10:$H$509,C$7,'Job Catalog'!$I$10:$I$509,C$9)/COUNTA('Job Catalog'!$C$10:$C$509),""))</f>
        <v/>
      </c>
      <c r="D34" s="57">
        <f>IF(OR($A34="",D$9=""),"",IFERROR(COUNTIFS('Job Catalog'!$F$10:$F$509,$A34,'Job Catalog'!$H$10:$H$509,D$7,'Job Catalog'!$I$10:$I$509,D$9)/COUNTA('Job Catalog'!$C$10:$C$509),""))</f>
        <v/>
      </c>
      <c r="E34" s="57">
        <f>IF(OR($A34="",E$9=""),"",IFERROR(COUNTIFS('Job Catalog'!$F$10:$F$509,$A34,'Job Catalog'!$H$10:$H$509,E$7,'Job Catalog'!$I$10:$I$509,E$9)/COUNTA('Job Catalog'!$C$10:$C$509),""))</f>
        <v/>
      </c>
      <c r="F34" s="57">
        <f>IF(OR($A34="",F$9=""),"",IFERROR(COUNTIFS('Job Catalog'!$F$10:$F$509,$A34,'Job Catalog'!$H$10:$H$509,F$7,'Job Catalog'!$I$10:$I$509,F$9)/COUNTA('Job Catalog'!$C$10:$C$509),""))</f>
        <v/>
      </c>
      <c r="G34" s="57">
        <f>IF(OR($A34="",G$9=""),"",IFERROR(COUNTIFS('Job Catalog'!$F$10:$F$509,$A34,'Job Catalog'!$H$10:$H$509,G$7,'Job Catalog'!$I$10:$I$509,G$9)/COUNTA('Job Catalog'!$C$10:$C$509),""))</f>
        <v/>
      </c>
      <c r="H34" s="57">
        <f>IF(OR($A34="",H$9=""),"",IFERROR(COUNTIFS('Job Catalog'!$F$10:$F$509,$A34,'Job Catalog'!$H$10:$H$509,H$7,'Job Catalog'!$I$10:$I$509,H$9)/COUNTA('Job Catalog'!$C$10:$C$509),""))</f>
        <v/>
      </c>
      <c r="I34" s="57">
        <f>IF(OR($A34="",I$9=""),"",IFERROR(COUNTIFS('Job Catalog'!$F$10:$F$509,$A34,'Job Catalog'!$H$10:$H$509,I$7,'Job Catalog'!$I$10:$I$509,I$9)/COUNTA('Job Catalog'!$C$10:$C$509),""))</f>
        <v/>
      </c>
      <c r="J34" s="57">
        <f>IF(OR($A34="",J$9=""),"",IFERROR(COUNTIFS('Job Catalog'!$F$10:$F$509,$A34,'Job Catalog'!$H$10:$H$509,J$7,'Job Catalog'!$I$10:$I$509,J$9)/COUNTA('Job Catalog'!$C$10:$C$509),""))</f>
        <v/>
      </c>
      <c r="K34" s="57">
        <f>IF(OR($A34="",K$9=""),"",IFERROR(COUNTIFS('Job Catalog'!$F$10:$F$509,$A34,'Job Catalog'!$H$10:$H$509,K$7,'Job Catalog'!$I$10:$I$509,K$9)/COUNTA('Job Catalog'!$C$10:$C$509),""))</f>
        <v/>
      </c>
      <c r="L34" s="57">
        <f>IF(OR($A34="",L$9=""),"",IFERROR(COUNTIFS('Job Catalog'!$F$10:$F$509,$A34,'Job Catalog'!$H$10:$H$509,L$7,'Job Catalog'!$I$10:$I$509,L$9)/COUNTA('Job Catalog'!$C$10:$C$509),""))</f>
        <v/>
      </c>
      <c r="M34" s="57">
        <f>IF(OR($A34="",M$9=""),"",IFERROR(COUNTIFS('Job Catalog'!$F$10:$F$509,$A34,'Job Catalog'!$H$10:$H$509,M$7,'Job Catalog'!$I$10:$I$509,M$9)/COUNTA('Job Catalog'!$C$10:$C$509),""))</f>
        <v/>
      </c>
      <c r="N34" s="57">
        <f>IF(OR($A34="",N$9=""),"",IFERROR(COUNTIFS('Job Catalog'!$F$10:$F$509,$A34,'Job Catalog'!$H$10:$H$509,N$7,'Job Catalog'!$I$10:$I$509,N$9)/COUNTA('Job Catalog'!$C$10:$C$509),""))</f>
        <v/>
      </c>
      <c r="O34" s="57">
        <f>IF(OR($A34="",O$9=""),"",IFERROR(COUNTIFS('Job Catalog'!$F$10:$F$509,$A34,'Job Catalog'!$H$10:$H$509,O$7,'Job Catalog'!$I$10:$I$509,O$9)/COUNTA('Job Catalog'!$C$10:$C$509),""))</f>
        <v/>
      </c>
      <c r="P34" s="57">
        <f>IF(OR($A34="",P$9=""),"",IFERROR(COUNTIFS('Job Catalog'!$F$10:$F$509,$A34,'Job Catalog'!$H$10:$H$509,P$7,'Job Catalog'!$I$10:$I$509,P$9)/COUNTA('Job Catalog'!$C$10:$C$509),""))</f>
        <v/>
      </c>
      <c r="Q34" s="57">
        <f>IF(OR($A34="",Q$9=""),"",IFERROR(COUNTIFS('Job Catalog'!$F$10:$F$509,$A34,'Job Catalog'!$H$10:$H$509,Q$7,'Job Catalog'!$I$10:$I$509,Q$9)/COUNTA('Job Catalog'!$C$10:$C$509),""))</f>
        <v/>
      </c>
      <c r="R34" s="57">
        <f>IF(OR($A34="",R$9=""),"",IFERROR(COUNTIFS('Job Catalog'!$F$10:$F$509,$A34,'Job Catalog'!$H$10:$H$509,R$7,'Job Catalog'!$I$10:$I$509,R$9)/COUNTA('Job Catalog'!$C$10:$C$509),""))</f>
        <v/>
      </c>
      <c r="S34" s="57">
        <f>IF(OR($A34="",S$9=""),"",IFERROR(COUNTIFS('Job Catalog'!$F$10:$F$509,$A34,'Job Catalog'!$H$10:$H$509,S$7,'Job Catalog'!$I$10:$I$509,S$9)/COUNTA('Job Catalog'!$C$10:$C$509),""))</f>
        <v/>
      </c>
      <c r="T34" s="57">
        <f>IF(OR($A34="",T$9=""),"",IFERROR(COUNTIFS('Job Catalog'!$F$10:$F$509,$A34,'Job Catalog'!$H$10:$H$509,T$7,'Job Catalog'!$I$10:$I$509,T$9)/COUNTA('Job Catalog'!$C$10:$C$509),""))</f>
        <v/>
      </c>
      <c r="U34" s="57">
        <f>IF(OR($A34="",U$9=""),"",IFERROR(COUNTIFS('Job Catalog'!$F$10:$F$509,$A34,'Job Catalog'!$H$10:$H$509,U$7,'Job Catalog'!$I$10:$I$509,U$9)/COUNTA('Job Catalog'!$C$10:$C$509),""))</f>
        <v/>
      </c>
      <c r="V34" s="57">
        <f>IF(OR($A34="",V$9=""),"",IFERROR(COUNTIFS('Job Catalog'!$F$10:$F$509,$A34,'Job Catalog'!$H$10:$H$509,V$7,'Job Catalog'!$I$10:$I$509,V$9)/COUNTA('Job Catalog'!$C$10:$C$509),""))</f>
        <v/>
      </c>
      <c r="W34" s="57">
        <f>IF(OR($A34="",W$9=""),"",IFERROR(COUNTIFS('Job Catalog'!$F$10:$F$509,$A34,'Job Catalog'!$H$10:$H$509,W$7,'Job Catalog'!$I$10:$I$509,W$9)/COUNTA('Job Catalog'!$C$10:$C$509),""))</f>
        <v/>
      </c>
      <c r="X34" s="57">
        <f>IF(OR($A34="",X$9=""),"",IFERROR(COUNTIFS('Job Catalog'!$F$10:$F$509,$A34,'Job Catalog'!$H$10:$H$509,X$7,'Job Catalog'!$I$10:$I$509,X$9)/COUNTA('Job Catalog'!$C$10:$C$509),""))</f>
        <v/>
      </c>
      <c r="Y34" s="57">
        <f>IF(OR($A34="",Y$9=""),"",IFERROR(COUNTIFS('Job Catalog'!$F$10:$F$509,$A34,'Job Catalog'!$H$10:$H$509,Y$7,'Job Catalog'!$I$10:$I$509,Y$9)/COUNTA('Job Catalog'!$C$10:$C$509),""))</f>
        <v/>
      </c>
      <c r="Z34" s="57">
        <f>IF(OR($A34="",Z$9=""),"",IFERROR(COUNTIFS('Job Catalog'!$F$10:$F$509,$A34,'Job Catalog'!$H$10:$H$509,Z$7,'Job Catalog'!$I$10:$I$509,Z$9)/COUNTA('Job Catalog'!$C$10:$C$509),""))</f>
        <v/>
      </c>
      <c r="AA34" s="57">
        <f>IF(OR($A34="",AA$9=""),"",IFERROR(COUNTIFS('Job Catalog'!$F$10:$F$509,$A34,'Job Catalog'!$H$10:$H$509,AA$7,'Job Catalog'!$I$10:$I$509,AA$9)/COUNTA('Job Catalog'!$C$10:$C$509),""))</f>
        <v/>
      </c>
      <c r="AB34" s="57">
        <f>IF(OR($A34="",AB$9=""),"",IFERROR(COUNTIFS('Job Catalog'!$F$10:$F$509,$A34,'Job Catalog'!$H$10:$H$509,AB$7,'Job Catalog'!$I$10:$I$509,AB$9)/COUNTA('Job Catalog'!$C$10:$C$509),""))</f>
        <v/>
      </c>
      <c r="AC34" s="57">
        <f>IF(OR($A34="",AC$9=""),"",IFERROR(COUNTIFS('Job Catalog'!$F$10:$F$509,$A34,'Job Catalog'!$H$10:$H$509,AC$7,'Job Catalog'!$I$10:$I$509,AC$9)/COUNTA('Job Catalog'!$C$10:$C$509),""))</f>
        <v/>
      </c>
      <c r="AD34" s="57">
        <f>IF(OR($A34="",AD$9=""),"",IFERROR(COUNTIFS('Job Catalog'!$F$10:$F$509,$A34,'Job Catalog'!$H$10:$H$509,AD$7,'Job Catalog'!$I$10:$I$509,AD$9)/COUNTA('Job Catalog'!$C$10:$C$509),""))</f>
        <v/>
      </c>
      <c r="AE34" s="57">
        <f>IF(OR($A34="",AE$9=""),"",IFERROR(COUNTIFS('Job Catalog'!$F$10:$F$509,$A34,'Job Catalog'!$H$10:$H$509,AE$7,'Job Catalog'!$I$10:$I$509,AE$9)/COUNTA('Job Catalog'!$C$10:$C$509),""))</f>
        <v/>
      </c>
      <c r="AF34" s="57">
        <f>IF(OR($A34="",AF$9=""),"",IFERROR(COUNTIFS('Job Catalog'!$F$10:$F$509,$A34,'Job Catalog'!$H$10:$H$509,AF$7,'Job Catalog'!$I$10:$I$509,AF$9)/COUNTA('Job Catalog'!$C$10:$C$509),""))</f>
        <v/>
      </c>
      <c r="AG34" s="57">
        <f>IF(OR($A34="",AG$9=""),"",IFERROR(COUNTIFS('Job Catalog'!$F$10:$F$509,$A34,'Job Catalog'!$H$10:$H$509,AG$7,'Job Catalog'!$I$10:$I$509,AG$9)/COUNTA('Job Catalog'!$C$10:$C$509),""))</f>
        <v/>
      </c>
      <c r="AH34" s="57">
        <f>IF(OR($A34="",AH$9=""),"",IFERROR(COUNTIFS('Job Catalog'!$F$10:$F$509,$A34,'Job Catalog'!$H$10:$H$509,AH$7,'Job Catalog'!$I$10:$I$509,AH$9)/COUNTA('Job Catalog'!$C$10:$C$509),""))</f>
        <v/>
      </c>
      <c r="AI34" s="57">
        <f>IF(OR($A34="",AI$9=""),"",IFERROR(COUNTIFS('Job Catalog'!$F$10:$F$509,$A34,'Job Catalog'!$H$10:$H$509,AI$7,'Job Catalog'!$I$10:$I$509,AI$9)/COUNTA('Job Catalog'!$C$10:$C$509),""))</f>
        <v/>
      </c>
      <c r="AJ34" s="57">
        <f>IF(OR($A34="",AJ$9=""),"",IFERROR(COUNTIFS('Job Catalog'!$F$10:$F$509,$A34,'Job Catalog'!$H$10:$H$509,AJ$7,'Job Catalog'!$I$10:$I$509,AJ$9)/COUNTA('Job Catalog'!$C$10:$C$509),""))</f>
        <v/>
      </c>
      <c r="AK34" s="57">
        <f>IF(OR($A34="",AK$9=""),"",IFERROR(COUNTIFS('Job Catalog'!$F$10:$F$509,$A34,'Job Catalog'!$H$10:$H$509,AK$7,'Job Catalog'!$I$10:$I$509,AK$9)/COUNTA('Job Catalog'!$C$10:$C$509),""))</f>
        <v/>
      </c>
      <c r="AL34" s="57">
        <f>IF(OR($A34="",AL$9=""),"",IFERROR(COUNTIFS('Job Catalog'!$F$10:$F$509,$A34,'Job Catalog'!$H$10:$H$509,AL$7,'Job Catalog'!$I$10:$I$509,AL$9)/COUNTA('Job Catalog'!$C$10:$C$509),""))</f>
        <v/>
      </c>
      <c r="AM34" s="57">
        <f>IF(OR($A34="",AM$9=""),"",IFERROR(COUNTIFS('Job Catalog'!$F$10:$F$509,$A34,'Job Catalog'!$H$10:$H$509,AM$7,'Job Catalog'!$I$10:$I$509,AM$9)/COUNTA('Job Catalog'!$C$10:$C$509),""))</f>
        <v/>
      </c>
      <c r="AN34" s="57">
        <f>IF(OR($A34="",AN$9=""),"",IFERROR(COUNTIFS('Job Catalog'!$F$10:$F$509,$A34,'Job Catalog'!$H$10:$H$509,AN$7,'Job Catalog'!$I$10:$I$509,AN$9)/COUNTA('Job Catalog'!$C$10:$C$509),""))</f>
        <v/>
      </c>
      <c r="AO34" s="57">
        <f>IF(OR($A34="",AO$9=""),"",IFERROR(COUNTIFS('Job Catalog'!$F$10:$F$509,$A34,'Job Catalog'!$H$10:$H$509,AO$7,'Job Catalog'!$I$10:$I$509,AO$9)/COUNTA('Job Catalog'!$C$10:$C$509),""))</f>
        <v/>
      </c>
      <c r="AP34" s="57">
        <f>IF(OR($A34="",AP$9=""),"",IFERROR(COUNTIFS('Job Catalog'!$F$10:$F$509,$A34,'Job Catalog'!$H$10:$H$509,AP$7,'Job Catalog'!$I$10:$I$509,AP$9)/COUNTA('Job Catalog'!$C$10:$C$509),""))</f>
        <v/>
      </c>
      <c r="AQ34" s="57">
        <f>IF(OR($A34="",AQ$9=""),"",IFERROR(COUNTIFS('Job Catalog'!$F$10:$F$509,$A34,'Job Catalog'!$H$10:$H$509,AQ$7,'Job Catalog'!$I$10:$I$509,AQ$9)/COUNTA('Job Catalog'!$C$10:$C$509),""))</f>
        <v/>
      </c>
      <c r="AR34" s="57">
        <f>IF(OR($A34="",AR$9=""),"",IFERROR(COUNTIFS('Job Catalog'!$F$10:$F$509,$A34,'Job Catalog'!$H$10:$H$509,AR$7,'Job Catalog'!$I$10:$I$509,AR$9)/COUNTA('Job Catalog'!$C$10:$C$509),""))</f>
        <v/>
      </c>
      <c r="AS34" s="57">
        <f>IF(OR($A34="",AS$9=""),"",IFERROR(COUNTIFS('Job Catalog'!$F$10:$F$509,$A34,'Job Catalog'!$H$10:$H$509,AS$7,'Job Catalog'!$I$10:$I$509,AS$9)/COUNTA('Job Catalog'!$C$10:$C$509),""))</f>
        <v/>
      </c>
      <c r="AT34" s="57">
        <f>IF(OR($A34="",AT$9=""),"",IFERROR(COUNTIFS('Job Catalog'!$F$10:$F$509,$A34,'Job Catalog'!$H$10:$H$509,AT$7,'Job Catalog'!$I$10:$I$509,AT$9)/COUNTA('Job Catalog'!$C$10:$C$509),""))</f>
        <v/>
      </c>
      <c r="AU34" s="57">
        <f>IF(OR($A34="",AU$9=""),"",IFERROR(COUNTIFS('Job Catalog'!$F$10:$F$509,$A34,'Job Catalog'!$H$10:$H$509,AU$7,'Job Catalog'!$I$10:$I$509,AU$9)/COUNTA('Job Catalog'!$C$10:$C$509),""))</f>
        <v/>
      </c>
      <c r="AV34" s="57">
        <f>IF(OR($A34="",AV$9=""),"",IFERROR(COUNTIFS('Job Catalog'!$F$10:$F$509,$A34,'Job Catalog'!$H$10:$H$509,AV$7,'Job Catalog'!$I$10:$I$509,AV$9)/COUNTA('Job Catalog'!$C$10:$C$509),""))</f>
        <v/>
      </c>
      <c r="AW34" s="57">
        <f>IF(OR($A34="",AW$9=""),"",IFERROR(COUNTIFS('Job Catalog'!$F$10:$F$509,$A34,'Job Catalog'!$H$10:$H$509,AW$7,'Job Catalog'!$I$10:$I$509,AW$9)/COUNTA('Job Catalog'!$C$10:$C$509),""))</f>
        <v/>
      </c>
      <c r="AX34" s="57">
        <f>IF(OR($A34="",AX$9=""),"",IFERROR(COUNTIFS('Job Catalog'!$F$10:$F$509,$A34,'Job Catalog'!$H$10:$H$509,AX$7,'Job Catalog'!$I$10:$I$509,AX$9)/COUNTA('Job Catalog'!$C$10:$C$509),""))</f>
        <v/>
      </c>
      <c r="AY34" s="57">
        <f>IF(OR($A34="",AY$9=""),"",IFERROR(COUNTIFS('Job Catalog'!$F$10:$F$509,$A34,'Job Catalog'!$H$10:$H$509,AY$7,'Job Catalog'!$I$10:$I$509,AY$9)/COUNTA('Job Catalog'!$C$10:$C$509),""))</f>
        <v/>
      </c>
      <c r="AZ34" s="57">
        <f>IF(OR($A34="",AZ$9=""),"",IFERROR(COUNTIFS('Job Catalog'!$F$10:$F$509,$A34,'Job Catalog'!$H$10:$H$509,AZ$7,'Job Catalog'!$I$10:$I$509,AZ$9)/COUNTA('Job Catalog'!$C$10:$C$509),""))</f>
        <v/>
      </c>
      <c r="BA34" s="57">
        <f>IF(OR($A34="",BA$9=""),"",IFERROR(COUNTIFS('Job Catalog'!$F$10:$F$509,$A34,'Job Catalog'!$H$10:$H$509,BA$7,'Job Catalog'!$I$10:$I$509,BA$9)/COUNTA('Job Catalog'!$C$10:$C$509),""))</f>
        <v/>
      </c>
      <c r="BB34" s="57">
        <f>IF(OR($A34="",BB$9=""),"",IFERROR(COUNTIFS('Job Catalog'!$F$10:$F$509,$A34,'Job Catalog'!$H$10:$H$509,BB$7,'Job Catalog'!$I$10:$I$509,BB$9)/COUNTA('Job Catalog'!$C$10:$C$509),""))</f>
        <v/>
      </c>
      <c r="BC34" s="57">
        <f>IF(OR($A34="",BC$9=""),"",IFERROR(COUNTIFS('Job Catalog'!$F$10:$F$509,$A34,'Job Catalog'!$H$10:$H$509,BC$7,'Job Catalog'!$I$10:$I$509,BC$9)/COUNTA('Job Catalog'!$C$10:$C$509),""))</f>
        <v/>
      </c>
      <c r="BD34" s="57">
        <f>IF(OR($A34="",BD$9=""),"",IFERROR(COUNTIFS('Job Catalog'!$F$10:$F$509,$A34,'Job Catalog'!$H$10:$H$509,BD$7,'Job Catalog'!$I$10:$I$509,BD$9)/COUNTA('Job Catalog'!$C$10:$C$509),""))</f>
        <v/>
      </c>
      <c r="BE34" s="57">
        <f>IF(OR($A34="",BE$9=""),"",IFERROR(COUNTIFS('Job Catalog'!$F$10:$F$509,$A34,'Job Catalog'!$H$10:$H$509,BE$7,'Job Catalog'!$I$10:$I$509,BE$9)/COUNTA('Job Catalog'!$C$10:$C$509),""))</f>
        <v/>
      </c>
      <c r="BF34" s="57">
        <f>IF(OR($A34="",BF$9=""),"",IFERROR(COUNTIFS('Job Catalog'!$F$10:$F$509,$A34,'Job Catalog'!$H$10:$H$509,BF$7,'Job Catalog'!$I$10:$I$509,BF$9)/COUNTA('Job Catalog'!$C$10:$C$509),""))</f>
        <v/>
      </c>
      <c r="BG34" s="57">
        <f>IF(OR($A34="",BG$9=""),"",IFERROR(COUNTIFS('Job Catalog'!$F$10:$F$509,$A34,'Job Catalog'!$H$10:$H$509,BG$7,'Job Catalog'!$I$10:$I$509,BG$9)/COUNTA('Job Catalog'!$C$10:$C$509),""))</f>
        <v/>
      </c>
      <c r="BH34" s="57">
        <f>IF(OR($A34="",BH$9=""),"",IFERROR(COUNTIFS('Job Catalog'!$F$10:$F$509,$A34,'Job Catalog'!$H$10:$H$509,BH$7,'Job Catalog'!$I$10:$I$509,BH$9)/COUNTA('Job Catalog'!$C$10:$C$509),""))</f>
        <v/>
      </c>
      <c r="BI34" s="57">
        <f>IF(OR($A34="",BI$9=""),"",IFERROR(COUNTIFS('Job Catalog'!$F$10:$F$509,$A34,'Job Catalog'!$H$10:$H$509,BI$7,'Job Catalog'!$I$10:$I$509,BI$9)/COUNTA('Job Catalog'!$C$10:$C$509),""))</f>
        <v/>
      </c>
      <c r="BJ34" s="57">
        <f>IF(OR($A34="",BJ$9=""),"",IFERROR(COUNTIFS('Job Catalog'!$F$10:$F$509,$A34,'Job Catalog'!$H$10:$H$509,BJ$7,'Job Catalog'!$I$10:$I$509,BJ$9)/COUNTA('Job Catalog'!$C$10:$C$509),""))</f>
        <v/>
      </c>
      <c r="BK34" s="57">
        <f>IF(OR($A34="",BK$9=""),"",IFERROR(COUNTIFS('Job Catalog'!$F$10:$F$509,$A34,'Job Catalog'!$H$10:$H$509,BK$7,'Job Catalog'!$I$10:$I$509,BK$9)/COUNTA('Job Catalog'!$C$10:$C$509),""))</f>
        <v/>
      </c>
      <c r="BL34" s="57">
        <f>IF(OR($A34="",BL$9=""),"",IFERROR(COUNTIFS('Job Catalog'!$F$10:$F$509,$A34,'Job Catalog'!$H$10:$H$509,BL$7,'Job Catalog'!$I$10:$I$509,BL$9)/COUNTA('Job Catalog'!$C$10:$C$509),""))</f>
        <v/>
      </c>
      <c r="BM34" s="57">
        <f>IF(OR($A34="",BM$9=""),"",IFERROR(COUNTIFS('Job Catalog'!$F$10:$F$509,$A34,'Job Catalog'!$H$10:$H$509,BM$7,'Job Catalog'!$I$10:$I$509,BM$9)/COUNTA('Job Catalog'!$C$10:$C$509),""))</f>
        <v/>
      </c>
      <c r="BN34" s="57">
        <f>IF(OR($A34="",BN$9=""),"",IFERROR(COUNTIFS('Job Catalog'!$F$10:$F$509,$A34,'Job Catalog'!$H$10:$H$509,BN$7,'Job Catalog'!$I$10:$I$509,BN$9)/COUNTA('Job Catalog'!$C$10:$C$509),""))</f>
        <v/>
      </c>
      <c r="BO34" s="57">
        <f>IF(OR($A34="",BO$9=""),"",IFERROR(COUNTIFS('Job Catalog'!$F$10:$F$509,$A34,'Job Catalog'!$H$10:$H$509,BO$7,'Job Catalog'!$I$10:$I$509,BO$9)/COUNTA('Job Catalog'!$C$10:$C$509),""))</f>
        <v/>
      </c>
      <c r="BP34" s="57">
        <f>IF(OR($A34="",BP$9=""),"",IFERROR(COUNTIFS('Job Catalog'!$F$10:$F$509,$A34,'Job Catalog'!$H$10:$H$509,BP$7,'Job Catalog'!$I$10:$I$509,BP$9)/COUNTA('Job Catalog'!$C$10:$C$509),""))</f>
        <v/>
      </c>
      <c r="BQ34" s="57">
        <f>IF(OR($A34="",BQ$9=""),"",IFERROR(COUNTIFS('Job Catalog'!$F$10:$F$509,$A34,'Job Catalog'!$H$10:$H$509,BQ$7,'Job Catalog'!$I$10:$I$509,BQ$9)/COUNTA('Job Catalog'!$C$10:$C$509),""))</f>
        <v/>
      </c>
      <c r="BR34" s="57">
        <f>IF(OR($A34="",BR$9=""),"",IFERROR(COUNTIFS('Job Catalog'!$F$10:$F$509,$A34,'Job Catalog'!$H$10:$H$509,BR$7,'Job Catalog'!$I$10:$I$509,BR$9)/COUNTA('Job Catalog'!$C$10:$C$509),""))</f>
        <v/>
      </c>
      <c r="BS34" s="57">
        <f>IF(OR($A34="",BS$9=""),"",IFERROR(COUNTIFS('Job Catalog'!$F$10:$F$509,$A34,'Job Catalog'!$H$10:$H$509,BS$7,'Job Catalog'!$I$10:$I$509,BS$9)/COUNTA('Job Catalog'!$C$10:$C$509),""))</f>
        <v/>
      </c>
      <c r="BT34" s="57">
        <f>IF(OR($A34="",BT$9=""),"",IFERROR(COUNTIFS('Job Catalog'!$F$10:$F$509,$A34,'Job Catalog'!$H$10:$H$509,BT$7,'Job Catalog'!$I$10:$I$509,BT$9)/COUNTA('Job Catalog'!$C$10:$C$509),""))</f>
        <v/>
      </c>
      <c r="BU34" s="57">
        <f>IF(OR($A34="",BU$9=""),"",IFERROR(COUNTIFS('Job Catalog'!$F$10:$F$509,$A34,'Job Catalog'!$H$10:$H$509,BU$7,'Job Catalog'!$I$10:$I$509,BU$9)/COUNTA('Job Catalog'!$C$10:$C$509),""))</f>
        <v/>
      </c>
      <c r="BV34" s="57">
        <f>IF(OR($A34="",BV$9=""),"",IFERROR(COUNTIFS('Job Catalog'!$F$10:$F$509,$A34,'Job Catalog'!$H$10:$H$509,BV$7,'Job Catalog'!$I$10:$I$509,BV$9)/COUNTA('Job Catalog'!$C$10:$C$509),""))</f>
        <v/>
      </c>
      <c r="BW34" s="57">
        <f>IF(OR($A34="",BW$9=""),"",IFERROR(COUNTIFS('Job Catalog'!$F$10:$F$509,$A34,'Job Catalog'!$H$10:$H$509,BW$7,'Job Catalog'!$I$10:$I$509,BW$9)/COUNTA('Job Catalog'!$C$10:$C$509),""))</f>
        <v/>
      </c>
      <c r="BX34" s="57">
        <f>IF(OR($A34="",BX$9=""),"",IFERROR(COUNTIFS('Job Catalog'!$F$10:$F$509,$A34,'Job Catalog'!$H$10:$H$509,BX$7,'Job Catalog'!$I$10:$I$509,BX$9)/COUNTA('Job Catalog'!$C$10:$C$509),""))</f>
        <v/>
      </c>
      <c r="BY34" s="57">
        <f>IF(OR($A34="",BY$9=""),"",IFERROR(COUNTIFS('Job Catalog'!$F$10:$F$509,$A34,'Job Catalog'!$H$10:$H$509,BY$7,'Job Catalog'!$I$10:$I$509,BY$9)/COUNTA('Job Catalog'!$C$10:$C$509),""))</f>
        <v/>
      </c>
      <c r="BZ34" s="57">
        <f>IF(OR($A34="",BZ$9=""),"",IFERROR(COUNTIFS('Job Catalog'!$F$10:$F$509,$A34,'Job Catalog'!$H$10:$H$509,BZ$7,'Job Catalog'!$I$10:$I$509,BZ$9)/COUNTA('Job Catalog'!$C$10:$C$509),""))</f>
        <v/>
      </c>
      <c r="CA34" s="57">
        <f>IF(OR($A34="",CA$9=""),"",IFERROR(COUNTIFS('Job Catalog'!$F$10:$F$509,$A34,'Job Catalog'!$H$10:$H$509,CA$7,'Job Catalog'!$I$10:$I$509,CA$9)/COUNTA('Job Catalog'!$C$10:$C$509),""))</f>
        <v/>
      </c>
      <c r="CB34" s="57">
        <f>IF(OR($A34="",CB$9=""),"",IFERROR(COUNTIFS('Job Catalog'!$F$10:$F$509,$A34,'Job Catalog'!$H$10:$H$509,CB$7,'Job Catalog'!$I$10:$I$509,CB$9)/COUNTA('Job Catalog'!$C$10:$C$509),""))</f>
        <v/>
      </c>
      <c r="CC34" s="57">
        <f>IF(OR($A34="",CC$9=""),"",IFERROR(COUNTIFS('Job Catalog'!$F$10:$F$509,$A34,'Job Catalog'!$H$10:$H$509,CC$7,'Job Catalog'!$I$10:$I$509,CC$9)/COUNTA('Job Catalog'!$C$10:$C$509),""))</f>
        <v/>
      </c>
      <c r="CD34" s="57">
        <f>IF(OR($A34="",CD$9=""),"",IFERROR(COUNTIFS('Job Catalog'!$F$10:$F$509,$A34,'Job Catalog'!$H$10:$H$509,CD$7,'Job Catalog'!$I$10:$I$509,CD$9)/COUNTA('Job Catalog'!$C$10:$C$509),""))</f>
        <v/>
      </c>
      <c r="CE34" s="57">
        <f>IF(OR($A34="",CE$9=""),"",IFERROR(COUNTIFS('Job Catalog'!$F$10:$F$509,$A34,'Job Catalog'!$H$10:$H$509,CE$7,'Job Catalog'!$I$10:$I$509,CE$9)/COUNTA('Job Catalog'!$C$10:$C$509),""))</f>
        <v/>
      </c>
      <c r="CF34" s="57">
        <f>IF(OR($A34="",CF$9=""),"",IFERROR(COUNTIFS('Job Catalog'!$F$10:$F$509,$A34,'Job Catalog'!$H$10:$H$509,CF$7,'Job Catalog'!$I$10:$I$509,CF$9)/COUNTA('Job Catalog'!$C$10:$C$509),""))</f>
        <v/>
      </c>
      <c r="CG34" s="57">
        <f>IF(OR($A34="",CG$9=""),"",IFERROR(COUNTIFS('Job Catalog'!$F$10:$F$509,$A34,'Job Catalog'!$H$10:$H$509,CG$7,'Job Catalog'!$I$10:$I$509,CG$9)/COUNTA('Job Catalog'!$C$10:$C$509),""))</f>
        <v/>
      </c>
      <c r="CH34" s="57">
        <f>IF(OR($A34="",CH$9=""),"",IFERROR(COUNTIFS('Job Catalog'!$F$10:$F$509,$A34,'Job Catalog'!$H$10:$H$509,CH$7,'Job Catalog'!$I$10:$I$509,CH$9)/COUNTA('Job Catalog'!$C$10:$C$509),""))</f>
        <v/>
      </c>
      <c r="CI34" s="57">
        <f>IF(OR($A34="",CI$9=""),"",IFERROR(COUNTIFS('Job Catalog'!$F$10:$F$509,$A34,'Job Catalog'!$H$10:$H$509,CI$7,'Job Catalog'!$I$10:$I$509,CI$9)/COUNTA('Job Catalog'!$C$10:$C$509),""))</f>
        <v/>
      </c>
      <c r="CJ34" s="57">
        <f>IF(OR($A34="",CJ$9=""),"",IFERROR(COUNTIFS('Job Catalog'!$F$10:$F$509,$A34,'Job Catalog'!$H$10:$H$509,CJ$7,'Job Catalog'!$I$10:$I$509,CJ$9)/COUNTA('Job Catalog'!$C$10:$C$509),""))</f>
        <v/>
      </c>
      <c r="CK34" s="57">
        <f>IF(OR($A34="",CK$9=""),"",IFERROR(COUNTIFS('Job Catalog'!$F$10:$F$509,$A34,'Job Catalog'!$H$10:$H$509,CK$7,'Job Catalog'!$I$10:$I$509,CK$9)/COUNTA('Job Catalog'!$C$10:$C$509),""))</f>
        <v/>
      </c>
      <c r="CL34" s="57">
        <f>IF(OR($A34="",CL$9=""),"",IFERROR(COUNTIFS('Job Catalog'!$F$10:$F$509,$A34,'Job Catalog'!$H$10:$H$509,CL$7,'Job Catalog'!$I$10:$I$509,CL$9)/COUNTA('Job Catalog'!$C$10:$C$509),""))</f>
        <v/>
      </c>
      <c r="CM34" s="57">
        <f>IF(OR($A34="",CM$9=""),"",IFERROR(COUNTIFS('Job Catalog'!$F$10:$F$509,$A34,'Job Catalog'!$H$10:$H$509,CM$7,'Job Catalog'!$I$10:$I$509,CM$9)/COUNTA('Job Catalog'!$C$10:$C$509),""))</f>
        <v/>
      </c>
      <c r="CN34" s="57">
        <f>IF(OR($A34="",CN$9=""),"",IFERROR(COUNTIFS('Job Catalog'!$F$10:$F$509,$A34,'Job Catalog'!$H$10:$H$509,CN$7,'Job Catalog'!$I$10:$I$509,CN$9)/COUNTA('Job Catalog'!$C$10:$C$509),""))</f>
        <v/>
      </c>
      <c r="CO34" s="57">
        <f>IF(OR($A34="",CO$9=""),"",IFERROR(COUNTIFS('Job Catalog'!$F$10:$F$509,$A34,'Job Catalog'!$H$10:$H$509,CO$7,'Job Catalog'!$I$10:$I$509,CO$9)/COUNTA('Job Catalog'!$C$10:$C$509),""))</f>
        <v/>
      </c>
      <c r="CP34" s="57">
        <f>IF(OR($A34="",CP$9=""),"",IFERROR(COUNTIFS('Job Catalog'!$F$10:$F$509,$A34,'Job Catalog'!$H$10:$H$509,CP$7,'Job Catalog'!$I$10:$I$509,CP$9)/COUNTA('Job Catalog'!$C$10:$C$509),""))</f>
        <v/>
      </c>
      <c r="CQ34" s="57">
        <f>IF(OR($A34="",CQ$9=""),"",IFERROR(COUNTIFS('Job Catalog'!$F$10:$F$509,$A34,'Job Catalog'!$H$10:$H$509,CQ$7,'Job Catalog'!$I$10:$I$509,CQ$9)/COUNTA('Job Catalog'!$C$10:$C$509),""))</f>
        <v/>
      </c>
      <c r="CR34" s="57">
        <f>IF(OR($A34="",CR$9=""),"",IFERROR(COUNTIFS('Job Catalog'!$F$10:$F$509,$A34,'Job Catalog'!$H$10:$H$509,CR$7,'Job Catalog'!$I$10:$I$509,CR$9)/COUNTA('Job Catalog'!$C$10:$C$509),""))</f>
        <v/>
      </c>
      <c r="CS34" s="57">
        <f>IF(OR($A34="",CS$9=""),"",IFERROR(COUNTIFS('Job Catalog'!$F$10:$F$509,$A34,'Job Catalog'!$H$10:$H$509,CS$7,'Job Catalog'!$I$10:$I$509,CS$9)/COUNTA('Job Catalog'!$C$10:$C$509),""))</f>
        <v/>
      </c>
      <c r="CT34" s="57">
        <f>IF(OR($A34="",CT$9=""),"",IFERROR(COUNTIFS('Job Catalog'!$F$10:$F$509,$A34,'Job Catalog'!$H$10:$H$509,CT$7,'Job Catalog'!$I$10:$I$509,CT$9)/COUNTA('Job Catalog'!$C$10:$C$509),""))</f>
        <v/>
      </c>
      <c r="CU34" s="58">
        <f>IF($A34="","",SUM(C34:CT34))</f>
        <v/>
      </c>
    </row>
    <row r="35">
      <c r="A35">
        <f>IF(SETUP!$C173="","",SETUP!$C173)</f>
        <v/>
      </c>
      <c r="B35" s="9">
        <f>IF(SETUP!$C173="","",SETUP!$B173&amp;" / "&amp;SETUP!$D173)</f>
        <v/>
      </c>
      <c r="C35" s="57">
        <f>IF(OR($A35="",C$9=""),"",IFERROR(COUNTIFS('Job Catalog'!$F$10:$F$509,$A35,'Job Catalog'!$H$10:$H$509,C$7,'Job Catalog'!$I$10:$I$509,C$9)/COUNTA('Job Catalog'!$C$10:$C$509),""))</f>
        <v/>
      </c>
      <c r="D35" s="57">
        <f>IF(OR($A35="",D$9=""),"",IFERROR(COUNTIFS('Job Catalog'!$F$10:$F$509,$A35,'Job Catalog'!$H$10:$H$509,D$7,'Job Catalog'!$I$10:$I$509,D$9)/COUNTA('Job Catalog'!$C$10:$C$509),""))</f>
        <v/>
      </c>
      <c r="E35" s="57">
        <f>IF(OR($A35="",E$9=""),"",IFERROR(COUNTIFS('Job Catalog'!$F$10:$F$509,$A35,'Job Catalog'!$H$10:$H$509,E$7,'Job Catalog'!$I$10:$I$509,E$9)/COUNTA('Job Catalog'!$C$10:$C$509),""))</f>
        <v/>
      </c>
      <c r="F35" s="57">
        <f>IF(OR($A35="",F$9=""),"",IFERROR(COUNTIFS('Job Catalog'!$F$10:$F$509,$A35,'Job Catalog'!$H$10:$H$509,F$7,'Job Catalog'!$I$10:$I$509,F$9)/COUNTA('Job Catalog'!$C$10:$C$509),""))</f>
        <v/>
      </c>
      <c r="G35" s="57">
        <f>IF(OR($A35="",G$9=""),"",IFERROR(COUNTIFS('Job Catalog'!$F$10:$F$509,$A35,'Job Catalog'!$H$10:$H$509,G$7,'Job Catalog'!$I$10:$I$509,G$9)/COUNTA('Job Catalog'!$C$10:$C$509),""))</f>
        <v/>
      </c>
      <c r="H35" s="57">
        <f>IF(OR($A35="",H$9=""),"",IFERROR(COUNTIFS('Job Catalog'!$F$10:$F$509,$A35,'Job Catalog'!$H$10:$H$509,H$7,'Job Catalog'!$I$10:$I$509,H$9)/COUNTA('Job Catalog'!$C$10:$C$509),""))</f>
        <v/>
      </c>
      <c r="I35" s="57">
        <f>IF(OR($A35="",I$9=""),"",IFERROR(COUNTIFS('Job Catalog'!$F$10:$F$509,$A35,'Job Catalog'!$H$10:$H$509,I$7,'Job Catalog'!$I$10:$I$509,I$9)/COUNTA('Job Catalog'!$C$10:$C$509),""))</f>
        <v/>
      </c>
      <c r="J35" s="57">
        <f>IF(OR($A35="",J$9=""),"",IFERROR(COUNTIFS('Job Catalog'!$F$10:$F$509,$A35,'Job Catalog'!$H$10:$H$509,J$7,'Job Catalog'!$I$10:$I$509,J$9)/COUNTA('Job Catalog'!$C$10:$C$509),""))</f>
        <v/>
      </c>
      <c r="K35" s="57">
        <f>IF(OR($A35="",K$9=""),"",IFERROR(COUNTIFS('Job Catalog'!$F$10:$F$509,$A35,'Job Catalog'!$H$10:$H$509,K$7,'Job Catalog'!$I$10:$I$509,K$9)/COUNTA('Job Catalog'!$C$10:$C$509),""))</f>
        <v/>
      </c>
      <c r="L35" s="57">
        <f>IF(OR($A35="",L$9=""),"",IFERROR(COUNTIFS('Job Catalog'!$F$10:$F$509,$A35,'Job Catalog'!$H$10:$H$509,L$7,'Job Catalog'!$I$10:$I$509,L$9)/COUNTA('Job Catalog'!$C$10:$C$509),""))</f>
        <v/>
      </c>
      <c r="M35" s="57">
        <f>IF(OR($A35="",M$9=""),"",IFERROR(COUNTIFS('Job Catalog'!$F$10:$F$509,$A35,'Job Catalog'!$H$10:$H$509,M$7,'Job Catalog'!$I$10:$I$509,M$9)/COUNTA('Job Catalog'!$C$10:$C$509),""))</f>
        <v/>
      </c>
      <c r="N35" s="57">
        <f>IF(OR($A35="",N$9=""),"",IFERROR(COUNTIFS('Job Catalog'!$F$10:$F$509,$A35,'Job Catalog'!$H$10:$H$509,N$7,'Job Catalog'!$I$10:$I$509,N$9)/COUNTA('Job Catalog'!$C$10:$C$509),""))</f>
        <v/>
      </c>
      <c r="O35" s="57">
        <f>IF(OR($A35="",O$9=""),"",IFERROR(COUNTIFS('Job Catalog'!$F$10:$F$509,$A35,'Job Catalog'!$H$10:$H$509,O$7,'Job Catalog'!$I$10:$I$509,O$9)/COUNTA('Job Catalog'!$C$10:$C$509),""))</f>
        <v/>
      </c>
      <c r="P35" s="57">
        <f>IF(OR($A35="",P$9=""),"",IFERROR(COUNTIFS('Job Catalog'!$F$10:$F$509,$A35,'Job Catalog'!$H$10:$H$509,P$7,'Job Catalog'!$I$10:$I$509,P$9)/COUNTA('Job Catalog'!$C$10:$C$509),""))</f>
        <v/>
      </c>
      <c r="Q35" s="57">
        <f>IF(OR($A35="",Q$9=""),"",IFERROR(COUNTIFS('Job Catalog'!$F$10:$F$509,$A35,'Job Catalog'!$H$10:$H$509,Q$7,'Job Catalog'!$I$10:$I$509,Q$9)/COUNTA('Job Catalog'!$C$10:$C$509),""))</f>
        <v/>
      </c>
      <c r="R35" s="57">
        <f>IF(OR($A35="",R$9=""),"",IFERROR(COUNTIFS('Job Catalog'!$F$10:$F$509,$A35,'Job Catalog'!$H$10:$H$509,R$7,'Job Catalog'!$I$10:$I$509,R$9)/COUNTA('Job Catalog'!$C$10:$C$509),""))</f>
        <v/>
      </c>
      <c r="S35" s="57">
        <f>IF(OR($A35="",S$9=""),"",IFERROR(COUNTIFS('Job Catalog'!$F$10:$F$509,$A35,'Job Catalog'!$H$10:$H$509,S$7,'Job Catalog'!$I$10:$I$509,S$9)/COUNTA('Job Catalog'!$C$10:$C$509),""))</f>
        <v/>
      </c>
      <c r="T35" s="57">
        <f>IF(OR($A35="",T$9=""),"",IFERROR(COUNTIFS('Job Catalog'!$F$10:$F$509,$A35,'Job Catalog'!$H$10:$H$509,T$7,'Job Catalog'!$I$10:$I$509,T$9)/COUNTA('Job Catalog'!$C$10:$C$509),""))</f>
        <v/>
      </c>
      <c r="U35" s="57">
        <f>IF(OR($A35="",U$9=""),"",IFERROR(COUNTIFS('Job Catalog'!$F$10:$F$509,$A35,'Job Catalog'!$H$10:$H$509,U$7,'Job Catalog'!$I$10:$I$509,U$9)/COUNTA('Job Catalog'!$C$10:$C$509),""))</f>
        <v/>
      </c>
      <c r="V35" s="57">
        <f>IF(OR($A35="",V$9=""),"",IFERROR(COUNTIFS('Job Catalog'!$F$10:$F$509,$A35,'Job Catalog'!$H$10:$H$509,V$7,'Job Catalog'!$I$10:$I$509,V$9)/COUNTA('Job Catalog'!$C$10:$C$509),""))</f>
        <v/>
      </c>
      <c r="W35" s="57">
        <f>IF(OR($A35="",W$9=""),"",IFERROR(COUNTIFS('Job Catalog'!$F$10:$F$509,$A35,'Job Catalog'!$H$10:$H$509,W$7,'Job Catalog'!$I$10:$I$509,W$9)/COUNTA('Job Catalog'!$C$10:$C$509),""))</f>
        <v/>
      </c>
      <c r="X35" s="57">
        <f>IF(OR($A35="",X$9=""),"",IFERROR(COUNTIFS('Job Catalog'!$F$10:$F$509,$A35,'Job Catalog'!$H$10:$H$509,X$7,'Job Catalog'!$I$10:$I$509,X$9)/COUNTA('Job Catalog'!$C$10:$C$509),""))</f>
        <v/>
      </c>
      <c r="Y35" s="57">
        <f>IF(OR($A35="",Y$9=""),"",IFERROR(COUNTIFS('Job Catalog'!$F$10:$F$509,$A35,'Job Catalog'!$H$10:$H$509,Y$7,'Job Catalog'!$I$10:$I$509,Y$9)/COUNTA('Job Catalog'!$C$10:$C$509),""))</f>
        <v/>
      </c>
      <c r="Z35" s="57">
        <f>IF(OR($A35="",Z$9=""),"",IFERROR(COUNTIFS('Job Catalog'!$F$10:$F$509,$A35,'Job Catalog'!$H$10:$H$509,Z$7,'Job Catalog'!$I$10:$I$509,Z$9)/COUNTA('Job Catalog'!$C$10:$C$509),""))</f>
        <v/>
      </c>
      <c r="AA35" s="57">
        <f>IF(OR($A35="",AA$9=""),"",IFERROR(COUNTIFS('Job Catalog'!$F$10:$F$509,$A35,'Job Catalog'!$H$10:$H$509,AA$7,'Job Catalog'!$I$10:$I$509,AA$9)/COUNTA('Job Catalog'!$C$10:$C$509),""))</f>
        <v/>
      </c>
      <c r="AB35" s="57">
        <f>IF(OR($A35="",AB$9=""),"",IFERROR(COUNTIFS('Job Catalog'!$F$10:$F$509,$A35,'Job Catalog'!$H$10:$H$509,AB$7,'Job Catalog'!$I$10:$I$509,AB$9)/COUNTA('Job Catalog'!$C$10:$C$509),""))</f>
        <v/>
      </c>
      <c r="AC35" s="57">
        <f>IF(OR($A35="",AC$9=""),"",IFERROR(COUNTIFS('Job Catalog'!$F$10:$F$509,$A35,'Job Catalog'!$H$10:$H$509,AC$7,'Job Catalog'!$I$10:$I$509,AC$9)/COUNTA('Job Catalog'!$C$10:$C$509),""))</f>
        <v/>
      </c>
      <c r="AD35" s="57">
        <f>IF(OR($A35="",AD$9=""),"",IFERROR(COUNTIFS('Job Catalog'!$F$10:$F$509,$A35,'Job Catalog'!$H$10:$H$509,AD$7,'Job Catalog'!$I$10:$I$509,AD$9)/COUNTA('Job Catalog'!$C$10:$C$509),""))</f>
        <v/>
      </c>
      <c r="AE35" s="57">
        <f>IF(OR($A35="",AE$9=""),"",IFERROR(COUNTIFS('Job Catalog'!$F$10:$F$509,$A35,'Job Catalog'!$H$10:$H$509,AE$7,'Job Catalog'!$I$10:$I$509,AE$9)/COUNTA('Job Catalog'!$C$10:$C$509),""))</f>
        <v/>
      </c>
      <c r="AF35" s="57">
        <f>IF(OR($A35="",AF$9=""),"",IFERROR(COUNTIFS('Job Catalog'!$F$10:$F$509,$A35,'Job Catalog'!$H$10:$H$509,AF$7,'Job Catalog'!$I$10:$I$509,AF$9)/COUNTA('Job Catalog'!$C$10:$C$509),""))</f>
        <v/>
      </c>
      <c r="AG35" s="57">
        <f>IF(OR($A35="",AG$9=""),"",IFERROR(COUNTIFS('Job Catalog'!$F$10:$F$509,$A35,'Job Catalog'!$H$10:$H$509,AG$7,'Job Catalog'!$I$10:$I$509,AG$9)/COUNTA('Job Catalog'!$C$10:$C$509),""))</f>
        <v/>
      </c>
      <c r="AH35" s="57">
        <f>IF(OR($A35="",AH$9=""),"",IFERROR(COUNTIFS('Job Catalog'!$F$10:$F$509,$A35,'Job Catalog'!$H$10:$H$509,AH$7,'Job Catalog'!$I$10:$I$509,AH$9)/COUNTA('Job Catalog'!$C$10:$C$509),""))</f>
        <v/>
      </c>
      <c r="AI35" s="57">
        <f>IF(OR($A35="",AI$9=""),"",IFERROR(COUNTIFS('Job Catalog'!$F$10:$F$509,$A35,'Job Catalog'!$H$10:$H$509,AI$7,'Job Catalog'!$I$10:$I$509,AI$9)/COUNTA('Job Catalog'!$C$10:$C$509),""))</f>
        <v/>
      </c>
      <c r="AJ35" s="57">
        <f>IF(OR($A35="",AJ$9=""),"",IFERROR(COUNTIFS('Job Catalog'!$F$10:$F$509,$A35,'Job Catalog'!$H$10:$H$509,AJ$7,'Job Catalog'!$I$10:$I$509,AJ$9)/COUNTA('Job Catalog'!$C$10:$C$509),""))</f>
        <v/>
      </c>
      <c r="AK35" s="57">
        <f>IF(OR($A35="",AK$9=""),"",IFERROR(COUNTIFS('Job Catalog'!$F$10:$F$509,$A35,'Job Catalog'!$H$10:$H$509,AK$7,'Job Catalog'!$I$10:$I$509,AK$9)/COUNTA('Job Catalog'!$C$10:$C$509),""))</f>
        <v/>
      </c>
      <c r="AL35" s="57">
        <f>IF(OR($A35="",AL$9=""),"",IFERROR(COUNTIFS('Job Catalog'!$F$10:$F$509,$A35,'Job Catalog'!$H$10:$H$509,AL$7,'Job Catalog'!$I$10:$I$509,AL$9)/COUNTA('Job Catalog'!$C$10:$C$509),""))</f>
        <v/>
      </c>
      <c r="AM35" s="57">
        <f>IF(OR($A35="",AM$9=""),"",IFERROR(COUNTIFS('Job Catalog'!$F$10:$F$509,$A35,'Job Catalog'!$H$10:$H$509,AM$7,'Job Catalog'!$I$10:$I$509,AM$9)/COUNTA('Job Catalog'!$C$10:$C$509),""))</f>
        <v/>
      </c>
      <c r="AN35" s="57">
        <f>IF(OR($A35="",AN$9=""),"",IFERROR(COUNTIFS('Job Catalog'!$F$10:$F$509,$A35,'Job Catalog'!$H$10:$H$509,AN$7,'Job Catalog'!$I$10:$I$509,AN$9)/COUNTA('Job Catalog'!$C$10:$C$509),""))</f>
        <v/>
      </c>
      <c r="AO35" s="57">
        <f>IF(OR($A35="",AO$9=""),"",IFERROR(COUNTIFS('Job Catalog'!$F$10:$F$509,$A35,'Job Catalog'!$H$10:$H$509,AO$7,'Job Catalog'!$I$10:$I$509,AO$9)/COUNTA('Job Catalog'!$C$10:$C$509),""))</f>
        <v/>
      </c>
      <c r="AP35" s="57">
        <f>IF(OR($A35="",AP$9=""),"",IFERROR(COUNTIFS('Job Catalog'!$F$10:$F$509,$A35,'Job Catalog'!$H$10:$H$509,AP$7,'Job Catalog'!$I$10:$I$509,AP$9)/COUNTA('Job Catalog'!$C$10:$C$509),""))</f>
        <v/>
      </c>
      <c r="AQ35" s="57">
        <f>IF(OR($A35="",AQ$9=""),"",IFERROR(COUNTIFS('Job Catalog'!$F$10:$F$509,$A35,'Job Catalog'!$H$10:$H$509,AQ$7,'Job Catalog'!$I$10:$I$509,AQ$9)/COUNTA('Job Catalog'!$C$10:$C$509),""))</f>
        <v/>
      </c>
      <c r="AR35" s="57">
        <f>IF(OR($A35="",AR$9=""),"",IFERROR(COUNTIFS('Job Catalog'!$F$10:$F$509,$A35,'Job Catalog'!$H$10:$H$509,AR$7,'Job Catalog'!$I$10:$I$509,AR$9)/COUNTA('Job Catalog'!$C$10:$C$509),""))</f>
        <v/>
      </c>
      <c r="AS35" s="57">
        <f>IF(OR($A35="",AS$9=""),"",IFERROR(COUNTIFS('Job Catalog'!$F$10:$F$509,$A35,'Job Catalog'!$H$10:$H$509,AS$7,'Job Catalog'!$I$10:$I$509,AS$9)/COUNTA('Job Catalog'!$C$10:$C$509),""))</f>
        <v/>
      </c>
      <c r="AT35" s="57">
        <f>IF(OR($A35="",AT$9=""),"",IFERROR(COUNTIFS('Job Catalog'!$F$10:$F$509,$A35,'Job Catalog'!$H$10:$H$509,AT$7,'Job Catalog'!$I$10:$I$509,AT$9)/COUNTA('Job Catalog'!$C$10:$C$509),""))</f>
        <v/>
      </c>
      <c r="AU35" s="57">
        <f>IF(OR($A35="",AU$9=""),"",IFERROR(COUNTIFS('Job Catalog'!$F$10:$F$509,$A35,'Job Catalog'!$H$10:$H$509,AU$7,'Job Catalog'!$I$10:$I$509,AU$9)/COUNTA('Job Catalog'!$C$10:$C$509),""))</f>
        <v/>
      </c>
      <c r="AV35" s="57">
        <f>IF(OR($A35="",AV$9=""),"",IFERROR(COUNTIFS('Job Catalog'!$F$10:$F$509,$A35,'Job Catalog'!$H$10:$H$509,AV$7,'Job Catalog'!$I$10:$I$509,AV$9)/COUNTA('Job Catalog'!$C$10:$C$509),""))</f>
        <v/>
      </c>
      <c r="AW35" s="57">
        <f>IF(OR($A35="",AW$9=""),"",IFERROR(COUNTIFS('Job Catalog'!$F$10:$F$509,$A35,'Job Catalog'!$H$10:$H$509,AW$7,'Job Catalog'!$I$10:$I$509,AW$9)/COUNTA('Job Catalog'!$C$10:$C$509),""))</f>
        <v/>
      </c>
      <c r="AX35" s="57">
        <f>IF(OR($A35="",AX$9=""),"",IFERROR(COUNTIFS('Job Catalog'!$F$10:$F$509,$A35,'Job Catalog'!$H$10:$H$509,AX$7,'Job Catalog'!$I$10:$I$509,AX$9)/COUNTA('Job Catalog'!$C$10:$C$509),""))</f>
        <v/>
      </c>
      <c r="AY35" s="57">
        <f>IF(OR($A35="",AY$9=""),"",IFERROR(COUNTIFS('Job Catalog'!$F$10:$F$509,$A35,'Job Catalog'!$H$10:$H$509,AY$7,'Job Catalog'!$I$10:$I$509,AY$9)/COUNTA('Job Catalog'!$C$10:$C$509),""))</f>
        <v/>
      </c>
      <c r="AZ35" s="57">
        <f>IF(OR($A35="",AZ$9=""),"",IFERROR(COUNTIFS('Job Catalog'!$F$10:$F$509,$A35,'Job Catalog'!$H$10:$H$509,AZ$7,'Job Catalog'!$I$10:$I$509,AZ$9)/COUNTA('Job Catalog'!$C$10:$C$509),""))</f>
        <v/>
      </c>
      <c r="BA35" s="57">
        <f>IF(OR($A35="",BA$9=""),"",IFERROR(COUNTIFS('Job Catalog'!$F$10:$F$509,$A35,'Job Catalog'!$H$10:$H$509,BA$7,'Job Catalog'!$I$10:$I$509,BA$9)/COUNTA('Job Catalog'!$C$10:$C$509),""))</f>
        <v/>
      </c>
      <c r="BB35" s="57">
        <f>IF(OR($A35="",BB$9=""),"",IFERROR(COUNTIFS('Job Catalog'!$F$10:$F$509,$A35,'Job Catalog'!$H$10:$H$509,BB$7,'Job Catalog'!$I$10:$I$509,BB$9)/COUNTA('Job Catalog'!$C$10:$C$509),""))</f>
        <v/>
      </c>
      <c r="BC35" s="57">
        <f>IF(OR($A35="",BC$9=""),"",IFERROR(COUNTIFS('Job Catalog'!$F$10:$F$509,$A35,'Job Catalog'!$H$10:$H$509,BC$7,'Job Catalog'!$I$10:$I$509,BC$9)/COUNTA('Job Catalog'!$C$10:$C$509),""))</f>
        <v/>
      </c>
      <c r="BD35" s="57">
        <f>IF(OR($A35="",BD$9=""),"",IFERROR(COUNTIFS('Job Catalog'!$F$10:$F$509,$A35,'Job Catalog'!$H$10:$H$509,BD$7,'Job Catalog'!$I$10:$I$509,BD$9)/COUNTA('Job Catalog'!$C$10:$C$509),""))</f>
        <v/>
      </c>
      <c r="BE35" s="57">
        <f>IF(OR($A35="",BE$9=""),"",IFERROR(COUNTIFS('Job Catalog'!$F$10:$F$509,$A35,'Job Catalog'!$H$10:$H$509,BE$7,'Job Catalog'!$I$10:$I$509,BE$9)/COUNTA('Job Catalog'!$C$10:$C$509),""))</f>
        <v/>
      </c>
      <c r="BF35" s="57">
        <f>IF(OR($A35="",BF$9=""),"",IFERROR(COUNTIFS('Job Catalog'!$F$10:$F$509,$A35,'Job Catalog'!$H$10:$H$509,BF$7,'Job Catalog'!$I$10:$I$509,BF$9)/COUNTA('Job Catalog'!$C$10:$C$509),""))</f>
        <v/>
      </c>
      <c r="BG35" s="57">
        <f>IF(OR($A35="",BG$9=""),"",IFERROR(COUNTIFS('Job Catalog'!$F$10:$F$509,$A35,'Job Catalog'!$H$10:$H$509,BG$7,'Job Catalog'!$I$10:$I$509,BG$9)/COUNTA('Job Catalog'!$C$10:$C$509),""))</f>
        <v/>
      </c>
      <c r="BH35" s="57">
        <f>IF(OR($A35="",BH$9=""),"",IFERROR(COUNTIFS('Job Catalog'!$F$10:$F$509,$A35,'Job Catalog'!$H$10:$H$509,BH$7,'Job Catalog'!$I$10:$I$509,BH$9)/COUNTA('Job Catalog'!$C$10:$C$509),""))</f>
        <v/>
      </c>
      <c r="BI35" s="57">
        <f>IF(OR($A35="",BI$9=""),"",IFERROR(COUNTIFS('Job Catalog'!$F$10:$F$509,$A35,'Job Catalog'!$H$10:$H$509,BI$7,'Job Catalog'!$I$10:$I$509,BI$9)/COUNTA('Job Catalog'!$C$10:$C$509),""))</f>
        <v/>
      </c>
      <c r="BJ35" s="57">
        <f>IF(OR($A35="",BJ$9=""),"",IFERROR(COUNTIFS('Job Catalog'!$F$10:$F$509,$A35,'Job Catalog'!$H$10:$H$509,BJ$7,'Job Catalog'!$I$10:$I$509,BJ$9)/COUNTA('Job Catalog'!$C$10:$C$509),""))</f>
        <v/>
      </c>
      <c r="BK35" s="57">
        <f>IF(OR($A35="",BK$9=""),"",IFERROR(COUNTIFS('Job Catalog'!$F$10:$F$509,$A35,'Job Catalog'!$H$10:$H$509,BK$7,'Job Catalog'!$I$10:$I$509,BK$9)/COUNTA('Job Catalog'!$C$10:$C$509),""))</f>
        <v/>
      </c>
      <c r="BL35" s="57">
        <f>IF(OR($A35="",BL$9=""),"",IFERROR(COUNTIFS('Job Catalog'!$F$10:$F$509,$A35,'Job Catalog'!$H$10:$H$509,BL$7,'Job Catalog'!$I$10:$I$509,BL$9)/COUNTA('Job Catalog'!$C$10:$C$509),""))</f>
        <v/>
      </c>
      <c r="BM35" s="57">
        <f>IF(OR($A35="",BM$9=""),"",IFERROR(COUNTIFS('Job Catalog'!$F$10:$F$509,$A35,'Job Catalog'!$H$10:$H$509,BM$7,'Job Catalog'!$I$10:$I$509,BM$9)/COUNTA('Job Catalog'!$C$10:$C$509),""))</f>
        <v/>
      </c>
      <c r="BN35" s="57">
        <f>IF(OR($A35="",BN$9=""),"",IFERROR(COUNTIFS('Job Catalog'!$F$10:$F$509,$A35,'Job Catalog'!$H$10:$H$509,BN$7,'Job Catalog'!$I$10:$I$509,BN$9)/COUNTA('Job Catalog'!$C$10:$C$509),""))</f>
        <v/>
      </c>
      <c r="BO35" s="57">
        <f>IF(OR($A35="",BO$9=""),"",IFERROR(COUNTIFS('Job Catalog'!$F$10:$F$509,$A35,'Job Catalog'!$H$10:$H$509,BO$7,'Job Catalog'!$I$10:$I$509,BO$9)/COUNTA('Job Catalog'!$C$10:$C$509),""))</f>
        <v/>
      </c>
      <c r="BP35" s="57">
        <f>IF(OR($A35="",BP$9=""),"",IFERROR(COUNTIFS('Job Catalog'!$F$10:$F$509,$A35,'Job Catalog'!$H$10:$H$509,BP$7,'Job Catalog'!$I$10:$I$509,BP$9)/COUNTA('Job Catalog'!$C$10:$C$509),""))</f>
        <v/>
      </c>
      <c r="BQ35" s="57">
        <f>IF(OR($A35="",BQ$9=""),"",IFERROR(COUNTIFS('Job Catalog'!$F$10:$F$509,$A35,'Job Catalog'!$H$10:$H$509,BQ$7,'Job Catalog'!$I$10:$I$509,BQ$9)/COUNTA('Job Catalog'!$C$10:$C$509),""))</f>
        <v/>
      </c>
      <c r="BR35" s="57">
        <f>IF(OR($A35="",BR$9=""),"",IFERROR(COUNTIFS('Job Catalog'!$F$10:$F$509,$A35,'Job Catalog'!$H$10:$H$509,BR$7,'Job Catalog'!$I$10:$I$509,BR$9)/COUNTA('Job Catalog'!$C$10:$C$509),""))</f>
        <v/>
      </c>
      <c r="BS35" s="57">
        <f>IF(OR($A35="",BS$9=""),"",IFERROR(COUNTIFS('Job Catalog'!$F$10:$F$509,$A35,'Job Catalog'!$H$10:$H$509,BS$7,'Job Catalog'!$I$10:$I$509,BS$9)/COUNTA('Job Catalog'!$C$10:$C$509),""))</f>
        <v/>
      </c>
      <c r="BT35" s="57">
        <f>IF(OR($A35="",BT$9=""),"",IFERROR(COUNTIFS('Job Catalog'!$F$10:$F$509,$A35,'Job Catalog'!$H$10:$H$509,BT$7,'Job Catalog'!$I$10:$I$509,BT$9)/COUNTA('Job Catalog'!$C$10:$C$509),""))</f>
        <v/>
      </c>
      <c r="BU35" s="57">
        <f>IF(OR($A35="",BU$9=""),"",IFERROR(COUNTIFS('Job Catalog'!$F$10:$F$509,$A35,'Job Catalog'!$H$10:$H$509,BU$7,'Job Catalog'!$I$10:$I$509,BU$9)/COUNTA('Job Catalog'!$C$10:$C$509),""))</f>
        <v/>
      </c>
      <c r="BV35" s="57">
        <f>IF(OR($A35="",BV$9=""),"",IFERROR(COUNTIFS('Job Catalog'!$F$10:$F$509,$A35,'Job Catalog'!$H$10:$H$509,BV$7,'Job Catalog'!$I$10:$I$509,BV$9)/COUNTA('Job Catalog'!$C$10:$C$509),""))</f>
        <v/>
      </c>
      <c r="BW35" s="57">
        <f>IF(OR($A35="",BW$9=""),"",IFERROR(COUNTIFS('Job Catalog'!$F$10:$F$509,$A35,'Job Catalog'!$H$10:$H$509,BW$7,'Job Catalog'!$I$10:$I$509,BW$9)/COUNTA('Job Catalog'!$C$10:$C$509),""))</f>
        <v/>
      </c>
      <c r="BX35" s="57">
        <f>IF(OR($A35="",BX$9=""),"",IFERROR(COUNTIFS('Job Catalog'!$F$10:$F$509,$A35,'Job Catalog'!$H$10:$H$509,BX$7,'Job Catalog'!$I$10:$I$509,BX$9)/COUNTA('Job Catalog'!$C$10:$C$509),""))</f>
        <v/>
      </c>
      <c r="BY35" s="57">
        <f>IF(OR($A35="",BY$9=""),"",IFERROR(COUNTIFS('Job Catalog'!$F$10:$F$509,$A35,'Job Catalog'!$H$10:$H$509,BY$7,'Job Catalog'!$I$10:$I$509,BY$9)/COUNTA('Job Catalog'!$C$10:$C$509),""))</f>
        <v/>
      </c>
      <c r="BZ35" s="57">
        <f>IF(OR($A35="",BZ$9=""),"",IFERROR(COUNTIFS('Job Catalog'!$F$10:$F$509,$A35,'Job Catalog'!$H$10:$H$509,BZ$7,'Job Catalog'!$I$10:$I$509,BZ$9)/COUNTA('Job Catalog'!$C$10:$C$509),""))</f>
        <v/>
      </c>
      <c r="CA35" s="57">
        <f>IF(OR($A35="",CA$9=""),"",IFERROR(COUNTIFS('Job Catalog'!$F$10:$F$509,$A35,'Job Catalog'!$H$10:$H$509,CA$7,'Job Catalog'!$I$10:$I$509,CA$9)/COUNTA('Job Catalog'!$C$10:$C$509),""))</f>
        <v/>
      </c>
      <c r="CB35" s="57">
        <f>IF(OR($A35="",CB$9=""),"",IFERROR(COUNTIFS('Job Catalog'!$F$10:$F$509,$A35,'Job Catalog'!$H$10:$H$509,CB$7,'Job Catalog'!$I$10:$I$509,CB$9)/COUNTA('Job Catalog'!$C$10:$C$509),""))</f>
        <v/>
      </c>
      <c r="CC35" s="57">
        <f>IF(OR($A35="",CC$9=""),"",IFERROR(COUNTIFS('Job Catalog'!$F$10:$F$509,$A35,'Job Catalog'!$H$10:$H$509,CC$7,'Job Catalog'!$I$10:$I$509,CC$9)/COUNTA('Job Catalog'!$C$10:$C$509),""))</f>
        <v/>
      </c>
      <c r="CD35" s="57">
        <f>IF(OR($A35="",CD$9=""),"",IFERROR(COUNTIFS('Job Catalog'!$F$10:$F$509,$A35,'Job Catalog'!$H$10:$H$509,CD$7,'Job Catalog'!$I$10:$I$509,CD$9)/COUNTA('Job Catalog'!$C$10:$C$509),""))</f>
        <v/>
      </c>
      <c r="CE35" s="57">
        <f>IF(OR($A35="",CE$9=""),"",IFERROR(COUNTIFS('Job Catalog'!$F$10:$F$509,$A35,'Job Catalog'!$H$10:$H$509,CE$7,'Job Catalog'!$I$10:$I$509,CE$9)/COUNTA('Job Catalog'!$C$10:$C$509),""))</f>
        <v/>
      </c>
      <c r="CF35" s="57">
        <f>IF(OR($A35="",CF$9=""),"",IFERROR(COUNTIFS('Job Catalog'!$F$10:$F$509,$A35,'Job Catalog'!$H$10:$H$509,CF$7,'Job Catalog'!$I$10:$I$509,CF$9)/COUNTA('Job Catalog'!$C$10:$C$509),""))</f>
        <v/>
      </c>
      <c r="CG35" s="57">
        <f>IF(OR($A35="",CG$9=""),"",IFERROR(COUNTIFS('Job Catalog'!$F$10:$F$509,$A35,'Job Catalog'!$H$10:$H$509,CG$7,'Job Catalog'!$I$10:$I$509,CG$9)/COUNTA('Job Catalog'!$C$10:$C$509),""))</f>
        <v/>
      </c>
      <c r="CH35" s="57">
        <f>IF(OR($A35="",CH$9=""),"",IFERROR(COUNTIFS('Job Catalog'!$F$10:$F$509,$A35,'Job Catalog'!$H$10:$H$509,CH$7,'Job Catalog'!$I$10:$I$509,CH$9)/COUNTA('Job Catalog'!$C$10:$C$509),""))</f>
        <v/>
      </c>
      <c r="CI35" s="57">
        <f>IF(OR($A35="",CI$9=""),"",IFERROR(COUNTIFS('Job Catalog'!$F$10:$F$509,$A35,'Job Catalog'!$H$10:$H$509,CI$7,'Job Catalog'!$I$10:$I$509,CI$9)/COUNTA('Job Catalog'!$C$10:$C$509),""))</f>
        <v/>
      </c>
      <c r="CJ35" s="57">
        <f>IF(OR($A35="",CJ$9=""),"",IFERROR(COUNTIFS('Job Catalog'!$F$10:$F$509,$A35,'Job Catalog'!$H$10:$H$509,CJ$7,'Job Catalog'!$I$10:$I$509,CJ$9)/COUNTA('Job Catalog'!$C$10:$C$509),""))</f>
        <v/>
      </c>
      <c r="CK35" s="57">
        <f>IF(OR($A35="",CK$9=""),"",IFERROR(COUNTIFS('Job Catalog'!$F$10:$F$509,$A35,'Job Catalog'!$H$10:$H$509,CK$7,'Job Catalog'!$I$10:$I$509,CK$9)/COUNTA('Job Catalog'!$C$10:$C$509),""))</f>
        <v/>
      </c>
      <c r="CL35" s="57">
        <f>IF(OR($A35="",CL$9=""),"",IFERROR(COUNTIFS('Job Catalog'!$F$10:$F$509,$A35,'Job Catalog'!$H$10:$H$509,CL$7,'Job Catalog'!$I$10:$I$509,CL$9)/COUNTA('Job Catalog'!$C$10:$C$509),""))</f>
        <v/>
      </c>
      <c r="CM35" s="57">
        <f>IF(OR($A35="",CM$9=""),"",IFERROR(COUNTIFS('Job Catalog'!$F$10:$F$509,$A35,'Job Catalog'!$H$10:$H$509,CM$7,'Job Catalog'!$I$10:$I$509,CM$9)/COUNTA('Job Catalog'!$C$10:$C$509),""))</f>
        <v/>
      </c>
      <c r="CN35" s="57">
        <f>IF(OR($A35="",CN$9=""),"",IFERROR(COUNTIFS('Job Catalog'!$F$10:$F$509,$A35,'Job Catalog'!$H$10:$H$509,CN$7,'Job Catalog'!$I$10:$I$509,CN$9)/COUNTA('Job Catalog'!$C$10:$C$509),""))</f>
        <v/>
      </c>
      <c r="CO35" s="57">
        <f>IF(OR($A35="",CO$9=""),"",IFERROR(COUNTIFS('Job Catalog'!$F$10:$F$509,$A35,'Job Catalog'!$H$10:$H$509,CO$7,'Job Catalog'!$I$10:$I$509,CO$9)/COUNTA('Job Catalog'!$C$10:$C$509),""))</f>
        <v/>
      </c>
      <c r="CP35" s="57">
        <f>IF(OR($A35="",CP$9=""),"",IFERROR(COUNTIFS('Job Catalog'!$F$10:$F$509,$A35,'Job Catalog'!$H$10:$H$509,CP$7,'Job Catalog'!$I$10:$I$509,CP$9)/COUNTA('Job Catalog'!$C$10:$C$509),""))</f>
        <v/>
      </c>
      <c r="CQ35" s="57">
        <f>IF(OR($A35="",CQ$9=""),"",IFERROR(COUNTIFS('Job Catalog'!$F$10:$F$509,$A35,'Job Catalog'!$H$10:$H$509,CQ$7,'Job Catalog'!$I$10:$I$509,CQ$9)/COUNTA('Job Catalog'!$C$10:$C$509),""))</f>
        <v/>
      </c>
      <c r="CR35" s="57">
        <f>IF(OR($A35="",CR$9=""),"",IFERROR(COUNTIFS('Job Catalog'!$F$10:$F$509,$A35,'Job Catalog'!$H$10:$H$509,CR$7,'Job Catalog'!$I$10:$I$509,CR$9)/COUNTA('Job Catalog'!$C$10:$C$509),""))</f>
        <v/>
      </c>
      <c r="CS35" s="57">
        <f>IF(OR($A35="",CS$9=""),"",IFERROR(COUNTIFS('Job Catalog'!$F$10:$F$509,$A35,'Job Catalog'!$H$10:$H$509,CS$7,'Job Catalog'!$I$10:$I$509,CS$9)/COUNTA('Job Catalog'!$C$10:$C$509),""))</f>
        <v/>
      </c>
      <c r="CT35" s="57">
        <f>IF(OR($A35="",CT$9=""),"",IFERROR(COUNTIFS('Job Catalog'!$F$10:$F$509,$A35,'Job Catalog'!$H$10:$H$509,CT$7,'Job Catalog'!$I$10:$I$509,CT$9)/COUNTA('Job Catalog'!$C$10:$C$509),""))</f>
        <v/>
      </c>
      <c r="CU35" s="58">
        <f>IF($A35="","",SUM(C35:CT35))</f>
        <v/>
      </c>
    </row>
    <row r="36">
      <c r="A36">
        <f>IF(SETUP!$C174="","",SETUP!$C174)</f>
        <v/>
      </c>
      <c r="B36" s="9">
        <f>IF(SETUP!$C174="","",SETUP!$B174&amp;" / "&amp;SETUP!$D174)</f>
        <v/>
      </c>
      <c r="C36" s="57">
        <f>IF(OR($A36="",C$9=""),"",IFERROR(COUNTIFS('Job Catalog'!$F$10:$F$509,$A36,'Job Catalog'!$H$10:$H$509,C$7,'Job Catalog'!$I$10:$I$509,C$9)/COUNTA('Job Catalog'!$C$10:$C$509),""))</f>
        <v/>
      </c>
      <c r="D36" s="57">
        <f>IF(OR($A36="",D$9=""),"",IFERROR(COUNTIFS('Job Catalog'!$F$10:$F$509,$A36,'Job Catalog'!$H$10:$H$509,D$7,'Job Catalog'!$I$10:$I$509,D$9)/COUNTA('Job Catalog'!$C$10:$C$509),""))</f>
        <v/>
      </c>
      <c r="E36" s="57">
        <f>IF(OR($A36="",E$9=""),"",IFERROR(COUNTIFS('Job Catalog'!$F$10:$F$509,$A36,'Job Catalog'!$H$10:$H$509,E$7,'Job Catalog'!$I$10:$I$509,E$9)/COUNTA('Job Catalog'!$C$10:$C$509),""))</f>
        <v/>
      </c>
      <c r="F36" s="57">
        <f>IF(OR($A36="",F$9=""),"",IFERROR(COUNTIFS('Job Catalog'!$F$10:$F$509,$A36,'Job Catalog'!$H$10:$H$509,F$7,'Job Catalog'!$I$10:$I$509,F$9)/COUNTA('Job Catalog'!$C$10:$C$509),""))</f>
        <v/>
      </c>
      <c r="G36" s="57">
        <f>IF(OR($A36="",G$9=""),"",IFERROR(COUNTIFS('Job Catalog'!$F$10:$F$509,$A36,'Job Catalog'!$H$10:$H$509,G$7,'Job Catalog'!$I$10:$I$509,G$9)/COUNTA('Job Catalog'!$C$10:$C$509),""))</f>
        <v/>
      </c>
      <c r="H36" s="57">
        <f>IF(OR($A36="",H$9=""),"",IFERROR(COUNTIFS('Job Catalog'!$F$10:$F$509,$A36,'Job Catalog'!$H$10:$H$509,H$7,'Job Catalog'!$I$10:$I$509,H$9)/COUNTA('Job Catalog'!$C$10:$C$509),""))</f>
        <v/>
      </c>
      <c r="I36" s="57">
        <f>IF(OR($A36="",I$9=""),"",IFERROR(COUNTIFS('Job Catalog'!$F$10:$F$509,$A36,'Job Catalog'!$H$10:$H$509,I$7,'Job Catalog'!$I$10:$I$509,I$9)/COUNTA('Job Catalog'!$C$10:$C$509),""))</f>
        <v/>
      </c>
      <c r="J36" s="57">
        <f>IF(OR($A36="",J$9=""),"",IFERROR(COUNTIFS('Job Catalog'!$F$10:$F$509,$A36,'Job Catalog'!$H$10:$H$509,J$7,'Job Catalog'!$I$10:$I$509,J$9)/COUNTA('Job Catalog'!$C$10:$C$509),""))</f>
        <v/>
      </c>
      <c r="K36" s="57">
        <f>IF(OR($A36="",K$9=""),"",IFERROR(COUNTIFS('Job Catalog'!$F$10:$F$509,$A36,'Job Catalog'!$H$10:$H$509,K$7,'Job Catalog'!$I$10:$I$509,K$9)/COUNTA('Job Catalog'!$C$10:$C$509),""))</f>
        <v/>
      </c>
      <c r="L36" s="57">
        <f>IF(OR($A36="",L$9=""),"",IFERROR(COUNTIFS('Job Catalog'!$F$10:$F$509,$A36,'Job Catalog'!$H$10:$H$509,L$7,'Job Catalog'!$I$10:$I$509,L$9)/COUNTA('Job Catalog'!$C$10:$C$509),""))</f>
        <v/>
      </c>
      <c r="M36" s="57">
        <f>IF(OR($A36="",M$9=""),"",IFERROR(COUNTIFS('Job Catalog'!$F$10:$F$509,$A36,'Job Catalog'!$H$10:$H$509,M$7,'Job Catalog'!$I$10:$I$509,M$9)/COUNTA('Job Catalog'!$C$10:$C$509),""))</f>
        <v/>
      </c>
      <c r="N36" s="57">
        <f>IF(OR($A36="",N$9=""),"",IFERROR(COUNTIFS('Job Catalog'!$F$10:$F$509,$A36,'Job Catalog'!$H$10:$H$509,N$7,'Job Catalog'!$I$10:$I$509,N$9)/COUNTA('Job Catalog'!$C$10:$C$509),""))</f>
        <v/>
      </c>
      <c r="O36" s="57">
        <f>IF(OR($A36="",O$9=""),"",IFERROR(COUNTIFS('Job Catalog'!$F$10:$F$509,$A36,'Job Catalog'!$H$10:$H$509,O$7,'Job Catalog'!$I$10:$I$509,O$9)/COUNTA('Job Catalog'!$C$10:$C$509),""))</f>
        <v/>
      </c>
      <c r="P36" s="57">
        <f>IF(OR($A36="",P$9=""),"",IFERROR(COUNTIFS('Job Catalog'!$F$10:$F$509,$A36,'Job Catalog'!$H$10:$H$509,P$7,'Job Catalog'!$I$10:$I$509,P$9)/COUNTA('Job Catalog'!$C$10:$C$509),""))</f>
        <v/>
      </c>
      <c r="Q36" s="57">
        <f>IF(OR($A36="",Q$9=""),"",IFERROR(COUNTIFS('Job Catalog'!$F$10:$F$509,$A36,'Job Catalog'!$H$10:$H$509,Q$7,'Job Catalog'!$I$10:$I$509,Q$9)/COUNTA('Job Catalog'!$C$10:$C$509),""))</f>
        <v/>
      </c>
      <c r="R36" s="57">
        <f>IF(OR($A36="",R$9=""),"",IFERROR(COUNTIFS('Job Catalog'!$F$10:$F$509,$A36,'Job Catalog'!$H$10:$H$509,R$7,'Job Catalog'!$I$10:$I$509,R$9)/COUNTA('Job Catalog'!$C$10:$C$509),""))</f>
        <v/>
      </c>
      <c r="S36" s="57">
        <f>IF(OR($A36="",S$9=""),"",IFERROR(COUNTIFS('Job Catalog'!$F$10:$F$509,$A36,'Job Catalog'!$H$10:$H$509,S$7,'Job Catalog'!$I$10:$I$509,S$9)/COUNTA('Job Catalog'!$C$10:$C$509),""))</f>
        <v/>
      </c>
      <c r="T36" s="57">
        <f>IF(OR($A36="",T$9=""),"",IFERROR(COUNTIFS('Job Catalog'!$F$10:$F$509,$A36,'Job Catalog'!$H$10:$H$509,T$7,'Job Catalog'!$I$10:$I$509,T$9)/COUNTA('Job Catalog'!$C$10:$C$509),""))</f>
        <v/>
      </c>
      <c r="U36" s="57">
        <f>IF(OR($A36="",U$9=""),"",IFERROR(COUNTIFS('Job Catalog'!$F$10:$F$509,$A36,'Job Catalog'!$H$10:$H$509,U$7,'Job Catalog'!$I$10:$I$509,U$9)/COUNTA('Job Catalog'!$C$10:$C$509),""))</f>
        <v/>
      </c>
      <c r="V36" s="57">
        <f>IF(OR($A36="",V$9=""),"",IFERROR(COUNTIFS('Job Catalog'!$F$10:$F$509,$A36,'Job Catalog'!$H$10:$H$509,V$7,'Job Catalog'!$I$10:$I$509,V$9)/COUNTA('Job Catalog'!$C$10:$C$509),""))</f>
        <v/>
      </c>
      <c r="W36" s="57">
        <f>IF(OR($A36="",W$9=""),"",IFERROR(COUNTIFS('Job Catalog'!$F$10:$F$509,$A36,'Job Catalog'!$H$10:$H$509,W$7,'Job Catalog'!$I$10:$I$509,W$9)/COUNTA('Job Catalog'!$C$10:$C$509),""))</f>
        <v/>
      </c>
      <c r="X36" s="57">
        <f>IF(OR($A36="",X$9=""),"",IFERROR(COUNTIFS('Job Catalog'!$F$10:$F$509,$A36,'Job Catalog'!$H$10:$H$509,X$7,'Job Catalog'!$I$10:$I$509,X$9)/COUNTA('Job Catalog'!$C$10:$C$509),""))</f>
        <v/>
      </c>
      <c r="Y36" s="57">
        <f>IF(OR($A36="",Y$9=""),"",IFERROR(COUNTIFS('Job Catalog'!$F$10:$F$509,$A36,'Job Catalog'!$H$10:$H$509,Y$7,'Job Catalog'!$I$10:$I$509,Y$9)/COUNTA('Job Catalog'!$C$10:$C$509),""))</f>
        <v/>
      </c>
      <c r="Z36" s="57">
        <f>IF(OR($A36="",Z$9=""),"",IFERROR(COUNTIFS('Job Catalog'!$F$10:$F$509,$A36,'Job Catalog'!$H$10:$H$509,Z$7,'Job Catalog'!$I$10:$I$509,Z$9)/COUNTA('Job Catalog'!$C$10:$C$509),""))</f>
        <v/>
      </c>
      <c r="AA36" s="57">
        <f>IF(OR($A36="",AA$9=""),"",IFERROR(COUNTIFS('Job Catalog'!$F$10:$F$509,$A36,'Job Catalog'!$H$10:$H$509,AA$7,'Job Catalog'!$I$10:$I$509,AA$9)/COUNTA('Job Catalog'!$C$10:$C$509),""))</f>
        <v/>
      </c>
      <c r="AB36" s="57">
        <f>IF(OR($A36="",AB$9=""),"",IFERROR(COUNTIFS('Job Catalog'!$F$10:$F$509,$A36,'Job Catalog'!$H$10:$H$509,AB$7,'Job Catalog'!$I$10:$I$509,AB$9)/COUNTA('Job Catalog'!$C$10:$C$509),""))</f>
        <v/>
      </c>
      <c r="AC36" s="57">
        <f>IF(OR($A36="",AC$9=""),"",IFERROR(COUNTIFS('Job Catalog'!$F$10:$F$509,$A36,'Job Catalog'!$H$10:$H$509,AC$7,'Job Catalog'!$I$10:$I$509,AC$9)/COUNTA('Job Catalog'!$C$10:$C$509),""))</f>
        <v/>
      </c>
      <c r="AD36" s="57">
        <f>IF(OR($A36="",AD$9=""),"",IFERROR(COUNTIFS('Job Catalog'!$F$10:$F$509,$A36,'Job Catalog'!$H$10:$H$509,AD$7,'Job Catalog'!$I$10:$I$509,AD$9)/COUNTA('Job Catalog'!$C$10:$C$509),""))</f>
        <v/>
      </c>
      <c r="AE36" s="57">
        <f>IF(OR($A36="",AE$9=""),"",IFERROR(COUNTIFS('Job Catalog'!$F$10:$F$509,$A36,'Job Catalog'!$H$10:$H$509,AE$7,'Job Catalog'!$I$10:$I$509,AE$9)/COUNTA('Job Catalog'!$C$10:$C$509),""))</f>
        <v/>
      </c>
      <c r="AF36" s="57">
        <f>IF(OR($A36="",AF$9=""),"",IFERROR(COUNTIFS('Job Catalog'!$F$10:$F$509,$A36,'Job Catalog'!$H$10:$H$509,AF$7,'Job Catalog'!$I$10:$I$509,AF$9)/COUNTA('Job Catalog'!$C$10:$C$509),""))</f>
        <v/>
      </c>
      <c r="AG36" s="57">
        <f>IF(OR($A36="",AG$9=""),"",IFERROR(COUNTIFS('Job Catalog'!$F$10:$F$509,$A36,'Job Catalog'!$H$10:$H$509,AG$7,'Job Catalog'!$I$10:$I$509,AG$9)/COUNTA('Job Catalog'!$C$10:$C$509),""))</f>
        <v/>
      </c>
      <c r="AH36" s="57">
        <f>IF(OR($A36="",AH$9=""),"",IFERROR(COUNTIFS('Job Catalog'!$F$10:$F$509,$A36,'Job Catalog'!$H$10:$H$509,AH$7,'Job Catalog'!$I$10:$I$509,AH$9)/COUNTA('Job Catalog'!$C$10:$C$509),""))</f>
        <v/>
      </c>
      <c r="AI36" s="57">
        <f>IF(OR($A36="",AI$9=""),"",IFERROR(COUNTIFS('Job Catalog'!$F$10:$F$509,$A36,'Job Catalog'!$H$10:$H$509,AI$7,'Job Catalog'!$I$10:$I$509,AI$9)/COUNTA('Job Catalog'!$C$10:$C$509),""))</f>
        <v/>
      </c>
      <c r="AJ36" s="57">
        <f>IF(OR($A36="",AJ$9=""),"",IFERROR(COUNTIFS('Job Catalog'!$F$10:$F$509,$A36,'Job Catalog'!$H$10:$H$509,AJ$7,'Job Catalog'!$I$10:$I$509,AJ$9)/COUNTA('Job Catalog'!$C$10:$C$509),""))</f>
        <v/>
      </c>
      <c r="AK36" s="57">
        <f>IF(OR($A36="",AK$9=""),"",IFERROR(COUNTIFS('Job Catalog'!$F$10:$F$509,$A36,'Job Catalog'!$H$10:$H$509,AK$7,'Job Catalog'!$I$10:$I$509,AK$9)/COUNTA('Job Catalog'!$C$10:$C$509),""))</f>
        <v/>
      </c>
      <c r="AL36" s="57">
        <f>IF(OR($A36="",AL$9=""),"",IFERROR(COUNTIFS('Job Catalog'!$F$10:$F$509,$A36,'Job Catalog'!$H$10:$H$509,AL$7,'Job Catalog'!$I$10:$I$509,AL$9)/COUNTA('Job Catalog'!$C$10:$C$509),""))</f>
        <v/>
      </c>
      <c r="AM36" s="57">
        <f>IF(OR($A36="",AM$9=""),"",IFERROR(COUNTIFS('Job Catalog'!$F$10:$F$509,$A36,'Job Catalog'!$H$10:$H$509,AM$7,'Job Catalog'!$I$10:$I$509,AM$9)/COUNTA('Job Catalog'!$C$10:$C$509),""))</f>
        <v/>
      </c>
      <c r="AN36" s="57">
        <f>IF(OR($A36="",AN$9=""),"",IFERROR(COUNTIFS('Job Catalog'!$F$10:$F$509,$A36,'Job Catalog'!$H$10:$H$509,AN$7,'Job Catalog'!$I$10:$I$509,AN$9)/COUNTA('Job Catalog'!$C$10:$C$509),""))</f>
        <v/>
      </c>
      <c r="AO36" s="57">
        <f>IF(OR($A36="",AO$9=""),"",IFERROR(COUNTIFS('Job Catalog'!$F$10:$F$509,$A36,'Job Catalog'!$H$10:$H$509,AO$7,'Job Catalog'!$I$10:$I$509,AO$9)/COUNTA('Job Catalog'!$C$10:$C$509),""))</f>
        <v/>
      </c>
      <c r="AP36" s="57">
        <f>IF(OR($A36="",AP$9=""),"",IFERROR(COUNTIFS('Job Catalog'!$F$10:$F$509,$A36,'Job Catalog'!$H$10:$H$509,AP$7,'Job Catalog'!$I$10:$I$509,AP$9)/COUNTA('Job Catalog'!$C$10:$C$509),""))</f>
        <v/>
      </c>
      <c r="AQ36" s="57">
        <f>IF(OR($A36="",AQ$9=""),"",IFERROR(COUNTIFS('Job Catalog'!$F$10:$F$509,$A36,'Job Catalog'!$H$10:$H$509,AQ$7,'Job Catalog'!$I$10:$I$509,AQ$9)/COUNTA('Job Catalog'!$C$10:$C$509),""))</f>
        <v/>
      </c>
      <c r="AR36" s="57">
        <f>IF(OR($A36="",AR$9=""),"",IFERROR(COUNTIFS('Job Catalog'!$F$10:$F$509,$A36,'Job Catalog'!$H$10:$H$509,AR$7,'Job Catalog'!$I$10:$I$509,AR$9)/COUNTA('Job Catalog'!$C$10:$C$509),""))</f>
        <v/>
      </c>
      <c r="AS36" s="57">
        <f>IF(OR($A36="",AS$9=""),"",IFERROR(COUNTIFS('Job Catalog'!$F$10:$F$509,$A36,'Job Catalog'!$H$10:$H$509,AS$7,'Job Catalog'!$I$10:$I$509,AS$9)/COUNTA('Job Catalog'!$C$10:$C$509),""))</f>
        <v/>
      </c>
      <c r="AT36" s="57">
        <f>IF(OR($A36="",AT$9=""),"",IFERROR(COUNTIFS('Job Catalog'!$F$10:$F$509,$A36,'Job Catalog'!$H$10:$H$509,AT$7,'Job Catalog'!$I$10:$I$509,AT$9)/COUNTA('Job Catalog'!$C$10:$C$509),""))</f>
        <v/>
      </c>
      <c r="AU36" s="57">
        <f>IF(OR($A36="",AU$9=""),"",IFERROR(COUNTIFS('Job Catalog'!$F$10:$F$509,$A36,'Job Catalog'!$H$10:$H$509,AU$7,'Job Catalog'!$I$10:$I$509,AU$9)/COUNTA('Job Catalog'!$C$10:$C$509),""))</f>
        <v/>
      </c>
      <c r="AV36" s="57">
        <f>IF(OR($A36="",AV$9=""),"",IFERROR(COUNTIFS('Job Catalog'!$F$10:$F$509,$A36,'Job Catalog'!$H$10:$H$509,AV$7,'Job Catalog'!$I$10:$I$509,AV$9)/COUNTA('Job Catalog'!$C$10:$C$509),""))</f>
        <v/>
      </c>
      <c r="AW36" s="57">
        <f>IF(OR($A36="",AW$9=""),"",IFERROR(COUNTIFS('Job Catalog'!$F$10:$F$509,$A36,'Job Catalog'!$H$10:$H$509,AW$7,'Job Catalog'!$I$10:$I$509,AW$9)/COUNTA('Job Catalog'!$C$10:$C$509),""))</f>
        <v/>
      </c>
      <c r="AX36" s="57">
        <f>IF(OR($A36="",AX$9=""),"",IFERROR(COUNTIFS('Job Catalog'!$F$10:$F$509,$A36,'Job Catalog'!$H$10:$H$509,AX$7,'Job Catalog'!$I$10:$I$509,AX$9)/COUNTA('Job Catalog'!$C$10:$C$509),""))</f>
        <v/>
      </c>
      <c r="AY36" s="57">
        <f>IF(OR($A36="",AY$9=""),"",IFERROR(COUNTIFS('Job Catalog'!$F$10:$F$509,$A36,'Job Catalog'!$H$10:$H$509,AY$7,'Job Catalog'!$I$10:$I$509,AY$9)/COUNTA('Job Catalog'!$C$10:$C$509),""))</f>
        <v/>
      </c>
      <c r="AZ36" s="57">
        <f>IF(OR($A36="",AZ$9=""),"",IFERROR(COUNTIFS('Job Catalog'!$F$10:$F$509,$A36,'Job Catalog'!$H$10:$H$509,AZ$7,'Job Catalog'!$I$10:$I$509,AZ$9)/COUNTA('Job Catalog'!$C$10:$C$509),""))</f>
        <v/>
      </c>
      <c r="BA36" s="57">
        <f>IF(OR($A36="",BA$9=""),"",IFERROR(COUNTIFS('Job Catalog'!$F$10:$F$509,$A36,'Job Catalog'!$H$10:$H$509,BA$7,'Job Catalog'!$I$10:$I$509,BA$9)/COUNTA('Job Catalog'!$C$10:$C$509),""))</f>
        <v/>
      </c>
      <c r="BB36" s="57">
        <f>IF(OR($A36="",BB$9=""),"",IFERROR(COUNTIFS('Job Catalog'!$F$10:$F$509,$A36,'Job Catalog'!$H$10:$H$509,BB$7,'Job Catalog'!$I$10:$I$509,BB$9)/COUNTA('Job Catalog'!$C$10:$C$509),""))</f>
        <v/>
      </c>
      <c r="BC36" s="57">
        <f>IF(OR($A36="",BC$9=""),"",IFERROR(COUNTIFS('Job Catalog'!$F$10:$F$509,$A36,'Job Catalog'!$H$10:$H$509,BC$7,'Job Catalog'!$I$10:$I$509,BC$9)/COUNTA('Job Catalog'!$C$10:$C$509),""))</f>
        <v/>
      </c>
      <c r="BD36" s="57">
        <f>IF(OR($A36="",BD$9=""),"",IFERROR(COUNTIFS('Job Catalog'!$F$10:$F$509,$A36,'Job Catalog'!$H$10:$H$509,BD$7,'Job Catalog'!$I$10:$I$509,BD$9)/COUNTA('Job Catalog'!$C$10:$C$509),""))</f>
        <v/>
      </c>
      <c r="BE36" s="57">
        <f>IF(OR($A36="",BE$9=""),"",IFERROR(COUNTIFS('Job Catalog'!$F$10:$F$509,$A36,'Job Catalog'!$H$10:$H$509,BE$7,'Job Catalog'!$I$10:$I$509,BE$9)/COUNTA('Job Catalog'!$C$10:$C$509),""))</f>
        <v/>
      </c>
      <c r="BF36" s="57">
        <f>IF(OR($A36="",BF$9=""),"",IFERROR(COUNTIFS('Job Catalog'!$F$10:$F$509,$A36,'Job Catalog'!$H$10:$H$509,BF$7,'Job Catalog'!$I$10:$I$509,BF$9)/COUNTA('Job Catalog'!$C$10:$C$509),""))</f>
        <v/>
      </c>
      <c r="BG36" s="57">
        <f>IF(OR($A36="",BG$9=""),"",IFERROR(COUNTIFS('Job Catalog'!$F$10:$F$509,$A36,'Job Catalog'!$H$10:$H$509,BG$7,'Job Catalog'!$I$10:$I$509,BG$9)/COUNTA('Job Catalog'!$C$10:$C$509),""))</f>
        <v/>
      </c>
      <c r="BH36" s="57">
        <f>IF(OR($A36="",BH$9=""),"",IFERROR(COUNTIFS('Job Catalog'!$F$10:$F$509,$A36,'Job Catalog'!$H$10:$H$509,BH$7,'Job Catalog'!$I$10:$I$509,BH$9)/COUNTA('Job Catalog'!$C$10:$C$509),""))</f>
        <v/>
      </c>
      <c r="BI36" s="57">
        <f>IF(OR($A36="",BI$9=""),"",IFERROR(COUNTIFS('Job Catalog'!$F$10:$F$509,$A36,'Job Catalog'!$H$10:$H$509,BI$7,'Job Catalog'!$I$10:$I$509,BI$9)/COUNTA('Job Catalog'!$C$10:$C$509),""))</f>
        <v/>
      </c>
      <c r="BJ36" s="57">
        <f>IF(OR($A36="",BJ$9=""),"",IFERROR(COUNTIFS('Job Catalog'!$F$10:$F$509,$A36,'Job Catalog'!$H$10:$H$509,BJ$7,'Job Catalog'!$I$10:$I$509,BJ$9)/COUNTA('Job Catalog'!$C$10:$C$509),""))</f>
        <v/>
      </c>
      <c r="BK36" s="57">
        <f>IF(OR($A36="",BK$9=""),"",IFERROR(COUNTIFS('Job Catalog'!$F$10:$F$509,$A36,'Job Catalog'!$H$10:$H$509,BK$7,'Job Catalog'!$I$10:$I$509,BK$9)/COUNTA('Job Catalog'!$C$10:$C$509),""))</f>
        <v/>
      </c>
      <c r="BL36" s="57">
        <f>IF(OR($A36="",BL$9=""),"",IFERROR(COUNTIFS('Job Catalog'!$F$10:$F$509,$A36,'Job Catalog'!$H$10:$H$509,BL$7,'Job Catalog'!$I$10:$I$509,BL$9)/COUNTA('Job Catalog'!$C$10:$C$509),""))</f>
        <v/>
      </c>
      <c r="BM36" s="57">
        <f>IF(OR($A36="",BM$9=""),"",IFERROR(COUNTIFS('Job Catalog'!$F$10:$F$509,$A36,'Job Catalog'!$H$10:$H$509,BM$7,'Job Catalog'!$I$10:$I$509,BM$9)/COUNTA('Job Catalog'!$C$10:$C$509),""))</f>
        <v/>
      </c>
      <c r="BN36" s="57">
        <f>IF(OR($A36="",BN$9=""),"",IFERROR(COUNTIFS('Job Catalog'!$F$10:$F$509,$A36,'Job Catalog'!$H$10:$H$509,BN$7,'Job Catalog'!$I$10:$I$509,BN$9)/COUNTA('Job Catalog'!$C$10:$C$509),""))</f>
        <v/>
      </c>
      <c r="BO36" s="57">
        <f>IF(OR($A36="",BO$9=""),"",IFERROR(COUNTIFS('Job Catalog'!$F$10:$F$509,$A36,'Job Catalog'!$H$10:$H$509,BO$7,'Job Catalog'!$I$10:$I$509,BO$9)/COUNTA('Job Catalog'!$C$10:$C$509),""))</f>
        <v/>
      </c>
      <c r="BP36" s="57">
        <f>IF(OR($A36="",BP$9=""),"",IFERROR(COUNTIFS('Job Catalog'!$F$10:$F$509,$A36,'Job Catalog'!$H$10:$H$509,BP$7,'Job Catalog'!$I$10:$I$509,BP$9)/COUNTA('Job Catalog'!$C$10:$C$509),""))</f>
        <v/>
      </c>
      <c r="BQ36" s="57">
        <f>IF(OR($A36="",BQ$9=""),"",IFERROR(COUNTIFS('Job Catalog'!$F$10:$F$509,$A36,'Job Catalog'!$H$10:$H$509,BQ$7,'Job Catalog'!$I$10:$I$509,BQ$9)/COUNTA('Job Catalog'!$C$10:$C$509),""))</f>
        <v/>
      </c>
      <c r="BR36" s="57">
        <f>IF(OR($A36="",BR$9=""),"",IFERROR(COUNTIFS('Job Catalog'!$F$10:$F$509,$A36,'Job Catalog'!$H$10:$H$509,BR$7,'Job Catalog'!$I$10:$I$509,BR$9)/COUNTA('Job Catalog'!$C$10:$C$509),""))</f>
        <v/>
      </c>
      <c r="BS36" s="57">
        <f>IF(OR($A36="",BS$9=""),"",IFERROR(COUNTIFS('Job Catalog'!$F$10:$F$509,$A36,'Job Catalog'!$H$10:$H$509,BS$7,'Job Catalog'!$I$10:$I$509,BS$9)/COUNTA('Job Catalog'!$C$10:$C$509),""))</f>
        <v/>
      </c>
      <c r="BT36" s="57">
        <f>IF(OR($A36="",BT$9=""),"",IFERROR(COUNTIFS('Job Catalog'!$F$10:$F$509,$A36,'Job Catalog'!$H$10:$H$509,BT$7,'Job Catalog'!$I$10:$I$509,BT$9)/COUNTA('Job Catalog'!$C$10:$C$509),""))</f>
        <v/>
      </c>
      <c r="BU36" s="57">
        <f>IF(OR($A36="",BU$9=""),"",IFERROR(COUNTIFS('Job Catalog'!$F$10:$F$509,$A36,'Job Catalog'!$H$10:$H$509,BU$7,'Job Catalog'!$I$10:$I$509,BU$9)/COUNTA('Job Catalog'!$C$10:$C$509),""))</f>
        <v/>
      </c>
      <c r="BV36" s="57">
        <f>IF(OR($A36="",BV$9=""),"",IFERROR(COUNTIFS('Job Catalog'!$F$10:$F$509,$A36,'Job Catalog'!$H$10:$H$509,BV$7,'Job Catalog'!$I$10:$I$509,BV$9)/COUNTA('Job Catalog'!$C$10:$C$509),""))</f>
        <v/>
      </c>
      <c r="BW36" s="57">
        <f>IF(OR($A36="",BW$9=""),"",IFERROR(COUNTIFS('Job Catalog'!$F$10:$F$509,$A36,'Job Catalog'!$H$10:$H$509,BW$7,'Job Catalog'!$I$10:$I$509,BW$9)/COUNTA('Job Catalog'!$C$10:$C$509),""))</f>
        <v/>
      </c>
      <c r="BX36" s="57">
        <f>IF(OR($A36="",BX$9=""),"",IFERROR(COUNTIFS('Job Catalog'!$F$10:$F$509,$A36,'Job Catalog'!$H$10:$H$509,BX$7,'Job Catalog'!$I$10:$I$509,BX$9)/COUNTA('Job Catalog'!$C$10:$C$509),""))</f>
        <v/>
      </c>
      <c r="BY36" s="57">
        <f>IF(OR($A36="",BY$9=""),"",IFERROR(COUNTIFS('Job Catalog'!$F$10:$F$509,$A36,'Job Catalog'!$H$10:$H$509,BY$7,'Job Catalog'!$I$10:$I$509,BY$9)/COUNTA('Job Catalog'!$C$10:$C$509),""))</f>
        <v/>
      </c>
      <c r="BZ36" s="57">
        <f>IF(OR($A36="",BZ$9=""),"",IFERROR(COUNTIFS('Job Catalog'!$F$10:$F$509,$A36,'Job Catalog'!$H$10:$H$509,BZ$7,'Job Catalog'!$I$10:$I$509,BZ$9)/COUNTA('Job Catalog'!$C$10:$C$509),""))</f>
        <v/>
      </c>
      <c r="CA36" s="57">
        <f>IF(OR($A36="",CA$9=""),"",IFERROR(COUNTIFS('Job Catalog'!$F$10:$F$509,$A36,'Job Catalog'!$H$10:$H$509,CA$7,'Job Catalog'!$I$10:$I$509,CA$9)/COUNTA('Job Catalog'!$C$10:$C$509),""))</f>
        <v/>
      </c>
      <c r="CB36" s="57">
        <f>IF(OR($A36="",CB$9=""),"",IFERROR(COUNTIFS('Job Catalog'!$F$10:$F$509,$A36,'Job Catalog'!$H$10:$H$509,CB$7,'Job Catalog'!$I$10:$I$509,CB$9)/COUNTA('Job Catalog'!$C$10:$C$509),""))</f>
        <v/>
      </c>
      <c r="CC36" s="57">
        <f>IF(OR($A36="",CC$9=""),"",IFERROR(COUNTIFS('Job Catalog'!$F$10:$F$509,$A36,'Job Catalog'!$H$10:$H$509,CC$7,'Job Catalog'!$I$10:$I$509,CC$9)/COUNTA('Job Catalog'!$C$10:$C$509),""))</f>
        <v/>
      </c>
      <c r="CD36" s="57">
        <f>IF(OR($A36="",CD$9=""),"",IFERROR(COUNTIFS('Job Catalog'!$F$10:$F$509,$A36,'Job Catalog'!$H$10:$H$509,CD$7,'Job Catalog'!$I$10:$I$509,CD$9)/COUNTA('Job Catalog'!$C$10:$C$509),""))</f>
        <v/>
      </c>
      <c r="CE36" s="57">
        <f>IF(OR($A36="",CE$9=""),"",IFERROR(COUNTIFS('Job Catalog'!$F$10:$F$509,$A36,'Job Catalog'!$H$10:$H$509,CE$7,'Job Catalog'!$I$10:$I$509,CE$9)/COUNTA('Job Catalog'!$C$10:$C$509),""))</f>
        <v/>
      </c>
      <c r="CF36" s="57">
        <f>IF(OR($A36="",CF$9=""),"",IFERROR(COUNTIFS('Job Catalog'!$F$10:$F$509,$A36,'Job Catalog'!$H$10:$H$509,CF$7,'Job Catalog'!$I$10:$I$509,CF$9)/COUNTA('Job Catalog'!$C$10:$C$509),""))</f>
        <v/>
      </c>
      <c r="CG36" s="57">
        <f>IF(OR($A36="",CG$9=""),"",IFERROR(COUNTIFS('Job Catalog'!$F$10:$F$509,$A36,'Job Catalog'!$H$10:$H$509,CG$7,'Job Catalog'!$I$10:$I$509,CG$9)/COUNTA('Job Catalog'!$C$10:$C$509),""))</f>
        <v/>
      </c>
      <c r="CH36" s="57">
        <f>IF(OR($A36="",CH$9=""),"",IFERROR(COUNTIFS('Job Catalog'!$F$10:$F$509,$A36,'Job Catalog'!$H$10:$H$509,CH$7,'Job Catalog'!$I$10:$I$509,CH$9)/COUNTA('Job Catalog'!$C$10:$C$509),""))</f>
        <v/>
      </c>
      <c r="CI36" s="57">
        <f>IF(OR($A36="",CI$9=""),"",IFERROR(COUNTIFS('Job Catalog'!$F$10:$F$509,$A36,'Job Catalog'!$H$10:$H$509,CI$7,'Job Catalog'!$I$10:$I$509,CI$9)/COUNTA('Job Catalog'!$C$10:$C$509),""))</f>
        <v/>
      </c>
      <c r="CJ36" s="57">
        <f>IF(OR($A36="",CJ$9=""),"",IFERROR(COUNTIFS('Job Catalog'!$F$10:$F$509,$A36,'Job Catalog'!$H$10:$H$509,CJ$7,'Job Catalog'!$I$10:$I$509,CJ$9)/COUNTA('Job Catalog'!$C$10:$C$509),""))</f>
        <v/>
      </c>
      <c r="CK36" s="57">
        <f>IF(OR($A36="",CK$9=""),"",IFERROR(COUNTIFS('Job Catalog'!$F$10:$F$509,$A36,'Job Catalog'!$H$10:$H$509,CK$7,'Job Catalog'!$I$10:$I$509,CK$9)/COUNTA('Job Catalog'!$C$10:$C$509),""))</f>
        <v/>
      </c>
      <c r="CL36" s="57">
        <f>IF(OR($A36="",CL$9=""),"",IFERROR(COUNTIFS('Job Catalog'!$F$10:$F$509,$A36,'Job Catalog'!$H$10:$H$509,CL$7,'Job Catalog'!$I$10:$I$509,CL$9)/COUNTA('Job Catalog'!$C$10:$C$509),""))</f>
        <v/>
      </c>
      <c r="CM36" s="57">
        <f>IF(OR($A36="",CM$9=""),"",IFERROR(COUNTIFS('Job Catalog'!$F$10:$F$509,$A36,'Job Catalog'!$H$10:$H$509,CM$7,'Job Catalog'!$I$10:$I$509,CM$9)/COUNTA('Job Catalog'!$C$10:$C$509),""))</f>
        <v/>
      </c>
      <c r="CN36" s="57">
        <f>IF(OR($A36="",CN$9=""),"",IFERROR(COUNTIFS('Job Catalog'!$F$10:$F$509,$A36,'Job Catalog'!$H$10:$H$509,CN$7,'Job Catalog'!$I$10:$I$509,CN$9)/COUNTA('Job Catalog'!$C$10:$C$509),""))</f>
        <v/>
      </c>
      <c r="CO36" s="57">
        <f>IF(OR($A36="",CO$9=""),"",IFERROR(COUNTIFS('Job Catalog'!$F$10:$F$509,$A36,'Job Catalog'!$H$10:$H$509,CO$7,'Job Catalog'!$I$10:$I$509,CO$9)/COUNTA('Job Catalog'!$C$10:$C$509),""))</f>
        <v/>
      </c>
      <c r="CP36" s="57">
        <f>IF(OR($A36="",CP$9=""),"",IFERROR(COUNTIFS('Job Catalog'!$F$10:$F$509,$A36,'Job Catalog'!$H$10:$H$509,CP$7,'Job Catalog'!$I$10:$I$509,CP$9)/COUNTA('Job Catalog'!$C$10:$C$509),""))</f>
        <v/>
      </c>
      <c r="CQ36" s="57">
        <f>IF(OR($A36="",CQ$9=""),"",IFERROR(COUNTIFS('Job Catalog'!$F$10:$F$509,$A36,'Job Catalog'!$H$10:$H$509,CQ$7,'Job Catalog'!$I$10:$I$509,CQ$9)/COUNTA('Job Catalog'!$C$10:$C$509),""))</f>
        <v/>
      </c>
      <c r="CR36" s="57">
        <f>IF(OR($A36="",CR$9=""),"",IFERROR(COUNTIFS('Job Catalog'!$F$10:$F$509,$A36,'Job Catalog'!$H$10:$H$509,CR$7,'Job Catalog'!$I$10:$I$509,CR$9)/COUNTA('Job Catalog'!$C$10:$C$509),""))</f>
        <v/>
      </c>
      <c r="CS36" s="57">
        <f>IF(OR($A36="",CS$9=""),"",IFERROR(COUNTIFS('Job Catalog'!$F$10:$F$509,$A36,'Job Catalog'!$H$10:$H$509,CS$7,'Job Catalog'!$I$10:$I$509,CS$9)/COUNTA('Job Catalog'!$C$10:$C$509),""))</f>
        <v/>
      </c>
      <c r="CT36" s="57">
        <f>IF(OR($A36="",CT$9=""),"",IFERROR(COUNTIFS('Job Catalog'!$F$10:$F$509,$A36,'Job Catalog'!$H$10:$H$509,CT$7,'Job Catalog'!$I$10:$I$509,CT$9)/COUNTA('Job Catalog'!$C$10:$C$509),""))</f>
        <v/>
      </c>
      <c r="CU36" s="58">
        <f>IF($A36="","",SUM(C36:CT36))</f>
        <v/>
      </c>
    </row>
    <row r="37">
      <c r="A37">
        <f>IF(SETUP!$C175="","",SETUP!$C175)</f>
        <v/>
      </c>
      <c r="B37" s="9">
        <f>IF(SETUP!$C175="","",SETUP!$B175&amp;" / "&amp;SETUP!$D175)</f>
        <v/>
      </c>
      <c r="C37" s="57">
        <f>IF(OR($A37="",C$9=""),"",IFERROR(COUNTIFS('Job Catalog'!$F$10:$F$509,$A37,'Job Catalog'!$H$10:$H$509,C$7,'Job Catalog'!$I$10:$I$509,C$9)/COUNTA('Job Catalog'!$C$10:$C$509),""))</f>
        <v/>
      </c>
      <c r="D37" s="57">
        <f>IF(OR($A37="",D$9=""),"",IFERROR(COUNTIFS('Job Catalog'!$F$10:$F$509,$A37,'Job Catalog'!$H$10:$H$509,D$7,'Job Catalog'!$I$10:$I$509,D$9)/COUNTA('Job Catalog'!$C$10:$C$509),""))</f>
        <v/>
      </c>
      <c r="E37" s="57">
        <f>IF(OR($A37="",E$9=""),"",IFERROR(COUNTIFS('Job Catalog'!$F$10:$F$509,$A37,'Job Catalog'!$H$10:$H$509,E$7,'Job Catalog'!$I$10:$I$509,E$9)/COUNTA('Job Catalog'!$C$10:$C$509),""))</f>
        <v/>
      </c>
      <c r="F37" s="57">
        <f>IF(OR($A37="",F$9=""),"",IFERROR(COUNTIFS('Job Catalog'!$F$10:$F$509,$A37,'Job Catalog'!$H$10:$H$509,F$7,'Job Catalog'!$I$10:$I$509,F$9)/COUNTA('Job Catalog'!$C$10:$C$509),""))</f>
        <v/>
      </c>
      <c r="G37" s="57">
        <f>IF(OR($A37="",G$9=""),"",IFERROR(COUNTIFS('Job Catalog'!$F$10:$F$509,$A37,'Job Catalog'!$H$10:$H$509,G$7,'Job Catalog'!$I$10:$I$509,G$9)/COUNTA('Job Catalog'!$C$10:$C$509),""))</f>
        <v/>
      </c>
      <c r="H37" s="57">
        <f>IF(OR($A37="",H$9=""),"",IFERROR(COUNTIFS('Job Catalog'!$F$10:$F$509,$A37,'Job Catalog'!$H$10:$H$509,H$7,'Job Catalog'!$I$10:$I$509,H$9)/COUNTA('Job Catalog'!$C$10:$C$509),""))</f>
        <v/>
      </c>
      <c r="I37" s="57">
        <f>IF(OR($A37="",I$9=""),"",IFERROR(COUNTIFS('Job Catalog'!$F$10:$F$509,$A37,'Job Catalog'!$H$10:$H$509,I$7,'Job Catalog'!$I$10:$I$509,I$9)/COUNTA('Job Catalog'!$C$10:$C$509),""))</f>
        <v/>
      </c>
      <c r="J37" s="57">
        <f>IF(OR($A37="",J$9=""),"",IFERROR(COUNTIFS('Job Catalog'!$F$10:$F$509,$A37,'Job Catalog'!$H$10:$H$509,J$7,'Job Catalog'!$I$10:$I$509,J$9)/COUNTA('Job Catalog'!$C$10:$C$509),""))</f>
        <v/>
      </c>
      <c r="K37" s="57">
        <f>IF(OR($A37="",K$9=""),"",IFERROR(COUNTIFS('Job Catalog'!$F$10:$F$509,$A37,'Job Catalog'!$H$10:$H$509,K$7,'Job Catalog'!$I$10:$I$509,K$9)/COUNTA('Job Catalog'!$C$10:$C$509),""))</f>
        <v/>
      </c>
      <c r="L37" s="57">
        <f>IF(OR($A37="",L$9=""),"",IFERROR(COUNTIFS('Job Catalog'!$F$10:$F$509,$A37,'Job Catalog'!$H$10:$H$509,L$7,'Job Catalog'!$I$10:$I$509,L$9)/COUNTA('Job Catalog'!$C$10:$C$509),""))</f>
        <v/>
      </c>
      <c r="M37" s="57">
        <f>IF(OR($A37="",M$9=""),"",IFERROR(COUNTIFS('Job Catalog'!$F$10:$F$509,$A37,'Job Catalog'!$H$10:$H$509,M$7,'Job Catalog'!$I$10:$I$509,M$9)/COUNTA('Job Catalog'!$C$10:$C$509),""))</f>
        <v/>
      </c>
      <c r="N37" s="57">
        <f>IF(OR($A37="",N$9=""),"",IFERROR(COUNTIFS('Job Catalog'!$F$10:$F$509,$A37,'Job Catalog'!$H$10:$H$509,N$7,'Job Catalog'!$I$10:$I$509,N$9)/COUNTA('Job Catalog'!$C$10:$C$509),""))</f>
        <v/>
      </c>
      <c r="O37" s="57">
        <f>IF(OR($A37="",O$9=""),"",IFERROR(COUNTIFS('Job Catalog'!$F$10:$F$509,$A37,'Job Catalog'!$H$10:$H$509,O$7,'Job Catalog'!$I$10:$I$509,O$9)/COUNTA('Job Catalog'!$C$10:$C$509),""))</f>
        <v/>
      </c>
      <c r="P37" s="57">
        <f>IF(OR($A37="",P$9=""),"",IFERROR(COUNTIFS('Job Catalog'!$F$10:$F$509,$A37,'Job Catalog'!$H$10:$H$509,P$7,'Job Catalog'!$I$10:$I$509,P$9)/COUNTA('Job Catalog'!$C$10:$C$509),""))</f>
        <v/>
      </c>
      <c r="Q37" s="57">
        <f>IF(OR($A37="",Q$9=""),"",IFERROR(COUNTIFS('Job Catalog'!$F$10:$F$509,$A37,'Job Catalog'!$H$10:$H$509,Q$7,'Job Catalog'!$I$10:$I$509,Q$9)/COUNTA('Job Catalog'!$C$10:$C$509),""))</f>
        <v/>
      </c>
      <c r="R37" s="57">
        <f>IF(OR($A37="",R$9=""),"",IFERROR(COUNTIFS('Job Catalog'!$F$10:$F$509,$A37,'Job Catalog'!$H$10:$H$509,R$7,'Job Catalog'!$I$10:$I$509,R$9)/COUNTA('Job Catalog'!$C$10:$C$509),""))</f>
        <v/>
      </c>
      <c r="S37" s="57">
        <f>IF(OR($A37="",S$9=""),"",IFERROR(COUNTIFS('Job Catalog'!$F$10:$F$509,$A37,'Job Catalog'!$H$10:$H$509,S$7,'Job Catalog'!$I$10:$I$509,S$9)/COUNTA('Job Catalog'!$C$10:$C$509),""))</f>
        <v/>
      </c>
      <c r="T37" s="57">
        <f>IF(OR($A37="",T$9=""),"",IFERROR(COUNTIFS('Job Catalog'!$F$10:$F$509,$A37,'Job Catalog'!$H$10:$H$509,T$7,'Job Catalog'!$I$10:$I$509,T$9)/COUNTA('Job Catalog'!$C$10:$C$509),""))</f>
        <v/>
      </c>
      <c r="U37" s="57">
        <f>IF(OR($A37="",U$9=""),"",IFERROR(COUNTIFS('Job Catalog'!$F$10:$F$509,$A37,'Job Catalog'!$H$10:$H$509,U$7,'Job Catalog'!$I$10:$I$509,U$9)/COUNTA('Job Catalog'!$C$10:$C$509),""))</f>
        <v/>
      </c>
      <c r="V37" s="57">
        <f>IF(OR($A37="",V$9=""),"",IFERROR(COUNTIFS('Job Catalog'!$F$10:$F$509,$A37,'Job Catalog'!$H$10:$H$509,V$7,'Job Catalog'!$I$10:$I$509,V$9)/COUNTA('Job Catalog'!$C$10:$C$509),""))</f>
        <v/>
      </c>
      <c r="W37" s="57">
        <f>IF(OR($A37="",W$9=""),"",IFERROR(COUNTIFS('Job Catalog'!$F$10:$F$509,$A37,'Job Catalog'!$H$10:$H$509,W$7,'Job Catalog'!$I$10:$I$509,W$9)/COUNTA('Job Catalog'!$C$10:$C$509),""))</f>
        <v/>
      </c>
      <c r="X37" s="57">
        <f>IF(OR($A37="",X$9=""),"",IFERROR(COUNTIFS('Job Catalog'!$F$10:$F$509,$A37,'Job Catalog'!$H$10:$H$509,X$7,'Job Catalog'!$I$10:$I$509,X$9)/COUNTA('Job Catalog'!$C$10:$C$509),""))</f>
        <v/>
      </c>
      <c r="Y37" s="57">
        <f>IF(OR($A37="",Y$9=""),"",IFERROR(COUNTIFS('Job Catalog'!$F$10:$F$509,$A37,'Job Catalog'!$H$10:$H$509,Y$7,'Job Catalog'!$I$10:$I$509,Y$9)/COUNTA('Job Catalog'!$C$10:$C$509),""))</f>
        <v/>
      </c>
      <c r="Z37" s="57">
        <f>IF(OR($A37="",Z$9=""),"",IFERROR(COUNTIFS('Job Catalog'!$F$10:$F$509,$A37,'Job Catalog'!$H$10:$H$509,Z$7,'Job Catalog'!$I$10:$I$509,Z$9)/COUNTA('Job Catalog'!$C$10:$C$509),""))</f>
        <v/>
      </c>
      <c r="AA37" s="57">
        <f>IF(OR($A37="",AA$9=""),"",IFERROR(COUNTIFS('Job Catalog'!$F$10:$F$509,$A37,'Job Catalog'!$H$10:$H$509,AA$7,'Job Catalog'!$I$10:$I$509,AA$9)/COUNTA('Job Catalog'!$C$10:$C$509),""))</f>
        <v/>
      </c>
      <c r="AB37" s="57">
        <f>IF(OR($A37="",AB$9=""),"",IFERROR(COUNTIFS('Job Catalog'!$F$10:$F$509,$A37,'Job Catalog'!$H$10:$H$509,AB$7,'Job Catalog'!$I$10:$I$509,AB$9)/COUNTA('Job Catalog'!$C$10:$C$509),""))</f>
        <v/>
      </c>
      <c r="AC37" s="57">
        <f>IF(OR($A37="",AC$9=""),"",IFERROR(COUNTIFS('Job Catalog'!$F$10:$F$509,$A37,'Job Catalog'!$H$10:$H$509,AC$7,'Job Catalog'!$I$10:$I$509,AC$9)/COUNTA('Job Catalog'!$C$10:$C$509),""))</f>
        <v/>
      </c>
      <c r="AD37" s="57">
        <f>IF(OR($A37="",AD$9=""),"",IFERROR(COUNTIFS('Job Catalog'!$F$10:$F$509,$A37,'Job Catalog'!$H$10:$H$509,AD$7,'Job Catalog'!$I$10:$I$509,AD$9)/COUNTA('Job Catalog'!$C$10:$C$509),""))</f>
        <v/>
      </c>
      <c r="AE37" s="57">
        <f>IF(OR($A37="",AE$9=""),"",IFERROR(COUNTIFS('Job Catalog'!$F$10:$F$509,$A37,'Job Catalog'!$H$10:$H$509,AE$7,'Job Catalog'!$I$10:$I$509,AE$9)/COUNTA('Job Catalog'!$C$10:$C$509),""))</f>
        <v/>
      </c>
      <c r="AF37" s="57">
        <f>IF(OR($A37="",AF$9=""),"",IFERROR(COUNTIFS('Job Catalog'!$F$10:$F$509,$A37,'Job Catalog'!$H$10:$H$509,AF$7,'Job Catalog'!$I$10:$I$509,AF$9)/COUNTA('Job Catalog'!$C$10:$C$509),""))</f>
        <v/>
      </c>
      <c r="AG37" s="57">
        <f>IF(OR($A37="",AG$9=""),"",IFERROR(COUNTIFS('Job Catalog'!$F$10:$F$509,$A37,'Job Catalog'!$H$10:$H$509,AG$7,'Job Catalog'!$I$10:$I$509,AG$9)/COUNTA('Job Catalog'!$C$10:$C$509),""))</f>
        <v/>
      </c>
      <c r="AH37" s="57">
        <f>IF(OR($A37="",AH$9=""),"",IFERROR(COUNTIFS('Job Catalog'!$F$10:$F$509,$A37,'Job Catalog'!$H$10:$H$509,AH$7,'Job Catalog'!$I$10:$I$509,AH$9)/COUNTA('Job Catalog'!$C$10:$C$509),""))</f>
        <v/>
      </c>
      <c r="AI37" s="57">
        <f>IF(OR($A37="",AI$9=""),"",IFERROR(COUNTIFS('Job Catalog'!$F$10:$F$509,$A37,'Job Catalog'!$H$10:$H$509,AI$7,'Job Catalog'!$I$10:$I$509,AI$9)/COUNTA('Job Catalog'!$C$10:$C$509),""))</f>
        <v/>
      </c>
      <c r="AJ37" s="57">
        <f>IF(OR($A37="",AJ$9=""),"",IFERROR(COUNTIFS('Job Catalog'!$F$10:$F$509,$A37,'Job Catalog'!$H$10:$H$509,AJ$7,'Job Catalog'!$I$10:$I$509,AJ$9)/COUNTA('Job Catalog'!$C$10:$C$509),""))</f>
        <v/>
      </c>
      <c r="AK37" s="57">
        <f>IF(OR($A37="",AK$9=""),"",IFERROR(COUNTIFS('Job Catalog'!$F$10:$F$509,$A37,'Job Catalog'!$H$10:$H$509,AK$7,'Job Catalog'!$I$10:$I$509,AK$9)/COUNTA('Job Catalog'!$C$10:$C$509),""))</f>
        <v/>
      </c>
      <c r="AL37" s="57">
        <f>IF(OR($A37="",AL$9=""),"",IFERROR(COUNTIFS('Job Catalog'!$F$10:$F$509,$A37,'Job Catalog'!$H$10:$H$509,AL$7,'Job Catalog'!$I$10:$I$509,AL$9)/COUNTA('Job Catalog'!$C$10:$C$509),""))</f>
        <v/>
      </c>
      <c r="AM37" s="57">
        <f>IF(OR($A37="",AM$9=""),"",IFERROR(COUNTIFS('Job Catalog'!$F$10:$F$509,$A37,'Job Catalog'!$H$10:$H$509,AM$7,'Job Catalog'!$I$10:$I$509,AM$9)/COUNTA('Job Catalog'!$C$10:$C$509),""))</f>
        <v/>
      </c>
      <c r="AN37" s="57">
        <f>IF(OR($A37="",AN$9=""),"",IFERROR(COUNTIFS('Job Catalog'!$F$10:$F$509,$A37,'Job Catalog'!$H$10:$H$509,AN$7,'Job Catalog'!$I$10:$I$509,AN$9)/COUNTA('Job Catalog'!$C$10:$C$509),""))</f>
        <v/>
      </c>
      <c r="AO37" s="57">
        <f>IF(OR($A37="",AO$9=""),"",IFERROR(COUNTIFS('Job Catalog'!$F$10:$F$509,$A37,'Job Catalog'!$H$10:$H$509,AO$7,'Job Catalog'!$I$10:$I$509,AO$9)/COUNTA('Job Catalog'!$C$10:$C$509),""))</f>
        <v/>
      </c>
      <c r="AP37" s="57">
        <f>IF(OR($A37="",AP$9=""),"",IFERROR(COUNTIFS('Job Catalog'!$F$10:$F$509,$A37,'Job Catalog'!$H$10:$H$509,AP$7,'Job Catalog'!$I$10:$I$509,AP$9)/COUNTA('Job Catalog'!$C$10:$C$509),""))</f>
        <v/>
      </c>
      <c r="AQ37" s="57">
        <f>IF(OR($A37="",AQ$9=""),"",IFERROR(COUNTIFS('Job Catalog'!$F$10:$F$509,$A37,'Job Catalog'!$H$10:$H$509,AQ$7,'Job Catalog'!$I$10:$I$509,AQ$9)/COUNTA('Job Catalog'!$C$10:$C$509),""))</f>
        <v/>
      </c>
      <c r="AR37" s="57">
        <f>IF(OR($A37="",AR$9=""),"",IFERROR(COUNTIFS('Job Catalog'!$F$10:$F$509,$A37,'Job Catalog'!$H$10:$H$509,AR$7,'Job Catalog'!$I$10:$I$509,AR$9)/COUNTA('Job Catalog'!$C$10:$C$509),""))</f>
        <v/>
      </c>
      <c r="AS37" s="57">
        <f>IF(OR($A37="",AS$9=""),"",IFERROR(COUNTIFS('Job Catalog'!$F$10:$F$509,$A37,'Job Catalog'!$H$10:$H$509,AS$7,'Job Catalog'!$I$10:$I$509,AS$9)/COUNTA('Job Catalog'!$C$10:$C$509),""))</f>
        <v/>
      </c>
      <c r="AT37" s="57">
        <f>IF(OR($A37="",AT$9=""),"",IFERROR(COUNTIFS('Job Catalog'!$F$10:$F$509,$A37,'Job Catalog'!$H$10:$H$509,AT$7,'Job Catalog'!$I$10:$I$509,AT$9)/COUNTA('Job Catalog'!$C$10:$C$509),""))</f>
        <v/>
      </c>
      <c r="AU37" s="57">
        <f>IF(OR($A37="",AU$9=""),"",IFERROR(COUNTIFS('Job Catalog'!$F$10:$F$509,$A37,'Job Catalog'!$H$10:$H$509,AU$7,'Job Catalog'!$I$10:$I$509,AU$9)/COUNTA('Job Catalog'!$C$10:$C$509),""))</f>
        <v/>
      </c>
      <c r="AV37" s="57">
        <f>IF(OR($A37="",AV$9=""),"",IFERROR(COUNTIFS('Job Catalog'!$F$10:$F$509,$A37,'Job Catalog'!$H$10:$H$509,AV$7,'Job Catalog'!$I$10:$I$509,AV$9)/COUNTA('Job Catalog'!$C$10:$C$509),""))</f>
        <v/>
      </c>
      <c r="AW37" s="57">
        <f>IF(OR($A37="",AW$9=""),"",IFERROR(COUNTIFS('Job Catalog'!$F$10:$F$509,$A37,'Job Catalog'!$H$10:$H$509,AW$7,'Job Catalog'!$I$10:$I$509,AW$9)/COUNTA('Job Catalog'!$C$10:$C$509),""))</f>
        <v/>
      </c>
      <c r="AX37" s="57">
        <f>IF(OR($A37="",AX$9=""),"",IFERROR(COUNTIFS('Job Catalog'!$F$10:$F$509,$A37,'Job Catalog'!$H$10:$H$509,AX$7,'Job Catalog'!$I$10:$I$509,AX$9)/COUNTA('Job Catalog'!$C$10:$C$509),""))</f>
        <v/>
      </c>
      <c r="AY37" s="57">
        <f>IF(OR($A37="",AY$9=""),"",IFERROR(COUNTIFS('Job Catalog'!$F$10:$F$509,$A37,'Job Catalog'!$H$10:$H$509,AY$7,'Job Catalog'!$I$10:$I$509,AY$9)/COUNTA('Job Catalog'!$C$10:$C$509),""))</f>
        <v/>
      </c>
      <c r="AZ37" s="57">
        <f>IF(OR($A37="",AZ$9=""),"",IFERROR(COUNTIFS('Job Catalog'!$F$10:$F$509,$A37,'Job Catalog'!$H$10:$H$509,AZ$7,'Job Catalog'!$I$10:$I$509,AZ$9)/COUNTA('Job Catalog'!$C$10:$C$509),""))</f>
        <v/>
      </c>
      <c r="BA37" s="57">
        <f>IF(OR($A37="",BA$9=""),"",IFERROR(COUNTIFS('Job Catalog'!$F$10:$F$509,$A37,'Job Catalog'!$H$10:$H$509,BA$7,'Job Catalog'!$I$10:$I$509,BA$9)/COUNTA('Job Catalog'!$C$10:$C$509),""))</f>
        <v/>
      </c>
      <c r="BB37" s="57">
        <f>IF(OR($A37="",BB$9=""),"",IFERROR(COUNTIFS('Job Catalog'!$F$10:$F$509,$A37,'Job Catalog'!$H$10:$H$509,BB$7,'Job Catalog'!$I$10:$I$509,BB$9)/COUNTA('Job Catalog'!$C$10:$C$509),""))</f>
        <v/>
      </c>
      <c r="BC37" s="57">
        <f>IF(OR($A37="",BC$9=""),"",IFERROR(COUNTIFS('Job Catalog'!$F$10:$F$509,$A37,'Job Catalog'!$H$10:$H$509,BC$7,'Job Catalog'!$I$10:$I$509,BC$9)/COUNTA('Job Catalog'!$C$10:$C$509),""))</f>
        <v/>
      </c>
      <c r="BD37" s="57">
        <f>IF(OR($A37="",BD$9=""),"",IFERROR(COUNTIFS('Job Catalog'!$F$10:$F$509,$A37,'Job Catalog'!$H$10:$H$509,BD$7,'Job Catalog'!$I$10:$I$509,BD$9)/COUNTA('Job Catalog'!$C$10:$C$509),""))</f>
        <v/>
      </c>
      <c r="BE37" s="57">
        <f>IF(OR($A37="",BE$9=""),"",IFERROR(COUNTIFS('Job Catalog'!$F$10:$F$509,$A37,'Job Catalog'!$H$10:$H$509,BE$7,'Job Catalog'!$I$10:$I$509,BE$9)/COUNTA('Job Catalog'!$C$10:$C$509),""))</f>
        <v/>
      </c>
      <c r="BF37" s="57">
        <f>IF(OR($A37="",BF$9=""),"",IFERROR(COUNTIFS('Job Catalog'!$F$10:$F$509,$A37,'Job Catalog'!$H$10:$H$509,BF$7,'Job Catalog'!$I$10:$I$509,BF$9)/COUNTA('Job Catalog'!$C$10:$C$509),""))</f>
        <v/>
      </c>
      <c r="BG37" s="57">
        <f>IF(OR($A37="",BG$9=""),"",IFERROR(COUNTIFS('Job Catalog'!$F$10:$F$509,$A37,'Job Catalog'!$H$10:$H$509,BG$7,'Job Catalog'!$I$10:$I$509,BG$9)/COUNTA('Job Catalog'!$C$10:$C$509),""))</f>
        <v/>
      </c>
      <c r="BH37" s="57">
        <f>IF(OR($A37="",BH$9=""),"",IFERROR(COUNTIFS('Job Catalog'!$F$10:$F$509,$A37,'Job Catalog'!$H$10:$H$509,BH$7,'Job Catalog'!$I$10:$I$509,BH$9)/COUNTA('Job Catalog'!$C$10:$C$509),""))</f>
        <v/>
      </c>
      <c r="BI37" s="57">
        <f>IF(OR($A37="",BI$9=""),"",IFERROR(COUNTIFS('Job Catalog'!$F$10:$F$509,$A37,'Job Catalog'!$H$10:$H$509,BI$7,'Job Catalog'!$I$10:$I$509,BI$9)/COUNTA('Job Catalog'!$C$10:$C$509),""))</f>
        <v/>
      </c>
      <c r="BJ37" s="57">
        <f>IF(OR($A37="",BJ$9=""),"",IFERROR(COUNTIFS('Job Catalog'!$F$10:$F$509,$A37,'Job Catalog'!$H$10:$H$509,BJ$7,'Job Catalog'!$I$10:$I$509,BJ$9)/COUNTA('Job Catalog'!$C$10:$C$509),""))</f>
        <v/>
      </c>
      <c r="BK37" s="57">
        <f>IF(OR($A37="",BK$9=""),"",IFERROR(COUNTIFS('Job Catalog'!$F$10:$F$509,$A37,'Job Catalog'!$H$10:$H$509,BK$7,'Job Catalog'!$I$10:$I$509,BK$9)/COUNTA('Job Catalog'!$C$10:$C$509),""))</f>
        <v/>
      </c>
      <c r="BL37" s="57">
        <f>IF(OR($A37="",BL$9=""),"",IFERROR(COUNTIFS('Job Catalog'!$F$10:$F$509,$A37,'Job Catalog'!$H$10:$H$509,BL$7,'Job Catalog'!$I$10:$I$509,BL$9)/COUNTA('Job Catalog'!$C$10:$C$509),""))</f>
        <v/>
      </c>
      <c r="BM37" s="57">
        <f>IF(OR($A37="",BM$9=""),"",IFERROR(COUNTIFS('Job Catalog'!$F$10:$F$509,$A37,'Job Catalog'!$H$10:$H$509,BM$7,'Job Catalog'!$I$10:$I$509,BM$9)/COUNTA('Job Catalog'!$C$10:$C$509),""))</f>
        <v/>
      </c>
      <c r="BN37" s="57">
        <f>IF(OR($A37="",BN$9=""),"",IFERROR(COUNTIFS('Job Catalog'!$F$10:$F$509,$A37,'Job Catalog'!$H$10:$H$509,BN$7,'Job Catalog'!$I$10:$I$509,BN$9)/COUNTA('Job Catalog'!$C$10:$C$509),""))</f>
        <v/>
      </c>
      <c r="BO37" s="57">
        <f>IF(OR($A37="",BO$9=""),"",IFERROR(COUNTIFS('Job Catalog'!$F$10:$F$509,$A37,'Job Catalog'!$H$10:$H$509,BO$7,'Job Catalog'!$I$10:$I$509,BO$9)/COUNTA('Job Catalog'!$C$10:$C$509),""))</f>
        <v/>
      </c>
      <c r="BP37" s="57">
        <f>IF(OR($A37="",BP$9=""),"",IFERROR(COUNTIFS('Job Catalog'!$F$10:$F$509,$A37,'Job Catalog'!$H$10:$H$509,BP$7,'Job Catalog'!$I$10:$I$509,BP$9)/COUNTA('Job Catalog'!$C$10:$C$509),""))</f>
        <v/>
      </c>
      <c r="BQ37" s="57">
        <f>IF(OR($A37="",BQ$9=""),"",IFERROR(COUNTIFS('Job Catalog'!$F$10:$F$509,$A37,'Job Catalog'!$H$10:$H$509,BQ$7,'Job Catalog'!$I$10:$I$509,BQ$9)/COUNTA('Job Catalog'!$C$10:$C$509),""))</f>
        <v/>
      </c>
      <c r="BR37" s="57">
        <f>IF(OR($A37="",BR$9=""),"",IFERROR(COUNTIFS('Job Catalog'!$F$10:$F$509,$A37,'Job Catalog'!$H$10:$H$509,BR$7,'Job Catalog'!$I$10:$I$509,BR$9)/COUNTA('Job Catalog'!$C$10:$C$509),""))</f>
        <v/>
      </c>
      <c r="BS37" s="57">
        <f>IF(OR($A37="",BS$9=""),"",IFERROR(COUNTIFS('Job Catalog'!$F$10:$F$509,$A37,'Job Catalog'!$H$10:$H$509,BS$7,'Job Catalog'!$I$10:$I$509,BS$9)/COUNTA('Job Catalog'!$C$10:$C$509),""))</f>
        <v/>
      </c>
      <c r="BT37" s="57">
        <f>IF(OR($A37="",BT$9=""),"",IFERROR(COUNTIFS('Job Catalog'!$F$10:$F$509,$A37,'Job Catalog'!$H$10:$H$509,BT$7,'Job Catalog'!$I$10:$I$509,BT$9)/COUNTA('Job Catalog'!$C$10:$C$509),""))</f>
        <v/>
      </c>
      <c r="BU37" s="57">
        <f>IF(OR($A37="",BU$9=""),"",IFERROR(COUNTIFS('Job Catalog'!$F$10:$F$509,$A37,'Job Catalog'!$H$10:$H$509,BU$7,'Job Catalog'!$I$10:$I$509,BU$9)/COUNTA('Job Catalog'!$C$10:$C$509),""))</f>
        <v/>
      </c>
      <c r="BV37" s="57">
        <f>IF(OR($A37="",BV$9=""),"",IFERROR(COUNTIFS('Job Catalog'!$F$10:$F$509,$A37,'Job Catalog'!$H$10:$H$509,BV$7,'Job Catalog'!$I$10:$I$509,BV$9)/COUNTA('Job Catalog'!$C$10:$C$509),""))</f>
        <v/>
      </c>
      <c r="BW37" s="57">
        <f>IF(OR($A37="",BW$9=""),"",IFERROR(COUNTIFS('Job Catalog'!$F$10:$F$509,$A37,'Job Catalog'!$H$10:$H$509,BW$7,'Job Catalog'!$I$10:$I$509,BW$9)/COUNTA('Job Catalog'!$C$10:$C$509),""))</f>
        <v/>
      </c>
      <c r="BX37" s="57">
        <f>IF(OR($A37="",BX$9=""),"",IFERROR(COUNTIFS('Job Catalog'!$F$10:$F$509,$A37,'Job Catalog'!$H$10:$H$509,BX$7,'Job Catalog'!$I$10:$I$509,BX$9)/COUNTA('Job Catalog'!$C$10:$C$509),""))</f>
        <v/>
      </c>
      <c r="BY37" s="57">
        <f>IF(OR($A37="",BY$9=""),"",IFERROR(COUNTIFS('Job Catalog'!$F$10:$F$509,$A37,'Job Catalog'!$H$10:$H$509,BY$7,'Job Catalog'!$I$10:$I$509,BY$9)/COUNTA('Job Catalog'!$C$10:$C$509),""))</f>
        <v/>
      </c>
      <c r="BZ37" s="57">
        <f>IF(OR($A37="",BZ$9=""),"",IFERROR(COUNTIFS('Job Catalog'!$F$10:$F$509,$A37,'Job Catalog'!$H$10:$H$509,BZ$7,'Job Catalog'!$I$10:$I$509,BZ$9)/COUNTA('Job Catalog'!$C$10:$C$509),""))</f>
        <v/>
      </c>
      <c r="CA37" s="57">
        <f>IF(OR($A37="",CA$9=""),"",IFERROR(COUNTIFS('Job Catalog'!$F$10:$F$509,$A37,'Job Catalog'!$H$10:$H$509,CA$7,'Job Catalog'!$I$10:$I$509,CA$9)/COUNTA('Job Catalog'!$C$10:$C$509),""))</f>
        <v/>
      </c>
      <c r="CB37" s="57">
        <f>IF(OR($A37="",CB$9=""),"",IFERROR(COUNTIFS('Job Catalog'!$F$10:$F$509,$A37,'Job Catalog'!$H$10:$H$509,CB$7,'Job Catalog'!$I$10:$I$509,CB$9)/COUNTA('Job Catalog'!$C$10:$C$509),""))</f>
        <v/>
      </c>
      <c r="CC37" s="57">
        <f>IF(OR($A37="",CC$9=""),"",IFERROR(COUNTIFS('Job Catalog'!$F$10:$F$509,$A37,'Job Catalog'!$H$10:$H$509,CC$7,'Job Catalog'!$I$10:$I$509,CC$9)/COUNTA('Job Catalog'!$C$10:$C$509),""))</f>
        <v/>
      </c>
      <c r="CD37" s="57">
        <f>IF(OR($A37="",CD$9=""),"",IFERROR(COUNTIFS('Job Catalog'!$F$10:$F$509,$A37,'Job Catalog'!$H$10:$H$509,CD$7,'Job Catalog'!$I$10:$I$509,CD$9)/COUNTA('Job Catalog'!$C$10:$C$509),""))</f>
        <v/>
      </c>
      <c r="CE37" s="57">
        <f>IF(OR($A37="",CE$9=""),"",IFERROR(COUNTIFS('Job Catalog'!$F$10:$F$509,$A37,'Job Catalog'!$H$10:$H$509,CE$7,'Job Catalog'!$I$10:$I$509,CE$9)/COUNTA('Job Catalog'!$C$10:$C$509),""))</f>
        <v/>
      </c>
      <c r="CF37" s="57">
        <f>IF(OR($A37="",CF$9=""),"",IFERROR(COUNTIFS('Job Catalog'!$F$10:$F$509,$A37,'Job Catalog'!$H$10:$H$509,CF$7,'Job Catalog'!$I$10:$I$509,CF$9)/COUNTA('Job Catalog'!$C$10:$C$509),""))</f>
        <v/>
      </c>
      <c r="CG37" s="57">
        <f>IF(OR($A37="",CG$9=""),"",IFERROR(COUNTIFS('Job Catalog'!$F$10:$F$509,$A37,'Job Catalog'!$H$10:$H$509,CG$7,'Job Catalog'!$I$10:$I$509,CG$9)/COUNTA('Job Catalog'!$C$10:$C$509),""))</f>
        <v/>
      </c>
      <c r="CH37" s="57">
        <f>IF(OR($A37="",CH$9=""),"",IFERROR(COUNTIFS('Job Catalog'!$F$10:$F$509,$A37,'Job Catalog'!$H$10:$H$509,CH$7,'Job Catalog'!$I$10:$I$509,CH$9)/COUNTA('Job Catalog'!$C$10:$C$509),""))</f>
        <v/>
      </c>
      <c r="CI37" s="57">
        <f>IF(OR($A37="",CI$9=""),"",IFERROR(COUNTIFS('Job Catalog'!$F$10:$F$509,$A37,'Job Catalog'!$H$10:$H$509,CI$7,'Job Catalog'!$I$10:$I$509,CI$9)/COUNTA('Job Catalog'!$C$10:$C$509),""))</f>
        <v/>
      </c>
      <c r="CJ37" s="57">
        <f>IF(OR($A37="",CJ$9=""),"",IFERROR(COUNTIFS('Job Catalog'!$F$10:$F$509,$A37,'Job Catalog'!$H$10:$H$509,CJ$7,'Job Catalog'!$I$10:$I$509,CJ$9)/COUNTA('Job Catalog'!$C$10:$C$509),""))</f>
        <v/>
      </c>
      <c r="CK37" s="57">
        <f>IF(OR($A37="",CK$9=""),"",IFERROR(COUNTIFS('Job Catalog'!$F$10:$F$509,$A37,'Job Catalog'!$H$10:$H$509,CK$7,'Job Catalog'!$I$10:$I$509,CK$9)/COUNTA('Job Catalog'!$C$10:$C$509),""))</f>
        <v/>
      </c>
      <c r="CL37" s="57">
        <f>IF(OR($A37="",CL$9=""),"",IFERROR(COUNTIFS('Job Catalog'!$F$10:$F$509,$A37,'Job Catalog'!$H$10:$H$509,CL$7,'Job Catalog'!$I$10:$I$509,CL$9)/COUNTA('Job Catalog'!$C$10:$C$509),""))</f>
        <v/>
      </c>
      <c r="CM37" s="57">
        <f>IF(OR($A37="",CM$9=""),"",IFERROR(COUNTIFS('Job Catalog'!$F$10:$F$509,$A37,'Job Catalog'!$H$10:$H$509,CM$7,'Job Catalog'!$I$10:$I$509,CM$9)/COUNTA('Job Catalog'!$C$10:$C$509),""))</f>
        <v/>
      </c>
      <c r="CN37" s="57">
        <f>IF(OR($A37="",CN$9=""),"",IFERROR(COUNTIFS('Job Catalog'!$F$10:$F$509,$A37,'Job Catalog'!$H$10:$H$509,CN$7,'Job Catalog'!$I$10:$I$509,CN$9)/COUNTA('Job Catalog'!$C$10:$C$509),""))</f>
        <v/>
      </c>
      <c r="CO37" s="57">
        <f>IF(OR($A37="",CO$9=""),"",IFERROR(COUNTIFS('Job Catalog'!$F$10:$F$509,$A37,'Job Catalog'!$H$10:$H$509,CO$7,'Job Catalog'!$I$10:$I$509,CO$9)/COUNTA('Job Catalog'!$C$10:$C$509),""))</f>
        <v/>
      </c>
      <c r="CP37" s="57">
        <f>IF(OR($A37="",CP$9=""),"",IFERROR(COUNTIFS('Job Catalog'!$F$10:$F$509,$A37,'Job Catalog'!$H$10:$H$509,CP$7,'Job Catalog'!$I$10:$I$509,CP$9)/COUNTA('Job Catalog'!$C$10:$C$509),""))</f>
        <v/>
      </c>
      <c r="CQ37" s="57">
        <f>IF(OR($A37="",CQ$9=""),"",IFERROR(COUNTIFS('Job Catalog'!$F$10:$F$509,$A37,'Job Catalog'!$H$10:$H$509,CQ$7,'Job Catalog'!$I$10:$I$509,CQ$9)/COUNTA('Job Catalog'!$C$10:$C$509),""))</f>
        <v/>
      </c>
      <c r="CR37" s="57">
        <f>IF(OR($A37="",CR$9=""),"",IFERROR(COUNTIFS('Job Catalog'!$F$10:$F$509,$A37,'Job Catalog'!$H$10:$H$509,CR$7,'Job Catalog'!$I$10:$I$509,CR$9)/COUNTA('Job Catalog'!$C$10:$C$509),""))</f>
        <v/>
      </c>
      <c r="CS37" s="57">
        <f>IF(OR($A37="",CS$9=""),"",IFERROR(COUNTIFS('Job Catalog'!$F$10:$F$509,$A37,'Job Catalog'!$H$10:$H$509,CS$7,'Job Catalog'!$I$10:$I$509,CS$9)/COUNTA('Job Catalog'!$C$10:$C$509),""))</f>
        <v/>
      </c>
      <c r="CT37" s="57">
        <f>IF(OR($A37="",CT$9=""),"",IFERROR(COUNTIFS('Job Catalog'!$F$10:$F$509,$A37,'Job Catalog'!$H$10:$H$509,CT$7,'Job Catalog'!$I$10:$I$509,CT$9)/COUNTA('Job Catalog'!$C$10:$C$509),""))</f>
        <v/>
      </c>
      <c r="CU37" s="58">
        <f>IF($A37="","",SUM(C37:CT37))</f>
        <v/>
      </c>
    </row>
    <row r="38">
      <c r="A38">
        <f>IF(SETUP!$C176="","",SETUP!$C176)</f>
        <v/>
      </c>
      <c r="B38" s="9">
        <f>IF(SETUP!$C176="","",SETUP!$B176&amp;" / "&amp;SETUP!$D176)</f>
        <v/>
      </c>
      <c r="C38" s="57">
        <f>IF(OR($A38="",C$9=""),"",IFERROR(COUNTIFS('Job Catalog'!$F$10:$F$509,$A38,'Job Catalog'!$H$10:$H$509,C$7,'Job Catalog'!$I$10:$I$509,C$9)/COUNTA('Job Catalog'!$C$10:$C$509),""))</f>
        <v/>
      </c>
      <c r="D38" s="57">
        <f>IF(OR($A38="",D$9=""),"",IFERROR(COUNTIFS('Job Catalog'!$F$10:$F$509,$A38,'Job Catalog'!$H$10:$H$509,D$7,'Job Catalog'!$I$10:$I$509,D$9)/COUNTA('Job Catalog'!$C$10:$C$509),""))</f>
        <v/>
      </c>
      <c r="E38" s="57">
        <f>IF(OR($A38="",E$9=""),"",IFERROR(COUNTIFS('Job Catalog'!$F$10:$F$509,$A38,'Job Catalog'!$H$10:$H$509,E$7,'Job Catalog'!$I$10:$I$509,E$9)/COUNTA('Job Catalog'!$C$10:$C$509),""))</f>
        <v/>
      </c>
      <c r="F38" s="57">
        <f>IF(OR($A38="",F$9=""),"",IFERROR(COUNTIFS('Job Catalog'!$F$10:$F$509,$A38,'Job Catalog'!$H$10:$H$509,F$7,'Job Catalog'!$I$10:$I$509,F$9)/COUNTA('Job Catalog'!$C$10:$C$509),""))</f>
        <v/>
      </c>
      <c r="G38" s="57">
        <f>IF(OR($A38="",G$9=""),"",IFERROR(COUNTIFS('Job Catalog'!$F$10:$F$509,$A38,'Job Catalog'!$H$10:$H$509,G$7,'Job Catalog'!$I$10:$I$509,G$9)/COUNTA('Job Catalog'!$C$10:$C$509),""))</f>
        <v/>
      </c>
      <c r="H38" s="57">
        <f>IF(OR($A38="",H$9=""),"",IFERROR(COUNTIFS('Job Catalog'!$F$10:$F$509,$A38,'Job Catalog'!$H$10:$H$509,H$7,'Job Catalog'!$I$10:$I$509,H$9)/COUNTA('Job Catalog'!$C$10:$C$509),""))</f>
        <v/>
      </c>
      <c r="I38" s="57">
        <f>IF(OR($A38="",I$9=""),"",IFERROR(COUNTIFS('Job Catalog'!$F$10:$F$509,$A38,'Job Catalog'!$H$10:$H$509,I$7,'Job Catalog'!$I$10:$I$509,I$9)/COUNTA('Job Catalog'!$C$10:$C$509),""))</f>
        <v/>
      </c>
      <c r="J38" s="57">
        <f>IF(OR($A38="",J$9=""),"",IFERROR(COUNTIFS('Job Catalog'!$F$10:$F$509,$A38,'Job Catalog'!$H$10:$H$509,J$7,'Job Catalog'!$I$10:$I$509,J$9)/COUNTA('Job Catalog'!$C$10:$C$509),""))</f>
        <v/>
      </c>
      <c r="K38" s="57">
        <f>IF(OR($A38="",K$9=""),"",IFERROR(COUNTIFS('Job Catalog'!$F$10:$F$509,$A38,'Job Catalog'!$H$10:$H$509,K$7,'Job Catalog'!$I$10:$I$509,K$9)/COUNTA('Job Catalog'!$C$10:$C$509),""))</f>
        <v/>
      </c>
      <c r="L38" s="57">
        <f>IF(OR($A38="",L$9=""),"",IFERROR(COUNTIFS('Job Catalog'!$F$10:$F$509,$A38,'Job Catalog'!$H$10:$H$509,L$7,'Job Catalog'!$I$10:$I$509,L$9)/COUNTA('Job Catalog'!$C$10:$C$509),""))</f>
        <v/>
      </c>
      <c r="M38" s="57">
        <f>IF(OR($A38="",M$9=""),"",IFERROR(COUNTIFS('Job Catalog'!$F$10:$F$509,$A38,'Job Catalog'!$H$10:$H$509,M$7,'Job Catalog'!$I$10:$I$509,M$9)/COUNTA('Job Catalog'!$C$10:$C$509),""))</f>
        <v/>
      </c>
      <c r="N38" s="57">
        <f>IF(OR($A38="",N$9=""),"",IFERROR(COUNTIFS('Job Catalog'!$F$10:$F$509,$A38,'Job Catalog'!$H$10:$H$509,N$7,'Job Catalog'!$I$10:$I$509,N$9)/COUNTA('Job Catalog'!$C$10:$C$509),""))</f>
        <v/>
      </c>
      <c r="O38" s="57">
        <f>IF(OR($A38="",O$9=""),"",IFERROR(COUNTIFS('Job Catalog'!$F$10:$F$509,$A38,'Job Catalog'!$H$10:$H$509,O$7,'Job Catalog'!$I$10:$I$509,O$9)/COUNTA('Job Catalog'!$C$10:$C$509),""))</f>
        <v/>
      </c>
      <c r="P38" s="57">
        <f>IF(OR($A38="",P$9=""),"",IFERROR(COUNTIFS('Job Catalog'!$F$10:$F$509,$A38,'Job Catalog'!$H$10:$H$509,P$7,'Job Catalog'!$I$10:$I$509,P$9)/COUNTA('Job Catalog'!$C$10:$C$509),""))</f>
        <v/>
      </c>
      <c r="Q38" s="57">
        <f>IF(OR($A38="",Q$9=""),"",IFERROR(COUNTIFS('Job Catalog'!$F$10:$F$509,$A38,'Job Catalog'!$H$10:$H$509,Q$7,'Job Catalog'!$I$10:$I$509,Q$9)/COUNTA('Job Catalog'!$C$10:$C$509),""))</f>
        <v/>
      </c>
      <c r="R38" s="57">
        <f>IF(OR($A38="",R$9=""),"",IFERROR(COUNTIFS('Job Catalog'!$F$10:$F$509,$A38,'Job Catalog'!$H$10:$H$509,R$7,'Job Catalog'!$I$10:$I$509,R$9)/COUNTA('Job Catalog'!$C$10:$C$509),""))</f>
        <v/>
      </c>
      <c r="S38" s="57">
        <f>IF(OR($A38="",S$9=""),"",IFERROR(COUNTIFS('Job Catalog'!$F$10:$F$509,$A38,'Job Catalog'!$H$10:$H$509,S$7,'Job Catalog'!$I$10:$I$509,S$9)/COUNTA('Job Catalog'!$C$10:$C$509),""))</f>
        <v/>
      </c>
      <c r="T38" s="57">
        <f>IF(OR($A38="",T$9=""),"",IFERROR(COUNTIFS('Job Catalog'!$F$10:$F$509,$A38,'Job Catalog'!$H$10:$H$509,T$7,'Job Catalog'!$I$10:$I$509,T$9)/COUNTA('Job Catalog'!$C$10:$C$509),""))</f>
        <v/>
      </c>
      <c r="U38" s="57">
        <f>IF(OR($A38="",U$9=""),"",IFERROR(COUNTIFS('Job Catalog'!$F$10:$F$509,$A38,'Job Catalog'!$H$10:$H$509,U$7,'Job Catalog'!$I$10:$I$509,U$9)/COUNTA('Job Catalog'!$C$10:$C$509),""))</f>
        <v/>
      </c>
      <c r="V38" s="57">
        <f>IF(OR($A38="",V$9=""),"",IFERROR(COUNTIFS('Job Catalog'!$F$10:$F$509,$A38,'Job Catalog'!$H$10:$H$509,V$7,'Job Catalog'!$I$10:$I$509,V$9)/COUNTA('Job Catalog'!$C$10:$C$509),""))</f>
        <v/>
      </c>
      <c r="W38" s="57">
        <f>IF(OR($A38="",W$9=""),"",IFERROR(COUNTIFS('Job Catalog'!$F$10:$F$509,$A38,'Job Catalog'!$H$10:$H$509,W$7,'Job Catalog'!$I$10:$I$509,W$9)/COUNTA('Job Catalog'!$C$10:$C$509),""))</f>
        <v/>
      </c>
      <c r="X38" s="57">
        <f>IF(OR($A38="",X$9=""),"",IFERROR(COUNTIFS('Job Catalog'!$F$10:$F$509,$A38,'Job Catalog'!$H$10:$H$509,X$7,'Job Catalog'!$I$10:$I$509,X$9)/COUNTA('Job Catalog'!$C$10:$C$509),""))</f>
        <v/>
      </c>
      <c r="Y38" s="57">
        <f>IF(OR($A38="",Y$9=""),"",IFERROR(COUNTIFS('Job Catalog'!$F$10:$F$509,$A38,'Job Catalog'!$H$10:$H$509,Y$7,'Job Catalog'!$I$10:$I$509,Y$9)/COUNTA('Job Catalog'!$C$10:$C$509),""))</f>
        <v/>
      </c>
      <c r="Z38" s="57">
        <f>IF(OR($A38="",Z$9=""),"",IFERROR(COUNTIFS('Job Catalog'!$F$10:$F$509,$A38,'Job Catalog'!$H$10:$H$509,Z$7,'Job Catalog'!$I$10:$I$509,Z$9)/COUNTA('Job Catalog'!$C$10:$C$509),""))</f>
        <v/>
      </c>
      <c r="AA38" s="57">
        <f>IF(OR($A38="",AA$9=""),"",IFERROR(COUNTIFS('Job Catalog'!$F$10:$F$509,$A38,'Job Catalog'!$H$10:$H$509,AA$7,'Job Catalog'!$I$10:$I$509,AA$9)/COUNTA('Job Catalog'!$C$10:$C$509),""))</f>
        <v/>
      </c>
      <c r="AB38" s="57">
        <f>IF(OR($A38="",AB$9=""),"",IFERROR(COUNTIFS('Job Catalog'!$F$10:$F$509,$A38,'Job Catalog'!$H$10:$H$509,AB$7,'Job Catalog'!$I$10:$I$509,AB$9)/COUNTA('Job Catalog'!$C$10:$C$509),""))</f>
        <v/>
      </c>
      <c r="AC38" s="57">
        <f>IF(OR($A38="",AC$9=""),"",IFERROR(COUNTIFS('Job Catalog'!$F$10:$F$509,$A38,'Job Catalog'!$H$10:$H$509,AC$7,'Job Catalog'!$I$10:$I$509,AC$9)/COUNTA('Job Catalog'!$C$10:$C$509),""))</f>
        <v/>
      </c>
      <c r="AD38" s="57">
        <f>IF(OR($A38="",AD$9=""),"",IFERROR(COUNTIFS('Job Catalog'!$F$10:$F$509,$A38,'Job Catalog'!$H$10:$H$509,AD$7,'Job Catalog'!$I$10:$I$509,AD$9)/COUNTA('Job Catalog'!$C$10:$C$509),""))</f>
        <v/>
      </c>
      <c r="AE38" s="57">
        <f>IF(OR($A38="",AE$9=""),"",IFERROR(COUNTIFS('Job Catalog'!$F$10:$F$509,$A38,'Job Catalog'!$H$10:$H$509,AE$7,'Job Catalog'!$I$10:$I$509,AE$9)/COUNTA('Job Catalog'!$C$10:$C$509),""))</f>
        <v/>
      </c>
      <c r="AF38" s="57">
        <f>IF(OR($A38="",AF$9=""),"",IFERROR(COUNTIFS('Job Catalog'!$F$10:$F$509,$A38,'Job Catalog'!$H$10:$H$509,AF$7,'Job Catalog'!$I$10:$I$509,AF$9)/COUNTA('Job Catalog'!$C$10:$C$509),""))</f>
        <v/>
      </c>
      <c r="AG38" s="57">
        <f>IF(OR($A38="",AG$9=""),"",IFERROR(COUNTIFS('Job Catalog'!$F$10:$F$509,$A38,'Job Catalog'!$H$10:$H$509,AG$7,'Job Catalog'!$I$10:$I$509,AG$9)/COUNTA('Job Catalog'!$C$10:$C$509),""))</f>
        <v/>
      </c>
      <c r="AH38" s="57">
        <f>IF(OR($A38="",AH$9=""),"",IFERROR(COUNTIFS('Job Catalog'!$F$10:$F$509,$A38,'Job Catalog'!$H$10:$H$509,AH$7,'Job Catalog'!$I$10:$I$509,AH$9)/COUNTA('Job Catalog'!$C$10:$C$509),""))</f>
        <v/>
      </c>
      <c r="AI38" s="57">
        <f>IF(OR($A38="",AI$9=""),"",IFERROR(COUNTIFS('Job Catalog'!$F$10:$F$509,$A38,'Job Catalog'!$H$10:$H$509,AI$7,'Job Catalog'!$I$10:$I$509,AI$9)/COUNTA('Job Catalog'!$C$10:$C$509),""))</f>
        <v/>
      </c>
      <c r="AJ38" s="57">
        <f>IF(OR($A38="",AJ$9=""),"",IFERROR(COUNTIFS('Job Catalog'!$F$10:$F$509,$A38,'Job Catalog'!$H$10:$H$509,AJ$7,'Job Catalog'!$I$10:$I$509,AJ$9)/COUNTA('Job Catalog'!$C$10:$C$509),""))</f>
        <v/>
      </c>
      <c r="AK38" s="57">
        <f>IF(OR($A38="",AK$9=""),"",IFERROR(COUNTIFS('Job Catalog'!$F$10:$F$509,$A38,'Job Catalog'!$H$10:$H$509,AK$7,'Job Catalog'!$I$10:$I$509,AK$9)/COUNTA('Job Catalog'!$C$10:$C$509),""))</f>
        <v/>
      </c>
      <c r="AL38" s="57">
        <f>IF(OR($A38="",AL$9=""),"",IFERROR(COUNTIFS('Job Catalog'!$F$10:$F$509,$A38,'Job Catalog'!$H$10:$H$509,AL$7,'Job Catalog'!$I$10:$I$509,AL$9)/COUNTA('Job Catalog'!$C$10:$C$509),""))</f>
        <v/>
      </c>
      <c r="AM38" s="57">
        <f>IF(OR($A38="",AM$9=""),"",IFERROR(COUNTIFS('Job Catalog'!$F$10:$F$509,$A38,'Job Catalog'!$H$10:$H$509,AM$7,'Job Catalog'!$I$10:$I$509,AM$9)/COUNTA('Job Catalog'!$C$10:$C$509),""))</f>
        <v/>
      </c>
      <c r="AN38" s="57">
        <f>IF(OR($A38="",AN$9=""),"",IFERROR(COUNTIFS('Job Catalog'!$F$10:$F$509,$A38,'Job Catalog'!$H$10:$H$509,AN$7,'Job Catalog'!$I$10:$I$509,AN$9)/COUNTA('Job Catalog'!$C$10:$C$509),""))</f>
        <v/>
      </c>
      <c r="AO38" s="57">
        <f>IF(OR($A38="",AO$9=""),"",IFERROR(COUNTIFS('Job Catalog'!$F$10:$F$509,$A38,'Job Catalog'!$H$10:$H$509,AO$7,'Job Catalog'!$I$10:$I$509,AO$9)/COUNTA('Job Catalog'!$C$10:$C$509),""))</f>
        <v/>
      </c>
      <c r="AP38" s="57">
        <f>IF(OR($A38="",AP$9=""),"",IFERROR(COUNTIFS('Job Catalog'!$F$10:$F$509,$A38,'Job Catalog'!$H$10:$H$509,AP$7,'Job Catalog'!$I$10:$I$509,AP$9)/COUNTA('Job Catalog'!$C$10:$C$509),""))</f>
        <v/>
      </c>
      <c r="AQ38" s="57">
        <f>IF(OR($A38="",AQ$9=""),"",IFERROR(COUNTIFS('Job Catalog'!$F$10:$F$509,$A38,'Job Catalog'!$H$10:$H$509,AQ$7,'Job Catalog'!$I$10:$I$509,AQ$9)/COUNTA('Job Catalog'!$C$10:$C$509),""))</f>
        <v/>
      </c>
      <c r="AR38" s="57">
        <f>IF(OR($A38="",AR$9=""),"",IFERROR(COUNTIFS('Job Catalog'!$F$10:$F$509,$A38,'Job Catalog'!$H$10:$H$509,AR$7,'Job Catalog'!$I$10:$I$509,AR$9)/COUNTA('Job Catalog'!$C$10:$C$509),""))</f>
        <v/>
      </c>
      <c r="AS38" s="57">
        <f>IF(OR($A38="",AS$9=""),"",IFERROR(COUNTIFS('Job Catalog'!$F$10:$F$509,$A38,'Job Catalog'!$H$10:$H$509,AS$7,'Job Catalog'!$I$10:$I$509,AS$9)/COUNTA('Job Catalog'!$C$10:$C$509),""))</f>
        <v/>
      </c>
      <c r="AT38" s="57">
        <f>IF(OR($A38="",AT$9=""),"",IFERROR(COUNTIFS('Job Catalog'!$F$10:$F$509,$A38,'Job Catalog'!$H$10:$H$509,AT$7,'Job Catalog'!$I$10:$I$509,AT$9)/COUNTA('Job Catalog'!$C$10:$C$509),""))</f>
        <v/>
      </c>
      <c r="AU38" s="57">
        <f>IF(OR($A38="",AU$9=""),"",IFERROR(COUNTIFS('Job Catalog'!$F$10:$F$509,$A38,'Job Catalog'!$H$10:$H$509,AU$7,'Job Catalog'!$I$10:$I$509,AU$9)/COUNTA('Job Catalog'!$C$10:$C$509),""))</f>
        <v/>
      </c>
      <c r="AV38" s="57">
        <f>IF(OR($A38="",AV$9=""),"",IFERROR(COUNTIFS('Job Catalog'!$F$10:$F$509,$A38,'Job Catalog'!$H$10:$H$509,AV$7,'Job Catalog'!$I$10:$I$509,AV$9)/COUNTA('Job Catalog'!$C$10:$C$509),""))</f>
        <v/>
      </c>
      <c r="AW38" s="57">
        <f>IF(OR($A38="",AW$9=""),"",IFERROR(COUNTIFS('Job Catalog'!$F$10:$F$509,$A38,'Job Catalog'!$H$10:$H$509,AW$7,'Job Catalog'!$I$10:$I$509,AW$9)/COUNTA('Job Catalog'!$C$10:$C$509),""))</f>
        <v/>
      </c>
      <c r="AX38" s="57">
        <f>IF(OR($A38="",AX$9=""),"",IFERROR(COUNTIFS('Job Catalog'!$F$10:$F$509,$A38,'Job Catalog'!$H$10:$H$509,AX$7,'Job Catalog'!$I$10:$I$509,AX$9)/COUNTA('Job Catalog'!$C$10:$C$509),""))</f>
        <v/>
      </c>
      <c r="AY38" s="57">
        <f>IF(OR($A38="",AY$9=""),"",IFERROR(COUNTIFS('Job Catalog'!$F$10:$F$509,$A38,'Job Catalog'!$H$10:$H$509,AY$7,'Job Catalog'!$I$10:$I$509,AY$9)/COUNTA('Job Catalog'!$C$10:$C$509),""))</f>
        <v/>
      </c>
      <c r="AZ38" s="57">
        <f>IF(OR($A38="",AZ$9=""),"",IFERROR(COUNTIFS('Job Catalog'!$F$10:$F$509,$A38,'Job Catalog'!$H$10:$H$509,AZ$7,'Job Catalog'!$I$10:$I$509,AZ$9)/COUNTA('Job Catalog'!$C$10:$C$509),""))</f>
        <v/>
      </c>
      <c r="BA38" s="57">
        <f>IF(OR($A38="",BA$9=""),"",IFERROR(COUNTIFS('Job Catalog'!$F$10:$F$509,$A38,'Job Catalog'!$H$10:$H$509,BA$7,'Job Catalog'!$I$10:$I$509,BA$9)/COUNTA('Job Catalog'!$C$10:$C$509),""))</f>
        <v/>
      </c>
      <c r="BB38" s="57">
        <f>IF(OR($A38="",BB$9=""),"",IFERROR(COUNTIFS('Job Catalog'!$F$10:$F$509,$A38,'Job Catalog'!$H$10:$H$509,BB$7,'Job Catalog'!$I$10:$I$509,BB$9)/COUNTA('Job Catalog'!$C$10:$C$509),""))</f>
        <v/>
      </c>
      <c r="BC38" s="57">
        <f>IF(OR($A38="",BC$9=""),"",IFERROR(COUNTIFS('Job Catalog'!$F$10:$F$509,$A38,'Job Catalog'!$H$10:$H$509,BC$7,'Job Catalog'!$I$10:$I$509,BC$9)/COUNTA('Job Catalog'!$C$10:$C$509),""))</f>
        <v/>
      </c>
      <c r="BD38" s="57">
        <f>IF(OR($A38="",BD$9=""),"",IFERROR(COUNTIFS('Job Catalog'!$F$10:$F$509,$A38,'Job Catalog'!$H$10:$H$509,BD$7,'Job Catalog'!$I$10:$I$509,BD$9)/COUNTA('Job Catalog'!$C$10:$C$509),""))</f>
        <v/>
      </c>
      <c r="BE38" s="57">
        <f>IF(OR($A38="",BE$9=""),"",IFERROR(COUNTIFS('Job Catalog'!$F$10:$F$509,$A38,'Job Catalog'!$H$10:$H$509,BE$7,'Job Catalog'!$I$10:$I$509,BE$9)/COUNTA('Job Catalog'!$C$10:$C$509),""))</f>
        <v/>
      </c>
      <c r="BF38" s="57">
        <f>IF(OR($A38="",BF$9=""),"",IFERROR(COUNTIFS('Job Catalog'!$F$10:$F$509,$A38,'Job Catalog'!$H$10:$H$509,BF$7,'Job Catalog'!$I$10:$I$509,BF$9)/COUNTA('Job Catalog'!$C$10:$C$509),""))</f>
        <v/>
      </c>
      <c r="BG38" s="57">
        <f>IF(OR($A38="",BG$9=""),"",IFERROR(COUNTIFS('Job Catalog'!$F$10:$F$509,$A38,'Job Catalog'!$H$10:$H$509,BG$7,'Job Catalog'!$I$10:$I$509,BG$9)/COUNTA('Job Catalog'!$C$10:$C$509),""))</f>
        <v/>
      </c>
      <c r="BH38" s="57">
        <f>IF(OR($A38="",BH$9=""),"",IFERROR(COUNTIFS('Job Catalog'!$F$10:$F$509,$A38,'Job Catalog'!$H$10:$H$509,BH$7,'Job Catalog'!$I$10:$I$509,BH$9)/COUNTA('Job Catalog'!$C$10:$C$509),""))</f>
        <v/>
      </c>
      <c r="BI38" s="57">
        <f>IF(OR($A38="",BI$9=""),"",IFERROR(COUNTIFS('Job Catalog'!$F$10:$F$509,$A38,'Job Catalog'!$H$10:$H$509,BI$7,'Job Catalog'!$I$10:$I$509,BI$9)/COUNTA('Job Catalog'!$C$10:$C$509),""))</f>
        <v/>
      </c>
      <c r="BJ38" s="57">
        <f>IF(OR($A38="",BJ$9=""),"",IFERROR(COUNTIFS('Job Catalog'!$F$10:$F$509,$A38,'Job Catalog'!$H$10:$H$509,BJ$7,'Job Catalog'!$I$10:$I$509,BJ$9)/COUNTA('Job Catalog'!$C$10:$C$509),""))</f>
        <v/>
      </c>
      <c r="BK38" s="57">
        <f>IF(OR($A38="",BK$9=""),"",IFERROR(COUNTIFS('Job Catalog'!$F$10:$F$509,$A38,'Job Catalog'!$H$10:$H$509,BK$7,'Job Catalog'!$I$10:$I$509,BK$9)/COUNTA('Job Catalog'!$C$10:$C$509),""))</f>
        <v/>
      </c>
      <c r="BL38" s="57">
        <f>IF(OR($A38="",BL$9=""),"",IFERROR(COUNTIFS('Job Catalog'!$F$10:$F$509,$A38,'Job Catalog'!$H$10:$H$509,BL$7,'Job Catalog'!$I$10:$I$509,BL$9)/COUNTA('Job Catalog'!$C$10:$C$509),""))</f>
        <v/>
      </c>
      <c r="BM38" s="57">
        <f>IF(OR($A38="",BM$9=""),"",IFERROR(COUNTIFS('Job Catalog'!$F$10:$F$509,$A38,'Job Catalog'!$H$10:$H$509,BM$7,'Job Catalog'!$I$10:$I$509,BM$9)/COUNTA('Job Catalog'!$C$10:$C$509),""))</f>
        <v/>
      </c>
      <c r="BN38" s="57">
        <f>IF(OR($A38="",BN$9=""),"",IFERROR(COUNTIFS('Job Catalog'!$F$10:$F$509,$A38,'Job Catalog'!$H$10:$H$509,BN$7,'Job Catalog'!$I$10:$I$509,BN$9)/COUNTA('Job Catalog'!$C$10:$C$509),""))</f>
        <v/>
      </c>
      <c r="BO38" s="57">
        <f>IF(OR($A38="",BO$9=""),"",IFERROR(COUNTIFS('Job Catalog'!$F$10:$F$509,$A38,'Job Catalog'!$H$10:$H$509,BO$7,'Job Catalog'!$I$10:$I$509,BO$9)/COUNTA('Job Catalog'!$C$10:$C$509),""))</f>
        <v/>
      </c>
      <c r="BP38" s="57">
        <f>IF(OR($A38="",BP$9=""),"",IFERROR(COUNTIFS('Job Catalog'!$F$10:$F$509,$A38,'Job Catalog'!$H$10:$H$509,BP$7,'Job Catalog'!$I$10:$I$509,BP$9)/COUNTA('Job Catalog'!$C$10:$C$509),""))</f>
        <v/>
      </c>
      <c r="BQ38" s="57">
        <f>IF(OR($A38="",BQ$9=""),"",IFERROR(COUNTIFS('Job Catalog'!$F$10:$F$509,$A38,'Job Catalog'!$H$10:$H$509,BQ$7,'Job Catalog'!$I$10:$I$509,BQ$9)/COUNTA('Job Catalog'!$C$10:$C$509),""))</f>
        <v/>
      </c>
      <c r="BR38" s="57">
        <f>IF(OR($A38="",BR$9=""),"",IFERROR(COUNTIFS('Job Catalog'!$F$10:$F$509,$A38,'Job Catalog'!$H$10:$H$509,BR$7,'Job Catalog'!$I$10:$I$509,BR$9)/COUNTA('Job Catalog'!$C$10:$C$509),""))</f>
        <v/>
      </c>
      <c r="BS38" s="57">
        <f>IF(OR($A38="",BS$9=""),"",IFERROR(COUNTIFS('Job Catalog'!$F$10:$F$509,$A38,'Job Catalog'!$H$10:$H$509,BS$7,'Job Catalog'!$I$10:$I$509,BS$9)/COUNTA('Job Catalog'!$C$10:$C$509),""))</f>
        <v/>
      </c>
      <c r="BT38" s="57">
        <f>IF(OR($A38="",BT$9=""),"",IFERROR(COUNTIFS('Job Catalog'!$F$10:$F$509,$A38,'Job Catalog'!$H$10:$H$509,BT$7,'Job Catalog'!$I$10:$I$509,BT$9)/COUNTA('Job Catalog'!$C$10:$C$509),""))</f>
        <v/>
      </c>
      <c r="BU38" s="57">
        <f>IF(OR($A38="",BU$9=""),"",IFERROR(COUNTIFS('Job Catalog'!$F$10:$F$509,$A38,'Job Catalog'!$H$10:$H$509,BU$7,'Job Catalog'!$I$10:$I$509,BU$9)/COUNTA('Job Catalog'!$C$10:$C$509),""))</f>
        <v/>
      </c>
      <c r="BV38" s="57">
        <f>IF(OR($A38="",BV$9=""),"",IFERROR(COUNTIFS('Job Catalog'!$F$10:$F$509,$A38,'Job Catalog'!$H$10:$H$509,BV$7,'Job Catalog'!$I$10:$I$509,BV$9)/COUNTA('Job Catalog'!$C$10:$C$509),""))</f>
        <v/>
      </c>
      <c r="BW38" s="57">
        <f>IF(OR($A38="",BW$9=""),"",IFERROR(COUNTIFS('Job Catalog'!$F$10:$F$509,$A38,'Job Catalog'!$H$10:$H$509,BW$7,'Job Catalog'!$I$10:$I$509,BW$9)/COUNTA('Job Catalog'!$C$10:$C$509),""))</f>
        <v/>
      </c>
      <c r="BX38" s="57">
        <f>IF(OR($A38="",BX$9=""),"",IFERROR(COUNTIFS('Job Catalog'!$F$10:$F$509,$A38,'Job Catalog'!$H$10:$H$509,BX$7,'Job Catalog'!$I$10:$I$509,BX$9)/COUNTA('Job Catalog'!$C$10:$C$509),""))</f>
        <v/>
      </c>
      <c r="BY38" s="57">
        <f>IF(OR($A38="",BY$9=""),"",IFERROR(COUNTIFS('Job Catalog'!$F$10:$F$509,$A38,'Job Catalog'!$H$10:$H$509,BY$7,'Job Catalog'!$I$10:$I$509,BY$9)/COUNTA('Job Catalog'!$C$10:$C$509),""))</f>
        <v/>
      </c>
      <c r="BZ38" s="57">
        <f>IF(OR($A38="",BZ$9=""),"",IFERROR(COUNTIFS('Job Catalog'!$F$10:$F$509,$A38,'Job Catalog'!$H$10:$H$509,BZ$7,'Job Catalog'!$I$10:$I$509,BZ$9)/COUNTA('Job Catalog'!$C$10:$C$509),""))</f>
        <v/>
      </c>
      <c r="CA38" s="57">
        <f>IF(OR($A38="",CA$9=""),"",IFERROR(COUNTIFS('Job Catalog'!$F$10:$F$509,$A38,'Job Catalog'!$H$10:$H$509,CA$7,'Job Catalog'!$I$10:$I$509,CA$9)/COUNTA('Job Catalog'!$C$10:$C$509),""))</f>
        <v/>
      </c>
      <c r="CB38" s="57">
        <f>IF(OR($A38="",CB$9=""),"",IFERROR(COUNTIFS('Job Catalog'!$F$10:$F$509,$A38,'Job Catalog'!$H$10:$H$509,CB$7,'Job Catalog'!$I$10:$I$509,CB$9)/COUNTA('Job Catalog'!$C$10:$C$509),""))</f>
        <v/>
      </c>
      <c r="CC38" s="57">
        <f>IF(OR($A38="",CC$9=""),"",IFERROR(COUNTIFS('Job Catalog'!$F$10:$F$509,$A38,'Job Catalog'!$H$10:$H$509,CC$7,'Job Catalog'!$I$10:$I$509,CC$9)/COUNTA('Job Catalog'!$C$10:$C$509),""))</f>
        <v/>
      </c>
      <c r="CD38" s="57">
        <f>IF(OR($A38="",CD$9=""),"",IFERROR(COUNTIFS('Job Catalog'!$F$10:$F$509,$A38,'Job Catalog'!$H$10:$H$509,CD$7,'Job Catalog'!$I$10:$I$509,CD$9)/COUNTA('Job Catalog'!$C$10:$C$509),""))</f>
        <v/>
      </c>
      <c r="CE38" s="57">
        <f>IF(OR($A38="",CE$9=""),"",IFERROR(COUNTIFS('Job Catalog'!$F$10:$F$509,$A38,'Job Catalog'!$H$10:$H$509,CE$7,'Job Catalog'!$I$10:$I$509,CE$9)/COUNTA('Job Catalog'!$C$10:$C$509),""))</f>
        <v/>
      </c>
      <c r="CF38" s="57">
        <f>IF(OR($A38="",CF$9=""),"",IFERROR(COUNTIFS('Job Catalog'!$F$10:$F$509,$A38,'Job Catalog'!$H$10:$H$509,CF$7,'Job Catalog'!$I$10:$I$509,CF$9)/COUNTA('Job Catalog'!$C$10:$C$509),""))</f>
        <v/>
      </c>
      <c r="CG38" s="57">
        <f>IF(OR($A38="",CG$9=""),"",IFERROR(COUNTIFS('Job Catalog'!$F$10:$F$509,$A38,'Job Catalog'!$H$10:$H$509,CG$7,'Job Catalog'!$I$10:$I$509,CG$9)/COUNTA('Job Catalog'!$C$10:$C$509),""))</f>
        <v/>
      </c>
      <c r="CH38" s="57">
        <f>IF(OR($A38="",CH$9=""),"",IFERROR(COUNTIFS('Job Catalog'!$F$10:$F$509,$A38,'Job Catalog'!$H$10:$H$509,CH$7,'Job Catalog'!$I$10:$I$509,CH$9)/COUNTA('Job Catalog'!$C$10:$C$509),""))</f>
        <v/>
      </c>
      <c r="CI38" s="57">
        <f>IF(OR($A38="",CI$9=""),"",IFERROR(COUNTIFS('Job Catalog'!$F$10:$F$509,$A38,'Job Catalog'!$H$10:$H$509,CI$7,'Job Catalog'!$I$10:$I$509,CI$9)/COUNTA('Job Catalog'!$C$10:$C$509),""))</f>
        <v/>
      </c>
      <c r="CJ38" s="57">
        <f>IF(OR($A38="",CJ$9=""),"",IFERROR(COUNTIFS('Job Catalog'!$F$10:$F$509,$A38,'Job Catalog'!$H$10:$H$509,CJ$7,'Job Catalog'!$I$10:$I$509,CJ$9)/COUNTA('Job Catalog'!$C$10:$C$509),""))</f>
        <v/>
      </c>
      <c r="CK38" s="57">
        <f>IF(OR($A38="",CK$9=""),"",IFERROR(COUNTIFS('Job Catalog'!$F$10:$F$509,$A38,'Job Catalog'!$H$10:$H$509,CK$7,'Job Catalog'!$I$10:$I$509,CK$9)/COUNTA('Job Catalog'!$C$10:$C$509),""))</f>
        <v/>
      </c>
      <c r="CL38" s="57">
        <f>IF(OR($A38="",CL$9=""),"",IFERROR(COUNTIFS('Job Catalog'!$F$10:$F$509,$A38,'Job Catalog'!$H$10:$H$509,CL$7,'Job Catalog'!$I$10:$I$509,CL$9)/COUNTA('Job Catalog'!$C$10:$C$509),""))</f>
        <v/>
      </c>
      <c r="CM38" s="57">
        <f>IF(OR($A38="",CM$9=""),"",IFERROR(COUNTIFS('Job Catalog'!$F$10:$F$509,$A38,'Job Catalog'!$H$10:$H$509,CM$7,'Job Catalog'!$I$10:$I$509,CM$9)/COUNTA('Job Catalog'!$C$10:$C$509),""))</f>
        <v/>
      </c>
      <c r="CN38" s="57">
        <f>IF(OR($A38="",CN$9=""),"",IFERROR(COUNTIFS('Job Catalog'!$F$10:$F$509,$A38,'Job Catalog'!$H$10:$H$509,CN$7,'Job Catalog'!$I$10:$I$509,CN$9)/COUNTA('Job Catalog'!$C$10:$C$509),""))</f>
        <v/>
      </c>
      <c r="CO38" s="57">
        <f>IF(OR($A38="",CO$9=""),"",IFERROR(COUNTIFS('Job Catalog'!$F$10:$F$509,$A38,'Job Catalog'!$H$10:$H$509,CO$7,'Job Catalog'!$I$10:$I$509,CO$9)/COUNTA('Job Catalog'!$C$10:$C$509),""))</f>
        <v/>
      </c>
      <c r="CP38" s="57">
        <f>IF(OR($A38="",CP$9=""),"",IFERROR(COUNTIFS('Job Catalog'!$F$10:$F$509,$A38,'Job Catalog'!$H$10:$H$509,CP$7,'Job Catalog'!$I$10:$I$509,CP$9)/COUNTA('Job Catalog'!$C$10:$C$509),""))</f>
        <v/>
      </c>
      <c r="CQ38" s="57">
        <f>IF(OR($A38="",CQ$9=""),"",IFERROR(COUNTIFS('Job Catalog'!$F$10:$F$509,$A38,'Job Catalog'!$H$10:$H$509,CQ$7,'Job Catalog'!$I$10:$I$509,CQ$9)/COUNTA('Job Catalog'!$C$10:$C$509),""))</f>
        <v/>
      </c>
      <c r="CR38" s="57">
        <f>IF(OR($A38="",CR$9=""),"",IFERROR(COUNTIFS('Job Catalog'!$F$10:$F$509,$A38,'Job Catalog'!$H$10:$H$509,CR$7,'Job Catalog'!$I$10:$I$509,CR$9)/COUNTA('Job Catalog'!$C$10:$C$509),""))</f>
        <v/>
      </c>
      <c r="CS38" s="57">
        <f>IF(OR($A38="",CS$9=""),"",IFERROR(COUNTIFS('Job Catalog'!$F$10:$F$509,$A38,'Job Catalog'!$H$10:$H$509,CS$7,'Job Catalog'!$I$10:$I$509,CS$9)/COUNTA('Job Catalog'!$C$10:$C$509),""))</f>
        <v/>
      </c>
      <c r="CT38" s="57">
        <f>IF(OR($A38="",CT$9=""),"",IFERROR(COUNTIFS('Job Catalog'!$F$10:$F$509,$A38,'Job Catalog'!$H$10:$H$509,CT$7,'Job Catalog'!$I$10:$I$509,CT$9)/COUNTA('Job Catalog'!$C$10:$C$509),""))</f>
        <v/>
      </c>
      <c r="CU38" s="58">
        <f>IF($A38="","",SUM(C38:CT38))</f>
        <v/>
      </c>
    </row>
    <row r="39">
      <c r="A39">
        <f>IF(SETUP!$C177="","",SETUP!$C177)</f>
        <v/>
      </c>
      <c r="B39" s="9">
        <f>IF(SETUP!$C177="","",SETUP!$B177&amp;" / "&amp;SETUP!$D177)</f>
        <v/>
      </c>
      <c r="C39" s="57">
        <f>IF(OR($A39="",C$9=""),"",IFERROR(COUNTIFS('Job Catalog'!$F$10:$F$509,$A39,'Job Catalog'!$H$10:$H$509,C$7,'Job Catalog'!$I$10:$I$509,C$9)/COUNTA('Job Catalog'!$C$10:$C$509),""))</f>
        <v/>
      </c>
      <c r="D39" s="57">
        <f>IF(OR($A39="",D$9=""),"",IFERROR(COUNTIFS('Job Catalog'!$F$10:$F$509,$A39,'Job Catalog'!$H$10:$H$509,D$7,'Job Catalog'!$I$10:$I$509,D$9)/COUNTA('Job Catalog'!$C$10:$C$509),""))</f>
        <v/>
      </c>
      <c r="E39" s="57">
        <f>IF(OR($A39="",E$9=""),"",IFERROR(COUNTIFS('Job Catalog'!$F$10:$F$509,$A39,'Job Catalog'!$H$10:$H$509,E$7,'Job Catalog'!$I$10:$I$509,E$9)/COUNTA('Job Catalog'!$C$10:$C$509),""))</f>
        <v/>
      </c>
      <c r="F39" s="57">
        <f>IF(OR($A39="",F$9=""),"",IFERROR(COUNTIFS('Job Catalog'!$F$10:$F$509,$A39,'Job Catalog'!$H$10:$H$509,F$7,'Job Catalog'!$I$10:$I$509,F$9)/COUNTA('Job Catalog'!$C$10:$C$509),""))</f>
        <v/>
      </c>
      <c r="G39" s="57">
        <f>IF(OR($A39="",G$9=""),"",IFERROR(COUNTIFS('Job Catalog'!$F$10:$F$509,$A39,'Job Catalog'!$H$10:$H$509,G$7,'Job Catalog'!$I$10:$I$509,G$9)/COUNTA('Job Catalog'!$C$10:$C$509),""))</f>
        <v/>
      </c>
      <c r="H39" s="57">
        <f>IF(OR($A39="",H$9=""),"",IFERROR(COUNTIFS('Job Catalog'!$F$10:$F$509,$A39,'Job Catalog'!$H$10:$H$509,H$7,'Job Catalog'!$I$10:$I$509,H$9)/COUNTA('Job Catalog'!$C$10:$C$509),""))</f>
        <v/>
      </c>
      <c r="I39" s="57">
        <f>IF(OR($A39="",I$9=""),"",IFERROR(COUNTIFS('Job Catalog'!$F$10:$F$509,$A39,'Job Catalog'!$H$10:$H$509,I$7,'Job Catalog'!$I$10:$I$509,I$9)/COUNTA('Job Catalog'!$C$10:$C$509),""))</f>
        <v/>
      </c>
      <c r="J39" s="57">
        <f>IF(OR($A39="",J$9=""),"",IFERROR(COUNTIFS('Job Catalog'!$F$10:$F$509,$A39,'Job Catalog'!$H$10:$H$509,J$7,'Job Catalog'!$I$10:$I$509,J$9)/COUNTA('Job Catalog'!$C$10:$C$509),""))</f>
        <v/>
      </c>
      <c r="K39" s="57">
        <f>IF(OR($A39="",K$9=""),"",IFERROR(COUNTIFS('Job Catalog'!$F$10:$F$509,$A39,'Job Catalog'!$H$10:$H$509,K$7,'Job Catalog'!$I$10:$I$509,K$9)/COUNTA('Job Catalog'!$C$10:$C$509),""))</f>
        <v/>
      </c>
      <c r="L39" s="57">
        <f>IF(OR($A39="",L$9=""),"",IFERROR(COUNTIFS('Job Catalog'!$F$10:$F$509,$A39,'Job Catalog'!$H$10:$H$509,L$7,'Job Catalog'!$I$10:$I$509,L$9)/COUNTA('Job Catalog'!$C$10:$C$509),""))</f>
        <v/>
      </c>
      <c r="M39" s="57">
        <f>IF(OR($A39="",M$9=""),"",IFERROR(COUNTIFS('Job Catalog'!$F$10:$F$509,$A39,'Job Catalog'!$H$10:$H$509,M$7,'Job Catalog'!$I$10:$I$509,M$9)/COUNTA('Job Catalog'!$C$10:$C$509),""))</f>
        <v/>
      </c>
      <c r="N39" s="57">
        <f>IF(OR($A39="",N$9=""),"",IFERROR(COUNTIFS('Job Catalog'!$F$10:$F$509,$A39,'Job Catalog'!$H$10:$H$509,N$7,'Job Catalog'!$I$10:$I$509,N$9)/COUNTA('Job Catalog'!$C$10:$C$509),""))</f>
        <v/>
      </c>
      <c r="O39" s="57">
        <f>IF(OR($A39="",O$9=""),"",IFERROR(COUNTIFS('Job Catalog'!$F$10:$F$509,$A39,'Job Catalog'!$H$10:$H$509,O$7,'Job Catalog'!$I$10:$I$509,O$9)/COUNTA('Job Catalog'!$C$10:$C$509),""))</f>
        <v/>
      </c>
      <c r="P39" s="57">
        <f>IF(OR($A39="",P$9=""),"",IFERROR(COUNTIFS('Job Catalog'!$F$10:$F$509,$A39,'Job Catalog'!$H$10:$H$509,P$7,'Job Catalog'!$I$10:$I$509,P$9)/COUNTA('Job Catalog'!$C$10:$C$509),""))</f>
        <v/>
      </c>
      <c r="Q39" s="57">
        <f>IF(OR($A39="",Q$9=""),"",IFERROR(COUNTIFS('Job Catalog'!$F$10:$F$509,$A39,'Job Catalog'!$H$10:$H$509,Q$7,'Job Catalog'!$I$10:$I$509,Q$9)/COUNTA('Job Catalog'!$C$10:$C$509),""))</f>
        <v/>
      </c>
      <c r="R39" s="57">
        <f>IF(OR($A39="",R$9=""),"",IFERROR(COUNTIFS('Job Catalog'!$F$10:$F$509,$A39,'Job Catalog'!$H$10:$H$509,R$7,'Job Catalog'!$I$10:$I$509,R$9)/COUNTA('Job Catalog'!$C$10:$C$509),""))</f>
        <v/>
      </c>
      <c r="S39" s="57">
        <f>IF(OR($A39="",S$9=""),"",IFERROR(COUNTIFS('Job Catalog'!$F$10:$F$509,$A39,'Job Catalog'!$H$10:$H$509,S$7,'Job Catalog'!$I$10:$I$509,S$9)/COUNTA('Job Catalog'!$C$10:$C$509),""))</f>
        <v/>
      </c>
      <c r="T39" s="57">
        <f>IF(OR($A39="",T$9=""),"",IFERROR(COUNTIFS('Job Catalog'!$F$10:$F$509,$A39,'Job Catalog'!$H$10:$H$509,T$7,'Job Catalog'!$I$10:$I$509,T$9)/COUNTA('Job Catalog'!$C$10:$C$509),""))</f>
        <v/>
      </c>
      <c r="U39" s="57">
        <f>IF(OR($A39="",U$9=""),"",IFERROR(COUNTIFS('Job Catalog'!$F$10:$F$509,$A39,'Job Catalog'!$H$10:$H$509,U$7,'Job Catalog'!$I$10:$I$509,U$9)/COUNTA('Job Catalog'!$C$10:$C$509),""))</f>
        <v/>
      </c>
      <c r="V39" s="57">
        <f>IF(OR($A39="",V$9=""),"",IFERROR(COUNTIFS('Job Catalog'!$F$10:$F$509,$A39,'Job Catalog'!$H$10:$H$509,V$7,'Job Catalog'!$I$10:$I$509,V$9)/COUNTA('Job Catalog'!$C$10:$C$509),""))</f>
        <v/>
      </c>
      <c r="W39" s="57">
        <f>IF(OR($A39="",W$9=""),"",IFERROR(COUNTIFS('Job Catalog'!$F$10:$F$509,$A39,'Job Catalog'!$H$10:$H$509,W$7,'Job Catalog'!$I$10:$I$509,W$9)/COUNTA('Job Catalog'!$C$10:$C$509),""))</f>
        <v/>
      </c>
      <c r="X39" s="57">
        <f>IF(OR($A39="",X$9=""),"",IFERROR(COUNTIFS('Job Catalog'!$F$10:$F$509,$A39,'Job Catalog'!$H$10:$H$509,X$7,'Job Catalog'!$I$10:$I$509,X$9)/COUNTA('Job Catalog'!$C$10:$C$509),""))</f>
        <v/>
      </c>
      <c r="Y39" s="57">
        <f>IF(OR($A39="",Y$9=""),"",IFERROR(COUNTIFS('Job Catalog'!$F$10:$F$509,$A39,'Job Catalog'!$H$10:$H$509,Y$7,'Job Catalog'!$I$10:$I$509,Y$9)/COUNTA('Job Catalog'!$C$10:$C$509),""))</f>
        <v/>
      </c>
      <c r="Z39" s="57">
        <f>IF(OR($A39="",Z$9=""),"",IFERROR(COUNTIFS('Job Catalog'!$F$10:$F$509,$A39,'Job Catalog'!$H$10:$H$509,Z$7,'Job Catalog'!$I$10:$I$509,Z$9)/COUNTA('Job Catalog'!$C$10:$C$509),""))</f>
        <v/>
      </c>
      <c r="AA39" s="57">
        <f>IF(OR($A39="",AA$9=""),"",IFERROR(COUNTIFS('Job Catalog'!$F$10:$F$509,$A39,'Job Catalog'!$H$10:$H$509,AA$7,'Job Catalog'!$I$10:$I$509,AA$9)/COUNTA('Job Catalog'!$C$10:$C$509),""))</f>
        <v/>
      </c>
      <c r="AB39" s="57">
        <f>IF(OR($A39="",AB$9=""),"",IFERROR(COUNTIFS('Job Catalog'!$F$10:$F$509,$A39,'Job Catalog'!$H$10:$H$509,AB$7,'Job Catalog'!$I$10:$I$509,AB$9)/COUNTA('Job Catalog'!$C$10:$C$509),""))</f>
        <v/>
      </c>
      <c r="AC39" s="57">
        <f>IF(OR($A39="",AC$9=""),"",IFERROR(COUNTIFS('Job Catalog'!$F$10:$F$509,$A39,'Job Catalog'!$H$10:$H$509,AC$7,'Job Catalog'!$I$10:$I$509,AC$9)/COUNTA('Job Catalog'!$C$10:$C$509),""))</f>
        <v/>
      </c>
      <c r="AD39" s="57">
        <f>IF(OR($A39="",AD$9=""),"",IFERROR(COUNTIFS('Job Catalog'!$F$10:$F$509,$A39,'Job Catalog'!$H$10:$H$509,AD$7,'Job Catalog'!$I$10:$I$509,AD$9)/COUNTA('Job Catalog'!$C$10:$C$509),""))</f>
        <v/>
      </c>
      <c r="AE39" s="57">
        <f>IF(OR($A39="",AE$9=""),"",IFERROR(COUNTIFS('Job Catalog'!$F$10:$F$509,$A39,'Job Catalog'!$H$10:$H$509,AE$7,'Job Catalog'!$I$10:$I$509,AE$9)/COUNTA('Job Catalog'!$C$10:$C$509),""))</f>
        <v/>
      </c>
      <c r="AF39" s="57">
        <f>IF(OR($A39="",AF$9=""),"",IFERROR(COUNTIFS('Job Catalog'!$F$10:$F$509,$A39,'Job Catalog'!$H$10:$H$509,AF$7,'Job Catalog'!$I$10:$I$509,AF$9)/COUNTA('Job Catalog'!$C$10:$C$509),""))</f>
        <v/>
      </c>
      <c r="AG39" s="57">
        <f>IF(OR($A39="",AG$9=""),"",IFERROR(COUNTIFS('Job Catalog'!$F$10:$F$509,$A39,'Job Catalog'!$H$10:$H$509,AG$7,'Job Catalog'!$I$10:$I$509,AG$9)/COUNTA('Job Catalog'!$C$10:$C$509),""))</f>
        <v/>
      </c>
      <c r="AH39" s="57">
        <f>IF(OR($A39="",AH$9=""),"",IFERROR(COUNTIFS('Job Catalog'!$F$10:$F$509,$A39,'Job Catalog'!$H$10:$H$509,AH$7,'Job Catalog'!$I$10:$I$509,AH$9)/COUNTA('Job Catalog'!$C$10:$C$509),""))</f>
        <v/>
      </c>
      <c r="AI39" s="57">
        <f>IF(OR($A39="",AI$9=""),"",IFERROR(COUNTIFS('Job Catalog'!$F$10:$F$509,$A39,'Job Catalog'!$H$10:$H$509,AI$7,'Job Catalog'!$I$10:$I$509,AI$9)/COUNTA('Job Catalog'!$C$10:$C$509),""))</f>
        <v/>
      </c>
      <c r="AJ39" s="57">
        <f>IF(OR($A39="",AJ$9=""),"",IFERROR(COUNTIFS('Job Catalog'!$F$10:$F$509,$A39,'Job Catalog'!$H$10:$H$509,AJ$7,'Job Catalog'!$I$10:$I$509,AJ$9)/COUNTA('Job Catalog'!$C$10:$C$509),""))</f>
        <v/>
      </c>
      <c r="AK39" s="57">
        <f>IF(OR($A39="",AK$9=""),"",IFERROR(COUNTIFS('Job Catalog'!$F$10:$F$509,$A39,'Job Catalog'!$H$10:$H$509,AK$7,'Job Catalog'!$I$10:$I$509,AK$9)/COUNTA('Job Catalog'!$C$10:$C$509),""))</f>
        <v/>
      </c>
      <c r="AL39" s="57">
        <f>IF(OR($A39="",AL$9=""),"",IFERROR(COUNTIFS('Job Catalog'!$F$10:$F$509,$A39,'Job Catalog'!$H$10:$H$509,AL$7,'Job Catalog'!$I$10:$I$509,AL$9)/COUNTA('Job Catalog'!$C$10:$C$509),""))</f>
        <v/>
      </c>
      <c r="AM39" s="57">
        <f>IF(OR($A39="",AM$9=""),"",IFERROR(COUNTIFS('Job Catalog'!$F$10:$F$509,$A39,'Job Catalog'!$H$10:$H$509,AM$7,'Job Catalog'!$I$10:$I$509,AM$9)/COUNTA('Job Catalog'!$C$10:$C$509),""))</f>
        <v/>
      </c>
      <c r="AN39" s="57">
        <f>IF(OR($A39="",AN$9=""),"",IFERROR(COUNTIFS('Job Catalog'!$F$10:$F$509,$A39,'Job Catalog'!$H$10:$H$509,AN$7,'Job Catalog'!$I$10:$I$509,AN$9)/COUNTA('Job Catalog'!$C$10:$C$509),""))</f>
        <v/>
      </c>
      <c r="AO39" s="57">
        <f>IF(OR($A39="",AO$9=""),"",IFERROR(COUNTIFS('Job Catalog'!$F$10:$F$509,$A39,'Job Catalog'!$H$10:$H$509,AO$7,'Job Catalog'!$I$10:$I$509,AO$9)/COUNTA('Job Catalog'!$C$10:$C$509),""))</f>
        <v/>
      </c>
      <c r="AP39" s="57">
        <f>IF(OR($A39="",AP$9=""),"",IFERROR(COUNTIFS('Job Catalog'!$F$10:$F$509,$A39,'Job Catalog'!$H$10:$H$509,AP$7,'Job Catalog'!$I$10:$I$509,AP$9)/COUNTA('Job Catalog'!$C$10:$C$509),""))</f>
        <v/>
      </c>
      <c r="AQ39" s="57">
        <f>IF(OR($A39="",AQ$9=""),"",IFERROR(COUNTIFS('Job Catalog'!$F$10:$F$509,$A39,'Job Catalog'!$H$10:$H$509,AQ$7,'Job Catalog'!$I$10:$I$509,AQ$9)/COUNTA('Job Catalog'!$C$10:$C$509),""))</f>
        <v/>
      </c>
      <c r="AR39" s="57">
        <f>IF(OR($A39="",AR$9=""),"",IFERROR(COUNTIFS('Job Catalog'!$F$10:$F$509,$A39,'Job Catalog'!$H$10:$H$509,AR$7,'Job Catalog'!$I$10:$I$509,AR$9)/COUNTA('Job Catalog'!$C$10:$C$509),""))</f>
        <v/>
      </c>
      <c r="AS39" s="57">
        <f>IF(OR($A39="",AS$9=""),"",IFERROR(COUNTIFS('Job Catalog'!$F$10:$F$509,$A39,'Job Catalog'!$H$10:$H$509,AS$7,'Job Catalog'!$I$10:$I$509,AS$9)/COUNTA('Job Catalog'!$C$10:$C$509),""))</f>
        <v/>
      </c>
      <c r="AT39" s="57">
        <f>IF(OR($A39="",AT$9=""),"",IFERROR(COUNTIFS('Job Catalog'!$F$10:$F$509,$A39,'Job Catalog'!$H$10:$H$509,AT$7,'Job Catalog'!$I$10:$I$509,AT$9)/COUNTA('Job Catalog'!$C$10:$C$509),""))</f>
        <v/>
      </c>
      <c r="AU39" s="57">
        <f>IF(OR($A39="",AU$9=""),"",IFERROR(COUNTIFS('Job Catalog'!$F$10:$F$509,$A39,'Job Catalog'!$H$10:$H$509,AU$7,'Job Catalog'!$I$10:$I$509,AU$9)/COUNTA('Job Catalog'!$C$10:$C$509),""))</f>
        <v/>
      </c>
      <c r="AV39" s="57">
        <f>IF(OR($A39="",AV$9=""),"",IFERROR(COUNTIFS('Job Catalog'!$F$10:$F$509,$A39,'Job Catalog'!$H$10:$H$509,AV$7,'Job Catalog'!$I$10:$I$509,AV$9)/COUNTA('Job Catalog'!$C$10:$C$509),""))</f>
        <v/>
      </c>
      <c r="AW39" s="57">
        <f>IF(OR($A39="",AW$9=""),"",IFERROR(COUNTIFS('Job Catalog'!$F$10:$F$509,$A39,'Job Catalog'!$H$10:$H$509,AW$7,'Job Catalog'!$I$10:$I$509,AW$9)/COUNTA('Job Catalog'!$C$10:$C$509),""))</f>
        <v/>
      </c>
      <c r="AX39" s="57">
        <f>IF(OR($A39="",AX$9=""),"",IFERROR(COUNTIFS('Job Catalog'!$F$10:$F$509,$A39,'Job Catalog'!$H$10:$H$509,AX$7,'Job Catalog'!$I$10:$I$509,AX$9)/COUNTA('Job Catalog'!$C$10:$C$509),""))</f>
        <v/>
      </c>
      <c r="AY39" s="57">
        <f>IF(OR($A39="",AY$9=""),"",IFERROR(COUNTIFS('Job Catalog'!$F$10:$F$509,$A39,'Job Catalog'!$H$10:$H$509,AY$7,'Job Catalog'!$I$10:$I$509,AY$9)/COUNTA('Job Catalog'!$C$10:$C$509),""))</f>
        <v/>
      </c>
      <c r="AZ39" s="57">
        <f>IF(OR($A39="",AZ$9=""),"",IFERROR(COUNTIFS('Job Catalog'!$F$10:$F$509,$A39,'Job Catalog'!$H$10:$H$509,AZ$7,'Job Catalog'!$I$10:$I$509,AZ$9)/COUNTA('Job Catalog'!$C$10:$C$509),""))</f>
        <v/>
      </c>
      <c r="BA39" s="57">
        <f>IF(OR($A39="",BA$9=""),"",IFERROR(COUNTIFS('Job Catalog'!$F$10:$F$509,$A39,'Job Catalog'!$H$10:$H$509,BA$7,'Job Catalog'!$I$10:$I$509,BA$9)/COUNTA('Job Catalog'!$C$10:$C$509),""))</f>
        <v/>
      </c>
      <c r="BB39" s="57">
        <f>IF(OR($A39="",BB$9=""),"",IFERROR(COUNTIFS('Job Catalog'!$F$10:$F$509,$A39,'Job Catalog'!$H$10:$H$509,BB$7,'Job Catalog'!$I$10:$I$509,BB$9)/COUNTA('Job Catalog'!$C$10:$C$509),""))</f>
        <v/>
      </c>
      <c r="BC39" s="57">
        <f>IF(OR($A39="",BC$9=""),"",IFERROR(COUNTIFS('Job Catalog'!$F$10:$F$509,$A39,'Job Catalog'!$H$10:$H$509,BC$7,'Job Catalog'!$I$10:$I$509,BC$9)/COUNTA('Job Catalog'!$C$10:$C$509),""))</f>
        <v/>
      </c>
      <c r="BD39" s="57">
        <f>IF(OR($A39="",BD$9=""),"",IFERROR(COUNTIFS('Job Catalog'!$F$10:$F$509,$A39,'Job Catalog'!$H$10:$H$509,BD$7,'Job Catalog'!$I$10:$I$509,BD$9)/COUNTA('Job Catalog'!$C$10:$C$509),""))</f>
        <v/>
      </c>
      <c r="BE39" s="57">
        <f>IF(OR($A39="",BE$9=""),"",IFERROR(COUNTIFS('Job Catalog'!$F$10:$F$509,$A39,'Job Catalog'!$H$10:$H$509,BE$7,'Job Catalog'!$I$10:$I$509,BE$9)/COUNTA('Job Catalog'!$C$10:$C$509),""))</f>
        <v/>
      </c>
      <c r="BF39" s="57">
        <f>IF(OR($A39="",BF$9=""),"",IFERROR(COUNTIFS('Job Catalog'!$F$10:$F$509,$A39,'Job Catalog'!$H$10:$H$509,BF$7,'Job Catalog'!$I$10:$I$509,BF$9)/COUNTA('Job Catalog'!$C$10:$C$509),""))</f>
        <v/>
      </c>
      <c r="BG39" s="57">
        <f>IF(OR($A39="",BG$9=""),"",IFERROR(COUNTIFS('Job Catalog'!$F$10:$F$509,$A39,'Job Catalog'!$H$10:$H$509,BG$7,'Job Catalog'!$I$10:$I$509,BG$9)/COUNTA('Job Catalog'!$C$10:$C$509),""))</f>
        <v/>
      </c>
      <c r="BH39" s="57">
        <f>IF(OR($A39="",BH$9=""),"",IFERROR(COUNTIFS('Job Catalog'!$F$10:$F$509,$A39,'Job Catalog'!$H$10:$H$509,BH$7,'Job Catalog'!$I$10:$I$509,BH$9)/COUNTA('Job Catalog'!$C$10:$C$509),""))</f>
        <v/>
      </c>
      <c r="BI39" s="57">
        <f>IF(OR($A39="",BI$9=""),"",IFERROR(COUNTIFS('Job Catalog'!$F$10:$F$509,$A39,'Job Catalog'!$H$10:$H$509,BI$7,'Job Catalog'!$I$10:$I$509,BI$9)/COUNTA('Job Catalog'!$C$10:$C$509),""))</f>
        <v/>
      </c>
      <c r="BJ39" s="57">
        <f>IF(OR($A39="",BJ$9=""),"",IFERROR(COUNTIFS('Job Catalog'!$F$10:$F$509,$A39,'Job Catalog'!$H$10:$H$509,BJ$7,'Job Catalog'!$I$10:$I$509,BJ$9)/COUNTA('Job Catalog'!$C$10:$C$509),""))</f>
        <v/>
      </c>
      <c r="BK39" s="57">
        <f>IF(OR($A39="",BK$9=""),"",IFERROR(COUNTIFS('Job Catalog'!$F$10:$F$509,$A39,'Job Catalog'!$H$10:$H$509,BK$7,'Job Catalog'!$I$10:$I$509,BK$9)/COUNTA('Job Catalog'!$C$10:$C$509),""))</f>
        <v/>
      </c>
      <c r="BL39" s="57">
        <f>IF(OR($A39="",BL$9=""),"",IFERROR(COUNTIFS('Job Catalog'!$F$10:$F$509,$A39,'Job Catalog'!$H$10:$H$509,BL$7,'Job Catalog'!$I$10:$I$509,BL$9)/COUNTA('Job Catalog'!$C$10:$C$509),""))</f>
        <v/>
      </c>
      <c r="BM39" s="57">
        <f>IF(OR($A39="",BM$9=""),"",IFERROR(COUNTIFS('Job Catalog'!$F$10:$F$509,$A39,'Job Catalog'!$H$10:$H$509,BM$7,'Job Catalog'!$I$10:$I$509,BM$9)/COUNTA('Job Catalog'!$C$10:$C$509),""))</f>
        <v/>
      </c>
      <c r="BN39" s="57">
        <f>IF(OR($A39="",BN$9=""),"",IFERROR(COUNTIFS('Job Catalog'!$F$10:$F$509,$A39,'Job Catalog'!$H$10:$H$509,BN$7,'Job Catalog'!$I$10:$I$509,BN$9)/COUNTA('Job Catalog'!$C$10:$C$509),""))</f>
        <v/>
      </c>
      <c r="BO39" s="57">
        <f>IF(OR($A39="",BO$9=""),"",IFERROR(COUNTIFS('Job Catalog'!$F$10:$F$509,$A39,'Job Catalog'!$H$10:$H$509,BO$7,'Job Catalog'!$I$10:$I$509,BO$9)/COUNTA('Job Catalog'!$C$10:$C$509),""))</f>
        <v/>
      </c>
      <c r="BP39" s="57">
        <f>IF(OR($A39="",BP$9=""),"",IFERROR(COUNTIFS('Job Catalog'!$F$10:$F$509,$A39,'Job Catalog'!$H$10:$H$509,BP$7,'Job Catalog'!$I$10:$I$509,BP$9)/COUNTA('Job Catalog'!$C$10:$C$509),""))</f>
        <v/>
      </c>
      <c r="BQ39" s="57">
        <f>IF(OR($A39="",BQ$9=""),"",IFERROR(COUNTIFS('Job Catalog'!$F$10:$F$509,$A39,'Job Catalog'!$H$10:$H$509,BQ$7,'Job Catalog'!$I$10:$I$509,BQ$9)/COUNTA('Job Catalog'!$C$10:$C$509),""))</f>
        <v/>
      </c>
      <c r="BR39" s="57">
        <f>IF(OR($A39="",BR$9=""),"",IFERROR(COUNTIFS('Job Catalog'!$F$10:$F$509,$A39,'Job Catalog'!$H$10:$H$509,BR$7,'Job Catalog'!$I$10:$I$509,BR$9)/COUNTA('Job Catalog'!$C$10:$C$509),""))</f>
        <v/>
      </c>
      <c r="BS39" s="57">
        <f>IF(OR($A39="",BS$9=""),"",IFERROR(COUNTIFS('Job Catalog'!$F$10:$F$509,$A39,'Job Catalog'!$H$10:$H$509,BS$7,'Job Catalog'!$I$10:$I$509,BS$9)/COUNTA('Job Catalog'!$C$10:$C$509),""))</f>
        <v/>
      </c>
      <c r="BT39" s="57">
        <f>IF(OR($A39="",BT$9=""),"",IFERROR(COUNTIFS('Job Catalog'!$F$10:$F$509,$A39,'Job Catalog'!$H$10:$H$509,BT$7,'Job Catalog'!$I$10:$I$509,BT$9)/COUNTA('Job Catalog'!$C$10:$C$509),""))</f>
        <v/>
      </c>
      <c r="BU39" s="57">
        <f>IF(OR($A39="",BU$9=""),"",IFERROR(COUNTIFS('Job Catalog'!$F$10:$F$509,$A39,'Job Catalog'!$H$10:$H$509,BU$7,'Job Catalog'!$I$10:$I$509,BU$9)/COUNTA('Job Catalog'!$C$10:$C$509),""))</f>
        <v/>
      </c>
      <c r="BV39" s="57">
        <f>IF(OR($A39="",BV$9=""),"",IFERROR(COUNTIFS('Job Catalog'!$F$10:$F$509,$A39,'Job Catalog'!$H$10:$H$509,BV$7,'Job Catalog'!$I$10:$I$509,BV$9)/COUNTA('Job Catalog'!$C$10:$C$509),""))</f>
        <v/>
      </c>
      <c r="BW39" s="57">
        <f>IF(OR($A39="",BW$9=""),"",IFERROR(COUNTIFS('Job Catalog'!$F$10:$F$509,$A39,'Job Catalog'!$H$10:$H$509,BW$7,'Job Catalog'!$I$10:$I$509,BW$9)/COUNTA('Job Catalog'!$C$10:$C$509),""))</f>
        <v/>
      </c>
      <c r="BX39" s="57">
        <f>IF(OR($A39="",BX$9=""),"",IFERROR(COUNTIFS('Job Catalog'!$F$10:$F$509,$A39,'Job Catalog'!$H$10:$H$509,BX$7,'Job Catalog'!$I$10:$I$509,BX$9)/COUNTA('Job Catalog'!$C$10:$C$509),""))</f>
        <v/>
      </c>
      <c r="BY39" s="57">
        <f>IF(OR($A39="",BY$9=""),"",IFERROR(COUNTIFS('Job Catalog'!$F$10:$F$509,$A39,'Job Catalog'!$H$10:$H$509,BY$7,'Job Catalog'!$I$10:$I$509,BY$9)/COUNTA('Job Catalog'!$C$10:$C$509),""))</f>
        <v/>
      </c>
      <c r="BZ39" s="57">
        <f>IF(OR($A39="",BZ$9=""),"",IFERROR(COUNTIFS('Job Catalog'!$F$10:$F$509,$A39,'Job Catalog'!$H$10:$H$509,BZ$7,'Job Catalog'!$I$10:$I$509,BZ$9)/COUNTA('Job Catalog'!$C$10:$C$509),""))</f>
        <v/>
      </c>
      <c r="CA39" s="57">
        <f>IF(OR($A39="",CA$9=""),"",IFERROR(COUNTIFS('Job Catalog'!$F$10:$F$509,$A39,'Job Catalog'!$H$10:$H$509,CA$7,'Job Catalog'!$I$10:$I$509,CA$9)/COUNTA('Job Catalog'!$C$10:$C$509),""))</f>
        <v/>
      </c>
      <c r="CB39" s="57">
        <f>IF(OR($A39="",CB$9=""),"",IFERROR(COUNTIFS('Job Catalog'!$F$10:$F$509,$A39,'Job Catalog'!$H$10:$H$509,CB$7,'Job Catalog'!$I$10:$I$509,CB$9)/COUNTA('Job Catalog'!$C$10:$C$509),""))</f>
        <v/>
      </c>
      <c r="CC39" s="57">
        <f>IF(OR($A39="",CC$9=""),"",IFERROR(COUNTIFS('Job Catalog'!$F$10:$F$509,$A39,'Job Catalog'!$H$10:$H$509,CC$7,'Job Catalog'!$I$10:$I$509,CC$9)/COUNTA('Job Catalog'!$C$10:$C$509),""))</f>
        <v/>
      </c>
      <c r="CD39" s="57">
        <f>IF(OR($A39="",CD$9=""),"",IFERROR(COUNTIFS('Job Catalog'!$F$10:$F$509,$A39,'Job Catalog'!$H$10:$H$509,CD$7,'Job Catalog'!$I$10:$I$509,CD$9)/COUNTA('Job Catalog'!$C$10:$C$509),""))</f>
        <v/>
      </c>
      <c r="CE39" s="57">
        <f>IF(OR($A39="",CE$9=""),"",IFERROR(COUNTIFS('Job Catalog'!$F$10:$F$509,$A39,'Job Catalog'!$H$10:$H$509,CE$7,'Job Catalog'!$I$10:$I$509,CE$9)/COUNTA('Job Catalog'!$C$10:$C$509),""))</f>
        <v/>
      </c>
      <c r="CF39" s="57">
        <f>IF(OR($A39="",CF$9=""),"",IFERROR(COUNTIFS('Job Catalog'!$F$10:$F$509,$A39,'Job Catalog'!$H$10:$H$509,CF$7,'Job Catalog'!$I$10:$I$509,CF$9)/COUNTA('Job Catalog'!$C$10:$C$509),""))</f>
        <v/>
      </c>
      <c r="CG39" s="57">
        <f>IF(OR($A39="",CG$9=""),"",IFERROR(COUNTIFS('Job Catalog'!$F$10:$F$509,$A39,'Job Catalog'!$H$10:$H$509,CG$7,'Job Catalog'!$I$10:$I$509,CG$9)/COUNTA('Job Catalog'!$C$10:$C$509),""))</f>
        <v/>
      </c>
      <c r="CH39" s="57">
        <f>IF(OR($A39="",CH$9=""),"",IFERROR(COUNTIFS('Job Catalog'!$F$10:$F$509,$A39,'Job Catalog'!$H$10:$H$509,CH$7,'Job Catalog'!$I$10:$I$509,CH$9)/COUNTA('Job Catalog'!$C$10:$C$509),""))</f>
        <v/>
      </c>
      <c r="CI39" s="57">
        <f>IF(OR($A39="",CI$9=""),"",IFERROR(COUNTIFS('Job Catalog'!$F$10:$F$509,$A39,'Job Catalog'!$H$10:$H$509,CI$7,'Job Catalog'!$I$10:$I$509,CI$9)/COUNTA('Job Catalog'!$C$10:$C$509),""))</f>
        <v/>
      </c>
      <c r="CJ39" s="57">
        <f>IF(OR($A39="",CJ$9=""),"",IFERROR(COUNTIFS('Job Catalog'!$F$10:$F$509,$A39,'Job Catalog'!$H$10:$H$509,CJ$7,'Job Catalog'!$I$10:$I$509,CJ$9)/COUNTA('Job Catalog'!$C$10:$C$509),""))</f>
        <v/>
      </c>
      <c r="CK39" s="57">
        <f>IF(OR($A39="",CK$9=""),"",IFERROR(COUNTIFS('Job Catalog'!$F$10:$F$509,$A39,'Job Catalog'!$H$10:$H$509,CK$7,'Job Catalog'!$I$10:$I$509,CK$9)/COUNTA('Job Catalog'!$C$10:$C$509),""))</f>
        <v/>
      </c>
      <c r="CL39" s="57">
        <f>IF(OR($A39="",CL$9=""),"",IFERROR(COUNTIFS('Job Catalog'!$F$10:$F$509,$A39,'Job Catalog'!$H$10:$H$509,CL$7,'Job Catalog'!$I$10:$I$509,CL$9)/COUNTA('Job Catalog'!$C$10:$C$509),""))</f>
        <v/>
      </c>
      <c r="CM39" s="57">
        <f>IF(OR($A39="",CM$9=""),"",IFERROR(COUNTIFS('Job Catalog'!$F$10:$F$509,$A39,'Job Catalog'!$H$10:$H$509,CM$7,'Job Catalog'!$I$10:$I$509,CM$9)/COUNTA('Job Catalog'!$C$10:$C$509),""))</f>
        <v/>
      </c>
      <c r="CN39" s="57">
        <f>IF(OR($A39="",CN$9=""),"",IFERROR(COUNTIFS('Job Catalog'!$F$10:$F$509,$A39,'Job Catalog'!$H$10:$H$509,CN$7,'Job Catalog'!$I$10:$I$509,CN$9)/COUNTA('Job Catalog'!$C$10:$C$509),""))</f>
        <v/>
      </c>
      <c r="CO39" s="57">
        <f>IF(OR($A39="",CO$9=""),"",IFERROR(COUNTIFS('Job Catalog'!$F$10:$F$509,$A39,'Job Catalog'!$H$10:$H$509,CO$7,'Job Catalog'!$I$10:$I$509,CO$9)/COUNTA('Job Catalog'!$C$10:$C$509),""))</f>
        <v/>
      </c>
      <c r="CP39" s="57">
        <f>IF(OR($A39="",CP$9=""),"",IFERROR(COUNTIFS('Job Catalog'!$F$10:$F$509,$A39,'Job Catalog'!$H$10:$H$509,CP$7,'Job Catalog'!$I$10:$I$509,CP$9)/COUNTA('Job Catalog'!$C$10:$C$509),""))</f>
        <v/>
      </c>
      <c r="CQ39" s="57">
        <f>IF(OR($A39="",CQ$9=""),"",IFERROR(COUNTIFS('Job Catalog'!$F$10:$F$509,$A39,'Job Catalog'!$H$10:$H$509,CQ$7,'Job Catalog'!$I$10:$I$509,CQ$9)/COUNTA('Job Catalog'!$C$10:$C$509),""))</f>
        <v/>
      </c>
      <c r="CR39" s="57">
        <f>IF(OR($A39="",CR$9=""),"",IFERROR(COUNTIFS('Job Catalog'!$F$10:$F$509,$A39,'Job Catalog'!$H$10:$H$509,CR$7,'Job Catalog'!$I$10:$I$509,CR$9)/COUNTA('Job Catalog'!$C$10:$C$509),""))</f>
        <v/>
      </c>
      <c r="CS39" s="57">
        <f>IF(OR($A39="",CS$9=""),"",IFERROR(COUNTIFS('Job Catalog'!$F$10:$F$509,$A39,'Job Catalog'!$H$10:$H$509,CS$7,'Job Catalog'!$I$10:$I$509,CS$9)/COUNTA('Job Catalog'!$C$10:$C$509),""))</f>
        <v/>
      </c>
      <c r="CT39" s="57">
        <f>IF(OR($A39="",CT$9=""),"",IFERROR(COUNTIFS('Job Catalog'!$F$10:$F$509,$A39,'Job Catalog'!$H$10:$H$509,CT$7,'Job Catalog'!$I$10:$I$509,CT$9)/COUNTA('Job Catalog'!$C$10:$C$509),""))</f>
        <v/>
      </c>
      <c r="CU39" s="58">
        <f>IF($A39="","",SUM(C39:CT39))</f>
        <v/>
      </c>
    </row>
    <row r="40">
      <c r="A40">
        <f>IF(SETUP!$C178="","",SETUP!$C178)</f>
        <v/>
      </c>
      <c r="B40" s="9">
        <f>IF(SETUP!$C178="","",SETUP!$B178&amp;" / "&amp;SETUP!$D178)</f>
        <v/>
      </c>
      <c r="C40" s="57">
        <f>IF(OR($A40="",C$9=""),"",IFERROR(COUNTIFS('Job Catalog'!$F$10:$F$509,$A40,'Job Catalog'!$H$10:$H$509,C$7,'Job Catalog'!$I$10:$I$509,C$9)/COUNTA('Job Catalog'!$C$10:$C$509),""))</f>
        <v/>
      </c>
      <c r="D40" s="57">
        <f>IF(OR($A40="",D$9=""),"",IFERROR(COUNTIFS('Job Catalog'!$F$10:$F$509,$A40,'Job Catalog'!$H$10:$H$509,D$7,'Job Catalog'!$I$10:$I$509,D$9)/COUNTA('Job Catalog'!$C$10:$C$509),""))</f>
        <v/>
      </c>
      <c r="E40" s="57">
        <f>IF(OR($A40="",E$9=""),"",IFERROR(COUNTIFS('Job Catalog'!$F$10:$F$509,$A40,'Job Catalog'!$H$10:$H$509,E$7,'Job Catalog'!$I$10:$I$509,E$9)/COUNTA('Job Catalog'!$C$10:$C$509),""))</f>
        <v/>
      </c>
      <c r="F40" s="57">
        <f>IF(OR($A40="",F$9=""),"",IFERROR(COUNTIFS('Job Catalog'!$F$10:$F$509,$A40,'Job Catalog'!$H$10:$H$509,F$7,'Job Catalog'!$I$10:$I$509,F$9)/COUNTA('Job Catalog'!$C$10:$C$509),""))</f>
        <v/>
      </c>
      <c r="G40" s="57">
        <f>IF(OR($A40="",G$9=""),"",IFERROR(COUNTIFS('Job Catalog'!$F$10:$F$509,$A40,'Job Catalog'!$H$10:$H$509,G$7,'Job Catalog'!$I$10:$I$509,G$9)/COUNTA('Job Catalog'!$C$10:$C$509),""))</f>
        <v/>
      </c>
      <c r="H40" s="57">
        <f>IF(OR($A40="",H$9=""),"",IFERROR(COUNTIFS('Job Catalog'!$F$10:$F$509,$A40,'Job Catalog'!$H$10:$H$509,H$7,'Job Catalog'!$I$10:$I$509,H$9)/COUNTA('Job Catalog'!$C$10:$C$509),""))</f>
        <v/>
      </c>
      <c r="I40" s="57">
        <f>IF(OR($A40="",I$9=""),"",IFERROR(COUNTIFS('Job Catalog'!$F$10:$F$509,$A40,'Job Catalog'!$H$10:$H$509,I$7,'Job Catalog'!$I$10:$I$509,I$9)/COUNTA('Job Catalog'!$C$10:$C$509),""))</f>
        <v/>
      </c>
      <c r="J40" s="57">
        <f>IF(OR($A40="",J$9=""),"",IFERROR(COUNTIFS('Job Catalog'!$F$10:$F$509,$A40,'Job Catalog'!$H$10:$H$509,J$7,'Job Catalog'!$I$10:$I$509,J$9)/COUNTA('Job Catalog'!$C$10:$C$509),""))</f>
        <v/>
      </c>
      <c r="K40" s="57">
        <f>IF(OR($A40="",K$9=""),"",IFERROR(COUNTIFS('Job Catalog'!$F$10:$F$509,$A40,'Job Catalog'!$H$10:$H$509,K$7,'Job Catalog'!$I$10:$I$509,K$9)/COUNTA('Job Catalog'!$C$10:$C$509),""))</f>
        <v/>
      </c>
      <c r="L40" s="57">
        <f>IF(OR($A40="",L$9=""),"",IFERROR(COUNTIFS('Job Catalog'!$F$10:$F$509,$A40,'Job Catalog'!$H$10:$H$509,L$7,'Job Catalog'!$I$10:$I$509,L$9)/COUNTA('Job Catalog'!$C$10:$C$509),""))</f>
        <v/>
      </c>
      <c r="M40" s="57">
        <f>IF(OR($A40="",M$9=""),"",IFERROR(COUNTIFS('Job Catalog'!$F$10:$F$509,$A40,'Job Catalog'!$H$10:$H$509,M$7,'Job Catalog'!$I$10:$I$509,M$9)/COUNTA('Job Catalog'!$C$10:$C$509),""))</f>
        <v/>
      </c>
      <c r="N40" s="57">
        <f>IF(OR($A40="",N$9=""),"",IFERROR(COUNTIFS('Job Catalog'!$F$10:$F$509,$A40,'Job Catalog'!$H$10:$H$509,N$7,'Job Catalog'!$I$10:$I$509,N$9)/COUNTA('Job Catalog'!$C$10:$C$509),""))</f>
        <v/>
      </c>
      <c r="O40" s="57">
        <f>IF(OR($A40="",O$9=""),"",IFERROR(COUNTIFS('Job Catalog'!$F$10:$F$509,$A40,'Job Catalog'!$H$10:$H$509,O$7,'Job Catalog'!$I$10:$I$509,O$9)/COUNTA('Job Catalog'!$C$10:$C$509),""))</f>
        <v/>
      </c>
      <c r="P40" s="57">
        <f>IF(OR($A40="",P$9=""),"",IFERROR(COUNTIFS('Job Catalog'!$F$10:$F$509,$A40,'Job Catalog'!$H$10:$H$509,P$7,'Job Catalog'!$I$10:$I$509,P$9)/COUNTA('Job Catalog'!$C$10:$C$509),""))</f>
        <v/>
      </c>
      <c r="Q40" s="57">
        <f>IF(OR($A40="",Q$9=""),"",IFERROR(COUNTIFS('Job Catalog'!$F$10:$F$509,$A40,'Job Catalog'!$H$10:$H$509,Q$7,'Job Catalog'!$I$10:$I$509,Q$9)/COUNTA('Job Catalog'!$C$10:$C$509),""))</f>
        <v/>
      </c>
      <c r="R40" s="57">
        <f>IF(OR($A40="",R$9=""),"",IFERROR(COUNTIFS('Job Catalog'!$F$10:$F$509,$A40,'Job Catalog'!$H$10:$H$509,R$7,'Job Catalog'!$I$10:$I$509,R$9)/COUNTA('Job Catalog'!$C$10:$C$509),""))</f>
        <v/>
      </c>
      <c r="S40" s="57">
        <f>IF(OR($A40="",S$9=""),"",IFERROR(COUNTIFS('Job Catalog'!$F$10:$F$509,$A40,'Job Catalog'!$H$10:$H$509,S$7,'Job Catalog'!$I$10:$I$509,S$9)/COUNTA('Job Catalog'!$C$10:$C$509),""))</f>
        <v/>
      </c>
      <c r="T40" s="57">
        <f>IF(OR($A40="",T$9=""),"",IFERROR(COUNTIFS('Job Catalog'!$F$10:$F$509,$A40,'Job Catalog'!$H$10:$H$509,T$7,'Job Catalog'!$I$10:$I$509,T$9)/COUNTA('Job Catalog'!$C$10:$C$509),""))</f>
        <v/>
      </c>
      <c r="U40" s="57">
        <f>IF(OR($A40="",U$9=""),"",IFERROR(COUNTIFS('Job Catalog'!$F$10:$F$509,$A40,'Job Catalog'!$H$10:$H$509,U$7,'Job Catalog'!$I$10:$I$509,U$9)/COUNTA('Job Catalog'!$C$10:$C$509),""))</f>
        <v/>
      </c>
      <c r="V40" s="57">
        <f>IF(OR($A40="",V$9=""),"",IFERROR(COUNTIFS('Job Catalog'!$F$10:$F$509,$A40,'Job Catalog'!$H$10:$H$509,V$7,'Job Catalog'!$I$10:$I$509,V$9)/COUNTA('Job Catalog'!$C$10:$C$509),""))</f>
        <v/>
      </c>
      <c r="W40" s="57">
        <f>IF(OR($A40="",W$9=""),"",IFERROR(COUNTIFS('Job Catalog'!$F$10:$F$509,$A40,'Job Catalog'!$H$10:$H$509,W$7,'Job Catalog'!$I$10:$I$509,W$9)/COUNTA('Job Catalog'!$C$10:$C$509),""))</f>
        <v/>
      </c>
      <c r="X40" s="57">
        <f>IF(OR($A40="",X$9=""),"",IFERROR(COUNTIFS('Job Catalog'!$F$10:$F$509,$A40,'Job Catalog'!$H$10:$H$509,X$7,'Job Catalog'!$I$10:$I$509,X$9)/COUNTA('Job Catalog'!$C$10:$C$509),""))</f>
        <v/>
      </c>
      <c r="Y40" s="57">
        <f>IF(OR($A40="",Y$9=""),"",IFERROR(COUNTIFS('Job Catalog'!$F$10:$F$509,$A40,'Job Catalog'!$H$10:$H$509,Y$7,'Job Catalog'!$I$10:$I$509,Y$9)/COUNTA('Job Catalog'!$C$10:$C$509),""))</f>
        <v/>
      </c>
      <c r="Z40" s="57">
        <f>IF(OR($A40="",Z$9=""),"",IFERROR(COUNTIFS('Job Catalog'!$F$10:$F$509,$A40,'Job Catalog'!$H$10:$H$509,Z$7,'Job Catalog'!$I$10:$I$509,Z$9)/COUNTA('Job Catalog'!$C$10:$C$509),""))</f>
        <v/>
      </c>
      <c r="AA40" s="57">
        <f>IF(OR($A40="",AA$9=""),"",IFERROR(COUNTIFS('Job Catalog'!$F$10:$F$509,$A40,'Job Catalog'!$H$10:$H$509,AA$7,'Job Catalog'!$I$10:$I$509,AA$9)/COUNTA('Job Catalog'!$C$10:$C$509),""))</f>
        <v/>
      </c>
      <c r="AB40" s="57">
        <f>IF(OR($A40="",AB$9=""),"",IFERROR(COUNTIFS('Job Catalog'!$F$10:$F$509,$A40,'Job Catalog'!$H$10:$H$509,AB$7,'Job Catalog'!$I$10:$I$509,AB$9)/COUNTA('Job Catalog'!$C$10:$C$509),""))</f>
        <v/>
      </c>
      <c r="AC40" s="57">
        <f>IF(OR($A40="",AC$9=""),"",IFERROR(COUNTIFS('Job Catalog'!$F$10:$F$509,$A40,'Job Catalog'!$H$10:$H$509,AC$7,'Job Catalog'!$I$10:$I$509,AC$9)/COUNTA('Job Catalog'!$C$10:$C$509),""))</f>
        <v/>
      </c>
      <c r="AD40" s="57">
        <f>IF(OR($A40="",AD$9=""),"",IFERROR(COUNTIFS('Job Catalog'!$F$10:$F$509,$A40,'Job Catalog'!$H$10:$H$509,AD$7,'Job Catalog'!$I$10:$I$509,AD$9)/COUNTA('Job Catalog'!$C$10:$C$509),""))</f>
        <v/>
      </c>
      <c r="AE40" s="57">
        <f>IF(OR($A40="",AE$9=""),"",IFERROR(COUNTIFS('Job Catalog'!$F$10:$F$509,$A40,'Job Catalog'!$H$10:$H$509,AE$7,'Job Catalog'!$I$10:$I$509,AE$9)/COUNTA('Job Catalog'!$C$10:$C$509),""))</f>
        <v/>
      </c>
      <c r="AF40" s="57">
        <f>IF(OR($A40="",AF$9=""),"",IFERROR(COUNTIFS('Job Catalog'!$F$10:$F$509,$A40,'Job Catalog'!$H$10:$H$509,AF$7,'Job Catalog'!$I$10:$I$509,AF$9)/COUNTA('Job Catalog'!$C$10:$C$509),""))</f>
        <v/>
      </c>
      <c r="AG40" s="57">
        <f>IF(OR($A40="",AG$9=""),"",IFERROR(COUNTIFS('Job Catalog'!$F$10:$F$509,$A40,'Job Catalog'!$H$10:$H$509,AG$7,'Job Catalog'!$I$10:$I$509,AG$9)/COUNTA('Job Catalog'!$C$10:$C$509),""))</f>
        <v/>
      </c>
      <c r="AH40" s="57">
        <f>IF(OR($A40="",AH$9=""),"",IFERROR(COUNTIFS('Job Catalog'!$F$10:$F$509,$A40,'Job Catalog'!$H$10:$H$509,AH$7,'Job Catalog'!$I$10:$I$509,AH$9)/COUNTA('Job Catalog'!$C$10:$C$509),""))</f>
        <v/>
      </c>
      <c r="AI40" s="57">
        <f>IF(OR($A40="",AI$9=""),"",IFERROR(COUNTIFS('Job Catalog'!$F$10:$F$509,$A40,'Job Catalog'!$H$10:$H$509,AI$7,'Job Catalog'!$I$10:$I$509,AI$9)/COUNTA('Job Catalog'!$C$10:$C$509),""))</f>
        <v/>
      </c>
      <c r="AJ40" s="57">
        <f>IF(OR($A40="",AJ$9=""),"",IFERROR(COUNTIFS('Job Catalog'!$F$10:$F$509,$A40,'Job Catalog'!$H$10:$H$509,AJ$7,'Job Catalog'!$I$10:$I$509,AJ$9)/COUNTA('Job Catalog'!$C$10:$C$509),""))</f>
        <v/>
      </c>
      <c r="AK40" s="57">
        <f>IF(OR($A40="",AK$9=""),"",IFERROR(COUNTIFS('Job Catalog'!$F$10:$F$509,$A40,'Job Catalog'!$H$10:$H$509,AK$7,'Job Catalog'!$I$10:$I$509,AK$9)/COUNTA('Job Catalog'!$C$10:$C$509),""))</f>
        <v/>
      </c>
      <c r="AL40" s="57">
        <f>IF(OR($A40="",AL$9=""),"",IFERROR(COUNTIFS('Job Catalog'!$F$10:$F$509,$A40,'Job Catalog'!$H$10:$H$509,AL$7,'Job Catalog'!$I$10:$I$509,AL$9)/COUNTA('Job Catalog'!$C$10:$C$509),""))</f>
        <v/>
      </c>
      <c r="AM40" s="57">
        <f>IF(OR($A40="",AM$9=""),"",IFERROR(COUNTIFS('Job Catalog'!$F$10:$F$509,$A40,'Job Catalog'!$H$10:$H$509,AM$7,'Job Catalog'!$I$10:$I$509,AM$9)/COUNTA('Job Catalog'!$C$10:$C$509),""))</f>
        <v/>
      </c>
      <c r="AN40" s="57">
        <f>IF(OR($A40="",AN$9=""),"",IFERROR(COUNTIFS('Job Catalog'!$F$10:$F$509,$A40,'Job Catalog'!$H$10:$H$509,AN$7,'Job Catalog'!$I$10:$I$509,AN$9)/COUNTA('Job Catalog'!$C$10:$C$509),""))</f>
        <v/>
      </c>
      <c r="AO40" s="57">
        <f>IF(OR($A40="",AO$9=""),"",IFERROR(COUNTIFS('Job Catalog'!$F$10:$F$509,$A40,'Job Catalog'!$H$10:$H$509,AO$7,'Job Catalog'!$I$10:$I$509,AO$9)/COUNTA('Job Catalog'!$C$10:$C$509),""))</f>
        <v/>
      </c>
      <c r="AP40" s="57">
        <f>IF(OR($A40="",AP$9=""),"",IFERROR(COUNTIFS('Job Catalog'!$F$10:$F$509,$A40,'Job Catalog'!$H$10:$H$509,AP$7,'Job Catalog'!$I$10:$I$509,AP$9)/COUNTA('Job Catalog'!$C$10:$C$509),""))</f>
        <v/>
      </c>
      <c r="AQ40" s="57">
        <f>IF(OR($A40="",AQ$9=""),"",IFERROR(COUNTIFS('Job Catalog'!$F$10:$F$509,$A40,'Job Catalog'!$H$10:$H$509,AQ$7,'Job Catalog'!$I$10:$I$509,AQ$9)/COUNTA('Job Catalog'!$C$10:$C$509),""))</f>
        <v/>
      </c>
      <c r="AR40" s="57">
        <f>IF(OR($A40="",AR$9=""),"",IFERROR(COUNTIFS('Job Catalog'!$F$10:$F$509,$A40,'Job Catalog'!$H$10:$H$509,AR$7,'Job Catalog'!$I$10:$I$509,AR$9)/COUNTA('Job Catalog'!$C$10:$C$509),""))</f>
        <v/>
      </c>
      <c r="AS40" s="57">
        <f>IF(OR($A40="",AS$9=""),"",IFERROR(COUNTIFS('Job Catalog'!$F$10:$F$509,$A40,'Job Catalog'!$H$10:$H$509,AS$7,'Job Catalog'!$I$10:$I$509,AS$9)/COUNTA('Job Catalog'!$C$10:$C$509),""))</f>
        <v/>
      </c>
      <c r="AT40" s="57">
        <f>IF(OR($A40="",AT$9=""),"",IFERROR(COUNTIFS('Job Catalog'!$F$10:$F$509,$A40,'Job Catalog'!$H$10:$H$509,AT$7,'Job Catalog'!$I$10:$I$509,AT$9)/COUNTA('Job Catalog'!$C$10:$C$509),""))</f>
        <v/>
      </c>
      <c r="AU40" s="57">
        <f>IF(OR($A40="",AU$9=""),"",IFERROR(COUNTIFS('Job Catalog'!$F$10:$F$509,$A40,'Job Catalog'!$H$10:$H$509,AU$7,'Job Catalog'!$I$10:$I$509,AU$9)/COUNTA('Job Catalog'!$C$10:$C$509),""))</f>
        <v/>
      </c>
      <c r="AV40" s="57">
        <f>IF(OR($A40="",AV$9=""),"",IFERROR(COUNTIFS('Job Catalog'!$F$10:$F$509,$A40,'Job Catalog'!$H$10:$H$509,AV$7,'Job Catalog'!$I$10:$I$509,AV$9)/COUNTA('Job Catalog'!$C$10:$C$509),""))</f>
        <v/>
      </c>
      <c r="AW40" s="57">
        <f>IF(OR($A40="",AW$9=""),"",IFERROR(COUNTIFS('Job Catalog'!$F$10:$F$509,$A40,'Job Catalog'!$H$10:$H$509,AW$7,'Job Catalog'!$I$10:$I$509,AW$9)/COUNTA('Job Catalog'!$C$10:$C$509),""))</f>
        <v/>
      </c>
      <c r="AX40" s="57">
        <f>IF(OR($A40="",AX$9=""),"",IFERROR(COUNTIFS('Job Catalog'!$F$10:$F$509,$A40,'Job Catalog'!$H$10:$H$509,AX$7,'Job Catalog'!$I$10:$I$509,AX$9)/COUNTA('Job Catalog'!$C$10:$C$509),""))</f>
        <v/>
      </c>
      <c r="AY40" s="57">
        <f>IF(OR($A40="",AY$9=""),"",IFERROR(COUNTIFS('Job Catalog'!$F$10:$F$509,$A40,'Job Catalog'!$H$10:$H$509,AY$7,'Job Catalog'!$I$10:$I$509,AY$9)/COUNTA('Job Catalog'!$C$10:$C$509),""))</f>
        <v/>
      </c>
      <c r="AZ40" s="57">
        <f>IF(OR($A40="",AZ$9=""),"",IFERROR(COUNTIFS('Job Catalog'!$F$10:$F$509,$A40,'Job Catalog'!$H$10:$H$509,AZ$7,'Job Catalog'!$I$10:$I$509,AZ$9)/COUNTA('Job Catalog'!$C$10:$C$509),""))</f>
        <v/>
      </c>
      <c r="BA40" s="57">
        <f>IF(OR($A40="",BA$9=""),"",IFERROR(COUNTIFS('Job Catalog'!$F$10:$F$509,$A40,'Job Catalog'!$H$10:$H$509,BA$7,'Job Catalog'!$I$10:$I$509,BA$9)/COUNTA('Job Catalog'!$C$10:$C$509),""))</f>
        <v/>
      </c>
      <c r="BB40" s="57">
        <f>IF(OR($A40="",BB$9=""),"",IFERROR(COUNTIFS('Job Catalog'!$F$10:$F$509,$A40,'Job Catalog'!$H$10:$H$509,BB$7,'Job Catalog'!$I$10:$I$509,BB$9)/COUNTA('Job Catalog'!$C$10:$C$509),""))</f>
        <v/>
      </c>
      <c r="BC40" s="57">
        <f>IF(OR($A40="",BC$9=""),"",IFERROR(COUNTIFS('Job Catalog'!$F$10:$F$509,$A40,'Job Catalog'!$H$10:$H$509,BC$7,'Job Catalog'!$I$10:$I$509,BC$9)/COUNTA('Job Catalog'!$C$10:$C$509),""))</f>
        <v/>
      </c>
      <c r="BD40" s="57">
        <f>IF(OR($A40="",BD$9=""),"",IFERROR(COUNTIFS('Job Catalog'!$F$10:$F$509,$A40,'Job Catalog'!$H$10:$H$509,BD$7,'Job Catalog'!$I$10:$I$509,BD$9)/COUNTA('Job Catalog'!$C$10:$C$509),""))</f>
        <v/>
      </c>
      <c r="BE40" s="57">
        <f>IF(OR($A40="",BE$9=""),"",IFERROR(COUNTIFS('Job Catalog'!$F$10:$F$509,$A40,'Job Catalog'!$H$10:$H$509,BE$7,'Job Catalog'!$I$10:$I$509,BE$9)/COUNTA('Job Catalog'!$C$10:$C$509),""))</f>
        <v/>
      </c>
      <c r="BF40" s="57">
        <f>IF(OR($A40="",BF$9=""),"",IFERROR(COUNTIFS('Job Catalog'!$F$10:$F$509,$A40,'Job Catalog'!$H$10:$H$509,BF$7,'Job Catalog'!$I$10:$I$509,BF$9)/COUNTA('Job Catalog'!$C$10:$C$509),""))</f>
        <v/>
      </c>
      <c r="BG40" s="57">
        <f>IF(OR($A40="",BG$9=""),"",IFERROR(COUNTIFS('Job Catalog'!$F$10:$F$509,$A40,'Job Catalog'!$H$10:$H$509,BG$7,'Job Catalog'!$I$10:$I$509,BG$9)/COUNTA('Job Catalog'!$C$10:$C$509),""))</f>
        <v/>
      </c>
      <c r="BH40" s="57">
        <f>IF(OR($A40="",BH$9=""),"",IFERROR(COUNTIFS('Job Catalog'!$F$10:$F$509,$A40,'Job Catalog'!$H$10:$H$509,BH$7,'Job Catalog'!$I$10:$I$509,BH$9)/COUNTA('Job Catalog'!$C$10:$C$509),""))</f>
        <v/>
      </c>
      <c r="BI40" s="57">
        <f>IF(OR($A40="",BI$9=""),"",IFERROR(COUNTIFS('Job Catalog'!$F$10:$F$509,$A40,'Job Catalog'!$H$10:$H$509,BI$7,'Job Catalog'!$I$10:$I$509,BI$9)/COUNTA('Job Catalog'!$C$10:$C$509),""))</f>
        <v/>
      </c>
      <c r="BJ40" s="57">
        <f>IF(OR($A40="",BJ$9=""),"",IFERROR(COUNTIFS('Job Catalog'!$F$10:$F$509,$A40,'Job Catalog'!$H$10:$H$509,BJ$7,'Job Catalog'!$I$10:$I$509,BJ$9)/COUNTA('Job Catalog'!$C$10:$C$509),""))</f>
        <v/>
      </c>
      <c r="BK40" s="57">
        <f>IF(OR($A40="",BK$9=""),"",IFERROR(COUNTIFS('Job Catalog'!$F$10:$F$509,$A40,'Job Catalog'!$H$10:$H$509,BK$7,'Job Catalog'!$I$10:$I$509,BK$9)/COUNTA('Job Catalog'!$C$10:$C$509),""))</f>
        <v/>
      </c>
      <c r="BL40" s="57">
        <f>IF(OR($A40="",BL$9=""),"",IFERROR(COUNTIFS('Job Catalog'!$F$10:$F$509,$A40,'Job Catalog'!$H$10:$H$509,BL$7,'Job Catalog'!$I$10:$I$509,BL$9)/COUNTA('Job Catalog'!$C$10:$C$509),""))</f>
        <v/>
      </c>
      <c r="BM40" s="57">
        <f>IF(OR($A40="",BM$9=""),"",IFERROR(COUNTIFS('Job Catalog'!$F$10:$F$509,$A40,'Job Catalog'!$H$10:$H$509,BM$7,'Job Catalog'!$I$10:$I$509,BM$9)/COUNTA('Job Catalog'!$C$10:$C$509),""))</f>
        <v/>
      </c>
      <c r="BN40" s="57">
        <f>IF(OR($A40="",BN$9=""),"",IFERROR(COUNTIFS('Job Catalog'!$F$10:$F$509,$A40,'Job Catalog'!$H$10:$H$509,BN$7,'Job Catalog'!$I$10:$I$509,BN$9)/COUNTA('Job Catalog'!$C$10:$C$509),""))</f>
        <v/>
      </c>
      <c r="BO40" s="57">
        <f>IF(OR($A40="",BO$9=""),"",IFERROR(COUNTIFS('Job Catalog'!$F$10:$F$509,$A40,'Job Catalog'!$H$10:$H$509,BO$7,'Job Catalog'!$I$10:$I$509,BO$9)/COUNTA('Job Catalog'!$C$10:$C$509),""))</f>
        <v/>
      </c>
      <c r="BP40" s="57">
        <f>IF(OR($A40="",BP$9=""),"",IFERROR(COUNTIFS('Job Catalog'!$F$10:$F$509,$A40,'Job Catalog'!$H$10:$H$509,BP$7,'Job Catalog'!$I$10:$I$509,BP$9)/COUNTA('Job Catalog'!$C$10:$C$509),""))</f>
        <v/>
      </c>
      <c r="BQ40" s="57">
        <f>IF(OR($A40="",BQ$9=""),"",IFERROR(COUNTIFS('Job Catalog'!$F$10:$F$509,$A40,'Job Catalog'!$H$10:$H$509,BQ$7,'Job Catalog'!$I$10:$I$509,BQ$9)/COUNTA('Job Catalog'!$C$10:$C$509),""))</f>
        <v/>
      </c>
      <c r="BR40" s="57">
        <f>IF(OR($A40="",BR$9=""),"",IFERROR(COUNTIFS('Job Catalog'!$F$10:$F$509,$A40,'Job Catalog'!$H$10:$H$509,BR$7,'Job Catalog'!$I$10:$I$509,BR$9)/COUNTA('Job Catalog'!$C$10:$C$509),""))</f>
        <v/>
      </c>
      <c r="BS40" s="57">
        <f>IF(OR($A40="",BS$9=""),"",IFERROR(COUNTIFS('Job Catalog'!$F$10:$F$509,$A40,'Job Catalog'!$H$10:$H$509,BS$7,'Job Catalog'!$I$10:$I$509,BS$9)/COUNTA('Job Catalog'!$C$10:$C$509),""))</f>
        <v/>
      </c>
      <c r="BT40" s="57">
        <f>IF(OR($A40="",BT$9=""),"",IFERROR(COUNTIFS('Job Catalog'!$F$10:$F$509,$A40,'Job Catalog'!$H$10:$H$509,BT$7,'Job Catalog'!$I$10:$I$509,BT$9)/COUNTA('Job Catalog'!$C$10:$C$509),""))</f>
        <v/>
      </c>
      <c r="BU40" s="57">
        <f>IF(OR($A40="",BU$9=""),"",IFERROR(COUNTIFS('Job Catalog'!$F$10:$F$509,$A40,'Job Catalog'!$H$10:$H$509,BU$7,'Job Catalog'!$I$10:$I$509,BU$9)/COUNTA('Job Catalog'!$C$10:$C$509),""))</f>
        <v/>
      </c>
      <c r="BV40" s="57">
        <f>IF(OR($A40="",BV$9=""),"",IFERROR(COUNTIFS('Job Catalog'!$F$10:$F$509,$A40,'Job Catalog'!$H$10:$H$509,BV$7,'Job Catalog'!$I$10:$I$509,BV$9)/COUNTA('Job Catalog'!$C$10:$C$509),""))</f>
        <v/>
      </c>
      <c r="BW40" s="57">
        <f>IF(OR($A40="",BW$9=""),"",IFERROR(COUNTIFS('Job Catalog'!$F$10:$F$509,$A40,'Job Catalog'!$H$10:$H$509,BW$7,'Job Catalog'!$I$10:$I$509,BW$9)/COUNTA('Job Catalog'!$C$10:$C$509),""))</f>
        <v/>
      </c>
      <c r="BX40" s="57">
        <f>IF(OR($A40="",BX$9=""),"",IFERROR(COUNTIFS('Job Catalog'!$F$10:$F$509,$A40,'Job Catalog'!$H$10:$H$509,BX$7,'Job Catalog'!$I$10:$I$509,BX$9)/COUNTA('Job Catalog'!$C$10:$C$509),""))</f>
        <v/>
      </c>
      <c r="BY40" s="57">
        <f>IF(OR($A40="",BY$9=""),"",IFERROR(COUNTIFS('Job Catalog'!$F$10:$F$509,$A40,'Job Catalog'!$H$10:$H$509,BY$7,'Job Catalog'!$I$10:$I$509,BY$9)/COUNTA('Job Catalog'!$C$10:$C$509),""))</f>
        <v/>
      </c>
      <c r="BZ40" s="57">
        <f>IF(OR($A40="",BZ$9=""),"",IFERROR(COUNTIFS('Job Catalog'!$F$10:$F$509,$A40,'Job Catalog'!$H$10:$H$509,BZ$7,'Job Catalog'!$I$10:$I$509,BZ$9)/COUNTA('Job Catalog'!$C$10:$C$509),""))</f>
        <v/>
      </c>
      <c r="CA40" s="57">
        <f>IF(OR($A40="",CA$9=""),"",IFERROR(COUNTIFS('Job Catalog'!$F$10:$F$509,$A40,'Job Catalog'!$H$10:$H$509,CA$7,'Job Catalog'!$I$10:$I$509,CA$9)/COUNTA('Job Catalog'!$C$10:$C$509),""))</f>
        <v/>
      </c>
      <c r="CB40" s="57">
        <f>IF(OR($A40="",CB$9=""),"",IFERROR(COUNTIFS('Job Catalog'!$F$10:$F$509,$A40,'Job Catalog'!$H$10:$H$509,CB$7,'Job Catalog'!$I$10:$I$509,CB$9)/COUNTA('Job Catalog'!$C$10:$C$509),""))</f>
        <v/>
      </c>
      <c r="CC40" s="57">
        <f>IF(OR($A40="",CC$9=""),"",IFERROR(COUNTIFS('Job Catalog'!$F$10:$F$509,$A40,'Job Catalog'!$H$10:$H$509,CC$7,'Job Catalog'!$I$10:$I$509,CC$9)/COUNTA('Job Catalog'!$C$10:$C$509),""))</f>
        <v/>
      </c>
      <c r="CD40" s="57">
        <f>IF(OR($A40="",CD$9=""),"",IFERROR(COUNTIFS('Job Catalog'!$F$10:$F$509,$A40,'Job Catalog'!$H$10:$H$509,CD$7,'Job Catalog'!$I$10:$I$509,CD$9)/COUNTA('Job Catalog'!$C$10:$C$509),""))</f>
        <v/>
      </c>
      <c r="CE40" s="57">
        <f>IF(OR($A40="",CE$9=""),"",IFERROR(COUNTIFS('Job Catalog'!$F$10:$F$509,$A40,'Job Catalog'!$H$10:$H$509,CE$7,'Job Catalog'!$I$10:$I$509,CE$9)/COUNTA('Job Catalog'!$C$10:$C$509),""))</f>
        <v/>
      </c>
      <c r="CF40" s="57">
        <f>IF(OR($A40="",CF$9=""),"",IFERROR(COUNTIFS('Job Catalog'!$F$10:$F$509,$A40,'Job Catalog'!$H$10:$H$509,CF$7,'Job Catalog'!$I$10:$I$509,CF$9)/COUNTA('Job Catalog'!$C$10:$C$509),""))</f>
        <v/>
      </c>
      <c r="CG40" s="57">
        <f>IF(OR($A40="",CG$9=""),"",IFERROR(COUNTIFS('Job Catalog'!$F$10:$F$509,$A40,'Job Catalog'!$H$10:$H$509,CG$7,'Job Catalog'!$I$10:$I$509,CG$9)/COUNTA('Job Catalog'!$C$10:$C$509),""))</f>
        <v/>
      </c>
      <c r="CH40" s="57">
        <f>IF(OR($A40="",CH$9=""),"",IFERROR(COUNTIFS('Job Catalog'!$F$10:$F$509,$A40,'Job Catalog'!$H$10:$H$509,CH$7,'Job Catalog'!$I$10:$I$509,CH$9)/COUNTA('Job Catalog'!$C$10:$C$509),""))</f>
        <v/>
      </c>
      <c r="CI40" s="57">
        <f>IF(OR($A40="",CI$9=""),"",IFERROR(COUNTIFS('Job Catalog'!$F$10:$F$509,$A40,'Job Catalog'!$H$10:$H$509,CI$7,'Job Catalog'!$I$10:$I$509,CI$9)/COUNTA('Job Catalog'!$C$10:$C$509),""))</f>
        <v/>
      </c>
      <c r="CJ40" s="57">
        <f>IF(OR($A40="",CJ$9=""),"",IFERROR(COUNTIFS('Job Catalog'!$F$10:$F$509,$A40,'Job Catalog'!$H$10:$H$509,CJ$7,'Job Catalog'!$I$10:$I$509,CJ$9)/COUNTA('Job Catalog'!$C$10:$C$509),""))</f>
        <v/>
      </c>
      <c r="CK40" s="57">
        <f>IF(OR($A40="",CK$9=""),"",IFERROR(COUNTIFS('Job Catalog'!$F$10:$F$509,$A40,'Job Catalog'!$H$10:$H$509,CK$7,'Job Catalog'!$I$10:$I$509,CK$9)/COUNTA('Job Catalog'!$C$10:$C$509),""))</f>
        <v/>
      </c>
      <c r="CL40" s="57">
        <f>IF(OR($A40="",CL$9=""),"",IFERROR(COUNTIFS('Job Catalog'!$F$10:$F$509,$A40,'Job Catalog'!$H$10:$H$509,CL$7,'Job Catalog'!$I$10:$I$509,CL$9)/COUNTA('Job Catalog'!$C$10:$C$509),""))</f>
        <v/>
      </c>
      <c r="CM40" s="57">
        <f>IF(OR($A40="",CM$9=""),"",IFERROR(COUNTIFS('Job Catalog'!$F$10:$F$509,$A40,'Job Catalog'!$H$10:$H$509,CM$7,'Job Catalog'!$I$10:$I$509,CM$9)/COUNTA('Job Catalog'!$C$10:$C$509),""))</f>
        <v/>
      </c>
      <c r="CN40" s="57">
        <f>IF(OR($A40="",CN$9=""),"",IFERROR(COUNTIFS('Job Catalog'!$F$10:$F$509,$A40,'Job Catalog'!$H$10:$H$509,CN$7,'Job Catalog'!$I$10:$I$509,CN$9)/COUNTA('Job Catalog'!$C$10:$C$509),""))</f>
        <v/>
      </c>
      <c r="CO40" s="57">
        <f>IF(OR($A40="",CO$9=""),"",IFERROR(COUNTIFS('Job Catalog'!$F$10:$F$509,$A40,'Job Catalog'!$H$10:$H$509,CO$7,'Job Catalog'!$I$10:$I$509,CO$9)/COUNTA('Job Catalog'!$C$10:$C$509),""))</f>
        <v/>
      </c>
      <c r="CP40" s="57">
        <f>IF(OR($A40="",CP$9=""),"",IFERROR(COUNTIFS('Job Catalog'!$F$10:$F$509,$A40,'Job Catalog'!$H$10:$H$509,CP$7,'Job Catalog'!$I$10:$I$509,CP$9)/COUNTA('Job Catalog'!$C$10:$C$509),""))</f>
        <v/>
      </c>
      <c r="CQ40" s="57">
        <f>IF(OR($A40="",CQ$9=""),"",IFERROR(COUNTIFS('Job Catalog'!$F$10:$F$509,$A40,'Job Catalog'!$H$10:$H$509,CQ$7,'Job Catalog'!$I$10:$I$509,CQ$9)/COUNTA('Job Catalog'!$C$10:$C$509),""))</f>
        <v/>
      </c>
      <c r="CR40" s="57">
        <f>IF(OR($A40="",CR$9=""),"",IFERROR(COUNTIFS('Job Catalog'!$F$10:$F$509,$A40,'Job Catalog'!$H$10:$H$509,CR$7,'Job Catalog'!$I$10:$I$509,CR$9)/COUNTA('Job Catalog'!$C$10:$C$509),""))</f>
        <v/>
      </c>
      <c r="CS40" s="57">
        <f>IF(OR($A40="",CS$9=""),"",IFERROR(COUNTIFS('Job Catalog'!$F$10:$F$509,$A40,'Job Catalog'!$H$10:$H$509,CS$7,'Job Catalog'!$I$10:$I$509,CS$9)/COUNTA('Job Catalog'!$C$10:$C$509),""))</f>
        <v/>
      </c>
      <c r="CT40" s="57">
        <f>IF(OR($A40="",CT$9=""),"",IFERROR(COUNTIFS('Job Catalog'!$F$10:$F$509,$A40,'Job Catalog'!$H$10:$H$509,CT$7,'Job Catalog'!$I$10:$I$509,CT$9)/COUNTA('Job Catalog'!$C$10:$C$509),""))</f>
        <v/>
      </c>
      <c r="CU40" s="58">
        <f>IF($A40="","",SUM(C40:CT40))</f>
        <v/>
      </c>
    </row>
    <row r="41">
      <c r="A41">
        <f>IF(SETUP!$C179="","",SETUP!$C179)</f>
        <v/>
      </c>
      <c r="B41" s="9">
        <f>IF(SETUP!$C179="","",SETUP!$B179&amp;" / "&amp;SETUP!$D179)</f>
        <v/>
      </c>
      <c r="C41" s="57">
        <f>IF(OR($A41="",C$9=""),"",IFERROR(COUNTIFS('Job Catalog'!$F$10:$F$509,$A41,'Job Catalog'!$H$10:$H$509,C$7,'Job Catalog'!$I$10:$I$509,C$9)/COUNTA('Job Catalog'!$C$10:$C$509),""))</f>
        <v/>
      </c>
      <c r="D41" s="57">
        <f>IF(OR($A41="",D$9=""),"",IFERROR(COUNTIFS('Job Catalog'!$F$10:$F$509,$A41,'Job Catalog'!$H$10:$H$509,D$7,'Job Catalog'!$I$10:$I$509,D$9)/COUNTA('Job Catalog'!$C$10:$C$509),""))</f>
        <v/>
      </c>
      <c r="E41" s="57">
        <f>IF(OR($A41="",E$9=""),"",IFERROR(COUNTIFS('Job Catalog'!$F$10:$F$509,$A41,'Job Catalog'!$H$10:$H$509,E$7,'Job Catalog'!$I$10:$I$509,E$9)/COUNTA('Job Catalog'!$C$10:$C$509),""))</f>
        <v/>
      </c>
      <c r="F41" s="57">
        <f>IF(OR($A41="",F$9=""),"",IFERROR(COUNTIFS('Job Catalog'!$F$10:$F$509,$A41,'Job Catalog'!$H$10:$H$509,F$7,'Job Catalog'!$I$10:$I$509,F$9)/COUNTA('Job Catalog'!$C$10:$C$509),""))</f>
        <v/>
      </c>
      <c r="G41" s="57">
        <f>IF(OR($A41="",G$9=""),"",IFERROR(COUNTIFS('Job Catalog'!$F$10:$F$509,$A41,'Job Catalog'!$H$10:$H$509,G$7,'Job Catalog'!$I$10:$I$509,G$9)/COUNTA('Job Catalog'!$C$10:$C$509),""))</f>
        <v/>
      </c>
      <c r="H41" s="57">
        <f>IF(OR($A41="",H$9=""),"",IFERROR(COUNTIFS('Job Catalog'!$F$10:$F$509,$A41,'Job Catalog'!$H$10:$H$509,H$7,'Job Catalog'!$I$10:$I$509,H$9)/COUNTA('Job Catalog'!$C$10:$C$509),""))</f>
        <v/>
      </c>
      <c r="I41" s="57">
        <f>IF(OR($A41="",I$9=""),"",IFERROR(COUNTIFS('Job Catalog'!$F$10:$F$509,$A41,'Job Catalog'!$H$10:$H$509,I$7,'Job Catalog'!$I$10:$I$509,I$9)/COUNTA('Job Catalog'!$C$10:$C$509),""))</f>
        <v/>
      </c>
      <c r="J41" s="57">
        <f>IF(OR($A41="",J$9=""),"",IFERROR(COUNTIFS('Job Catalog'!$F$10:$F$509,$A41,'Job Catalog'!$H$10:$H$509,J$7,'Job Catalog'!$I$10:$I$509,J$9)/COUNTA('Job Catalog'!$C$10:$C$509),""))</f>
        <v/>
      </c>
      <c r="K41" s="57">
        <f>IF(OR($A41="",K$9=""),"",IFERROR(COUNTIFS('Job Catalog'!$F$10:$F$509,$A41,'Job Catalog'!$H$10:$H$509,K$7,'Job Catalog'!$I$10:$I$509,K$9)/COUNTA('Job Catalog'!$C$10:$C$509),""))</f>
        <v/>
      </c>
      <c r="L41" s="57">
        <f>IF(OR($A41="",L$9=""),"",IFERROR(COUNTIFS('Job Catalog'!$F$10:$F$509,$A41,'Job Catalog'!$H$10:$H$509,L$7,'Job Catalog'!$I$10:$I$509,L$9)/COUNTA('Job Catalog'!$C$10:$C$509),""))</f>
        <v/>
      </c>
      <c r="M41" s="57">
        <f>IF(OR($A41="",M$9=""),"",IFERROR(COUNTIFS('Job Catalog'!$F$10:$F$509,$A41,'Job Catalog'!$H$10:$H$509,M$7,'Job Catalog'!$I$10:$I$509,M$9)/COUNTA('Job Catalog'!$C$10:$C$509),""))</f>
        <v/>
      </c>
      <c r="N41" s="57">
        <f>IF(OR($A41="",N$9=""),"",IFERROR(COUNTIFS('Job Catalog'!$F$10:$F$509,$A41,'Job Catalog'!$H$10:$H$509,N$7,'Job Catalog'!$I$10:$I$509,N$9)/COUNTA('Job Catalog'!$C$10:$C$509),""))</f>
        <v/>
      </c>
      <c r="O41" s="57">
        <f>IF(OR($A41="",O$9=""),"",IFERROR(COUNTIFS('Job Catalog'!$F$10:$F$509,$A41,'Job Catalog'!$H$10:$H$509,O$7,'Job Catalog'!$I$10:$I$509,O$9)/COUNTA('Job Catalog'!$C$10:$C$509),""))</f>
        <v/>
      </c>
      <c r="P41" s="57">
        <f>IF(OR($A41="",P$9=""),"",IFERROR(COUNTIFS('Job Catalog'!$F$10:$F$509,$A41,'Job Catalog'!$H$10:$H$509,P$7,'Job Catalog'!$I$10:$I$509,P$9)/COUNTA('Job Catalog'!$C$10:$C$509),""))</f>
        <v/>
      </c>
      <c r="Q41" s="57">
        <f>IF(OR($A41="",Q$9=""),"",IFERROR(COUNTIFS('Job Catalog'!$F$10:$F$509,$A41,'Job Catalog'!$H$10:$H$509,Q$7,'Job Catalog'!$I$10:$I$509,Q$9)/COUNTA('Job Catalog'!$C$10:$C$509),""))</f>
        <v/>
      </c>
      <c r="R41" s="57">
        <f>IF(OR($A41="",R$9=""),"",IFERROR(COUNTIFS('Job Catalog'!$F$10:$F$509,$A41,'Job Catalog'!$H$10:$H$509,R$7,'Job Catalog'!$I$10:$I$509,R$9)/COUNTA('Job Catalog'!$C$10:$C$509),""))</f>
        <v/>
      </c>
      <c r="S41" s="57">
        <f>IF(OR($A41="",S$9=""),"",IFERROR(COUNTIFS('Job Catalog'!$F$10:$F$509,$A41,'Job Catalog'!$H$10:$H$509,S$7,'Job Catalog'!$I$10:$I$509,S$9)/COUNTA('Job Catalog'!$C$10:$C$509),""))</f>
        <v/>
      </c>
      <c r="T41" s="57">
        <f>IF(OR($A41="",T$9=""),"",IFERROR(COUNTIFS('Job Catalog'!$F$10:$F$509,$A41,'Job Catalog'!$H$10:$H$509,T$7,'Job Catalog'!$I$10:$I$509,T$9)/COUNTA('Job Catalog'!$C$10:$C$509),""))</f>
        <v/>
      </c>
      <c r="U41" s="57">
        <f>IF(OR($A41="",U$9=""),"",IFERROR(COUNTIFS('Job Catalog'!$F$10:$F$509,$A41,'Job Catalog'!$H$10:$H$509,U$7,'Job Catalog'!$I$10:$I$509,U$9)/COUNTA('Job Catalog'!$C$10:$C$509),""))</f>
        <v/>
      </c>
      <c r="V41" s="57">
        <f>IF(OR($A41="",V$9=""),"",IFERROR(COUNTIFS('Job Catalog'!$F$10:$F$509,$A41,'Job Catalog'!$H$10:$H$509,V$7,'Job Catalog'!$I$10:$I$509,V$9)/COUNTA('Job Catalog'!$C$10:$C$509),""))</f>
        <v/>
      </c>
      <c r="W41" s="57">
        <f>IF(OR($A41="",W$9=""),"",IFERROR(COUNTIFS('Job Catalog'!$F$10:$F$509,$A41,'Job Catalog'!$H$10:$H$509,W$7,'Job Catalog'!$I$10:$I$509,W$9)/COUNTA('Job Catalog'!$C$10:$C$509),""))</f>
        <v/>
      </c>
      <c r="X41" s="57">
        <f>IF(OR($A41="",X$9=""),"",IFERROR(COUNTIFS('Job Catalog'!$F$10:$F$509,$A41,'Job Catalog'!$H$10:$H$509,X$7,'Job Catalog'!$I$10:$I$509,X$9)/COUNTA('Job Catalog'!$C$10:$C$509),""))</f>
        <v/>
      </c>
      <c r="Y41" s="57">
        <f>IF(OR($A41="",Y$9=""),"",IFERROR(COUNTIFS('Job Catalog'!$F$10:$F$509,$A41,'Job Catalog'!$H$10:$H$509,Y$7,'Job Catalog'!$I$10:$I$509,Y$9)/COUNTA('Job Catalog'!$C$10:$C$509),""))</f>
        <v/>
      </c>
      <c r="Z41" s="57">
        <f>IF(OR($A41="",Z$9=""),"",IFERROR(COUNTIFS('Job Catalog'!$F$10:$F$509,$A41,'Job Catalog'!$H$10:$H$509,Z$7,'Job Catalog'!$I$10:$I$509,Z$9)/COUNTA('Job Catalog'!$C$10:$C$509),""))</f>
        <v/>
      </c>
      <c r="AA41" s="57">
        <f>IF(OR($A41="",AA$9=""),"",IFERROR(COUNTIFS('Job Catalog'!$F$10:$F$509,$A41,'Job Catalog'!$H$10:$H$509,AA$7,'Job Catalog'!$I$10:$I$509,AA$9)/COUNTA('Job Catalog'!$C$10:$C$509),""))</f>
        <v/>
      </c>
      <c r="AB41" s="57">
        <f>IF(OR($A41="",AB$9=""),"",IFERROR(COUNTIFS('Job Catalog'!$F$10:$F$509,$A41,'Job Catalog'!$H$10:$H$509,AB$7,'Job Catalog'!$I$10:$I$509,AB$9)/COUNTA('Job Catalog'!$C$10:$C$509),""))</f>
        <v/>
      </c>
      <c r="AC41" s="57">
        <f>IF(OR($A41="",AC$9=""),"",IFERROR(COUNTIFS('Job Catalog'!$F$10:$F$509,$A41,'Job Catalog'!$H$10:$H$509,AC$7,'Job Catalog'!$I$10:$I$509,AC$9)/COUNTA('Job Catalog'!$C$10:$C$509),""))</f>
        <v/>
      </c>
      <c r="AD41" s="57">
        <f>IF(OR($A41="",AD$9=""),"",IFERROR(COUNTIFS('Job Catalog'!$F$10:$F$509,$A41,'Job Catalog'!$H$10:$H$509,AD$7,'Job Catalog'!$I$10:$I$509,AD$9)/COUNTA('Job Catalog'!$C$10:$C$509),""))</f>
        <v/>
      </c>
      <c r="AE41" s="57">
        <f>IF(OR($A41="",AE$9=""),"",IFERROR(COUNTIFS('Job Catalog'!$F$10:$F$509,$A41,'Job Catalog'!$H$10:$H$509,AE$7,'Job Catalog'!$I$10:$I$509,AE$9)/COUNTA('Job Catalog'!$C$10:$C$509),""))</f>
        <v/>
      </c>
      <c r="AF41" s="57">
        <f>IF(OR($A41="",AF$9=""),"",IFERROR(COUNTIFS('Job Catalog'!$F$10:$F$509,$A41,'Job Catalog'!$H$10:$H$509,AF$7,'Job Catalog'!$I$10:$I$509,AF$9)/COUNTA('Job Catalog'!$C$10:$C$509),""))</f>
        <v/>
      </c>
      <c r="AG41" s="57">
        <f>IF(OR($A41="",AG$9=""),"",IFERROR(COUNTIFS('Job Catalog'!$F$10:$F$509,$A41,'Job Catalog'!$H$10:$H$509,AG$7,'Job Catalog'!$I$10:$I$509,AG$9)/COUNTA('Job Catalog'!$C$10:$C$509),""))</f>
        <v/>
      </c>
      <c r="AH41" s="57">
        <f>IF(OR($A41="",AH$9=""),"",IFERROR(COUNTIFS('Job Catalog'!$F$10:$F$509,$A41,'Job Catalog'!$H$10:$H$509,AH$7,'Job Catalog'!$I$10:$I$509,AH$9)/COUNTA('Job Catalog'!$C$10:$C$509),""))</f>
        <v/>
      </c>
      <c r="AI41" s="57">
        <f>IF(OR($A41="",AI$9=""),"",IFERROR(COUNTIFS('Job Catalog'!$F$10:$F$509,$A41,'Job Catalog'!$H$10:$H$509,AI$7,'Job Catalog'!$I$10:$I$509,AI$9)/COUNTA('Job Catalog'!$C$10:$C$509),""))</f>
        <v/>
      </c>
      <c r="AJ41" s="57">
        <f>IF(OR($A41="",AJ$9=""),"",IFERROR(COUNTIFS('Job Catalog'!$F$10:$F$509,$A41,'Job Catalog'!$H$10:$H$509,AJ$7,'Job Catalog'!$I$10:$I$509,AJ$9)/COUNTA('Job Catalog'!$C$10:$C$509),""))</f>
        <v/>
      </c>
      <c r="AK41" s="57">
        <f>IF(OR($A41="",AK$9=""),"",IFERROR(COUNTIFS('Job Catalog'!$F$10:$F$509,$A41,'Job Catalog'!$H$10:$H$509,AK$7,'Job Catalog'!$I$10:$I$509,AK$9)/COUNTA('Job Catalog'!$C$10:$C$509),""))</f>
        <v/>
      </c>
      <c r="AL41" s="57">
        <f>IF(OR($A41="",AL$9=""),"",IFERROR(COUNTIFS('Job Catalog'!$F$10:$F$509,$A41,'Job Catalog'!$H$10:$H$509,AL$7,'Job Catalog'!$I$10:$I$509,AL$9)/COUNTA('Job Catalog'!$C$10:$C$509),""))</f>
        <v/>
      </c>
      <c r="AM41" s="57">
        <f>IF(OR($A41="",AM$9=""),"",IFERROR(COUNTIFS('Job Catalog'!$F$10:$F$509,$A41,'Job Catalog'!$H$10:$H$509,AM$7,'Job Catalog'!$I$10:$I$509,AM$9)/COUNTA('Job Catalog'!$C$10:$C$509),""))</f>
        <v/>
      </c>
      <c r="AN41" s="57">
        <f>IF(OR($A41="",AN$9=""),"",IFERROR(COUNTIFS('Job Catalog'!$F$10:$F$509,$A41,'Job Catalog'!$H$10:$H$509,AN$7,'Job Catalog'!$I$10:$I$509,AN$9)/COUNTA('Job Catalog'!$C$10:$C$509),""))</f>
        <v/>
      </c>
      <c r="AO41" s="57">
        <f>IF(OR($A41="",AO$9=""),"",IFERROR(COUNTIFS('Job Catalog'!$F$10:$F$509,$A41,'Job Catalog'!$H$10:$H$509,AO$7,'Job Catalog'!$I$10:$I$509,AO$9)/COUNTA('Job Catalog'!$C$10:$C$509),""))</f>
        <v/>
      </c>
      <c r="AP41" s="57">
        <f>IF(OR($A41="",AP$9=""),"",IFERROR(COUNTIFS('Job Catalog'!$F$10:$F$509,$A41,'Job Catalog'!$H$10:$H$509,AP$7,'Job Catalog'!$I$10:$I$509,AP$9)/COUNTA('Job Catalog'!$C$10:$C$509),""))</f>
        <v/>
      </c>
      <c r="AQ41" s="57">
        <f>IF(OR($A41="",AQ$9=""),"",IFERROR(COUNTIFS('Job Catalog'!$F$10:$F$509,$A41,'Job Catalog'!$H$10:$H$509,AQ$7,'Job Catalog'!$I$10:$I$509,AQ$9)/COUNTA('Job Catalog'!$C$10:$C$509),""))</f>
        <v/>
      </c>
      <c r="AR41" s="57">
        <f>IF(OR($A41="",AR$9=""),"",IFERROR(COUNTIFS('Job Catalog'!$F$10:$F$509,$A41,'Job Catalog'!$H$10:$H$509,AR$7,'Job Catalog'!$I$10:$I$509,AR$9)/COUNTA('Job Catalog'!$C$10:$C$509),""))</f>
        <v/>
      </c>
      <c r="AS41" s="57">
        <f>IF(OR($A41="",AS$9=""),"",IFERROR(COUNTIFS('Job Catalog'!$F$10:$F$509,$A41,'Job Catalog'!$H$10:$H$509,AS$7,'Job Catalog'!$I$10:$I$509,AS$9)/COUNTA('Job Catalog'!$C$10:$C$509),""))</f>
        <v/>
      </c>
      <c r="AT41" s="57">
        <f>IF(OR($A41="",AT$9=""),"",IFERROR(COUNTIFS('Job Catalog'!$F$10:$F$509,$A41,'Job Catalog'!$H$10:$H$509,AT$7,'Job Catalog'!$I$10:$I$509,AT$9)/COUNTA('Job Catalog'!$C$10:$C$509),""))</f>
        <v/>
      </c>
      <c r="AU41" s="57">
        <f>IF(OR($A41="",AU$9=""),"",IFERROR(COUNTIFS('Job Catalog'!$F$10:$F$509,$A41,'Job Catalog'!$H$10:$H$509,AU$7,'Job Catalog'!$I$10:$I$509,AU$9)/COUNTA('Job Catalog'!$C$10:$C$509),""))</f>
        <v/>
      </c>
      <c r="AV41" s="57">
        <f>IF(OR($A41="",AV$9=""),"",IFERROR(COUNTIFS('Job Catalog'!$F$10:$F$509,$A41,'Job Catalog'!$H$10:$H$509,AV$7,'Job Catalog'!$I$10:$I$509,AV$9)/COUNTA('Job Catalog'!$C$10:$C$509),""))</f>
        <v/>
      </c>
      <c r="AW41" s="57">
        <f>IF(OR($A41="",AW$9=""),"",IFERROR(COUNTIFS('Job Catalog'!$F$10:$F$509,$A41,'Job Catalog'!$H$10:$H$509,AW$7,'Job Catalog'!$I$10:$I$509,AW$9)/COUNTA('Job Catalog'!$C$10:$C$509),""))</f>
        <v/>
      </c>
      <c r="AX41" s="57">
        <f>IF(OR($A41="",AX$9=""),"",IFERROR(COUNTIFS('Job Catalog'!$F$10:$F$509,$A41,'Job Catalog'!$H$10:$H$509,AX$7,'Job Catalog'!$I$10:$I$509,AX$9)/COUNTA('Job Catalog'!$C$10:$C$509),""))</f>
        <v/>
      </c>
      <c r="AY41" s="57">
        <f>IF(OR($A41="",AY$9=""),"",IFERROR(COUNTIFS('Job Catalog'!$F$10:$F$509,$A41,'Job Catalog'!$H$10:$H$509,AY$7,'Job Catalog'!$I$10:$I$509,AY$9)/COUNTA('Job Catalog'!$C$10:$C$509),""))</f>
        <v/>
      </c>
      <c r="AZ41" s="57">
        <f>IF(OR($A41="",AZ$9=""),"",IFERROR(COUNTIFS('Job Catalog'!$F$10:$F$509,$A41,'Job Catalog'!$H$10:$H$509,AZ$7,'Job Catalog'!$I$10:$I$509,AZ$9)/COUNTA('Job Catalog'!$C$10:$C$509),""))</f>
        <v/>
      </c>
      <c r="BA41" s="57">
        <f>IF(OR($A41="",BA$9=""),"",IFERROR(COUNTIFS('Job Catalog'!$F$10:$F$509,$A41,'Job Catalog'!$H$10:$H$509,BA$7,'Job Catalog'!$I$10:$I$509,BA$9)/COUNTA('Job Catalog'!$C$10:$C$509),""))</f>
        <v/>
      </c>
      <c r="BB41" s="57">
        <f>IF(OR($A41="",BB$9=""),"",IFERROR(COUNTIFS('Job Catalog'!$F$10:$F$509,$A41,'Job Catalog'!$H$10:$H$509,BB$7,'Job Catalog'!$I$10:$I$509,BB$9)/COUNTA('Job Catalog'!$C$10:$C$509),""))</f>
        <v/>
      </c>
      <c r="BC41" s="57">
        <f>IF(OR($A41="",BC$9=""),"",IFERROR(COUNTIFS('Job Catalog'!$F$10:$F$509,$A41,'Job Catalog'!$H$10:$H$509,BC$7,'Job Catalog'!$I$10:$I$509,BC$9)/COUNTA('Job Catalog'!$C$10:$C$509),""))</f>
        <v/>
      </c>
      <c r="BD41" s="57">
        <f>IF(OR($A41="",BD$9=""),"",IFERROR(COUNTIFS('Job Catalog'!$F$10:$F$509,$A41,'Job Catalog'!$H$10:$H$509,BD$7,'Job Catalog'!$I$10:$I$509,BD$9)/COUNTA('Job Catalog'!$C$10:$C$509),""))</f>
        <v/>
      </c>
      <c r="BE41" s="57">
        <f>IF(OR($A41="",BE$9=""),"",IFERROR(COUNTIFS('Job Catalog'!$F$10:$F$509,$A41,'Job Catalog'!$H$10:$H$509,BE$7,'Job Catalog'!$I$10:$I$509,BE$9)/COUNTA('Job Catalog'!$C$10:$C$509),""))</f>
        <v/>
      </c>
      <c r="BF41" s="57">
        <f>IF(OR($A41="",BF$9=""),"",IFERROR(COUNTIFS('Job Catalog'!$F$10:$F$509,$A41,'Job Catalog'!$H$10:$H$509,BF$7,'Job Catalog'!$I$10:$I$509,BF$9)/COUNTA('Job Catalog'!$C$10:$C$509),""))</f>
        <v/>
      </c>
      <c r="BG41" s="57">
        <f>IF(OR($A41="",BG$9=""),"",IFERROR(COUNTIFS('Job Catalog'!$F$10:$F$509,$A41,'Job Catalog'!$H$10:$H$509,BG$7,'Job Catalog'!$I$10:$I$509,BG$9)/COUNTA('Job Catalog'!$C$10:$C$509),""))</f>
        <v/>
      </c>
      <c r="BH41" s="57">
        <f>IF(OR($A41="",BH$9=""),"",IFERROR(COUNTIFS('Job Catalog'!$F$10:$F$509,$A41,'Job Catalog'!$H$10:$H$509,BH$7,'Job Catalog'!$I$10:$I$509,BH$9)/COUNTA('Job Catalog'!$C$10:$C$509),""))</f>
        <v/>
      </c>
      <c r="BI41" s="57">
        <f>IF(OR($A41="",BI$9=""),"",IFERROR(COUNTIFS('Job Catalog'!$F$10:$F$509,$A41,'Job Catalog'!$H$10:$H$509,BI$7,'Job Catalog'!$I$10:$I$509,BI$9)/COUNTA('Job Catalog'!$C$10:$C$509),""))</f>
        <v/>
      </c>
      <c r="BJ41" s="57">
        <f>IF(OR($A41="",BJ$9=""),"",IFERROR(COUNTIFS('Job Catalog'!$F$10:$F$509,$A41,'Job Catalog'!$H$10:$H$509,BJ$7,'Job Catalog'!$I$10:$I$509,BJ$9)/COUNTA('Job Catalog'!$C$10:$C$509),""))</f>
        <v/>
      </c>
      <c r="BK41" s="57">
        <f>IF(OR($A41="",BK$9=""),"",IFERROR(COUNTIFS('Job Catalog'!$F$10:$F$509,$A41,'Job Catalog'!$H$10:$H$509,BK$7,'Job Catalog'!$I$10:$I$509,BK$9)/COUNTA('Job Catalog'!$C$10:$C$509),""))</f>
        <v/>
      </c>
      <c r="BL41" s="57">
        <f>IF(OR($A41="",BL$9=""),"",IFERROR(COUNTIFS('Job Catalog'!$F$10:$F$509,$A41,'Job Catalog'!$H$10:$H$509,BL$7,'Job Catalog'!$I$10:$I$509,BL$9)/COUNTA('Job Catalog'!$C$10:$C$509),""))</f>
        <v/>
      </c>
      <c r="BM41" s="57">
        <f>IF(OR($A41="",BM$9=""),"",IFERROR(COUNTIFS('Job Catalog'!$F$10:$F$509,$A41,'Job Catalog'!$H$10:$H$509,BM$7,'Job Catalog'!$I$10:$I$509,BM$9)/COUNTA('Job Catalog'!$C$10:$C$509),""))</f>
        <v/>
      </c>
      <c r="BN41" s="57">
        <f>IF(OR($A41="",BN$9=""),"",IFERROR(COUNTIFS('Job Catalog'!$F$10:$F$509,$A41,'Job Catalog'!$H$10:$H$509,BN$7,'Job Catalog'!$I$10:$I$509,BN$9)/COUNTA('Job Catalog'!$C$10:$C$509),""))</f>
        <v/>
      </c>
      <c r="BO41" s="57">
        <f>IF(OR($A41="",BO$9=""),"",IFERROR(COUNTIFS('Job Catalog'!$F$10:$F$509,$A41,'Job Catalog'!$H$10:$H$509,BO$7,'Job Catalog'!$I$10:$I$509,BO$9)/COUNTA('Job Catalog'!$C$10:$C$509),""))</f>
        <v/>
      </c>
      <c r="BP41" s="57">
        <f>IF(OR($A41="",BP$9=""),"",IFERROR(COUNTIFS('Job Catalog'!$F$10:$F$509,$A41,'Job Catalog'!$H$10:$H$509,BP$7,'Job Catalog'!$I$10:$I$509,BP$9)/COUNTA('Job Catalog'!$C$10:$C$509),""))</f>
        <v/>
      </c>
      <c r="BQ41" s="57">
        <f>IF(OR($A41="",BQ$9=""),"",IFERROR(COUNTIFS('Job Catalog'!$F$10:$F$509,$A41,'Job Catalog'!$H$10:$H$509,BQ$7,'Job Catalog'!$I$10:$I$509,BQ$9)/COUNTA('Job Catalog'!$C$10:$C$509),""))</f>
        <v/>
      </c>
      <c r="BR41" s="57">
        <f>IF(OR($A41="",BR$9=""),"",IFERROR(COUNTIFS('Job Catalog'!$F$10:$F$509,$A41,'Job Catalog'!$H$10:$H$509,BR$7,'Job Catalog'!$I$10:$I$509,BR$9)/COUNTA('Job Catalog'!$C$10:$C$509),""))</f>
        <v/>
      </c>
      <c r="BS41" s="57">
        <f>IF(OR($A41="",BS$9=""),"",IFERROR(COUNTIFS('Job Catalog'!$F$10:$F$509,$A41,'Job Catalog'!$H$10:$H$509,BS$7,'Job Catalog'!$I$10:$I$509,BS$9)/COUNTA('Job Catalog'!$C$10:$C$509),""))</f>
        <v/>
      </c>
      <c r="BT41" s="57">
        <f>IF(OR($A41="",BT$9=""),"",IFERROR(COUNTIFS('Job Catalog'!$F$10:$F$509,$A41,'Job Catalog'!$H$10:$H$509,BT$7,'Job Catalog'!$I$10:$I$509,BT$9)/COUNTA('Job Catalog'!$C$10:$C$509),""))</f>
        <v/>
      </c>
      <c r="BU41" s="57">
        <f>IF(OR($A41="",BU$9=""),"",IFERROR(COUNTIFS('Job Catalog'!$F$10:$F$509,$A41,'Job Catalog'!$H$10:$H$509,BU$7,'Job Catalog'!$I$10:$I$509,BU$9)/COUNTA('Job Catalog'!$C$10:$C$509),""))</f>
        <v/>
      </c>
      <c r="BV41" s="57">
        <f>IF(OR($A41="",BV$9=""),"",IFERROR(COUNTIFS('Job Catalog'!$F$10:$F$509,$A41,'Job Catalog'!$H$10:$H$509,BV$7,'Job Catalog'!$I$10:$I$509,BV$9)/COUNTA('Job Catalog'!$C$10:$C$509),""))</f>
        <v/>
      </c>
      <c r="BW41" s="57">
        <f>IF(OR($A41="",BW$9=""),"",IFERROR(COUNTIFS('Job Catalog'!$F$10:$F$509,$A41,'Job Catalog'!$H$10:$H$509,BW$7,'Job Catalog'!$I$10:$I$509,BW$9)/COUNTA('Job Catalog'!$C$10:$C$509),""))</f>
        <v/>
      </c>
      <c r="BX41" s="57">
        <f>IF(OR($A41="",BX$9=""),"",IFERROR(COUNTIFS('Job Catalog'!$F$10:$F$509,$A41,'Job Catalog'!$H$10:$H$509,BX$7,'Job Catalog'!$I$10:$I$509,BX$9)/COUNTA('Job Catalog'!$C$10:$C$509),""))</f>
        <v/>
      </c>
      <c r="BY41" s="57">
        <f>IF(OR($A41="",BY$9=""),"",IFERROR(COUNTIFS('Job Catalog'!$F$10:$F$509,$A41,'Job Catalog'!$H$10:$H$509,BY$7,'Job Catalog'!$I$10:$I$509,BY$9)/COUNTA('Job Catalog'!$C$10:$C$509),""))</f>
        <v/>
      </c>
      <c r="BZ41" s="57">
        <f>IF(OR($A41="",BZ$9=""),"",IFERROR(COUNTIFS('Job Catalog'!$F$10:$F$509,$A41,'Job Catalog'!$H$10:$H$509,BZ$7,'Job Catalog'!$I$10:$I$509,BZ$9)/COUNTA('Job Catalog'!$C$10:$C$509),""))</f>
        <v/>
      </c>
      <c r="CA41" s="57">
        <f>IF(OR($A41="",CA$9=""),"",IFERROR(COUNTIFS('Job Catalog'!$F$10:$F$509,$A41,'Job Catalog'!$H$10:$H$509,CA$7,'Job Catalog'!$I$10:$I$509,CA$9)/COUNTA('Job Catalog'!$C$10:$C$509),""))</f>
        <v/>
      </c>
      <c r="CB41" s="57">
        <f>IF(OR($A41="",CB$9=""),"",IFERROR(COUNTIFS('Job Catalog'!$F$10:$F$509,$A41,'Job Catalog'!$H$10:$H$509,CB$7,'Job Catalog'!$I$10:$I$509,CB$9)/COUNTA('Job Catalog'!$C$10:$C$509),""))</f>
        <v/>
      </c>
      <c r="CC41" s="57">
        <f>IF(OR($A41="",CC$9=""),"",IFERROR(COUNTIFS('Job Catalog'!$F$10:$F$509,$A41,'Job Catalog'!$H$10:$H$509,CC$7,'Job Catalog'!$I$10:$I$509,CC$9)/COUNTA('Job Catalog'!$C$10:$C$509),""))</f>
        <v/>
      </c>
      <c r="CD41" s="57">
        <f>IF(OR($A41="",CD$9=""),"",IFERROR(COUNTIFS('Job Catalog'!$F$10:$F$509,$A41,'Job Catalog'!$H$10:$H$509,CD$7,'Job Catalog'!$I$10:$I$509,CD$9)/COUNTA('Job Catalog'!$C$10:$C$509),""))</f>
        <v/>
      </c>
      <c r="CE41" s="57">
        <f>IF(OR($A41="",CE$9=""),"",IFERROR(COUNTIFS('Job Catalog'!$F$10:$F$509,$A41,'Job Catalog'!$H$10:$H$509,CE$7,'Job Catalog'!$I$10:$I$509,CE$9)/COUNTA('Job Catalog'!$C$10:$C$509),""))</f>
        <v/>
      </c>
      <c r="CF41" s="57">
        <f>IF(OR($A41="",CF$9=""),"",IFERROR(COUNTIFS('Job Catalog'!$F$10:$F$509,$A41,'Job Catalog'!$H$10:$H$509,CF$7,'Job Catalog'!$I$10:$I$509,CF$9)/COUNTA('Job Catalog'!$C$10:$C$509),""))</f>
        <v/>
      </c>
      <c r="CG41" s="57">
        <f>IF(OR($A41="",CG$9=""),"",IFERROR(COUNTIFS('Job Catalog'!$F$10:$F$509,$A41,'Job Catalog'!$H$10:$H$509,CG$7,'Job Catalog'!$I$10:$I$509,CG$9)/COUNTA('Job Catalog'!$C$10:$C$509),""))</f>
        <v/>
      </c>
      <c r="CH41" s="57">
        <f>IF(OR($A41="",CH$9=""),"",IFERROR(COUNTIFS('Job Catalog'!$F$10:$F$509,$A41,'Job Catalog'!$H$10:$H$509,CH$7,'Job Catalog'!$I$10:$I$509,CH$9)/COUNTA('Job Catalog'!$C$10:$C$509),""))</f>
        <v/>
      </c>
      <c r="CI41" s="57">
        <f>IF(OR($A41="",CI$9=""),"",IFERROR(COUNTIFS('Job Catalog'!$F$10:$F$509,$A41,'Job Catalog'!$H$10:$H$509,CI$7,'Job Catalog'!$I$10:$I$509,CI$9)/COUNTA('Job Catalog'!$C$10:$C$509),""))</f>
        <v/>
      </c>
      <c r="CJ41" s="57">
        <f>IF(OR($A41="",CJ$9=""),"",IFERROR(COUNTIFS('Job Catalog'!$F$10:$F$509,$A41,'Job Catalog'!$H$10:$H$509,CJ$7,'Job Catalog'!$I$10:$I$509,CJ$9)/COUNTA('Job Catalog'!$C$10:$C$509),""))</f>
        <v/>
      </c>
      <c r="CK41" s="57">
        <f>IF(OR($A41="",CK$9=""),"",IFERROR(COUNTIFS('Job Catalog'!$F$10:$F$509,$A41,'Job Catalog'!$H$10:$H$509,CK$7,'Job Catalog'!$I$10:$I$509,CK$9)/COUNTA('Job Catalog'!$C$10:$C$509),""))</f>
        <v/>
      </c>
      <c r="CL41" s="57">
        <f>IF(OR($A41="",CL$9=""),"",IFERROR(COUNTIFS('Job Catalog'!$F$10:$F$509,$A41,'Job Catalog'!$H$10:$H$509,CL$7,'Job Catalog'!$I$10:$I$509,CL$9)/COUNTA('Job Catalog'!$C$10:$C$509),""))</f>
        <v/>
      </c>
      <c r="CM41" s="57">
        <f>IF(OR($A41="",CM$9=""),"",IFERROR(COUNTIFS('Job Catalog'!$F$10:$F$509,$A41,'Job Catalog'!$H$10:$H$509,CM$7,'Job Catalog'!$I$10:$I$509,CM$9)/COUNTA('Job Catalog'!$C$10:$C$509),""))</f>
        <v/>
      </c>
      <c r="CN41" s="57">
        <f>IF(OR($A41="",CN$9=""),"",IFERROR(COUNTIFS('Job Catalog'!$F$10:$F$509,$A41,'Job Catalog'!$H$10:$H$509,CN$7,'Job Catalog'!$I$10:$I$509,CN$9)/COUNTA('Job Catalog'!$C$10:$C$509),""))</f>
        <v/>
      </c>
      <c r="CO41" s="57">
        <f>IF(OR($A41="",CO$9=""),"",IFERROR(COUNTIFS('Job Catalog'!$F$10:$F$509,$A41,'Job Catalog'!$H$10:$H$509,CO$7,'Job Catalog'!$I$10:$I$509,CO$9)/COUNTA('Job Catalog'!$C$10:$C$509),""))</f>
        <v/>
      </c>
      <c r="CP41" s="57">
        <f>IF(OR($A41="",CP$9=""),"",IFERROR(COUNTIFS('Job Catalog'!$F$10:$F$509,$A41,'Job Catalog'!$H$10:$H$509,CP$7,'Job Catalog'!$I$10:$I$509,CP$9)/COUNTA('Job Catalog'!$C$10:$C$509),""))</f>
        <v/>
      </c>
      <c r="CQ41" s="57">
        <f>IF(OR($A41="",CQ$9=""),"",IFERROR(COUNTIFS('Job Catalog'!$F$10:$F$509,$A41,'Job Catalog'!$H$10:$H$509,CQ$7,'Job Catalog'!$I$10:$I$509,CQ$9)/COUNTA('Job Catalog'!$C$10:$C$509),""))</f>
        <v/>
      </c>
      <c r="CR41" s="57">
        <f>IF(OR($A41="",CR$9=""),"",IFERROR(COUNTIFS('Job Catalog'!$F$10:$F$509,$A41,'Job Catalog'!$H$10:$H$509,CR$7,'Job Catalog'!$I$10:$I$509,CR$9)/COUNTA('Job Catalog'!$C$10:$C$509),""))</f>
        <v/>
      </c>
      <c r="CS41" s="57">
        <f>IF(OR($A41="",CS$9=""),"",IFERROR(COUNTIFS('Job Catalog'!$F$10:$F$509,$A41,'Job Catalog'!$H$10:$H$509,CS$7,'Job Catalog'!$I$10:$I$509,CS$9)/COUNTA('Job Catalog'!$C$10:$C$509),""))</f>
        <v/>
      </c>
      <c r="CT41" s="57">
        <f>IF(OR($A41="",CT$9=""),"",IFERROR(COUNTIFS('Job Catalog'!$F$10:$F$509,$A41,'Job Catalog'!$H$10:$H$509,CT$7,'Job Catalog'!$I$10:$I$509,CT$9)/COUNTA('Job Catalog'!$C$10:$C$509),""))</f>
        <v/>
      </c>
      <c r="CU41" s="58">
        <f>IF($A41="","",SUM(C41:CT41))</f>
        <v/>
      </c>
    </row>
    <row r="42">
      <c r="A42">
        <f>IF(SETUP!$C180="","",SETUP!$C180)</f>
        <v/>
      </c>
      <c r="B42" s="9">
        <f>IF(SETUP!$C180="","",SETUP!$B180&amp;" / "&amp;SETUP!$D180)</f>
        <v/>
      </c>
      <c r="C42" s="57">
        <f>IF(OR($A42="",C$9=""),"",IFERROR(COUNTIFS('Job Catalog'!$F$10:$F$509,$A42,'Job Catalog'!$H$10:$H$509,C$7,'Job Catalog'!$I$10:$I$509,C$9)/COUNTA('Job Catalog'!$C$10:$C$509),""))</f>
        <v/>
      </c>
      <c r="D42" s="57">
        <f>IF(OR($A42="",D$9=""),"",IFERROR(COUNTIFS('Job Catalog'!$F$10:$F$509,$A42,'Job Catalog'!$H$10:$H$509,D$7,'Job Catalog'!$I$10:$I$509,D$9)/COUNTA('Job Catalog'!$C$10:$C$509),""))</f>
        <v/>
      </c>
      <c r="E42" s="57">
        <f>IF(OR($A42="",E$9=""),"",IFERROR(COUNTIFS('Job Catalog'!$F$10:$F$509,$A42,'Job Catalog'!$H$10:$H$509,E$7,'Job Catalog'!$I$10:$I$509,E$9)/COUNTA('Job Catalog'!$C$10:$C$509),""))</f>
        <v/>
      </c>
      <c r="F42" s="57">
        <f>IF(OR($A42="",F$9=""),"",IFERROR(COUNTIFS('Job Catalog'!$F$10:$F$509,$A42,'Job Catalog'!$H$10:$H$509,F$7,'Job Catalog'!$I$10:$I$509,F$9)/COUNTA('Job Catalog'!$C$10:$C$509),""))</f>
        <v/>
      </c>
      <c r="G42" s="57">
        <f>IF(OR($A42="",G$9=""),"",IFERROR(COUNTIFS('Job Catalog'!$F$10:$F$509,$A42,'Job Catalog'!$H$10:$H$509,G$7,'Job Catalog'!$I$10:$I$509,G$9)/COUNTA('Job Catalog'!$C$10:$C$509),""))</f>
        <v/>
      </c>
      <c r="H42" s="57">
        <f>IF(OR($A42="",H$9=""),"",IFERROR(COUNTIFS('Job Catalog'!$F$10:$F$509,$A42,'Job Catalog'!$H$10:$H$509,H$7,'Job Catalog'!$I$10:$I$509,H$9)/COUNTA('Job Catalog'!$C$10:$C$509),""))</f>
        <v/>
      </c>
      <c r="I42" s="57">
        <f>IF(OR($A42="",I$9=""),"",IFERROR(COUNTIFS('Job Catalog'!$F$10:$F$509,$A42,'Job Catalog'!$H$10:$H$509,I$7,'Job Catalog'!$I$10:$I$509,I$9)/COUNTA('Job Catalog'!$C$10:$C$509),""))</f>
        <v/>
      </c>
      <c r="J42" s="57">
        <f>IF(OR($A42="",J$9=""),"",IFERROR(COUNTIFS('Job Catalog'!$F$10:$F$509,$A42,'Job Catalog'!$H$10:$H$509,J$7,'Job Catalog'!$I$10:$I$509,J$9)/COUNTA('Job Catalog'!$C$10:$C$509),""))</f>
        <v/>
      </c>
      <c r="K42" s="57">
        <f>IF(OR($A42="",K$9=""),"",IFERROR(COUNTIFS('Job Catalog'!$F$10:$F$509,$A42,'Job Catalog'!$H$10:$H$509,K$7,'Job Catalog'!$I$10:$I$509,K$9)/COUNTA('Job Catalog'!$C$10:$C$509),""))</f>
        <v/>
      </c>
      <c r="L42" s="57">
        <f>IF(OR($A42="",L$9=""),"",IFERROR(COUNTIFS('Job Catalog'!$F$10:$F$509,$A42,'Job Catalog'!$H$10:$H$509,L$7,'Job Catalog'!$I$10:$I$509,L$9)/COUNTA('Job Catalog'!$C$10:$C$509),""))</f>
        <v/>
      </c>
      <c r="M42" s="57">
        <f>IF(OR($A42="",M$9=""),"",IFERROR(COUNTIFS('Job Catalog'!$F$10:$F$509,$A42,'Job Catalog'!$H$10:$H$509,M$7,'Job Catalog'!$I$10:$I$509,M$9)/COUNTA('Job Catalog'!$C$10:$C$509),""))</f>
        <v/>
      </c>
      <c r="N42" s="57">
        <f>IF(OR($A42="",N$9=""),"",IFERROR(COUNTIFS('Job Catalog'!$F$10:$F$509,$A42,'Job Catalog'!$H$10:$H$509,N$7,'Job Catalog'!$I$10:$I$509,N$9)/COUNTA('Job Catalog'!$C$10:$C$509),""))</f>
        <v/>
      </c>
      <c r="O42" s="57">
        <f>IF(OR($A42="",O$9=""),"",IFERROR(COUNTIFS('Job Catalog'!$F$10:$F$509,$A42,'Job Catalog'!$H$10:$H$509,O$7,'Job Catalog'!$I$10:$I$509,O$9)/COUNTA('Job Catalog'!$C$10:$C$509),""))</f>
        <v/>
      </c>
      <c r="P42" s="57">
        <f>IF(OR($A42="",P$9=""),"",IFERROR(COUNTIFS('Job Catalog'!$F$10:$F$509,$A42,'Job Catalog'!$H$10:$H$509,P$7,'Job Catalog'!$I$10:$I$509,P$9)/COUNTA('Job Catalog'!$C$10:$C$509),""))</f>
        <v/>
      </c>
      <c r="Q42" s="57">
        <f>IF(OR($A42="",Q$9=""),"",IFERROR(COUNTIFS('Job Catalog'!$F$10:$F$509,$A42,'Job Catalog'!$H$10:$H$509,Q$7,'Job Catalog'!$I$10:$I$509,Q$9)/COUNTA('Job Catalog'!$C$10:$C$509),""))</f>
        <v/>
      </c>
      <c r="R42" s="57">
        <f>IF(OR($A42="",R$9=""),"",IFERROR(COUNTIFS('Job Catalog'!$F$10:$F$509,$A42,'Job Catalog'!$H$10:$H$509,R$7,'Job Catalog'!$I$10:$I$509,R$9)/COUNTA('Job Catalog'!$C$10:$C$509),""))</f>
        <v/>
      </c>
      <c r="S42" s="57">
        <f>IF(OR($A42="",S$9=""),"",IFERROR(COUNTIFS('Job Catalog'!$F$10:$F$509,$A42,'Job Catalog'!$H$10:$H$509,S$7,'Job Catalog'!$I$10:$I$509,S$9)/COUNTA('Job Catalog'!$C$10:$C$509),""))</f>
        <v/>
      </c>
      <c r="T42" s="57">
        <f>IF(OR($A42="",T$9=""),"",IFERROR(COUNTIFS('Job Catalog'!$F$10:$F$509,$A42,'Job Catalog'!$H$10:$H$509,T$7,'Job Catalog'!$I$10:$I$509,T$9)/COUNTA('Job Catalog'!$C$10:$C$509),""))</f>
        <v/>
      </c>
      <c r="U42" s="57">
        <f>IF(OR($A42="",U$9=""),"",IFERROR(COUNTIFS('Job Catalog'!$F$10:$F$509,$A42,'Job Catalog'!$H$10:$H$509,U$7,'Job Catalog'!$I$10:$I$509,U$9)/COUNTA('Job Catalog'!$C$10:$C$509),""))</f>
        <v/>
      </c>
      <c r="V42" s="57">
        <f>IF(OR($A42="",V$9=""),"",IFERROR(COUNTIFS('Job Catalog'!$F$10:$F$509,$A42,'Job Catalog'!$H$10:$H$509,V$7,'Job Catalog'!$I$10:$I$509,V$9)/COUNTA('Job Catalog'!$C$10:$C$509),""))</f>
        <v/>
      </c>
      <c r="W42" s="57">
        <f>IF(OR($A42="",W$9=""),"",IFERROR(COUNTIFS('Job Catalog'!$F$10:$F$509,$A42,'Job Catalog'!$H$10:$H$509,W$7,'Job Catalog'!$I$10:$I$509,W$9)/COUNTA('Job Catalog'!$C$10:$C$509),""))</f>
        <v/>
      </c>
      <c r="X42" s="57">
        <f>IF(OR($A42="",X$9=""),"",IFERROR(COUNTIFS('Job Catalog'!$F$10:$F$509,$A42,'Job Catalog'!$H$10:$H$509,X$7,'Job Catalog'!$I$10:$I$509,X$9)/COUNTA('Job Catalog'!$C$10:$C$509),""))</f>
        <v/>
      </c>
      <c r="Y42" s="57">
        <f>IF(OR($A42="",Y$9=""),"",IFERROR(COUNTIFS('Job Catalog'!$F$10:$F$509,$A42,'Job Catalog'!$H$10:$H$509,Y$7,'Job Catalog'!$I$10:$I$509,Y$9)/COUNTA('Job Catalog'!$C$10:$C$509),""))</f>
        <v/>
      </c>
      <c r="Z42" s="57">
        <f>IF(OR($A42="",Z$9=""),"",IFERROR(COUNTIFS('Job Catalog'!$F$10:$F$509,$A42,'Job Catalog'!$H$10:$H$509,Z$7,'Job Catalog'!$I$10:$I$509,Z$9)/COUNTA('Job Catalog'!$C$10:$C$509),""))</f>
        <v/>
      </c>
      <c r="AA42" s="57">
        <f>IF(OR($A42="",AA$9=""),"",IFERROR(COUNTIFS('Job Catalog'!$F$10:$F$509,$A42,'Job Catalog'!$H$10:$H$509,AA$7,'Job Catalog'!$I$10:$I$509,AA$9)/COUNTA('Job Catalog'!$C$10:$C$509),""))</f>
        <v/>
      </c>
      <c r="AB42" s="57">
        <f>IF(OR($A42="",AB$9=""),"",IFERROR(COUNTIFS('Job Catalog'!$F$10:$F$509,$A42,'Job Catalog'!$H$10:$H$509,AB$7,'Job Catalog'!$I$10:$I$509,AB$9)/COUNTA('Job Catalog'!$C$10:$C$509),""))</f>
        <v/>
      </c>
      <c r="AC42" s="57">
        <f>IF(OR($A42="",AC$9=""),"",IFERROR(COUNTIFS('Job Catalog'!$F$10:$F$509,$A42,'Job Catalog'!$H$10:$H$509,AC$7,'Job Catalog'!$I$10:$I$509,AC$9)/COUNTA('Job Catalog'!$C$10:$C$509),""))</f>
        <v/>
      </c>
      <c r="AD42" s="57">
        <f>IF(OR($A42="",AD$9=""),"",IFERROR(COUNTIFS('Job Catalog'!$F$10:$F$509,$A42,'Job Catalog'!$H$10:$H$509,AD$7,'Job Catalog'!$I$10:$I$509,AD$9)/COUNTA('Job Catalog'!$C$10:$C$509),""))</f>
        <v/>
      </c>
      <c r="AE42" s="57">
        <f>IF(OR($A42="",AE$9=""),"",IFERROR(COUNTIFS('Job Catalog'!$F$10:$F$509,$A42,'Job Catalog'!$H$10:$H$509,AE$7,'Job Catalog'!$I$10:$I$509,AE$9)/COUNTA('Job Catalog'!$C$10:$C$509),""))</f>
        <v/>
      </c>
      <c r="AF42" s="57">
        <f>IF(OR($A42="",AF$9=""),"",IFERROR(COUNTIFS('Job Catalog'!$F$10:$F$509,$A42,'Job Catalog'!$H$10:$H$509,AF$7,'Job Catalog'!$I$10:$I$509,AF$9)/COUNTA('Job Catalog'!$C$10:$C$509),""))</f>
        <v/>
      </c>
      <c r="AG42" s="57">
        <f>IF(OR($A42="",AG$9=""),"",IFERROR(COUNTIFS('Job Catalog'!$F$10:$F$509,$A42,'Job Catalog'!$H$10:$H$509,AG$7,'Job Catalog'!$I$10:$I$509,AG$9)/COUNTA('Job Catalog'!$C$10:$C$509),""))</f>
        <v/>
      </c>
      <c r="AH42" s="57">
        <f>IF(OR($A42="",AH$9=""),"",IFERROR(COUNTIFS('Job Catalog'!$F$10:$F$509,$A42,'Job Catalog'!$H$10:$H$509,AH$7,'Job Catalog'!$I$10:$I$509,AH$9)/COUNTA('Job Catalog'!$C$10:$C$509),""))</f>
        <v/>
      </c>
      <c r="AI42" s="57">
        <f>IF(OR($A42="",AI$9=""),"",IFERROR(COUNTIFS('Job Catalog'!$F$10:$F$509,$A42,'Job Catalog'!$H$10:$H$509,AI$7,'Job Catalog'!$I$10:$I$509,AI$9)/COUNTA('Job Catalog'!$C$10:$C$509),""))</f>
        <v/>
      </c>
      <c r="AJ42" s="57">
        <f>IF(OR($A42="",AJ$9=""),"",IFERROR(COUNTIFS('Job Catalog'!$F$10:$F$509,$A42,'Job Catalog'!$H$10:$H$509,AJ$7,'Job Catalog'!$I$10:$I$509,AJ$9)/COUNTA('Job Catalog'!$C$10:$C$509),""))</f>
        <v/>
      </c>
      <c r="AK42" s="57">
        <f>IF(OR($A42="",AK$9=""),"",IFERROR(COUNTIFS('Job Catalog'!$F$10:$F$509,$A42,'Job Catalog'!$H$10:$H$509,AK$7,'Job Catalog'!$I$10:$I$509,AK$9)/COUNTA('Job Catalog'!$C$10:$C$509),""))</f>
        <v/>
      </c>
      <c r="AL42" s="57">
        <f>IF(OR($A42="",AL$9=""),"",IFERROR(COUNTIFS('Job Catalog'!$F$10:$F$509,$A42,'Job Catalog'!$H$10:$H$509,AL$7,'Job Catalog'!$I$10:$I$509,AL$9)/COUNTA('Job Catalog'!$C$10:$C$509),""))</f>
        <v/>
      </c>
      <c r="AM42" s="57">
        <f>IF(OR($A42="",AM$9=""),"",IFERROR(COUNTIFS('Job Catalog'!$F$10:$F$509,$A42,'Job Catalog'!$H$10:$H$509,AM$7,'Job Catalog'!$I$10:$I$509,AM$9)/COUNTA('Job Catalog'!$C$10:$C$509),""))</f>
        <v/>
      </c>
      <c r="AN42" s="57">
        <f>IF(OR($A42="",AN$9=""),"",IFERROR(COUNTIFS('Job Catalog'!$F$10:$F$509,$A42,'Job Catalog'!$H$10:$H$509,AN$7,'Job Catalog'!$I$10:$I$509,AN$9)/COUNTA('Job Catalog'!$C$10:$C$509),""))</f>
        <v/>
      </c>
      <c r="AO42" s="57">
        <f>IF(OR($A42="",AO$9=""),"",IFERROR(COUNTIFS('Job Catalog'!$F$10:$F$509,$A42,'Job Catalog'!$H$10:$H$509,AO$7,'Job Catalog'!$I$10:$I$509,AO$9)/COUNTA('Job Catalog'!$C$10:$C$509),""))</f>
        <v/>
      </c>
      <c r="AP42" s="57">
        <f>IF(OR($A42="",AP$9=""),"",IFERROR(COUNTIFS('Job Catalog'!$F$10:$F$509,$A42,'Job Catalog'!$H$10:$H$509,AP$7,'Job Catalog'!$I$10:$I$509,AP$9)/COUNTA('Job Catalog'!$C$10:$C$509),""))</f>
        <v/>
      </c>
      <c r="AQ42" s="57">
        <f>IF(OR($A42="",AQ$9=""),"",IFERROR(COUNTIFS('Job Catalog'!$F$10:$F$509,$A42,'Job Catalog'!$H$10:$H$509,AQ$7,'Job Catalog'!$I$10:$I$509,AQ$9)/COUNTA('Job Catalog'!$C$10:$C$509),""))</f>
        <v/>
      </c>
      <c r="AR42" s="57">
        <f>IF(OR($A42="",AR$9=""),"",IFERROR(COUNTIFS('Job Catalog'!$F$10:$F$509,$A42,'Job Catalog'!$H$10:$H$509,AR$7,'Job Catalog'!$I$10:$I$509,AR$9)/COUNTA('Job Catalog'!$C$10:$C$509),""))</f>
        <v/>
      </c>
      <c r="AS42" s="57">
        <f>IF(OR($A42="",AS$9=""),"",IFERROR(COUNTIFS('Job Catalog'!$F$10:$F$509,$A42,'Job Catalog'!$H$10:$H$509,AS$7,'Job Catalog'!$I$10:$I$509,AS$9)/COUNTA('Job Catalog'!$C$10:$C$509),""))</f>
        <v/>
      </c>
      <c r="AT42" s="57">
        <f>IF(OR($A42="",AT$9=""),"",IFERROR(COUNTIFS('Job Catalog'!$F$10:$F$509,$A42,'Job Catalog'!$H$10:$H$509,AT$7,'Job Catalog'!$I$10:$I$509,AT$9)/COUNTA('Job Catalog'!$C$10:$C$509),""))</f>
        <v/>
      </c>
      <c r="AU42" s="57">
        <f>IF(OR($A42="",AU$9=""),"",IFERROR(COUNTIFS('Job Catalog'!$F$10:$F$509,$A42,'Job Catalog'!$H$10:$H$509,AU$7,'Job Catalog'!$I$10:$I$509,AU$9)/COUNTA('Job Catalog'!$C$10:$C$509),""))</f>
        <v/>
      </c>
      <c r="AV42" s="57">
        <f>IF(OR($A42="",AV$9=""),"",IFERROR(COUNTIFS('Job Catalog'!$F$10:$F$509,$A42,'Job Catalog'!$H$10:$H$509,AV$7,'Job Catalog'!$I$10:$I$509,AV$9)/COUNTA('Job Catalog'!$C$10:$C$509),""))</f>
        <v/>
      </c>
      <c r="AW42" s="57">
        <f>IF(OR($A42="",AW$9=""),"",IFERROR(COUNTIFS('Job Catalog'!$F$10:$F$509,$A42,'Job Catalog'!$H$10:$H$509,AW$7,'Job Catalog'!$I$10:$I$509,AW$9)/COUNTA('Job Catalog'!$C$10:$C$509),""))</f>
        <v/>
      </c>
      <c r="AX42" s="57">
        <f>IF(OR($A42="",AX$9=""),"",IFERROR(COUNTIFS('Job Catalog'!$F$10:$F$509,$A42,'Job Catalog'!$H$10:$H$509,AX$7,'Job Catalog'!$I$10:$I$509,AX$9)/COUNTA('Job Catalog'!$C$10:$C$509),""))</f>
        <v/>
      </c>
      <c r="AY42" s="57">
        <f>IF(OR($A42="",AY$9=""),"",IFERROR(COUNTIFS('Job Catalog'!$F$10:$F$509,$A42,'Job Catalog'!$H$10:$H$509,AY$7,'Job Catalog'!$I$10:$I$509,AY$9)/COUNTA('Job Catalog'!$C$10:$C$509),""))</f>
        <v/>
      </c>
      <c r="AZ42" s="57">
        <f>IF(OR($A42="",AZ$9=""),"",IFERROR(COUNTIFS('Job Catalog'!$F$10:$F$509,$A42,'Job Catalog'!$H$10:$H$509,AZ$7,'Job Catalog'!$I$10:$I$509,AZ$9)/COUNTA('Job Catalog'!$C$10:$C$509),""))</f>
        <v/>
      </c>
      <c r="BA42" s="57">
        <f>IF(OR($A42="",BA$9=""),"",IFERROR(COUNTIFS('Job Catalog'!$F$10:$F$509,$A42,'Job Catalog'!$H$10:$H$509,BA$7,'Job Catalog'!$I$10:$I$509,BA$9)/COUNTA('Job Catalog'!$C$10:$C$509),""))</f>
        <v/>
      </c>
      <c r="BB42" s="57">
        <f>IF(OR($A42="",BB$9=""),"",IFERROR(COUNTIFS('Job Catalog'!$F$10:$F$509,$A42,'Job Catalog'!$H$10:$H$509,BB$7,'Job Catalog'!$I$10:$I$509,BB$9)/COUNTA('Job Catalog'!$C$10:$C$509),""))</f>
        <v/>
      </c>
      <c r="BC42" s="57">
        <f>IF(OR($A42="",BC$9=""),"",IFERROR(COUNTIFS('Job Catalog'!$F$10:$F$509,$A42,'Job Catalog'!$H$10:$H$509,BC$7,'Job Catalog'!$I$10:$I$509,BC$9)/COUNTA('Job Catalog'!$C$10:$C$509),""))</f>
        <v/>
      </c>
      <c r="BD42" s="57">
        <f>IF(OR($A42="",BD$9=""),"",IFERROR(COUNTIFS('Job Catalog'!$F$10:$F$509,$A42,'Job Catalog'!$H$10:$H$509,BD$7,'Job Catalog'!$I$10:$I$509,BD$9)/COUNTA('Job Catalog'!$C$10:$C$509),""))</f>
        <v/>
      </c>
      <c r="BE42" s="57">
        <f>IF(OR($A42="",BE$9=""),"",IFERROR(COUNTIFS('Job Catalog'!$F$10:$F$509,$A42,'Job Catalog'!$H$10:$H$509,BE$7,'Job Catalog'!$I$10:$I$509,BE$9)/COUNTA('Job Catalog'!$C$10:$C$509),""))</f>
        <v/>
      </c>
      <c r="BF42" s="57">
        <f>IF(OR($A42="",BF$9=""),"",IFERROR(COUNTIFS('Job Catalog'!$F$10:$F$509,$A42,'Job Catalog'!$H$10:$H$509,BF$7,'Job Catalog'!$I$10:$I$509,BF$9)/COUNTA('Job Catalog'!$C$10:$C$509),""))</f>
        <v/>
      </c>
      <c r="BG42" s="57">
        <f>IF(OR($A42="",BG$9=""),"",IFERROR(COUNTIFS('Job Catalog'!$F$10:$F$509,$A42,'Job Catalog'!$H$10:$H$509,BG$7,'Job Catalog'!$I$10:$I$509,BG$9)/COUNTA('Job Catalog'!$C$10:$C$509),""))</f>
        <v/>
      </c>
      <c r="BH42" s="57">
        <f>IF(OR($A42="",BH$9=""),"",IFERROR(COUNTIFS('Job Catalog'!$F$10:$F$509,$A42,'Job Catalog'!$H$10:$H$509,BH$7,'Job Catalog'!$I$10:$I$509,BH$9)/COUNTA('Job Catalog'!$C$10:$C$509),""))</f>
        <v/>
      </c>
      <c r="BI42" s="57">
        <f>IF(OR($A42="",BI$9=""),"",IFERROR(COUNTIFS('Job Catalog'!$F$10:$F$509,$A42,'Job Catalog'!$H$10:$H$509,BI$7,'Job Catalog'!$I$10:$I$509,BI$9)/COUNTA('Job Catalog'!$C$10:$C$509),""))</f>
        <v/>
      </c>
      <c r="BJ42" s="57">
        <f>IF(OR($A42="",BJ$9=""),"",IFERROR(COUNTIFS('Job Catalog'!$F$10:$F$509,$A42,'Job Catalog'!$H$10:$H$509,BJ$7,'Job Catalog'!$I$10:$I$509,BJ$9)/COUNTA('Job Catalog'!$C$10:$C$509),""))</f>
        <v/>
      </c>
      <c r="BK42" s="57">
        <f>IF(OR($A42="",BK$9=""),"",IFERROR(COUNTIFS('Job Catalog'!$F$10:$F$509,$A42,'Job Catalog'!$H$10:$H$509,BK$7,'Job Catalog'!$I$10:$I$509,BK$9)/COUNTA('Job Catalog'!$C$10:$C$509),""))</f>
        <v/>
      </c>
      <c r="BL42" s="57">
        <f>IF(OR($A42="",BL$9=""),"",IFERROR(COUNTIFS('Job Catalog'!$F$10:$F$509,$A42,'Job Catalog'!$H$10:$H$509,BL$7,'Job Catalog'!$I$10:$I$509,BL$9)/COUNTA('Job Catalog'!$C$10:$C$509),""))</f>
        <v/>
      </c>
      <c r="BM42" s="57">
        <f>IF(OR($A42="",BM$9=""),"",IFERROR(COUNTIFS('Job Catalog'!$F$10:$F$509,$A42,'Job Catalog'!$H$10:$H$509,BM$7,'Job Catalog'!$I$10:$I$509,BM$9)/COUNTA('Job Catalog'!$C$10:$C$509),""))</f>
        <v/>
      </c>
      <c r="BN42" s="57">
        <f>IF(OR($A42="",BN$9=""),"",IFERROR(COUNTIFS('Job Catalog'!$F$10:$F$509,$A42,'Job Catalog'!$H$10:$H$509,BN$7,'Job Catalog'!$I$10:$I$509,BN$9)/COUNTA('Job Catalog'!$C$10:$C$509),""))</f>
        <v/>
      </c>
      <c r="BO42" s="57">
        <f>IF(OR($A42="",BO$9=""),"",IFERROR(COUNTIFS('Job Catalog'!$F$10:$F$509,$A42,'Job Catalog'!$H$10:$H$509,BO$7,'Job Catalog'!$I$10:$I$509,BO$9)/COUNTA('Job Catalog'!$C$10:$C$509),""))</f>
        <v/>
      </c>
      <c r="BP42" s="57">
        <f>IF(OR($A42="",BP$9=""),"",IFERROR(COUNTIFS('Job Catalog'!$F$10:$F$509,$A42,'Job Catalog'!$H$10:$H$509,BP$7,'Job Catalog'!$I$10:$I$509,BP$9)/COUNTA('Job Catalog'!$C$10:$C$509),""))</f>
        <v/>
      </c>
      <c r="BQ42" s="57">
        <f>IF(OR($A42="",BQ$9=""),"",IFERROR(COUNTIFS('Job Catalog'!$F$10:$F$509,$A42,'Job Catalog'!$H$10:$H$509,BQ$7,'Job Catalog'!$I$10:$I$509,BQ$9)/COUNTA('Job Catalog'!$C$10:$C$509),""))</f>
        <v/>
      </c>
      <c r="BR42" s="57">
        <f>IF(OR($A42="",BR$9=""),"",IFERROR(COUNTIFS('Job Catalog'!$F$10:$F$509,$A42,'Job Catalog'!$H$10:$H$509,BR$7,'Job Catalog'!$I$10:$I$509,BR$9)/COUNTA('Job Catalog'!$C$10:$C$509),""))</f>
        <v/>
      </c>
      <c r="BS42" s="57">
        <f>IF(OR($A42="",BS$9=""),"",IFERROR(COUNTIFS('Job Catalog'!$F$10:$F$509,$A42,'Job Catalog'!$H$10:$H$509,BS$7,'Job Catalog'!$I$10:$I$509,BS$9)/COUNTA('Job Catalog'!$C$10:$C$509),""))</f>
        <v/>
      </c>
      <c r="BT42" s="57">
        <f>IF(OR($A42="",BT$9=""),"",IFERROR(COUNTIFS('Job Catalog'!$F$10:$F$509,$A42,'Job Catalog'!$H$10:$H$509,BT$7,'Job Catalog'!$I$10:$I$509,BT$9)/COUNTA('Job Catalog'!$C$10:$C$509),""))</f>
        <v/>
      </c>
      <c r="BU42" s="57">
        <f>IF(OR($A42="",BU$9=""),"",IFERROR(COUNTIFS('Job Catalog'!$F$10:$F$509,$A42,'Job Catalog'!$H$10:$H$509,BU$7,'Job Catalog'!$I$10:$I$509,BU$9)/COUNTA('Job Catalog'!$C$10:$C$509),""))</f>
        <v/>
      </c>
      <c r="BV42" s="57">
        <f>IF(OR($A42="",BV$9=""),"",IFERROR(COUNTIFS('Job Catalog'!$F$10:$F$509,$A42,'Job Catalog'!$H$10:$H$509,BV$7,'Job Catalog'!$I$10:$I$509,BV$9)/COUNTA('Job Catalog'!$C$10:$C$509),""))</f>
        <v/>
      </c>
      <c r="BW42" s="57">
        <f>IF(OR($A42="",BW$9=""),"",IFERROR(COUNTIFS('Job Catalog'!$F$10:$F$509,$A42,'Job Catalog'!$H$10:$H$509,BW$7,'Job Catalog'!$I$10:$I$509,BW$9)/COUNTA('Job Catalog'!$C$10:$C$509),""))</f>
        <v/>
      </c>
      <c r="BX42" s="57">
        <f>IF(OR($A42="",BX$9=""),"",IFERROR(COUNTIFS('Job Catalog'!$F$10:$F$509,$A42,'Job Catalog'!$H$10:$H$509,BX$7,'Job Catalog'!$I$10:$I$509,BX$9)/COUNTA('Job Catalog'!$C$10:$C$509),""))</f>
        <v/>
      </c>
      <c r="BY42" s="57">
        <f>IF(OR($A42="",BY$9=""),"",IFERROR(COUNTIFS('Job Catalog'!$F$10:$F$509,$A42,'Job Catalog'!$H$10:$H$509,BY$7,'Job Catalog'!$I$10:$I$509,BY$9)/COUNTA('Job Catalog'!$C$10:$C$509),""))</f>
        <v/>
      </c>
      <c r="BZ42" s="57">
        <f>IF(OR($A42="",BZ$9=""),"",IFERROR(COUNTIFS('Job Catalog'!$F$10:$F$509,$A42,'Job Catalog'!$H$10:$H$509,BZ$7,'Job Catalog'!$I$10:$I$509,BZ$9)/COUNTA('Job Catalog'!$C$10:$C$509),""))</f>
        <v/>
      </c>
      <c r="CA42" s="57">
        <f>IF(OR($A42="",CA$9=""),"",IFERROR(COUNTIFS('Job Catalog'!$F$10:$F$509,$A42,'Job Catalog'!$H$10:$H$509,CA$7,'Job Catalog'!$I$10:$I$509,CA$9)/COUNTA('Job Catalog'!$C$10:$C$509),""))</f>
        <v/>
      </c>
      <c r="CB42" s="57">
        <f>IF(OR($A42="",CB$9=""),"",IFERROR(COUNTIFS('Job Catalog'!$F$10:$F$509,$A42,'Job Catalog'!$H$10:$H$509,CB$7,'Job Catalog'!$I$10:$I$509,CB$9)/COUNTA('Job Catalog'!$C$10:$C$509),""))</f>
        <v/>
      </c>
      <c r="CC42" s="57">
        <f>IF(OR($A42="",CC$9=""),"",IFERROR(COUNTIFS('Job Catalog'!$F$10:$F$509,$A42,'Job Catalog'!$H$10:$H$509,CC$7,'Job Catalog'!$I$10:$I$509,CC$9)/COUNTA('Job Catalog'!$C$10:$C$509),""))</f>
        <v/>
      </c>
      <c r="CD42" s="57">
        <f>IF(OR($A42="",CD$9=""),"",IFERROR(COUNTIFS('Job Catalog'!$F$10:$F$509,$A42,'Job Catalog'!$H$10:$H$509,CD$7,'Job Catalog'!$I$10:$I$509,CD$9)/COUNTA('Job Catalog'!$C$10:$C$509),""))</f>
        <v/>
      </c>
      <c r="CE42" s="57">
        <f>IF(OR($A42="",CE$9=""),"",IFERROR(COUNTIFS('Job Catalog'!$F$10:$F$509,$A42,'Job Catalog'!$H$10:$H$509,CE$7,'Job Catalog'!$I$10:$I$509,CE$9)/COUNTA('Job Catalog'!$C$10:$C$509),""))</f>
        <v/>
      </c>
      <c r="CF42" s="57">
        <f>IF(OR($A42="",CF$9=""),"",IFERROR(COUNTIFS('Job Catalog'!$F$10:$F$509,$A42,'Job Catalog'!$H$10:$H$509,CF$7,'Job Catalog'!$I$10:$I$509,CF$9)/COUNTA('Job Catalog'!$C$10:$C$509),""))</f>
        <v/>
      </c>
      <c r="CG42" s="57">
        <f>IF(OR($A42="",CG$9=""),"",IFERROR(COUNTIFS('Job Catalog'!$F$10:$F$509,$A42,'Job Catalog'!$H$10:$H$509,CG$7,'Job Catalog'!$I$10:$I$509,CG$9)/COUNTA('Job Catalog'!$C$10:$C$509),""))</f>
        <v/>
      </c>
      <c r="CH42" s="57">
        <f>IF(OR($A42="",CH$9=""),"",IFERROR(COUNTIFS('Job Catalog'!$F$10:$F$509,$A42,'Job Catalog'!$H$10:$H$509,CH$7,'Job Catalog'!$I$10:$I$509,CH$9)/COUNTA('Job Catalog'!$C$10:$C$509),""))</f>
        <v/>
      </c>
      <c r="CI42" s="57">
        <f>IF(OR($A42="",CI$9=""),"",IFERROR(COUNTIFS('Job Catalog'!$F$10:$F$509,$A42,'Job Catalog'!$H$10:$H$509,CI$7,'Job Catalog'!$I$10:$I$509,CI$9)/COUNTA('Job Catalog'!$C$10:$C$509),""))</f>
        <v/>
      </c>
      <c r="CJ42" s="57">
        <f>IF(OR($A42="",CJ$9=""),"",IFERROR(COUNTIFS('Job Catalog'!$F$10:$F$509,$A42,'Job Catalog'!$H$10:$H$509,CJ$7,'Job Catalog'!$I$10:$I$509,CJ$9)/COUNTA('Job Catalog'!$C$10:$C$509),""))</f>
        <v/>
      </c>
      <c r="CK42" s="57">
        <f>IF(OR($A42="",CK$9=""),"",IFERROR(COUNTIFS('Job Catalog'!$F$10:$F$509,$A42,'Job Catalog'!$H$10:$H$509,CK$7,'Job Catalog'!$I$10:$I$509,CK$9)/COUNTA('Job Catalog'!$C$10:$C$509),""))</f>
        <v/>
      </c>
      <c r="CL42" s="57">
        <f>IF(OR($A42="",CL$9=""),"",IFERROR(COUNTIFS('Job Catalog'!$F$10:$F$509,$A42,'Job Catalog'!$H$10:$H$509,CL$7,'Job Catalog'!$I$10:$I$509,CL$9)/COUNTA('Job Catalog'!$C$10:$C$509),""))</f>
        <v/>
      </c>
      <c r="CM42" s="57">
        <f>IF(OR($A42="",CM$9=""),"",IFERROR(COUNTIFS('Job Catalog'!$F$10:$F$509,$A42,'Job Catalog'!$H$10:$H$509,CM$7,'Job Catalog'!$I$10:$I$509,CM$9)/COUNTA('Job Catalog'!$C$10:$C$509),""))</f>
        <v/>
      </c>
      <c r="CN42" s="57">
        <f>IF(OR($A42="",CN$9=""),"",IFERROR(COUNTIFS('Job Catalog'!$F$10:$F$509,$A42,'Job Catalog'!$H$10:$H$509,CN$7,'Job Catalog'!$I$10:$I$509,CN$9)/COUNTA('Job Catalog'!$C$10:$C$509),""))</f>
        <v/>
      </c>
      <c r="CO42" s="57">
        <f>IF(OR($A42="",CO$9=""),"",IFERROR(COUNTIFS('Job Catalog'!$F$10:$F$509,$A42,'Job Catalog'!$H$10:$H$509,CO$7,'Job Catalog'!$I$10:$I$509,CO$9)/COUNTA('Job Catalog'!$C$10:$C$509),""))</f>
        <v/>
      </c>
      <c r="CP42" s="57">
        <f>IF(OR($A42="",CP$9=""),"",IFERROR(COUNTIFS('Job Catalog'!$F$10:$F$509,$A42,'Job Catalog'!$H$10:$H$509,CP$7,'Job Catalog'!$I$10:$I$509,CP$9)/COUNTA('Job Catalog'!$C$10:$C$509),""))</f>
        <v/>
      </c>
      <c r="CQ42" s="57">
        <f>IF(OR($A42="",CQ$9=""),"",IFERROR(COUNTIFS('Job Catalog'!$F$10:$F$509,$A42,'Job Catalog'!$H$10:$H$509,CQ$7,'Job Catalog'!$I$10:$I$509,CQ$9)/COUNTA('Job Catalog'!$C$10:$C$509),""))</f>
        <v/>
      </c>
      <c r="CR42" s="57">
        <f>IF(OR($A42="",CR$9=""),"",IFERROR(COUNTIFS('Job Catalog'!$F$10:$F$509,$A42,'Job Catalog'!$H$10:$H$509,CR$7,'Job Catalog'!$I$10:$I$509,CR$9)/COUNTA('Job Catalog'!$C$10:$C$509),""))</f>
        <v/>
      </c>
      <c r="CS42" s="57">
        <f>IF(OR($A42="",CS$9=""),"",IFERROR(COUNTIFS('Job Catalog'!$F$10:$F$509,$A42,'Job Catalog'!$H$10:$H$509,CS$7,'Job Catalog'!$I$10:$I$509,CS$9)/COUNTA('Job Catalog'!$C$10:$C$509),""))</f>
        <v/>
      </c>
      <c r="CT42" s="57">
        <f>IF(OR($A42="",CT$9=""),"",IFERROR(COUNTIFS('Job Catalog'!$F$10:$F$509,$A42,'Job Catalog'!$H$10:$H$509,CT$7,'Job Catalog'!$I$10:$I$509,CT$9)/COUNTA('Job Catalog'!$C$10:$C$509),""))</f>
        <v/>
      </c>
      <c r="CU42" s="58">
        <f>IF($A42="","",SUM(C42:CT42))</f>
        <v/>
      </c>
    </row>
    <row r="43">
      <c r="A43">
        <f>IF(SETUP!$C181="","",SETUP!$C181)</f>
        <v/>
      </c>
      <c r="B43" s="9">
        <f>IF(SETUP!$C181="","",SETUP!$B181&amp;" / "&amp;SETUP!$D181)</f>
        <v/>
      </c>
      <c r="C43" s="57">
        <f>IF(OR($A43="",C$9=""),"",IFERROR(COUNTIFS('Job Catalog'!$F$10:$F$509,$A43,'Job Catalog'!$H$10:$H$509,C$7,'Job Catalog'!$I$10:$I$509,C$9)/COUNTA('Job Catalog'!$C$10:$C$509),""))</f>
        <v/>
      </c>
      <c r="D43" s="57">
        <f>IF(OR($A43="",D$9=""),"",IFERROR(COUNTIFS('Job Catalog'!$F$10:$F$509,$A43,'Job Catalog'!$H$10:$H$509,D$7,'Job Catalog'!$I$10:$I$509,D$9)/COUNTA('Job Catalog'!$C$10:$C$509),""))</f>
        <v/>
      </c>
      <c r="E43" s="57">
        <f>IF(OR($A43="",E$9=""),"",IFERROR(COUNTIFS('Job Catalog'!$F$10:$F$509,$A43,'Job Catalog'!$H$10:$H$509,E$7,'Job Catalog'!$I$10:$I$509,E$9)/COUNTA('Job Catalog'!$C$10:$C$509),""))</f>
        <v/>
      </c>
      <c r="F43" s="57">
        <f>IF(OR($A43="",F$9=""),"",IFERROR(COUNTIFS('Job Catalog'!$F$10:$F$509,$A43,'Job Catalog'!$H$10:$H$509,F$7,'Job Catalog'!$I$10:$I$509,F$9)/COUNTA('Job Catalog'!$C$10:$C$509),""))</f>
        <v/>
      </c>
      <c r="G43" s="57">
        <f>IF(OR($A43="",G$9=""),"",IFERROR(COUNTIFS('Job Catalog'!$F$10:$F$509,$A43,'Job Catalog'!$H$10:$H$509,G$7,'Job Catalog'!$I$10:$I$509,G$9)/COUNTA('Job Catalog'!$C$10:$C$509),""))</f>
        <v/>
      </c>
      <c r="H43" s="57">
        <f>IF(OR($A43="",H$9=""),"",IFERROR(COUNTIFS('Job Catalog'!$F$10:$F$509,$A43,'Job Catalog'!$H$10:$H$509,H$7,'Job Catalog'!$I$10:$I$509,H$9)/COUNTA('Job Catalog'!$C$10:$C$509),""))</f>
        <v/>
      </c>
      <c r="I43" s="57">
        <f>IF(OR($A43="",I$9=""),"",IFERROR(COUNTIFS('Job Catalog'!$F$10:$F$509,$A43,'Job Catalog'!$H$10:$H$509,I$7,'Job Catalog'!$I$10:$I$509,I$9)/COUNTA('Job Catalog'!$C$10:$C$509),""))</f>
        <v/>
      </c>
      <c r="J43" s="57">
        <f>IF(OR($A43="",J$9=""),"",IFERROR(COUNTIFS('Job Catalog'!$F$10:$F$509,$A43,'Job Catalog'!$H$10:$H$509,J$7,'Job Catalog'!$I$10:$I$509,J$9)/COUNTA('Job Catalog'!$C$10:$C$509),""))</f>
        <v/>
      </c>
      <c r="K43" s="57">
        <f>IF(OR($A43="",K$9=""),"",IFERROR(COUNTIFS('Job Catalog'!$F$10:$F$509,$A43,'Job Catalog'!$H$10:$H$509,K$7,'Job Catalog'!$I$10:$I$509,K$9)/COUNTA('Job Catalog'!$C$10:$C$509),""))</f>
        <v/>
      </c>
      <c r="L43" s="57">
        <f>IF(OR($A43="",L$9=""),"",IFERROR(COUNTIFS('Job Catalog'!$F$10:$F$509,$A43,'Job Catalog'!$H$10:$H$509,L$7,'Job Catalog'!$I$10:$I$509,L$9)/COUNTA('Job Catalog'!$C$10:$C$509),""))</f>
        <v/>
      </c>
      <c r="M43" s="57">
        <f>IF(OR($A43="",M$9=""),"",IFERROR(COUNTIFS('Job Catalog'!$F$10:$F$509,$A43,'Job Catalog'!$H$10:$H$509,M$7,'Job Catalog'!$I$10:$I$509,M$9)/COUNTA('Job Catalog'!$C$10:$C$509),""))</f>
        <v/>
      </c>
      <c r="N43" s="57">
        <f>IF(OR($A43="",N$9=""),"",IFERROR(COUNTIFS('Job Catalog'!$F$10:$F$509,$A43,'Job Catalog'!$H$10:$H$509,N$7,'Job Catalog'!$I$10:$I$509,N$9)/COUNTA('Job Catalog'!$C$10:$C$509),""))</f>
        <v/>
      </c>
      <c r="O43" s="57">
        <f>IF(OR($A43="",O$9=""),"",IFERROR(COUNTIFS('Job Catalog'!$F$10:$F$509,$A43,'Job Catalog'!$H$10:$H$509,O$7,'Job Catalog'!$I$10:$I$509,O$9)/COUNTA('Job Catalog'!$C$10:$C$509),""))</f>
        <v/>
      </c>
      <c r="P43" s="57">
        <f>IF(OR($A43="",P$9=""),"",IFERROR(COUNTIFS('Job Catalog'!$F$10:$F$509,$A43,'Job Catalog'!$H$10:$H$509,P$7,'Job Catalog'!$I$10:$I$509,P$9)/COUNTA('Job Catalog'!$C$10:$C$509),""))</f>
        <v/>
      </c>
      <c r="Q43" s="57">
        <f>IF(OR($A43="",Q$9=""),"",IFERROR(COUNTIFS('Job Catalog'!$F$10:$F$509,$A43,'Job Catalog'!$H$10:$H$509,Q$7,'Job Catalog'!$I$10:$I$509,Q$9)/COUNTA('Job Catalog'!$C$10:$C$509),""))</f>
        <v/>
      </c>
      <c r="R43" s="57">
        <f>IF(OR($A43="",R$9=""),"",IFERROR(COUNTIFS('Job Catalog'!$F$10:$F$509,$A43,'Job Catalog'!$H$10:$H$509,R$7,'Job Catalog'!$I$10:$I$509,R$9)/COUNTA('Job Catalog'!$C$10:$C$509),""))</f>
        <v/>
      </c>
      <c r="S43" s="57">
        <f>IF(OR($A43="",S$9=""),"",IFERROR(COUNTIFS('Job Catalog'!$F$10:$F$509,$A43,'Job Catalog'!$H$10:$H$509,S$7,'Job Catalog'!$I$10:$I$509,S$9)/COUNTA('Job Catalog'!$C$10:$C$509),""))</f>
        <v/>
      </c>
      <c r="T43" s="57">
        <f>IF(OR($A43="",T$9=""),"",IFERROR(COUNTIFS('Job Catalog'!$F$10:$F$509,$A43,'Job Catalog'!$H$10:$H$509,T$7,'Job Catalog'!$I$10:$I$509,T$9)/COUNTA('Job Catalog'!$C$10:$C$509),""))</f>
        <v/>
      </c>
      <c r="U43" s="57">
        <f>IF(OR($A43="",U$9=""),"",IFERROR(COUNTIFS('Job Catalog'!$F$10:$F$509,$A43,'Job Catalog'!$H$10:$H$509,U$7,'Job Catalog'!$I$10:$I$509,U$9)/COUNTA('Job Catalog'!$C$10:$C$509),""))</f>
        <v/>
      </c>
      <c r="V43" s="57">
        <f>IF(OR($A43="",V$9=""),"",IFERROR(COUNTIFS('Job Catalog'!$F$10:$F$509,$A43,'Job Catalog'!$H$10:$H$509,V$7,'Job Catalog'!$I$10:$I$509,V$9)/COUNTA('Job Catalog'!$C$10:$C$509),""))</f>
        <v/>
      </c>
      <c r="W43" s="57">
        <f>IF(OR($A43="",W$9=""),"",IFERROR(COUNTIFS('Job Catalog'!$F$10:$F$509,$A43,'Job Catalog'!$H$10:$H$509,W$7,'Job Catalog'!$I$10:$I$509,W$9)/COUNTA('Job Catalog'!$C$10:$C$509),""))</f>
        <v/>
      </c>
      <c r="X43" s="57">
        <f>IF(OR($A43="",X$9=""),"",IFERROR(COUNTIFS('Job Catalog'!$F$10:$F$509,$A43,'Job Catalog'!$H$10:$H$509,X$7,'Job Catalog'!$I$10:$I$509,X$9)/COUNTA('Job Catalog'!$C$10:$C$509),""))</f>
        <v/>
      </c>
      <c r="Y43" s="57">
        <f>IF(OR($A43="",Y$9=""),"",IFERROR(COUNTIFS('Job Catalog'!$F$10:$F$509,$A43,'Job Catalog'!$H$10:$H$509,Y$7,'Job Catalog'!$I$10:$I$509,Y$9)/COUNTA('Job Catalog'!$C$10:$C$509),""))</f>
        <v/>
      </c>
      <c r="Z43" s="57">
        <f>IF(OR($A43="",Z$9=""),"",IFERROR(COUNTIFS('Job Catalog'!$F$10:$F$509,$A43,'Job Catalog'!$H$10:$H$509,Z$7,'Job Catalog'!$I$10:$I$509,Z$9)/COUNTA('Job Catalog'!$C$10:$C$509),""))</f>
        <v/>
      </c>
      <c r="AA43" s="57">
        <f>IF(OR($A43="",AA$9=""),"",IFERROR(COUNTIFS('Job Catalog'!$F$10:$F$509,$A43,'Job Catalog'!$H$10:$H$509,AA$7,'Job Catalog'!$I$10:$I$509,AA$9)/COUNTA('Job Catalog'!$C$10:$C$509),""))</f>
        <v/>
      </c>
      <c r="AB43" s="57">
        <f>IF(OR($A43="",AB$9=""),"",IFERROR(COUNTIFS('Job Catalog'!$F$10:$F$509,$A43,'Job Catalog'!$H$10:$H$509,AB$7,'Job Catalog'!$I$10:$I$509,AB$9)/COUNTA('Job Catalog'!$C$10:$C$509),""))</f>
        <v/>
      </c>
      <c r="AC43" s="57">
        <f>IF(OR($A43="",AC$9=""),"",IFERROR(COUNTIFS('Job Catalog'!$F$10:$F$509,$A43,'Job Catalog'!$H$10:$H$509,AC$7,'Job Catalog'!$I$10:$I$509,AC$9)/COUNTA('Job Catalog'!$C$10:$C$509),""))</f>
        <v/>
      </c>
      <c r="AD43" s="57">
        <f>IF(OR($A43="",AD$9=""),"",IFERROR(COUNTIFS('Job Catalog'!$F$10:$F$509,$A43,'Job Catalog'!$H$10:$H$509,AD$7,'Job Catalog'!$I$10:$I$509,AD$9)/COUNTA('Job Catalog'!$C$10:$C$509),""))</f>
        <v/>
      </c>
      <c r="AE43" s="57">
        <f>IF(OR($A43="",AE$9=""),"",IFERROR(COUNTIFS('Job Catalog'!$F$10:$F$509,$A43,'Job Catalog'!$H$10:$H$509,AE$7,'Job Catalog'!$I$10:$I$509,AE$9)/COUNTA('Job Catalog'!$C$10:$C$509),""))</f>
        <v/>
      </c>
      <c r="AF43" s="57">
        <f>IF(OR($A43="",AF$9=""),"",IFERROR(COUNTIFS('Job Catalog'!$F$10:$F$509,$A43,'Job Catalog'!$H$10:$H$509,AF$7,'Job Catalog'!$I$10:$I$509,AF$9)/COUNTA('Job Catalog'!$C$10:$C$509),""))</f>
        <v/>
      </c>
      <c r="AG43" s="57">
        <f>IF(OR($A43="",AG$9=""),"",IFERROR(COUNTIFS('Job Catalog'!$F$10:$F$509,$A43,'Job Catalog'!$H$10:$H$509,AG$7,'Job Catalog'!$I$10:$I$509,AG$9)/COUNTA('Job Catalog'!$C$10:$C$509),""))</f>
        <v/>
      </c>
      <c r="AH43" s="57">
        <f>IF(OR($A43="",AH$9=""),"",IFERROR(COUNTIFS('Job Catalog'!$F$10:$F$509,$A43,'Job Catalog'!$H$10:$H$509,AH$7,'Job Catalog'!$I$10:$I$509,AH$9)/COUNTA('Job Catalog'!$C$10:$C$509),""))</f>
        <v/>
      </c>
      <c r="AI43" s="57">
        <f>IF(OR($A43="",AI$9=""),"",IFERROR(COUNTIFS('Job Catalog'!$F$10:$F$509,$A43,'Job Catalog'!$H$10:$H$509,AI$7,'Job Catalog'!$I$10:$I$509,AI$9)/COUNTA('Job Catalog'!$C$10:$C$509),""))</f>
        <v/>
      </c>
      <c r="AJ43" s="57">
        <f>IF(OR($A43="",AJ$9=""),"",IFERROR(COUNTIFS('Job Catalog'!$F$10:$F$509,$A43,'Job Catalog'!$H$10:$H$509,AJ$7,'Job Catalog'!$I$10:$I$509,AJ$9)/COUNTA('Job Catalog'!$C$10:$C$509),""))</f>
        <v/>
      </c>
      <c r="AK43" s="57">
        <f>IF(OR($A43="",AK$9=""),"",IFERROR(COUNTIFS('Job Catalog'!$F$10:$F$509,$A43,'Job Catalog'!$H$10:$H$509,AK$7,'Job Catalog'!$I$10:$I$509,AK$9)/COUNTA('Job Catalog'!$C$10:$C$509),""))</f>
        <v/>
      </c>
      <c r="AL43" s="57">
        <f>IF(OR($A43="",AL$9=""),"",IFERROR(COUNTIFS('Job Catalog'!$F$10:$F$509,$A43,'Job Catalog'!$H$10:$H$509,AL$7,'Job Catalog'!$I$10:$I$509,AL$9)/COUNTA('Job Catalog'!$C$10:$C$509),""))</f>
        <v/>
      </c>
      <c r="AM43" s="57">
        <f>IF(OR($A43="",AM$9=""),"",IFERROR(COUNTIFS('Job Catalog'!$F$10:$F$509,$A43,'Job Catalog'!$H$10:$H$509,AM$7,'Job Catalog'!$I$10:$I$509,AM$9)/COUNTA('Job Catalog'!$C$10:$C$509),""))</f>
        <v/>
      </c>
      <c r="AN43" s="57">
        <f>IF(OR($A43="",AN$9=""),"",IFERROR(COUNTIFS('Job Catalog'!$F$10:$F$509,$A43,'Job Catalog'!$H$10:$H$509,AN$7,'Job Catalog'!$I$10:$I$509,AN$9)/COUNTA('Job Catalog'!$C$10:$C$509),""))</f>
        <v/>
      </c>
      <c r="AO43" s="57">
        <f>IF(OR($A43="",AO$9=""),"",IFERROR(COUNTIFS('Job Catalog'!$F$10:$F$509,$A43,'Job Catalog'!$H$10:$H$509,AO$7,'Job Catalog'!$I$10:$I$509,AO$9)/COUNTA('Job Catalog'!$C$10:$C$509),""))</f>
        <v/>
      </c>
      <c r="AP43" s="57">
        <f>IF(OR($A43="",AP$9=""),"",IFERROR(COUNTIFS('Job Catalog'!$F$10:$F$509,$A43,'Job Catalog'!$H$10:$H$509,AP$7,'Job Catalog'!$I$10:$I$509,AP$9)/COUNTA('Job Catalog'!$C$10:$C$509),""))</f>
        <v/>
      </c>
      <c r="AQ43" s="57">
        <f>IF(OR($A43="",AQ$9=""),"",IFERROR(COUNTIFS('Job Catalog'!$F$10:$F$509,$A43,'Job Catalog'!$H$10:$H$509,AQ$7,'Job Catalog'!$I$10:$I$509,AQ$9)/COUNTA('Job Catalog'!$C$10:$C$509),""))</f>
        <v/>
      </c>
      <c r="AR43" s="57">
        <f>IF(OR($A43="",AR$9=""),"",IFERROR(COUNTIFS('Job Catalog'!$F$10:$F$509,$A43,'Job Catalog'!$H$10:$H$509,AR$7,'Job Catalog'!$I$10:$I$509,AR$9)/COUNTA('Job Catalog'!$C$10:$C$509),""))</f>
        <v/>
      </c>
      <c r="AS43" s="57">
        <f>IF(OR($A43="",AS$9=""),"",IFERROR(COUNTIFS('Job Catalog'!$F$10:$F$509,$A43,'Job Catalog'!$H$10:$H$509,AS$7,'Job Catalog'!$I$10:$I$509,AS$9)/COUNTA('Job Catalog'!$C$10:$C$509),""))</f>
        <v/>
      </c>
      <c r="AT43" s="57">
        <f>IF(OR($A43="",AT$9=""),"",IFERROR(COUNTIFS('Job Catalog'!$F$10:$F$509,$A43,'Job Catalog'!$H$10:$H$509,AT$7,'Job Catalog'!$I$10:$I$509,AT$9)/COUNTA('Job Catalog'!$C$10:$C$509),""))</f>
        <v/>
      </c>
      <c r="AU43" s="57">
        <f>IF(OR($A43="",AU$9=""),"",IFERROR(COUNTIFS('Job Catalog'!$F$10:$F$509,$A43,'Job Catalog'!$H$10:$H$509,AU$7,'Job Catalog'!$I$10:$I$509,AU$9)/COUNTA('Job Catalog'!$C$10:$C$509),""))</f>
        <v/>
      </c>
      <c r="AV43" s="57">
        <f>IF(OR($A43="",AV$9=""),"",IFERROR(COUNTIFS('Job Catalog'!$F$10:$F$509,$A43,'Job Catalog'!$H$10:$H$509,AV$7,'Job Catalog'!$I$10:$I$509,AV$9)/COUNTA('Job Catalog'!$C$10:$C$509),""))</f>
        <v/>
      </c>
      <c r="AW43" s="57">
        <f>IF(OR($A43="",AW$9=""),"",IFERROR(COUNTIFS('Job Catalog'!$F$10:$F$509,$A43,'Job Catalog'!$H$10:$H$509,AW$7,'Job Catalog'!$I$10:$I$509,AW$9)/COUNTA('Job Catalog'!$C$10:$C$509),""))</f>
        <v/>
      </c>
      <c r="AX43" s="57">
        <f>IF(OR($A43="",AX$9=""),"",IFERROR(COUNTIFS('Job Catalog'!$F$10:$F$509,$A43,'Job Catalog'!$H$10:$H$509,AX$7,'Job Catalog'!$I$10:$I$509,AX$9)/COUNTA('Job Catalog'!$C$10:$C$509),""))</f>
        <v/>
      </c>
      <c r="AY43" s="57">
        <f>IF(OR($A43="",AY$9=""),"",IFERROR(COUNTIFS('Job Catalog'!$F$10:$F$509,$A43,'Job Catalog'!$H$10:$H$509,AY$7,'Job Catalog'!$I$10:$I$509,AY$9)/COUNTA('Job Catalog'!$C$10:$C$509),""))</f>
        <v/>
      </c>
      <c r="AZ43" s="57">
        <f>IF(OR($A43="",AZ$9=""),"",IFERROR(COUNTIFS('Job Catalog'!$F$10:$F$509,$A43,'Job Catalog'!$H$10:$H$509,AZ$7,'Job Catalog'!$I$10:$I$509,AZ$9)/COUNTA('Job Catalog'!$C$10:$C$509),""))</f>
        <v/>
      </c>
      <c r="BA43" s="57">
        <f>IF(OR($A43="",BA$9=""),"",IFERROR(COUNTIFS('Job Catalog'!$F$10:$F$509,$A43,'Job Catalog'!$H$10:$H$509,BA$7,'Job Catalog'!$I$10:$I$509,BA$9)/COUNTA('Job Catalog'!$C$10:$C$509),""))</f>
        <v/>
      </c>
      <c r="BB43" s="57">
        <f>IF(OR($A43="",BB$9=""),"",IFERROR(COUNTIFS('Job Catalog'!$F$10:$F$509,$A43,'Job Catalog'!$H$10:$H$509,BB$7,'Job Catalog'!$I$10:$I$509,BB$9)/COUNTA('Job Catalog'!$C$10:$C$509),""))</f>
        <v/>
      </c>
      <c r="BC43" s="57">
        <f>IF(OR($A43="",BC$9=""),"",IFERROR(COUNTIFS('Job Catalog'!$F$10:$F$509,$A43,'Job Catalog'!$H$10:$H$509,BC$7,'Job Catalog'!$I$10:$I$509,BC$9)/COUNTA('Job Catalog'!$C$10:$C$509),""))</f>
        <v/>
      </c>
      <c r="BD43" s="57">
        <f>IF(OR($A43="",BD$9=""),"",IFERROR(COUNTIFS('Job Catalog'!$F$10:$F$509,$A43,'Job Catalog'!$H$10:$H$509,BD$7,'Job Catalog'!$I$10:$I$509,BD$9)/COUNTA('Job Catalog'!$C$10:$C$509),""))</f>
        <v/>
      </c>
      <c r="BE43" s="57">
        <f>IF(OR($A43="",BE$9=""),"",IFERROR(COUNTIFS('Job Catalog'!$F$10:$F$509,$A43,'Job Catalog'!$H$10:$H$509,BE$7,'Job Catalog'!$I$10:$I$509,BE$9)/COUNTA('Job Catalog'!$C$10:$C$509),""))</f>
        <v/>
      </c>
      <c r="BF43" s="57">
        <f>IF(OR($A43="",BF$9=""),"",IFERROR(COUNTIFS('Job Catalog'!$F$10:$F$509,$A43,'Job Catalog'!$H$10:$H$509,BF$7,'Job Catalog'!$I$10:$I$509,BF$9)/COUNTA('Job Catalog'!$C$10:$C$509),""))</f>
        <v/>
      </c>
      <c r="BG43" s="57">
        <f>IF(OR($A43="",BG$9=""),"",IFERROR(COUNTIFS('Job Catalog'!$F$10:$F$509,$A43,'Job Catalog'!$H$10:$H$509,BG$7,'Job Catalog'!$I$10:$I$509,BG$9)/COUNTA('Job Catalog'!$C$10:$C$509),""))</f>
        <v/>
      </c>
      <c r="BH43" s="57">
        <f>IF(OR($A43="",BH$9=""),"",IFERROR(COUNTIFS('Job Catalog'!$F$10:$F$509,$A43,'Job Catalog'!$H$10:$H$509,BH$7,'Job Catalog'!$I$10:$I$509,BH$9)/COUNTA('Job Catalog'!$C$10:$C$509),""))</f>
        <v/>
      </c>
      <c r="BI43" s="57">
        <f>IF(OR($A43="",BI$9=""),"",IFERROR(COUNTIFS('Job Catalog'!$F$10:$F$509,$A43,'Job Catalog'!$H$10:$H$509,BI$7,'Job Catalog'!$I$10:$I$509,BI$9)/COUNTA('Job Catalog'!$C$10:$C$509),""))</f>
        <v/>
      </c>
      <c r="BJ43" s="57">
        <f>IF(OR($A43="",BJ$9=""),"",IFERROR(COUNTIFS('Job Catalog'!$F$10:$F$509,$A43,'Job Catalog'!$H$10:$H$509,BJ$7,'Job Catalog'!$I$10:$I$509,BJ$9)/COUNTA('Job Catalog'!$C$10:$C$509),""))</f>
        <v/>
      </c>
      <c r="BK43" s="57">
        <f>IF(OR($A43="",BK$9=""),"",IFERROR(COUNTIFS('Job Catalog'!$F$10:$F$509,$A43,'Job Catalog'!$H$10:$H$509,BK$7,'Job Catalog'!$I$10:$I$509,BK$9)/COUNTA('Job Catalog'!$C$10:$C$509),""))</f>
        <v/>
      </c>
      <c r="BL43" s="57">
        <f>IF(OR($A43="",BL$9=""),"",IFERROR(COUNTIFS('Job Catalog'!$F$10:$F$509,$A43,'Job Catalog'!$H$10:$H$509,BL$7,'Job Catalog'!$I$10:$I$509,BL$9)/COUNTA('Job Catalog'!$C$10:$C$509),""))</f>
        <v/>
      </c>
      <c r="BM43" s="57">
        <f>IF(OR($A43="",BM$9=""),"",IFERROR(COUNTIFS('Job Catalog'!$F$10:$F$509,$A43,'Job Catalog'!$H$10:$H$509,BM$7,'Job Catalog'!$I$10:$I$509,BM$9)/COUNTA('Job Catalog'!$C$10:$C$509),""))</f>
        <v/>
      </c>
      <c r="BN43" s="57">
        <f>IF(OR($A43="",BN$9=""),"",IFERROR(COUNTIFS('Job Catalog'!$F$10:$F$509,$A43,'Job Catalog'!$H$10:$H$509,BN$7,'Job Catalog'!$I$10:$I$509,BN$9)/COUNTA('Job Catalog'!$C$10:$C$509),""))</f>
        <v/>
      </c>
      <c r="BO43" s="57">
        <f>IF(OR($A43="",BO$9=""),"",IFERROR(COUNTIFS('Job Catalog'!$F$10:$F$509,$A43,'Job Catalog'!$H$10:$H$509,BO$7,'Job Catalog'!$I$10:$I$509,BO$9)/COUNTA('Job Catalog'!$C$10:$C$509),""))</f>
        <v/>
      </c>
      <c r="BP43" s="57">
        <f>IF(OR($A43="",BP$9=""),"",IFERROR(COUNTIFS('Job Catalog'!$F$10:$F$509,$A43,'Job Catalog'!$H$10:$H$509,BP$7,'Job Catalog'!$I$10:$I$509,BP$9)/COUNTA('Job Catalog'!$C$10:$C$509),""))</f>
        <v/>
      </c>
      <c r="BQ43" s="57">
        <f>IF(OR($A43="",BQ$9=""),"",IFERROR(COUNTIFS('Job Catalog'!$F$10:$F$509,$A43,'Job Catalog'!$H$10:$H$509,BQ$7,'Job Catalog'!$I$10:$I$509,BQ$9)/COUNTA('Job Catalog'!$C$10:$C$509),""))</f>
        <v/>
      </c>
      <c r="BR43" s="57">
        <f>IF(OR($A43="",BR$9=""),"",IFERROR(COUNTIFS('Job Catalog'!$F$10:$F$509,$A43,'Job Catalog'!$H$10:$H$509,BR$7,'Job Catalog'!$I$10:$I$509,BR$9)/COUNTA('Job Catalog'!$C$10:$C$509),""))</f>
        <v/>
      </c>
      <c r="BS43" s="57">
        <f>IF(OR($A43="",BS$9=""),"",IFERROR(COUNTIFS('Job Catalog'!$F$10:$F$509,$A43,'Job Catalog'!$H$10:$H$509,BS$7,'Job Catalog'!$I$10:$I$509,BS$9)/COUNTA('Job Catalog'!$C$10:$C$509),""))</f>
        <v/>
      </c>
      <c r="BT43" s="57">
        <f>IF(OR($A43="",BT$9=""),"",IFERROR(COUNTIFS('Job Catalog'!$F$10:$F$509,$A43,'Job Catalog'!$H$10:$H$509,BT$7,'Job Catalog'!$I$10:$I$509,BT$9)/COUNTA('Job Catalog'!$C$10:$C$509),""))</f>
        <v/>
      </c>
      <c r="BU43" s="57">
        <f>IF(OR($A43="",BU$9=""),"",IFERROR(COUNTIFS('Job Catalog'!$F$10:$F$509,$A43,'Job Catalog'!$H$10:$H$509,BU$7,'Job Catalog'!$I$10:$I$509,BU$9)/COUNTA('Job Catalog'!$C$10:$C$509),""))</f>
        <v/>
      </c>
      <c r="BV43" s="57">
        <f>IF(OR($A43="",BV$9=""),"",IFERROR(COUNTIFS('Job Catalog'!$F$10:$F$509,$A43,'Job Catalog'!$H$10:$H$509,BV$7,'Job Catalog'!$I$10:$I$509,BV$9)/COUNTA('Job Catalog'!$C$10:$C$509),""))</f>
        <v/>
      </c>
      <c r="BW43" s="57">
        <f>IF(OR($A43="",BW$9=""),"",IFERROR(COUNTIFS('Job Catalog'!$F$10:$F$509,$A43,'Job Catalog'!$H$10:$H$509,BW$7,'Job Catalog'!$I$10:$I$509,BW$9)/COUNTA('Job Catalog'!$C$10:$C$509),""))</f>
        <v/>
      </c>
      <c r="BX43" s="57">
        <f>IF(OR($A43="",BX$9=""),"",IFERROR(COUNTIFS('Job Catalog'!$F$10:$F$509,$A43,'Job Catalog'!$H$10:$H$509,BX$7,'Job Catalog'!$I$10:$I$509,BX$9)/COUNTA('Job Catalog'!$C$10:$C$509),""))</f>
        <v/>
      </c>
      <c r="BY43" s="57">
        <f>IF(OR($A43="",BY$9=""),"",IFERROR(COUNTIFS('Job Catalog'!$F$10:$F$509,$A43,'Job Catalog'!$H$10:$H$509,BY$7,'Job Catalog'!$I$10:$I$509,BY$9)/COUNTA('Job Catalog'!$C$10:$C$509),""))</f>
        <v/>
      </c>
      <c r="BZ43" s="57">
        <f>IF(OR($A43="",BZ$9=""),"",IFERROR(COUNTIFS('Job Catalog'!$F$10:$F$509,$A43,'Job Catalog'!$H$10:$H$509,BZ$7,'Job Catalog'!$I$10:$I$509,BZ$9)/COUNTA('Job Catalog'!$C$10:$C$509),""))</f>
        <v/>
      </c>
      <c r="CA43" s="57">
        <f>IF(OR($A43="",CA$9=""),"",IFERROR(COUNTIFS('Job Catalog'!$F$10:$F$509,$A43,'Job Catalog'!$H$10:$H$509,CA$7,'Job Catalog'!$I$10:$I$509,CA$9)/COUNTA('Job Catalog'!$C$10:$C$509),""))</f>
        <v/>
      </c>
      <c r="CB43" s="57">
        <f>IF(OR($A43="",CB$9=""),"",IFERROR(COUNTIFS('Job Catalog'!$F$10:$F$509,$A43,'Job Catalog'!$H$10:$H$509,CB$7,'Job Catalog'!$I$10:$I$509,CB$9)/COUNTA('Job Catalog'!$C$10:$C$509),""))</f>
        <v/>
      </c>
      <c r="CC43" s="57">
        <f>IF(OR($A43="",CC$9=""),"",IFERROR(COUNTIFS('Job Catalog'!$F$10:$F$509,$A43,'Job Catalog'!$H$10:$H$509,CC$7,'Job Catalog'!$I$10:$I$509,CC$9)/COUNTA('Job Catalog'!$C$10:$C$509),""))</f>
        <v/>
      </c>
      <c r="CD43" s="57">
        <f>IF(OR($A43="",CD$9=""),"",IFERROR(COUNTIFS('Job Catalog'!$F$10:$F$509,$A43,'Job Catalog'!$H$10:$H$509,CD$7,'Job Catalog'!$I$10:$I$509,CD$9)/COUNTA('Job Catalog'!$C$10:$C$509),""))</f>
        <v/>
      </c>
      <c r="CE43" s="57">
        <f>IF(OR($A43="",CE$9=""),"",IFERROR(COUNTIFS('Job Catalog'!$F$10:$F$509,$A43,'Job Catalog'!$H$10:$H$509,CE$7,'Job Catalog'!$I$10:$I$509,CE$9)/COUNTA('Job Catalog'!$C$10:$C$509),""))</f>
        <v/>
      </c>
      <c r="CF43" s="57">
        <f>IF(OR($A43="",CF$9=""),"",IFERROR(COUNTIFS('Job Catalog'!$F$10:$F$509,$A43,'Job Catalog'!$H$10:$H$509,CF$7,'Job Catalog'!$I$10:$I$509,CF$9)/COUNTA('Job Catalog'!$C$10:$C$509),""))</f>
        <v/>
      </c>
      <c r="CG43" s="57">
        <f>IF(OR($A43="",CG$9=""),"",IFERROR(COUNTIFS('Job Catalog'!$F$10:$F$509,$A43,'Job Catalog'!$H$10:$H$509,CG$7,'Job Catalog'!$I$10:$I$509,CG$9)/COUNTA('Job Catalog'!$C$10:$C$509),""))</f>
        <v/>
      </c>
      <c r="CH43" s="57">
        <f>IF(OR($A43="",CH$9=""),"",IFERROR(COUNTIFS('Job Catalog'!$F$10:$F$509,$A43,'Job Catalog'!$H$10:$H$509,CH$7,'Job Catalog'!$I$10:$I$509,CH$9)/COUNTA('Job Catalog'!$C$10:$C$509),""))</f>
        <v/>
      </c>
      <c r="CI43" s="57">
        <f>IF(OR($A43="",CI$9=""),"",IFERROR(COUNTIFS('Job Catalog'!$F$10:$F$509,$A43,'Job Catalog'!$H$10:$H$509,CI$7,'Job Catalog'!$I$10:$I$509,CI$9)/COUNTA('Job Catalog'!$C$10:$C$509),""))</f>
        <v/>
      </c>
      <c r="CJ43" s="57">
        <f>IF(OR($A43="",CJ$9=""),"",IFERROR(COUNTIFS('Job Catalog'!$F$10:$F$509,$A43,'Job Catalog'!$H$10:$H$509,CJ$7,'Job Catalog'!$I$10:$I$509,CJ$9)/COUNTA('Job Catalog'!$C$10:$C$509),""))</f>
        <v/>
      </c>
      <c r="CK43" s="57">
        <f>IF(OR($A43="",CK$9=""),"",IFERROR(COUNTIFS('Job Catalog'!$F$10:$F$509,$A43,'Job Catalog'!$H$10:$H$509,CK$7,'Job Catalog'!$I$10:$I$509,CK$9)/COUNTA('Job Catalog'!$C$10:$C$509),""))</f>
        <v/>
      </c>
      <c r="CL43" s="57">
        <f>IF(OR($A43="",CL$9=""),"",IFERROR(COUNTIFS('Job Catalog'!$F$10:$F$509,$A43,'Job Catalog'!$H$10:$H$509,CL$7,'Job Catalog'!$I$10:$I$509,CL$9)/COUNTA('Job Catalog'!$C$10:$C$509),""))</f>
        <v/>
      </c>
      <c r="CM43" s="57">
        <f>IF(OR($A43="",CM$9=""),"",IFERROR(COUNTIFS('Job Catalog'!$F$10:$F$509,$A43,'Job Catalog'!$H$10:$H$509,CM$7,'Job Catalog'!$I$10:$I$509,CM$9)/COUNTA('Job Catalog'!$C$10:$C$509),""))</f>
        <v/>
      </c>
      <c r="CN43" s="57">
        <f>IF(OR($A43="",CN$9=""),"",IFERROR(COUNTIFS('Job Catalog'!$F$10:$F$509,$A43,'Job Catalog'!$H$10:$H$509,CN$7,'Job Catalog'!$I$10:$I$509,CN$9)/COUNTA('Job Catalog'!$C$10:$C$509),""))</f>
        <v/>
      </c>
      <c r="CO43" s="57">
        <f>IF(OR($A43="",CO$9=""),"",IFERROR(COUNTIFS('Job Catalog'!$F$10:$F$509,$A43,'Job Catalog'!$H$10:$H$509,CO$7,'Job Catalog'!$I$10:$I$509,CO$9)/COUNTA('Job Catalog'!$C$10:$C$509),""))</f>
        <v/>
      </c>
      <c r="CP43" s="57">
        <f>IF(OR($A43="",CP$9=""),"",IFERROR(COUNTIFS('Job Catalog'!$F$10:$F$509,$A43,'Job Catalog'!$H$10:$H$509,CP$7,'Job Catalog'!$I$10:$I$509,CP$9)/COUNTA('Job Catalog'!$C$10:$C$509),""))</f>
        <v/>
      </c>
      <c r="CQ43" s="57">
        <f>IF(OR($A43="",CQ$9=""),"",IFERROR(COUNTIFS('Job Catalog'!$F$10:$F$509,$A43,'Job Catalog'!$H$10:$H$509,CQ$7,'Job Catalog'!$I$10:$I$509,CQ$9)/COUNTA('Job Catalog'!$C$10:$C$509),""))</f>
        <v/>
      </c>
      <c r="CR43" s="57">
        <f>IF(OR($A43="",CR$9=""),"",IFERROR(COUNTIFS('Job Catalog'!$F$10:$F$509,$A43,'Job Catalog'!$H$10:$H$509,CR$7,'Job Catalog'!$I$10:$I$509,CR$9)/COUNTA('Job Catalog'!$C$10:$C$509),""))</f>
        <v/>
      </c>
      <c r="CS43" s="57">
        <f>IF(OR($A43="",CS$9=""),"",IFERROR(COUNTIFS('Job Catalog'!$F$10:$F$509,$A43,'Job Catalog'!$H$10:$H$509,CS$7,'Job Catalog'!$I$10:$I$509,CS$9)/COUNTA('Job Catalog'!$C$10:$C$509),""))</f>
        <v/>
      </c>
      <c r="CT43" s="57">
        <f>IF(OR($A43="",CT$9=""),"",IFERROR(COUNTIFS('Job Catalog'!$F$10:$F$509,$A43,'Job Catalog'!$H$10:$H$509,CT$7,'Job Catalog'!$I$10:$I$509,CT$9)/COUNTA('Job Catalog'!$C$10:$C$509),""))</f>
        <v/>
      </c>
      <c r="CU43" s="58">
        <f>IF($A43="","",SUM(C43:CT43))</f>
        <v/>
      </c>
    </row>
    <row r="44">
      <c r="A44">
        <f>IF(SETUP!$C182="","",SETUP!$C182)</f>
        <v/>
      </c>
      <c r="B44" s="9">
        <f>IF(SETUP!$C182="","",SETUP!$B182&amp;" / "&amp;SETUP!$D182)</f>
        <v/>
      </c>
      <c r="C44" s="57">
        <f>IF(OR($A44="",C$9=""),"",IFERROR(COUNTIFS('Job Catalog'!$F$10:$F$509,$A44,'Job Catalog'!$H$10:$H$509,C$7,'Job Catalog'!$I$10:$I$509,C$9)/COUNTA('Job Catalog'!$C$10:$C$509),""))</f>
        <v/>
      </c>
      <c r="D44" s="57">
        <f>IF(OR($A44="",D$9=""),"",IFERROR(COUNTIFS('Job Catalog'!$F$10:$F$509,$A44,'Job Catalog'!$H$10:$H$509,D$7,'Job Catalog'!$I$10:$I$509,D$9)/COUNTA('Job Catalog'!$C$10:$C$509),""))</f>
        <v/>
      </c>
      <c r="E44" s="57">
        <f>IF(OR($A44="",E$9=""),"",IFERROR(COUNTIFS('Job Catalog'!$F$10:$F$509,$A44,'Job Catalog'!$H$10:$H$509,E$7,'Job Catalog'!$I$10:$I$509,E$9)/COUNTA('Job Catalog'!$C$10:$C$509),""))</f>
        <v/>
      </c>
      <c r="F44" s="57">
        <f>IF(OR($A44="",F$9=""),"",IFERROR(COUNTIFS('Job Catalog'!$F$10:$F$509,$A44,'Job Catalog'!$H$10:$H$509,F$7,'Job Catalog'!$I$10:$I$509,F$9)/COUNTA('Job Catalog'!$C$10:$C$509),""))</f>
        <v/>
      </c>
      <c r="G44" s="57">
        <f>IF(OR($A44="",G$9=""),"",IFERROR(COUNTIFS('Job Catalog'!$F$10:$F$509,$A44,'Job Catalog'!$H$10:$H$509,G$7,'Job Catalog'!$I$10:$I$509,G$9)/COUNTA('Job Catalog'!$C$10:$C$509),""))</f>
        <v/>
      </c>
      <c r="H44" s="57">
        <f>IF(OR($A44="",H$9=""),"",IFERROR(COUNTIFS('Job Catalog'!$F$10:$F$509,$A44,'Job Catalog'!$H$10:$H$509,H$7,'Job Catalog'!$I$10:$I$509,H$9)/COUNTA('Job Catalog'!$C$10:$C$509),""))</f>
        <v/>
      </c>
      <c r="I44" s="57">
        <f>IF(OR($A44="",I$9=""),"",IFERROR(COUNTIFS('Job Catalog'!$F$10:$F$509,$A44,'Job Catalog'!$H$10:$H$509,I$7,'Job Catalog'!$I$10:$I$509,I$9)/COUNTA('Job Catalog'!$C$10:$C$509),""))</f>
        <v/>
      </c>
      <c r="J44" s="57">
        <f>IF(OR($A44="",J$9=""),"",IFERROR(COUNTIFS('Job Catalog'!$F$10:$F$509,$A44,'Job Catalog'!$H$10:$H$509,J$7,'Job Catalog'!$I$10:$I$509,J$9)/COUNTA('Job Catalog'!$C$10:$C$509),""))</f>
        <v/>
      </c>
      <c r="K44" s="57">
        <f>IF(OR($A44="",K$9=""),"",IFERROR(COUNTIFS('Job Catalog'!$F$10:$F$509,$A44,'Job Catalog'!$H$10:$H$509,K$7,'Job Catalog'!$I$10:$I$509,K$9)/COUNTA('Job Catalog'!$C$10:$C$509),""))</f>
        <v/>
      </c>
      <c r="L44" s="57">
        <f>IF(OR($A44="",L$9=""),"",IFERROR(COUNTIFS('Job Catalog'!$F$10:$F$509,$A44,'Job Catalog'!$H$10:$H$509,L$7,'Job Catalog'!$I$10:$I$509,L$9)/COUNTA('Job Catalog'!$C$10:$C$509),""))</f>
        <v/>
      </c>
      <c r="M44" s="57">
        <f>IF(OR($A44="",M$9=""),"",IFERROR(COUNTIFS('Job Catalog'!$F$10:$F$509,$A44,'Job Catalog'!$H$10:$H$509,M$7,'Job Catalog'!$I$10:$I$509,M$9)/COUNTA('Job Catalog'!$C$10:$C$509),""))</f>
        <v/>
      </c>
      <c r="N44" s="57">
        <f>IF(OR($A44="",N$9=""),"",IFERROR(COUNTIFS('Job Catalog'!$F$10:$F$509,$A44,'Job Catalog'!$H$10:$H$509,N$7,'Job Catalog'!$I$10:$I$509,N$9)/COUNTA('Job Catalog'!$C$10:$C$509),""))</f>
        <v/>
      </c>
      <c r="O44" s="57">
        <f>IF(OR($A44="",O$9=""),"",IFERROR(COUNTIFS('Job Catalog'!$F$10:$F$509,$A44,'Job Catalog'!$H$10:$H$509,O$7,'Job Catalog'!$I$10:$I$509,O$9)/COUNTA('Job Catalog'!$C$10:$C$509),""))</f>
        <v/>
      </c>
      <c r="P44" s="57">
        <f>IF(OR($A44="",P$9=""),"",IFERROR(COUNTIFS('Job Catalog'!$F$10:$F$509,$A44,'Job Catalog'!$H$10:$H$509,P$7,'Job Catalog'!$I$10:$I$509,P$9)/COUNTA('Job Catalog'!$C$10:$C$509),""))</f>
        <v/>
      </c>
      <c r="Q44" s="57">
        <f>IF(OR($A44="",Q$9=""),"",IFERROR(COUNTIFS('Job Catalog'!$F$10:$F$509,$A44,'Job Catalog'!$H$10:$H$509,Q$7,'Job Catalog'!$I$10:$I$509,Q$9)/COUNTA('Job Catalog'!$C$10:$C$509),""))</f>
        <v/>
      </c>
      <c r="R44" s="57">
        <f>IF(OR($A44="",R$9=""),"",IFERROR(COUNTIFS('Job Catalog'!$F$10:$F$509,$A44,'Job Catalog'!$H$10:$H$509,R$7,'Job Catalog'!$I$10:$I$509,R$9)/COUNTA('Job Catalog'!$C$10:$C$509),""))</f>
        <v/>
      </c>
      <c r="S44" s="57">
        <f>IF(OR($A44="",S$9=""),"",IFERROR(COUNTIFS('Job Catalog'!$F$10:$F$509,$A44,'Job Catalog'!$H$10:$H$509,S$7,'Job Catalog'!$I$10:$I$509,S$9)/COUNTA('Job Catalog'!$C$10:$C$509),""))</f>
        <v/>
      </c>
      <c r="T44" s="57">
        <f>IF(OR($A44="",T$9=""),"",IFERROR(COUNTIFS('Job Catalog'!$F$10:$F$509,$A44,'Job Catalog'!$H$10:$H$509,T$7,'Job Catalog'!$I$10:$I$509,T$9)/COUNTA('Job Catalog'!$C$10:$C$509),""))</f>
        <v/>
      </c>
      <c r="U44" s="57">
        <f>IF(OR($A44="",U$9=""),"",IFERROR(COUNTIFS('Job Catalog'!$F$10:$F$509,$A44,'Job Catalog'!$H$10:$H$509,U$7,'Job Catalog'!$I$10:$I$509,U$9)/COUNTA('Job Catalog'!$C$10:$C$509),""))</f>
        <v/>
      </c>
      <c r="V44" s="57">
        <f>IF(OR($A44="",V$9=""),"",IFERROR(COUNTIFS('Job Catalog'!$F$10:$F$509,$A44,'Job Catalog'!$H$10:$H$509,V$7,'Job Catalog'!$I$10:$I$509,V$9)/COUNTA('Job Catalog'!$C$10:$C$509),""))</f>
        <v/>
      </c>
      <c r="W44" s="57">
        <f>IF(OR($A44="",W$9=""),"",IFERROR(COUNTIFS('Job Catalog'!$F$10:$F$509,$A44,'Job Catalog'!$H$10:$H$509,W$7,'Job Catalog'!$I$10:$I$509,W$9)/COUNTA('Job Catalog'!$C$10:$C$509),""))</f>
        <v/>
      </c>
      <c r="X44" s="57">
        <f>IF(OR($A44="",X$9=""),"",IFERROR(COUNTIFS('Job Catalog'!$F$10:$F$509,$A44,'Job Catalog'!$H$10:$H$509,X$7,'Job Catalog'!$I$10:$I$509,X$9)/COUNTA('Job Catalog'!$C$10:$C$509),""))</f>
        <v/>
      </c>
      <c r="Y44" s="57">
        <f>IF(OR($A44="",Y$9=""),"",IFERROR(COUNTIFS('Job Catalog'!$F$10:$F$509,$A44,'Job Catalog'!$H$10:$H$509,Y$7,'Job Catalog'!$I$10:$I$509,Y$9)/COUNTA('Job Catalog'!$C$10:$C$509),""))</f>
        <v/>
      </c>
      <c r="Z44" s="57">
        <f>IF(OR($A44="",Z$9=""),"",IFERROR(COUNTIFS('Job Catalog'!$F$10:$F$509,$A44,'Job Catalog'!$H$10:$H$509,Z$7,'Job Catalog'!$I$10:$I$509,Z$9)/COUNTA('Job Catalog'!$C$10:$C$509),""))</f>
        <v/>
      </c>
      <c r="AA44" s="57">
        <f>IF(OR($A44="",AA$9=""),"",IFERROR(COUNTIFS('Job Catalog'!$F$10:$F$509,$A44,'Job Catalog'!$H$10:$H$509,AA$7,'Job Catalog'!$I$10:$I$509,AA$9)/COUNTA('Job Catalog'!$C$10:$C$509),""))</f>
        <v/>
      </c>
      <c r="AB44" s="57">
        <f>IF(OR($A44="",AB$9=""),"",IFERROR(COUNTIFS('Job Catalog'!$F$10:$F$509,$A44,'Job Catalog'!$H$10:$H$509,AB$7,'Job Catalog'!$I$10:$I$509,AB$9)/COUNTA('Job Catalog'!$C$10:$C$509),""))</f>
        <v/>
      </c>
      <c r="AC44" s="57">
        <f>IF(OR($A44="",AC$9=""),"",IFERROR(COUNTIFS('Job Catalog'!$F$10:$F$509,$A44,'Job Catalog'!$H$10:$H$509,AC$7,'Job Catalog'!$I$10:$I$509,AC$9)/COUNTA('Job Catalog'!$C$10:$C$509),""))</f>
        <v/>
      </c>
      <c r="AD44" s="57">
        <f>IF(OR($A44="",AD$9=""),"",IFERROR(COUNTIFS('Job Catalog'!$F$10:$F$509,$A44,'Job Catalog'!$H$10:$H$509,AD$7,'Job Catalog'!$I$10:$I$509,AD$9)/COUNTA('Job Catalog'!$C$10:$C$509),""))</f>
        <v/>
      </c>
      <c r="AE44" s="57">
        <f>IF(OR($A44="",AE$9=""),"",IFERROR(COUNTIFS('Job Catalog'!$F$10:$F$509,$A44,'Job Catalog'!$H$10:$H$509,AE$7,'Job Catalog'!$I$10:$I$509,AE$9)/COUNTA('Job Catalog'!$C$10:$C$509),""))</f>
        <v/>
      </c>
      <c r="AF44" s="57">
        <f>IF(OR($A44="",AF$9=""),"",IFERROR(COUNTIFS('Job Catalog'!$F$10:$F$509,$A44,'Job Catalog'!$H$10:$H$509,AF$7,'Job Catalog'!$I$10:$I$509,AF$9)/COUNTA('Job Catalog'!$C$10:$C$509),""))</f>
        <v/>
      </c>
      <c r="AG44" s="57">
        <f>IF(OR($A44="",AG$9=""),"",IFERROR(COUNTIFS('Job Catalog'!$F$10:$F$509,$A44,'Job Catalog'!$H$10:$H$509,AG$7,'Job Catalog'!$I$10:$I$509,AG$9)/COUNTA('Job Catalog'!$C$10:$C$509),""))</f>
        <v/>
      </c>
      <c r="AH44" s="57">
        <f>IF(OR($A44="",AH$9=""),"",IFERROR(COUNTIFS('Job Catalog'!$F$10:$F$509,$A44,'Job Catalog'!$H$10:$H$509,AH$7,'Job Catalog'!$I$10:$I$509,AH$9)/COUNTA('Job Catalog'!$C$10:$C$509),""))</f>
        <v/>
      </c>
      <c r="AI44" s="57">
        <f>IF(OR($A44="",AI$9=""),"",IFERROR(COUNTIFS('Job Catalog'!$F$10:$F$509,$A44,'Job Catalog'!$H$10:$H$509,AI$7,'Job Catalog'!$I$10:$I$509,AI$9)/COUNTA('Job Catalog'!$C$10:$C$509),""))</f>
        <v/>
      </c>
      <c r="AJ44" s="57">
        <f>IF(OR($A44="",AJ$9=""),"",IFERROR(COUNTIFS('Job Catalog'!$F$10:$F$509,$A44,'Job Catalog'!$H$10:$H$509,AJ$7,'Job Catalog'!$I$10:$I$509,AJ$9)/COUNTA('Job Catalog'!$C$10:$C$509),""))</f>
        <v/>
      </c>
      <c r="AK44" s="57">
        <f>IF(OR($A44="",AK$9=""),"",IFERROR(COUNTIFS('Job Catalog'!$F$10:$F$509,$A44,'Job Catalog'!$H$10:$H$509,AK$7,'Job Catalog'!$I$10:$I$509,AK$9)/COUNTA('Job Catalog'!$C$10:$C$509),""))</f>
        <v/>
      </c>
      <c r="AL44" s="57">
        <f>IF(OR($A44="",AL$9=""),"",IFERROR(COUNTIFS('Job Catalog'!$F$10:$F$509,$A44,'Job Catalog'!$H$10:$H$509,AL$7,'Job Catalog'!$I$10:$I$509,AL$9)/COUNTA('Job Catalog'!$C$10:$C$509),""))</f>
        <v/>
      </c>
      <c r="AM44" s="57">
        <f>IF(OR($A44="",AM$9=""),"",IFERROR(COUNTIFS('Job Catalog'!$F$10:$F$509,$A44,'Job Catalog'!$H$10:$H$509,AM$7,'Job Catalog'!$I$10:$I$509,AM$9)/COUNTA('Job Catalog'!$C$10:$C$509),""))</f>
        <v/>
      </c>
      <c r="AN44" s="57">
        <f>IF(OR($A44="",AN$9=""),"",IFERROR(COUNTIFS('Job Catalog'!$F$10:$F$509,$A44,'Job Catalog'!$H$10:$H$509,AN$7,'Job Catalog'!$I$10:$I$509,AN$9)/COUNTA('Job Catalog'!$C$10:$C$509),""))</f>
        <v/>
      </c>
      <c r="AO44" s="57">
        <f>IF(OR($A44="",AO$9=""),"",IFERROR(COUNTIFS('Job Catalog'!$F$10:$F$509,$A44,'Job Catalog'!$H$10:$H$509,AO$7,'Job Catalog'!$I$10:$I$509,AO$9)/COUNTA('Job Catalog'!$C$10:$C$509),""))</f>
        <v/>
      </c>
      <c r="AP44" s="57">
        <f>IF(OR($A44="",AP$9=""),"",IFERROR(COUNTIFS('Job Catalog'!$F$10:$F$509,$A44,'Job Catalog'!$H$10:$H$509,AP$7,'Job Catalog'!$I$10:$I$509,AP$9)/COUNTA('Job Catalog'!$C$10:$C$509),""))</f>
        <v/>
      </c>
      <c r="AQ44" s="57">
        <f>IF(OR($A44="",AQ$9=""),"",IFERROR(COUNTIFS('Job Catalog'!$F$10:$F$509,$A44,'Job Catalog'!$H$10:$H$509,AQ$7,'Job Catalog'!$I$10:$I$509,AQ$9)/COUNTA('Job Catalog'!$C$10:$C$509),""))</f>
        <v/>
      </c>
      <c r="AR44" s="57">
        <f>IF(OR($A44="",AR$9=""),"",IFERROR(COUNTIFS('Job Catalog'!$F$10:$F$509,$A44,'Job Catalog'!$H$10:$H$509,AR$7,'Job Catalog'!$I$10:$I$509,AR$9)/COUNTA('Job Catalog'!$C$10:$C$509),""))</f>
        <v/>
      </c>
      <c r="AS44" s="57">
        <f>IF(OR($A44="",AS$9=""),"",IFERROR(COUNTIFS('Job Catalog'!$F$10:$F$509,$A44,'Job Catalog'!$H$10:$H$509,AS$7,'Job Catalog'!$I$10:$I$509,AS$9)/COUNTA('Job Catalog'!$C$10:$C$509),""))</f>
        <v/>
      </c>
      <c r="AT44" s="57">
        <f>IF(OR($A44="",AT$9=""),"",IFERROR(COUNTIFS('Job Catalog'!$F$10:$F$509,$A44,'Job Catalog'!$H$10:$H$509,AT$7,'Job Catalog'!$I$10:$I$509,AT$9)/COUNTA('Job Catalog'!$C$10:$C$509),""))</f>
        <v/>
      </c>
      <c r="AU44" s="57">
        <f>IF(OR($A44="",AU$9=""),"",IFERROR(COUNTIFS('Job Catalog'!$F$10:$F$509,$A44,'Job Catalog'!$H$10:$H$509,AU$7,'Job Catalog'!$I$10:$I$509,AU$9)/COUNTA('Job Catalog'!$C$10:$C$509),""))</f>
        <v/>
      </c>
      <c r="AV44" s="57">
        <f>IF(OR($A44="",AV$9=""),"",IFERROR(COUNTIFS('Job Catalog'!$F$10:$F$509,$A44,'Job Catalog'!$H$10:$H$509,AV$7,'Job Catalog'!$I$10:$I$509,AV$9)/COUNTA('Job Catalog'!$C$10:$C$509),""))</f>
        <v/>
      </c>
      <c r="AW44" s="57">
        <f>IF(OR($A44="",AW$9=""),"",IFERROR(COUNTIFS('Job Catalog'!$F$10:$F$509,$A44,'Job Catalog'!$H$10:$H$509,AW$7,'Job Catalog'!$I$10:$I$509,AW$9)/COUNTA('Job Catalog'!$C$10:$C$509),""))</f>
        <v/>
      </c>
      <c r="AX44" s="57">
        <f>IF(OR($A44="",AX$9=""),"",IFERROR(COUNTIFS('Job Catalog'!$F$10:$F$509,$A44,'Job Catalog'!$H$10:$H$509,AX$7,'Job Catalog'!$I$10:$I$509,AX$9)/COUNTA('Job Catalog'!$C$10:$C$509),""))</f>
        <v/>
      </c>
      <c r="AY44" s="57">
        <f>IF(OR($A44="",AY$9=""),"",IFERROR(COUNTIFS('Job Catalog'!$F$10:$F$509,$A44,'Job Catalog'!$H$10:$H$509,AY$7,'Job Catalog'!$I$10:$I$509,AY$9)/COUNTA('Job Catalog'!$C$10:$C$509),""))</f>
        <v/>
      </c>
      <c r="AZ44" s="57">
        <f>IF(OR($A44="",AZ$9=""),"",IFERROR(COUNTIFS('Job Catalog'!$F$10:$F$509,$A44,'Job Catalog'!$H$10:$H$509,AZ$7,'Job Catalog'!$I$10:$I$509,AZ$9)/COUNTA('Job Catalog'!$C$10:$C$509),""))</f>
        <v/>
      </c>
      <c r="BA44" s="57">
        <f>IF(OR($A44="",BA$9=""),"",IFERROR(COUNTIFS('Job Catalog'!$F$10:$F$509,$A44,'Job Catalog'!$H$10:$H$509,BA$7,'Job Catalog'!$I$10:$I$509,BA$9)/COUNTA('Job Catalog'!$C$10:$C$509),""))</f>
        <v/>
      </c>
      <c r="BB44" s="57">
        <f>IF(OR($A44="",BB$9=""),"",IFERROR(COUNTIFS('Job Catalog'!$F$10:$F$509,$A44,'Job Catalog'!$H$10:$H$509,BB$7,'Job Catalog'!$I$10:$I$509,BB$9)/COUNTA('Job Catalog'!$C$10:$C$509),""))</f>
        <v/>
      </c>
      <c r="BC44" s="57">
        <f>IF(OR($A44="",BC$9=""),"",IFERROR(COUNTIFS('Job Catalog'!$F$10:$F$509,$A44,'Job Catalog'!$H$10:$H$509,BC$7,'Job Catalog'!$I$10:$I$509,BC$9)/COUNTA('Job Catalog'!$C$10:$C$509),""))</f>
        <v/>
      </c>
      <c r="BD44" s="57">
        <f>IF(OR($A44="",BD$9=""),"",IFERROR(COUNTIFS('Job Catalog'!$F$10:$F$509,$A44,'Job Catalog'!$H$10:$H$509,BD$7,'Job Catalog'!$I$10:$I$509,BD$9)/COUNTA('Job Catalog'!$C$10:$C$509),""))</f>
        <v/>
      </c>
      <c r="BE44" s="57">
        <f>IF(OR($A44="",BE$9=""),"",IFERROR(COUNTIFS('Job Catalog'!$F$10:$F$509,$A44,'Job Catalog'!$H$10:$H$509,BE$7,'Job Catalog'!$I$10:$I$509,BE$9)/COUNTA('Job Catalog'!$C$10:$C$509),""))</f>
        <v/>
      </c>
      <c r="BF44" s="57">
        <f>IF(OR($A44="",BF$9=""),"",IFERROR(COUNTIFS('Job Catalog'!$F$10:$F$509,$A44,'Job Catalog'!$H$10:$H$509,BF$7,'Job Catalog'!$I$10:$I$509,BF$9)/COUNTA('Job Catalog'!$C$10:$C$509),""))</f>
        <v/>
      </c>
      <c r="BG44" s="57">
        <f>IF(OR($A44="",BG$9=""),"",IFERROR(COUNTIFS('Job Catalog'!$F$10:$F$509,$A44,'Job Catalog'!$H$10:$H$509,BG$7,'Job Catalog'!$I$10:$I$509,BG$9)/COUNTA('Job Catalog'!$C$10:$C$509),""))</f>
        <v/>
      </c>
      <c r="BH44" s="57">
        <f>IF(OR($A44="",BH$9=""),"",IFERROR(COUNTIFS('Job Catalog'!$F$10:$F$509,$A44,'Job Catalog'!$H$10:$H$509,BH$7,'Job Catalog'!$I$10:$I$509,BH$9)/COUNTA('Job Catalog'!$C$10:$C$509),""))</f>
        <v/>
      </c>
      <c r="BI44" s="57">
        <f>IF(OR($A44="",BI$9=""),"",IFERROR(COUNTIFS('Job Catalog'!$F$10:$F$509,$A44,'Job Catalog'!$H$10:$H$509,BI$7,'Job Catalog'!$I$10:$I$509,BI$9)/COUNTA('Job Catalog'!$C$10:$C$509),""))</f>
        <v/>
      </c>
      <c r="BJ44" s="57">
        <f>IF(OR($A44="",BJ$9=""),"",IFERROR(COUNTIFS('Job Catalog'!$F$10:$F$509,$A44,'Job Catalog'!$H$10:$H$509,BJ$7,'Job Catalog'!$I$10:$I$509,BJ$9)/COUNTA('Job Catalog'!$C$10:$C$509),""))</f>
        <v/>
      </c>
      <c r="BK44" s="57">
        <f>IF(OR($A44="",BK$9=""),"",IFERROR(COUNTIFS('Job Catalog'!$F$10:$F$509,$A44,'Job Catalog'!$H$10:$H$509,BK$7,'Job Catalog'!$I$10:$I$509,BK$9)/COUNTA('Job Catalog'!$C$10:$C$509),""))</f>
        <v/>
      </c>
      <c r="BL44" s="57">
        <f>IF(OR($A44="",BL$9=""),"",IFERROR(COUNTIFS('Job Catalog'!$F$10:$F$509,$A44,'Job Catalog'!$H$10:$H$509,BL$7,'Job Catalog'!$I$10:$I$509,BL$9)/COUNTA('Job Catalog'!$C$10:$C$509),""))</f>
        <v/>
      </c>
      <c r="BM44" s="57">
        <f>IF(OR($A44="",BM$9=""),"",IFERROR(COUNTIFS('Job Catalog'!$F$10:$F$509,$A44,'Job Catalog'!$H$10:$H$509,BM$7,'Job Catalog'!$I$10:$I$509,BM$9)/COUNTA('Job Catalog'!$C$10:$C$509),""))</f>
        <v/>
      </c>
      <c r="BN44" s="57">
        <f>IF(OR($A44="",BN$9=""),"",IFERROR(COUNTIFS('Job Catalog'!$F$10:$F$509,$A44,'Job Catalog'!$H$10:$H$509,BN$7,'Job Catalog'!$I$10:$I$509,BN$9)/COUNTA('Job Catalog'!$C$10:$C$509),""))</f>
        <v/>
      </c>
      <c r="BO44" s="57">
        <f>IF(OR($A44="",BO$9=""),"",IFERROR(COUNTIFS('Job Catalog'!$F$10:$F$509,$A44,'Job Catalog'!$H$10:$H$509,BO$7,'Job Catalog'!$I$10:$I$509,BO$9)/COUNTA('Job Catalog'!$C$10:$C$509),""))</f>
        <v/>
      </c>
      <c r="BP44" s="57">
        <f>IF(OR($A44="",BP$9=""),"",IFERROR(COUNTIFS('Job Catalog'!$F$10:$F$509,$A44,'Job Catalog'!$H$10:$H$509,BP$7,'Job Catalog'!$I$10:$I$509,BP$9)/COUNTA('Job Catalog'!$C$10:$C$509),""))</f>
        <v/>
      </c>
      <c r="BQ44" s="57">
        <f>IF(OR($A44="",BQ$9=""),"",IFERROR(COUNTIFS('Job Catalog'!$F$10:$F$509,$A44,'Job Catalog'!$H$10:$H$509,BQ$7,'Job Catalog'!$I$10:$I$509,BQ$9)/COUNTA('Job Catalog'!$C$10:$C$509),""))</f>
        <v/>
      </c>
      <c r="BR44" s="57">
        <f>IF(OR($A44="",BR$9=""),"",IFERROR(COUNTIFS('Job Catalog'!$F$10:$F$509,$A44,'Job Catalog'!$H$10:$H$509,BR$7,'Job Catalog'!$I$10:$I$509,BR$9)/COUNTA('Job Catalog'!$C$10:$C$509),""))</f>
        <v/>
      </c>
      <c r="BS44" s="57">
        <f>IF(OR($A44="",BS$9=""),"",IFERROR(COUNTIFS('Job Catalog'!$F$10:$F$509,$A44,'Job Catalog'!$H$10:$H$509,BS$7,'Job Catalog'!$I$10:$I$509,BS$9)/COUNTA('Job Catalog'!$C$10:$C$509),""))</f>
        <v/>
      </c>
      <c r="BT44" s="57">
        <f>IF(OR($A44="",BT$9=""),"",IFERROR(COUNTIFS('Job Catalog'!$F$10:$F$509,$A44,'Job Catalog'!$H$10:$H$509,BT$7,'Job Catalog'!$I$10:$I$509,BT$9)/COUNTA('Job Catalog'!$C$10:$C$509),""))</f>
        <v/>
      </c>
      <c r="BU44" s="57">
        <f>IF(OR($A44="",BU$9=""),"",IFERROR(COUNTIFS('Job Catalog'!$F$10:$F$509,$A44,'Job Catalog'!$H$10:$H$509,BU$7,'Job Catalog'!$I$10:$I$509,BU$9)/COUNTA('Job Catalog'!$C$10:$C$509),""))</f>
        <v/>
      </c>
      <c r="BV44" s="57">
        <f>IF(OR($A44="",BV$9=""),"",IFERROR(COUNTIFS('Job Catalog'!$F$10:$F$509,$A44,'Job Catalog'!$H$10:$H$509,BV$7,'Job Catalog'!$I$10:$I$509,BV$9)/COUNTA('Job Catalog'!$C$10:$C$509),""))</f>
        <v/>
      </c>
      <c r="BW44" s="57">
        <f>IF(OR($A44="",BW$9=""),"",IFERROR(COUNTIFS('Job Catalog'!$F$10:$F$509,$A44,'Job Catalog'!$H$10:$H$509,BW$7,'Job Catalog'!$I$10:$I$509,BW$9)/COUNTA('Job Catalog'!$C$10:$C$509),""))</f>
        <v/>
      </c>
      <c r="BX44" s="57">
        <f>IF(OR($A44="",BX$9=""),"",IFERROR(COUNTIFS('Job Catalog'!$F$10:$F$509,$A44,'Job Catalog'!$H$10:$H$509,BX$7,'Job Catalog'!$I$10:$I$509,BX$9)/COUNTA('Job Catalog'!$C$10:$C$509),""))</f>
        <v/>
      </c>
      <c r="BY44" s="57">
        <f>IF(OR($A44="",BY$9=""),"",IFERROR(COUNTIFS('Job Catalog'!$F$10:$F$509,$A44,'Job Catalog'!$H$10:$H$509,BY$7,'Job Catalog'!$I$10:$I$509,BY$9)/COUNTA('Job Catalog'!$C$10:$C$509),""))</f>
        <v/>
      </c>
      <c r="BZ44" s="57">
        <f>IF(OR($A44="",BZ$9=""),"",IFERROR(COUNTIFS('Job Catalog'!$F$10:$F$509,$A44,'Job Catalog'!$H$10:$H$509,BZ$7,'Job Catalog'!$I$10:$I$509,BZ$9)/COUNTA('Job Catalog'!$C$10:$C$509),""))</f>
        <v/>
      </c>
      <c r="CA44" s="57">
        <f>IF(OR($A44="",CA$9=""),"",IFERROR(COUNTIFS('Job Catalog'!$F$10:$F$509,$A44,'Job Catalog'!$H$10:$H$509,CA$7,'Job Catalog'!$I$10:$I$509,CA$9)/COUNTA('Job Catalog'!$C$10:$C$509),""))</f>
        <v/>
      </c>
      <c r="CB44" s="57">
        <f>IF(OR($A44="",CB$9=""),"",IFERROR(COUNTIFS('Job Catalog'!$F$10:$F$509,$A44,'Job Catalog'!$H$10:$H$509,CB$7,'Job Catalog'!$I$10:$I$509,CB$9)/COUNTA('Job Catalog'!$C$10:$C$509),""))</f>
        <v/>
      </c>
      <c r="CC44" s="57">
        <f>IF(OR($A44="",CC$9=""),"",IFERROR(COUNTIFS('Job Catalog'!$F$10:$F$509,$A44,'Job Catalog'!$H$10:$H$509,CC$7,'Job Catalog'!$I$10:$I$509,CC$9)/COUNTA('Job Catalog'!$C$10:$C$509),""))</f>
        <v/>
      </c>
      <c r="CD44" s="57">
        <f>IF(OR($A44="",CD$9=""),"",IFERROR(COUNTIFS('Job Catalog'!$F$10:$F$509,$A44,'Job Catalog'!$H$10:$H$509,CD$7,'Job Catalog'!$I$10:$I$509,CD$9)/COUNTA('Job Catalog'!$C$10:$C$509),""))</f>
        <v/>
      </c>
      <c r="CE44" s="57">
        <f>IF(OR($A44="",CE$9=""),"",IFERROR(COUNTIFS('Job Catalog'!$F$10:$F$509,$A44,'Job Catalog'!$H$10:$H$509,CE$7,'Job Catalog'!$I$10:$I$509,CE$9)/COUNTA('Job Catalog'!$C$10:$C$509),""))</f>
        <v/>
      </c>
      <c r="CF44" s="57">
        <f>IF(OR($A44="",CF$9=""),"",IFERROR(COUNTIFS('Job Catalog'!$F$10:$F$509,$A44,'Job Catalog'!$H$10:$H$509,CF$7,'Job Catalog'!$I$10:$I$509,CF$9)/COUNTA('Job Catalog'!$C$10:$C$509),""))</f>
        <v/>
      </c>
      <c r="CG44" s="57">
        <f>IF(OR($A44="",CG$9=""),"",IFERROR(COUNTIFS('Job Catalog'!$F$10:$F$509,$A44,'Job Catalog'!$H$10:$H$509,CG$7,'Job Catalog'!$I$10:$I$509,CG$9)/COUNTA('Job Catalog'!$C$10:$C$509),""))</f>
        <v/>
      </c>
      <c r="CH44" s="57">
        <f>IF(OR($A44="",CH$9=""),"",IFERROR(COUNTIFS('Job Catalog'!$F$10:$F$509,$A44,'Job Catalog'!$H$10:$H$509,CH$7,'Job Catalog'!$I$10:$I$509,CH$9)/COUNTA('Job Catalog'!$C$10:$C$509),""))</f>
        <v/>
      </c>
      <c r="CI44" s="57">
        <f>IF(OR($A44="",CI$9=""),"",IFERROR(COUNTIFS('Job Catalog'!$F$10:$F$509,$A44,'Job Catalog'!$H$10:$H$509,CI$7,'Job Catalog'!$I$10:$I$509,CI$9)/COUNTA('Job Catalog'!$C$10:$C$509),""))</f>
        <v/>
      </c>
      <c r="CJ44" s="57">
        <f>IF(OR($A44="",CJ$9=""),"",IFERROR(COUNTIFS('Job Catalog'!$F$10:$F$509,$A44,'Job Catalog'!$H$10:$H$509,CJ$7,'Job Catalog'!$I$10:$I$509,CJ$9)/COUNTA('Job Catalog'!$C$10:$C$509),""))</f>
        <v/>
      </c>
      <c r="CK44" s="57">
        <f>IF(OR($A44="",CK$9=""),"",IFERROR(COUNTIFS('Job Catalog'!$F$10:$F$509,$A44,'Job Catalog'!$H$10:$H$509,CK$7,'Job Catalog'!$I$10:$I$509,CK$9)/COUNTA('Job Catalog'!$C$10:$C$509),""))</f>
        <v/>
      </c>
      <c r="CL44" s="57">
        <f>IF(OR($A44="",CL$9=""),"",IFERROR(COUNTIFS('Job Catalog'!$F$10:$F$509,$A44,'Job Catalog'!$H$10:$H$509,CL$7,'Job Catalog'!$I$10:$I$509,CL$9)/COUNTA('Job Catalog'!$C$10:$C$509),""))</f>
        <v/>
      </c>
      <c r="CM44" s="57">
        <f>IF(OR($A44="",CM$9=""),"",IFERROR(COUNTIFS('Job Catalog'!$F$10:$F$509,$A44,'Job Catalog'!$H$10:$H$509,CM$7,'Job Catalog'!$I$10:$I$509,CM$9)/COUNTA('Job Catalog'!$C$10:$C$509),""))</f>
        <v/>
      </c>
      <c r="CN44" s="57">
        <f>IF(OR($A44="",CN$9=""),"",IFERROR(COUNTIFS('Job Catalog'!$F$10:$F$509,$A44,'Job Catalog'!$H$10:$H$509,CN$7,'Job Catalog'!$I$10:$I$509,CN$9)/COUNTA('Job Catalog'!$C$10:$C$509),""))</f>
        <v/>
      </c>
      <c r="CO44" s="57">
        <f>IF(OR($A44="",CO$9=""),"",IFERROR(COUNTIFS('Job Catalog'!$F$10:$F$509,$A44,'Job Catalog'!$H$10:$H$509,CO$7,'Job Catalog'!$I$10:$I$509,CO$9)/COUNTA('Job Catalog'!$C$10:$C$509),""))</f>
        <v/>
      </c>
      <c r="CP44" s="57">
        <f>IF(OR($A44="",CP$9=""),"",IFERROR(COUNTIFS('Job Catalog'!$F$10:$F$509,$A44,'Job Catalog'!$H$10:$H$509,CP$7,'Job Catalog'!$I$10:$I$509,CP$9)/COUNTA('Job Catalog'!$C$10:$C$509),""))</f>
        <v/>
      </c>
      <c r="CQ44" s="57">
        <f>IF(OR($A44="",CQ$9=""),"",IFERROR(COUNTIFS('Job Catalog'!$F$10:$F$509,$A44,'Job Catalog'!$H$10:$H$509,CQ$7,'Job Catalog'!$I$10:$I$509,CQ$9)/COUNTA('Job Catalog'!$C$10:$C$509),""))</f>
        <v/>
      </c>
      <c r="CR44" s="57">
        <f>IF(OR($A44="",CR$9=""),"",IFERROR(COUNTIFS('Job Catalog'!$F$10:$F$509,$A44,'Job Catalog'!$H$10:$H$509,CR$7,'Job Catalog'!$I$10:$I$509,CR$9)/COUNTA('Job Catalog'!$C$10:$C$509),""))</f>
        <v/>
      </c>
      <c r="CS44" s="57">
        <f>IF(OR($A44="",CS$9=""),"",IFERROR(COUNTIFS('Job Catalog'!$F$10:$F$509,$A44,'Job Catalog'!$H$10:$H$509,CS$7,'Job Catalog'!$I$10:$I$509,CS$9)/COUNTA('Job Catalog'!$C$10:$C$509),""))</f>
        <v/>
      </c>
      <c r="CT44" s="57">
        <f>IF(OR($A44="",CT$9=""),"",IFERROR(COUNTIFS('Job Catalog'!$F$10:$F$509,$A44,'Job Catalog'!$H$10:$H$509,CT$7,'Job Catalog'!$I$10:$I$509,CT$9)/COUNTA('Job Catalog'!$C$10:$C$509),""))</f>
        <v/>
      </c>
      <c r="CU44" s="58">
        <f>IF($A44="","",SUM(C44:CT44))</f>
        <v/>
      </c>
    </row>
    <row r="45">
      <c r="A45">
        <f>IF(SETUP!$C183="","",SETUP!$C183)</f>
        <v/>
      </c>
      <c r="B45" s="9">
        <f>IF(SETUP!$C183="","",SETUP!$B183&amp;" / "&amp;SETUP!$D183)</f>
        <v/>
      </c>
      <c r="C45" s="57">
        <f>IF(OR($A45="",C$9=""),"",IFERROR(COUNTIFS('Job Catalog'!$F$10:$F$509,$A45,'Job Catalog'!$H$10:$H$509,C$7,'Job Catalog'!$I$10:$I$509,C$9)/COUNTA('Job Catalog'!$C$10:$C$509),""))</f>
        <v/>
      </c>
      <c r="D45" s="57">
        <f>IF(OR($A45="",D$9=""),"",IFERROR(COUNTIFS('Job Catalog'!$F$10:$F$509,$A45,'Job Catalog'!$H$10:$H$509,D$7,'Job Catalog'!$I$10:$I$509,D$9)/COUNTA('Job Catalog'!$C$10:$C$509),""))</f>
        <v/>
      </c>
      <c r="E45" s="57">
        <f>IF(OR($A45="",E$9=""),"",IFERROR(COUNTIFS('Job Catalog'!$F$10:$F$509,$A45,'Job Catalog'!$H$10:$H$509,E$7,'Job Catalog'!$I$10:$I$509,E$9)/COUNTA('Job Catalog'!$C$10:$C$509),""))</f>
        <v/>
      </c>
      <c r="F45" s="57">
        <f>IF(OR($A45="",F$9=""),"",IFERROR(COUNTIFS('Job Catalog'!$F$10:$F$509,$A45,'Job Catalog'!$H$10:$H$509,F$7,'Job Catalog'!$I$10:$I$509,F$9)/COUNTA('Job Catalog'!$C$10:$C$509),""))</f>
        <v/>
      </c>
      <c r="G45" s="57">
        <f>IF(OR($A45="",G$9=""),"",IFERROR(COUNTIFS('Job Catalog'!$F$10:$F$509,$A45,'Job Catalog'!$H$10:$H$509,G$7,'Job Catalog'!$I$10:$I$509,G$9)/COUNTA('Job Catalog'!$C$10:$C$509),""))</f>
        <v/>
      </c>
      <c r="H45" s="57">
        <f>IF(OR($A45="",H$9=""),"",IFERROR(COUNTIFS('Job Catalog'!$F$10:$F$509,$A45,'Job Catalog'!$H$10:$H$509,H$7,'Job Catalog'!$I$10:$I$509,H$9)/COUNTA('Job Catalog'!$C$10:$C$509),""))</f>
        <v/>
      </c>
      <c r="I45" s="57">
        <f>IF(OR($A45="",I$9=""),"",IFERROR(COUNTIFS('Job Catalog'!$F$10:$F$509,$A45,'Job Catalog'!$H$10:$H$509,I$7,'Job Catalog'!$I$10:$I$509,I$9)/COUNTA('Job Catalog'!$C$10:$C$509),""))</f>
        <v/>
      </c>
      <c r="J45" s="57">
        <f>IF(OR($A45="",J$9=""),"",IFERROR(COUNTIFS('Job Catalog'!$F$10:$F$509,$A45,'Job Catalog'!$H$10:$H$509,J$7,'Job Catalog'!$I$10:$I$509,J$9)/COUNTA('Job Catalog'!$C$10:$C$509),""))</f>
        <v/>
      </c>
      <c r="K45" s="57">
        <f>IF(OR($A45="",K$9=""),"",IFERROR(COUNTIFS('Job Catalog'!$F$10:$F$509,$A45,'Job Catalog'!$H$10:$H$509,K$7,'Job Catalog'!$I$10:$I$509,K$9)/COUNTA('Job Catalog'!$C$10:$C$509),""))</f>
        <v/>
      </c>
      <c r="L45" s="57">
        <f>IF(OR($A45="",L$9=""),"",IFERROR(COUNTIFS('Job Catalog'!$F$10:$F$509,$A45,'Job Catalog'!$H$10:$H$509,L$7,'Job Catalog'!$I$10:$I$509,L$9)/COUNTA('Job Catalog'!$C$10:$C$509),""))</f>
        <v/>
      </c>
      <c r="M45" s="57">
        <f>IF(OR($A45="",M$9=""),"",IFERROR(COUNTIFS('Job Catalog'!$F$10:$F$509,$A45,'Job Catalog'!$H$10:$H$509,M$7,'Job Catalog'!$I$10:$I$509,M$9)/COUNTA('Job Catalog'!$C$10:$C$509),""))</f>
        <v/>
      </c>
      <c r="N45" s="57">
        <f>IF(OR($A45="",N$9=""),"",IFERROR(COUNTIFS('Job Catalog'!$F$10:$F$509,$A45,'Job Catalog'!$H$10:$H$509,N$7,'Job Catalog'!$I$10:$I$509,N$9)/COUNTA('Job Catalog'!$C$10:$C$509),""))</f>
        <v/>
      </c>
      <c r="O45" s="57">
        <f>IF(OR($A45="",O$9=""),"",IFERROR(COUNTIFS('Job Catalog'!$F$10:$F$509,$A45,'Job Catalog'!$H$10:$H$509,O$7,'Job Catalog'!$I$10:$I$509,O$9)/COUNTA('Job Catalog'!$C$10:$C$509),""))</f>
        <v/>
      </c>
      <c r="P45" s="57">
        <f>IF(OR($A45="",P$9=""),"",IFERROR(COUNTIFS('Job Catalog'!$F$10:$F$509,$A45,'Job Catalog'!$H$10:$H$509,P$7,'Job Catalog'!$I$10:$I$509,P$9)/COUNTA('Job Catalog'!$C$10:$C$509),""))</f>
        <v/>
      </c>
      <c r="Q45" s="57">
        <f>IF(OR($A45="",Q$9=""),"",IFERROR(COUNTIFS('Job Catalog'!$F$10:$F$509,$A45,'Job Catalog'!$H$10:$H$509,Q$7,'Job Catalog'!$I$10:$I$509,Q$9)/COUNTA('Job Catalog'!$C$10:$C$509),""))</f>
        <v/>
      </c>
      <c r="R45" s="57">
        <f>IF(OR($A45="",R$9=""),"",IFERROR(COUNTIFS('Job Catalog'!$F$10:$F$509,$A45,'Job Catalog'!$H$10:$H$509,R$7,'Job Catalog'!$I$10:$I$509,R$9)/COUNTA('Job Catalog'!$C$10:$C$509),""))</f>
        <v/>
      </c>
      <c r="S45" s="57">
        <f>IF(OR($A45="",S$9=""),"",IFERROR(COUNTIFS('Job Catalog'!$F$10:$F$509,$A45,'Job Catalog'!$H$10:$H$509,S$7,'Job Catalog'!$I$10:$I$509,S$9)/COUNTA('Job Catalog'!$C$10:$C$509),""))</f>
        <v/>
      </c>
      <c r="T45" s="57">
        <f>IF(OR($A45="",T$9=""),"",IFERROR(COUNTIFS('Job Catalog'!$F$10:$F$509,$A45,'Job Catalog'!$H$10:$H$509,T$7,'Job Catalog'!$I$10:$I$509,T$9)/COUNTA('Job Catalog'!$C$10:$C$509),""))</f>
        <v/>
      </c>
      <c r="U45" s="57">
        <f>IF(OR($A45="",U$9=""),"",IFERROR(COUNTIFS('Job Catalog'!$F$10:$F$509,$A45,'Job Catalog'!$H$10:$H$509,U$7,'Job Catalog'!$I$10:$I$509,U$9)/COUNTA('Job Catalog'!$C$10:$C$509),""))</f>
        <v/>
      </c>
      <c r="V45" s="57">
        <f>IF(OR($A45="",V$9=""),"",IFERROR(COUNTIFS('Job Catalog'!$F$10:$F$509,$A45,'Job Catalog'!$H$10:$H$509,V$7,'Job Catalog'!$I$10:$I$509,V$9)/COUNTA('Job Catalog'!$C$10:$C$509),""))</f>
        <v/>
      </c>
      <c r="W45" s="57">
        <f>IF(OR($A45="",W$9=""),"",IFERROR(COUNTIFS('Job Catalog'!$F$10:$F$509,$A45,'Job Catalog'!$H$10:$H$509,W$7,'Job Catalog'!$I$10:$I$509,W$9)/COUNTA('Job Catalog'!$C$10:$C$509),""))</f>
        <v/>
      </c>
      <c r="X45" s="57">
        <f>IF(OR($A45="",X$9=""),"",IFERROR(COUNTIFS('Job Catalog'!$F$10:$F$509,$A45,'Job Catalog'!$H$10:$H$509,X$7,'Job Catalog'!$I$10:$I$509,X$9)/COUNTA('Job Catalog'!$C$10:$C$509),""))</f>
        <v/>
      </c>
      <c r="Y45" s="57">
        <f>IF(OR($A45="",Y$9=""),"",IFERROR(COUNTIFS('Job Catalog'!$F$10:$F$509,$A45,'Job Catalog'!$H$10:$H$509,Y$7,'Job Catalog'!$I$10:$I$509,Y$9)/COUNTA('Job Catalog'!$C$10:$C$509),""))</f>
        <v/>
      </c>
      <c r="Z45" s="57">
        <f>IF(OR($A45="",Z$9=""),"",IFERROR(COUNTIFS('Job Catalog'!$F$10:$F$509,$A45,'Job Catalog'!$H$10:$H$509,Z$7,'Job Catalog'!$I$10:$I$509,Z$9)/COUNTA('Job Catalog'!$C$10:$C$509),""))</f>
        <v/>
      </c>
      <c r="AA45" s="57">
        <f>IF(OR($A45="",AA$9=""),"",IFERROR(COUNTIFS('Job Catalog'!$F$10:$F$509,$A45,'Job Catalog'!$H$10:$H$509,AA$7,'Job Catalog'!$I$10:$I$509,AA$9)/COUNTA('Job Catalog'!$C$10:$C$509),""))</f>
        <v/>
      </c>
      <c r="AB45" s="57">
        <f>IF(OR($A45="",AB$9=""),"",IFERROR(COUNTIFS('Job Catalog'!$F$10:$F$509,$A45,'Job Catalog'!$H$10:$H$509,AB$7,'Job Catalog'!$I$10:$I$509,AB$9)/COUNTA('Job Catalog'!$C$10:$C$509),""))</f>
        <v/>
      </c>
      <c r="AC45" s="57">
        <f>IF(OR($A45="",AC$9=""),"",IFERROR(COUNTIFS('Job Catalog'!$F$10:$F$509,$A45,'Job Catalog'!$H$10:$H$509,AC$7,'Job Catalog'!$I$10:$I$509,AC$9)/COUNTA('Job Catalog'!$C$10:$C$509),""))</f>
        <v/>
      </c>
      <c r="AD45" s="57">
        <f>IF(OR($A45="",AD$9=""),"",IFERROR(COUNTIFS('Job Catalog'!$F$10:$F$509,$A45,'Job Catalog'!$H$10:$H$509,AD$7,'Job Catalog'!$I$10:$I$509,AD$9)/COUNTA('Job Catalog'!$C$10:$C$509),""))</f>
        <v/>
      </c>
      <c r="AE45" s="57">
        <f>IF(OR($A45="",AE$9=""),"",IFERROR(COUNTIFS('Job Catalog'!$F$10:$F$509,$A45,'Job Catalog'!$H$10:$H$509,AE$7,'Job Catalog'!$I$10:$I$509,AE$9)/COUNTA('Job Catalog'!$C$10:$C$509),""))</f>
        <v/>
      </c>
      <c r="AF45" s="57">
        <f>IF(OR($A45="",AF$9=""),"",IFERROR(COUNTIFS('Job Catalog'!$F$10:$F$509,$A45,'Job Catalog'!$H$10:$H$509,AF$7,'Job Catalog'!$I$10:$I$509,AF$9)/COUNTA('Job Catalog'!$C$10:$C$509),""))</f>
        <v/>
      </c>
      <c r="AG45" s="57">
        <f>IF(OR($A45="",AG$9=""),"",IFERROR(COUNTIFS('Job Catalog'!$F$10:$F$509,$A45,'Job Catalog'!$H$10:$H$509,AG$7,'Job Catalog'!$I$10:$I$509,AG$9)/COUNTA('Job Catalog'!$C$10:$C$509),""))</f>
        <v/>
      </c>
      <c r="AH45" s="57">
        <f>IF(OR($A45="",AH$9=""),"",IFERROR(COUNTIFS('Job Catalog'!$F$10:$F$509,$A45,'Job Catalog'!$H$10:$H$509,AH$7,'Job Catalog'!$I$10:$I$509,AH$9)/COUNTA('Job Catalog'!$C$10:$C$509),""))</f>
        <v/>
      </c>
      <c r="AI45" s="57">
        <f>IF(OR($A45="",AI$9=""),"",IFERROR(COUNTIFS('Job Catalog'!$F$10:$F$509,$A45,'Job Catalog'!$H$10:$H$509,AI$7,'Job Catalog'!$I$10:$I$509,AI$9)/COUNTA('Job Catalog'!$C$10:$C$509),""))</f>
        <v/>
      </c>
      <c r="AJ45" s="57">
        <f>IF(OR($A45="",AJ$9=""),"",IFERROR(COUNTIFS('Job Catalog'!$F$10:$F$509,$A45,'Job Catalog'!$H$10:$H$509,AJ$7,'Job Catalog'!$I$10:$I$509,AJ$9)/COUNTA('Job Catalog'!$C$10:$C$509),""))</f>
        <v/>
      </c>
      <c r="AK45" s="57">
        <f>IF(OR($A45="",AK$9=""),"",IFERROR(COUNTIFS('Job Catalog'!$F$10:$F$509,$A45,'Job Catalog'!$H$10:$H$509,AK$7,'Job Catalog'!$I$10:$I$509,AK$9)/COUNTA('Job Catalog'!$C$10:$C$509),""))</f>
        <v/>
      </c>
      <c r="AL45" s="57">
        <f>IF(OR($A45="",AL$9=""),"",IFERROR(COUNTIFS('Job Catalog'!$F$10:$F$509,$A45,'Job Catalog'!$H$10:$H$509,AL$7,'Job Catalog'!$I$10:$I$509,AL$9)/COUNTA('Job Catalog'!$C$10:$C$509),""))</f>
        <v/>
      </c>
      <c r="AM45" s="57">
        <f>IF(OR($A45="",AM$9=""),"",IFERROR(COUNTIFS('Job Catalog'!$F$10:$F$509,$A45,'Job Catalog'!$H$10:$H$509,AM$7,'Job Catalog'!$I$10:$I$509,AM$9)/COUNTA('Job Catalog'!$C$10:$C$509),""))</f>
        <v/>
      </c>
      <c r="AN45" s="57">
        <f>IF(OR($A45="",AN$9=""),"",IFERROR(COUNTIFS('Job Catalog'!$F$10:$F$509,$A45,'Job Catalog'!$H$10:$H$509,AN$7,'Job Catalog'!$I$10:$I$509,AN$9)/COUNTA('Job Catalog'!$C$10:$C$509),""))</f>
        <v/>
      </c>
      <c r="AO45" s="57">
        <f>IF(OR($A45="",AO$9=""),"",IFERROR(COUNTIFS('Job Catalog'!$F$10:$F$509,$A45,'Job Catalog'!$H$10:$H$509,AO$7,'Job Catalog'!$I$10:$I$509,AO$9)/COUNTA('Job Catalog'!$C$10:$C$509),""))</f>
        <v/>
      </c>
      <c r="AP45" s="57">
        <f>IF(OR($A45="",AP$9=""),"",IFERROR(COUNTIFS('Job Catalog'!$F$10:$F$509,$A45,'Job Catalog'!$H$10:$H$509,AP$7,'Job Catalog'!$I$10:$I$509,AP$9)/COUNTA('Job Catalog'!$C$10:$C$509),""))</f>
        <v/>
      </c>
      <c r="AQ45" s="57">
        <f>IF(OR($A45="",AQ$9=""),"",IFERROR(COUNTIFS('Job Catalog'!$F$10:$F$509,$A45,'Job Catalog'!$H$10:$H$509,AQ$7,'Job Catalog'!$I$10:$I$509,AQ$9)/COUNTA('Job Catalog'!$C$10:$C$509),""))</f>
        <v/>
      </c>
      <c r="AR45" s="57">
        <f>IF(OR($A45="",AR$9=""),"",IFERROR(COUNTIFS('Job Catalog'!$F$10:$F$509,$A45,'Job Catalog'!$H$10:$H$509,AR$7,'Job Catalog'!$I$10:$I$509,AR$9)/COUNTA('Job Catalog'!$C$10:$C$509),""))</f>
        <v/>
      </c>
      <c r="AS45" s="57">
        <f>IF(OR($A45="",AS$9=""),"",IFERROR(COUNTIFS('Job Catalog'!$F$10:$F$509,$A45,'Job Catalog'!$H$10:$H$509,AS$7,'Job Catalog'!$I$10:$I$509,AS$9)/COUNTA('Job Catalog'!$C$10:$C$509),""))</f>
        <v/>
      </c>
      <c r="AT45" s="57">
        <f>IF(OR($A45="",AT$9=""),"",IFERROR(COUNTIFS('Job Catalog'!$F$10:$F$509,$A45,'Job Catalog'!$H$10:$H$509,AT$7,'Job Catalog'!$I$10:$I$509,AT$9)/COUNTA('Job Catalog'!$C$10:$C$509),""))</f>
        <v/>
      </c>
      <c r="AU45" s="57">
        <f>IF(OR($A45="",AU$9=""),"",IFERROR(COUNTIFS('Job Catalog'!$F$10:$F$509,$A45,'Job Catalog'!$H$10:$H$509,AU$7,'Job Catalog'!$I$10:$I$509,AU$9)/COUNTA('Job Catalog'!$C$10:$C$509),""))</f>
        <v/>
      </c>
      <c r="AV45" s="57">
        <f>IF(OR($A45="",AV$9=""),"",IFERROR(COUNTIFS('Job Catalog'!$F$10:$F$509,$A45,'Job Catalog'!$H$10:$H$509,AV$7,'Job Catalog'!$I$10:$I$509,AV$9)/COUNTA('Job Catalog'!$C$10:$C$509),""))</f>
        <v/>
      </c>
      <c r="AW45" s="57">
        <f>IF(OR($A45="",AW$9=""),"",IFERROR(COUNTIFS('Job Catalog'!$F$10:$F$509,$A45,'Job Catalog'!$H$10:$H$509,AW$7,'Job Catalog'!$I$10:$I$509,AW$9)/COUNTA('Job Catalog'!$C$10:$C$509),""))</f>
        <v/>
      </c>
      <c r="AX45" s="57">
        <f>IF(OR($A45="",AX$9=""),"",IFERROR(COUNTIFS('Job Catalog'!$F$10:$F$509,$A45,'Job Catalog'!$H$10:$H$509,AX$7,'Job Catalog'!$I$10:$I$509,AX$9)/COUNTA('Job Catalog'!$C$10:$C$509),""))</f>
        <v/>
      </c>
      <c r="AY45" s="57">
        <f>IF(OR($A45="",AY$9=""),"",IFERROR(COUNTIFS('Job Catalog'!$F$10:$F$509,$A45,'Job Catalog'!$H$10:$H$509,AY$7,'Job Catalog'!$I$10:$I$509,AY$9)/COUNTA('Job Catalog'!$C$10:$C$509),""))</f>
        <v/>
      </c>
      <c r="AZ45" s="57">
        <f>IF(OR($A45="",AZ$9=""),"",IFERROR(COUNTIFS('Job Catalog'!$F$10:$F$509,$A45,'Job Catalog'!$H$10:$H$509,AZ$7,'Job Catalog'!$I$10:$I$509,AZ$9)/COUNTA('Job Catalog'!$C$10:$C$509),""))</f>
        <v/>
      </c>
      <c r="BA45" s="57">
        <f>IF(OR($A45="",BA$9=""),"",IFERROR(COUNTIFS('Job Catalog'!$F$10:$F$509,$A45,'Job Catalog'!$H$10:$H$509,BA$7,'Job Catalog'!$I$10:$I$509,BA$9)/COUNTA('Job Catalog'!$C$10:$C$509),""))</f>
        <v/>
      </c>
      <c r="BB45" s="57">
        <f>IF(OR($A45="",BB$9=""),"",IFERROR(COUNTIFS('Job Catalog'!$F$10:$F$509,$A45,'Job Catalog'!$H$10:$H$509,BB$7,'Job Catalog'!$I$10:$I$509,BB$9)/COUNTA('Job Catalog'!$C$10:$C$509),""))</f>
        <v/>
      </c>
      <c r="BC45" s="57">
        <f>IF(OR($A45="",BC$9=""),"",IFERROR(COUNTIFS('Job Catalog'!$F$10:$F$509,$A45,'Job Catalog'!$H$10:$H$509,BC$7,'Job Catalog'!$I$10:$I$509,BC$9)/COUNTA('Job Catalog'!$C$10:$C$509),""))</f>
        <v/>
      </c>
      <c r="BD45" s="57">
        <f>IF(OR($A45="",BD$9=""),"",IFERROR(COUNTIFS('Job Catalog'!$F$10:$F$509,$A45,'Job Catalog'!$H$10:$H$509,BD$7,'Job Catalog'!$I$10:$I$509,BD$9)/COUNTA('Job Catalog'!$C$10:$C$509),""))</f>
        <v/>
      </c>
      <c r="BE45" s="57">
        <f>IF(OR($A45="",BE$9=""),"",IFERROR(COUNTIFS('Job Catalog'!$F$10:$F$509,$A45,'Job Catalog'!$H$10:$H$509,BE$7,'Job Catalog'!$I$10:$I$509,BE$9)/COUNTA('Job Catalog'!$C$10:$C$509),""))</f>
        <v/>
      </c>
      <c r="BF45" s="57">
        <f>IF(OR($A45="",BF$9=""),"",IFERROR(COUNTIFS('Job Catalog'!$F$10:$F$509,$A45,'Job Catalog'!$H$10:$H$509,BF$7,'Job Catalog'!$I$10:$I$509,BF$9)/COUNTA('Job Catalog'!$C$10:$C$509),""))</f>
        <v/>
      </c>
      <c r="BG45" s="57">
        <f>IF(OR($A45="",BG$9=""),"",IFERROR(COUNTIFS('Job Catalog'!$F$10:$F$509,$A45,'Job Catalog'!$H$10:$H$509,BG$7,'Job Catalog'!$I$10:$I$509,BG$9)/COUNTA('Job Catalog'!$C$10:$C$509),""))</f>
        <v/>
      </c>
      <c r="BH45" s="57">
        <f>IF(OR($A45="",BH$9=""),"",IFERROR(COUNTIFS('Job Catalog'!$F$10:$F$509,$A45,'Job Catalog'!$H$10:$H$509,BH$7,'Job Catalog'!$I$10:$I$509,BH$9)/COUNTA('Job Catalog'!$C$10:$C$509),""))</f>
        <v/>
      </c>
      <c r="BI45" s="57">
        <f>IF(OR($A45="",BI$9=""),"",IFERROR(COUNTIFS('Job Catalog'!$F$10:$F$509,$A45,'Job Catalog'!$H$10:$H$509,BI$7,'Job Catalog'!$I$10:$I$509,BI$9)/COUNTA('Job Catalog'!$C$10:$C$509),""))</f>
        <v/>
      </c>
      <c r="BJ45" s="57">
        <f>IF(OR($A45="",BJ$9=""),"",IFERROR(COUNTIFS('Job Catalog'!$F$10:$F$509,$A45,'Job Catalog'!$H$10:$H$509,BJ$7,'Job Catalog'!$I$10:$I$509,BJ$9)/COUNTA('Job Catalog'!$C$10:$C$509),""))</f>
        <v/>
      </c>
      <c r="BK45" s="57">
        <f>IF(OR($A45="",BK$9=""),"",IFERROR(COUNTIFS('Job Catalog'!$F$10:$F$509,$A45,'Job Catalog'!$H$10:$H$509,BK$7,'Job Catalog'!$I$10:$I$509,BK$9)/COUNTA('Job Catalog'!$C$10:$C$509),""))</f>
        <v/>
      </c>
      <c r="BL45" s="57">
        <f>IF(OR($A45="",BL$9=""),"",IFERROR(COUNTIFS('Job Catalog'!$F$10:$F$509,$A45,'Job Catalog'!$H$10:$H$509,BL$7,'Job Catalog'!$I$10:$I$509,BL$9)/COUNTA('Job Catalog'!$C$10:$C$509),""))</f>
        <v/>
      </c>
      <c r="BM45" s="57">
        <f>IF(OR($A45="",BM$9=""),"",IFERROR(COUNTIFS('Job Catalog'!$F$10:$F$509,$A45,'Job Catalog'!$H$10:$H$509,BM$7,'Job Catalog'!$I$10:$I$509,BM$9)/COUNTA('Job Catalog'!$C$10:$C$509),""))</f>
        <v/>
      </c>
      <c r="BN45" s="57">
        <f>IF(OR($A45="",BN$9=""),"",IFERROR(COUNTIFS('Job Catalog'!$F$10:$F$509,$A45,'Job Catalog'!$H$10:$H$509,BN$7,'Job Catalog'!$I$10:$I$509,BN$9)/COUNTA('Job Catalog'!$C$10:$C$509),""))</f>
        <v/>
      </c>
      <c r="BO45" s="57">
        <f>IF(OR($A45="",BO$9=""),"",IFERROR(COUNTIFS('Job Catalog'!$F$10:$F$509,$A45,'Job Catalog'!$H$10:$H$509,BO$7,'Job Catalog'!$I$10:$I$509,BO$9)/COUNTA('Job Catalog'!$C$10:$C$509),""))</f>
        <v/>
      </c>
      <c r="BP45" s="57">
        <f>IF(OR($A45="",BP$9=""),"",IFERROR(COUNTIFS('Job Catalog'!$F$10:$F$509,$A45,'Job Catalog'!$H$10:$H$509,BP$7,'Job Catalog'!$I$10:$I$509,BP$9)/COUNTA('Job Catalog'!$C$10:$C$509),""))</f>
        <v/>
      </c>
      <c r="BQ45" s="57">
        <f>IF(OR($A45="",BQ$9=""),"",IFERROR(COUNTIFS('Job Catalog'!$F$10:$F$509,$A45,'Job Catalog'!$H$10:$H$509,BQ$7,'Job Catalog'!$I$10:$I$509,BQ$9)/COUNTA('Job Catalog'!$C$10:$C$509),""))</f>
        <v/>
      </c>
      <c r="BR45" s="57">
        <f>IF(OR($A45="",BR$9=""),"",IFERROR(COUNTIFS('Job Catalog'!$F$10:$F$509,$A45,'Job Catalog'!$H$10:$H$509,BR$7,'Job Catalog'!$I$10:$I$509,BR$9)/COUNTA('Job Catalog'!$C$10:$C$509),""))</f>
        <v/>
      </c>
      <c r="BS45" s="57">
        <f>IF(OR($A45="",BS$9=""),"",IFERROR(COUNTIFS('Job Catalog'!$F$10:$F$509,$A45,'Job Catalog'!$H$10:$H$509,BS$7,'Job Catalog'!$I$10:$I$509,BS$9)/COUNTA('Job Catalog'!$C$10:$C$509),""))</f>
        <v/>
      </c>
      <c r="BT45" s="57">
        <f>IF(OR($A45="",BT$9=""),"",IFERROR(COUNTIFS('Job Catalog'!$F$10:$F$509,$A45,'Job Catalog'!$H$10:$H$509,BT$7,'Job Catalog'!$I$10:$I$509,BT$9)/COUNTA('Job Catalog'!$C$10:$C$509),""))</f>
        <v/>
      </c>
      <c r="BU45" s="57">
        <f>IF(OR($A45="",BU$9=""),"",IFERROR(COUNTIFS('Job Catalog'!$F$10:$F$509,$A45,'Job Catalog'!$H$10:$H$509,BU$7,'Job Catalog'!$I$10:$I$509,BU$9)/COUNTA('Job Catalog'!$C$10:$C$509),""))</f>
        <v/>
      </c>
      <c r="BV45" s="57">
        <f>IF(OR($A45="",BV$9=""),"",IFERROR(COUNTIFS('Job Catalog'!$F$10:$F$509,$A45,'Job Catalog'!$H$10:$H$509,BV$7,'Job Catalog'!$I$10:$I$509,BV$9)/COUNTA('Job Catalog'!$C$10:$C$509),""))</f>
        <v/>
      </c>
      <c r="BW45" s="57">
        <f>IF(OR($A45="",BW$9=""),"",IFERROR(COUNTIFS('Job Catalog'!$F$10:$F$509,$A45,'Job Catalog'!$H$10:$H$509,BW$7,'Job Catalog'!$I$10:$I$509,BW$9)/COUNTA('Job Catalog'!$C$10:$C$509),""))</f>
        <v/>
      </c>
      <c r="BX45" s="57">
        <f>IF(OR($A45="",BX$9=""),"",IFERROR(COUNTIFS('Job Catalog'!$F$10:$F$509,$A45,'Job Catalog'!$H$10:$H$509,BX$7,'Job Catalog'!$I$10:$I$509,BX$9)/COUNTA('Job Catalog'!$C$10:$C$509),""))</f>
        <v/>
      </c>
      <c r="BY45" s="57">
        <f>IF(OR($A45="",BY$9=""),"",IFERROR(COUNTIFS('Job Catalog'!$F$10:$F$509,$A45,'Job Catalog'!$H$10:$H$509,BY$7,'Job Catalog'!$I$10:$I$509,BY$9)/COUNTA('Job Catalog'!$C$10:$C$509),""))</f>
        <v/>
      </c>
      <c r="BZ45" s="57">
        <f>IF(OR($A45="",BZ$9=""),"",IFERROR(COUNTIFS('Job Catalog'!$F$10:$F$509,$A45,'Job Catalog'!$H$10:$H$509,BZ$7,'Job Catalog'!$I$10:$I$509,BZ$9)/COUNTA('Job Catalog'!$C$10:$C$509),""))</f>
        <v/>
      </c>
      <c r="CA45" s="57">
        <f>IF(OR($A45="",CA$9=""),"",IFERROR(COUNTIFS('Job Catalog'!$F$10:$F$509,$A45,'Job Catalog'!$H$10:$H$509,CA$7,'Job Catalog'!$I$10:$I$509,CA$9)/COUNTA('Job Catalog'!$C$10:$C$509),""))</f>
        <v/>
      </c>
      <c r="CB45" s="57">
        <f>IF(OR($A45="",CB$9=""),"",IFERROR(COUNTIFS('Job Catalog'!$F$10:$F$509,$A45,'Job Catalog'!$H$10:$H$509,CB$7,'Job Catalog'!$I$10:$I$509,CB$9)/COUNTA('Job Catalog'!$C$10:$C$509),""))</f>
        <v/>
      </c>
      <c r="CC45" s="57">
        <f>IF(OR($A45="",CC$9=""),"",IFERROR(COUNTIFS('Job Catalog'!$F$10:$F$509,$A45,'Job Catalog'!$H$10:$H$509,CC$7,'Job Catalog'!$I$10:$I$509,CC$9)/COUNTA('Job Catalog'!$C$10:$C$509),""))</f>
        <v/>
      </c>
      <c r="CD45" s="57">
        <f>IF(OR($A45="",CD$9=""),"",IFERROR(COUNTIFS('Job Catalog'!$F$10:$F$509,$A45,'Job Catalog'!$H$10:$H$509,CD$7,'Job Catalog'!$I$10:$I$509,CD$9)/COUNTA('Job Catalog'!$C$10:$C$509),""))</f>
        <v/>
      </c>
      <c r="CE45" s="57">
        <f>IF(OR($A45="",CE$9=""),"",IFERROR(COUNTIFS('Job Catalog'!$F$10:$F$509,$A45,'Job Catalog'!$H$10:$H$509,CE$7,'Job Catalog'!$I$10:$I$509,CE$9)/COUNTA('Job Catalog'!$C$10:$C$509),""))</f>
        <v/>
      </c>
      <c r="CF45" s="57">
        <f>IF(OR($A45="",CF$9=""),"",IFERROR(COUNTIFS('Job Catalog'!$F$10:$F$509,$A45,'Job Catalog'!$H$10:$H$509,CF$7,'Job Catalog'!$I$10:$I$509,CF$9)/COUNTA('Job Catalog'!$C$10:$C$509),""))</f>
        <v/>
      </c>
      <c r="CG45" s="57">
        <f>IF(OR($A45="",CG$9=""),"",IFERROR(COUNTIFS('Job Catalog'!$F$10:$F$509,$A45,'Job Catalog'!$H$10:$H$509,CG$7,'Job Catalog'!$I$10:$I$509,CG$9)/COUNTA('Job Catalog'!$C$10:$C$509),""))</f>
        <v/>
      </c>
      <c r="CH45" s="57">
        <f>IF(OR($A45="",CH$9=""),"",IFERROR(COUNTIFS('Job Catalog'!$F$10:$F$509,$A45,'Job Catalog'!$H$10:$H$509,CH$7,'Job Catalog'!$I$10:$I$509,CH$9)/COUNTA('Job Catalog'!$C$10:$C$509),""))</f>
        <v/>
      </c>
      <c r="CI45" s="57">
        <f>IF(OR($A45="",CI$9=""),"",IFERROR(COUNTIFS('Job Catalog'!$F$10:$F$509,$A45,'Job Catalog'!$H$10:$H$509,CI$7,'Job Catalog'!$I$10:$I$509,CI$9)/COUNTA('Job Catalog'!$C$10:$C$509),""))</f>
        <v/>
      </c>
      <c r="CJ45" s="57">
        <f>IF(OR($A45="",CJ$9=""),"",IFERROR(COUNTIFS('Job Catalog'!$F$10:$F$509,$A45,'Job Catalog'!$H$10:$H$509,CJ$7,'Job Catalog'!$I$10:$I$509,CJ$9)/COUNTA('Job Catalog'!$C$10:$C$509),""))</f>
        <v/>
      </c>
      <c r="CK45" s="57">
        <f>IF(OR($A45="",CK$9=""),"",IFERROR(COUNTIFS('Job Catalog'!$F$10:$F$509,$A45,'Job Catalog'!$H$10:$H$509,CK$7,'Job Catalog'!$I$10:$I$509,CK$9)/COUNTA('Job Catalog'!$C$10:$C$509),""))</f>
        <v/>
      </c>
      <c r="CL45" s="57">
        <f>IF(OR($A45="",CL$9=""),"",IFERROR(COUNTIFS('Job Catalog'!$F$10:$F$509,$A45,'Job Catalog'!$H$10:$H$509,CL$7,'Job Catalog'!$I$10:$I$509,CL$9)/COUNTA('Job Catalog'!$C$10:$C$509),""))</f>
        <v/>
      </c>
      <c r="CM45" s="57">
        <f>IF(OR($A45="",CM$9=""),"",IFERROR(COUNTIFS('Job Catalog'!$F$10:$F$509,$A45,'Job Catalog'!$H$10:$H$509,CM$7,'Job Catalog'!$I$10:$I$509,CM$9)/COUNTA('Job Catalog'!$C$10:$C$509),""))</f>
        <v/>
      </c>
      <c r="CN45" s="57">
        <f>IF(OR($A45="",CN$9=""),"",IFERROR(COUNTIFS('Job Catalog'!$F$10:$F$509,$A45,'Job Catalog'!$H$10:$H$509,CN$7,'Job Catalog'!$I$10:$I$509,CN$9)/COUNTA('Job Catalog'!$C$10:$C$509),""))</f>
        <v/>
      </c>
      <c r="CO45" s="57">
        <f>IF(OR($A45="",CO$9=""),"",IFERROR(COUNTIFS('Job Catalog'!$F$10:$F$509,$A45,'Job Catalog'!$H$10:$H$509,CO$7,'Job Catalog'!$I$10:$I$509,CO$9)/COUNTA('Job Catalog'!$C$10:$C$509),""))</f>
        <v/>
      </c>
      <c r="CP45" s="57">
        <f>IF(OR($A45="",CP$9=""),"",IFERROR(COUNTIFS('Job Catalog'!$F$10:$F$509,$A45,'Job Catalog'!$H$10:$H$509,CP$7,'Job Catalog'!$I$10:$I$509,CP$9)/COUNTA('Job Catalog'!$C$10:$C$509),""))</f>
        <v/>
      </c>
      <c r="CQ45" s="57">
        <f>IF(OR($A45="",CQ$9=""),"",IFERROR(COUNTIFS('Job Catalog'!$F$10:$F$509,$A45,'Job Catalog'!$H$10:$H$509,CQ$7,'Job Catalog'!$I$10:$I$509,CQ$9)/COUNTA('Job Catalog'!$C$10:$C$509),""))</f>
        <v/>
      </c>
      <c r="CR45" s="57">
        <f>IF(OR($A45="",CR$9=""),"",IFERROR(COUNTIFS('Job Catalog'!$F$10:$F$509,$A45,'Job Catalog'!$H$10:$H$509,CR$7,'Job Catalog'!$I$10:$I$509,CR$9)/COUNTA('Job Catalog'!$C$10:$C$509),""))</f>
        <v/>
      </c>
      <c r="CS45" s="57">
        <f>IF(OR($A45="",CS$9=""),"",IFERROR(COUNTIFS('Job Catalog'!$F$10:$F$509,$A45,'Job Catalog'!$H$10:$H$509,CS$7,'Job Catalog'!$I$10:$I$509,CS$9)/COUNTA('Job Catalog'!$C$10:$C$509),""))</f>
        <v/>
      </c>
      <c r="CT45" s="57">
        <f>IF(OR($A45="",CT$9=""),"",IFERROR(COUNTIFS('Job Catalog'!$F$10:$F$509,$A45,'Job Catalog'!$H$10:$H$509,CT$7,'Job Catalog'!$I$10:$I$509,CT$9)/COUNTA('Job Catalog'!$C$10:$C$509),""))</f>
        <v/>
      </c>
      <c r="CU45" s="58">
        <f>IF($A45="","",SUM(C45:CT45))</f>
        <v/>
      </c>
    </row>
    <row r="46">
      <c r="A46">
        <f>IF(SETUP!$C184="","",SETUP!$C184)</f>
        <v/>
      </c>
      <c r="B46" s="9">
        <f>IF(SETUP!$C184="","",SETUP!$B184&amp;" / "&amp;SETUP!$D184)</f>
        <v/>
      </c>
      <c r="C46" s="57">
        <f>IF(OR($A46="",C$9=""),"",IFERROR(COUNTIFS('Job Catalog'!$F$10:$F$509,$A46,'Job Catalog'!$H$10:$H$509,C$7,'Job Catalog'!$I$10:$I$509,C$9)/COUNTA('Job Catalog'!$C$10:$C$509),""))</f>
        <v/>
      </c>
      <c r="D46" s="57">
        <f>IF(OR($A46="",D$9=""),"",IFERROR(COUNTIFS('Job Catalog'!$F$10:$F$509,$A46,'Job Catalog'!$H$10:$H$509,D$7,'Job Catalog'!$I$10:$I$509,D$9)/COUNTA('Job Catalog'!$C$10:$C$509),""))</f>
        <v/>
      </c>
      <c r="E46" s="57">
        <f>IF(OR($A46="",E$9=""),"",IFERROR(COUNTIFS('Job Catalog'!$F$10:$F$509,$A46,'Job Catalog'!$H$10:$H$509,E$7,'Job Catalog'!$I$10:$I$509,E$9)/COUNTA('Job Catalog'!$C$10:$C$509),""))</f>
        <v/>
      </c>
      <c r="F46" s="57">
        <f>IF(OR($A46="",F$9=""),"",IFERROR(COUNTIFS('Job Catalog'!$F$10:$F$509,$A46,'Job Catalog'!$H$10:$H$509,F$7,'Job Catalog'!$I$10:$I$509,F$9)/COUNTA('Job Catalog'!$C$10:$C$509),""))</f>
        <v/>
      </c>
      <c r="G46" s="57">
        <f>IF(OR($A46="",G$9=""),"",IFERROR(COUNTIFS('Job Catalog'!$F$10:$F$509,$A46,'Job Catalog'!$H$10:$H$509,G$7,'Job Catalog'!$I$10:$I$509,G$9)/COUNTA('Job Catalog'!$C$10:$C$509),""))</f>
        <v/>
      </c>
      <c r="H46" s="57">
        <f>IF(OR($A46="",H$9=""),"",IFERROR(COUNTIFS('Job Catalog'!$F$10:$F$509,$A46,'Job Catalog'!$H$10:$H$509,H$7,'Job Catalog'!$I$10:$I$509,H$9)/COUNTA('Job Catalog'!$C$10:$C$509),""))</f>
        <v/>
      </c>
      <c r="I46" s="57">
        <f>IF(OR($A46="",I$9=""),"",IFERROR(COUNTIFS('Job Catalog'!$F$10:$F$509,$A46,'Job Catalog'!$H$10:$H$509,I$7,'Job Catalog'!$I$10:$I$509,I$9)/COUNTA('Job Catalog'!$C$10:$C$509),""))</f>
        <v/>
      </c>
      <c r="J46" s="57">
        <f>IF(OR($A46="",J$9=""),"",IFERROR(COUNTIFS('Job Catalog'!$F$10:$F$509,$A46,'Job Catalog'!$H$10:$H$509,J$7,'Job Catalog'!$I$10:$I$509,J$9)/COUNTA('Job Catalog'!$C$10:$C$509),""))</f>
        <v/>
      </c>
      <c r="K46" s="57">
        <f>IF(OR($A46="",K$9=""),"",IFERROR(COUNTIFS('Job Catalog'!$F$10:$F$509,$A46,'Job Catalog'!$H$10:$H$509,K$7,'Job Catalog'!$I$10:$I$509,K$9)/COUNTA('Job Catalog'!$C$10:$C$509),""))</f>
        <v/>
      </c>
      <c r="L46" s="57">
        <f>IF(OR($A46="",L$9=""),"",IFERROR(COUNTIFS('Job Catalog'!$F$10:$F$509,$A46,'Job Catalog'!$H$10:$H$509,L$7,'Job Catalog'!$I$10:$I$509,L$9)/COUNTA('Job Catalog'!$C$10:$C$509),""))</f>
        <v/>
      </c>
      <c r="M46" s="57">
        <f>IF(OR($A46="",M$9=""),"",IFERROR(COUNTIFS('Job Catalog'!$F$10:$F$509,$A46,'Job Catalog'!$H$10:$H$509,M$7,'Job Catalog'!$I$10:$I$509,M$9)/COUNTA('Job Catalog'!$C$10:$C$509),""))</f>
        <v/>
      </c>
      <c r="N46" s="57">
        <f>IF(OR($A46="",N$9=""),"",IFERROR(COUNTIFS('Job Catalog'!$F$10:$F$509,$A46,'Job Catalog'!$H$10:$H$509,N$7,'Job Catalog'!$I$10:$I$509,N$9)/COUNTA('Job Catalog'!$C$10:$C$509),""))</f>
        <v/>
      </c>
      <c r="O46" s="57">
        <f>IF(OR($A46="",O$9=""),"",IFERROR(COUNTIFS('Job Catalog'!$F$10:$F$509,$A46,'Job Catalog'!$H$10:$H$509,O$7,'Job Catalog'!$I$10:$I$509,O$9)/COUNTA('Job Catalog'!$C$10:$C$509),""))</f>
        <v/>
      </c>
      <c r="P46" s="57">
        <f>IF(OR($A46="",P$9=""),"",IFERROR(COUNTIFS('Job Catalog'!$F$10:$F$509,$A46,'Job Catalog'!$H$10:$H$509,P$7,'Job Catalog'!$I$10:$I$509,P$9)/COUNTA('Job Catalog'!$C$10:$C$509),""))</f>
        <v/>
      </c>
      <c r="Q46" s="57">
        <f>IF(OR($A46="",Q$9=""),"",IFERROR(COUNTIFS('Job Catalog'!$F$10:$F$509,$A46,'Job Catalog'!$H$10:$H$509,Q$7,'Job Catalog'!$I$10:$I$509,Q$9)/COUNTA('Job Catalog'!$C$10:$C$509),""))</f>
        <v/>
      </c>
      <c r="R46" s="57">
        <f>IF(OR($A46="",R$9=""),"",IFERROR(COUNTIFS('Job Catalog'!$F$10:$F$509,$A46,'Job Catalog'!$H$10:$H$509,R$7,'Job Catalog'!$I$10:$I$509,R$9)/COUNTA('Job Catalog'!$C$10:$C$509),""))</f>
        <v/>
      </c>
      <c r="S46" s="57">
        <f>IF(OR($A46="",S$9=""),"",IFERROR(COUNTIFS('Job Catalog'!$F$10:$F$509,$A46,'Job Catalog'!$H$10:$H$509,S$7,'Job Catalog'!$I$10:$I$509,S$9)/COUNTA('Job Catalog'!$C$10:$C$509),""))</f>
        <v/>
      </c>
      <c r="T46" s="57">
        <f>IF(OR($A46="",T$9=""),"",IFERROR(COUNTIFS('Job Catalog'!$F$10:$F$509,$A46,'Job Catalog'!$H$10:$H$509,T$7,'Job Catalog'!$I$10:$I$509,T$9)/COUNTA('Job Catalog'!$C$10:$C$509),""))</f>
        <v/>
      </c>
      <c r="U46" s="57">
        <f>IF(OR($A46="",U$9=""),"",IFERROR(COUNTIFS('Job Catalog'!$F$10:$F$509,$A46,'Job Catalog'!$H$10:$H$509,U$7,'Job Catalog'!$I$10:$I$509,U$9)/COUNTA('Job Catalog'!$C$10:$C$509),""))</f>
        <v/>
      </c>
      <c r="V46" s="57">
        <f>IF(OR($A46="",V$9=""),"",IFERROR(COUNTIFS('Job Catalog'!$F$10:$F$509,$A46,'Job Catalog'!$H$10:$H$509,V$7,'Job Catalog'!$I$10:$I$509,V$9)/COUNTA('Job Catalog'!$C$10:$C$509),""))</f>
        <v/>
      </c>
      <c r="W46" s="57">
        <f>IF(OR($A46="",W$9=""),"",IFERROR(COUNTIFS('Job Catalog'!$F$10:$F$509,$A46,'Job Catalog'!$H$10:$H$509,W$7,'Job Catalog'!$I$10:$I$509,W$9)/COUNTA('Job Catalog'!$C$10:$C$509),""))</f>
        <v/>
      </c>
      <c r="X46" s="57">
        <f>IF(OR($A46="",X$9=""),"",IFERROR(COUNTIFS('Job Catalog'!$F$10:$F$509,$A46,'Job Catalog'!$H$10:$H$509,X$7,'Job Catalog'!$I$10:$I$509,X$9)/COUNTA('Job Catalog'!$C$10:$C$509),""))</f>
        <v/>
      </c>
      <c r="Y46" s="57">
        <f>IF(OR($A46="",Y$9=""),"",IFERROR(COUNTIFS('Job Catalog'!$F$10:$F$509,$A46,'Job Catalog'!$H$10:$H$509,Y$7,'Job Catalog'!$I$10:$I$509,Y$9)/COUNTA('Job Catalog'!$C$10:$C$509),""))</f>
        <v/>
      </c>
      <c r="Z46" s="57">
        <f>IF(OR($A46="",Z$9=""),"",IFERROR(COUNTIFS('Job Catalog'!$F$10:$F$509,$A46,'Job Catalog'!$H$10:$H$509,Z$7,'Job Catalog'!$I$10:$I$509,Z$9)/COUNTA('Job Catalog'!$C$10:$C$509),""))</f>
        <v/>
      </c>
      <c r="AA46" s="57">
        <f>IF(OR($A46="",AA$9=""),"",IFERROR(COUNTIFS('Job Catalog'!$F$10:$F$509,$A46,'Job Catalog'!$H$10:$H$509,AA$7,'Job Catalog'!$I$10:$I$509,AA$9)/COUNTA('Job Catalog'!$C$10:$C$509),""))</f>
        <v/>
      </c>
      <c r="AB46" s="57">
        <f>IF(OR($A46="",AB$9=""),"",IFERROR(COUNTIFS('Job Catalog'!$F$10:$F$509,$A46,'Job Catalog'!$H$10:$H$509,AB$7,'Job Catalog'!$I$10:$I$509,AB$9)/COUNTA('Job Catalog'!$C$10:$C$509),""))</f>
        <v/>
      </c>
      <c r="AC46" s="57">
        <f>IF(OR($A46="",AC$9=""),"",IFERROR(COUNTIFS('Job Catalog'!$F$10:$F$509,$A46,'Job Catalog'!$H$10:$H$509,AC$7,'Job Catalog'!$I$10:$I$509,AC$9)/COUNTA('Job Catalog'!$C$10:$C$509),""))</f>
        <v/>
      </c>
      <c r="AD46" s="57">
        <f>IF(OR($A46="",AD$9=""),"",IFERROR(COUNTIFS('Job Catalog'!$F$10:$F$509,$A46,'Job Catalog'!$H$10:$H$509,AD$7,'Job Catalog'!$I$10:$I$509,AD$9)/COUNTA('Job Catalog'!$C$10:$C$509),""))</f>
        <v/>
      </c>
      <c r="AE46" s="57">
        <f>IF(OR($A46="",AE$9=""),"",IFERROR(COUNTIFS('Job Catalog'!$F$10:$F$509,$A46,'Job Catalog'!$H$10:$H$509,AE$7,'Job Catalog'!$I$10:$I$509,AE$9)/COUNTA('Job Catalog'!$C$10:$C$509),""))</f>
        <v/>
      </c>
      <c r="AF46" s="57">
        <f>IF(OR($A46="",AF$9=""),"",IFERROR(COUNTIFS('Job Catalog'!$F$10:$F$509,$A46,'Job Catalog'!$H$10:$H$509,AF$7,'Job Catalog'!$I$10:$I$509,AF$9)/COUNTA('Job Catalog'!$C$10:$C$509),""))</f>
        <v/>
      </c>
      <c r="AG46" s="57">
        <f>IF(OR($A46="",AG$9=""),"",IFERROR(COUNTIFS('Job Catalog'!$F$10:$F$509,$A46,'Job Catalog'!$H$10:$H$509,AG$7,'Job Catalog'!$I$10:$I$509,AG$9)/COUNTA('Job Catalog'!$C$10:$C$509),""))</f>
        <v/>
      </c>
      <c r="AH46" s="57">
        <f>IF(OR($A46="",AH$9=""),"",IFERROR(COUNTIFS('Job Catalog'!$F$10:$F$509,$A46,'Job Catalog'!$H$10:$H$509,AH$7,'Job Catalog'!$I$10:$I$509,AH$9)/COUNTA('Job Catalog'!$C$10:$C$509),""))</f>
        <v/>
      </c>
      <c r="AI46" s="57">
        <f>IF(OR($A46="",AI$9=""),"",IFERROR(COUNTIFS('Job Catalog'!$F$10:$F$509,$A46,'Job Catalog'!$H$10:$H$509,AI$7,'Job Catalog'!$I$10:$I$509,AI$9)/COUNTA('Job Catalog'!$C$10:$C$509),""))</f>
        <v/>
      </c>
      <c r="AJ46" s="57">
        <f>IF(OR($A46="",AJ$9=""),"",IFERROR(COUNTIFS('Job Catalog'!$F$10:$F$509,$A46,'Job Catalog'!$H$10:$H$509,AJ$7,'Job Catalog'!$I$10:$I$509,AJ$9)/COUNTA('Job Catalog'!$C$10:$C$509),""))</f>
        <v/>
      </c>
      <c r="AK46" s="57">
        <f>IF(OR($A46="",AK$9=""),"",IFERROR(COUNTIFS('Job Catalog'!$F$10:$F$509,$A46,'Job Catalog'!$H$10:$H$509,AK$7,'Job Catalog'!$I$10:$I$509,AK$9)/COUNTA('Job Catalog'!$C$10:$C$509),""))</f>
        <v/>
      </c>
      <c r="AL46" s="57">
        <f>IF(OR($A46="",AL$9=""),"",IFERROR(COUNTIFS('Job Catalog'!$F$10:$F$509,$A46,'Job Catalog'!$H$10:$H$509,AL$7,'Job Catalog'!$I$10:$I$509,AL$9)/COUNTA('Job Catalog'!$C$10:$C$509),""))</f>
        <v/>
      </c>
      <c r="AM46" s="57">
        <f>IF(OR($A46="",AM$9=""),"",IFERROR(COUNTIFS('Job Catalog'!$F$10:$F$509,$A46,'Job Catalog'!$H$10:$H$509,AM$7,'Job Catalog'!$I$10:$I$509,AM$9)/COUNTA('Job Catalog'!$C$10:$C$509),""))</f>
        <v/>
      </c>
      <c r="AN46" s="57">
        <f>IF(OR($A46="",AN$9=""),"",IFERROR(COUNTIFS('Job Catalog'!$F$10:$F$509,$A46,'Job Catalog'!$H$10:$H$509,AN$7,'Job Catalog'!$I$10:$I$509,AN$9)/COUNTA('Job Catalog'!$C$10:$C$509),""))</f>
        <v/>
      </c>
      <c r="AO46" s="57">
        <f>IF(OR($A46="",AO$9=""),"",IFERROR(COUNTIFS('Job Catalog'!$F$10:$F$509,$A46,'Job Catalog'!$H$10:$H$509,AO$7,'Job Catalog'!$I$10:$I$509,AO$9)/COUNTA('Job Catalog'!$C$10:$C$509),""))</f>
        <v/>
      </c>
      <c r="AP46" s="57">
        <f>IF(OR($A46="",AP$9=""),"",IFERROR(COUNTIFS('Job Catalog'!$F$10:$F$509,$A46,'Job Catalog'!$H$10:$H$509,AP$7,'Job Catalog'!$I$10:$I$509,AP$9)/COUNTA('Job Catalog'!$C$10:$C$509),""))</f>
        <v/>
      </c>
      <c r="AQ46" s="57">
        <f>IF(OR($A46="",AQ$9=""),"",IFERROR(COUNTIFS('Job Catalog'!$F$10:$F$509,$A46,'Job Catalog'!$H$10:$H$509,AQ$7,'Job Catalog'!$I$10:$I$509,AQ$9)/COUNTA('Job Catalog'!$C$10:$C$509),""))</f>
        <v/>
      </c>
      <c r="AR46" s="57">
        <f>IF(OR($A46="",AR$9=""),"",IFERROR(COUNTIFS('Job Catalog'!$F$10:$F$509,$A46,'Job Catalog'!$H$10:$H$509,AR$7,'Job Catalog'!$I$10:$I$509,AR$9)/COUNTA('Job Catalog'!$C$10:$C$509),""))</f>
        <v/>
      </c>
      <c r="AS46" s="57">
        <f>IF(OR($A46="",AS$9=""),"",IFERROR(COUNTIFS('Job Catalog'!$F$10:$F$509,$A46,'Job Catalog'!$H$10:$H$509,AS$7,'Job Catalog'!$I$10:$I$509,AS$9)/COUNTA('Job Catalog'!$C$10:$C$509),""))</f>
        <v/>
      </c>
      <c r="AT46" s="57">
        <f>IF(OR($A46="",AT$9=""),"",IFERROR(COUNTIFS('Job Catalog'!$F$10:$F$509,$A46,'Job Catalog'!$H$10:$H$509,AT$7,'Job Catalog'!$I$10:$I$509,AT$9)/COUNTA('Job Catalog'!$C$10:$C$509),""))</f>
        <v/>
      </c>
      <c r="AU46" s="57">
        <f>IF(OR($A46="",AU$9=""),"",IFERROR(COUNTIFS('Job Catalog'!$F$10:$F$509,$A46,'Job Catalog'!$H$10:$H$509,AU$7,'Job Catalog'!$I$10:$I$509,AU$9)/COUNTA('Job Catalog'!$C$10:$C$509),""))</f>
        <v/>
      </c>
      <c r="AV46" s="57">
        <f>IF(OR($A46="",AV$9=""),"",IFERROR(COUNTIFS('Job Catalog'!$F$10:$F$509,$A46,'Job Catalog'!$H$10:$H$509,AV$7,'Job Catalog'!$I$10:$I$509,AV$9)/COUNTA('Job Catalog'!$C$10:$C$509),""))</f>
        <v/>
      </c>
      <c r="AW46" s="57">
        <f>IF(OR($A46="",AW$9=""),"",IFERROR(COUNTIFS('Job Catalog'!$F$10:$F$509,$A46,'Job Catalog'!$H$10:$H$509,AW$7,'Job Catalog'!$I$10:$I$509,AW$9)/COUNTA('Job Catalog'!$C$10:$C$509),""))</f>
        <v/>
      </c>
      <c r="AX46" s="57">
        <f>IF(OR($A46="",AX$9=""),"",IFERROR(COUNTIFS('Job Catalog'!$F$10:$F$509,$A46,'Job Catalog'!$H$10:$H$509,AX$7,'Job Catalog'!$I$10:$I$509,AX$9)/COUNTA('Job Catalog'!$C$10:$C$509),""))</f>
        <v/>
      </c>
      <c r="AY46" s="57">
        <f>IF(OR($A46="",AY$9=""),"",IFERROR(COUNTIFS('Job Catalog'!$F$10:$F$509,$A46,'Job Catalog'!$H$10:$H$509,AY$7,'Job Catalog'!$I$10:$I$509,AY$9)/COUNTA('Job Catalog'!$C$10:$C$509),""))</f>
        <v/>
      </c>
      <c r="AZ46" s="57">
        <f>IF(OR($A46="",AZ$9=""),"",IFERROR(COUNTIFS('Job Catalog'!$F$10:$F$509,$A46,'Job Catalog'!$H$10:$H$509,AZ$7,'Job Catalog'!$I$10:$I$509,AZ$9)/COUNTA('Job Catalog'!$C$10:$C$509),""))</f>
        <v/>
      </c>
      <c r="BA46" s="57">
        <f>IF(OR($A46="",BA$9=""),"",IFERROR(COUNTIFS('Job Catalog'!$F$10:$F$509,$A46,'Job Catalog'!$H$10:$H$509,BA$7,'Job Catalog'!$I$10:$I$509,BA$9)/COUNTA('Job Catalog'!$C$10:$C$509),""))</f>
        <v/>
      </c>
      <c r="BB46" s="57">
        <f>IF(OR($A46="",BB$9=""),"",IFERROR(COUNTIFS('Job Catalog'!$F$10:$F$509,$A46,'Job Catalog'!$H$10:$H$509,BB$7,'Job Catalog'!$I$10:$I$509,BB$9)/COUNTA('Job Catalog'!$C$10:$C$509),""))</f>
        <v/>
      </c>
      <c r="BC46" s="57">
        <f>IF(OR($A46="",BC$9=""),"",IFERROR(COUNTIFS('Job Catalog'!$F$10:$F$509,$A46,'Job Catalog'!$H$10:$H$509,BC$7,'Job Catalog'!$I$10:$I$509,BC$9)/COUNTA('Job Catalog'!$C$10:$C$509),""))</f>
        <v/>
      </c>
      <c r="BD46" s="57">
        <f>IF(OR($A46="",BD$9=""),"",IFERROR(COUNTIFS('Job Catalog'!$F$10:$F$509,$A46,'Job Catalog'!$H$10:$H$509,BD$7,'Job Catalog'!$I$10:$I$509,BD$9)/COUNTA('Job Catalog'!$C$10:$C$509),""))</f>
        <v/>
      </c>
      <c r="BE46" s="57">
        <f>IF(OR($A46="",BE$9=""),"",IFERROR(COUNTIFS('Job Catalog'!$F$10:$F$509,$A46,'Job Catalog'!$H$10:$H$509,BE$7,'Job Catalog'!$I$10:$I$509,BE$9)/COUNTA('Job Catalog'!$C$10:$C$509),""))</f>
        <v/>
      </c>
      <c r="BF46" s="57">
        <f>IF(OR($A46="",BF$9=""),"",IFERROR(COUNTIFS('Job Catalog'!$F$10:$F$509,$A46,'Job Catalog'!$H$10:$H$509,BF$7,'Job Catalog'!$I$10:$I$509,BF$9)/COUNTA('Job Catalog'!$C$10:$C$509),""))</f>
        <v/>
      </c>
      <c r="BG46" s="57">
        <f>IF(OR($A46="",BG$9=""),"",IFERROR(COUNTIFS('Job Catalog'!$F$10:$F$509,$A46,'Job Catalog'!$H$10:$H$509,BG$7,'Job Catalog'!$I$10:$I$509,BG$9)/COUNTA('Job Catalog'!$C$10:$C$509),""))</f>
        <v/>
      </c>
      <c r="BH46" s="57">
        <f>IF(OR($A46="",BH$9=""),"",IFERROR(COUNTIFS('Job Catalog'!$F$10:$F$509,$A46,'Job Catalog'!$H$10:$H$509,BH$7,'Job Catalog'!$I$10:$I$509,BH$9)/COUNTA('Job Catalog'!$C$10:$C$509),""))</f>
        <v/>
      </c>
      <c r="BI46" s="57">
        <f>IF(OR($A46="",BI$9=""),"",IFERROR(COUNTIFS('Job Catalog'!$F$10:$F$509,$A46,'Job Catalog'!$H$10:$H$509,BI$7,'Job Catalog'!$I$10:$I$509,BI$9)/COUNTA('Job Catalog'!$C$10:$C$509),""))</f>
        <v/>
      </c>
      <c r="BJ46" s="57">
        <f>IF(OR($A46="",BJ$9=""),"",IFERROR(COUNTIFS('Job Catalog'!$F$10:$F$509,$A46,'Job Catalog'!$H$10:$H$509,BJ$7,'Job Catalog'!$I$10:$I$509,BJ$9)/COUNTA('Job Catalog'!$C$10:$C$509),""))</f>
        <v/>
      </c>
      <c r="BK46" s="57">
        <f>IF(OR($A46="",BK$9=""),"",IFERROR(COUNTIFS('Job Catalog'!$F$10:$F$509,$A46,'Job Catalog'!$H$10:$H$509,BK$7,'Job Catalog'!$I$10:$I$509,BK$9)/COUNTA('Job Catalog'!$C$10:$C$509),""))</f>
        <v/>
      </c>
      <c r="BL46" s="57">
        <f>IF(OR($A46="",BL$9=""),"",IFERROR(COUNTIFS('Job Catalog'!$F$10:$F$509,$A46,'Job Catalog'!$H$10:$H$509,BL$7,'Job Catalog'!$I$10:$I$509,BL$9)/COUNTA('Job Catalog'!$C$10:$C$509),""))</f>
        <v/>
      </c>
      <c r="BM46" s="57">
        <f>IF(OR($A46="",BM$9=""),"",IFERROR(COUNTIFS('Job Catalog'!$F$10:$F$509,$A46,'Job Catalog'!$H$10:$H$509,BM$7,'Job Catalog'!$I$10:$I$509,BM$9)/COUNTA('Job Catalog'!$C$10:$C$509),""))</f>
        <v/>
      </c>
      <c r="BN46" s="57">
        <f>IF(OR($A46="",BN$9=""),"",IFERROR(COUNTIFS('Job Catalog'!$F$10:$F$509,$A46,'Job Catalog'!$H$10:$H$509,BN$7,'Job Catalog'!$I$10:$I$509,BN$9)/COUNTA('Job Catalog'!$C$10:$C$509),""))</f>
        <v/>
      </c>
      <c r="BO46" s="57">
        <f>IF(OR($A46="",BO$9=""),"",IFERROR(COUNTIFS('Job Catalog'!$F$10:$F$509,$A46,'Job Catalog'!$H$10:$H$509,BO$7,'Job Catalog'!$I$10:$I$509,BO$9)/COUNTA('Job Catalog'!$C$10:$C$509),""))</f>
        <v/>
      </c>
      <c r="BP46" s="57">
        <f>IF(OR($A46="",BP$9=""),"",IFERROR(COUNTIFS('Job Catalog'!$F$10:$F$509,$A46,'Job Catalog'!$H$10:$H$509,BP$7,'Job Catalog'!$I$10:$I$509,BP$9)/COUNTA('Job Catalog'!$C$10:$C$509),""))</f>
        <v/>
      </c>
      <c r="BQ46" s="57">
        <f>IF(OR($A46="",BQ$9=""),"",IFERROR(COUNTIFS('Job Catalog'!$F$10:$F$509,$A46,'Job Catalog'!$H$10:$H$509,BQ$7,'Job Catalog'!$I$10:$I$509,BQ$9)/COUNTA('Job Catalog'!$C$10:$C$509),""))</f>
        <v/>
      </c>
      <c r="BR46" s="57">
        <f>IF(OR($A46="",BR$9=""),"",IFERROR(COUNTIFS('Job Catalog'!$F$10:$F$509,$A46,'Job Catalog'!$H$10:$H$509,BR$7,'Job Catalog'!$I$10:$I$509,BR$9)/COUNTA('Job Catalog'!$C$10:$C$509),""))</f>
        <v/>
      </c>
      <c r="BS46" s="57">
        <f>IF(OR($A46="",BS$9=""),"",IFERROR(COUNTIFS('Job Catalog'!$F$10:$F$509,$A46,'Job Catalog'!$H$10:$H$509,BS$7,'Job Catalog'!$I$10:$I$509,BS$9)/COUNTA('Job Catalog'!$C$10:$C$509),""))</f>
        <v/>
      </c>
      <c r="BT46" s="57">
        <f>IF(OR($A46="",BT$9=""),"",IFERROR(COUNTIFS('Job Catalog'!$F$10:$F$509,$A46,'Job Catalog'!$H$10:$H$509,BT$7,'Job Catalog'!$I$10:$I$509,BT$9)/COUNTA('Job Catalog'!$C$10:$C$509),""))</f>
        <v/>
      </c>
      <c r="BU46" s="57">
        <f>IF(OR($A46="",BU$9=""),"",IFERROR(COUNTIFS('Job Catalog'!$F$10:$F$509,$A46,'Job Catalog'!$H$10:$H$509,BU$7,'Job Catalog'!$I$10:$I$509,BU$9)/COUNTA('Job Catalog'!$C$10:$C$509),""))</f>
        <v/>
      </c>
      <c r="BV46" s="57">
        <f>IF(OR($A46="",BV$9=""),"",IFERROR(COUNTIFS('Job Catalog'!$F$10:$F$509,$A46,'Job Catalog'!$H$10:$H$509,BV$7,'Job Catalog'!$I$10:$I$509,BV$9)/COUNTA('Job Catalog'!$C$10:$C$509),""))</f>
        <v/>
      </c>
      <c r="BW46" s="57">
        <f>IF(OR($A46="",BW$9=""),"",IFERROR(COUNTIFS('Job Catalog'!$F$10:$F$509,$A46,'Job Catalog'!$H$10:$H$509,BW$7,'Job Catalog'!$I$10:$I$509,BW$9)/COUNTA('Job Catalog'!$C$10:$C$509),""))</f>
        <v/>
      </c>
      <c r="BX46" s="57">
        <f>IF(OR($A46="",BX$9=""),"",IFERROR(COUNTIFS('Job Catalog'!$F$10:$F$509,$A46,'Job Catalog'!$H$10:$H$509,BX$7,'Job Catalog'!$I$10:$I$509,BX$9)/COUNTA('Job Catalog'!$C$10:$C$509),""))</f>
        <v/>
      </c>
      <c r="BY46" s="57">
        <f>IF(OR($A46="",BY$9=""),"",IFERROR(COUNTIFS('Job Catalog'!$F$10:$F$509,$A46,'Job Catalog'!$H$10:$H$509,BY$7,'Job Catalog'!$I$10:$I$509,BY$9)/COUNTA('Job Catalog'!$C$10:$C$509),""))</f>
        <v/>
      </c>
      <c r="BZ46" s="57">
        <f>IF(OR($A46="",BZ$9=""),"",IFERROR(COUNTIFS('Job Catalog'!$F$10:$F$509,$A46,'Job Catalog'!$H$10:$H$509,BZ$7,'Job Catalog'!$I$10:$I$509,BZ$9)/COUNTA('Job Catalog'!$C$10:$C$509),""))</f>
        <v/>
      </c>
      <c r="CA46" s="57">
        <f>IF(OR($A46="",CA$9=""),"",IFERROR(COUNTIFS('Job Catalog'!$F$10:$F$509,$A46,'Job Catalog'!$H$10:$H$509,CA$7,'Job Catalog'!$I$10:$I$509,CA$9)/COUNTA('Job Catalog'!$C$10:$C$509),""))</f>
        <v/>
      </c>
      <c r="CB46" s="57">
        <f>IF(OR($A46="",CB$9=""),"",IFERROR(COUNTIFS('Job Catalog'!$F$10:$F$509,$A46,'Job Catalog'!$H$10:$H$509,CB$7,'Job Catalog'!$I$10:$I$509,CB$9)/COUNTA('Job Catalog'!$C$10:$C$509),""))</f>
        <v/>
      </c>
      <c r="CC46" s="57">
        <f>IF(OR($A46="",CC$9=""),"",IFERROR(COUNTIFS('Job Catalog'!$F$10:$F$509,$A46,'Job Catalog'!$H$10:$H$509,CC$7,'Job Catalog'!$I$10:$I$509,CC$9)/COUNTA('Job Catalog'!$C$10:$C$509),""))</f>
        <v/>
      </c>
      <c r="CD46" s="57">
        <f>IF(OR($A46="",CD$9=""),"",IFERROR(COUNTIFS('Job Catalog'!$F$10:$F$509,$A46,'Job Catalog'!$H$10:$H$509,CD$7,'Job Catalog'!$I$10:$I$509,CD$9)/COUNTA('Job Catalog'!$C$10:$C$509),""))</f>
        <v/>
      </c>
      <c r="CE46" s="57">
        <f>IF(OR($A46="",CE$9=""),"",IFERROR(COUNTIFS('Job Catalog'!$F$10:$F$509,$A46,'Job Catalog'!$H$10:$H$509,CE$7,'Job Catalog'!$I$10:$I$509,CE$9)/COUNTA('Job Catalog'!$C$10:$C$509),""))</f>
        <v/>
      </c>
      <c r="CF46" s="57">
        <f>IF(OR($A46="",CF$9=""),"",IFERROR(COUNTIFS('Job Catalog'!$F$10:$F$509,$A46,'Job Catalog'!$H$10:$H$509,CF$7,'Job Catalog'!$I$10:$I$509,CF$9)/COUNTA('Job Catalog'!$C$10:$C$509),""))</f>
        <v/>
      </c>
      <c r="CG46" s="57">
        <f>IF(OR($A46="",CG$9=""),"",IFERROR(COUNTIFS('Job Catalog'!$F$10:$F$509,$A46,'Job Catalog'!$H$10:$H$509,CG$7,'Job Catalog'!$I$10:$I$509,CG$9)/COUNTA('Job Catalog'!$C$10:$C$509),""))</f>
        <v/>
      </c>
      <c r="CH46" s="57">
        <f>IF(OR($A46="",CH$9=""),"",IFERROR(COUNTIFS('Job Catalog'!$F$10:$F$509,$A46,'Job Catalog'!$H$10:$H$509,CH$7,'Job Catalog'!$I$10:$I$509,CH$9)/COUNTA('Job Catalog'!$C$10:$C$509),""))</f>
        <v/>
      </c>
      <c r="CI46" s="57">
        <f>IF(OR($A46="",CI$9=""),"",IFERROR(COUNTIFS('Job Catalog'!$F$10:$F$509,$A46,'Job Catalog'!$H$10:$H$509,CI$7,'Job Catalog'!$I$10:$I$509,CI$9)/COUNTA('Job Catalog'!$C$10:$C$509),""))</f>
        <v/>
      </c>
      <c r="CJ46" s="57">
        <f>IF(OR($A46="",CJ$9=""),"",IFERROR(COUNTIFS('Job Catalog'!$F$10:$F$509,$A46,'Job Catalog'!$H$10:$H$509,CJ$7,'Job Catalog'!$I$10:$I$509,CJ$9)/COUNTA('Job Catalog'!$C$10:$C$509),""))</f>
        <v/>
      </c>
      <c r="CK46" s="57">
        <f>IF(OR($A46="",CK$9=""),"",IFERROR(COUNTIFS('Job Catalog'!$F$10:$F$509,$A46,'Job Catalog'!$H$10:$H$509,CK$7,'Job Catalog'!$I$10:$I$509,CK$9)/COUNTA('Job Catalog'!$C$10:$C$509),""))</f>
        <v/>
      </c>
      <c r="CL46" s="57">
        <f>IF(OR($A46="",CL$9=""),"",IFERROR(COUNTIFS('Job Catalog'!$F$10:$F$509,$A46,'Job Catalog'!$H$10:$H$509,CL$7,'Job Catalog'!$I$10:$I$509,CL$9)/COUNTA('Job Catalog'!$C$10:$C$509),""))</f>
        <v/>
      </c>
      <c r="CM46" s="57">
        <f>IF(OR($A46="",CM$9=""),"",IFERROR(COUNTIFS('Job Catalog'!$F$10:$F$509,$A46,'Job Catalog'!$H$10:$H$509,CM$7,'Job Catalog'!$I$10:$I$509,CM$9)/COUNTA('Job Catalog'!$C$10:$C$509),""))</f>
        <v/>
      </c>
      <c r="CN46" s="57">
        <f>IF(OR($A46="",CN$9=""),"",IFERROR(COUNTIFS('Job Catalog'!$F$10:$F$509,$A46,'Job Catalog'!$H$10:$H$509,CN$7,'Job Catalog'!$I$10:$I$509,CN$9)/COUNTA('Job Catalog'!$C$10:$C$509),""))</f>
        <v/>
      </c>
      <c r="CO46" s="57">
        <f>IF(OR($A46="",CO$9=""),"",IFERROR(COUNTIFS('Job Catalog'!$F$10:$F$509,$A46,'Job Catalog'!$H$10:$H$509,CO$7,'Job Catalog'!$I$10:$I$509,CO$9)/COUNTA('Job Catalog'!$C$10:$C$509),""))</f>
        <v/>
      </c>
      <c r="CP46" s="57">
        <f>IF(OR($A46="",CP$9=""),"",IFERROR(COUNTIFS('Job Catalog'!$F$10:$F$509,$A46,'Job Catalog'!$H$10:$H$509,CP$7,'Job Catalog'!$I$10:$I$509,CP$9)/COUNTA('Job Catalog'!$C$10:$C$509),""))</f>
        <v/>
      </c>
      <c r="CQ46" s="57">
        <f>IF(OR($A46="",CQ$9=""),"",IFERROR(COUNTIFS('Job Catalog'!$F$10:$F$509,$A46,'Job Catalog'!$H$10:$H$509,CQ$7,'Job Catalog'!$I$10:$I$509,CQ$9)/COUNTA('Job Catalog'!$C$10:$C$509),""))</f>
        <v/>
      </c>
      <c r="CR46" s="57">
        <f>IF(OR($A46="",CR$9=""),"",IFERROR(COUNTIFS('Job Catalog'!$F$10:$F$509,$A46,'Job Catalog'!$H$10:$H$509,CR$7,'Job Catalog'!$I$10:$I$509,CR$9)/COUNTA('Job Catalog'!$C$10:$C$509),""))</f>
        <v/>
      </c>
      <c r="CS46" s="57">
        <f>IF(OR($A46="",CS$9=""),"",IFERROR(COUNTIFS('Job Catalog'!$F$10:$F$509,$A46,'Job Catalog'!$H$10:$H$509,CS$7,'Job Catalog'!$I$10:$I$509,CS$9)/COUNTA('Job Catalog'!$C$10:$C$509),""))</f>
        <v/>
      </c>
      <c r="CT46" s="57">
        <f>IF(OR($A46="",CT$9=""),"",IFERROR(COUNTIFS('Job Catalog'!$F$10:$F$509,$A46,'Job Catalog'!$H$10:$H$509,CT$7,'Job Catalog'!$I$10:$I$509,CT$9)/COUNTA('Job Catalog'!$C$10:$C$509),""))</f>
        <v/>
      </c>
      <c r="CU46" s="58">
        <f>IF($A46="","",SUM(C46:CT46))</f>
        <v/>
      </c>
    </row>
    <row r="47">
      <c r="A47">
        <f>IF(SETUP!$C185="","",SETUP!$C185)</f>
        <v/>
      </c>
      <c r="B47" s="9">
        <f>IF(SETUP!$C185="","",SETUP!$B185&amp;" / "&amp;SETUP!$D185)</f>
        <v/>
      </c>
      <c r="C47" s="57">
        <f>IF(OR($A47="",C$9=""),"",IFERROR(COUNTIFS('Job Catalog'!$F$10:$F$509,$A47,'Job Catalog'!$H$10:$H$509,C$7,'Job Catalog'!$I$10:$I$509,C$9)/COUNTA('Job Catalog'!$C$10:$C$509),""))</f>
        <v/>
      </c>
      <c r="D47" s="57">
        <f>IF(OR($A47="",D$9=""),"",IFERROR(COUNTIFS('Job Catalog'!$F$10:$F$509,$A47,'Job Catalog'!$H$10:$H$509,D$7,'Job Catalog'!$I$10:$I$509,D$9)/COUNTA('Job Catalog'!$C$10:$C$509),""))</f>
        <v/>
      </c>
      <c r="E47" s="57">
        <f>IF(OR($A47="",E$9=""),"",IFERROR(COUNTIFS('Job Catalog'!$F$10:$F$509,$A47,'Job Catalog'!$H$10:$H$509,E$7,'Job Catalog'!$I$10:$I$509,E$9)/COUNTA('Job Catalog'!$C$10:$C$509),""))</f>
        <v/>
      </c>
      <c r="F47" s="57">
        <f>IF(OR($A47="",F$9=""),"",IFERROR(COUNTIFS('Job Catalog'!$F$10:$F$509,$A47,'Job Catalog'!$H$10:$H$509,F$7,'Job Catalog'!$I$10:$I$509,F$9)/COUNTA('Job Catalog'!$C$10:$C$509),""))</f>
        <v/>
      </c>
      <c r="G47" s="57">
        <f>IF(OR($A47="",G$9=""),"",IFERROR(COUNTIFS('Job Catalog'!$F$10:$F$509,$A47,'Job Catalog'!$H$10:$H$509,G$7,'Job Catalog'!$I$10:$I$509,G$9)/COUNTA('Job Catalog'!$C$10:$C$509),""))</f>
        <v/>
      </c>
      <c r="H47" s="57">
        <f>IF(OR($A47="",H$9=""),"",IFERROR(COUNTIFS('Job Catalog'!$F$10:$F$509,$A47,'Job Catalog'!$H$10:$H$509,H$7,'Job Catalog'!$I$10:$I$509,H$9)/COUNTA('Job Catalog'!$C$10:$C$509),""))</f>
        <v/>
      </c>
      <c r="I47" s="57">
        <f>IF(OR($A47="",I$9=""),"",IFERROR(COUNTIFS('Job Catalog'!$F$10:$F$509,$A47,'Job Catalog'!$H$10:$H$509,I$7,'Job Catalog'!$I$10:$I$509,I$9)/COUNTA('Job Catalog'!$C$10:$C$509),""))</f>
        <v/>
      </c>
      <c r="J47" s="57">
        <f>IF(OR($A47="",J$9=""),"",IFERROR(COUNTIFS('Job Catalog'!$F$10:$F$509,$A47,'Job Catalog'!$H$10:$H$509,J$7,'Job Catalog'!$I$10:$I$509,J$9)/COUNTA('Job Catalog'!$C$10:$C$509),""))</f>
        <v/>
      </c>
      <c r="K47" s="57">
        <f>IF(OR($A47="",K$9=""),"",IFERROR(COUNTIFS('Job Catalog'!$F$10:$F$509,$A47,'Job Catalog'!$H$10:$H$509,K$7,'Job Catalog'!$I$10:$I$509,K$9)/COUNTA('Job Catalog'!$C$10:$C$509),""))</f>
        <v/>
      </c>
      <c r="L47" s="57">
        <f>IF(OR($A47="",L$9=""),"",IFERROR(COUNTIFS('Job Catalog'!$F$10:$F$509,$A47,'Job Catalog'!$H$10:$H$509,L$7,'Job Catalog'!$I$10:$I$509,L$9)/COUNTA('Job Catalog'!$C$10:$C$509),""))</f>
        <v/>
      </c>
      <c r="M47" s="57">
        <f>IF(OR($A47="",M$9=""),"",IFERROR(COUNTIFS('Job Catalog'!$F$10:$F$509,$A47,'Job Catalog'!$H$10:$H$509,M$7,'Job Catalog'!$I$10:$I$509,M$9)/COUNTA('Job Catalog'!$C$10:$C$509),""))</f>
        <v/>
      </c>
      <c r="N47" s="57">
        <f>IF(OR($A47="",N$9=""),"",IFERROR(COUNTIFS('Job Catalog'!$F$10:$F$509,$A47,'Job Catalog'!$H$10:$H$509,N$7,'Job Catalog'!$I$10:$I$509,N$9)/COUNTA('Job Catalog'!$C$10:$C$509),""))</f>
        <v/>
      </c>
      <c r="O47" s="57">
        <f>IF(OR($A47="",O$9=""),"",IFERROR(COUNTIFS('Job Catalog'!$F$10:$F$509,$A47,'Job Catalog'!$H$10:$H$509,O$7,'Job Catalog'!$I$10:$I$509,O$9)/COUNTA('Job Catalog'!$C$10:$C$509),""))</f>
        <v/>
      </c>
      <c r="P47" s="57">
        <f>IF(OR($A47="",P$9=""),"",IFERROR(COUNTIFS('Job Catalog'!$F$10:$F$509,$A47,'Job Catalog'!$H$10:$H$509,P$7,'Job Catalog'!$I$10:$I$509,P$9)/COUNTA('Job Catalog'!$C$10:$C$509),""))</f>
        <v/>
      </c>
      <c r="Q47" s="57">
        <f>IF(OR($A47="",Q$9=""),"",IFERROR(COUNTIFS('Job Catalog'!$F$10:$F$509,$A47,'Job Catalog'!$H$10:$H$509,Q$7,'Job Catalog'!$I$10:$I$509,Q$9)/COUNTA('Job Catalog'!$C$10:$C$509),""))</f>
        <v/>
      </c>
      <c r="R47" s="57">
        <f>IF(OR($A47="",R$9=""),"",IFERROR(COUNTIFS('Job Catalog'!$F$10:$F$509,$A47,'Job Catalog'!$H$10:$H$509,R$7,'Job Catalog'!$I$10:$I$509,R$9)/COUNTA('Job Catalog'!$C$10:$C$509),""))</f>
        <v/>
      </c>
      <c r="S47" s="57">
        <f>IF(OR($A47="",S$9=""),"",IFERROR(COUNTIFS('Job Catalog'!$F$10:$F$509,$A47,'Job Catalog'!$H$10:$H$509,S$7,'Job Catalog'!$I$10:$I$509,S$9)/COUNTA('Job Catalog'!$C$10:$C$509),""))</f>
        <v/>
      </c>
      <c r="T47" s="57">
        <f>IF(OR($A47="",T$9=""),"",IFERROR(COUNTIFS('Job Catalog'!$F$10:$F$509,$A47,'Job Catalog'!$H$10:$H$509,T$7,'Job Catalog'!$I$10:$I$509,T$9)/COUNTA('Job Catalog'!$C$10:$C$509),""))</f>
        <v/>
      </c>
      <c r="U47" s="57">
        <f>IF(OR($A47="",U$9=""),"",IFERROR(COUNTIFS('Job Catalog'!$F$10:$F$509,$A47,'Job Catalog'!$H$10:$H$509,U$7,'Job Catalog'!$I$10:$I$509,U$9)/COUNTA('Job Catalog'!$C$10:$C$509),""))</f>
        <v/>
      </c>
      <c r="V47" s="57">
        <f>IF(OR($A47="",V$9=""),"",IFERROR(COUNTIFS('Job Catalog'!$F$10:$F$509,$A47,'Job Catalog'!$H$10:$H$509,V$7,'Job Catalog'!$I$10:$I$509,V$9)/COUNTA('Job Catalog'!$C$10:$C$509),""))</f>
        <v/>
      </c>
      <c r="W47" s="57">
        <f>IF(OR($A47="",W$9=""),"",IFERROR(COUNTIFS('Job Catalog'!$F$10:$F$509,$A47,'Job Catalog'!$H$10:$H$509,W$7,'Job Catalog'!$I$10:$I$509,W$9)/COUNTA('Job Catalog'!$C$10:$C$509),""))</f>
        <v/>
      </c>
      <c r="X47" s="57">
        <f>IF(OR($A47="",X$9=""),"",IFERROR(COUNTIFS('Job Catalog'!$F$10:$F$509,$A47,'Job Catalog'!$H$10:$H$509,X$7,'Job Catalog'!$I$10:$I$509,X$9)/COUNTA('Job Catalog'!$C$10:$C$509),""))</f>
        <v/>
      </c>
      <c r="Y47" s="57">
        <f>IF(OR($A47="",Y$9=""),"",IFERROR(COUNTIFS('Job Catalog'!$F$10:$F$509,$A47,'Job Catalog'!$H$10:$H$509,Y$7,'Job Catalog'!$I$10:$I$509,Y$9)/COUNTA('Job Catalog'!$C$10:$C$509),""))</f>
        <v/>
      </c>
      <c r="Z47" s="57">
        <f>IF(OR($A47="",Z$9=""),"",IFERROR(COUNTIFS('Job Catalog'!$F$10:$F$509,$A47,'Job Catalog'!$H$10:$H$509,Z$7,'Job Catalog'!$I$10:$I$509,Z$9)/COUNTA('Job Catalog'!$C$10:$C$509),""))</f>
        <v/>
      </c>
      <c r="AA47" s="57">
        <f>IF(OR($A47="",AA$9=""),"",IFERROR(COUNTIFS('Job Catalog'!$F$10:$F$509,$A47,'Job Catalog'!$H$10:$H$509,AA$7,'Job Catalog'!$I$10:$I$509,AA$9)/COUNTA('Job Catalog'!$C$10:$C$509),""))</f>
        <v/>
      </c>
      <c r="AB47" s="57">
        <f>IF(OR($A47="",AB$9=""),"",IFERROR(COUNTIFS('Job Catalog'!$F$10:$F$509,$A47,'Job Catalog'!$H$10:$H$509,AB$7,'Job Catalog'!$I$10:$I$509,AB$9)/COUNTA('Job Catalog'!$C$10:$C$509),""))</f>
        <v/>
      </c>
      <c r="AC47" s="57">
        <f>IF(OR($A47="",AC$9=""),"",IFERROR(COUNTIFS('Job Catalog'!$F$10:$F$509,$A47,'Job Catalog'!$H$10:$H$509,AC$7,'Job Catalog'!$I$10:$I$509,AC$9)/COUNTA('Job Catalog'!$C$10:$C$509),""))</f>
        <v/>
      </c>
      <c r="AD47" s="57">
        <f>IF(OR($A47="",AD$9=""),"",IFERROR(COUNTIFS('Job Catalog'!$F$10:$F$509,$A47,'Job Catalog'!$H$10:$H$509,AD$7,'Job Catalog'!$I$10:$I$509,AD$9)/COUNTA('Job Catalog'!$C$10:$C$509),""))</f>
        <v/>
      </c>
      <c r="AE47" s="57">
        <f>IF(OR($A47="",AE$9=""),"",IFERROR(COUNTIFS('Job Catalog'!$F$10:$F$509,$A47,'Job Catalog'!$H$10:$H$509,AE$7,'Job Catalog'!$I$10:$I$509,AE$9)/COUNTA('Job Catalog'!$C$10:$C$509),""))</f>
        <v/>
      </c>
      <c r="AF47" s="57">
        <f>IF(OR($A47="",AF$9=""),"",IFERROR(COUNTIFS('Job Catalog'!$F$10:$F$509,$A47,'Job Catalog'!$H$10:$H$509,AF$7,'Job Catalog'!$I$10:$I$509,AF$9)/COUNTA('Job Catalog'!$C$10:$C$509),""))</f>
        <v/>
      </c>
      <c r="AG47" s="57">
        <f>IF(OR($A47="",AG$9=""),"",IFERROR(COUNTIFS('Job Catalog'!$F$10:$F$509,$A47,'Job Catalog'!$H$10:$H$509,AG$7,'Job Catalog'!$I$10:$I$509,AG$9)/COUNTA('Job Catalog'!$C$10:$C$509),""))</f>
        <v/>
      </c>
      <c r="AH47" s="57">
        <f>IF(OR($A47="",AH$9=""),"",IFERROR(COUNTIFS('Job Catalog'!$F$10:$F$509,$A47,'Job Catalog'!$H$10:$H$509,AH$7,'Job Catalog'!$I$10:$I$509,AH$9)/COUNTA('Job Catalog'!$C$10:$C$509),""))</f>
        <v/>
      </c>
      <c r="AI47" s="57">
        <f>IF(OR($A47="",AI$9=""),"",IFERROR(COUNTIFS('Job Catalog'!$F$10:$F$509,$A47,'Job Catalog'!$H$10:$H$509,AI$7,'Job Catalog'!$I$10:$I$509,AI$9)/COUNTA('Job Catalog'!$C$10:$C$509),""))</f>
        <v/>
      </c>
      <c r="AJ47" s="57">
        <f>IF(OR($A47="",AJ$9=""),"",IFERROR(COUNTIFS('Job Catalog'!$F$10:$F$509,$A47,'Job Catalog'!$H$10:$H$509,AJ$7,'Job Catalog'!$I$10:$I$509,AJ$9)/COUNTA('Job Catalog'!$C$10:$C$509),""))</f>
        <v/>
      </c>
      <c r="AK47" s="57">
        <f>IF(OR($A47="",AK$9=""),"",IFERROR(COUNTIFS('Job Catalog'!$F$10:$F$509,$A47,'Job Catalog'!$H$10:$H$509,AK$7,'Job Catalog'!$I$10:$I$509,AK$9)/COUNTA('Job Catalog'!$C$10:$C$509),""))</f>
        <v/>
      </c>
      <c r="AL47" s="57">
        <f>IF(OR($A47="",AL$9=""),"",IFERROR(COUNTIFS('Job Catalog'!$F$10:$F$509,$A47,'Job Catalog'!$H$10:$H$509,AL$7,'Job Catalog'!$I$10:$I$509,AL$9)/COUNTA('Job Catalog'!$C$10:$C$509),""))</f>
        <v/>
      </c>
      <c r="AM47" s="57">
        <f>IF(OR($A47="",AM$9=""),"",IFERROR(COUNTIFS('Job Catalog'!$F$10:$F$509,$A47,'Job Catalog'!$H$10:$H$509,AM$7,'Job Catalog'!$I$10:$I$509,AM$9)/COUNTA('Job Catalog'!$C$10:$C$509),""))</f>
        <v/>
      </c>
      <c r="AN47" s="57">
        <f>IF(OR($A47="",AN$9=""),"",IFERROR(COUNTIFS('Job Catalog'!$F$10:$F$509,$A47,'Job Catalog'!$H$10:$H$509,AN$7,'Job Catalog'!$I$10:$I$509,AN$9)/COUNTA('Job Catalog'!$C$10:$C$509),""))</f>
        <v/>
      </c>
      <c r="AO47" s="57">
        <f>IF(OR($A47="",AO$9=""),"",IFERROR(COUNTIFS('Job Catalog'!$F$10:$F$509,$A47,'Job Catalog'!$H$10:$H$509,AO$7,'Job Catalog'!$I$10:$I$509,AO$9)/COUNTA('Job Catalog'!$C$10:$C$509),""))</f>
        <v/>
      </c>
      <c r="AP47" s="57">
        <f>IF(OR($A47="",AP$9=""),"",IFERROR(COUNTIFS('Job Catalog'!$F$10:$F$509,$A47,'Job Catalog'!$H$10:$H$509,AP$7,'Job Catalog'!$I$10:$I$509,AP$9)/COUNTA('Job Catalog'!$C$10:$C$509),""))</f>
        <v/>
      </c>
      <c r="AQ47" s="57">
        <f>IF(OR($A47="",AQ$9=""),"",IFERROR(COUNTIFS('Job Catalog'!$F$10:$F$509,$A47,'Job Catalog'!$H$10:$H$509,AQ$7,'Job Catalog'!$I$10:$I$509,AQ$9)/COUNTA('Job Catalog'!$C$10:$C$509),""))</f>
        <v/>
      </c>
      <c r="AR47" s="57">
        <f>IF(OR($A47="",AR$9=""),"",IFERROR(COUNTIFS('Job Catalog'!$F$10:$F$509,$A47,'Job Catalog'!$H$10:$H$509,AR$7,'Job Catalog'!$I$10:$I$509,AR$9)/COUNTA('Job Catalog'!$C$10:$C$509),""))</f>
        <v/>
      </c>
      <c r="AS47" s="57">
        <f>IF(OR($A47="",AS$9=""),"",IFERROR(COUNTIFS('Job Catalog'!$F$10:$F$509,$A47,'Job Catalog'!$H$10:$H$509,AS$7,'Job Catalog'!$I$10:$I$509,AS$9)/COUNTA('Job Catalog'!$C$10:$C$509),""))</f>
        <v/>
      </c>
      <c r="AT47" s="57">
        <f>IF(OR($A47="",AT$9=""),"",IFERROR(COUNTIFS('Job Catalog'!$F$10:$F$509,$A47,'Job Catalog'!$H$10:$H$509,AT$7,'Job Catalog'!$I$10:$I$509,AT$9)/COUNTA('Job Catalog'!$C$10:$C$509),""))</f>
        <v/>
      </c>
      <c r="AU47" s="57">
        <f>IF(OR($A47="",AU$9=""),"",IFERROR(COUNTIFS('Job Catalog'!$F$10:$F$509,$A47,'Job Catalog'!$H$10:$H$509,AU$7,'Job Catalog'!$I$10:$I$509,AU$9)/COUNTA('Job Catalog'!$C$10:$C$509),""))</f>
        <v/>
      </c>
      <c r="AV47" s="57">
        <f>IF(OR($A47="",AV$9=""),"",IFERROR(COUNTIFS('Job Catalog'!$F$10:$F$509,$A47,'Job Catalog'!$H$10:$H$509,AV$7,'Job Catalog'!$I$10:$I$509,AV$9)/COUNTA('Job Catalog'!$C$10:$C$509),""))</f>
        <v/>
      </c>
      <c r="AW47" s="57">
        <f>IF(OR($A47="",AW$9=""),"",IFERROR(COUNTIFS('Job Catalog'!$F$10:$F$509,$A47,'Job Catalog'!$H$10:$H$509,AW$7,'Job Catalog'!$I$10:$I$509,AW$9)/COUNTA('Job Catalog'!$C$10:$C$509),""))</f>
        <v/>
      </c>
      <c r="AX47" s="57">
        <f>IF(OR($A47="",AX$9=""),"",IFERROR(COUNTIFS('Job Catalog'!$F$10:$F$509,$A47,'Job Catalog'!$H$10:$H$509,AX$7,'Job Catalog'!$I$10:$I$509,AX$9)/COUNTA('Job Catalog'!$C$10:$C$509),""))</f>
        <v/>
      </c>
      <c r="AY47" s="57">
        <f>IF(OR($A47="",AY$9=""),"",IFERROR(COUNTIFS('Job Catalog'!$F$10:$F$509,$A47,'Job Catalog'!$H$10:$H$509,AY$7,'Job Catalog'!$I$10:$I$509,AY$9)/COUNTA('Job Catalog'!$C$10:$C$509),""))</f>
        <v/>
      </c>
      <c r="AZ47" s="57">
        <f>IF(OR($A47="",AZ$9=""),"",IFERROR(COUNTIFS('Job Catalog'!$F$10:$F$509,$A47,'Job Catalog'!$H$10:$H$509,AZ$7,'Job Catalog'!$I$10:$I$509,AZ$9)/COUNTA('Job Catalog'!$C$10:$C$509),""))</f>
        <v/>
      </c>
      <c r="BA47" s="57">
        <f>IF(OR($A47="",BA$9=""),"",IFERROR(COUNTIFS('Job Catalog'!$F$10:$F$509,$A47,'Job Catalog'!$H$10:$H$509,BA$7,'Job Catalog'!$I$10:$I$509,BA$9)/COUNTA('Job Catalog'!$C$10:$C$509),""))</f>
        <v/>
      </c>
      <c r="BB47" s="57">
        <f>IF(OR($A47="",BB$9=""),"",IFERROR(COUNTIFS('Job Catalog'!$F$10:$F$509,$A47,'Job Catalog'!$H$10:$H$509,BB$7,'Job Catalog'!$I$10:$I$509,BB$9)/COUNTA('Job Catalog'!$C$10:$C$509),""))</f>
        <v/>
      </c>
      <c r="BC47" s="57">
        <f>IF(OR($A47="",BC$9=""),"",IFERROR(COUNTIFS('Job Catalog'!$F$10:$F$509,$A47,'Job Catalog'!$H$10:$H$509,BC$7,'Job Catalog'!$I$10:$I$509,BC$9)/COUNTA('Job Catalog'!$C$10:$C$509),""))</f>
        <v/>
      </c>
      <c r="BD47" s="57">
        <f>IF(OR($A47="",BD$9=""),"",IFERROR(COUNTIFS('Job Catalog'!$F$10:$F$509,$A47,'Job Catalog'!$H$10:$H$509,BD$7,'Job Catalog'!$I$10:$I$509,BD$9)/COUNTA('Job Catalog'!$C$10:$C$509),""))</f>
        <v/>
      </c>
      <c r="BE47" s="57">
        <f>IF(OR($A47="",BE$9=""),"",IFERROR(COUNTIFS('Job Catalog'!$F$10:$F$509,$A47,'Job Catalog'!$H$10:$H$509,BE$7,'Job Catalog'!$I$10:$I$509,BE$9)/COUNTA('Job Catalog'!$C$10:$C$509),""))</f>
        <v/>
      </c>
      <c r="BF47" s="57">
        <f>IF(OR($A47="",BF$9=""),"",IFERROR(COUNTIFS('Job Catalog'!$F$10:$F$509,$A47,'Job Catalog'!$H$10:$H$509,BF$7,'Job Catalog'!$I$10:$I$509,BF$9)/COUNTA('Job Catalog'!$C$10:$C$509),""))</f>
        <v/>
      </c>
      <c r="BG47" s="57">
        <f>IF(OR($A47="",BG$9=""),"",IFERROR(COUNTIFS('Job Catalog'!$F$10:$F$509,$A47,'Job Catalog'!$H$10:$H$509,BG$7,'Job Catalog'!$I$10:$I$509,BG$9)/COUNTA('Job Catalog'!$C$10:$C$509),""))</f>
        <v/>
      </c>
      <c r="BH47" s="57">
        <f>IF(OR($A47="",BH$9=""),"",IFERROR(COUNTIFS('Job Catalog'!$F$10:$F$509,$A47,'Job Catalog'!$H$10:$H$509,BH$7,'Job Catalog'!$I$10:$I$509,BH$9)/COUNTA('Job Catalog'!$C$10:$C$509),""))</f>
        <v/>
      </c>
      <c r="BI47" s="57">
        <f>IF(OR($A47="",BI$9=""),"",IFERROR(COUNTIFS('Job Catalog'!$F$10:$F$509,$A47,'Job Catalog'!$H$10:$H$509,BI$7,'Job Catalog'!$I$10:$I$509,BI$9)/COUNTA('Job Catalog'!$C$10:$C$509),""))</f>
        <v/>
      </c>
      <c r="BJ47" s="57">
        <f>IF(OR($A47="",BJ$9=""),"",IFERROR(COUNTIFS('Job Catalog'!$F$10:$F$509,$A47,'Job Catalog'!$H$10:$H$509,BJ$7,'Job Catalog'!$I$10:$I$509,BJ$9)/COUNTA('Job Catalog'!$C$10:$C$509),""))</f>
        <v/>
      </c>
      <c r="BK47" s="57">
        <f>IF(OR($A47="",BK$9=""),"",IFERROR(COUNTIFS('Job Catalog'!$F$10:$F$509,$A47,'Job Catalog'!$H$10:$H$509,BK$7,'Job Catalog'!$I$10:$I$509,BK$9)/COUNTA('Job Catalog'!$C$10:$C$509),""))</f>
        <v/>
      </c>
      <c r="BL47" s="57">
        <f>IF(OR($A47="",BL$9=""),"",IFERROR(COUNTIFS('Job Catalog'!$F$10:$F$509,$A47,'Job Catalog'!$H$10:$H$509,BL$7,'Job Catalog'!$I$10:$I$509,BL$9)/COUNTA('Job Catalog'!$C$10:$C$509),""))</f>
        <v/>
      </c>
      <c r="BM47" s="57">
        <f>IF(OR($A47="",BM$9=""),"",IFERROR(COUNTIFS('Job Catalog'!$F$10:$F$509,$A47,'Job Catalog'!$H$10:$H$509,BM$7,'Job Catalog'!$I$10:$I$509,BM$9)/COUNTA('Job Catalog'!$C$10:$C$509),""))</f>
        <v/>
      </c>
      <c r="BN47" s="57">
        <f>IF(OR($A47="",BN$9=""),"",IFERROR(COUNTIFS('Job Catalog'!$F$10:$F$509,$A47,'Job Catalog'!$H$10:$H$509,BN$7,'Job Catalog'!$I$10:$I$509,BN$9)/COUNTA('Job Catalog'!$C$10:$C$509),""))</f>
        <v/>
      </c>
      <c r="BO47" s="57">
        <f>IF(OR($A47="",BO$9=""),"",IFERROR(COUNTIFS('Job Catalog'!$F$10:$F$509,$A47,'Job Catalog'!$H$10:$H$509,BO$7,'Job Catalog'!$I$10:$I$509,BO$9)/COUNTA('Job Catalog'!$C$10:$C$509),""))</f>
        <v/>
      </c>
      <c r="BP47" s="57">
        <f>IF(OR($A47="",BP$9=""),"",IFERROR(COUNTIFS('Job Catalog'!$F$10:$F$509,$A47,'Job Catalog'!$H$10:$H$509,BP$7,'Job Catalog'!$I$10:$I$509,BP$9)/COUNTA('Job Catalog'!$C$10:$C$509),""))</f>
        <v/>
      </c>
      <c r="BQ47" s="57">
        <f>IF(OR($A47="",BQ$9=""),"",IFERROR(COUNTIFS('Job Catalog'!$F$10:$F$509,$A47,'Job Catalog'!$H$10:$H$509,BQ$7,'Job Catalog'!$I$10:$I$509,BQ$9)/COUNTA('Job Catalog'!$C$10:$C$509),""))</f>
        <v/>
      </c>
      <c r="BR47" s="57">
        <f>IF(OR($A47="",BR$9=""),"",IFERROR(COUNTIFS('Job Catalog'!$F$10:$F$509,$A47,'Job Catalog'!$H$10:$H$509,BR$7,'Job Catalog'!$I$10:$I$509,BR$9)/COUNTA('Job Catalog'!$C$10:$C$509),""))</f>
        <v/>
      </c>
      <c r="BS47" s="57">
        <f>IF(OR($A47="",BS$9=""),"",IFERROR(COUNTIFS('Job Catalog'!$F$10:$F$509,$A47,'Job Catalog'!$H$10:$H$509,BS$7,'Job Catalog'!$I$10:$I$509,BS$9)/COUNTA('Job Catalog'!$C$10:$C$509),""))</f>
        <v/>
      </c>
      <c r="BT47" s="57">
        <f>IF(OR($A47="",BT$9=""),"",IFERROR(COUNTIFS('Job Catalog'!$F$10:$F$509,$A47,'Job Catalog'!$H$10:$H$509,BT$7,'Job Catalog'!$I$10:$I$509,BT$9)/COUNTA('Job Catalog'!$C$10:$C$509),""))</f>
        <v/>
      </c>
      <c r="BU47" s="57">
        <f>IF(OR($A47="",BU$9=""),"",IFERROR(COUNTIFS('Job Catalog'!$F$10:$F$509,$A47,'Job Catalog'!$H$10:$H$509,BU$7,'Job Catalog'!$I$10:$I$509,BU$9)/COUNTA('Job Catalog'!$C$10:$C$509),""))</f>
        <v/>
      </c>
      <c r="BV47" s="57">
        <f>IF(OR($A47="",BV$9=""),"",IFERROR(COUNTIFS('Job Catalog'!$F$10:$F$509,$A47,'Job Catalog'!$H$10:$H$509,BV$7,'Job Catalog'!$I$10:$I$509,BV$9)/COUNTA('Job Catalog'!$C$10:$C$509),""))</f>
        <v/>
      </c>
      <c r="BW47" s="57">
        <f>IF(OR($A47="",BW$9=""),"",IFERROR(COUNTIFS('Job Catalog'!$F$10:$F$509,$A47,'Job Catalog'!$H$10:$H$509,BW$7,'Job Catalog'!$I$10:$I$509,BW$9)/COUNTA('Job Catalog'!$C$10:$C$509),""))</f>
        <v/>
      </c>
      <c r="BX47" s="57">
        <f>IF(OR($A47="",BX$9=""),"",IFERROR(COUNTIFS('Job Catalog'!$F$10:$F$509,$A47,'Job Catalog'!$H$10:$H$509,BX$7,'Job Catalog'!$I$10:$I$509,BX$9)/COUNTA('Job Catalog'!$C$10:$C$509),""))</f>
        <v/>
      </c>
      <c r="BY47" s="57">
        <f>IF(OR($A47="",BY$9=""),"",IFERROR(COUNTIFS('Job Catalog'!$F$10:$F$509,$A47,'Job Catalog'!$H$10:$H$509,BY$7,'Job Catalog'!$I$10:$I$509,BY$9)/COUNTA('Job Catalog'!$C$10:$C$509),""))</f>
        <v/>
      </c>
      <c r="BZ47" s="57">
        <f>IF(OR($A47="",BZ$9=""),"",IFERROR(COUNTIFS('Job Catalog'!$F$10:$F$509,$A47,'Job Catalog'!$H$10:$H$509,BZ$7,'Job Catalog'!$I$10:$I$509,BZ$9)/COUNTA('Job Catalog'!$C$10:$C$509),""))</f>
        <v/>
      </c>
      <c r="CA47" s="57">
        <f>IF(OR($A47="",CA$9=""),"",IFERROR(COUNTIFS('Job Catalog'!$F$10:$F$509,$A47,'Job Catalog'!$H$10:$H$509,CA$7,'Job Catalog'!$I$10:$I$509,CA$9)/COUNTA('Job Catalog'!$C$10:$C$509),""))</f>
        <v/>
      </c>
      <c r="CB47" s="57">
        <f>IF(OR($A47="",CB$9=""),"",IFERROR(COUNTIFS('Job Catalog'!$F$10:$F$509,$A47,'Job Catalog'!$H$10:$H$509,CB$7,'Job Catalog'!$I$10:$I$509,CB$9)/COUNTA('Job Catalog'!$C$10:$C$509),""))</f>
        <v/>
      </c>
      <c r="CC47" s="57">
        <f>IF(OR($A47="",CC$9=""),"",IFERROR(COUNTIFS('Job Catalog'!$F$10:$F$509,$A47,'Job Catalog'!$H$10:$H$509,CC$7,'Job Catalog'!$I$10:$I$509,CC$9)/COUNTA('Job Catalog'!$C$10:$C$509),""))</f>
        <v/>
      </c>
      <c r="CD47" s="57">
        <f>IF(OR($A47="",CD$9=""),"",IFERROR(COUNTIFS('Job Catalog'!$F$10:$F$509,$A47,'Job Catalog'!$H$10:$H$509,CD$7,'Job Catalog'!$I$10:$I$509,CD$9)/COUNTA('Job Catalog'!$C$10:$C$509),""))</f>
        <v/>
      </c>
      <c r="CE47" s="57">
        <f>IF(OR($A47="",CE$9=""),"",IFERROR(COUNTIFS('Job Catalog'!$F$10:$F$509,$A47,'Job Catalog'!$H$10:$H$509,CE$7,'Job Catalog'!$I$10:$I$509,CE$9)/COUNTA('Job Catalog'!$C$10:$C$509),""))</f>
        <v/>
      </c>
      <c r="CF47" s="57">
        <f>IF(OR($A47="",CF$9=""),"",IFERROR(COUNTIFS('Job Catalog'!$F$10:$F$509,$A47,'Job Catalog'!$H$10:$H$509,CF$7,'Job Catalog'!$I$10:$I$509,CF$9)/COUNTA('Job Catalog'!$C$10:$C$509),""))</f>
        <v/>
      </c>
      <c r="CG47" s="57">
        <f>IF(OR($A47="",CG$9=""),"",IFERROR(COUNTIFS('Job Catalog'!$F$10:$F$509,$A47,'Job Catalog'!$H$10:$H$509,CG$7,'Job Catalog'!$I$10:$I$509,CG$9)/COUNTA('Job Catalog'!$C$10:$C$509),""))</f>
        <v/>
      </c>
      <c r="CH47" s="57">
        <f>IF(OR($A47="",CH$9=""),"",IFERROR(COUNTIFS('Job Catalog'!$F$10:$F$509,$A47,'Job Catalog'!$H$10:$H$509,CH$7,'Job Catalog'!$I$10:$I$509,CH$9)/COUNTA('Job Catalog'!$C$10:$C$509),""))</f>
        <v/>
      </c>
      <c r="CI47" s="57">
        <f>IF(OR($A47="",CI$9=""),"",IFERROR(COUNTIFS('Job Catalog'!$F$10:$F$509,$A47,'Job Catalog'!$H$10:$H$509,CI$7,'Job Catalog'!$I$10:$I$509,CI$9)/COUNTA('Job Catalog'!$C$10:$C$509),""))</f>
        <v/>
      </c>
      <c r="CJ47" s="57">
        <f>IF(OR($A47="",CJ$9=""),"",IFERROR(COUNTIFS('Job Catalog'!$F$10:$F$509,$A47,'Job Catalog'!$H$10:$H$509,CJ$7,'Job Catalog'!$I$10:$I$509,CJ$9)/COUNTA('Job Catalog'!$C$10:$C$509),""))</f>
        <v/>
      </c>
      <c r="CK47" s="57">
        <f>IF(OR($A47="",CK$9=""),"",IFERROR(COUNTIFS('Job Catalog'!$F$10:$F$509,$A47,'Job Catalog'!$H$10:$H$509,CK$7,'Job Catalog'!$I$10:$I$509,CK$9)/COUNTA('Job Catalog'!$C$10:$C$509),""))</f>
        <v/>
      </c>
      <c r="CL47" s="57">
        <f>IF(OR($A47="",CL$9=""),"",IFERROR(COUNTIFS('Job Catalog'!$F$10:$F$509,$A47,'Job Catalog'!$H$10:$H$509,CL$7,'Job Catalog'!$I$10:$I$509,CL$9)/COUNTA('Job Catalog'!$C$10:$C$509),""))</f>
        <v/>
      </c>
      <c r="CM47" s="57">
        <f>IF(OR($A47="",CM$9=""),"",IFERROR(COUNTIFS('Job Catalog'!$F$10:$F$509,$A47,'Job Catalog'!$H$10:$H$509,CM$7,'Job Catalog'!$I$10:$I$509,CM$9)/COUNTA('Job Catalog'!$C$10:$C$509),""))</f>
        <v/>
      </c>
      <c r="CN47" s="57">
        <f>IF(OR($A47="",CN$9=""),"",IFERROR(COUNTIFS('Job Catalog'!$F$10:$F$509,$A47,'Job Catalog'!$H$10:$H$509,CN$7,'Job Catalog'!$I$10:$I$509,CN$9)/COUNTA('Job Catalog'!$C$10:$C$509),""))</f>
        <v/>
      </c>
      <c r="CO47" s="57">
        <f>IF(OR($A47="",CO$9=""),"",IFERROR(COUNTIFS('Job Catalog'!$F$10:$F$509,$A47,'Job Catalog'!$H$10:$H$509,CO$7,'Job Catalog'!$I$10:$I$509,CO$9)/COUNTA('Job Catalog'!$C$10:$C$509),""))</f>
        <v/>
      </c>
      <c r="CP47" s="57">
        <f>IF(OR($A47="",CP$9=""),"",IFERROR(COUNTIFS('Job Catalog'!$F$10:$F$509,$A47,'Job Catalog'!$H$10:$H$509,CP$7,'Job Catalog'!$I$10:$I$509,CP$9)/COUNTA('Job Catalog'!$C$10:$C$509),""))</f>
        <v/>
      </c>
      <c r="CQ47" s="57">
        <f>IF(OR($A47="",CQ$9=""),"",IFERROR(COUNTIFS('Job Catalog'!$F$10:$F$509,$A47,'Job Catalog'!$H$10:$H$509,CQ$7,'Job Catalog'!$I$10:$I$509,CQ$9)/COUNTA('Job Catalog'!$C$10:$C$509),""))</f>
        <v/>
      </c>
      <c r="CR47" s="57">
        <f>IF(OR($A47="",CR$9=""),"",IFERROR(COUNTIFS('Job Catalog'!$F$10:$F$509,$A47,'Job Catalog'!$H$10:$H$509,CR$7,'Job Catalog'!$I$10:$I$509,CR$9)/COUNTA('Job Catalog'!$C$10:$C$509),""))</f>
        <v/>
      </c>
      <c r="CS47" s="57">
        <f>IF(OR($A47="",CS$9=""),"",IFERROR(COUNTIFS('Job Catalog'!$F$10:$F$509,$A47,'Job Catalog'!$H$10:$H$509,CS$7,'Job Catalog'!$I$10:$I$509,CS$9)/COUNTA('Job Catalog'!$C$10:$C$509),""))</f>
        <v/>
      </c>
      <c r="CT47" s="57">
        <f>IF(OR($A47="",CT$9=""),"",IFERROR(COUNTIFS('Job Catalog'!$F$10:$F$509,$A47,'Job Catalog'!$H$10:$H$509,CT$7,'Job Catalog'!$I$10:$I$509,CT$9)/COUNTA('Job Catalog'!$C$10:$C$509),""))</f>
        <v/>
      </c>
      <c r="CU47" s="58">
        <f>IF($A47="","",SUM(C47:CT47))</f>
        <v/>
      </c>
    </row>
    <row r="48">
      <c r="A48">
        <f>IF(SETUP!$C186="","",SETUP!$C186)</f>
        <v/>
      </c>
      <c r="B48" s="9">
        <f>IF(SETUP!$C186="","",SETUP!$B186&amp;" / "&amp;SETUP!$D186)</f>
        <v/>
      </c>
      <c r="C48" s="57">
        <f>IF(OR($A48="",C$9=""),"",IFERROR(COUNTIFS('Job Catalog'!$F$10:$F$509,$A48,'Job Catalog'!$H$10:$H$509,C$7,'Job Catalog'!$I$10:$I$509,C$9)/COUNTA('Job Catalog'!$C$10:$C$509),""))</f>
        <v/>
      </c>
      <c r="D48" s="57">
        <f>IF(OR($A48="",D$9=""),"",IFERROR(COUNTIFS('Job Catalog'!$F$10:$F$509,$A48,'Job Catalog'!$H$10:$H$509,D$7,'Job Catalog'!$I$10:$I$509,D$9)/COUNTA('Job Catalog'!$C$10:$C$509),""))</f>
        <v/>
      </c>
      <c r="E48" s="57">
        <f>IF(OR($A48="",E$9=""),"",IFERROR(COUNTIFS('Job Catalog'!$F$10:$F$509,$A48,'Job Catalog'!$H$10:$H$509,E$7,'Job Catalog'!$I$10:$I$509,E$9)/COUNTA('Job Catalog'!$C$10:$C$509),""))</f>
        <v/>
      </c>
      <c r="F48" s="57">
        <f>IF(OR($A48="",F$9=""),"",IFERROR(COUNTIFS('Job Catalog'!$F$10:$F$509,$A48,'Job Catalog'!$H$10:$H$509,F$7,'Job Catalog'!$I$10:$I$509,F$9)/COUNTA('Job Catalog'!$C$10:$C$509),""))</f>
        <v/>
      </c>
      <c r="G48" s="57">
        <f>IF(OR($A48="",G$9=""),"",IFERROR(COUNTIFS('Job Catalog'!$F$10:$F$509,$A48,'Job Catalog'!$H$10:$H$509,G$7,'Job Catalog'!$I$10:$I$509,G$9)/COUNTA('Job Catalog'!$C$10:$C$509),""))</f>
        <v/>
      </c>
      <c r="H48" s="57">
        <f>IF(OR($A48="",H$9=""),"",IFERROR(COUNTIFS('Job Catalog'!$F$10:$F$509,$A48,'Job Catalog'!$H$10:$H$509,H$7,'Job Catalog'!$I$10:$I$509,H$9)/COUNTA('Job Catalog'!$C$10:$C$509),""))</f>
        <v/>
      </c>
      <c r="I48" s="57">
        <f>IF(OR($A48="",I$9=""),"",IFERROR(COUNTIFS('Job Catalog'!$F$10:$F$509,$A48,'Job Catalog'!$H$10:$H$509,I$7,'Job Catalog'!$I$10:$I$509,I$9)/COUNTA('Job Catalog'!$C$10:$C$509),""))</f>
        <v/>
      </c>
      <c r="J48" s="57">
        <f>IF(OR($A48="",J$9=""),"",IFERROR(COUNTIFS('Job Catalog'!$F$10:$F$509,$A48,'Job Catalog'!$H$10:$H$509,J$7,'Job Catalog'!$I$10:$I$509,J$9)/COUNTA('Job Catalog'!$C$10:$C$509),""))</f>
        <v/>
      </c>
      <c r="K48" s="57">
        <f>IF(OR($A48="",K$9=""),"",IFERROR(COUNTIFS('Job Catalog'!$F$10:$F$509,$A48,'Job Catalog'!$H$10:$H$509,K$7,'Job Catalog'!$I$10:$I$509,K$9)/COUNTA('Job Catalog'!$C$10:$C$509),""))</f>
        <v/>
      </c>
      <c r="L48" s="57">
        <f>IF(OR($A48="",L$9=""),"",IFERROR(COUNTIFS('Job Catalog'!$F$10:$F$509,$A48,'Job Catalog'!$H$10:$H$509,L$7,'Job Catalog'!$I$10:$I$509,L$9)/COUNTA('Job Catalog'!$C$10:$C$509),""))</f>
        <v/>
      </c>
      <c r="M48" s="57">
        <f>IF(OR($A48="",M$9=""),"",IFERROR(COUNTIFS('Job Catalog'!$F$10:$F$509,$A48,'Job Catalog'!$H$10:$H$509,M$7,'Job Catalog'!$I$10:$I$509,M$9)/COUNTA('Job Catalog'!$C$10:$C$509),""))</f>
        <v/>
      </c>
      <c r="N48" s="57">
        <f>IF(OR($A48="",N$9=""),"",IFERROR(COUNTIFS('Job Catalog'!$F$10:$F$509,$A48,'Job Catalog'!$H$10:$H$509,N$7,'Job Catalog'!$I$10:$I$509,N$9)/COUNTA('Job Catalog'!$C$10:$C$509),""))</f>
        <v/>
      </c>
      <c r="O48" s="57">
        <f>IF(OR($A48="",O$9=""),"",IFERROR(COUNTIFS('Job Catalog'!$F$10:$F$509,$A48,'Job Catalog'!$H$10:$H$509,O$7,'Job Catalog'!$I$10:$I$509,O$9)/COUNTA('Job Catalog'!$C$10:$C$509),""))</f>
        <v/>
      </c>
      <c r="P48" s="57">
        <f>IF(OR($A48="",P$9=""),"",IFERROR(COUNTIFS('Job Catalog'!$F$10:$F$509,$A48,'Job Catalog'!$H$10:$H$509,P$7,'Job Catalog'!$I$10:$I$509,P$9)/COUNTA('Job Catalog'!$C$10:$C$509),""))</f>
        <v/>
      </c>
      <c r="Q48" s="57">
        <f>IF(OR($A48="",Q$9=""),"",IFERROR(COUNTIFS('Job Catalog'!$F$10:$F$509,$A48,'Job Catalog'!$H$10:$H$509,Q$7,'Job Catalog'!$I$10:$I$509,Q$9)/COUNTA('Job Catalog'!$C$10:$C$509),""))</f>
        <v/>
      </c>
      <c r="R48" s="57">
        <f>IF(OR($A48="",R$9=""),"",IFERROR(COUNTIFS('Job Catalog'!$F$10:$F$509,$A48,'Job Catalog'!$H$10:$H$509,R$7,'Job Catalog'!$I$10:$I$509,R$9)/COUNTA('Job Catalog'!$C$10:$C$509),""))</f>
        <v/>
      </c>
      <c r="S48" s="57">
        <f>IF(OR($A48="",S$9=""),"",IFERROR(COUNTIFS('Job Catalog'!$F$10:$F$509,$A48,'Job Catalog'!$H$10:$H$509,S$7,'Job Catalog'!$I$10:$I$509,S$9)/COUNTA('Job Catalog'!$C$10:$C$509),""))</f>
        <v/>
      </c>
      <c r="T48" s="57">
        <f>IF(OR($A48="",T$9=""),"",IFERROR(COUNTIFS('Job Catalog'!$F$10:$F$509,$A48,'Job Catalog'!$H$10:$H$509,T$7,'Job Catalog'!$I$10:$I$509,T$9)/COUNTA('Job Catalog'!$C$10:$C$509),""))</f>
        <v/>
      </c>
      <c r="U48" s="57">
        <f>IF(OR($A48="",U$9=""),"",IFERROR(COUNTIFS('Job Catalog'!$F$10:$F$509,$A48,'Job Catalog'!$H$10:$H$509,U$7,'Job Catalog'!$I$10:$I$509,U$9)/COUNTA('Job Catalog'!$C$10:$C$509),""))</f>
        <v/>
      </c>
      <c r="V48" s="57">
        <f>IF(OR($A48="",V$9=""),"",IFERROR(COUNTIFS('Job Catalog'!$F$10:$F$509,$A48,'Job Catalog'!$H$10:$H$509,V$7,'Job Catalog'!$I$10:$I$509,V$9)/COUNTA('Job Catalog'!$C$10:$C$509),""))</f>
        <v/>
      </c>
      <c r="W48" s="57">
        <f>IF(OR($A48="",W$9=""),"",IFERROR(COUNTIFS('Job Catalog'!$F$10:$F$509,$A48,'Job Catalog'!$H$10:$H$509,W$7,'Job Catalog'!$I$10:$I$509,W$9)/COUNTA('Job Catalog'!$C$10:$C$509),""))</f>
        <v/>
      </c>
      <c r="X48" s="57">
        <f>IF(OR($A48="",X$9=""),"",IFERROR(COUNTIFS('Job Catalog'!$F$10:$F$509,$A48,'Job Catalog'!$H$10:$H$509,X$7,'Job Catalog'!$I$10:$I$509,X$9)/COUNTA('Job Catalog'!$C$10:$C$509),""))</f>
        <v/>
      </c>
      <c r="Y48" s="57">
        <f>IF(OR($A48="",Y$9=""),"",IFERROR(COUNTIFS('Job Catalog'!$F$10:$F$509,$A48,'Job Catalog'!$H$10:$H$509,Y$7,'Job Catalog'!$I$10:$I$509,Y$9)/COUNTA('Job Catalog'!$C$10:$C$509),""))</f>
        <v/>
      </c>
      <c r="Z48" s="57">
        <f>IF(OR($A48="",Z$9=""),"",IFERROR(COUNTIFS('Job Catalog'!$F$10:$F$509,$A48,'Job Catalog'!$H$10:$H$509,Z$7,'Job Catalog'!$I$10:$I$509,Z$9)/COUNTA('Job Catalog'!$C$10:$C$509),""))</f>
        <v/>
      </c>
      <c r="AA48" s="57">
        <f>IF(OR($A48="",AA$9=""),"",IFERROR(COUNTIFS('Job Catalog'!$F$10:$F$509,$A48,'Job Catalog'!$H$10:$H$509,AA$7,'Job Catalog'!$I$10:$I$509,AA$9)/COUNTA('Job Catalog'!$C$10:$C$509),""))</f>
        <v/>
      </c>
      <c r="AB48" s="57">
        <f>IF(OR($A48="",AB$9=""),"",IFERROR(COUNTIFS('Job Catalog'!$F$10:$F$509,$A48,'Job Catalog'!$H$10:$H$509,AB$7,'Job Catalog'!$I$10:$I$509,AB$9)/COUNTA('Job Catalog'!$C$10:$C$509),""))</f>
        <v/>
      </c>
      <c r="AC48" s="57">
        <f>IF(OR($A48="",AC$9=""),"",IFERROR(COUNTIFS('Job Catalog'!$F$10:$F$509,$A48,'Job Catalog'!$H$10:$H$509,AC$7,'Job Catalog'!$I$10:$I$509,AC$9)/COUNTA('Job Catalog'!$C$10:$C$509),""))</f>
        <v/>
      </c>
      <c r="AD48" s="57">
        <f>IF(OR($A48="",AD$9=""),"",IFERROR(COUNTIFS('Job Catalog'!$F$10:$F$509,$A48,'Job Catalog'!$H$10:$H$509,AD$7,'Job Catalog'!$I$10:$I$509,AD$9)/COUNTA('Job Catalog'!$C$10:$C$509),""))</f>
        <v/>
      </c>
      <c r="AE48" s="57">
        <f>IF(OR($A48="",AE$9=""),"",IFERROR(COUNTIFS('Job Catalog'!$F$10:$F$509,$A48,'Job Catalog'!$H$10:$H$509,AE$7,'Job Catalog'!$I$10:$I$509,AE$9)/COUNTA('Job Catalog'!$C$10:$C$509),""))</f>
        <v/>
      </c>
      <c r="AF48" s="57">
        <f>IF(OR($A48="",AF$9=""),"",IFERROR(COUNTIFS('Job Catalog'!$F$10:$F$509,$A48,'Job Catalog'!$H$10:$H$509,AF$7,'Job Catalog'!$I$10:$I$509,AF$9)/COUNTA('Job Catalog'!$C$10:$C$509),""))</f>
        <v/>
      </c>
      <c r="AG48" s="57">
        <f>IF(OR($A48="",AG$9=""),"",IFERROR(COUNTIFS('Job Catalog'!$F$10:$F$509,$A48,'Job Catalog'!$H$10:$H$509,AG$7,'Job Catalog'!$I$10:$I$509,AG$9)/COUNTA('Job Catalog'!$C$10:$C$509),""))</f>
        <v/>
      </c>
      <c r="AH48" s="57">
        <f>IF(OR($A48="",AH$9=""),"",IFERROR(COUNTIFS('Job Catalog'!$F$10:$F$509,$A48,'Job Catalog'!$H$10:$H$509,AH$7,'Job Catalog'!$I$10:$I$509,AH$9)/COUNTA('Job Catalog'!$C$10:$C$509),""))</f>
        <v/>
      </c>
      <c r="AI48" s="57">
        <f>IF(OR($A48="",AI$9=""),"",IFERROR(COUNTIFS('Job Catalog'!$F$10:$F$509,$A48,'Job Catalog'!$H$10:$H$509,AI$7,'Job Catalog'!$I$10:$I$509,AI$9)/COUNTA('Job Catalog'!$C$10:$C$509),""))</f>
        <v/>
      </c>
      <c r="AJ48" s="57">
        <f>IF(OR($A48="",AJ$9=""),"",IFERROR(COUNTIFS('Job Catalog'!$F$10:$F$509,$A48,'Job Catalog'!$H$10:$H$509,AJ$7,'Job Catalog'!$I$10:$I$509,AJ$9)/COUNTA('Job Catalog'!$C$10:$C$509),""))</f>
        <v/>
      </c>
      <c r="AK48" s="57">
        <f>IF(OR($A48="",AK$9=""),"",IFERROR(COUNTIFS('Job Catalog'!$F$10:$F$509,$A48,'Job Catalog'!$H$10:$H$509,AK$7,'Job Catalog'!$I$10:$I$509,AK$9)/COUNTA('Job Catalog'!$C$10:$C$509),""))</f>
        <v/>
      </c>
      <c r="AL48" s="57">
        <f>IF(OR($A48="",AL$9=""),"",IFERROR(COUNTIFS('Job Catalog'!$F$10:$F$509,$A48,'Job Catalog'!$H$10:$H$509,AL$7,'Job Catalog'!$I$10:$I$509,AL$9)/COUNTA('Job Catalog'!$C$10:$C$509),""))</f>
        <v/>
      </c>
      <c r="AM48" s="57">
        <f>IF(OR($A48="",AM$9=""),"",IFERROR(COUNTIFS('Job Catalog'!$F$10:$F$509,$A48,'Job Catalog'!$H$10:$H$509,AM$7,'Job Catalog'!$I$10:$I$509,AM$9)/COUNTA('Job Catalog'!$C$10:$C$509),""))</f>
        <v/>
      </c>
      <c r="AN48" s="57">
        <f>IF(OR($A48="",AN$9=""),"",IFERROR(COUNTIFS('Job Catalog'!$F$10:$F$509,$A48,'Job Catalog'!$H$10:$H$509,AN$7,'Job Catalog'!$I$10:$I$509,AN$9)/COUNTA('Job Catalog'!$C$10:$C$509),""))</f>
        <v/>
      </c>
      <c r="AO48" s="57">
        <f>IF(OR($A48="",AO$9=""),"",IFERROR(COUNTIFS('Job Catalog'!$F$10:$F$509,$A48,'Job Catalog'!$H$10:$H$509,AO$7,'Job Catalog'!$I$10:$I$509,AO$9)/COUNTA('Job Catalog'!$C$10:$C$509),""))</f>
        <v/>
      </c>
      <c r="AP48" s="57">
        <f>IF(OR($A48="",AP$9=""),"",IFERROR(COUNTIFS('Job Catalog'!$F$10:$F$509,$A48,'Job Catalog'!$H$10:$H$509,AP$7,'Job Catalog'!$I$10:$I$509,AP$9)/COUNTA('Job Catalog'!$C$10:$C$509),""))</f>
        <v/>
      </c>
      <c r="AQ48" s="57">
        <f>IF(OR($A48="",AQ$9=""),"",IFERROR(COUNTIFS('Job Catalog'!$F$10:$F$509,$A48,'Job Catalog'!$H$10:$H$509,AQ$7,'Job Catalog'!$I$10:$I$509,AQ$9)/COUNTA('Job Catalog'!$C$10:$C$509),""))</f>
        <v/>
      </c>
      <c r="AR48" s="57">
        <f>IF(OR($A48="",AR$9=""),"",IFERROR(COUNTIFS('Job Catalog'!$F$10:$F$509,$A48,'Job Catalog'!$H$10:$H$509,AR$7,'Job Catalog'!$I$10:$I$509,AR$9)/COUNTA('Job Catalog'!$C$10:$C$509),""))</f>
        <v/>
      </c>
      <c r="AS48" s="57">
        <f>IF(OR($A48="",AS$9=""),"",IFERROR(COUNTIFS('Job Catalog'!$F$10:$F$509,$A48,'Job Catalog'!$H$10:$H$509,AS$7,'Job Catalog'!$I$10:$I$509,AS$9)/COUNTA('Job Catalog'!$C$10:$C$509),""))</f>
        <v/>
      </c>
      <c r="AT48" s="57">
        <f>IF(OR($A48="",AT$9=""),"",IFERROR(COUNTIFS('Job Catalog'!$F$10:$F$509,$A48,'Job Catalog'!$H$10:$H$509,AT$7,'Job Catalog'!$I$10:$I$509,AT$9)/COUNTA('Job Catalog'!$C$10:$C$509),""))</f>
        <v/>
      </c>
      <c r="AU48" s="57">
        <f>IF(OR($A48="",AU$9=""),"",IFERROR(COUNTIFS('Job Catalog'!$F$10:$F$509,$A48,'Job Catalog'!$H$10:$H$509,AU$7,'Job Catalog'!$I$10:$I$509,AU$9)/COUNTA('Job Catalog'!$C$10:$C$509),""))</f>
        <v/>
      </c>
      <c r="AV48" s="57">
        <f>IF(OR($A48="",AV$9=""),"",IFERROR(COUNTIFS('Job Catalog'!$F$10:$F$509,$A48,'Job Catalog'!$H$10:$H$509,AV$7,'Job Catalog'!$I$10:$I$509,AV$9)/COUNTA('Job Catalog'!$C$10:$C$509),""))</f>
        <v/>
      </c>
      <c r="AW48" s="57">
        <f>IF(OR($A48="",AW$9=""),"",IFERROR(COUNTIFS('Job Catalog'!$F$10:$F$509,$A48,'Job Catalog'!$H$10:$H$509,AW$7,'Job Catalog'!$I$10:$I$509,AW$9)/COUNTA('Job Catalog'!$C$10:$C$509),""))</f>
        <v/>
      </c>
      <c r="AX48" s="57">
        <f>IF(OR($A48="",AX$9=""),"",IFERROR(COUNTIFS('Job Catalog'!$F$10:$F$509,$A48,'Job Catalog'!$H$10:$H$509,AX$7,'Job Catalog'!$I$10:$I$509,AX$9)/COUNTA('Job Catalog'!$C$10:$C$509),""))</f>
        <v/>
      </c>
      <c r="AY48" s="57">
        <f>IF(OR($A48="",AY$9=""),"",IFERROR(COUNTIFS('Job Catalog'!$F$10:$F$509,$A48,'Job Catalog'!$H$10:$H$509,AY$7,'Job Catalog'!$I$10:$I$509,AY$9)/COUNTA('Job Catalog'!$C$10:$C$509),""))</f>
        <v/>
      </c>
      <c r="AZ48" s="57">
        <f>IF(OR($A48="",AZ$9=""),"",IFERROR(COUNTIFS('Job Catalog'!$F$10:$F$509,$A48,'Job Catalog'!$H$10:$H$509,AZ$7,'Job Catalog'!$I$10:$I$509,AZ$9)/COUNTA('Job Catalog'!$C$10:$C$509),""))</f>
        <v/>
      </c>
      <c r="BA48" s="57">
        <f>IF(OR($A48="",BA$9=""),"",IFERROR(COUNTIFS('Job Catalog'!$F$10:$F$509,$A48,'Job Catalog'!$H$10:$H$509,BA$7,'Job Catalog'!$I$10:$I$509,BA$9)/COUNTA('Job Catalog'!$C$10:$C$509),""))</f>
        <v/>
      </c>
      <c r="BB48" s="57">
        <f>IF(OR($A48="",BB$9=""),"",IFERROR(COUNTIFS('Job Catalog'!$F$10:$F$509,$A48,'Job Catalog'!$H$10:$H$509,BB$7,'Job Catalog'!$I$10:$I$509,BB$9)/COUNTA('Job Catalog'!$C$10:$C$509),""))</f>
        <v/>
      </c>
      <c r="BC48" s="57">
        <f>IF(OR($A48="",BC$9=""),"",IFERROR(COUNTIFS('Job Catalog'!$F$10:$F$509,$A48,'Job Catalog'!$H$10:$H$509,BC$7,'Job Catalog'!$I$10:$I$509,BC$9)/COUNTA('Job Catalog'!$C$10:$C$509),""))</f>
        <v/>
      </c>
      <c r="BD48" s="57">
        <f>IF(OR($A48="",BD$9=""),"",IFERROR(COUNTIFS('Job Catalog'!$F$10:$F$509,$A48,'Job Catalog'!$H$10:$H$509,BD$7,'Job Catalog'!$I$10:$I$509,BD$9)/COUNTA('Job Catalog'!$C$10:$C$509),""))</f>
        <v/>
      </c>
      <c r="BE48" s="57">
        <f>IF(OR($A48="",BE$9=""),"",IFERROR(COUNTIFS('Job Catalog'!$F$10:$F$509,$A48,'Job Catalog'!$H$10:$H$509,BE$7,'Job Catalog'!$I$10:$I$509,BE$9)/COUNTA('Job Catalog'!$C$10:$C$509),""))</f>
        <v/>
      </c>
      <c r="BF48" s="57">
        <f>IF(OR($A48="",BF$9=""),"",IFERROR(COUNTIFS('Job Catalog'!$F$10:$F$509,$A48,'Job Catalog'!$H$10:$H$509,BF$7,'Job Catalog'!$I$10:$I$509,BF$9)/COUNTA('Job Catalog'!$C$10:$C$509),""))</f>
        <v/>
      </c>
      <c r="BG48" s="57">
        <f>IF(OR($A48="",BG$9=""),"",IFERROR(COUNTIFS('Job Catalog'!$F$10:$F$509,$A48,'Job Catalog'!$H$10:$H$509,BG$7,'Job Catalog'!$I$10:$I$509,BG$9)/COUNTA('Job Catalog'!$C$10:$C$509),""))</f>
        <v/>
      </c>
      <c r="BH48" s="57">
        <f>IF(OR($A48="",BH$9=""),"",IFERROR(COUNTIFS('Job Catalog'!$F$10:$F$509,$A48,'Job Catalog'!$H$10:$H$509,BH$7,'Job Catalog'!$I$10:$I$509,BH$9)/COUNTA('Job Catalog'!$C$10:$C$509),""))</f>
        <v/>
      </c>
      <c r="BI48" s="57">
        <f>IF(OR($A48="",BI$9=""),"",IFERROR(COUNTIFS('Job Catalog'!$F$10:$F$509,$A48,'Job Catalog'!$H$10:$H$509,BI$7,'Job Catalog'!$I$10:$I$509,BI$9)/COUNTA('Job Catalog'!$C$10:$C$509),""))</f>
        <v/>
      </c>
      <c r="BJ48" s="57">
        <f>IF(OR($A48="",BJ$9=""),"",IFERROR(COUNTIFS('Job Catalog'!$F$10:$F$509,$A48,'Job Catalog'!$H$10:$H$509,BJ$7,'Job Catalog'!$I$10:$I$509,BJ$9)/COUNTA('Job Catalog'!$C$10:$C$509),""))</f>
        <v/>
      </c>
      <c r="BK48" s="57">
        <f>IF(OR($A48="",BK$9=""),"",IFERROR(COUNTIFS('Job Catalog'!$F$10:$F$509,$A48,'Job Catalog'!$H$10:$H$509,BK$7,'Job Catalog'!$I$10:$I$509,BK$9)/COUNTA('Job Catalog'!$C$10:$C$509),""))</f>
        <v/>
      </c>
      <c r="BL48" s="57">
        <f>IF(OR($A48="",BL$9=""),"",IFERROR(COUNTIFS('Job Catalog'!$F$10:$F$509,$A48,'Job Catalog'!$H$10:$H$509,BL$7,'Job Catalog'!$I$10:$I$509,BL$9)/COUNTA('Job Catalog'!$C$10:$C$509),""))</f>
        <v/>
      </c>
      <c r="BM48" s="57">
        <f>IF(OR($A48="",BM$9=""),"",IFERROR(COUNTIFS('Job Catalog'!$F$10:$F$509,$A48,'Job Catalog'!$H$10:$H$509,BM$7,'Job Catalog'!$I$10:$I$509,BM$9)/COUNTA('Job Catalog'!$C$10:$C$509),""))</f>
        <v/>
      </c>
      <c r="BN48" s="57">
        <f>IF(OR($A48="",BN$9=""),"",IFERROR(COUNTIFS('Job Catalog'!$F$10:$F$509,$A48,'Job Catalog'!$H$10:$H$509,BN$7,'Job Catalog'!$I$10:$I$509,BN$9)/COUNTA('Job Catalog'!$C$10:$C$509),""))</f>
        <v/>
      </c>
      <c r="BO48" s="57">
        <f>IF(OR($A48="",BO$9=""),"",IFERROR(COUNTIFS('Job Catalog'!$F$10:$F$509,$A48,'Job Catalog'!$H$10:$H$509,BO$7,'Job Catalog'!$I$10:$I$509,BO$9)/COUNTA('Job Catalog'!$C$10:$C$509),""))</f>
        <v/>
      </c>
      <c r="BP48" s="57">
        <f>IF(OR($A48="",BP$9=""),"",IFERROR(COUNTIFS('Job Catalog'!$F$10:$F$509,$A48,'Job Catalog'!$H$10:$H$509,BP$7,'Job Catalog'!$I$10:$I$509,BP$9)/COUNTA('Job Catalog'!$C$10:$C$509),""))</f>
        <v/>
      </c>
      <c r="BQ48" s="57">
        <f>IF(OR($A48="",BQ$9=""),"",IFERROR(COUNTIFS('Job Catalog'!$F$10:$F$509,$A48,'Job Catalog'!$H$10:$H$509,BQ$7,'Job Catalog'!$I$10:$I$509,BQ$9)/COUNTA('Job Catalog'!$C$10:$C$509),""))</f>
        <v/>
      </c>
      <c r="BR48" s="57">
        <f>IF(OR($A48="",BR$9=""),"",IFERROR(COUNTIFS('Job Catalog'!$F$10:$F$509,$A48,'Job Catalog'!$H$10:$H$509,BR$7,'Job Catalog'!$I$10:$I$509,BR$9)/COUNTA('Job Catalog'!$C$10:$C$509),""))</f>
        <v/>
      </c>
      <c r="BS48" s="57">
        <f>IF(OR($A48="",BS$9=""),"",IFERROR(COUNTIFS('Job Catalog'!$F$10:$F$509,$A48,'Job Catalog'!$H$10:$H$509,BS$7,'Job Catalog'!$I$10:$I$509,BS$9)/COUNTA('Job Catalog'!$C$10:$C$509),""))</f>
        <v/>
      </c>
      <c r="BT48" s="57">
        <f>IF(OR($A48="",BT$9=""),"",IFERROR(COUNTIFS('Job Catalog'!$F$10:$F$509,$A48,'Job Catalog'!$H$10:$H$509,BT$7,'Job Catalog'!$I$10:$I$509,BT$9)/COUNTA('Job Catalog'!$C$10:$C$509),""))</f>
        <v/>
      </c>
      <c r="BU48" s="57">
        <f>IF(OR($A48="",BU$9=""),"",IFERROR(COUNTIFS('Job Catalog'!$F$10:$F$509,$A48,'Job Catalog'!$H$10:$H$509,BU$7,'Job Catalog'!$I$10:$I$509,BU$9)/COUNTA('Job Catalog'!$C$10:$C$509),""))</f>
        <v/>
      </c>
      <c r="BV48" s="57">
        <f>IF(OR($A48="",BV$9=""),"",IFERROR(COUNTIFS('Job Catalog'!$F$10:$F$509,$A48,'Job Catalog'!$H$10:$H$509,BV$7,'Job Catalog'!$I$10:$I$509,BV$9)/COUNTA('Job Catalog'!$C$10:$C$509),""))</f>
        <v/>
      </c>
      <c r="BW48" s="57">
        <f>IF(OR($A48="",BW$9=""),"",IFERROR(COUNTIFS('Job Catalog'!$F$10:$F$509,$A48,'Job Catalog'!$H$10:$H$509,BW$7,'Job Catalog'!$I$10:$I$509,BW$9)/COUNTA('Job Catalog'!$C$10:$C$509),""))</f>
        <v/>
      </c>
      <c r="BX48" s="57">
        <f>IF(OR($A48="",BX$9=""),"",IFERROR(COUNTIFS('Job Catalog'!$F$10:$F$509,$A48,'Job Catalog'!$H$10:$H$509,BX$7,'Job Catalog'!$I$10:$I$509,BX$9)/COUNTA('Job Catalog'!$C$10:$C$509),""))</f>
        <v/>
      </c>
      <c r="BY48" s="57">
        <f>IF(OR($A48="",BY$9=""),"",IFERROR(COUNTIFS('Job Catalog'!$F$10:$F$509,$A48,'Job Catalog'!$H$10:$H$509,BY$7,'Job Catalog'!$I$10:$I$509,BY$9)/COUNTA('Job Catalog'!$C$10:$C$509),""))</f>
        <v/>
      </c>
      <c r="BZ48" s="57">
        <f>IF(OR($A48="",BZ$9=""),"",IFERROR(COUNTIFS('Job Catalog'!$F$10:$F$509,$A48,'Job Catalog'!$H$10:$H$509,BZ$7,'Job Catalog'!$I$10:$I$509,BZ$9)/COUNTA('Job Catalog'!$C$10:$C$509),""))</f>
        <v/>
      </c>
      <c r="CA48" s="57">
        <f>IF(OR($A48="",CA$9=""),"",IFERROR(COUNTIFS('Job Catalog'!$F$10:$F$509,$A48,'Job Catalog'!$H$10:$H$509,CA$7,'Job Catalog'!$I$10:$I$509,CA$9)/COUNTA('Job Catalog'!$C$10:$C$509),""))</f>
        <v/>
      </c>
      <c r="CB48" s="57">
        <f>IF(OR($A48="",CB$9=""),"",IFERROR(COUNTIFS('Job Catalog'!$F$10:$F$509,$A48,'Job Catalog'!$H$10:$H$509,CB$7,'Job Catalog'!$I$10:$I$509,CB$9)/COUNTA('Job Catalog'!$C$10:$C$509),""))</f>
        <v/>
      </c>
      <c r="CC48" s="57">
        <f>IF(OR($A48="",CC$9=""),"",IFERROR(COUNTIFS('Job Catalog'!$F$10:$F$509,$A48,'Job Catalog'!$H$10:$H$509,CC$7,'Job Catalog'!$I$10:$I$509,CC$9)/COUNTA('Job Catalog'!$C$10:$C$509),""))</f>
        <v/>
      </c>
      <c r="CD48" s="57">
        <f>IF(OR($A48="",CD$9=""),"",IFERROR(COUNTIFS('Job Catalog'!$F$10:$F$509,$A48,'Job Catalog'!$H$10:$H$509,CD$7,'Job Catalog'!$I$10:$I$509,CD$9)/COUNTA('Job Catalog'!$C$10:$C$509),""))</f>
        <v/>
      </c>
      <c r="CE48" s="57">
        <f>IF(OR($A48="",CE$9=""),"",IFERROR(COUNTIFS('Job Catalog'!$F$10:$F$509,$A48,'Job Catalog'!$H$10:$H$509,CE$7,'Job Catalog'!$I$10:$I$509,CE$9)/COUNTA('Job Catalog'!$C$10:$C$509),""))</f>
        <v/>
      </c>
      <c r="CF48" s="57">
        <f>IF(OR($A48="",CF$9=""),"",IFERROR(COUNTIFS('Job Catalog'!$F$10:$F$509,$A48,'Job Catalog'!$H$10:$H$509,CF$7,'Job Catalog'!$I$10:$I$509,CF$9)/COUNTA('Job Catalog'!$C$10:$C$509),""))</f>
        <v/>
      </c>
      <c r="CG48" s="57">
        <f>IF(OR($A48="",CG$9=""),"",IFERROR(COUNTIFS('Job Catalog'!$F$10:$F$509,$A48,'Job Catalog'!$H$10:$H$509,CG$7,'Job Catalog'!$I$10:$I$509,CG$9)/COUNTA('Job Catalog'!$C$10:$C$509),""))</f>
        <v/>
      </c>
      <c r="CH48" s="57">
        <f>IF(OR($A48="",CH$9=""),"",IFERROR(COUNTIFS('Job Catalog'!$F$10:$F$509,$A48,'Job Catalog'!$H$10:$H$509,CH$7,'Job Catalog'!$I$10:$I$509,CH$9)/COUNTA('Job Catalog'!$C$10:$C$509),""))</f>
        <v/>
      </c>
      <c r="CI48" s="57">
        <f>IF(OR($A48="",CI$9=""),"",IFERROR(COUNTIFS('Job Catalog'!$F$10:$F$509,$A48,'Job Catalog'!$H$10:$H$509,CI$7,'Job Catalog'!$I$10:$I$509,CI$9)/COUNTA('Job Catalog'!$C$10:$C$509),""))</f>
        <v/>
      </c>
      <c r="CJ48" s="57">
        <f>IF(OR($A48="",CJ$9=""),"",IFERROR(COUNTIFS('Job Catalog'!$F$10:$F$509,$A48,'Job Catalog'!$H$10:$H$509,CJ$7,'Job Catalog'!$I$10:$I$509,CJ$9)/COUNTA('Job Catalog'!$C$10:$C$509),""))</f>
        <v/>
      </c>
      <c r="CK48" s="57">
        <f>IF(OR($A48="",CK$9=""),"",IFERROR(COUNTIFS('Job Catalog'!$F$10:$F$509,$A48,'Job Catalog'!$H$10:$H$509,CK$7,'Job Catalog'!$I$10:$I$509,CK$9)/COUNTA('Job Catalog'!$C$10:$C$509),""))</f>
        <v/>
      </c>
      <c r="CL48" s="57">
        <f>IF(OR($A48="",CL$9=""),"",IFERROR(COUNTIFS('Job Catalog'!$F$10:$F$509,$A48,'Job Catalog'!$H$10:$H$509,CL$7,'Job Catalog'!$I$10:$I$509,CL$9)/COUNTA('Job Catalog'!$C$10:$C$509),""))</f>
        <v/>
      </c>
      <c r="CM48" s="57">
        <f>IF(OR($A48="",CM$9=""),"",IFERROR(COUNTIFS('Job Catalog'!$F$10:$F$509,$A48,'Job Catalog'!$H$10:$H$509,CM$7,'Job Catalog'!$I$10:$I$509,CM$9)/COUNTA('Job Catalog'!$C$10:$C$509),""))</f>
        <v/>
      </c>
      <c r="CN48" s="57">
        <f>IF(OR($A48="",CN$9=""),"",IFERROR(COUNTIFS('Job Catalog'!$F$10:$F$509,$A48,'Job Catalog'!$H$10:$H$509,CN$7,'Job Catalog'!$I$10:$I$509,CN$9)/COUNTA('Job Catalog'!$C$10:$C$509),""))</f>
        <v/>
      </c>
      <c r="CO48" s="57">
        <f>IF(OR($A48="",CO$9=""),"",IFERROR(COUNTIFS('Job Catalog'!$F$10:$F$509,$A48,'Job Catalog'!$H$10:$H$509,CO$7,'Job Catalog'!$I$10:$I$509,CO$9)/COUNTA('Job Catalog'!$C$10:$C$509),""))</f>
        <v/>
      </c>
      <c r="CP48" s="57">
        <f>IF(OR($A48="",CP$9=""),"",IFERROR(COUNTIFS('Job Catalog'!$F$10:$F$509,$A48,'Job Catalog'!$H$10:$H$509,CP$7,'Job Catalog'!$I$10:$I$509,CP$9)/COUNTA('Job Catalog'!$C$10:$C$509),""))</f>
        <v/>
      </c>
      <c r="CQ48" s="57">
        <f>IF(OR($A48="",CQ$9=""),"",IFERROR(COUNTIFS('Job Catalog'!$F$10:$F$509,$A48,'Job Catalog'!$H$10:$H$509,CQ$7,'Job Catalog'!$I$10:$I$509,CQ$9)/COUNTA('Job Catalog'!$C$10:$C$509),""))</f>
        <v/>
      </c>
      <c r="CR48" s="57">
        <f>IF(OR($A48="",CR$9=""),"",IFERROR(COUNTIFS('Job Catalog'!$F$10:$F$509,$A48,'Job Catalog'!$H$10:$H$509,CR$7,'Job Catalog'!$I$10:$I$509,CR$9)/COUNTA('Job Catalog'!$C$10:$C$509),""))</f>
        <v/>
      </c>
      <c r="CS48" s="57">
        <f>IF(OR($A48="",CS$9=""),"",IFERROR(COUNTIFS('Job Catalog'!$F$10:$F$509,$A48,'Job Catalog'!$H$10:$H$509,CS$7,'Job Catalog'!$I$10:$I$509,CS$9)/COUNTA('Job Catalog'!$C$10:$C$509),""))</f>
        <v/>
      </c>
      <c r="CT48" s="57">
        <f>IF(OR($A48="",CT$9=""),"",IFERROR(COUNTIFS('Job Catalog'!$F$10:$F$509,$A48,'Job Catalog'!$H$10:$H$509,CT$7,'Job Catalog'!$I$10:$I$509,CT$9)/COUNTA('Job Catalog'!$C$10:$C$509),""))</f>
        <v/>
      </c>
      <c r="CU48" s="58">
        <f>IF($A48="","",SUM(C48:CT48))</f>
        <v/>
      </c>
    </row>
    <row r="49">
      <c r="A49">
        <f>IF(SETUP!$C187="","",SETUP!$C187)</f>
        <v/>
      </c>
      <c r="B49" s="9">
        <f>IF(SETUP!$C187="","",SETUP!$B187&amp;" / "&amp;SETUP!$D187)</f>
        <v/>
      </c>
      <c r="C49" s="57">
        <f>IF(OR($A49="",C$9=""),"",IFERROR(COUNTIFS('Job Catalog'!$F$10:$F$509,$A49,'Job Catalog'!$H$10:$H$509,C$7,'Job Catalog'!$I$10:$I$509,C$9)/COUNTA('Job Catalog'!$C$10:$C$509),""))</f>
        <v/>
      </c>
      <c r="D49" s="57">
        <f>IF(OR($A49="",D$9=""),"",IFERROR(COUNTIFS('Job Catalog'!$F$10:$F$509,$A49,'Job Catalog'!$H$10:$H$509,D$7,'Job Catalog'!$I$10:$I$509,D$9)/COUNTA('Job Catalog'!$C$10:$C$509),""))</f>
        <v/>
      </c>
      <c r="E49" s="57">
        <f>IF(OR($A49="",E$9=""),"",IFERROR(COUNTIFS('Job Catalog'!$F$10:$F$509,$A49,'Job Catalog'!$H$10:$H$509,E$7,'Job Catalog'!$I$10:$I$509,E$9)/COUNTA('Job Catalog'!$C$10:$C$509),""))</f>
        <v/>
      </c>
      <c r="F49" s="57">
        <f>IF(OR($A49="",F$9=""),"",IFERROR(COUNTIFS('Job Catalog'!$F$10:$F$509,$A49,'Job Catalog'!$H$10:$H$509,F$7,'Job Catalog'!$I$10:$I$509,F$9)/COUNTA('Job Catalog'!$C$10:$C$509),""))</f>
        <v/>
      </c>
      <c r="G49" s="57">
        <f>IF(OR($A49="",G$9=""),"",IFERROR(COUNTIFS('Job Catalog'!$F$10:$F$509,$A49,'Job Catalog'!$H$10:$H$509,G$7,'Job Catalog'!$I$10:$I$509,G$9)/COUNTA('Job Catalog'!$C$10:$C$509),""))</f>
        <v/>
      </c>
      <c r="H49" s="57">
        <f>IF(OR($A49="",H$9=""),"",IFERROR(COUNTIFS('Job Catalog'!$F$10:$F$509,$A49,'Job Catalog'!$H$10:$H$509,H$7,'Job Catalog'!$I$10:$I$509,H$9)/COUNTA('Job Catalog'!$C$10:$C$509),""))</f>
        <v/>
      </c>
      <c r="I49" s="57">
        <f>IF(OR($A49="",I$9=""),"",IFERROR(COUNTIFS('Job Catalog'!$F$10:$F$509,$A49,'Job Catalog'!$H$10:$H$509,I$7,'Job Catalog'!$I$10:$I$509,I$9)/COUNTA('Job Catalog'!$C$10:$C$509),""))</f>
        <v/>
      </c>
      <c r="J49" s="57">
        <f>IF(OR($A49="",J$9=""),"",IFERROR(COUNTIFS('Job Catalog'!$F$10:$F$509,$A49,'Job Catalog'!$H$10:$H$509,J$7,'Job Catalog'!$I$10:$I$509,J$9)/COUNTA('Job Catalog'!$C$10:$C$509),""))</f>
        <v/>
      </c>
      <c r="K49" s="57">
        <f>IF(OR($A49="",K$9=""),"",IFERROR(COUNTIFS('Job Catalog'!$F$10:$F$509,$A49,'Job Catalog'!$H$10:$H$509,K$7,'Job Catalog'!$I$10:$I$509,K$9)/COUNTA('Job Catalog'!$C$10:$C$509),""))</f>
        <v/>
      </c>
      <c r="L49" s="57">
        <f>IF(OR($A49="",L$9=""),"",IFERROR(COUNTIFS('Job Catalog'!$F$10:$F$509,$A49,'Job Catalog'!$H$10:$H$509,L$7,'Job Catalog'!$I$10:$I$509,L$9)/COUNTA('Job Catalog'!$C$10:$C$509),""))</f>
        <v/>
      </c>
      <c r="M49" s="57">
        <f>IF(OR($A49="",M$9=""),"",IFERROR(COUNTIFS('Job Catalog'!$F$10:$F$509,$A49,'Job Catalog'!$H$10:$H$509,M$7,'Job Catalog'!$I$10:$I$509,M$9)/COUNTA('Job Catalog'!$C$10:$C$509),""))</f>
        <v/>
      </c>
      <c r="N49" s="57">
        <f>IF(OR($A49="",N$9=""),"",IFERROR(COUNTIFS('Job Catalog'!$F$10:$F$509,$A49,'Job Catalog'!$H$10:$H$509,N$7,'Job Catalog'!$I$10:$I$509,N$9)/COUNTA('Job Catalog'!$C$10:$C$509),""))</f>
        <v/>
      </c>
      <c r="O49" s="57">
        <f>IF(OR($A49="",O$9=""),"",IFERROR(COUNTIFS('Job Catalog'!$F$10:$F$509,$A49,'Job Catalog'!$H$10:$H$509,O$7,'Job Catalog'!$I$10:$I$509,O$9)/COUNTA('Job Catalog'!$C$10:$C$509),""))</f>
        <v/>
      </c>
      <c r="P49" s="57">
        <f>IF(OR($A49="",P$9=""),"",IFERROR(COUNTIFS('Job Catalog'!$F$10:$F$509,$A49,'Job Catalog'!$H$10:$H$509,P$7,'Job Catalog'!$I$10:$I$509,P$9)/COUNTA('Job Catalog'!$C$10:$C$509),""))</f>
        <v/>
      </c>
      <c r="Q49" s="57">
        <f>IF(OR($A49="",Q$9=""),"",IFERROR(COUNTIFS('Job Catalog'!$F$10:$F$509,$A49,'Job Catalog'!$H$10:$H$509,Q$7,'Job Catalog'!$I$10:$I$509,Q$9)/COUNTA('Job Catalog'!$C$10:$C$509),""))</f>
        <v/>
      </c>
      <c r="R49" s="57">
        <f>IF(OR($A49="",R$9=""),"",IFERROR(COUNTIFS('Job Catalog'!$F$10:$F$509,$A49,'Job Catalog'!$H$10:$H$509,R$7,'Job Catalog'!$I$10:$I$509,R$9)/COUNTA('Job Catalog'!$C$10:$C$509),""))</f>
        <v/>
      </c>
      <c r="S49" s="57">
        <f>IF(OR($A49="",S$9=""),"",IFERROR(COUNTIFS('Job Catalog'!$F$10:$F$509,$A49,'Job Catalog'!$H$10:$H$509,S$7,'Job Catalog'!$I$10:$I$509,S$9)/COUNTA('Job Catalog'!$C$10:$C$509),""))</f>
        <v/>
      </c>
      <c r="T49" s="57">
        <f>IF(OR($A49="",T$9=""),"",IFERROR(COUNTIFS('Job Catalog'!$F$10:$F$509,$A49,'Job Catalog'!$H$10:$H$509,T$7,'Job Catalog'!$I$10:$I$509,T$9)/COUNTA('Job Catalog'!$C$10:$C$509),""))</f>
        <v/>
      </c>
      <c r="U49" s="57">
        <f>IF(OR($A49="",U$9=""),"",IFERROR(COUNTIFS('Job Catalog'!$F$10:$F$509,$A49,'Job Catalog'!$H$10:$H$509,U$7,'Job Catalog'!$I$10:$I$509,U$9)/COUNTA('Job Catalog'!$C$10:$C$509),""))</f>
        <v/>
      </c>
      <c r="V49" s="57">
        <f>IF(OR($A49="",V$9=""),"",IFERROR(COUNTIFS('Job Catalog'!$F$10:$F$509,$A49,'Job Catalog'!$H$10:$H$509,V$7,'Job Catalog'!$I$10:$I$509,V$9)/COUNTA('Job Catalog'!$C$10:$C$509),""))</f>
        <v/>
      </c>
      <c r="W49" s="57">
        <f>IF(OR($A49="",W$9=""),"",IFERROR(COUNTIFS('Job Catalog'!$F$10:$F$509,$A49,'Job Catalog'!$H$10:$H$509,W$7,'Job Catalog'!$I$10:$I$509,W$9)/COUNTA('Job Catalog'!$C$10:$C$509),""))</f>
        <v/>
      </c>
      <c r="X49" s="57">
        <f>IF(OR($A49="",X$9=""),"",IFERROR(COUNTIFS('Job Catalog'!$F$10:$F$509,$A49,'Job Catalog'!$H$10:$H$509,X$7,'Job Catalog'!$I$10:$I$509,X$9)/COUNTA('Job Catalog'!$C$10:$C$509),""))</f>
        <v/>
      </c>
      <c r="Y49" s="57">
        <f>IF(OR($A49="",Y$9=""),"",IFERROR(COUNTIFS('Job Catalog'!$F$10:$F$509,$A49,'Job Catalog'!$H$10:$H$509,Y$7,'Job Catalog'!$I$10:$I$509,Y$9)/COUNTA('Job Catalog'!$C$10:$C$509),""))</f>
        <v/>
      </c>
      <c r="Z49" s="57">
        <f>IF(OR($A49="",Z$9=""),"",IFERROR(COUNTIFS('Job Catalog'!$F$10:$F$509,$A49,'Job Catalog'!$H$10:$H$509,Z$7,'Job Catalog'!$I$10:$I$509,Z$9)/COUNTA('Job Catalog'!$C$10:$C$509),""))</f>
        <v/>
      </c>
      <c r="AA49" s="57">
        <f>IF(OR($A49="",AA$9=""),"",IFERROR(COUNTIFS('Job Catalog'!$F$10:$F$509,$A49,'Job Catalog'!$H$10:$H$509,AA$7,'Job Catalog'!$I$10:$I$509,AA$9)/COUNTA('Job Catalog'!$C$10:$C$509),""))</f>
        <v/>
      </c>
      <c r="AB49" s="57">
        <f>IF(OR($A49="",AB$9=""),"",IFERROR(COUNTIFS('Job Catalog'!$F$10:$F$509,$A49,'Job Catalog'!$H$10:$H$509,AB$7,'Job Catalog'!$I$10:$I$509,AB$9)/COUNTA('Job Catalog'!$C$10:$C$509),""))</f>
        <v/>
      </c>
      <c r="AC49" s="57">
        <f>IF(OR($A49="",AC$9=""),"",IFERROR(COUNTIFS('Job Catalog'!$F$10:$F$509,$A49,'Job Catalog'!$H$10:$H$509,AC$7,'Job Catalog'!$I$10:$I$509,AC$9)/COUNTA('Job Catalog'!$C$10:$C$509),""))</f>
        <v/>
      </c>
      <c r="AD49" s="57">
        <f>IF(OR($A49="",AD$9=""),"",IFERROR(COUNTIFS('Job Catalog'!$F$10:$F$509,$A49,'Job Catalog'!$H$10:$H$509,AD$7,'Job Catalog'!$I$10:$I$509,AD$9)/COUNTA('Job Catalog'!$C$10:$C$509),""))</f>
        <v/>
      </c>
      <c r="AE49" s="57">
        <f>IF(OR($A49="",AE$9=""),"",IFERROR(COUNTIFS('Job Catalog'!$F$10:$F$509,$A49,'Job Catalog'!$H$10:$H$509,AE$7,'Job Catalog'!$I$10:$I$509,AE$9)/COUNTA('Job Catalog'!$C$10:$C$509),""))</f>
        <v/>
      </c>
      <c r="AF49" s="57">
        <f>IF(OR($A49="",AF$9=""),"",IFERROR(COUNTIFS('Job Catalog'!$F$10:$F$509,$A49,'Job Catalog'!$H$10:$H$509,AF$7,'Job Catalog'!$I$10:$I$509,AF$9)/COUNTA('Job Catalog'!$C$10:$C$509),""))</f>
        <v/>
      </c>
      <c r="AG49" s="57">
        <f>IF(OR($A49="",AG$9=""),"",IFERROR(COUNTIFS('Job Catalog'!$F$10:$F$509,$A49,'Job Catalog'!$H$10:$H$509,AG$7,'Job Catalog'!$I$10:$I$509,AG$9)/COUNTA('Job Catalog'!$C$10:$C$509),""))</f>
        <v/>
      </c>
      <c r="AH49" s="57">
        <f>IF(OR($A49="",AH$9=""),"",IFERROR(COUNTIFS('Job Catalog'!$F$10:$F$509,$A49,'Job Catalog'!$H$10:$H$509,AH$7,'Job Catalog'!$I$10:$I$509,AH$9)/COUNTA('Job Catalog'!$C$10:$C$509),""))</f>
        <v/>
      </c>
      <c r="AI49" s="57">
        <f>IF(OR($A49="",AI$9=""),"",IFERROR(COUNTIFS('Job Catalog'!$F$10:$F$509,$A49,'Job Catalog'!$H$10:$H$509,AI$7,'Job Catalog'!$I$10:$I$509,AI$9)/COUNTA('Job Catalog'!$C$10:$C$509),""))</f>
        <v/>
      </c>
      <c r="AJ49" s="57">
        <f>IF(OR($A49="",AJ$9=""),"",IFERROR(COUNTIFS('Job Catalog'!$F$10:$F$509,$A49,'Job Catalog'!$H$10:$H$509,AJ$7,'Job Catalog'!$I$10:$I$509,AJ$9)/COUNTA('Job Catalog'!$C$10:$C$509),""))</f>
        <v/>
      </c>
      <c r="AK49" s="57">
        <f>IF(OR($A49="",AK$9=""),"",IFERROR(COUNTIFS('Job Catalog'!$F$10:$F$509,$A49,'Job Catalog'!$H$10:$H$509,AK$7,'Job Catalog'!$I$10:$I$509,AK$9)/COUNTA('Job Catalog'!$C$10:$C$509),""))</f>
        <v/>
      </c>
      <c r="AL49" s="57">
        <f>IF(OR($A49="",AL$9=""),"",IFERROR(COUNTIFS('Job Catalog'!$F$10:$F$509,$A49,'Job Catalog'!$H$10:$H$509,AL$7,'Job Catalog'!$I$10:$I$509,AL$9)/COUNTA('Job Catalog'!$C$10:$C$509),""))</f>
        <v/>
      </c>
      <c r="AM49" s="57">
        <f>IF(OR($A49="",AM$9=""),"",IFERROR(COUNTIFS('Job Catalog'!$F$10:$F$509,$A49,'Job Catalog'!$H$10:$H$509,AM$7,'Job Catalog'!$I$10:$I$509,AM$9)/COUNTA('Job Catalog'!$C$10:$C$509),""))</f>
        <v/>
      </c>
      <c r="AN49" s="57">
        <f>IF(OR($A49="",AN$9=""),"",IFERROR(COUNTIFS('Job Catalog'!$F$10:$F$509,$A49,'Job Catalog'!$H$10:$H$509,AN$7,'Job Catalog'!$I$10:$I$509,AN$9)/COUNTA('Job Catalog'!$C$10:$C$509),""))</f>
        <v/>
      </c>
      <c r="AO49" s="57">
        <f>IF(OR($A49="",AO$9=""),"",IFERROR(COUNTIFS('Job Catalog'!$F$10:$F$509,$A49,'Job Catalog'!$H$10:$H$509,AO$7,'Job Catalog'!$I$10:$I$509,AO$9)/COUNTA('Job Catalog'!$C$10:$C$509),""))</f>
        <v/>
      </c>
      <c r="AP49" s="57">
        <f>IF(OR($A49="",AP$9=""),"",IFERROR(COUNTIFS('Job Catalog'!$F$10:$F$509,$A49,'Job Catalog'!$H$10:$H$509,AP$7,'Job Catalog'!$I$10:$I$509,AP$9)/COUNTA('Job Catalog'!$C$10:$C$509),""))</f>
        <v/>
      </c>
      <c r="AQ49" s="57">
        <f>IF(OR($A49="",AQ$9=""),"",IFERROR(COUNTIFS('Job Catalog'!$F$10:$F$509,$A49,'Job Catalog'!$H$10:$H$509,AQ$7,'Job Catalog'!$I$10:$I$509,AQ$9)/COUNTA('Job Catalog'!$C$10:$C$509),""))</f>
        <v/>
      </c>
      <c r="AR49" s="57">
        <f>IF(OR($A49="",AR$9=""),"",IFERROR(COUNTIFS('Job Catalog'!$F$10:$F$509,$A49,'Job Catalog'!$H$10:$H$509,AR$7,'Job Catalog'!$I$10:$I$509,AR$9)/COUNTA('Job Catalog'!$C$10:$C$509),""))</f>
        <v/>
      </c>
      <c r="AS49" s="57">
        <f>IF(OR($A49="",AS$9=""),"",IFERROR(COUNTIFS('Job Catalog'!$F$10:$F$509,$A49,'Job Catalog'!$H$10:$H$509,AS$7,'Job Catalog'!$I$10:$I$509,AS$9)/COUNTA('Job Catalog'!$C$10:$C$509),""))</f>
        <v/>
      </c>
      <c r="AT49" s="57">
        <f>IF(OR($A49="",AT$9=""),"",IFERROR(COUNTIFS('Job Catalog'!$F$10:$F$509,$A49,'Job Catalog'!$H$10:$H$509,AT$7,'Job Catalog'!$I$10:$I$509,AT$9)/COUNTA('Job Catalog'!$C$10:$C$509),""))</f>
        <v/>
      </c>
      <c r="AU49" s="57">
        <f>IF(OR($A49="",AU$9=""),"",IFERROR(COUNTIFS('Job Catalog'!$F$10:$F$509,$A49,'Job Catalog'!$H$10:$H$509,AU$7,'Job Catalog'!$I$10:$I$509,AU$9)/COUNTA('Job Catalog'!$C$10:$C$509),""))</f>
        <v/>
      </c>
      <c r="AV49" s="57">
        <f>IF(OR($A49="",AV$9=""),"",IFERROR(COUNTIFS('Job Catalog'!$F$10:$F$509,$A49,'Job Catalog'!$H$10:$H$509,AV$7,'Job Catalog'!$I$10:$I$509,AV$9)/COUNTA('Job Catalog'!$C$10:$C$509),""))</f>
        <v/>
      </c>
      <c r="AW49" s="57">
        <f>IF(OR($A49="",AW$9=""),"",IFERROR(COUNTIFS('Job Catalog'!$F$10:$F$509,$A49,'Job Catalog'!$H$10:$H$509,AW$7,'Job Catalog'!$I$10:$I$509,AW$9)/COUNTA('Job Catalog'!$C$10:$C$509),""))</f>
        <v/>
      </c>
      <c r="AX49" s="57">
        <f>IF(OR($A49="",AX$9=""),"",IFERROR(COUNTIFS('Job Catalog'!$F$10:$F$509,$A49,'Job Catalog'!$H$10:$H$509,AX$7,'Job Catalog'!$I$10:$I$509,AX$9)/COUNTA('Job Catalog'!$C$10:$C$509),""))</f>
        <v/>
      </c>
      <c r="AY49" s="57">
        <f>IF(OR($A49="",AY$9=""),"",IFERROR(COUNTIFS('Job Catalog'!$F$10:$F$509,$A49,'Job Catalog'!$H$10:$H$509,AY$7,'Job Catalog'!$I$10:$I$509,AY$9)/COUNTA('Job Catalog'!$C$10:$C$509),""))</f>
        <v/>
      </c>
      <c r="AZ49" s="57">
        <f>IF(OR($A49="",AZ$9=""),"",IFERROR(COUNTIFS('Job Catalog'!$F$10:$F$509,$A49,'Job Catalog'!$H$10:$H$509,AZ$7,'Job Catalog'!$I$10:$I$509,AZ$9)/COUNTA('Job Catalog'!$C$10:$C$509),""))</f>
        <v/>
      </c>
      <c r="BA49" s="57">
        <f>IF(OR($A49="",BA$9=""),"",IFERROR(COUNTIFS('Job Catalog'!$F$10:$F$509,$A49,'Job Catalog'!$H$10:$H$509,BA$7,'Job Catalog'!$I$10:$I$509,BA$9)/COUNTA('Job Catalog'!$C$10:$C$509),""))</f>
        <v/>
      </c>
      <c r="BB49" s="57">
        <f>IF(OR($A49="",BB$9=""),"",IFERROR(COUNTIFS('Job Catalog'!$F$10:$F$509,$A49,'Job Catalog'!$H$10:$H$509,BB$7,'Job Catalog'!$I$10:$I$509,BB$9)/COUNTA('Job Catalog'!$C$10:$C$509),""))</f>
        <v/>
      </c>
      <c r="BC49" s="57">
        <f>IF(OR($A49="",BC$9=""),"",IFERROR(COUNTIFS('Job Catalog'!$F$10:$F$509,$A49,'Job Catalog'!$H$10:$H$509,BC$7,'Job Catalog'!$I$10:$I$509,BC$9)/COUNTA('Job Catalog'!$C$10:$C$509),""))</f>
        <v/>
      </c>
      <c r="BD49" s="57">
        <f>IF(OR($A49="",BD$9=""),"",IFERROR(COUNTIFS('Job Catalog'!$F$10:$F$509,$A49,'Job Catalog'!$H$10:$H$509,BD$7,'Job Catalog'!$I$10:$I$509,BD$9)/COUNTA('Job Catalog'!$C$10:$C$509),""))</f>
        <v/>
      </c>
      <c r="BE49" s="57">
        <f>IF(OR($A49="",BE$9=""),"",IFERROR(COUNTIFS('Job Catalog'!$F$10:$F$509,$A49,'Job Catalog'!$H$10:$H$509,BE$7,'Job Catalog'!$I$10:$I$509,BE$9)/COUNTA('Job Catalog'!$C$10:$C$509),""))</f>
        <v/>
      </c>
      <c r="BF49" s="57">
        <f>IF(OR($A49="",BF$9=""),"",IFERROR(COUNTIFS('Job Catalog'!$F$10:$F$509,$A49,'Job Catalog'!$H$10:$H$509,BF$7,'Job Catalog'!$I$10:$I$509,BF$9)/COUNTA('Job Catalog'!$C$10:$C$509),""))</f>
        <v/>
      </c>
      <c r="BG49" s="57">
        <f>IF(OR($A49="",BG$9=""),"",IFERROR(COUNTIFS('Job Catalog'!$F$10:$F$509,$A49,'Job Catalog'!$H$10:$H$509,BG$7,'Job Catalog'!$I$10:$I$509,BG$9)/COUNTA('Job Catalog'!$C$10:$C$509),""))</f>
        <v/>
      </c>
      <c r="BH49" s="57">
        <f>IF(OR($A49="",BH$9=""),"",IFERROR(COUNTIFS('Job Catalog'!$F$10:$F$509,$A49,'Job Catalog'!$H$10:$H$509,BH$7,'Job Catalog'!$I$10:$I$509,BH$9)/COUNTA('Job Catalog'!$C$10:$C$509),""))</f>
        <v/>
      </c>
      <c r="BI49" s="57">
        <f>IF(OR($A49="",BI$9=""),"",IFERROR(COUNTIFS('Job Catalog'!$F$10:$F$509,$A49,'Job Catalog'!$H$10:$H$509,BI$7,'Job Catalog'!$I$10:$I$509,BI$9)/COUNTA('Job Catalog'!$C$10:$C$509),""))</f>
        <v/>
      </c>
      <c r="BJ49" s="57">
        <f>IF(OR($A49="",BJ$9=""),"",IFERROR(COUNTIFS('Job Catalog'!$F$10:$F$509,$A49,'Job Catalog'!$H$10:$H$509,BJ$7,'Job Catalog'!$I$10:$I$509,BJ$9)/COUNTA('Job Catalog'!$C$10:$C$509),""))</f>
        <v/>
      </c>
      <c r="BK49" s="57">
        <f>IF(OR($A49="",BK$9=""),"",IFERROR(COUNTIFS('Job Catalog'!$F$10:$F$509,$A49,'Job Catalog'!$H$10:$H$509,BK$7,'Job Catalog'!$I$10:$I$509,BK$9)/COUNTA('Job Catalog'!$C$10:$C$509),""))</f>
        <v/>
      </c>
      <c r="BL49" s="57">
        <f>IF(OR($A49="",BL$9=""),"",IFERROR(COUNTIFS('Job Catalog'!$F$10:$F$509,$A49,'Job Catalog'!$H$10:$H$509,BL$7,'Job Catalog'!$I$10:$I$509,BL$9)/COUNTA('Job Catalog'!$C$10:$C$509),""))</f>
        <v/>
      </c>
      <c r="BM49" s="57">
        <f>IF(OR($A49="",BM$9=""),"",IFERROR(COUNTIFS('Job Catalog'!$F$10:$F$509,$A49,'Job Catalog'!$H$10:$H$509,BM$7,'Job Catalog'!$I$10:$I$509,BM$9)/COUNTA('Job Catalog'!$C$10:$C$509),""))</f>
        <v/>
      </c>
      <c r="BN49" s="57">
        <f>IF(OR($A49="",BN$9=""),"",IFERROR(COUNTIFS('Job Catalog'!$F$10:$F$509,$A49,'Job Catalog'!$H$10:$H$509,BN$7,'Job Catalog'!$I$10:$I$509,BN$9)/COUNTA('Job Catalog'!$C$10:$C$509),""))</f>
        <v/>
      </c>
      <c r="BO49" s="57">
        <f>IF(OR($A49="",BO$9=""),"",IFERROR(COUNTIFS('Job Catalog'!$F$10:$F$509,$A49,'Job Catalog'!$H$10:$H$509,BO$7,'Job Catalog'!$I$10:$I$509,BO$9)/COUNTA('Job Catalog'!$C$10:$C$509),""))</f>
        <v/>
      </c>
      <c r="BP49" s="57">
        <f>IF(OR($A49="",BP$9=""),"",IFERROR(COUNTIFS('Job Catalog'!$F$10:$F$509,$A49,'Job Catalog'!$H$10:$H$509,BP$7,'Job Catalog'!$I$10:$I$509,BP$9)/COUNTA('Job Catalog'!$C$10:$C$509),""))</f>
        <v/>
      </c>
      <c r="BQ49" s="57">
        <f>IF(OR($A49="",BQ$9=""),"",IFERROR(COUNTIFS('Job Catalog'!$F$10:$F$509,$A49,'Job Catalog'!$H$10:$H$509,BQ$7,'Job Catalog'!$I$10:$I$509,BQ$9)/COUNTA('Job Catalog'!$C$10:$C$509),""))</f>
        <v/>
      </c>
      <c r="BR49" s="57">
        <f>IF(OR($A49="",BR$9=""),"",IFERROR(COUNTIFS('Job Catalog'!$F$10:$F$509,$A49,'Job Catalog'!$H$10:$H$509,BR$7,'Job Catalog'!$I$10:$I$509,BR$9)/COUNTA('Job Catalog'!$C$10:$C$509),""))</f>
        <v/>
      </c>
      <c r="BS49" s="57">
        <f>IF(OR($A49="",BS$9=""),"",IFERROR(COUNTIFS('Job Catalog'!$F$10:$F$509,$A49,'Job Catalog'!$H$10:$H$509,BS$7,'Job Catalog'!$I$10:$I$509,BS$9)/COUNTA('Job Catalog'!$C$10:$C$509),""))</f>
        <v/>
      </c>
      <c r="BT49" s="57">
        <f>IF(OR($A49="",BT$9=""),"",IFERROR(COUNTIFS('Job Catalog'!$F$10:$F$509,$A49,'Job Catalog'!$H$10:$H$509,BT$7,'Job Catalog'!$I$10:$I$509,BT$9)/COUNTA('Job Catalog'!$C$10:$C$509),""))</f>
        <v/>
      </c>
      <c r="BU49" s="57">
        <f>IF(OR($A49="",BU$9=""),"",IFERROR(COUNTIFS('Job Catalog'!$F$10:$F$509,$A49,'Job Catalog'!$H$10:$H$509,BU$7,'Job Catalog'!$I$10:$I$509,BU$9)/COUNTA('Job Catalog'!$C$10:$C$509),""))</f>
        <v/>
      </c>
      <c r="BV49" s="57">
        <f>IF(OR($A49="",BV$9=""),"",IFERROR(COUNTIFS('Job Catalog'!$F$10:$F$509,$A49,'Job Catalog'!$H$10:$H$509,BV$7,'Job Catalog'!$I$10:$I$509,BV$9)/COUNTA('Job Catalog'!$C$10:$C$509),""))</f>
        <v/>
      </c>
      <c r="BW49" s="57">
        <f>IF(OR($A49="",BW$9=""),"",IFERROR(COUNTIFS('Job Catalog'!$F$10:$F$509,$A49,'Job Catalog'!$H$10:$H$509,BW$7,'Job Catalog'!$I$10:$I$509,BW$9)/COUNTA('Job Catalog'!$C$10:$C$509),""))</f>
        <v/>
      </c>
      <c r="BX49" s="57">
        <f>IF(OR($A49="",BX$9=""),"",IFERROR(COUNTIFS('Job Catalog'!$F$10:$F$509,$A49,'Job Catalog'!$H$10:$H$509,BX$7,'Job Catalog'!$I$10:$I$509,BX$9)/COUNTA('Job Catalog'!$C$10:$C$509),""))</f>
        <v/>
      </c>
      <c r="BY49" s="57">
        <f>IF(OR($A49="",BY$9=""),"",IFERROR(COUNTIFS('Job Catalog'!$F$10:$F$509,$A49,'Job Catalog'!$H$10:$H$509,BY$7,'Job Catalog'!$I$10:$I$509,BY$9)/COUNTA('Job Catalog'!$C$10:$C$509),""))</f>
        <v/>
      </c>
      <c r="BZ49" s="57">
        <f>IF(OR($A49="",BZ$9=""),"",IFERROR(COUNTIFS('Job Catalog'!$F$10:$F$509,$A49,'Job Catalog'!$H$10:$H$509,BZ$7,'Job Catalog'!$I$10:$I$509,BZ$9)/COUNTA('Job Catalog'!$C$10:$C$509),""))</f>
        <v/>
      </c>
      <c r="CA49" s="57">
        <f>IF(OR($A49="",CA$9=""),"",IFERROR(COUNTIFS('Job Catalog'!$F$10:$F$509,$A49,'Job Catalog'!$H$10:$H$509,CA$7,'Job Catalog'!$I$10:$I$509,CA$9)/COUNTA('Job Catalog'!$C$10:$C$509),""))</f>
        <v/>
      </c>
      <c r="CB49" s="57">
        <f>IF(OR($A49="",CB$9=""),"",IFERROR(COUNTIFS('Job Catalog'!$F$10:$F$509,$A49,'Job Catalog'!$H$10:$H$509,CB$7,'Job Catalog'!$I$10:$I$509,CB$9)/COUNTA('Job Catalog'!$C$10:$C$509),""))</f>
        <v/>
      </c>
      <c r="CC49" s="57">
        <f>IF(OR($A49="",CC$9=""),"",IFERROR(COUNTIFS('Job Catalog'!$F$10:$F$509,$A49,'Job Catalog'!$H$10:$H$509,CC$7,'Job Catalog'!$I$10:$I$509,CC$9)/COUNTA('Job Catalog'!$C$10:$C$509),""))</f>
        <v/>
      </c>
      <c r="CD49" s="57">
        <f>IF(OR($A49="",CD$9=""),"",IFERROR(COUNTIFS('Job Catalog'!$F$10:$F$509,$A49,'Job Catalog'!$H$10:$H$509,CD$7,'Job Catalog'!$I$10:$I$509,CD$9)/COUNTA('Job Catalog'!$C$10:$C$509),""))</f>
        <v/>
      </c>
      <c r="CE49" s="57">
        <f>IF(OR($A49="",CE$9=""),"",IFERROR(COUNTIFS('Job Catalog'!$F$10:$F$509,$A49,'Job Catalog'!$H$10:$H$509,CE$7,'Job Catalog'!$I$10:$I$509,CE$9)/COUNTA('Job Catalog'!$C$10:$C$509),""))</f>
        <v/>
      </c>
      <c r="CF49" s="57">
        <f>IF(OR($A49="",CF$9=""),"",IFERROR(COUNTIFS('Job Catalog'!$F$10:$F$509,$A49,'Job Catalog'!$H$10:$H$509,CF$7,'Job Catalog'!$I$10:$I$509,CF$9)/COUNTA('Job Catalog'!$C$10:$C$509),""))</f>
        <v/>
      </c>
      <c r="CG49" s="57">
        <f>IF(OR($A49="",CG$9=""),"",IFERROR(COUNTIFS('Job Catalog'!$F$10:$F$509,$A49,'Job Catalog'!$H$10:$H$509,CG$7,'Job Catalog'!$I$10:$I$509,CG$9)/COUNTA('Job Catalog'!$C$10:$C$509),""))</f>
        <v/>
      </c>
      <c r="CH49" s="57">
        <f>IF(OR($A49="",CH$9=""),"",IFERROR(COUNTIFS('Job Catalog'!$F$10:$F$509,$A49,'Job Catalog'!$H$10:$H$509,CH$7,'Job Catalog'!$I$10:$I$509,CH$9)/COUNTA('Job Catalog'!$C$10:$C$509),""))</f>
        <v/>
      </c>
      <c r="CI49" s="57">
        <f>IF(OR($A49="",CI$9=""),"",IFERROR(COUNTIFS('Job Catalog'!$F$10:$F$509,$A49,'Job Catalog'!$H$10:$H$509,CI$7,'Job Catalog'!$I$10:$I$509,CI$9)/COUNTA('Job Catalog'!$C$10:$C$509),""))</f>
        <v/>
      </c>
      <c r="CJ49" s="57">
        <f>IF(OR($A49="",CJ$9=""),"",IFERROR(COUNTIFS('Job Catalog'!$F$10:$F$509,$A49,'Job Catalog'!$H$10:$H$509,CJ$7,'Job Catalog'!$I$10:$I$509,CJ$9)/COUNTA('Job Catalog'!$C$10:$C$509),""))</f>
        <v/>
      </c>
      <c r="CK49" s="57">
        <f>IF(OR($A49="",CK$9=""),"",IFERROR(COUNTIFS('Job Catalog'!$F$10:$F$509,$A49,'Job Catalog'!$H$10:$H$509,CK$7,'Job Catalog'!$I$10:$I$509,CK$9)/COUNTA('Job Catalog'!$C$10:$C$509),""))</f>
        <v/>
      </c>
      <c r="CL49" s="57">
        <f>IF(OR($A49="",CL$9=""),"",IFERROR(COUNTIFS('Job Catalog'!$F$10:$F$509,$A49,'Job Catalog'!$H$10:$H$509,CL$7,'Job Catalog'!$I$10:$I$509,CL$9)/COUNTA('Job Catalog'!$C$10:$C$509),""))</f>
        <v/>
      </c>
      <c r="CM49" s="57">
        <f>IF(OR($A49="",CM$9=""),"",IFERROR(COUNTIFS('Job Catalog'!$F$10:$F$509,$A49,'Job Catalog'!$H$10:$H$509,CM$7,'Job Catalog'!$I$10:$I$509,CM$9)/COUNTA('Job Catalog'!$C$10:$C$509),""))</f>
        <v/>
      </c>
      <c r="CN49" s="57">
        <f>IF(OR($A49="",CN$9=""),"",IFERROR(COUNTIFS('Job Catalog'!$F$10:$F$509,$A49,'Job Catalog'!$H$10:$H$509,CN$7,'Job Catalog'!$I$10:$I$509,CN$9)/COUNTA('Job Catalog'!$C$10:$C$509),""))</f>
        <v/>
      </c>
      <c r="CO49" s="57">
        <f>IF(OR($A49="",CO$9=""),"",IFERROR(COUNTIFS('Job Catalog'!$F$10:$F$509,$A49,'Job Catalog'!$H$10:$H$509,CO$7,'Job Catalog'!$I$10:$I$509,CO$9)/COUNTA('Job Catalog'!$C$10:$C$509),""))</f>
        <v/>
      </c>
      <c r="CP49" s="57">
        <f>IF(OR($A49="",CP$9=""),"",IFERROR(COUNTIFS('Job Catalog'!$F$10:$F$509,$A49,'Job Catalog'!$H$10:$H$509,CP$7,'Job Catalog'!$I$10:$I$509,CP$9)/COUNTA('Job Catalog'!$C$10:$C$509),""))</f>
        <v/>
      </c>
      <c r="CQ49" s="57">
        <f>IF(OR($A49="",CQ$9=""),"",IFERROR(COUNTIFS('Job Catalog'!$F$10:$F$509,$A49,'Job Catalog'!$H$10:$H$509,CQ$7,'Job Catalog'!$I$10:$I$509,CQ$9)/COUNTA('Job Catalog'!$C$10:$C$509),""))</f>
        <v/>
      </c>
      <c r="CR49" s="57">
        <f>IF(OR($A49="",CR$9=""),"",IFERROR(COUNTIFS('Job Catalog'!$F$10:$F$509,$A49,'Job Catalog'!$H$10:$H$509,CR$7,'Job Catalog'!$I$10:$I$509,CR$9)/COUNTA('Job Catalog'!$C$10:$C$509),""))</f>
        <v/>
      </c>
      <c r="CS49" s="57">
        <f>IF(OR($A49="",CS$9=""),"",IFERROR(COUNTIFS('Job Catalog'!$F$10:$F$509,$A49,'Job Catalog'!$H$10:$H$509,CS$7,'Job Catalog'!$I$10:$I$509,CS$9)/COUNTA('Job Catalog'!$C$10:$C$509),""))</f>
        <v/>
      </c>
      <c r="CT49" s="57">
        <f>IF(OR($A49="",CT$9=""),"",IFERROR(COUNTIFS('Job Catalog'!$F$10:$F$509,$A49,'Job Catalog'!$H$10:$H$509,CT$7,'Job Catalog'!$I$10:$I$509,CT$9)/COUNTA('Job Catalog'!$C$10:$C$509),""))</f>
        <v/>
      </c>
      <c r="CU49" s="58">
        <f>IF($A49="","",SUM(C49:CT49))</f>
        <v/>
      </c>
    </row>
    <row r="50">
      <c r="A50">
        <f>IF(SETUP!$C188="","",SETUP!$C188)</f>
        <v/>
      </c>
      <c r="B50" s="9">
        <f>IF(SETUP!$C188="","",SETUP!$B188&amp;" / "&amp;SETUP!$D188)</f>
        <v/>
      </c>
      <c r="C50" s="57">
        <f>IF(OR($A50="",C$9=""),"",IFERROR(COUNTIFS('Job Catalog'!$F$10:$F$509,$A50,'Job Catalog'!$H$10:$H$509,C$7,'Job Catalog'!$I$10:$I$509,C$9)/COUNTA('Job Catalog'!$C$10:$C$509),""))</f>
        <v/>
      </c>
      <c r="D50" s="57">
        <f>IF(OR($A50="",D$9=""),"",IFERROR(COUNTIFS('Job Catalog'!$F$10:$F$509,$A50,'Job Catalog'!$H$10:$H$509,D$7,'Job Catalog'!$I$10:$I$509,D$9)/COUNTA('Job Catalog'!$C$10:$C$509),""))</f>
        <v/>
      </c>
      <c r="E50" s="57">
        <f>IF(OR($A50="",E$9=""),"",IFERROR(COUNTIFS('Job Catalog'!$F$10:$F$509,$A50,'Job Catalog'!$H$10:$H$509,E$7,'Job Catalog'!$I$10:$I$509,E$9)/COUNTA('Job Catalog'!$C$10:$C$509),""))</f>
        <v/>
      </c>
      <c r="F50" s="57">
        <f>IF(OR($A50="",F$9=""),"",IFERROR(COUNTIFS('Job Catalog'!$F$10:$F$509,$A50,'Job Catalog'!$H$10:$H$509,F$7,'Job Catalog'!$I$10:$I$509,F$9)/COUNTA('Job Catalog'!$C$10:$C$509),""))</f>
        <v/>
      </c>
      <c r="G50" s="57">
        <f>IF(OR($A50="",G$9=""),"",IFERROR(COUNTIFS('Job Catalog'!$F$10:$F$509,$A50,'Job Catalog'!$H$10:$H$509,G$7,'Job Catalog'!$I$10:$I$509,G$9)/COUNTA('Job Catalog'!$C$10:$C$509),""))</f>
        <v/>
      </c>
      <c r="H50" s="57">
        <f>IF(OR($A50="",H$9=""),"",IFERROR(COUNTIFS('Job Catalog'!$F$10:$F$509,$A50,'Job Catalog'!$H$10:$H$509,H$7,'Job Catalog'!$I$10:$I$509,H$9)/COUNTA('Job Catalog'!$C$10:$C$509),""))</f>
        <v/>
      </c>
      <c r="I50" s="57">
        <f>IF(OR($A50="",I$9=""),"",IFERROR(COUNTIFS('Job Catalog'!$F$10:$F$509,$A50,'Job Catalog'!$H$10:$H$509,I$7,'Job Catalog'!$I$10:$I$509,I$9)/COUNTA('Job Catalog'!$C$10:$C$509),""))</f>
        <v/>
      </c>
      <c r="J50" s="57">
        <f>IF(OR($A50="",J$9=""),"",IFERROR(COUNTIFS('Job Catalog'!$F$10:$F$509,$A50,'Job Catalog'!$H$10:$H$509,J$7,'Job Catalog'!$I$10:$I$509,J$9)/COUNTA('Job Catalog'!$C$10:$C$509),""))</f>
        <v/>
      </c>
      <c r="K50" s="57">
        <f>IF(OR($A50="",K$9=""),"",IFERROR(COUNTIFS('Job Catalog'!$F$10:$F$509,$A50,'Job Catalog'!$H$10:$H$509,K$7,'Job Catalog'!$I$10:$I$509,K$9)/COUNTA('Job Catalog'!$C$10:$C$509),""))</f>
        <v/>
      </c>
      <c r="L50" s="57">
        <f>IF(OR($A50="",L$9=""),"",IFERROR(COUNTIFS('Job Catalog'!$F$10:$F$509,$A50,'Job Catalog'!$H$10:$H$509,L$7,'Job Catalog'!$I$10:$I$509,L$9)/COUNTA('Job Catalog'!$C$10:$C$509),""))</f>
        <v/>
      </c>
      <c r="M50" s="57">
        <f>IF(OR($A50="",M$9=""),"",IFERROR(COUNTIFS('Job Catalog'!$F$10:$F$509,$A50,'Job Catalog'!$H$10:$H$509,M$7,'Job Catalog'!$I$10:$I$509,M$9)/COUNTA('Job Catalog'!$C$10:$C$509),""))</f>
        <v/>
      </c>
      <c r="N50" s="57">
        <f>IF(OR($A50="",N$9=""),"",IFERROR(COUNTIFS('Job Catalog'!$F$10:$F$509,$A50,'Job Catalog'!$H$10:$H$509,N$7,'Job Catalog'!$I$10:$I$509,N$9)/COUNTA('Job Catalog'!$C$10:$C$509),""))</f>
        <v/>
      </c>
      <c r="O50" s="57">
        <f>IF(OR($A50="",O$9=""),"",IFERROR(COUNTIFS('Job Catalog'!$F$10:$F$509,$A50,'Job Catalog'!$H$10:$H$509,O$7,'Job Catalog'!$I$10:$I$509,O$9)/COUNTA('Job Catalog'!$C$10:$C$509),""))</f>
        <v/>
      </c>
      <c r="P50" s="57">
        <f>IF(OR($A50="",P$9=""),"",IFERROR(COUNTIFS('Job Catalog'!$F$10:$F$509,$A50,'Job Catalog'!$H$10:$H$509,P$7,'Job Catalog'!$I$10:$I$509,P$9)/COUNTA('Job Catalog'!$C$10:$C$509),""))</f>
        <v/>
      </c>
      <c r="Q50" s="57">
        <f>IF(OR($A50="",Q$9=""),"",IFERROR(COUNTIFS('Job Catalog'!$F$10:$F$509,$A50,'Job Catalog'!$H$10:$H$509,Q$7,'Job Catalog'!$I$10:$I$509,Q$9)/COUNTA('Job Catalog'!$C$10:$C$509),""))</f>
        <v/>
      </c>
      <c r="R50" s="57">
        <f>IF(OR($A50="",R$9=""),"",IFERROR(COUNTIFS('Job Catalog'!$F$10:$F$509,$A50,'Job Catalog'!$H$10:$H$509,R$7,'Job Catalog'!$I$10:$I$509,R$9)/COUNTA('Job Catalog'!$C$10:$C$509),""))</f>
        <v/>
      </c>
      <c r="S50" s="57">
        <f>IF(OR($A50="",S$9=""),"",IFERROR(COUNTIFS('Job Catalog'!$F$10:$F$509,$A50,'Job Catalog'!$H$10:$H$509,S$7,'Job Catalog'!$I$10:$I$509,S$9)/COUNTA('Job Catalog'!$C$10:$C$509),""))</f>
        <v/>
      </c>
      <c r="T50" s="57">
        <f>IF(OR($A50="",T$9=""),"",IFERROR(COUNTIFS('Job Catalog'!$F$10:$F$509,$A50,'Job Catalog'!$H$10:$H$509,T$7,'Job Catalog'!$I$10:$I$509,T$9)/COUNTA('Job Catalog'!$C$10:$C$509),""))</f>
        <v/>
      </c>
      <c r="U50" s="57">
        <f>IF(OR($A50="",U$9=""),"",IFERROR(COUNTIFS('Job Catalog'!$F$10:$F$509,$A50,'Job Catalog'!$H$10:$H$509,U$7,'Job Catalog'!$I$10:$I$509,U$9)/COUNTA('Job Catalog'!$C$10:$C$509),""))</f>
        <v/>
      </c>
      <c r="V50" s="57">
        <f>IF(OR($A50="",V$9=""),"",IFERROR(COUNTIFS('Job Catalog'!$F$10:$F$509,$A50,'Job Catalog'!$H$10:$H$509,V$7,'Job Catalog'!$I$10:$I$509,V$9)/COUNTA('Job Catalog'!$C$10:$C$509),""))</f>
        <v/>
      </c>
      <c r="W50" s="57">
        <f>IF(OR($A50="",W$9=""),"",IFERROR(COUNTIFS('Job Catalog'!$F$10:$F$509,$A50,'Job Catalog'!$H$10:$H$509,W$7,'Job Catalog'!$I$10:$I$509,W$9)/COUNTA('Job Catalog'!$C$10:$C$509),""))</f>
        <v/>
      </c>
      <c r="X50" s="57">
        <f>IF(OR($A50="",X$9=""),"",IFERROR(COUNTIFS('Job Catalog'!$F$10:$F$509,$A50,'Job Catalog'!$H$10:$H$509,X$7,'Job Catalog'!$I$10:$I$509,X$9)/COUNTA('Job Catalog'!$C$10:$C$509),""))</f>
        <v/>
      </c>
      <c r="Y50" s="57">
        <f>IF(OR($A50="",Y$9=""),"",IFERROR(COUNTIFS('Job Catalog'!$F$10:$F$509,$A50,'Job Catalog'!$H$10:$H$509,Y$7,'Job Catalog'!$I$10:$I$509,Y$9)/COUNTA('Job Catalog'!$C$10:$C$509),""))</f>
        <v/>
      </c>
      <c r="Z50" s="57">
        <f>IF(OR($A50="",Z$9=""),"",IFERROR(COUNTIFS('Job Catalog'!$F$10:$F$509,$A50,'Job Catalog'!$H$10:$H$509,Z$7,'Job Catalog'!$I$10:$I$509,Z$9)/COUNTA('Job Catalog'!$C$10:$C$509),""))</f>
        <v/>
      </c>
      <c r="AA50" s="57">
        <f>IF(OR($A50="",AA$9=""),"",IFERROR(COUNTIFS('Job Catalog'!$F$10:$F$509,$A50,'Job Catalog'!$H$10:$H$509,AA$7,'Job Catalog'!$I$10:$I$509,AA$9)/COUNTA('Job Catalog'!$C$10:$C$509),""))</f>
        <v/>
      </c>
      <c r="AB50" s="57">
        <f>IF(OR($A50="",AB$9=""),"",IFERROR(COUNTIFS('Job Catalog'!$F$10:$F$509,$A50,'Job Catalog'!$H$10:$H$509,AB$7,'Job Catalog'!$I$10:$I$509,AB$9)/COUNTA('Job Catalog'!$C$10:$C$509),""))</f>
        <v/>
      </c>
      <c r="AC50" s="57">
        <f>IF(OR($A50="",AC$9=""),"",IFERROR(COUNTIFS('Job Catalog'!$F$10:$F$509,$A50,'Job Catalog'!$H$10:$H$509,AC$7,'Job Catalog'!$I$10:$I$509,AC$9)/COUNTA('Job Catalog'!$C$10:$C$509),""))</f>
        <v/>
      </c>
      <c r="AD50" s="57">
        <f>IF(OR($A50="",AD$9=""),"",IFERROR(COUNTIFS('Job Catalog'!$F$10:$F$509,$A50,'Job Catalog'!$H$10:$H$509,AD$7,'Job Catalog'!$I$10:$I$509,AD$9)/COUNTA('Job Catalog'!$C$10:$C$509),""))</f>
        <v/>
      </c>
      <c r="AE50" s="57">
        <f>IF(OR($A50="",AE$9=""),"",IFERROR(COUNTIFS('Job Catalog'!$F$10:$F$509,$A50,'Job Catalog'!$H$10:$H$509,AE$7,'Job Catalog'!$I$10:$I$509,AE$9)/COUNTA('Job Catalog'!$C$10:$C$509),""))</f>
        <v/>
      </c>
      <c r="AF50" s="57">
        <f>IF(OR($A50="",AF$9=""),"",IFERROR(COUNTIFS('Job Catalog'!$F$10:$F$509,$A50,'Job Catalog'!$H$10:$H$509,AF$7,'Job Catalog'!$I$10:$I$509,AF$9)/COUNTA('Job Catalog'!$C$10:$C$509),""))</f>
        <v/>
      </c>
      <c r="AG50" s="57">
        <f>IF(OR($A50="",AG$9=""),"",IFERROR(COUNTIFS('Job Catalog'!$F$10:$F$509,$A50,'Job Catalog'!$H$10:$H$509,AG$7,'Job Catalog'!$I$10:$I$509,AG$9)/COUNTA('Job Catalog'!$C$10:$C$509),""))</f>
        <v/>
      </c>
      <c r="AH50" s="57">
        <f>IF(OR($A50="",AH$9=""),"",IFERROR(COUNTIFS('Job Catalog'!$F$10:$F$509,$A50,'Job Catalog'!$H$10:$H$509,AH$7,'Job Catalog'!$I$10:$I$509,AH$9)/COUNTA('Job Catalog'!$C$10:$C$509),""))</f>
        <v/>
      </c>
      <c r="AI50" s="57">
        <f>IF(OR($A50="",AI$9=""),"",IFERROR(COUNTIFS('Job Catalog'!$F$10:$F$509,$A50,'Job Catalog'!$H$10:$H$509,AI$7,'Job Catalog'!$I$10:$I$509,AI$9)/COUNTA('Job Catalog'!$C$10:$C$509),""))</f>
        <v/>
      </c>
      <c r="AJ50" s="57">
        <f>IF(OR($A50="",AJ$9=""),"",IFERROR(COUNTIFS('Job Catalog'!$F$10:$F$509,$A50,'Job Catalog'!$H$10:$H$509,AJ$7,'Job Catalog'!$I$10:$I$509,AJ$9)/COUNTA('Job Catalog'!$C$10:$C$509),""))</f>
        <v/>
      </c>
      <c r="AK50" s="57">
        <f>IF(OR($A50="",AK$9=""),"",IFERROR(COUNTIFS('Job Catalog'!$F$10:$F$509,$A50,'Job Catalog'!$H$10:$H$509,AK$7,'Job Catalog'!$I$10:$I$509,AK$9)/COUNTA('Job Catalog'!$C$10:$C$509),""))</f>
        <v/>
      </c>
      <c r="AL50" s="57">
        <f>IF(OR($A50="",AL$9=""),"",IFERROR(COUNTIFS('Job Catalog'!$F$10:$F$509,$A50,'Job Catalog'!$H$10:$H$509,AL$7,'Job Catalog'!$I$10:$I$509,AL$9)/COUNTA('Job Catalog'!$C$10:$C$509),""))</f>
        <v/>
      </c>
      <c r="AM50" s="57">
        <f>IF(OR($A50="",AM$9=""),"",IFERROR(COUNTIFS('Job Catalog'!$F$10:$F$509,$A50,'Job Catalog'!$H$10:$H$509,AM$7,'Job Catalog'!$I$10:$I$509,AM$9)/COUNTA('Job Catalog'!$C$10:$C$509),""))</f>
        <v/>
      </c>
      <c r="AN50" s="57">
        <f>IF(OR($A50="",AN$9=""),"",IFERROR(COUNTIFS('Job Catalog'!$F$10:$F$509,$A50,'Job Catalog'!$H$10:$H$509,AN$7,'Job Catalog'!$I$10:$I$509,AN$9)/COUNTA('Job Catalog'!$C$10:$C$509),""))</f>
        <v/>
      </c>
      <c r="AO50" s="57">
        <f>IF(OR($A50="",AO$9=""),"",IFERROR(COUNTIFS('Job Catalog'!$F$10:$F$509,$A50,'Job Catalog'!$H$10:$H$509,AO$7,'Job Catalog'!$I$10:$I$509,AO$9)/COUNTA('Job Catalog'!$C$10:$C$509),""))</f>
        <v/>
      </c>
      <c r="AP50" s="57">
        <f>IF(OR($A50="",AP$9=""),"",IFERROR(COUNTIFS('Job Catalog'!$F$10:$F$509,$A50,'Job Catalog'!$H$10:$H$509,AP$7,'Job Catalog'!$I$10:$I$509,AP$9)/COUNTA('Job Catalog'!$C$10:$C$509),""))</f>
        <v/>
      </c>
      <c r="AQ50" s="57">
        <f>IF(OR($A50="",AQ$9=""),"",IFERROR(COUNTIFS('Job Catalog'!$F$10:$F$509,$A50,'Job Catalog'!$H$10:$H$509,AQ$7,'Job Catalog'!$I$10:$I$509,AQ$9)/COUNTA('Job Catalog'!$C$10:$C$509),""))</f>
        <v/>
      </c>
      <c r="AR50" s="57">
        <f>IF(OR($A50="",AR$9=""),"",IFERROR(COUNTIFS('Job Catalog'!$F$10:$F$509,$A50,'Job Catalog'!$H$10:$H$509,AR$7,'Job Catalog'!$I$10:$I$509,AR$9)/COUNTA('Job Catalog'!$C$10:$C$509),""))</f>
        <v/>
      </c>
      <c r="AS50" s="57">
        <f>IF(OR($A50="",AS$9=""),"",IFERROR(COUNTIFS('Job Catalog'!$F$10:$F$509,$A50,'Job Catalog'!$H$10:$H$509,AS$7,'Job Catalog'!$I$10:$I$509,AS$9)/COUNTA('Job Catalog'!$C$10:$C$509),""))</f>
        <v/>
      </c>
      <c r="AT50" s="57">
        <f>IF(OR($A50="",AT$9=""),"",IFERROR(COUNTIFS('Job Catalog'!$F$10:$F$509,$A50,'Job Catalog'!$H$10:$H$509,AT$7,'Job Catalog'!$I$10:$I$509,AT$9)/COUNTA('Job Catalog'!$C$10:$C$509),""))</f>
        <v/>
      </c>
      <c r="AU50" s="57">
        <f>IF(OR($A50="",AU$9=""),"",IFERROR(COUNTIFS('Job Catalog'!$F$10:$F$509,$A50,'Job Catalog'!$H$10:$H$509,AU$7,'Job Catalog'!$I$10:$I$509,AU$9)/COUNTA('Job Catalog'!$C$10:$C$509),""))</f>
        <v/>
      </c>
      <c r="AV50" s="57">
        <f>IF(OR($A50="",AV$9=""),"",IFERROR(COUNTIFS('Job Catalog'!$F$10:$F$509,$A50,'Job Catalog'!$H$10:$H$509,AV$7,'Job Catalog'!$I$10:$I$509,AV$9)/COUNTA('Job Catalog'!$C$10:$C$509),""))</f>
        <v/>
      </c>
      <c r="AW50" s="57">
        <f>IF(OR($A50="",AW$9=""),"",IFERROR(COUNTIFS('Job Catalog'!$F$10:$F$509,$A50,'Job Catalog'!$H$10:$H$509,AW$7,'Job Catalog'!$I$10:$I$509,AW$9)/COUNTA('Job Catalog'!$C$10:$C$509),""))</f>
        <v/>
      </c>
      <c r="AX50" s="57">
        <f>IF(OR($A50="",AX$9=""),"",IFERROR(COUNTIFS('Job Catalog'!$F$10:$F$509,$A50,'Job Catalog'!$H$10:$H$509,AX$7,'Job Catalog'!$I$10:$I$509,AX$9)/COUNTA('Job Catalog'!$C$10:$C$509),""))</f>
        <v/>
      </c>
      <c r="AY50" s="57">
        <f>IF(OR($A50="",AY$9=""),"",IFERROR(COUNTIFS('Job Catalog'!$F$10:$F$509,$A50,'Job Catalog'!$H$10:$H$509,AY$7,'Job Catalog'!$I$10:$I$509,AY$9)/COUNTA('Job Catalog'!$C$10:$C$509),""))</f>
        <v/>
      </c>
      <c r="AZ50" s="57">
        <f>IF(OR($A50="",AZ$9=""),"",IFERROR(COUNTIFS('Job Catalog'!$F$10:$F$509,$A50,'Job Catalog'!$H$10:$H$509,AZ$7,'Job Catalog'!$I$10:$I$509,AZ$9)/COUNTA('Job Catalog'!$C$10:$C$509),""))</f>
        <v/>
      </c>
      <c r="BA50" s="57">
        <f>IF(OR($A50="",BA$9=""),"",IFERROR(COUNTIFS('Job Catalog'!$F$10:$F$509,$A50,'Job Catalog'!$H$10:$H$509,BA$7,'Job Catalog'!$I$10:$I$509,BA$9)/COUNTA('Job Catalog'!$C$10:$C$509),""))</f>
        <v/>
      </c>
      <c r="BB50" s="57">
        <f>IF(OR($A50="",BB$9=""),"",IFERROR(COUNTIFS('Job Catalog'!$F$10:$F$509,$A50,'Job Catalog'!$H$10:$H$509,BB$7,'Job Catalog'!$I$10:$I$509,BB$9)/COUNTA('Job Catalog'!$C$10:$C$509),""))</f>
        <v/>
      </c>
      <c r="BC50" s="57">
        <f>IF(OR($A50="",BC$9=""),"",IFERROR(COUNTIFS('Job Catalog'!$F$10:$F$509,$A50,'Job Catalog'!$H$10:$H$509,BC$7,'Job Catalog'!$I$10:$I$509,BC$9)/COUNTA('Job Catalog'!$C$10:$C$509),""))</f>
        <v/>
      </c>
      <c r="BD50" s="57">
        <f>IF(OR($A50="",BD$9=""),"",IFERROR(COUNTIFS('Job Catalog'!$F$10:$F$509,$A50,'Job Catalog'!$H$10:$H$509,BD$7,'Job Catalog'!$I$10:$I$509,BD$9)/COUNTA('Job Catalog'!$C$10:$C$509),""))</f>
        <v/>
      </c>
      <c r="BE50" s="57">
        <f>IF(OR($A50="",BE$9=""),"",IFERROR(COUNTIFS('Job Catalog'!$F$10:$F$509,$A50,'Job Catalog'!$H$10:$H$509,BE$7,'Job Catalog'!$I$10:$I$509,BE$9)/COUNTA('Job Catalog'!$C$10:$C$509),""))</f>
        <v/>
      </c>
      <c r="BF50" s="57">
        <f>IF(OR($A50="",BF$9=""),"",IFERROR(COUNTIFS('Job Catalog'!$F$10:$F$509,$A50,'Job Catalog'!$H$10:$H$509,BF$7,'Job Catalog'!$I$10:$I$509,BF$9)/COUNTA('Job Catalog'!$C$10:$C$509),""))</f>
        <v/>
      </c>
      <c r="BG50" s="57">
        <f>IF(OR($A50="",BG$9=""),"",IFERROR(COUNTIFS('Job Catalog'!$F$10:$F$509,$A50,'Job Catalog'!$H$10:$H$509,BG$7,'Job Catalog'!$I$10:$I$509,BG$9)/COUNTA('Job Catalog'!$C$10:$C$509),""))</f>
        <v/>
      </c>
      <c r="BH50" s="57">
        <f>IF(OR($A50="",BH$9=""),"",IFERROR(COUNTIFS('Job Catalog'!$F$10:$F$509,$A50,'Job Catalog'!$H$10:$H$509,BH$7,'Job Catalog'!$I$10:$I$509,BH$9)/COUNTA('Job Catalog'!$C$10:$C$509),""))</f>
        <v/>
      </c>
      <c r="BI50" s="57">
        <f>IF(OR($A50="",BI$9=""),"",IFERROR(COUNTIFS('Job Catalog'!$F$10:$F$509,$A50,'Job Catalog'!$H$10:$H$509,BI$7,'Job Catalog'!$I$10:$I$509,BI$9)/COUNTA('Job Catalog'!$C$10:$C$509),""))</f>
        <v/>
      </c>
      <c r="BJ50" s="57">
        <f>IF(OR($A50="",BJ$9=""),"",IFERROR(COUNTIFS('Job Catalog'!$F$10:$F$509,$A50,'Job Catalog'!$H$10:$H$509,BJ$7,'Job Catalog'!$I$10:$I$509,BJ$9)/COUNTA('Job Catalog'!$C$10:$C$509),""))</f>
        <v/>
      </c>
      <c r="BK50" s="57">
        <f>IF(OR($A50="",BK$9=""),"",IFERROR(COUNTIFS('Job Catalog'!$F$10:$F$509,$A50,'Job Catalog'!$H$10:$H$509,BK$7,'Job Catalog'!$I$10:$I$509,BK$9)/COUNTA('Job Catalog'!$C$10:$C$509),""))</f>
        <v/>
      </c>
      <c r="BL50" s="57">
        <f>IF(OR($A50="",BL$9=""),"",IFERROR(COUNTIFS('Job Catalog'!$F$10:$F$509,$A50,'Job Catalog'!$H$10:$H$509,BL$7,'Job Catalog'!$I$10:$I$509,BL$9)/COUNTA('Job Catalog'!$C$10:$C$509),""))</f>
        <v/>
      </c>
      <c r="BM50" s="57">
        <f>IF(OR($A50="",BM$9=""),"",IFERROR(COUNTIFS('Job Catalog'!$F$10:$F$509,$A50,'Job Catalog'!$H$10:$H$509,BM$7,'Job Catalog'!$I$10:$I$509,BM$9)/COUNTA('Job Catalog'!$C$10:$C$509),""))</f>
        <v/>
      </c>
      <c r="BN50" s="57">
        <f>IF(OR($A50="",BN$9=""),"",IFERROR(COUNTIFS('Job Catalog'!$F$10:$F$509,$A50,'Job Catalog'!$H$10:$H$509,BN$7,'Job Catalog'!$I$10:$I$509,BN$9)/COUNTA('Job Catalog'!$C$10:$C$509),""))</f>
        <v/>
      </c>
      <c r="BO50" s="57">
        <f>IF(OR($A50="",BO$9=""),"",IFERROR(COUNTIFS('Job Catalog'!$F$10:$F$509,$A50,'Job Catalog'!$H$10:$H$509,BO$7,'Job Catalog'!$I$10:$I$509,BO$9)/COUNTA('Job Catalog'!$C$10:$C$509),""))</f>
        <v/>
      </c>
      <c r="BP50" s="57">
        <f>IF(OR($A50="",BP$9=""),"",IFERROR(COUNTIFS('Job Catalog'!$F$10:$F$509,$A50,'Job Catalog'!$H$10:$H$509,BP$7,'Job Catalog'!$I$10:$I$509,BP$9)/COUNTA('Job Catalog'!$C$10:$C$509),""))</f>
        <v/>
      </c>
      <c r="BQ50" s="57">
        <f>IF(OR($A50="",BQ$9=""),"",IFERROR(COUNTIFS('Job Catalog'!$F$10:$F$509,$A50,'Job Catalog'!$H$10:$H$509,BQ$7,'Job Catalog'!$I$10:$I$509,BQ$9)/COUNTA('Job Catalog'!$C$10:$C$509),""))</f>
        <v/>
      </c>
      <c r="BR50" s="57">
        <f>IF(OR($A50="",BR$9=""),"",IFERROR(COUNTIFS('Job Catalog'!$F$10:$F$509,$A50,'Job Catalog'!$H$10:$H$509,BR$7,'Job Catalog'!$I$10:$I$509,BR$9)/COUNTA('Job Catalog'!$C$10:$C$509),""))</f>
        <v/>
      </c>
      <c r="BS50" s="57">
        <f>IF(OR($A50="",BS$9=""),"",IFERROR(COUNTIFS('Job Catalog'!$F$10:$F$509,$A50,'Job Catalog'!$H$10:$H$509,BS$7,'Job Catalog'!$I$10:$I$509,BS$9)/COUNTA('Job Catalog'!$C$10:$C$509),""))</f>
        <v/>
      </c>
      <c r="BT50" s="57">
        <f>IF(OR($A50="",BT$9=""),"",IFERROR(COUNTIFS('Job Catalog'!$F$10:$F$509,$A50,'Job Catalog'!$H$10:$H$509,BT$7,'Job Catalog'!$I$10:$I$509,BT$9)/COUNTA('Job Catalog'!$C$10:$C$509),""))</f>
        <v/>
      </c>
      <c r="BU50" s="57">
        <f>IF(OR($A50="",BU$9=""),"",IFERROR(COUNTIFS('Job Catalog'!$F$10:$F$509,$A50,'Job Catalog'!$H$10:$H$509,BU$7,'Job Catalog'!$I$10:$I$509,BU$9)/COUNTA('Job Catalog'!$C$10:$C$509),""))</f>
        <v/>
      </c>
      <c r="BV50" s="57">
        <f>IF(OR($A50="",BV$9=""),"",IFERROR(COUNTIFS('Job Catalog'!$F$10:$F$509,$A50,'Job Catalog'!$H$10:$H$509,BV$7,'Job Catalog'!$I$10:$I$509,BV$9)/COUNTA('Job Catalog'!$C$10:$C$509),""))</f>
        <v/>
      </c>
      <c r="BW50" s="57">
        <f>IF(OR($A50="",BW$9=""),"",IFERROR(COUNTIFS('Job Catalog'!$F$10:$F$509,$A50,'Job Catalog'!$H$10:$H$509,BW$7,'Job Catalog'!$I$10:$I$509,BW$9)/COUNTA('Job Catalog'!$C$10:$C$509),""))</f>
        <v/>
      </c>
      <c r="BX50" s="57">
        <f>IF(OR($A50="",BX$9=""),"",IFERROR(COUNTIFS('Job Catalog'!$F$10:$F$509,$A50,'Job Catalog'!$H$10:$H$509,BX$7,'Job Catalog'!$I$10:$I$509,BX$9)/COUNTA('Job Catalog'!$C$10:$C$509),""))</f>
        <v/>
      </c>
      <c r="BY50" s="57">
        <f>IF(OR($A50="",BY$9=""),"",IFERROR(COUNTIFS('Job Catalog'!$F$10:$F$509,$A50,'Job Catalog'!$H$10:$H$509,BY$7,'Job Catalog'!$I$10:$I$509,BY$9)/COUNTA('Job Catalog'!$C$10:$C$509),""))</f>
        <v/>
      </c>
      <c r="BZ50" s="57">
        <f>IF(OR($A50="",BZ$9=""),"",IFERROR(COUNTIFS('Job Catalog'!$F$10:$F$509,$A50,'Job Catalog'!$H$10:$H$509,BZ$7,'Job Catalog'!$I$10:$I$509,BZ$9)/COUNTA('Job Catalog'!$C$10:$C$509),""))</f>
        <v/>
      </c>
      <c r="CA50" s="57">
        <f>IF(OR($A50="",CA$9=""),"",IFERROR(COUNTIFS('Job Catalog'!$F$10:$F$509,$A50,'Job Catalog'!$H$10:$H$509,CA$7,'Job Catalog'!$I$10:$I$509,CA$9)/COUNTA('Job Catalog'!$C$10:$C$509),""))</f>
        <v/>
      </c>
      <c r="CB50" s="57">
        <f>IF(OR($A50="",CB$9=""),"",IFERROR(COUNTIFS('Job Catalog'!$F$10:$F$509,$A50,'Job Catalog'!$H$10:$H$509,CB$7,'Job Catalog'!$I$10:$I$509,CB$9)/COUNTA('Job Catalog'!$C$10:$C$509),""))</f>
        <v/>
      </c>
      <c r="CC50" s="57">
        <f>IF(OR($A50="",CC$9=""),"",IFERROR(COUNTIFS('Job Catalog'!$F$10:$F$509,$A50,'Job Catalog'!$H$10:$H$509,CC$7,'Job Catalog'!$I$10:$I$509,CC$9)/COUNTA('Job Catalog'!$C$10:$C$509),""))</f>
        <v/>
      </c>
      <c r="CD50" s="57">
        <f>IF(OR($A50="",CD$9=""),"",IFERROR(COUNTIFS('Job Catalog'!$F$10:$F$509,$A50,'Job Catalog'!$H$10:$H$509,CD$7,'Job Catalog'!$I$10:$I$509,CD$9)/COUNTA('Job Catalog'!$C$10:$C$509),""))</f>
        <v/>
      </c>
      <c r="CE50" s="57">
        <f>IF(OR($A50="",CE$9=""),"",IFERROR(COUNTIFS('Job Catalog'!$F$10:$F$509,$A50,'Job Catalog'!$H$10:$H$509,CE$7,'Job Catalog'!$I$10:$I$509,CE$9)/COUNTA('Job Catalog'!$C$10:$C$509),""))</f>
        <v/>
      </c>
      <c r="CF50" s="57">
        <f>IF(OR($A50="",CF$9=""),"",IFERROR(COUNTIFS('Job Catalog'!$F$10:$F$509,$A50,'Job Catalog'!$H$10:$H$509,CF$7,'Job Catalog'!$I$10:$I$509,CF$9)/COUNTA('Job Catalog'!$C$10:$C$509),""))</f>
        <v/>
      </c>
      <c r="CG50" s="57">
        <f>IF(OR($A50="",CG$9=""),"",IFERROR(COUNTIFS('Job Catalog'!$F$10:$F$509,$A50,'Job Catalog'!$H$10:$H$509,CG$7,'Job Catalog'!$I$10:$I$509,CG$9)/COUNTA('Job Catalog'!$C$10:$C$509),""))</f>
        <v/>
      </c>
      <c r="CH50" s="57">
        <f>IF(OR($A50="",CH$9=""),"",IFERROR(COUNTIFS('Job Catalog'!$F$10:$F$509,$A50,'Job Catalog'!$H$10:$H$509,CH$7,'Job Catalog'!$I$10:$I$509,CH$9)/COUNTA('Job Catalog'!$C$10:$C$509),""))</f>
        <v/>
      </c>
      <c r="CI50" s="57">
        <f>IF(OR($A50="",CI$9=""),"",IFERROR(COUNTIFS('Job Catalog'!$F$10:$F$509,$A50,'Job Catalog'!$H$10:$H$509,CI$7,'Job Catalog'!$I$10:$I$509,CI$9)/COUNTA('Job Catalog'!$C$10:$C$509),""))</f>
        <v/>
      </c>
      <c r="CJ50" s="57">
        <f>IF(OR($A50="",CJ$9=""),"",IFERROR(COUNTIFS('Job Catalog'!$F$10:$F$509,$A50,'Job Catalog'!$H$10:$H$509,CJ$7,'Job Catalog'!$I$10:$I$509,CJ$9)/COUNTA('Job Catalog'!$C$10:$C$509),""))</f>
        <v/>
      </c>
      <c r="CK50" s="57">
        <f>IF(OR($A50="",CK$9=""),"",IFERROR(COUNTIFS('Job Catalog'!$F$10:$F$509,$A50,'Job Catalog'!$H$10:$H$509,CK$7,'Job Catalog'!$I$10:$I$509,CK$9)/COUNTA('Job Catalog'!$C$10:$C$509),""))</f>
        <v/>
      </c>
      <c r="CL50" s="57">
        <f>IF(OR($A50="",CL$9=""),"",IFERROR(COUNTIFS('Job Catalog'!$F$10:$F$509,$A50,'Job Catalog'!$H$10:$H$509,CL$7,'Job Catalog'!$I$10:$I$509,CL$9)/COUNTA('Job Catalog'!$C$10:$C$509),""))</f>
        <v/>
      </c>
      <c r="CM50" s="57">
        <f>IF(OR($A50="",CM$9=""),"",IFERROR(COUNTIFS('Job Catalog'!$F$10:$F$509,$A50,'Job Catalog'!$H$10:$H$509,CM$7,'Job Catalog'!$I$10:$I$509,CM$9)/COUNTA('Job Catalog'!$C$10:$C$509),""))</f>
        <v/>
      </c>
      <c r="CN50" s="57">
        <f>IF(OR($A50="",CN$9=""),"",IFERROR(COUNTIFS('Job Catalog'!$F$10:$F$509,$A50,'Job Catalog'!$H$10:$H$509,CN$7,'Job Catalog'!$I$10:$I$509,CN$9)/COUNTA('Job Catalog'!$C$10:$C$509),""))</f>
        <v/>
      </c>
      <c r="CO50" s="57">
        <f>IF(OR($A50="",CO$9=""),"",IFERROR(COUNTIFS('Job Catalog'!$F$10:$F$509,$A50,'Job Catalog'!$H$10:$H$509,CO$7,'Job Catalog'!$I$10:$I$509,CO$9)/COUNTA('Job Catalog'!$C$10:$C$509),""))</f>
        <v/>
      </c>
      <c r="CP50" s="57">
        <f>IF(OR($A50="",CP$9=""),"",IFERROR(COUNTIFS('Job Catalog'!$F$10:$F$509,$A50,'Job Catalog'!$H$10:$H$509,CP$7,'Job Catalog'!$I$10:$I$509,CP$9)/COUNTA('Job Catalog'!$C$10:$C$509),""))</f>
        <v/>
      </c>
      <c r="CQ50" s="57">
        <f>IF(OR($A50="",CQ$9=""),"",IFERROR(COUNTIFS('Job Catalog'!$F$10:$F$509,$A50,'Job Catalog'!$H$10:$H$509,CQ$7,'Job Catalog'!$I$10:$I$509,CQ$9)/COUNTA('Job Catalog'!$C$10:$C$509),""))</f>
        <v/>
      </c>
      <c r="CR50" s="57">
        <f>IF(OR($A50="",CR$9=""),"",IFERROR(COUNTIFS('Job Catalog'!$F$10:$F$509,$A50,'Job Catalog'!$H$10:$H$509,CR$7,'Job Catalog'!$I$10:$I$509,CR$9)/COUNTA('Job Catalog'!$C$10:$C$509),""))</f>
        <v/>
      </c>
      <c r="CS50" s="57">
        <f>IF(OR($A50="",CS$9=""),"",IFERROR(COUNTIFS('Job Catalog'!$F$10:$F$509,$A50,'Job Catalog'!$H$10:$H$509,CS$7,'Job Catalog'!$I$10:$I$509,CS$9)/COUNTA('Job Catalog'!$C$10:$C$509),""))</f>
        <v/>
      </c>
      <c r="CT50" s="57">
        <f>IF(OR($A50="",CT$9=""),"",IFERROR(COUNTIFS('Job Catalog'!$F$10:$F$509,$A50,'Job Catalog'!$H$10:$H$509,CT$7,'Job Catalog'!$I$10:$I$509,CT$9)/COUNTA('Job Catalog'!$C$10:$C$509),""))</f>
        <v/>
      </c>
      <c r="CU50" s="58">
        <f>IF($A50="","",SUM(C50:CT50))</f>
        <v/>
      </c>
    </row>
    <row r="51">
      <c r="A51">
        <f>IF(SETUP!$C189="","",SETUP!$C189)</f>
        <v/>
      </c>
      <c r="B51" s="9">
        <f>IF(SETUP!$C189="","",SETUP!$B189&amp;" / "&amp;SETUP!$D189)</f>
        <v/>
      </c>
      <c r="C51" s="57">
        <f>IF(OR($A51="",C$9=""),"",IFERROR(COUNTIFS('Job Catalog'!$F$10:$F$509,$A51,'Job Catalog'!$H$10:$H$509,C$7,'Job Catalog'!$I$10:$I$509,C$9)/COUNTA('Job Catalog'!$C$10:$C$509),""))</f>
        <v/>
      </c>
      <c r="D51" s="57">
        <f>IF(OR($A51="",D$9=""),"",IFERROR(COUNTIFS('Job Catalog'!$F$10:$F$509,$A51,'Job Catalog'!$H$10:$H$509,D$7,'Job Catalog'!$I$10:$I$509,D$9)/COUNTA('Job Catalog'!$C$10:$C$509),""))</f>
        <v/>
      </c>
      <c r="E51" s="57">
        <f>IF(OR($A51="",E$9=""),"",IFERROR(COUNTIFS('Job Catalog'!$F$10:$F$509,$A51,'Job Catalog'!$H$10:$H$509,E$7,'Job Catalog'!$I$10:$I$509,E$9)/COUNTA('Job Catalog'!$C$10:$C$509),""))</f>
        <v/>
      </c>
      <c r="F51" s="57">
        <f>IF(OR($A51="",F$9=""),"",IFERROR(COUNTIFS('Job Catalog'!$F$10:$F$509,$A51,'Job Catalog'!$H$10:$H$509,F$7,'Job Catalog'!$I$10:$I$509,F$9)/COUNTA('Job Catalog'!$C$10:$C$509),""))</f>
        <v/>
      </c>
      <c r="G51" s="57">
        <f>IF(OR($A51="",G$9=""),"",IFERROR(COUNTIFS('Job Catalog'!$F$10:$F$509,$A51,'Job Catalog'!$H$10:$H$509,G$7,'Job Catalog'!$I$10:$I$509,G$9)/COUNTA('Job Catalog'!$C$10:$C$509),""))</f>
        <v/>
      </c>
      <c r="H51" s="57">
        <f>IF(OR($A51="",H$9=""),"",IFERROR(COUNTIFS('Job Catalog'!$F$10:$F$509,$A51,'Job Catalog'!$H$10:$H$509,H$7,'Job Catalog'!$I$10:$I$509,H$9)/COUNTA('Job Catalog'!$C$10:$C$509),""))</f>
        <v/>
      </c>
      <c r="I51" s="57">
        <f>IF(OR($A51="",I$9=""),"",IFERROR(COUNTIFS('Job Catalog'!$F$10:$F$509,$A51,'Job Catalog'!$H$10:$H$509,I$7,'Job Catalog'!$I$10:$I$509,I$9)/COUNTA('Job Catalog'!$C$10:$C$509),""))</f>
        <v/>
      </c>
      <c r="J51" s="57">
        <f>IF(OR($A51="",J$9=""),"",IFERROR(COUNTIFS('Job Catalog'!$F$10:$F$509,$A51,'Job Catalog'!$H$10:$H$509,J$7,'Job Catalog'!$I$10:$I$509,J$9)/COUNTA('Job Catalog'!$C$10:$C$509),""))</f>
        <v/>
      </c>
      <c r="K51" s="57">
        <f>IF(OR($A51="",K$9=""),"",IFERROR(COUNTIFS('Job Catalog'!$F$10:$F$509,$A51,'Job Catalog'!$H$10:$H$509,K$7,'Job Catalog'!$I$10:$I$509,K$9)/COUNTA('Job Catalog'!$C$10:$C$509),""))</f>
        <v/>
      </c>
      <c r="L51" s="57">
        <f>IF(OR($A51="",L$9=""),"",IFERROR(COUNTIFS('Job Catalog'!$F$10:$F$509,$A51,'Job Catalog'!$H$10:$H$509,L$7,'Job Catalog'!$I$10:$I$509,L$9)/COUNTA('Job Catalog'!$C$10:$C$509),""))</f>
        <v/>
      </c>
      <c r="M51" s="57">
        <f>IF(OR($A51="",M$9=""),"",IFERROR(COUNTIFS('Job Catalog'!$F$10:$F$509,$A51,'Job Catalog'!$H$10:$H$509,M$7,'Job Catalog'!$I$10:$I$509,M$9)/COUNTA('Job Catalog'!$C$10:$C$509),""))</f>
        <v/>
      </c>
      <c r="N51" s="57">
        <f>IF(OR($A51="",N$9=""),"",IFERROR(COUNTIFS('Job Catalog'!$F$10:$F$509,$A51,'Job Catalog'!$H$10:$H$509,N$7,'Job Catalog'!$I$10:$I$509,N$9)/COUNTA('Job Catalog'!$C$10:$C$509),""))</f>
        <v/>
      </c>
      <c r="O51" s="57">
        <f>IF(OR($A51="",O$9=""),"",IFERROR(COUNTIFS('Job Catalog'!$F$10:$F$509,$A51,'Job Catalog'!$H$10:$H$509,O$7,'Job Catalog'!$I$10:$I$509,O$9)/COUNTA('Job Catalog'!$C$10:$C$509),""))</f>
        <v/>
      </c>
      <c r="P51" s="57">
        <f>IF(OR($A51="",P$9=""),"",IFERROR(COUNTIFS('Job Catalog'!$F$10:$F$509,$A51,'Job Catalog'!$H$10:$H$509,P$7,'Job Catalog'!$I$10:$I$509,P$9)/COUNTA('Job Catalog'!$C$10:$C$509),""))</f>
        <v/>
      </c>
      <c r="Q51" s="57">
        <f>IF(OR($A51="",Q$9=""),"",IFERROR(COUNTIFS('Job Catalog'!$F$10:$F$509,$A51,'Job Catalog'!$H$10:$H$509,Q$7,'Job Catalog'!$I$10:$I$509,Q$9)/COUNTA('Job Catalog'!$C$10:$C$509),""))</f>
        <v/>
      </c>
      <c r="R51" s="57">
        <f>IF(OR($A51="",R$9=""),"",IFERROR(COUNTIFS('Job Catalog'!$F$10:$F$509,$A51,'Job Catalog'!$H$10:$H$509,R$7,'Job Catalog'!$I$10:$I$509,R$9)/COUNTA('Job Catalog'!$C$10:$C$509),""))</f>
        <v/>
      </c>
      <c r="S51" s="57">
        <f>IF(OR($A51="",S$9=""),"",IFERROR(COUNTIFS('Job Catalog'!$F$10:$F$509,$A51,'Job Catalog'!$H$10:$H$509,S$7,'Job Catalog'!$I$10:$I$509,S$9)/COUNTA('Job Catalog'!$C$10:$C$509),""))</f>
        <v/>
      </c>
      <c r="T51" s="57">
        <f>IF(OR($A51="",T$9=""),"",IFERROR(COUNTIFS('Job Catalog'!$F$10:$F$509,$A51,'Job Catalog'!$H$10:$H$509,T$7,'Job Catalog'!$I$10:$I$509,T$9)/COUNTA('Job Catalog'!$C$10:$C$509),""))</f>
        <v/>
      </c>
      <c r="U51" s="57">
        <f>IF(OR($A51="",U$9=""),"",IFERROR(COUNTIFS('Job Catalog'!$F$10:$F$509,$A51,'Job Catalog'!$H$10:$H$509,U$7,'Job Catalog'!$I$10:$I$509,U$9)/COUNTA('Job Catalog'!$C$10:$C$509),""))</f>
        <v/>
      </c>
      <c r="V51" s="57">
        <f>IF(OR($A51="",V$9=""),"",IFERROR(COUNTIFS('Job Catalog'!$F$10:$F$509,$A51,'Job Catalog'!$H$10:$H$509,V$7,'Job Catalog'!$I$10:$I$509,V$9)/COUNTA('Job Catalog'!$C$10:$C$509),""))</f>
        <v/>
      </c>
      <c r="W51" s="57">
        <f>IF(OR($A51="",W$9=""),"",IFERROR(COUNTIFS('Job Catalog'!$F$10:$F$509,$A51,'Job Catalog'!$H$10:$H$509,W$7,'Job Catalog'!$I$10:$I$509,W$9)/COUNTA('Job Catalog'!$C$10:$C$509),""))</f>
        <v/>
      </c>
      <c r="X51" s="57">
        <f>IF(OR($A51="",X$9=""),"",IFERROR(COUNTIFS('Job Catalog'!$F$10:$F$509,$A51,'Job Catalog'!$H$10:$H$509,X$7,'Job Catalog'!$I$10:$I$509,X$9)/COUNTA('Job Catalog'!$C$10:$C$509),""))</f>
        <v/>
      </c>
      <c r="Y51" s="57">
        <f>IF(OR($A51="",Y$9=""),"",IFERROR(COUNTIFS('Job Catalog'!$F$10:$F$509,$A51,'Job Catalog'!$H$10:$H$509,Y$7,'Job Catalog'!$I$10:$I$509,Y$9)/COUNTA('Job Catalog'!$C$10:$C$509),""))</f>
        <v/>
      </c>
      <c r="Z51" s="57">
        <f>IF(OR($A51="",Z$9=""),"",IFERROR(COUNTIFS('Job Catalog'!$F$10:$F$509,$A51,'Job Catalog'!$H$10:$H$509,Z$7,'Job Catalog'!$I$10:$I$509,Z$9)/COUNTA('Job Catalog'!$C$10:$C$509),""))</f>
        <v/>
      </c>
      <c r="AA51" s="57">
        <f>IF(OR($A51="",AA$9=""),"",IFERROR(COUNTIFS('Job Catalog'!$F$10:$F$509,$A51,'Job Catalog'!$H$10:$H$509,AA$7,'Job Catalog'!$I$10:$I$509,AA$9)/COUNTA('Job Catalog'!$C$10:$C$509),""))</f>
        <v/>
      </c>
      <c r="AB51" s="57">
        <f>IF(OR($A51="",AB$9=""),"",IFERROR(COUNTIFS('Job Catalog'!$F$10:$F$509,$A51,'Job Catalog'!$H$10:$H$509,AB$7,'Job Catalog'!$I$10:$I$509,AB$9)/COUNTA('Job Catalog'!$C$10:$C$509),""))</f>
        <v/>
      </c>
      <c r="AC51" s="57">
        <f>IF(OR($A51="",AC$9=""),"",IFERROR(COUNTIFS('Job Catalog'!$F$10:$F$509,$A51,'Job Catalog'!$H$10:$H$509,AC$7,'Job Catalog'!$I$10:$I$509,AC$9)/COUNTA('Job Catalog'!$C$10:$C$509),""))</f>
        <v/>
      </c>
      <c r="AD51" s="57">
        <f>IF(OR($A51="",AD$9=""),"",IFERROR(COUNTIFS('Job Catalog'!$F$10:$F$509,$A51,'Job Catalog'!$H$10:$H$509,AD$7,'Job Catalog'!$I$10:$I$509,AD$9)/COUNTA('Job Catalog'!$C$10:$C$509),""))</f>
        <v/>
      </c>
      <c r="AE51" s="57">
        <f>IF(OR($A51="",AE$9=""),"",IFERROR(COUNTIFS('Job Catalog'!$F$10:$F$509,$A51,'Job Catalog'!$H$10:$H$509,AE$7,'Job Catalog'!$I$10:$I$509,AE$9)/COUNTA('Job Catalog'!$C$10:$C$509),""))</f>
        <v/>
      </c>
      <c r="AF51" s="57">
        <f>IF(OR($A51="",AF$9=""),"",IFERROR(COUNTIFS('Job Catalog'!$F$10:$F$509,$A51,'Job Catalog'!$H$10:$H$509,AF$7,'Job Catalog'!$I$10:$I$509,AF$9)/COUNTA('Job Catalog'!$C$10:$C$509),""))</f>
        <v/>
      </c>
      <c r="AG51" s="57">
        <f>IF(OR($A51="",AG$9=""),"",IFERROR(COUNTIFS('Job Catalog'!$F$10:$F$509,$A51,'Job Catalog'!$H$10:$H$509,AG$7,'Job Catalog'!$I$10:$I$509,AG$9)/COUNTA('Job Catalog'!$C$10:$C$509),""))</f>
        <v/>
      </c>
      <c r="AH51" s="57">
        <f>IF(OR($A51="",AH$9=""),"",IFERROR(COUNTIFS('Job Catalog'!$F$10:$F$509,$A51,'Job Catalog'!$H$10:$H$509,AH$7,'Job Catalog'!$I$10:$I$509,AH$9)/COUNTA('Job Catalog'!$C$10:$C$509),""))</f>
        <v/>
      </c>
      <c r="AI51" s="57">
        <f>IF(OR($A51="",AI$9=""),"",IFERROR(COUNTIFS('Job Catalog'!$F$10:$F$509,$A51,'Job Catalog'!$H$10:$H$509,AI$7,'Job Catalog'!$I$10:$I$509,AI$9)/COUNTA('Job Catalog'!$C$10:$C$509),""))</f>
        <v/>
      </c>
      <c r="AJ51" s="57">
        <f>IF(OR($A51="",AJ$9=""),"",IFERROR(COUNTIFS('Job Catalog'!$F$10:$F$509,$A51,'Job Catalog'!$H$10:$H$509,AJ$7,'Job Catalog'!$I$10:$I$509,AJ$9)/COUNTA('Job Catalog'!$C$10:$C$509),""))</f>
        <v/>
      </c>
      <c r="AK51" s="57">
        <f>IF(OR($A51="",AK$9=""),"",IFERROR(COUNTIFS('Job Catalog'!$F$10:$F$509,$A51,'Job Catalog'!$H$10:$H$509,AK$7,'Job Catalog'!$I$10:$I$509,AK$9)/COUNTA('Job Catalog'!$C$10:$C$509),""))</f>
        <v/>
      </c>
      <c r="AL51" s="57">
        <f>IF(OR($A51="",AL$9=""),"",IFERROR(COUNTIFS('Job Catalog'!$F$10:$F$509,$A51,'Job Catalog'!$H$10:$H$509,AL$7,'Job Catalog'!$I$10:$I$509,AL$9)/COUNTA('Job Catalog'!$C$10:$C$509),""))</f>
        <v/>
      </c>
      <c r="AM51" s="57">
        <f>IF(OR($A51="",AM$9=""),"",IFERROR(COUNTIFS('Job Catalog'!$F$10:$F$509,$A51,'Job Catalog'!$H$10:$H$509,AM$7,'Job Catalog'!$I$10:$I$509,AM$9)/COUNTA('Job Catalog'!$C$10:$C$509),""))</f>
        <v/>
      </c>
      <c r="AN51" s="57">
        <f>IF(OR($A51="",AN$9=""),"",IFERROR(COUNTIFS('Job Catalog'!$F$10:$F$509,$A51,'Job Catalog'!$H$10:$H$509,AN$7,'Job Catalog'!$I$10:$I$509,AN$9)/COUNTA('Job Catalog'!$C$10:$C$509),""))</f>
        <v/>
      </c>
      <c r="AO51" s="57">
        <f>IF(OR($A51="",AO$9=""),"",IFERROR(COUNTIFS('Job Catalog'!$F$10:$F$509,$A51,'Job Catalog'!$H$10:$H$509,AO$7,'Job Catalog'!$I$10:$I$509,AO$9)/COUNTA('Job Catalog'!$C$10:$C$509),""))</f>
        <v/>
      </c>
      <c r="AP51" s="57">
        <f>IF(OR($A51="",AP$9=""),"",IFERROR(COUNTIFS('Job Catalog'!$F$10:$F$509,$A51,'Job Catalog'!$H$10:$H$509,AP$7,'Job Catalog'!$I$10:$I$509,AP$9)/COUNTA('Job Catalog'!$C$10:$C$509),""))</f>
        <v/>
      </c>
      <c r="AQ51" s="57">
        <f>IF(OR($A51="",AQ$9=""),"",IFERROR(COUNTIFS('Job Catalog'!$F$10:$F$509,$A51,'Job Catalog'!$H$10:$H$509,AQ$7,'Job Catalog'!$I$10:$I$509,AQ$9)/COUNTA('Job Catalog'!$C$10:$C$509),""))</f>
        <v/>
      </c>
      <c r="AR51" s="57">
        <f>IF(OR($A51="",AR$9=""),"",IFERROR(COUNTIFS('Job Catalog'!$F$10:$F$509,$A51,'Job Catalog'!$H$10:$H$509,AR$7,'Job Catalog'!$I$10:$I$509,AR$9)/COUNTA('Job Catalog'!$C$10:$C$509),""))</f>
        <v/>
      </c>
      <c r="AS51" s="57">
        <f>IF(OR($A51="",AS$9=""),"",IFERROR(COUNTIFS('Job Catalog'!$F$10:$F$509,$A51,'Job Catalog'!$H$10:$H$509,AS$7,'Job Catalog'!$I$10:$I$509,AS$9)/COUNTA('Job Catalog'!$C$10:$C$509),""))</f>
        <v/>
      </c>
      <c r="AT51" s="57">
        <f>IF(OR($A51="",AT$9=""),"",IFERROR(COUNTIFS('Job Catalog'!$F$10:$F$509,$A51,'Job Catalog'!$H$10:$H$509,AT$7,'Job Catalog'!$I$10:$I$509,AT$9)/COUNTA('Job Catalog'!$C$10:$C$509),""))</f>
        <v/>
      </c>
      <c r="AU51" s="57">
        <f>IF(OR($A51="",AU$9=""),"",IFERROR(COUNTIFS('Job Catalog'!$F$10:$F$509,$A51,'Job Catalog'!$H$10:$H$509,AU$7,'Job Catalog'!$I$10:$I$509,AU$9)/COUNTA('Job Catalog'!$C$10:$C$509),""))</f>
        <v/>
      </c>
      <c r="AV51" s="57">
        <f>IF(OR($A51="",AV$9=""),"",IFERROR(COUNTIFS('Job Catalog'!$F$10:$F$509,$A51,'Job Catalog'!$H$10:$H$509,AV$7,'Job Catalog'!$I$10:$I$509,AV$9)/COUNTA('Job Catalog'!$C$10:$C$509),""))</f>
        <v/>
      </c>
      <c r="AW51" s="57">
        <f>IF(OR($A51="",AW$9=""),"",IFERROR(COUNTIFS('Job Catalog'!$F$10:$F$509,$A51,'Job Catalog'!$H$10:$H$509,AW$7,'Job Catalog'!$I$10:$I$509,AW$9)/COUNTA('Job Catalog'!$C$10:$C$509),""))</f>
        <v/>
      </c>
      <c r="AX51" s="57">
        <f>IF(OR($A51="",AX$9=""),"",IFERROR(COUNTIFS('Job Catalog'!$F$10:$F$509,$A51,'Job Catalog'!$H$10:$H$509,AX$7,'Job Catalog'!$I$10:$I$509,AX$9)/COUNTA('Job Catalog'!$C$10:$C$509),""))</f>
        <v/>
      </c>
      <c r="AY51" s="57">
        <f>IF(OR($A51="",AY$9=""),"",IFERROR(COUNTIFS('Job Catalog'!$F$10:$F$509,$A51,'Job Catalog'!$H$10:$H$509,AY$7,'Job Catalog'!$I$10:$I$509,AY$9)/COUNTA('Job Catalog'!$C$10:$C$509),""))</f>
        <v/>
      </c>
      <c r="AZ51" s="57">
        <f>IF(OR($A51="",AZ$9=""),"",IFERROR(COUNTIFS('Job Catalog'!$F$10:$F$509,$A51,'Job Catalog'!$H$10:$H$509,AZ$7,'Job Catalog'!$I$10:$I$509,AZ$9)/COUNTA('Job Catalog'!$C$10:$C$509),""))</f>
        <v/>
      </c>
      <c r="BA51" s="57">
        <f>IF(OR($A51="",BA$9=""),"",IFERROR(COUNTIFS('Job Catalog'!$F$10:$F$509,$A51,'Job Catalog'!$H$10:$H$509,BA$7,'Job Catalog'!$I$10:$I$509,BA$9)/COUNTA('Job Catalog'!$C$10:$C$509),""))</f>
        <v/>
      </c>
      <c r="BB51" s="57">
        <f>IF(OR($A51="",BB$9=""),"",IFERROR(COUNTIFS('Job Catalog'!$F$10:$F$509,$A51,'Job Catalog'!$H$10:$H$509,BB$7,'Job Catalog'!$I$10:$I$509,BB$9)/COUNTA('Job Catalog'!$C$10:$C$509),""))</f>
        <v/>
      </c>
      <c r="BC51" s="57">
        <f>IF(OR($A51="",BC$9=""),"",IFERROR(COUNTIFS('Job Catalog'!$F$10:$F$509,$A51,'Job Catalog'!$H$10:$H$509,BC$7,'Job Catalog'!$I$10:$I$509,BC$9)/COUNTA('Job Catalog'!$C$10:$C$509),""))</f>
        <v/>
      </c>
      <c r="BD51" s="57">
        <f>IF(OR($A51="",BD$9=""),"",IFERROR(COUNTIFS('Job Catalog'!$F$10:$F$509,$A51,'Job Catalog'!$H$10:$H$509,BD$7,'Job Catalog'!$I$10:$I$509,BD$9)/COUNTA('Job Catalog'!$C$10:$C$509),""))</f>
        <v/>
      </c>
      <c r="BE51" s="57">
        <f>IF(OR($A51="",BE$9=""),"",IFERROR(COUNTIFS('Job Catalog'!$F$10:$F$509,$A51,'Job Catalog'!$H$10:$H$509,BE$7,'Job Catalog'!$I$10:$I$509,BE$9)/COUNTA('Job Catalog'!$C$10:$C$509),""))</f>
        <v/>
      </c>
      <c r="BF51" s="57">
        <f>IF(OR($A51="",BF$9=""),"",IFERROR(COUNTIFS('Job Catalog'!$F$10:$F$509,$A51,'Job Catalog'!$H$10:$H$509,BF$7,'Job Catalog'!$I$10:$I$509,BF$9)/COUNTA('Job Catalog'!$C$10:$C$509),""))</f>
        <v/>
      </c>
      <c r="BG51" s="57">
        <f>IF(OR($A51="",BG$9=""),"",IFERROR(COUNTIFS('Job Catalog'!$F$10:$F$509,$A51,'Job Catalog'!$H$10:$H$509,BG$7,'Job Catalog'!$I$10:$I$509,BG$9)/COUNTA('Job Catalog'!$C$10:$C$509),""))</f>
        <v/>
      </c>
      <c r="BH51" s="57">
        <f>IF(OR($A51="",BH$9=""),"",IFERROR(COUNTIFS('Job Catalog'!$F$10:$F$509,$A51,'Job Catalog'!$H$10:$H$509,BH$7,'Job Catalog'!$I$10:$I$509,BH$9)/COUNTA('Job Catalog'!$C$10:$C$509),""))</f>
        <v/>
      </c>
      <c r="BI51" s="57">
        <f>IF(OR($A51="",BI$9=""),"",IFERROR(COUNTIFS('Job Catalog'!$F$10:$F$509,$A51,'Job Catalog'!$H$10:$H$509,BI$7,'Job Catalog'!$I$10:$I$509,BI$9)/COUNTA('Job Catalog'!$C$10:$C$509),""))</f>
        <v/>
      </c>
      <c r="BJ51" s="57">
        <f>IF(OR($A51="",BJ$9=""),"",IFERROR(COUNTIFS('Job Catalog'!$F$10:$F$509,$A51,'Job Catalog'!$H$10:$H$509,BJ$7,'Job Catalog'!$I$10:$I$509,BJ$9)/COUNTA('Job Catalog'!$C$10:$C$509),""))</f>
        <v/>
      </c>
      <c r="BK51" s="57">
        <f>IF(OR($A51="",BK$9=""),"",IFERROR(COUNTIFS('Job Catalog'!$F$10:$F$509,$A51,'Job Catalog'!$H$10:$H$509,BK$7,'Job Catalog'!$I$10:$I$509,BK$9)/COUNTA('Job Catalog'!$C$10:$C$509),""))</f>
        <v/>
      </c>
      <c r="BL51" s="57">
        <f>IF(OR($A51="",BL$9=""),"",IFERROR(COUNTIFS('Job Catalog'!$F$10:$F$509,$A51,'Job Catalog'!$H$10:$H$509,BL$7,'Job Catalog'!$I$10:$I$509,BL$9)/COUNTA('Job Catalog'!$C$10:$C$509),""))</f>
        <v/>
      </c>
      <c r="BM51" s="57">
        <f>IF(OR($A51="",BM$9=""),"",IFERROR(COUNTIFS('Job Catalog'!$F$10:$F$509,$A51,'Job Catalog'!$H$10:$H$509,BM$7,'Job Catalog'!$I$10:$I$509,BM$9)/COUNTA('Job Catalog'!$C$10:$C$509),""))</f>
        <v/>
      </c>
      <c r="BN51" s="57">
        <f>IF(OR($A51="",BN$9=""),"",IFERROR(COUNTIFS('Job Catalog'!$F$10:$F$509,$A51,'Job Catalog'!$H$10:$H$509,BN$7,'Job Catalog'!$I$10:$I$509,BN$9)/COUNTA('Job Catalog'!$C$10:$C$509),""))</f>
        <v/>
      </c>
      <c r="BO51" s="57">
        <f>IF(OR($A51="",BO$9=""),"",IFERROR(COUNTIFS('Job Catalog'!$F$10:$F$509,$A51,'Job Catalog'!$H$10:$H$509,BO$7,'Job Catalog'!$I$10:$I$509,BO$9)/COUNTA('Job Catalog'!$C$10:$C$509),""))</f>
        <v/>
      </c>
      <c r="BP51" s="57">
        <f>IF(OR($A51="",BP$9=""),"",IFERROR(COUNTIFS('Job Catalog'!$F$10:$F$509,$A51,'Job Catalog'!$H$10:$H$509,BP$7,'Job Catalog'!$I$10:$I$509,BP$9)/COUNTA('Job Catalog'!$C$10:$C$509),""))</f>
        <v/>
      </c>
      <c r="BQ51" s="57">
        <f>IF(OR($A51="",BQ$9=""),"",IFERROR(COUNTIFS('Job Catalog'!$F$10:$F$509,$A51,'Job Catalog'!$H$10:$H$509,BQ$7,'Job Catalog'!$I$10:$I$509,BQ$9)/COUNTA('Job Catalog'!$C$10:$C$509),""))</f>
        <v/>
      </c>
      <c r="BR51" s="57">
        <f>IF(OR($A51="",BR$9=""),"",IFERROR(COUNTIFS('Job Catalog'!$F$10:$F$509,$A51,'Job Catalog'!$H$10:$H$509,BR$7,'Job Catalog'!$I$10:$I$509,BR$9)/COUNTA('Job Catalog'!$C$10:$C$509),""))</f>
        <v/>
      </c>
      <c r="BS51" s="57">
        <f>IF(OR($A51="",BS$9=""),"",IFERROR(COUNTIFS('Job Catalog'!$F$10:$F$509,$A51,'Job Catalog'!$H$10:$H$509,BS$7,'Job Catalog'!$I$10:$I$509,BS$9)/COUNTA('Job Catalog'!$C$10:$C$509),""))</f>
        <v/>
      </c>
      <c r="BT51" s="57">
        <f>IF(OR($A51="",BT$9=""),"",IFERROR(COUNTIFS('Job Catalog'!$F$10:$F$509,$A51,'Job Catalog'!$H$10:$H$509,BT$7,'Job Catalog'!$I$10:$I$509,BT$9)/COUNTA('Job Catalog'!$C$10:$C$509),""))</f>
        <v/>
      </c>
      <c r="BU51" s="57">
        <f>IF(OR($A51="",BU$9=""),"",IFERROR(COUNTIFS('Job Catalog'!$F$10:$F$509,$A51,'Job Catalog'!$H$10:$H$509,BU$7,'Job Catalog'!$I$10:$I$509,BU$9)/COUNTA('Job Catalog'!$C$10:$C$509),""))</f>
        <v/>
      </c>
      <c r="BV51" s="57">
        <f>IF(OR($A51="",BV$9=""),"",IFERROR(COUNTIFS('Job Catalog'!$F$10:$F$509,$A51,'Job Catalog'!$H$10:$H$509,BV$7,'Job Catalog'!$I$10:$I$509,BV$9)/COUNTA('Job Catalog'!$C$10:$C$509),""))</f>
        <v/>
      </c>
      <c r="BW51" s="57">
        <f>IF(OR($A51="",BW$9=""),"",IFERROR(COUNTIFS('Job Catalog'!$F$10:$F$509,$A51,'Job Catalog'!$H$10:$H$509,BW$7,'Job Catalog'!$I$10:$I$509,BW$9)/COUNTA('Job Catalog'!$C$10:$C$509),""))</f>
        <v/>
      </c>
      <c r="BX51" s="57">
        <f>IF(OR($A51="",BX$9=""),"",IFERROR(COUNTIFS('Job Catalog'!$F$10:$F$509,$A51,'Job Catalog'!$H$10:$H$509,BX$7,'Job Catalog'!$I$10:$I$509,BX$9)/COUNTA('Job Catalog'!$C$10:$C$509),""))</f>
        <v/>
      </c>
      <c r="BY51" s="57">
        <f>IF(OR($A51="",BY$9=""),"",IFERROR(COUNTIFS('Job Catalog'!$F$10:$F$509,$A51,'Job Catalog'!$H$10:$H$509,BY$7,'Job Catalog'!$I$10:$I$509,BY$9)/COUNTA('Job Catalog'!$C$10:$C$509),""))</f>
        <v/>
      </c>
      <c r="BZ51" s="57">
        <f>IF(OR($A51="",BZ$9=""),"",IFERROR(COUNTIFS('Job Catalog'!$F$10:$F$509,$A51,'Job Catalog'!$H$10:$H$509,BZ$7,'Job Catalog'!$I$10:$I$509,BZ$9)/COUNTA('Job Catalog'!$C$10:$C$509),""))</f>
        <v/>
      </c>
      <c r="CA51" s="57">
        <f>IF(OR($A51="",CA$9=""),"",IFERROR(COUNTIFS('Job Catalog'!$F$10:$F$509,$A51,'Job Catalog'!$H$10:$H$509,CA$7,'Job Catalog'!$I$10:$I$509,CA$9)/COUNTA('Job Catalog'!$C$10:$C$509),""))</f>
        <v/>
      </c>
      <c r="CB51" s="57">
        <f>IF(OR($A51="",CB$9=""),"",IFERROR(COUNTIFS('Job Catalog'!$F$10:$F$509,$A51,'Job Catalog'!$H$10:$H$509,CB$7,'Job Catalog'!$I$10:$I$509,CB$9)/COUNTA('Job Catalog'!$C$10:$C$509),""))</f>
        <v/>
      </c>
      <c r="CC51" s="57">
        <f>IF(OR($A51="",CC$9=""),"",IFERROR(COUNTIFS('Job Catalog'!$F$10:$F$509,$A51,'Job Catalog'!$H$10:$H$509,CC$7,'Job Catalog'!$I$10:$I$509,CC$9)/COUNTA('Job Catalog'!$C$10:$C$509),""))</f>
        <v/>
      </c>
      <c r="CD51" s="57">
        <f>IF(OR($A51="",CD$9=""),"",IFERROR(COUNTIFS('Job Catalog'!$F$10:$F$509,$A51,'Job Catalog'!$H$10:$H$509,CD$7,'Job Catalog'!$I$10:$I$509,CD$9)/COUNTA('Job Catalog'!$C$10:$C$509),""))</f>
        <v/>
      </c>
      <c r="CE51" s="57">
        <f>IF(OR($A51="",CE$9=""),"",IFERROR(COUNTIFS('Job Catalog'!$F$10:$F$509,$A51,'Job Catalog'!$H$10:$H$509,CE$7,'Job Catalog'!$I$10:$I$509,CE$9)/COUNTA('Job Catalog'!$C$10:$C$509),""))</f>
        <v/>
      </c>
      <c r="CF51" s="57">
        <f>IF(OR($A51="",CF$9=""),"",IFERROR(COUNTIFS('Job Catalog'!$F$10:$F$509,$A51,'Job Catalog'!$H$10:$H$509,CF$7,'Job Catalog'!$I$10:$I$509,CF$9)/COUNTA('Job Catalog'!$C$10:$C$509),""))</f>
        <v/>
      </c>
      <c r="CG51" s="57">
        <f>IF(OR($A51="",CG$9=""),"",IFERROR(COUNTIFS('Job Catalog'!$F$10:$F$509,$A51,'Job Catalog'!$H$10:$H$509,CG$7,'Job Catalog'!$I$10:$I$509,CG$9)/COUNTA('Job Catalog'!$C$10:$C$509),""))</f>
        <v/>
      </c>
      <c r="CH51" s="57">
        <f>IF(OR($A51="",CH$9=""),"",IFERROR(COUNTIFS('Job Catalog'!$F$10:$F$509,$A51,'Job Catalog'!$H$10:$H$509,CH$7,'Job Catalog'!$I$10:$I$509,CH$9)/COUNTA('Job Catalog'!$C$10:$C$509),""))</f>
        <v/>
      </c>
      <c r="CI51" s="57">
        <f>IF(OR($A51="",CI$9=""),"",IFERROR(COUNTIFS('Job Catalog'!$F$10:$F$509,$A51,'Job Catalog'!$H$10:$H$509,CI$7,'Job Catalog'!$I$10:$I$509,CI$9)/COUNTA('Job Catalog'!$C$10:$C$509),""))</f>
        <v/>
      </c>
      <c r="CJ51" s="57">
        <f>IF(OR($A51="",CJ$9=""),"",IFERROR(COUNTIFS('Job Catalog'!$F$10:$F$509,$A51,'Job Catalog'!$H$10:$H$509,CJ$7,'Job Catalog'!$I$10:$I$509,CJ$9)/COUNTA('Job Catalog'!$C$10:$C$509),""))</f>
        <v/>
      </c>
      <c r="CK51" s="57">
        <f>IF(OR($A51="",CK$9=""),"",IFERROR(COUNTIFS('Job Catalog'!$F$10:$F$509,$A51,'Job Catalog'!$H$10:$H$509,CK$7,'Job Catalog'!$I$10:$I$509,CK$9)/COUNTA('Job Catalog'!$C$10:$C$509),""))</f>
        <v/>
      </c>
      <c r="CL51" s="57">
        <f>IF(OR($A51="",CL$9=""),"",IFERROR(COUNTIFS('Job Catalog'!$F$10:$F$509,$A51,'Job Catalog'!$H$10:$H$509,CL$7,'Job Catalog'!$I$10:$I$509,CL$9)/COUNTA('Job Catalog'!$C$10:$C$509),""))</f>
        <v/>
      </c>
      <c r="CM51" s="57">
        <f>IF(OR($A51="",CM$9=""),"",IFERROR(COUNTIFS('Job Catalog'!$F$10:$F$509,$A51,'Job Catalog'!$H$10:$H$509,CM$7,'Job Catalog'!$I$10:$I$509,CM$9)/COUNTA('Job Catalog'!$C$10:$C$509),""))</f>
        <v/>
      </c>
      <c r="CN51" s="57">
        <f>IF(OR($A51="",CN$9=""),"",IFERROR(COUNTIFS('Job Catalog'!$F$10:$F$509,$A51,'Job Catalog'!$H$10:$H$509,CN$7,'Job Catalog'!$I$10:$I$509,CN$9)/COUNTA('Job Catalog'!$C$10:$C$509),""))</f>
        <v/>
      </c>
      <c r="CO51" s="57">
        <f>IF(OR($A51="",CO$9=""),"",IFERROR(COUNTIFS('Job Catalog'!$F$10:$F$509,$A51,'Job Catalog'!$H$10:$H$509,CO$7,'Job Catalog'!$I$10:$I$509,CO$9)/COUNTA('Job Catalog'!$C$10:$C$509),""))</f>
        <v/>
      </c>
      <c r="CP51" s="57">
        <f>IF(OR($A51="",CP$9=""),"",IFERROR(COUNTIFS('Job Catalog'!$F$10:$F$509,$A51,'Job Catalog'!$H$10:$H$509,CP$7,'Job Catalog'!$I$10:$I$509,CP$9)/COUNTA('Job Catalog'!$C$10:$C$509),""))</f>
        <v/>
      </c>
      <c r="CQ51" s="57">
        <f>IF(OR($A51="",CQ$9=""),"",IFERROR(COUNTIFS('Job Catalog'!$F$10:$F$509,$A51,'Job Catalog'!$H$10:$H$509,CQ$7,'Job Catalog'!$I$10:$I$509,CQ$9)/COUNTA('Job Catalog'!$C$10:$C$509),""))</f>
        <v/>
      </c>
      <c r="CR51" s="57">
        <f>IF(OR($A51="",CR$9=""),"",IFERROR(COUNTIFS('Job Catalog'!$F$10:$F$509,$A51,'Job Catalog'!$H$10:$H$509,CR$7,'Job Catalog'!$I$10:$I$509,CR$9)/COUNTA('Job Catalog'!$C$10:$C$509),""))</f>
        <v/>
      </c>
      <c r="CS51" s="57">
        <f>IF(OR($A51="",CS$9=""),"",IFERROR(COUNTIFS('Job Catalog'!$F$10:$F$509,$A51,'Job Catalog'!$H$10:$H$509,CS$7,'Job Catalog'!$I$10:$I$509,CS$9)/COUNTA('Job Catalog'!$C$10:$C$509),""))</f>
        <v/>
      </c>
      <c r="CT51" s="57">
        <f>IF(OR($A51="",CT$9=""),"",IFERROR(COUNTIFS('Job Catalog'!$F$10:$F$509,$A51,'Job Catalog'!$H$10:$H$509,CT$7,'Job Catalog'!$I$10:$I$509,CT$9)/COUNTA('Job Catalog'!$C$10:$C$509),""))</f>
        <v/>
      </c>
      <c r="CU51" s="58">
        <f>IF($A51="","",SUM(C51:CT51))</f>
        <v/>
      </c>
    </row>
    <row r="52">
      <c r="A52">
        <f>IF(SETUP!$C190="","",SETUP!$C190)</f>
        <v/>
      </c>
      <c r="B52" s="9">
        <f>IF(SETUP!$C190="","",SETUP!$B190&amp;" / "&amp;SETUP!$D190)</f>
        <v/>
      </c>
      <c r="C52" s="57">
        <f>IF(OR($A52="",C$9=""),"",IFERROR(COUNTIFS('Job Catalog'!$F$10:$F$509,$A52,'Job Catalog'!$H$10:$H$509,C$7,'Job Catalog'!$I$10:$I$509,C$9)/COUNTA('Job Catalog'!$C$10:$C$509),""))</f>
        <v/>
      </c>
      <c r="D52" s="57">
        <f>IF(OR($A52="",D$9=""),"",IFERROR(COUNTIFS('Job Catalog'!$F$10:$F$509,$A52,'Job Catalog'!$H$10:$H$509,D$7,'Job Catalog'!$I$10:$I$509,D$9)/COUNTA('Job Catalog'!$C$10:$C$509),""))</f>
        <v/>
      </c>
      <c r="E52" s="57">
        <f>IF(OR($A52="",E$9=""),"",IFERROR(COUNTIFS('Job Catalog'!$F$10:$F$509,$A52,'Job Catalog'!$H$10:$H$509,E$7,'Job Catalog'!$I$10:$I$509,E$9)/COUNTA('Job Catalog'!$C$10:$C$509),""))</f>
        <v/>
      </c>
      <c r="F52" s="57">
        <f>IF(OR($A52="",F$9=""),"",IFERROR(COUNTIFS('Job Catalog'!$F$10:$F$509,$A52,'Job Catalog'!$H$10:$H$509,F$7,'Job Catalog'!$I$10:$I$509,F$9)/COUNTA('Job Catalog'!$C$10:$C$509),""))</f>
        <v/>
      </c>
      <c r="G52" s="57">
        <f>IF(OR($A52="",G$9=""),"",IFERROR(COUNTIFS('Job Catalog'!$F$10:$F$509,$A52,'Job Catalog'!$H$10:$H$509,G$7,'Job Catalog'!$I$10:$I$509,G$9)/COUNTA('Job Catalog'!$C$10:$C$509),""))</f>
        <v/>
      </c>
      <c r="H52" s="57">
        <f>IF(OR($A52="",H$9=""),"",IFERROR(COUNTIFS('Job Catalog'!$F$10:$F$509,$A52,'Job Catalog'!$H$10:$H$509,H$7,'Job Catalog'!$I$10:$I$509,H$9)/COUNTA('Job Catalog'!$C$10:$C$509),""))</f>
        <v/>
      </c>
      <c r="I52" s="57">
        <f>IF(OR($A52="",I$9=""),"",IFERROR(COUNTIFS('Job Catalog'!$F$10:$F$509,$A52,'Job Catalog'!$H$10:$H$509,I$7,'Job Catalog'!$I$10:$I$509,I$9)/COUNTA('Job Catalog'!$C$10:$C$509),""))</f>
        <v/>
      </c>
      <c r="J52" s="57">
        <f>IF(OR($A52="",J$9=""),"",IFERROR(COUNTIFS('Job Catalog'!$F$10:$F$509,$A52,'Job Catalog'!$H$10:$H$509,J$7,'Job Catalog'!$I$10:$I$509,J$9)/COUNTA('Job Catalog'!$C$10:$C$509),""))</f>
        <v/>
      </c>
      <c r="K52" s="57">
        <f>IF(OR($A52="",K$9=""),"",IFERROR(COUNTIFS('Job Catalog'!$F$10:$F$509,$A52,'Job Catalog'!$H$10:$H$509,K$7,'Job Catalog'!$I$10:$I$509,K$9)/COUNTA('Job Catalog'!$C$10:$C$509),""))</f>
        <v/>
      </c>
      <c r="L52" s="57">
        <f>IF(OR($A52="",L$9=""),"",IFERROR(COUNTIFS('Job Catalog'!$F$10:$F$509,$A52,'Job Catalog'!$H$10:$H$509,L$7,'Job Catalog'!$I$10:$I$509,L$9)/COUNTA('Job Catalog'!$C$10:$C$509),""))</f>
        <v/>
      </c>
      <c r="M52" s="57">
        <f>IF(OR($A52="",M$9=""),"",IFERROR(COUNTIFS('Job Catalog'!$F$10:$F$509,$A52,'Job Catalog'!$H$10:$H$509,M$7,'Job Catalog'!$I$10:$I$509,M$9)/COUNTA('Job Catalog'!$C$10:$C$509),""))</f>
        <v/>
      </c>
      <c r="N52" s="57">
        <f>IF(OR($A52="",N$9=""),"",IFERROR(COUNTIFS('Job Catalog'!$F$10:$F$509,$A52,'Job Catalog'!$H$10:$H$509,N$7,'Job Catalog'!$I$10:$I$509,N$9)/COUNTA('Job Catalog'!$C$10:$C$509),""))</f>
        <v/>
      </c>
      <c r="O52" s="57">
        <f>IF(OR($A52="",O$9=""),"",IFERROR(COUNTIFS('Job Catalog'!$F$10:$F$509,$A52,'Job Catalog'!$H$10:$H$509,O$7,'Job Catalog'!$I$10:$I$509,O$9)/COUNTA('Job Catalog'!$C$10:$C$509),""))</f>
        <v/>
      </c>
      <c r="P52" s="57">
        <f>IF(OR($A52="",P$9=""),"",IFERROR(COUNTIFS('Job Catalog'!$F$10:$F$509,$A52,'Job Catalog'!$H$10:$H$509,P$7,'Job Catalog'!$I$10:$I$509,P$9)/COUNTA('Job Catalog'!$C$10:$C$509),""))</f>
        <v/>
      </c>
      <c r="Q52" s="57">
        <f>IF(OR($A52="",Q$9=""),"",IFERROR(COUNTIFS('Job Catalog'!$F$10:$F$509,$A52,'Job Catalog'!$H$10:$H$509,Q$7,'Job Catalog'!$I$10:$I$509,Q$9)/COUNTA('Job Catalog'!$C$10:$C$509),""))</f>
        <v/>
      </c>
      <c r="R52" s="57">
        <f>IF(OR($A52="",R$9=""),"",IFERROR(COUNTIFS('Job Catalog'!$F$10:$F$509,$A52,'Job Catalog'!$H$10:$H$509,R$7,'Job Catalog'!$I$10:$I$509,R$9)/COUNTA('Job Catalog'!$C$10:$C$509),""))</f>
        <v/>
      </c>
      <c r="S52" s="57">
        <f>IF(OR($A52="",S$9=""),"",IFERROR(COUNTIFS('Job Catalog'!$F$10:$F$509,$A52,'Job Catalog'!$H$10:$H$509,S$7,'Job Catalog'!$I$10:$I$509,S$9)/COUNTA('Job Catalog'!$C$10:$C$509),""))</f>
        <v/>
      </c>
      <c r="T52" s="57">
        <f>IF(OR($A52="",T$9=""),"",IFERROR(COUNTIFS('Job Catalog'!$F$10:$F$509,$A52,'Job Catalog'!$H$10:$H$509,T$7,'Job Catalog'!$I$10:$I$509,T$9)/COUNTA('Job Catalog'!$C$10:$C$509),""))</f>
        <v/>
      </c>
      <c r="U52" s="57">
        <f>IF(OR($A52="",U$9=""),"",IFERROR(COUNTIFS('Job Catalog'!$F$10:$F$509,$A52,'Job Catalog'!$H$10:$H$509,U$7,'Job Catalog'!$I$10:$I$509,U$9)/COUNTA('Job Catalog'!$C$10:$C$509),""))</f>
        <v/>
      </c>
      <c r="V52" s="57">
        <f>IF(OR($A52="",V$9=""),"",IFERROR(COUNTIFS('Job Catalog'!$F$10:$F$509,$A52,'Job Catalog'!$H$10:$H$509,V$7,'Job Catalog'!$I$10:$I$509,V$9)/COUNTA('Job Catalog'!$C$10:$C$509),""))</f>
        <v/>
      </c>
      <c r="W52" s="57">
        <f>IF(OR($A52="",W$9=""),"",IFERROR(COUNTIFS('Job Catalog'!$F$10:$F$509,$A52,'Job Catalog'!$H$10:$H$509,W$7,'Job Catalog'!$I$10:$I$509,W$9)/COUNTA('Job Catalog'!$C$10:$C$509),""))</f>
        <v/>
      </c>
      <c r="X52" s="57">
        <f>IF(OR($A52="",X$9=""),"",IFERROR(COUNTIFS('Job Catalog'!$F$10:$F$509,$A52,'Job Catalog'!$H$10:$H$509,X$7,'Job Catalog'!$I$10:$I$509,X$9)/COUNTA('Job Catalog'!$C$10:$C$509),""))</f>
        <v/>
      </c>
      <c r="Y52" s="57">
        <f>IF(OR($A52="",Y$9=""),"",IFERROR(COUNTIFS('Job Catalog'!$F$10:$F$509,$A52,'Job Catalog'!$H$10:$H$509,Y$7,'Job Catalog'!$I$10:$I$509,Y$9)/COUNTA('Job Catalog'!$C$10:$C$509),""))</f>
        <v/>
      </c>
      <c r="Z52" s="57">
        <f>IF(OR($A52="",Z$9=""),"",IFERROR(COUNTIFS('Job Catalog'!$F$10:$F$509,$A52,'Job Catalog'!$H$10:$H$509,Z$7,'Job Catalog'!$I$10:$I$509,Z$9)/COUNTA('Job Catalog'!$C$10:$C$509),""))</f>
        <v/>
      </c>
      <c r="AA52" s="57">
        <f>IF(OR($A52="",AA$9=""),"",IFERROR(COUNTIFS('Job Catalog'!$F$10:$F$509,$A52,'Job Catalog'!$H$10:$H$509,AA$7,'Job Catalog'!$I$10:$I$509,AA$9)/COUNTA('Job Catalog'!$C$10:$C$509),""))</f>
        <v/>
      </c>
      <c r="AB52" s="57">
        <f>IF(OR($A52="",AB$9=""),"",IFERROR(COUNTIFS('Job Catalog'!$F$10:$F$509,$A52,'Job Catalog'!$H$10:$H$509,AB$7,'Job Catalog'!$I$10:$I$509,AB$9)/COUNTA('Job Catalog'!$C$10:$C$509),""))</f>
        <v/>
      </c>
      <c r="AC52" s="57">
        <f>IF(OR($A52="",AC$9=""),"",IFERROR(COUNTIFS('Job Catalog'!$F$10:$F$509,$A52,'Job Catalog'!$H$10:$H$509,AC$7,'Job Catalog'!$I$10:$I$509,AC$9)/COUNTA('Job Catalog'!$C$10:$C$509),""))</f>
        <v/>
      </c>
      <c r="AD52" s="57">
        <f>IF(OR($A52="",AD$9=""),"",IFERROR(COUNTIFS('Job Catalog'!$F$10:$F$509,$A52,'Job Catalog'!$H$10:$H$509,AD$7,'Job Catalog'!$I$10:$I$509,AD$9)/COUNTA('Job Catalog'!$C$10:$C$509),""))</f>
        <v/>
      </c>
      <c r="AE52" s="57">
        <f>IF(OR($A52="",AE$9=""),"",IFERROR(COUNTIFS('Job Catalog'!$F$10:$F$509,$A52,'Job Catalog'!$H$10:$H$509,AE$7,'Job Catalog'!$I$10:$I$509,AE$9)/COUNTA('Job Catalog'!$C$10:$C$509),""))</f>
        <v/>
      </c>
      <c r="AF52" s="57">
        <f>IF(OR($A52="",AF$9=""),"",IFERROR(COUNTIFS('Job Catalog'!$F$10:$F$509,$A52,'Job Catalog'!$H$10:$H$509,AF$7,'Job Catalog'!$I$10:$I$509,AF$9)/COUNTA('Job Catalog'!$C$10:$C$509),""))</f>
        <v/>
      </c>
      <c r="AG52" s="57">
        <f>IF(OR($A52="",AG$9=""),"",IFERROR(COUNTIFS('Job Catalog'!$F$10:$F$509,$A52,'Job Catalog'!$H$10:$H$509,AG$7,'Job Catalog'!$I$10:$I$509,AG$9)/COUNTA('Job Catalog'!$C$10:$C$509),""))</f>
        <v/>
      </c>
      <c r="AH52" s="57">
        <f>IF(OR($A52="",AH$9=""),"",IFERROR(COUNTIFS('Job Catalog'!$F$10:$F$509,$A52,'Job Catalog'!$H$10:$H$509,AH$7,'Job Catalog'!$I$10:$I$509,AH$9)/COUNTA('Job Catalog'!$C$10:$C$509),""))</f>
        <v/>
      </c>
      <c r="AI52" s="57">
        <f>IF(OR($A52="",AI$9=""),"",IFERROR(COUNTIFS('Job Catalog'!$F$10:$F$509,$A52,'Job Catalog'!$H$10:$H$509,AI$7,'Job Catalog'!$I$10:$I$509,AI$9)/COUNTA('Job Catalog'!$C$10:$C$509),""))</f>
        <v/>
      </c>
      <c r="AJ52" s="57">
        <f>IF(OR($A52="",AJ$9=""),"",IFERROR(COUNTIFS('Job Catalog'!$F$10:$F$509,$A52,'Job Catalog'!$H$10:$H$509,AJ$7,'Job Catalog'!$I$10:$I$509,AJ$9)/COUNTA('Job Catalog'!$C$10:$C$509),""))</f>
        <v/>
      </c>
      <c r="AK52" s="57">
        <f>IF(OR($A52="",AK$9=""),"",IFERROR(COUNTIFS('Job Catalog'!$F$10:$F$509,$A52,'Job Catalog'!$H$10:$H$509,AK$7,'Job Catalog'!$I$10:$I$509,AK$9)/COUNTA('Job Catalog'!$C$10:$C$509),""))</f>
        <v/>
      </c>
      <c r="AL52" s="57">
        <f>IF(OR($A52="",AL$9=""),"",IFERROR(COUNTIFS('Job Catalog'!$F$10:$F$509,$A52,'Job Catalog'!$H$10:$H$509,AL$7,'Job Catalog'!$I$10:$I$509,AL$9)/COUNTA('Job Catalog'!$C$10:$C$509),""))</f>
        <v/>
      </c>
      <c r="AM52" s="57">
        <f>IF(OR($A52="",AM$9=""),"",IFERROR(COUNTIFS('Job Catalog'!$F$10:$F$509,$A52,'Job Catalog'!$H$10:$H$509,AM$7,'Job Catalog'!$I$10:$I$509,AM$9)/COUNTA('Job Catalog'!$C$10:$C$509),""))</f>
        <v/>
      </c>
      <c r="AN52" s="57">
        <f>IF(OR($A52="",AN$9=""),"",IFERROR(COUNTIFS('Job Catalog'!$F$10:$F$509,$A52,'Job Catalog'!$H$10:$H$509,AN$7,'Job Catalog'!$I$10:$I$509,AN$9)/COUNTA('Job Catalog'!$C$10:$C$509),""))</f>
        <v/>
      </c>
      <c r="AO52" s="57">
        <f>IF(OR($A52="",AO$9=""),"",IFERROR(COUNTIFS('Job Catalog'!$F$10:$F$509,$A52,'Job Catalog'!$H$10:$H$509,AO$7,'Job Catalog'!$I$10:$I$509,AO$9)/COUNTA('Job Catalog'!$C$10:$C$509),""))</f>
        <v/>
      </c>
      <c r="AP52" s="57">
        <f>IF(OR($A52="",AP$9=""),"",IFERROR(COUNTIFS('Job Catalog'!$F$10:$F$509,$A52,'Job Catalog'!$H$10:$H$509,AP$7,'Job Catalog'!$I$10:$I$509,AP$9)/COUNTA('Job Catalog'!$C$10:$C$509),""))</f>
        <v/>
      </c>
      <c r="AQ52" s="57">
        <f>IF(OR($A52="",AQ$9=""),"",IFERROR(COUNTIFS('Job Catalog'!$F$10:$F$509,$A52,'Job Catalog'!$H$10:$H$509,AQ$7,'Job Catalog'!$I$10:$I$509,AQ$9)/COUNTA('Job Catalog'!$C$10:$C$509),""))</f>
        <v/>
      </c>
      <c r="AR52" s="57">
        <f>IF(OR($A52="",AR$9=""),"",IFERROR(COUNTIFS('Job Catalog'!$F$10:$F$509,$A52,'Job Catalog'!$H$10:$H$509,AR$7,'Job Catalog'!$I$10:$I$509,AR$9)/COUNTA('Job Catalog'!$C$10:$C$509),""))</f>
        <v/>
      </c>
      <c r="AS52" s="57">
        <f>IF(OR($A52="",AS$9=""),"",IFERROR(COUNTIFS('Job Catalog'!$F$10:$F$509,$A52,'Job Catalog'!$H$10:$H$509,AS$7,'Job Catalog'!$I$10:$I$509,AS$9)/COUNTA('Job Catalog'!$C$10:$C$509),""))</f>
        <v/>
      </c>
      <c r="AT52" s="57">
        <f>IF(OR($A52="",AT$9=""),"",IFERROR(COUNTIFS('Job Catalog'!$F$10:$F$509,$A52,'Job Catalog'!$H$10:$H$509,AT$7,'Job Catalog'!$I$10:$I$509,AT$9)/COUNTA('Job Catalog'!$C$10:$C$509),""))</f>
        <v/>
      </c>
      <c r="AU52" s="57">
        <f>IF(OR($A52="",AU$9=""),"",IFERROR(COUNTIFS('Job Catalog'!$F$10:$F$509,$A52,'Job Catalog'!$H$10:$H$509,AU$7,'Job Catalog'!$I$10:$I$509,AU$9)/COUNTA('Job Catalog'!$C$10:$C$509),""))</f>
        <v/>
      </c>
      <c r="AV52" s="57">
        <f>IF(OR($A52="",AV$9=""),"",IFERROR(COUNTIFS('Job Catalog'!$F$10:$F$509,$A52,'Job Catalog'!$H$10:$H$509,AV$7,'Job Catalog'!$I$10:$I$509,AV$9)/COUNTA('Job Catalog'!$C$10:$C$509),""))</f>
        <v/>
      </c>
      <c r="AW52" s="57">
        <f>IF(OR($A52="",AW$9=""),"",IFERROR(COUNTIFS('Job Catalog'!$F$10:$F$509,$A52,'Job Catalog'!$H$10:$H$509,AW$7,'Job Catalog'!$I$10:$I$509,AW$9)/COUNTA('Job Catalog'!$C$10:$C$509),""))</f>
        <v/>
      </c>
      <c r="AX52" s="57">
        <f>IF(OR($A52="",AX$9=""),"",IFERROR(COUNTIFS('Job Catalog'!$F$10:$F$509,$A52,'Job Catalog'!$H$10:$H$509,AX$7,'Job Catalog'!$I$10:$I$509,AX$9)/COUNTA('Job Catalog'!$C$10:$C$509),""))</f>
        <v/>
      </c>
      <c r="AY52" s="57">
        <f>IF(OR($A52="",AY$9=""),"",IFERROR(COUNTIFS('Job Catalog'!$F$10:$F$509,$A52,'Job Catalog'!$H$10:$H$509,AY$7,'Job Catalog'!$I$10:$I$509,AY$9)/COUNTA('Job Catalog'!$C$10:$C$509),""))</f>
        <v/>
      </c>
      <c r="AZ52" s="57">
        <f>IF(OR($A52="",AZ$9=""),"",IFERROR(COUNTIFS('Job Catalog'!$F$10:$F$509,$A52,'Job Catalog'!$H$10:$H$509,AZ$7,'Job Catalog'!$I$10:$I$509,AZ$9)/COUNTA('Job Catalog'!$C$10:$C$509),""))</f>
        <v/>
      </c>
      <c r="BA52" s="57">
        <f>IF(OR($A52="",BA$9=""),"",IFERROR(COUNTIFS('Job Catalog'!$F$10:$F$509,$A52,'Job Catalog'!$H$10:$H$509,BA$7,'Job Catalog'!$I$10:$I$509,BA$9)/COUNTA('Job Catalog'!$C$10:$C$509),""))</f>
        <v/>
      </c>
      <c r="BB52" s="57">
        <f>IF(OR($A52="",BB$9=""),"",IFERROR(COUNTIFS('Job Catalog'!$F$10:$F$509,$A52,'Job Catalog'!$H$10:$H$509,BB$7,'Job Catalog'!$I$10:$I$509,BB$9)/COUNTA('Job Catalog'!$C$10:$C$509),""))</f>
        <v/>
      </c>
      <c r="BC52" s="57">
        <f>IF(OR($A52="",BC$9=""),"",IFERROR(COUNTIFS('Job Catalog'!$F$10:$F$509,$A52,'Job Catalog'!$H$10:$H$509,BC$7,'Job Catalog'!$I$10:$I$509,BC$9)/COUNTA('Job Catalog'!$C$10:$C$509),""))</f>
        <v/>
      </c>
      <c r="BD52" s="57">
        <f>IF(OR($A52="",BD$9=""),"",IFERROR(COUNTIFS('Job Catalog'!$F$10:$F$509,$A52,'Job Catalog'!$H$10:$H$509,BD$7,'Job Catalog'!$I$10:$I$509,BD$9)/COUNTA('Job Catalog'!$C$10:$C$509),""))</f>
        <v/>
      </c>
      <c r="BE52" s="57">
        <f>IF(OR($A52="",BE$9=""),"",IFERROR(COUNTIFS('Job Catalog'!$F$10:$F$509,$A52,'Job Catalog'!$H$10:$H$509,BE$7,'Job Catalog'!$I$10:$I$509,BE$9)/COUNTA('Job Catalog'!$C$10:$C$509),""))</f>
        <v/>
      </c>
      <c r="BF52" s="57">
        <f>IF(OR($A52="",BF$9=""),"",IFERROR(COUNTIFS('Job Catalog'!$F$10:$F$509,$A52,'Job Catalog'!$H$10:$H$509,BF$7,'Job Catalog'!$I$10:$I$509,BF$9)/COUNTA('Job Catalog'!$C$10:$C$509),""))</f>
        <v/>
      </c>
      <c r="BG52" s="57">
        <f>IF(OR($A52="",BG$9=""),"",IFERROR(COUNTIFS('Job Catalog'!$F$10:$F$509,$A52,'Job Catalog'!$H$10:$H$509,BG$7,'Job Catalog'!$I$10:$I$509,BG$9)/COUNTA('Job Catalog'!$C$10:$C$509),""))</f>
        <v/>
      </c>
      <c r="BH52" s="57">
        <f>IF(OR($A52="",BH$9=""),"",IFERROR(COUNTIFS('Job Catalog'!$F$10:$F$509,$A52,'Job Catalog'!$H$10:$H$509,BH$7,'Job Catalog'!$I$10:$I$509,BH$9)/COUNTA('Job Catalog'!$C$10:$C$509),""))</f>
        <v/>
      </c>
      <c r="BI52" s="57">
        <f>IF(OR($A52="",BI$9=""),"",IFERROR(COUNTIFS('Job Catalog'!$F$10:$F$509,$A52,'Job Catalog'!$H$10:$H$509,BI$7,'Job Catalog'!$I$10:$I$509,BI$9)/COUNTA('Job Catalog'!$C$10:$C$509),""))</f>
        <v/>
      </c>
      <c r="BJ52" s="57">
        <f>IF(OR($A52="",BJ$9=""),"",IFERROR(COUNTIFS('Job Catalog'!$F$10:$F$509,$A52,'Job Catalog'!$H$10:$H$509,BJ$7,'Job Catalog'!$I$10:$I$509,BJ$9)/COUNTA('Job Catalog'!$C$10:$C$509),""))</f>
        <v/>
      </c>
      <c r="BK52" s="57">
        <f>IF(OR($A52="",BK$9=""),"",IFERROR(COUNTIFS('Job Catalog'!$F$10:$F$509,$A52,'Job Catalog'!$H$10:$H$509,BK$7,'Job Catalog'!$I$10:$I$509,BK$9)/COUNTA('Job Catalog'!$C$10:$C$509),""))</f>
        <v/>
      </c>
      <c r="BL52" s="57">
        <f>IF(OR($A52="",BL$9=""),"",IFERROR(COUNTIFS('Job Catalog'!$F$10:$F$509,$A52,'Job Catalog'!$H$10:$H$509,BL$7,'Job Catalog'!$I$10:$I$509,BL$9)/COUNTA('Job Catalog'!$C$10:$C$509),""))</f>
        <v/>
      </c>
      <c r="BM52" s="57">
        <f>IF(OR($A52="",BM$9=""),"",IFERROR(COUNTIFS('Job Catalog'!$F$10:$F$509,$A52,'Job Catalog'!$H$10:$H$509,BM$7,'Job Catalog'!$I$10:$I$509,BM$9)/COUNTA('Job Catalog'!$C$10:$C$509),""))</f>
        <v/>
      </c>
      <c r="BN52" s="57">
        <f>IF(OR($A52="",BN$9=""),"",IFERROR(COUNTIFS('Job Catalog'!$F$10:$F$509,$A52,'Job Catalog'!$H$10:$H$509,BN$7,'Job Catalog'!$I$10:$I$509,BN$9)/COUNTA('Job Catalog'!$C$10:$C$509),""))</f>
        <v/>
      </c>
      <c r="BO52" s="57">
        <f>IF(OR($A52="",BO$9=""),"",IFERROR(COUNTIFS('Job Catalog'!$F$10:$F$509,$A52,'Job Catalog'!$H$10:$H$509,BO$7,'Job Catalog'!$I$10:$I$509,BO$9)/COUNTA('Job Catalog'!$C$10:$C$509),""))</f>
        <v/>
      </c>
      <c r="BP52" s="57">
        <f>IF(OR($A52="",BP$9=""),"",IFERROR(COUNTIFS('Job Catalog'!$F$10:$F$509,$A52,'Job Catalog'!$H$10:$H$509,BP$7,'Job Catalog'!$I$10:$I$509,BP$9)/COUNTA('Job Catalog'!$C$10:$C$509),""))</f>
        <v/>
      </c>
      <c r="BQ52" s="57">
        <f>IF(OR($A52="",BQ$9=""),"",IFERROR(COUNTIFS('Job Catalog'!$F$10:$F$509,$A52,'Job Catalog'!$H$10:$H$509,BQ$7,'Job Catalog'!$I$10:$I$509,BQ$9)/COUNTA('Job Catalog'!$C$10:$C$509),""))</f>
        <v/>
      </c>
      <c r="BR52" s="57">
        <f>IF(OR($A52="",BR$9=""),"",IFERROR(COUNTIFS('Job Catalog'!$F$10:$F$509,$A52,'Job Catalog'!$H$10:$H$509,BR$7,'Job Catalog'!$I$10:$I$509,BR$9)/COUNTA('Job Catalog'!$C$10:$C$509),""))</f>
        <v/>
      </c>
      <c r="BS52" s="57">
        <f>IF(OR($A52="",BS$9=""),"",IFERROR(COUNTIFS('Job Catalog'!$F$10:$F$509,$A52,'Job Catalog'!$H$10:$H$509,BS$7,'Job Catalog'!$I$10:$I$509,BS$9)/COUNTA('Job Catalog'!$C$10:$C$509),""))</f>
        <v/>
      </c>
      <c r="BT52" s="57">
        <f>IF(OR($A52="",BT$9=""),"",IFERROR(COUNTIFS('Job Catalog'!$F$10:$F$509,$A52,'Job Catalog'!$H$10:$H$509,BT$7,'Job Catalog'!$I$10:$I$509,BT$9)/COUNTA('Job Catalog'!$C$10:$C$509),""))</f>
        <v/>
      </c>
      <c r="BU52" s="57">
        <f>IF(OR($A52="",BU$9=""),"",IFERROR(COUNTIFS('Job Catalog'!$F$10:$F$509,$A52,'Job Catalog'!$H$10:$H$509,BU$7,'Job Catalog'!$I$10:$I$509,BU$9)/COUNTA('Job Catalog'!$C$10:$C$509),""))</f>
        <v/>
      </c>
      <c r="BV52" s="57">
        <f>IF(OR($A52="",BV$9=""),"",IFERROR(COUNTIFS('Job Catalog'!$F$10:$F$509,$A52,'Job Catalog'!$H$10:$H$509,BV$7,'Job Catalog'!$I$10:$I$509,BV$9)/COUNTA('Job Catalog'!$C$10:$C$509),""))</f>
        <v/>
      </c>
      <c r="BW52" s="57">
        <f>IF(OR($A52="",BW$9=""),"",IFERROR(COUNTIFS('Job Catalog'!$F$10:$F$509,$A52,'Job Catalog'!$H$10:$H$509,BW$7,'Job Catalog'!$I$10:$I$509,BW$9)/COUNTA('Job Catalog'!$C$10:$C$509),""))</f>
        <v/>
      </c>
      <c r="BX52" s="57">
        <f>IF(OR($A52="",BX$9=""),"",IFERROR(COUNTIFS('Job Catalog'!$F$10:$F$509,$A52,'Job Catalog'!$H$10:$H$509,BX$7,'Job Catalog'!$I$10:$I$509,BX$9)/COUNTA('Job Catalog'!$C$10:$C$509),""))</f>
        <v/>
      </c>
      <c r="BY52" s="57">
        <f>IF(OR($A52="",BY$9=""),"",IFERROR(COUNTIFS('Job Catalog'!$F$10:$F$509,$A52,'Job Catalog'!$H$10:$H$509,BY$7,'Job Catalog'!$I$10:$I$509,BY$9)/COUNTA('Job Catalog'!$C$10:$C$509),""))</f>
        <v/>
      </c>
      <c r="BZ52" s="57">
        <f>IF(OR($A52="",BZ$9=""),"",IFERROR(COUNTIFS('Job Catalog'!$F$10:$F$509,$A52,'Job Catalog'!$H$10:$H$509,BZ$7,'Job Catalog'!$I$10:$I$509,BZ$9)/COUNTA('Job Catalog'!$C$10:$C$509),""))</f>
        <v/>
      </c>
      <c r="CA52" s="57">
        <f>IF(OR($A52="",CA$9=""),"",IFERROR(COUNTIFS('Job Catalog'!$F$10:$F$509,$A52,'Job Catalog'!$H$10:$H$509,CA$7,'Job Catalog'!$I$10:$I$509,CA$9)/COUNTA('Job Catalog'!$C$10:$C$509),""))</f>
        <v/>
      </c>
      <c r="CB52" s="57">
        <f>IF(OR($A52="",CB$9=""),"",IFERROR(COUNTIFS('Job Catalog'!$F$10:$F$509,$A52,'Job Catalog'!$H$10:$H$509,CB$7,'Job Catalog'!$I$10:$I$509,CB$9)/COUNTA('Job Catalog'!$C$10:$C$509),""))</f>
        <v/>
      </c>
      <c r="CC52" s="57">
        <f>IF(OR($A52="",CC$9=""),"",IFERROR(COUNTIFS('Job Catalog'!$F$10:$F$509,$A52,'Job Catalog'!$H$10:$H$509,CC$7,'Job Catalog'!$I$10:$I$509,CC$9)/COUNTA('Job Catalog'!$C$10:$C$509),""))</f>
        <v/>
      </c>
      <c r="CD52" s="57">
        <f>IF(OR($A52="",CD$9=""),"",IFERROR(COUNTIFS('Job Catalog'!$F$10:$F$509,$A52,'Job Catalog'!$H$10:$H$509,CD$7,'Job Catalog'!$I$10:$I$509,CD$9)/COUNTA('Job Catalog'!$C$10:$C$509),""))</f>
        <v/>
      </c>
      <c r="CE52" s="57">
        <f>IF(OR($A52="",CE$9=""),"",IFERROR(COUNTIFS('Job Catalog'!$F$10:$F$509,$A52,'Job Catalog'!$H$10:$H$509,CE$7,'Job Catalog'!$I$10:$I$509,CE$9)/COUNTA('Job Catalog'!$C$10:$C$509),""))</f>
        <v/>
      </c>
      <c r="CF52" s="57">
        <f>IF(OR($A52="",CF$9=""),"",IFERROR(COUNTIFS('Job Catalog'!$F$10:$F$509,$A52,'Job Catalog'!$H$10:$H$509,CF$7,'Job Catalog'!$I$10:$I$509,CF$9)/COUNTA('Job Catalog'!$C$10:$C$509),""))</f>
        <v/>
      </c>
      <c r="CG52" s="57">
        <f>IF(OR($A52="",CG$9=""),"",IFERROR(COUNTIFS('Job Catalog'!$F$10:$F$509,$A52,'Job Catalog'!$H$10:$H$509,CG$7,'Job Catalog'!$I$10:$I$509,CG$9)/COUNTA('Job Catalog'!$C$10:$C$509),""))</f>
        <v/>
      </c>
      <c r="CH52" s="57">
        <f>IF(OR($A52="",CH$9=""),"",IFERROR(COUNTIFS('Job Catalog'!$F$10:$F$509,$A52,'Job Catalog'!$H$10:$H$509,CH$7,'Job Catalog'!$I$10:$I$509,CH$9)/COUNTA('Job Catalog'!$C$10:$C$509),""))</f>
        <v/>
      </c>
      <c r="CI52" s="57">
        <f>IF(OR($A52="",CI$9=""),"",IFERROR(COUNTIFS('Job Catalog'!$F$10:$F$509,$A52,'Job Catalog'!$H$10:$H$509,CI$7,'Job Catalog'!$I$10:$I$509,CI$9)/COUNTA('Job Catalog'!$C$10:$C$509),""))</f>
        <v/>
      </c>
      <c r="CJ52" s="57">
        <f>IF(OR($A52="",CJ$9=""),"",IFERROR(COUNTIFS('Job Catalog'!$F$10:$F$509,$A52,'Job Catalog'!$H$10:$H$509,CJ$7,'Job Catalog'!$I$10:$I$509,CJ$9)/COUNTA('Job Catalog'!$C$10:$C$509),""))</f>
        <v/>
      </c>
      <c r="CK52" s="57">
        <f>IF(OR($A52="",CK$9=""),"",IFERROR(COUNTIFS('Job Catalog'!$F$10:$F$509,$A52,'Job Catalog'!$H$10:$H$509,CK$7,'Job Catalog'!$I$10:$I$509,CK$9)/COUNTA('Job Catalog'!$C$10:$C$509),""))</f>
        <v/>
      </c>
      <c r="CL52" s="57">
        <f>IF(OR($A52="",CL$9=""),"",IFERROR(COUNTIFS('Job Catalog'!$F$10:$F$509,$A52,'Job Catalog'!$H$10:$H$509,CL$7,'Job Catalog'!$I$10:$I$509,CL$9)/COUNTA('Job Catalog'!$C$10:$C$509),""))</f>
        <v/>
      </c>
      <c r="CM52" s="57">
        <f>IF(OR($A52="",CM$9=""),"",IFERROR(COUNTIFS('Job Catalog'!$F$10:$F$509,$A52,'Job Catalog'!$H$10:$H$509,CM$7,'Job Catalog'!$I$10:$I$509,CM$9)/COUNTA('Job Catalog'!$C$10:$C$509),""))</f>
        <v/>
      </c>
      <c r="CN52" s="57">
        <f>IF(OR($A52="",CN$9=""),"",IFERROR(COUNTIFS('Job Catalog'!$F$10:$F$509,$A52,'Job Catalog'!$H$10:$H$509,CN$7,'Job Catalog'!$I$10:$I$509,CN$9)/COUNTA('Job Catalog'!$C$10:$C$509),""))</f>
        <v/>
      </c>
      <c r="CO52" s="57">
        <f>IF(OR($A52="",CO$9=""),"",IFERROR(COUNTIFS('Job Catalog'!$F$10:$F$509,$A52,'Job Catalog'!$H$10:$H$509,CO$7,'Job Catalog'!$I$10:$I$509,CO$9)/COUNTA('Job Catalog'!$C$10:$C$509),""))</f>
        <v/>
      </c>
      <c r="CP52" s="57">
        <f>IF(OR($A52="",CP$9=""),"",IFERROR(COUNTIFS('Job Catalog'!$F$10:$F$509,$A52,'Job Catalog'!$H$10:$H$509,CP$7,'Job Catalog'!$I$10:$I$509,CP$9)/COUNTA('Job Catalog'!$C$10:$C$509),""))</f>
        <v/>
      </c>
      <c r="CQ52" s="57">
        <f>IF(OR($A52="",CQ$9=""),"",IFERROR(COUNTIFS('Job Catalog'!$F$10:$F$509,$A52,'Job Catalog'!$H$10:$H$509,CQ$7,'Job Catalog'!$I$10:$I$509,CQ$9)/COUNTA('Job Catalog'!$C$10:$C$509),""))</f>
        <v/>
      </c>
      <c r="CR52" s="57">
        <f>IF(OR($A52="",CR$9=""),"",IFERROR(COUNTIFS('Job Catalog'!$F$10:$F$509,$A52,'Job Catalog'!$H$10:$H$509,CR$7,'Job Catalog'!$I$10:$I$509,CR$9)/COUNTA('Job Catalog'!$C$10:$C$509),""))</f>
        <v/>
      </c>
      <c r="CS52" s="57">
        <f>IF(OR($A52="",CS$9=""),"",IFERROR(COUNTIFS('Job Catalog'!$F$10:$F$509,$A52,'Job Catalog'!$H$10:$H$509,CS$7,'Job Catalog'!$I$10:$I$509,CS$9)/COUNTA('Job Catalog'!$C$10:$C$509),""))</f>
        <v/>
      </c>
      <c r="CT52" s="57">
        <f>IF(OR($A52="",CT$9=""),"",IFERROR(COUNTIFS('Job Catalog'!$F$10:$F$509,$A52,'Job Catalog'!$H$10:$H$509,CT$7,'Job Catalog'!$I$10:$I$509,CT$9)/COUNTA('Job Catalog'!$C$10:$C$509),""))</f>
        <v/>
      </c>
      <c r="CU52" s="58">
        <f>IF($A52="","",SUM(C52:CT52))</f>
        <v/>
      </c>
    </row>
    <row r="53">
      <c r="A53">
        <f>IF(SETUP!$C191="","",SETUP!$C191)</f>
        <v/>
      </c>
      <c r="B53" s="9">
        <f>IF(SETUP!$C191="","",SETUP!$B191&amp;" / "&amp;SETUP!$D191)</f>
        <v/>
      </c>
      <c r="C53" s="57">
        <f>IF(OR($A53="",C$9=""),"",IFERROR(COUNTIFS('Job Catalog'!$F$10:$F$509,$A53,'Job Catalog'!$H$10:$H$509,C$7,'Job Catalog'!$I$10:$I$509,C$9)/COUNTA('Job Catalog'!$C$10:$C$509),""))</f>
        <v/>
      </c>
      <c r="D53" s="57">
        <f>IF(OR($A53="",D$9=""),"",IFERROR(COUNTIFS('Job Catalog'!$F$10:$F$509,$A53,'Job Catalog'!$H$10:$H$509,D$7,'Job Catalog'!$I$10:$I$509,D$9)/COUNTA('Job Catalog'!$C$10:$C$509),""))</f>
        <v/>
      </c>
      <c r="E53" s="57">
        <f>IF(OR($A53="",E$9=""),"",IFERROR(COUNTIFS('Job Catalog'!$F$10:$F$509,$A53,'Job Catalog'!$H$10:$H$509,E$7,'Job Catalog'!$I$10:$I$509,E$9)/COUNTA('Job Catalog'!$C$10:$C$509),""))</f>
        <v/>
      </c>
      <c r="F53" s="57">
        <f>IF(OR($A53="",F$9=""),"",IFERROR(COUNTIFS('Job Catalog'!$F$10:$F$509,$A53,'Job Catalog'!$H$10:$H$509,F$7,'Job Catalog'!$I$10:$I$509,F$9)/COUNTA('Job Catalog'!$C$10:$C$509),""))</f>
        <v/>
      </c>
      <c r="G53" s="57">
        <f>IF(OR($A53="",G$9=""),"",IFERROR(COUNTIFS('Job Catalog'!$F$10:$F$509,$A53,'Job Catalog'!$H$10:$H$509,G$7,'Job Catalog'!$I$10:$I$509,G$9)/COUNTA('Job Catalog'!$C$10:$C$509),""))</f>
        <v/>
      </c>
      <c r="H53" s="57">
        <f>IF(OR($A53="",H$9=""),"",IFERROR(COUNTIFS('Job Catalog'!$F$10:$F$509,$A53,'Job Catalog'!$H$10:$H$509,H$7,'Job Catalog'!$I$10:$I$509,H$9)/COUNTA('Job Catalog'!$C$10:$C$509),""))</f>
        <v/>
      </c>
      <c r="I53" s="57">
        <f>IF(OR($A53="",I$9=""),"",IFERROR(COUNTIFS('Job Catalog'!$F$10:$F$509,$A53,'Job Catalog'!$H$10:$H$509,I$7,'Job Catalog'!$I$10:$I$509,I$9)/COUNTA('Job Catalog'!$C$10:$C$509),""))</f>
        <v/>
      </c>
      <c r="J53" s="57">
        <f>IF(OR($A53="",J$9=""),"",IFERROR(COUNTIFS('Job Catalog'!$F$10:$F$509,$A53,'Job Catalog'!$H$10:$H$509,J$7,'Job Catalog'!$I$10:$I$509,J$9)/COUNTA('Job Catalog'!$C$10:$C$509),""))</f>
        <v/>
      </c>
      <c r="K53" s="57">
        <f>IF(OR($A53="",K$9=""),"",IFERROR(COUNTIFS('Job Catalog'!$F$10:$F$509,$A53,'Job Catalog'!$H$10:$H$509,K$7,'Job Catalog'!$I$10:$I$509,K$9)/COUNTA('Job Catalog'!$C$10:$C$509),""))</f>
        <v/>
      </c>
      <c r="L53" s="57">
        <f>IF(OR($A53="",L$9=""),"",IFERROR(COUNTIFS('Job Catalog'!$F$10:$F$509,$A53,'Job Catalog'!$H$10:$H$509,L$7,'Job Catalog'!$I$10:$I$509,L$9)/COUNTA('Job Catalog'!$C$10:$C$509),""))</f>
        <v/>
      </c>
      <c r="M53" s="57">
        <f>IF(OR($A53="",M$9=""),"",IFERROR(COUNTIFS('Job Catalog'!$F$10:$F$509,$A53,'Job Catalog'!$H$10:$H$509,M$7,'Job Catalog'!$I$10:$I$509,M$9)/COUNTA('Job Catalog'!$C$10:$C$509),""))</f>
        <v/>
      </c>
      <c r="N53" s="57">
        <f>IF(OR($A53="",N$9=""),"",IFERROR(COUNTIFS('Job Catalog'!$F$10:$F$509,$A53,'Job Catalog'!$H$10:$H$509,N$7,'Job Catalog'!$I$10:$I$509,N$9)/COUNTA('Job Catalog'!$C$10:$C$509),""))</f>
        <v/>
      </c>
      <c r="O53" s="57">
        <f>IF(OR($A53="",O$9=""),"",IFERROR(COUNTIFS('Job Catalog'!$F$10:$F$509,$A53,'Job Catalog'!$H$10:$H$509,O$7,'Job Catalog'!$I$10:$I$509,O$9)/COUNTA('Job Catalog'!$C$10:$C$509),""))</f>
        <v/>
      </c>
      <c r="P53" s="57">
        <f>IF(OR($A53="",P$9=""),"",IFERROR(COUNTIFS('Job Catalog'!$F$10:$F$509,$A53,'Job Catalog'!$H$10:$H$509,P$7,'Job Catalog'!$I$10:$I$509,P$9)/COUNTA('Job Catalog'!$C$10:$C$509),""))</f>
        <v/>
      </c>
      <c r="Q53" s="57">
        <f>IF(OR($A53="",Q$9=""),"",IFERROR(COUNTIFS('Job Catalog'!$F$10:$F$509,$A53,'Job Catalog'!$H$10:$H$509,Q$7,'Job Catalog'!$I$10:$I$509,Q$9)/COUNTA('Job Catalog'!$C$10:$C$509),""))</f>
        <v/>
      </c>
      <c r="R53" s="57">
        <f>IF(OR($A53="",R$9=""),"",IFERROR(COUNTIFS('Job Catalog'!$F$10:$F$509,$A53,'Job Catalog'!$H$10:$H$509,R$7,'Job Catalog'!$I$10:$I$509,R$9)/COUNTA('Job Catalog'!$C$10:$C$509),""))</f>
        <v/>
      </c>
      <c r="S53" s="57">
        <f>IF(OR($A53="",S$9=""),"",IFERROR(COUNTIFS('Job Catalog'!$F$10:$F$509,$A53,'Job Catalog'!$H$10:$H$509,S$7,'Job Catalog'!$I$10:$I$509,S$9)/COUNTA('Job Catalog'!$C$10:$C$509),""))</f>
        <v/>
      </c>
      <c r="T53" s="57">
        <f>IF(OR($A53="",T$9=""),"",IFERROR(COUNTIFS('Job Catalog'!$F$10:$F$509,$A53,'Job Catalog'!$H$10:$H$509,T$7,'Job Catalog'!$I$10:$I$509,T$9)/COUNTA('Job Catalog'!$C$10:$C$509),""))</f>
        <v/>
      </c>
      <c r="U53" s="57">
        <f>IF(OR($A53="",U$9=""),"",IFERROR(COUNTIFS('Job Catalog'!$F$10:$F$509,$A53,'Job Catalog'!$H$10:$H$509,U$7,'Job Catalog'!$I$10:$I$509,U$9)/COUNTA('Job Catalog'!$C$10:$C$509),""))</f>
        <v/>
      </c>
      <c r="V53" s="57">
        <f>IF(OR($A53="",V$9=""),"",IFERROR(COUNTIFS('Job Catalog'!$F$10:$F$509,$A53,'Job Catalog'!$H$10:$H$509,V$7,'Job Catalog'!$I$10:$I$509,V$9)/COUNTA('Job Catalog'!$C$10:$C$509),""))</f>
        <v/>
      </c>
      <c r="W53" s="57">
        <f>IF(OR($A53="",W$9=""),"",IFERROR(COUNTIFS('Job Catalog'!$F$10:$F$509,$A53,'Job Catalog'!$H$10:$H$509,W$7,'Job Catalog'!$I$10:$I$509,W$9)/COUNTA('Job Catalog'!$C$10:$C$509),""))</f>
        <v/>
      </c>
      <c r="X53" s="57">
        <f>IF(OR($A53="",X$9=""),"",IFERROR(COUNTIFS('Job Catalog'!$F$10:$F$509,$A53,'Job Catalog'!$H$10:$H$509,X$7,'Job Catalog'!$I$10:$I$509,X$9)/COUNTA('Job Catalog'!$C$10:$C$509),""))</f>
        <v/>
      </c>
      <c r="Y53" s="57">
        <f>IF(OR($A53="",Y$9=""),"",IFERROR(COUNTIFS('Job Catalog'!$F$10:$F$509,$A53,'Job Catalog'!$H$10:$H$509,Y$7,'Job Catalog'!$I$10:$I$509,Y$9)/COUNTA('Job Catalog'!$C$10:$C$509),""))</f>
        <v/>
      </c>
      <c r="Z53" s="57">
        <f>IF(OR($A53="",Z$9=""),"",IFERROR(COUNTIFS('Job Catalog'!$F$10:$F$509,$A53,'Job Catalog'!$H$10:$H$509,Z$7,'Job Catalog'!$I$10:$I$509,Z$9)/COUNTA('Job Catalog'!$C$10:$C$509),""))</f>
        <v/>
      </c>
      <c r="AA53" s="57">
        <f>IF(OR($A53="",AA$9=""),"",IFERROR(COUNTIFS('Job Catalog'!$F$10:$F$509,$A53,'Job Catalog'!$H$10:$H$509,AA$7,'Job Catalog'!$I$10:$I$509,AA$9)/COUNTA('Job Catalog'!$C$10:$C$509),""))</f>
        <v/>
      </c>
      <c r="AB53" s="57">
        <f>IF(OR($A53="",AB$9=""),"",IFERROR(COUNTIFS('Job Catalog'!$F$10:$F$509,$A53,'Job Catalog'!$H$10:$H$509,AB$7,'Job Catalog'!$I$10:$I$509,AB$9)/COUNTA('Job Catalog'!$C$10:$C$509),""))</f>
        <v/>
      </c>
      <c r="AC53" s="57">
        <f>IF(OR($A53="",AC$9=""),"",IFERROR(COUNTIFS('Job Catalog'!$F$10:$F$509,$A53,'Job Catalog'!$H$10:$H$509,AC$7,'Job Catalog'!$I$10:$I$509,AC$9)/COUNTA('Job Catalog'!$C$10:$C$509),""))</f>
        <v/>
      </c>
      <c r="AD53" s="57">
        <f>IF(OR($A53="",AD$9=""),"",IFERROR(COUNTIFS('Job Catalog'!$F$10:$F$509,$A53,'Job Catalog'!$H$10:$H$509,AD$7,'Job Catalog'!$I$10:$I$509,AD$9)/COUNTA('Job Catalog'!$C$10:$C$509),""))</f>
        <v/>
      </c>
      <c r="AE53" s="57">
        <f>IF(OR($A53="",AE$9=""),"",IFERROR(COUNTIFS('Job Catalog'!$F$10:$F$509,$A53,'Job Catalog'!$H$10:$H$509,AE$7,'Job Catalog'!$I$10:$I$509,AE$9)/COUNTA('Job Catalog'!$C$10:$C$509),""))</f>
        <v/>
      </c>
      <c r="AF53" s="57">
        <f>IF(OR($A53="",AF$9=""),"",IFERROR(COUNTIFS('Job Catalog'!$F$10:$F$509,$A53,'Job Catalog'!$H$10:$H$509,AF$7,'Job Catalog'!$I$10:$I$509,AF$9)/COUNTA('Job Catalog'!$C$10:$C$509),""))</f>
        <v/>
      </c>
      <c r="AG53" s="57">
        <f>IF(OR($A53="",AG$9=""),"",IFERROR(COUNTIFS('Job Catalog'!$F$10:$F$509,$A53,'Job Catalog'!$H$10:$H$509,AG$7,'Job Catalog'!$I$10:$I$509,AG$9)/COUNTA('Job Catalog'!$C$10:$C$509),""))</f>
        <v/>
      </c>
      <c r="AH53" s="57">
        <f>IF(OR($A53="",AH$9=""),"",IFERROR(COUNTIFS('Job Catalog'!$F$10:$F$509,$A53,'Job Catalog'!$H$10:$H$509,AH$7,'Job Catalog'!$I$10:$I$509,AH$9)/COUNTA('Job Catalog'!$C$10:$C$509),""))</f>
        <v/>
      </c>
      <c r="AI53" s="57">
        <f>IF(OR($A53="",AI$9=""),"",IFERROR(COUNTIFS('Job Catalog'!$F$10:$F$509,$A53,'Job Catalog'!$H$10:$H$509,AI$7,'Job Catalog'!$I$10:$I$509,AI$9)/COUNTA('Job Catalog'!$C$10:$C$509),""))</f>
        <v/>
      </c>
      <c r="AJ53" s="57">
        <f>IF(OR($A53="",AJ$9=""),"",IFERROR(COUNTIFS('Job Catalog'!$F$10:$F$509,$A53,'Job Catalog'!$H$10:$H$509,AJ$7,'Job Catalog'!$I$10:$I$509,AJ$9)/COUNTA('Job Catalog'!$C$10:$C$509),""))</f>
        <v/>
      </c>
      <c r="AK53" s="57">
        <f>IF(OR($A53="",AK$9=""),"",IFERROR(COUNTIFS('Job Catalog'!$F$10:$F$509,$A53,'Job Catalog'!$H$10:$H$509,AK$7,'Job Catalog'!$I$10:$I$509,AK$9)/COUNTA('Job Catalog'!$C$10:$C$509),""))</f>
        <v/>
      </c>
      <c r="AL53" s="57">
        <f>IF(OR($A53="",AL$9=""),"",IFERROR(COUNTIFS('Job Catalog'!$F$10:$F$509,$A53,'Job Catalog'!$H$10:$H$509,AL$7,'Job Catalog'!$I$10:$I$509,AL$9)/COUNTA('Job Catalog'!$C$10:$C$509),""))</f>
        <v/>
      </c>
      <c r="AM53" s="57">
        <f>IF(OR($A53="",AM$9=""),"",IFERROR(COUNTIFS('Job Catalog'!$F$10:$F$509,$A53,'Job Catalog'!$H$10:$H$509,AM$7,'Job Catalog'!$I$10:$I$509,AM$9)/COUNTA('Job Catalog'!$C$10:$C$509),""))</f>
        <v/>
      </c>
      <c r="AN53" s="57">
        <f>IF(OR($A53="",AN$9=""),"",IFERROR(COUNTIFS('Job Catalog'!$F$10:$F$509,$A53,'Job Catalog'!$H$10:$H$509,AN$7,'Job Catalog'!$I$10:$I$509,AN$9)/COUNTA('Job Catalog'!$C$10:$C$509),""))</f>
        <v/>
      </c>
      <c r="AO53" s="57">
        <f>IF(OR($A53="",AO$9=""),"",IFERROR(COUNTIFS('Job Catalog'!$F$10:$F$509,$A53,'Job Catalog'!$H$10:$H$509,AO$7,'Job Catalog'!$I$10:$I$509,AO$9)/COUNTA('Job Catalog'!$C$10:$C$509),""))</f>
        <v/>
      </c>
      <c r="AP53" s="57">
        <f>IF(OR($A53="",AP$9=""),"",IFERROR(COUNTIFS('Job Catalog'!$F$10:$F$509,$A53,'Job Catalog'!$H$10:$H$509,AP$7,'Job Catalog'!$I$10:$I$509,AP$9)/COUNTA('Job Catalog'!$C$10:$C$509),""))</f>
        <v/>
      </c>
      <c r="AQ53" s="57">
        <f>IF(OR($A53="",AQ$9=""),"",IFERROR(COUNTIFS('Job Catalog'!$F$10:$F$509,$A53,'Job Catalog'!$H$10:$H$509,AQ$7,'Job Catalog'!$I$10:$I$509,AQ$9)/COUNTA('Job Catalog'!$C$10:$C$509),""))</f>
        <v/>
      </c>
      <c r="AR53" s="57">
        <f>IF(OR($A53="",AR$9=""),"",IFERROR(COUNTIFS('Job Catalog'!$F$10:$F$509,$A53,'Job Catalog'!$H$10:$H$509,AR$7,'Job Catalog'!$I$10:$I$509,AR$9)/COUNTA('Job Catalog'!$C$10:$C$509),""))</f>
        <v/>
      </c>
      <c r="AS53" s="57">
        <f>IF(OR($A53="",AS$9=""),"",IFERROR(COUNTIFS('Job Catalog'!$F$10:$F$509,$A53,'Job Catalog'!$H$10:$H$509,AS$7,'Job Catalog'!$I$10:$I$509,AS$9)/COUNTA('Job Catalog'!$C$10:$C$509),""))</f>
        <v/>
      </c>
      <c r="AT53" s="57">
        <f>IF(OR($A53="",AT$9=""),"",IFERROR(COUNTIFS('Job Catalog'!$F$10:$F$509,$A53,'Job Catalog'!$H$10:$H$509,AT$7,'Job Catalog'!$I$10:$I$509,AT$9)/COUNTA('Job Catalog'!$C$10:$C$509),""))</f>
        <v/>
      </c>
      <c r="AU53" s="57">
        <f>IF(OR($A53="",AU$9=""),"",IFERROR(COUNTIFS('Job Catalog'!$F$10:$F$509,$A53,'Job Catalog'!$H$10:$H$509,AU$7,'Job Catalog'!$I$10:$I$509,AU$9)/COUNTA('Job Catalog'!$C$10:$C$509),""))</f>
        <v/>
      </c>
      <c r="AV53" s="57">
        <f>IF(OR($A53="",AV$9=""),"",IFERROR(COUNTIFS('Job Catalog'!$F$10:$F$509,$A53,'Job Catalog'!$H$10:$H$509,AV$7,'Job Catalog'!$I$10:$I$509,AV$9)/COUNTA('Job Catalog'!$C$10:$C$509),""))</f>
        <v/>
      </c>
      <c r="AW53" s="57">
        <f>IF(OR($A53="",AW$9=""),"",IFERROR(COUNTIFS('Job Catalog'!$F$10:$F$509,$A53,'Job Catalog'!$H$10:$H$509,AW$7,'Job Catalog'!$I$10:$I$509,AW$9)/COUNTA('Job Catalog'!$C$10:$C$509),""))</f>
        <v/>
      </c>
      <c r="AX53" s="57">
        <f>IF(OR($A53="",AX$9=""),"",IFERROR(COUNTIFS('Job Catalog'!$F$10:$F$509,$A53,'Job Catalog'!$H$10:$H$509,AX$7,'Job Catalog'!$I$10:$I$509,AX$9)/COUNTA('Job Catalog'!$C$10:$C$509),""))</f>
        <v/>
      </c>
      <c r="AY53" s="57">
        <f>IF(OR($A53="",AY$9=""),"",IFERROR(COUNTIFS('Job Catalog'!$F$10:$F$509,$A53,'Job Catalog'!$H$10:$H$509,AY$7,'Job Catalog'!$I$10:$I$509,AY$9)/COUNTA('Job Catalog'!$C$10:$C$509),""))</f>
        <v/>
      </c>
      <c r="AZ53" s="57">
        <f>IF(OR($A53="",AZ$9=""),"",IFERROR(COUNTIFS('Job Catalog'!$F$10:$F$509,$A53,'Job Catalog'!$H$10:$H$509,AZ$7,'Job Catalog'!$I$10:$I$509,AZ$9)/COUNTA('Job Catalog'!$C$10:$C$509),""))</f>
        <v/>
      </c>
      <c r="BA53" s="57">
        <f>IF(OR($A53="",BA$9=""),"",IFERROR(COUNTIFS('Job Catalog'!$F$10:$F$509,$A53,'Job Catalog'!$H$10:$H$509,BA$7,'Job Catalog'!$I$10:$I$509,BA$9)/COUNTA('Job Catalog'!$C$10:$C$509),""))</f>
        <v/>
      </c>
      <c r="BB53" s="57">
        <f>IF(OR($A53="",BB$9=""),"",IFERROR(COUNTIFS('Job Catalog'!$F$10:$F$509,$A53,'Job Catalog'!$H$10:$H$509,BB$7,'Job Catalog'!$I$10:$I$509,BB$9)/COUNTA('Job Catalog'!$C$10:$C$509),""))</f>
        <v/>
      </c>
      <c r="BC53" s="57">
        <f>IF(OR($A53="",BC$9=""),"",IFERROR(COUNTIFS('Job Catalog'!$F$10:$F$509,$A53,'Job Catalog'!$H$10:$H$509,BC$7,'Job Catalog'!$I$10:$I$509,BC$9)/COUNTA('Job Catalog'!$C$10:$C$509),""))</f>
        <v/>
      </c>
      <c r="BD53" s="57">
        <f>IF(OR($A53="",BD$9=""),"",IFERROR(COUNTIFS('Job Catalog'!$F$10:$F$509,$A53,'Job Catalog'!$H$10:$H$509,BD$7,'Job Catalog'!$I$10:$I$509,BD$9)/COUNTA('Job Catalog'!$C$10:$C$509),""))</f>
        <v/>
      </c>
      <c r="BE53" s="57">
        <f>IF(OR($A53="",BE$9=""),"",IFERROR(COUNTIFS('Job Catalog'!$F$10:$F$509,$A53,'Job Catalog'!$H$10:$H$509,BE$7,'Job Catalog'!$I$10:$I$509,BE$9)/COUNTA('Job Catalog'!$C$10:$C$509),""))</f>
        <v/>
      </c>
      <c r="BF53" s="57">
        <f>IF(OR($A53="",BF$9=""),"",IFERROR(COUNTIFS('Job Catalog'!$F$10:$F$509,$A53,'Job Catalog'!$H$10:$H$509,BF$7,'Job Catalog'!$I$10:$I$509,BF$9)/COUNTA('Job Catalog'!$C$10:$C$509),""))</f>
        <v/>
      </c>
      <c r="BG53" s="57">
        <f>IF(OR($A53="",BG$9=""),"",IFERROR(COUNTIFS('Job Catalog'!$F$10:$F$509,$A53,'Job Catalog'!$H$10:$H$509,BG$7,'Job Catalog'!$I$10:$I$509,BG$9)/COUNTA('Job Catalog'!$C$10:$C$509),""))</f>
        <v/>
      </c>
      <c r="BH53" s="57">
        <f>IF(OR($A53="",BH$9=""),"",IFERROR(COUNTIFS('Job Catalog'!$F$10:$F$509,$A53,'Job Catalog'!$H$10:$H$509,BH$7,'Job Catalog'!$I$10:$I$509,BH$9)/COUNTA('Job Catalog'!$C$10:$C$509),""))</f>
        <v/>
      </c>
      <c r="BI53" s="57">
        <f>IF(OR($A53="",BI$9=""),"",IFERROR(COUNTIFS('Job Catalog'!$F$10:$F$509,$A53,'Job Catalog'!$H$10:$H$509,BI$7,'Job Catalog'!$I$10:$I$509,BI$9)/COUNTA('Job Catalog'!$C$10:$C$509),""))</f>
        <v/>
      </c>
      <c r="BJ53" s="57">
        <f>IF(OR($A53="",BJ$9=""),"",IFERROR(COUNTIFS('Job Catalog'!$F$10:$F$509,$A53,'Job Catalog'!$H$10:$H$509,BJ$7,'Job Catalog'!$I$10:$I$509,BJ$9)/COUNTA('Job Catalog'!$C$10:$C$509),""))</f>
        <v/>
      </c>
      <c r="BK53" s="57">
        <f>IF(OR($A53="",BK$9=""),"",IFERROR(COUNTIFS('Job Catalog'!$F$10:$F$509,$A53,'Job Catalog'!$H$10:$H$509,BK$7,'Job Catalog'!$I$10:$I$509,BK$9)/COUNTA('Job Catalog'!$C$10:$C$509),""))</f>
        <v/>
      </c>
      <c r="BL53" s="57">
        <f>IF(OR($A53="",BL$9=""),"",IFERROR(COUNTIFS('Job Catalog'!$F$10:$F$509,$A53,'Job Catalog'!$H$10:$H$509,BL$7,'Job Catalog'!$I$10:$I$509,BL$9)/COUNTA('Job Catalog'!$C$10:$C$509),""))</f>
        <v/>
      </c>
      <c r="BM53" s="57">
        <f>IF(OR($A53="",BM$9=""),"",IFERROR(COUNTIFS('Job Catalog'!$F$10:$F$509,$A53,'Job Catalog'!$H$10:$H$509,BM$7,'Job Catalog'!$I$10:$I$509,BM$9)/COUNTA('Job Catalog'!$C$10:$C$509),""))</f>
        <v/>
      </c>
      <c r="BN53" s="57">
        <f>IF(OR($A53="",BN$9=""),"",IFERROR(COUNTIFS('Job Catalog'!$F$10:$F$509,$A53,'Job Catalog'!$H$10:$H$509,BN$7,'Job Catalog'!$I$10:$I$509,BN$9)/COUNTA('Job Catalog'!$C$10:$C$509),""))</f>
        <v/>
      </c>
      <c r="BO53" s="57">
        <f>IF(OR($A53="",BO$9=""),"",IFERROR(COUNTIFS('Job Catalog'!$F$10:$F$509,$A53,'Job Catalog'!$H$10:$H$509,BO$7,'Job Catalog'!$I$10:$I$509,BO$9)/COUNTA('Job Catalog'!$C$10:$C$509),""))</f>
        <v/>
      </c>
      <c r="BP53" s="57">
        <f>IF(OR($A53="",BP$9=""),"",IFERROR(COUNTIFS('Job Catalog'!$F$10:$F$509,$A53,'Job Catalog'!$H$10:$H$509,BP$7,'Job Catalog'!$I$10:$I$509,BP$9)/COUNTA('Job Catalog'!$C$10:$C$509),""))</f>
        <v/>
      </c>
      <c r="BQ53" s="57">
        <f>IF(OR($A53="",BQ$9=""),"",IFERROR(COUNTIFS('Job Catalog'!$F$10:$F$509,$A53,'Job Catalog'!$H$10:$H$509,BQ$7,'Job Catalog'!$I$10:$I$509,BQ$9)/COUNTA('Job Catalog'!$C$10:$C$509),""))</f>
        <v/>
      </c>
      <c r="BR53" s="57">
        <f>IF(OR($A53="",BR$9=""),"",IFERROR(COUNTIFS('Job Catalog'!$F$10:$F$509,$A53,'Job Catalog'!$H$10:$H$509,BR$7,'Job Catalog'!$I$10:$I$509,BR$9)/COUNTA('Job Catalog'!$C$10:$C$509),""))</f>
        <v/>
      </c>
      <c r="BS53" s="57">
        <f>IF(OR($A53="",BS$9=""),"",IFERROR(COUNTIFS('Job Catalog'!$F$10:$F$509,$A53,'Job Catalog'!$H$10:$H$509,BS$7,'Job Catalog'!$I$10:$I$509,BS$9)/COUNTA('Job Catalog'!$C$10:$C$509),""))</f>
        <v/>
      </c>
      <c r="BT53" s="57">
        <f>IF(OR($A53="",BT$9=""),"",IFERROR(COUNTIFS('Job Catalog'!$F$10:$F$509,$A53,'Job Catalog'!$H$10:$H$509,BT$7,'Job Catalog'!$I$10:$I$509,BT$9)/COUNTA('Job Catalog'!$C$10:$C$509),""))</f>
        <v/>
      </c>
      <c r="BU53" s="57">
        <f>IF(OR($A53="",BU$9=""),"",IFERROR(COUNTIFS('Job Catalog'!$F$10:$F$509,$A53,'Job Catalog'!$H$10:$H$509,BU$7,'Job Catalog'!$I$10:$I$509,BU$9)/COUNTA('Job Catalog'!$C$10:$C$509),""))</f>
        <v/>
      </c>
      <c r="BV53" s="57">
        <f>IF(OR($A53="",BV$9=""),"",IFERROR(COUNTIFS('Job Catalog'!$F$10:$F$509,$A53,'Job Catalog'!$H$10:$H$509,BV$7,'Job Catalog'!$I$10:$I$509,BV$9)/COUNTA('Job Catalog'!$C$10:$C$509),""))</f>
        <v/>
      </c>
      <c r="BW53" s="57">
        <f>IF(OR($A53="",BW$9=""),"",IFERROR(COUNTIFS('Job Catalog'!$F$10:$F$509,$A53,'Job Catalog'!$H$10:$H$509,BW$7,'Job Catalog'!$I$10:$I$509,BW$9)/COUNTA('Job Catalog'!$C$10:$C$509),""))</f>
        <v/>
      </c>
      <c r="BX53" s="57">
        <f>IF(OR($A53="",BX$9=""),"",IFERROR(COUNTIFS('Job Catalog'!$F$10:$F$509,$A53,'Job Catalog'!$H$10:$H$509,BX$7,'Job Catalog'!$I$10:$I$509,BX$9)/COUNTA('Job Catalog'!$C$10:$C$509),""))</f>
        <v/>
      </c>
      <c r="BY53" s="57">
        <f>IF(OR($A53="",BY$9=""),"",IFERROR(COUNTIFS('Job Catalog'!$F$10:$F$509,$A53,'Job Catalog'!$H$10:$H$509,BY$7,'Job Catalog'!$I$10:$I$509,BY$9)/COUNTA('Job Catalog'!$C$10:$C$509),""))</f>
        <v/>
      </c>
      <c r="BZ53" s="57">
        <f>IF(OR($A53="",BZ$9=""),"",IFERROR(COUNTIFS('Job Catalog'!$F$10:$F$509,$A53,'Job Catalog'!$H$10:$H$509,BZ$7,'Job Catalog'!$I$10:$I$509,BZ$9)/COUNTA('Job Catalog'!$C$10:$C$509),""))</f>
        <v/>
      </c>
      <c r="CA53" s="57">
        <f>IF(OR($A53="",CA$9=""),"",IFERROR(COUNTIFS('Job Catalog'!$F$10:$F$509,$A53,'Job Catalog'!$H$10:$H$509,CA$7,'Job Catalog'!$I$10:$I$509,CA$9)/COUNTA('Job Catalog'!$C$10:$C$509),""))</f>
        <v/>
      </c>
      <c r="CB53" s="57">
        <f>IF(OR($A53="",CB$9=""),"",IFERROR(COUNTIFS('Job Catalog'!$F$10:$F$509,$A53,'Job Catalog'!$H$10:$H$509,CB$7,'Job Catalog'!$I$10:$I$509,CB$9)/COUNTA('Job Catalog'!$C$10:$C$509),""))</f>
        <v/>
      </c>
      <c r="CC53" s="57">
        <f>IF(OR($A53="",CC$9=""),"",IFERROR(COUNTIFS('Job Catalog'!$F$10:$F$509,$A53,'Job Catalog'!$H$10:$H$509,CC$7,'Job Catalog'!$I$10:$I$509,CC$9)/COUNTA('Job Catalog'!$C$10:$C$509),""))</f>
        <v/>
      </c>
      <c r="CD53" s="57">
        <f>IF(OR($A53="",CD$9=""),"",IFERROR(COUNTIFS('Job Catalog'!$F$10:$F$509,$A53,'Job Catalog'!$H$10:$H$509,CD$7,'Job Catalog'!$I$10:$I$509,CD$9)/COUNTA('Job Catalog'!$C$10:$C$509),""))</f>
        <v/>
      </c>
      <c r="CE53" s="57">
        <f>IF(OR($A53="",CE$9=""),"",IFERROR(COUNTIFS('Job Catalog'!$F$10:$F$509,$A53,'Job Catalog'!$H$10:$H$509,CE$7,'Job Catalog'!$I$10:$I$509,CE$9)/COUNTA('Job Catalog'!$C$10:$C$509),""))</f>
        <v/>
      </c>
      <c r="CF53" s="57">
        <f>IF(OR($A53="",CF$9=""),"",IFERROR(COUNTIFS('Job Catalog'!$F$10:$F$509,$A53,'Job Catalog'!$H$10:$H$509,CF$7,'Job Catalog'!$I$10:$I$509,CF$9)/COUNTA('Job Catalog'!$C$10:$C$509),""))</f>
        <v/>
      </c>
      <c r="CG53" s="57">
        <f>IF(OR($A53="",CG$9=""),"",IFERROR(COUNTIFS('Job Catalog'!$F$10:$F$509,$A53,'Job Catalog'!$H$10:$H$509,CG$7,'Job Catalog'!$I$10:$I$509,CG$9)/COUNTA('Job Catalog'!$C$10:$C$509),""))</f>
        <v/>
      </c>
      <c r="CH53" s="57">
        <f>IF(OR($A53="",CH$9=""),"",IFERROR(COUNTIFS('Job Catalog'!$F$10:$F$509,$A53,'Job Catalog'!$H$10:$H$509,CH$7,'Job Catalog'!$I$10:$I$509,CH$9)/COUNTA('Job Catalog'!$C$10:$C$509),""))</f>
        <v/>
      </c>
      <c r="CI53" s="57">
        <f>IF(OR($A53="",CI$9=""),"",IFERROR(COUNTIFS('Job Catalog'!$F$10:$F$509,$A53,'Job Catalog'!$H$10:$H$509,CI$7,'Job Catalog'!$I$10:$I$509,CI$9)/COUNTA('Job Catalog'!$C$10:$C$509),""))</f>
        <v/>
      </c>
      <c r="CJ53" s="57">
        <f>IF(OR($A53="",CJ$9=""),"",IFERROR(COUNTIFS('Job Catalog'!$F$10:$F$509,$A53,'Job Catalog'!$H$10:$H$509,CJ$7,'Job Catalog'!$I$10:$I$509,CJ$9)/COUNTA('Job Catalog'!$C$10:$C$509),""))</f>
        <v/>
      </c>
      <c r="CK53" s="57">
        <f>IF(OR($A53="",CK$9=""),"",IFERROR(COUNTIFS('Job Catalog'!$F$10:$F$509,$A53,'Job Catalog'!$H$10:$H$509,CK$7,'Job Catalog'!$I$10:$I$509,CK$9)/COUNTA('Job Catalog'!$C$10:$C$509),""))</f>
        <v/>
      </c>
      <c r="CL53" s="57">
        <f>IF(OR($A53="",CL$9=""),"",IFERROR(COUNTIFS('Job Catalog'!$F$10:$F$509,$A53,'Job Catalog'!$H$10:$H$509,CL$7,'Job Catalog'!$I$10:$I$509,CL$9)/COUNTA('Job Catalog'!$C$10:$C$509),""))</f>
        <v/>
      </c>
      <c r="CM53" s="57">
        <f>IF(OR($A53="",CM$9=""),"",IFERROR(COUNTIFS('Job Catalog'!$F$10:$F$509,$A53,'Job Catalog'!$H$10:$H$509,CM$7,'Job Catalog'!$I$10:$I$509,CM$9)/COUNTA('Job Catalog'!$C$10:$C$509),""))</f>
        <v/>
      </c>
      <c r="CN53" s="57">
        <f>IF(OR($A53="",CN$9=""),"",IFERROR(COUNTIFS('Job Catalog'!$F$10:$F$509,$A53,'Job Catalog'!$H$10:$H$509,CN$7,'Job Catalog'!$I$10:$I$509,CN$9)/COUNTA('Job Catalog'!$C$10:$C$509),""))</f>
        <v/>
      </c>
      <c r="CO53" s="57">
        <f>IF(OR($A53="",CO$9=""),"",IFERROR(COUNTIFS('Job Catalog'!$F$10:$F$509,$A53,'Job Catalog'!$H$10:$H$509,CO$7,'Job Catalog'!$I$10:$I$509,CO$9)/COUNTA('Job Catalog'!$C$10:$C$509),""))</f>
        <v/>
      </c>
      <c r="CP53" s="57">
        <f>IF(OR($A53="",CP$9=""),"",IFERROR(COUNTIFS('Job Catalog'!$F$10:$F$509,$A53,'Job Catalog'!$H$10:$H$509,CP$7,'Job Catalog'!$I$10:$I$509,CP$9)/COUNTA('Job Catalog'!$C$10:$C$509),""))</f>
        <v/>
      </c>
      <c r="CQ53" s="57">
        <f>IF(OR($A53="",CQ$9=""),"",IFERROR(COUNTIFS('Job Catalog'!$F$10:$F$509,$A53,'Job Catalog'!$H$10:$H$509,CQ$7,'Job Catalog'!$I$10:$I$509,CQ$9)/COUNTA('Job Catalog'!$C$10:$C$509),""))</f>
        <v/>
      </c>
      <c r="CR53" s="57">
        <f>IF(OR($A53="",CR$9=""),"",IFERROR(COUNTIFS('Job Catalog'!$F$10:$F$509,$A53,'Job Catalog'!$H$10:$H$509,CR$7,'Job Catalog'!$I$10:$I$509,CR$9)/COUNTA('Job Catalog'!$C$10:$C$509),""))</f>
        <v/>
      </c>
      <c r="CS53" s="57">
        <f>IF(OR($A53="",CS$9=""),"",IFERROR(COUNTIFS('Job Catalog'!$F$10:$F$509,$A53,'Job Catalog'!$H$10:$H$509,CS$7,'Job Catalog'!$I$10:$I$509,CS$9)/COUNTA('Job Catalog'!$C$10:$C$509),""))</f>
        <v/>
      </c>
      <c r="CT53" s="57">
        <f>IF(OR($A53="",CT$9=""),"",IFERROR(COUNTIFS('Job Catalog'!$F$10:$F$509,$A53,'Job Catalog'!$H$10:$H$509,CT$7,'Job Catalog'!$I$10:$I$509,CT$9)/COUNTA('Job Catalog'!$C$10:$C$509),""))</f>
        <v/>
      </c>
      <c r="CU53" s="58">
        <f>IF($A53="","",SUM(C53:CT53))</f>
        <v/>
      </c>
    </row>
    <row r="54">
      <c r="A54">
        <f>IF(SETUP!$C192="","",SETUP!$C192)</f>
        <v/>
      </c>
      <c r="B54" s="9">
        <f>IF(SETUP!$C192="","",SETUP!$B192&amp;" / "&amp;SETUP!$D192)</f>
        <v/>
      </c>
      <c r="C54" s="57">
        <f>IF(OR($A54="",C$9=""),"",IFERROR(COUNTIFS('Job Catalog'!$F$10:$F$509,$A54,'Job Catalog'!$H$10:$H$509,C$7,'Job Catalog'!$I$10:$I$509,C$9)/COUNTA('Job Catalog'!$C$10:$C$509),""))</f>
        <v/>
      </c>
      <c r="D54" s="57">
        <f>IF(OR($A54="",D$9=""),"",IFERROR(COUNTIFS('Job Catalog'!$F$10:$F$509,$A54,'Job Catalog'!$H$10:$H$509,D$7,'Job Catalog'!$I$10:$I$509,D$9)/COUNTA('Job Catalog'!$C$10:$C$509),""))</f>
        <v/>
      </c>
      <c r="E54" s="57">
        <f>IF(OR($A54="",E$9=""),"",IFERROR(COUNTIFS('Job Catalog'!$F$10:$F$509,$A54,'Job Catalog'!$H$10:$H$509,E$7,'Job Catalog'!$I$10:$I$509,E$9)/COUNTA('Job Catalog'!$C$10:$C$509),""))</f>
        <v/>
      </c>
      <c r="F54" s="57">
        <f>IF(OR($A54="",F$9=""),"",IFERROR(COUNTIFS('Job Catalog'!$F$10:$F$509,$A54,'Job Catalog'!$H$10:$H$509,F$7,'Job Catalog'!$I$10:$I$509,F$9)/COUNTA('Job Catalog'!$C$10:$C$509),""))</f>
        <v/>
      </c>
      <c r="G54" s="57">
        <f>IF(OR($A54="",G$9=""),"",IFERROR(COUNTIFS('Job Catalog'!$F$10:$F$509,$A54,'Job Catalog'!$H$10:$H$509,G$7,'Job Catalog'!$I$10:$I$509,G$9)/COUNTA('Job Catalog'!$C$10:$C$509),""))</f>
        <v/>
      </c>
      <c r="H54" s="57">
        <f>IF(OR($A54="",H$9=""),"",IFERROR(COUNTIFS('Job Catalog'!$F$10:$F$509,$A54,'Job Catalog'!$H$10:$H$509,H$7,'Job Catalog'!$I$10:$I$509,H$9)/COUNTA('Job Catalog'!$C$10:$C$509),""))</f>
        <v/>
      </c>
      <c r="I54" s="57">
        <f>IF(OR($A54="",I$9=""),"",IFERROR(COUNTIFS('Job Catalog'!$F$10:$F$509,$A54,'Job Catalog'!$H$10:$H$509,I$7,'Job Catalog'!$I$10:$I$509,I$9)/COUNTA('Job Catalog'!$C$10:$C$509),""))</f>
        <v/>
      </c>
      <c r="J54" s="57">
        <f>IF(OR($A54="",J$9=""),"",IFERROR(COUNTIFS('Job Catalog'!$F$10:$F$509,$A54,'Job Catalog'!$H$10:$H$509,J$7,'Job Catalog'!$I$10:$I$509,J$9)/COUNTA('Job Catalog'!$C$10:$C$509),""))</f>
        <v/>
      </c>
      <c r="K54" s="57">
        <f>IF(OR($A54="",K$9=""),"",IFERROR(COUNTIFS('Job Catalog'!$F$10:$F$509,$A54,'Job Catalog'!$H$10:$H$509,K$7,'Job Catalog'!$I$10:$I$509,K$9)/COUNTA('Job Catalog'!$C$10:$C$509),""))</f>
        <v/>
      </c>
      <c r="L54" s="57">
        <f>IF(OR($A54="",L$9=""),"",IFERROR(COUNTIFS('Job Catalog'!$F$10:$F$509,$A54,'Job Catalog'!$H$10:$H$509,L$7,'Job Catalog'!$I$10:$I$509,L$9)/COUNTA('Job Catalog'!$C$10:$C$509),""))</f>
        <v/>
      </c>
      <c r="M54" s="57">
        <f>IF(OR($A54="",M$9=""),"",IFERROR(COUNTIFS('Job Catalog'!$F$10:$F$509,$A54,'Job Catalog'!$H$10:$H$509,M$7,'Job Catalog'!$I$10:$I$509,M$9)/COUNTA('Job Catalog'!$C$10:$C$509),""))</f>
        <v/>
      </c>
      <c r="N54" s="57">
        <f>IF(OR($A54="",N$9=""),"",IFERROR(COUNTIFS('Job Catalog'!$F$10:$F$509,$A54,'Job Catalog'!$H$10:$H$509,N$7,'Job Catalog'!$I$10:$I$509,N$9)/COUNTA('Job Catalog'!$C$10:$C$509),""))</f>
        <v/>
      </c>
      <c r="O54" s="57">
        <f>IF(OR($A54="",O$9=""),"",IFERROR(COUNTIFS('Job Catalog'!$F$10:$F$509,$A54,'Job Catalog'!$H$10:$H$509,O$7,'Job Catalog'!$I$10:$I$509,O$9)/COUNTA('Job Catalog'!$C$10:$C$509),""))</f>
        <v/>
      </c>
      <c r="P54" s="57">
        <f>IF(OR($A54="",P$9=""),"",IFERROR(COUNTIFS('Job Catalog'!$F$10:$F$509,$A54,'Job Catalog'!$H$10:$H$509,P$7,'Job Catalog'!$I$10:$I$509,P$9)/COUNTA('Job Catalog'!$C$10:$C$509),""))</f>
        <v/>
      </c>
      <c r="Q54" s="57">
        <f>IF(OR($A54="",Q$9=""),"",IFERROR(COUNTIFS('Job Catalog'!$F$10:$F$509,$A54,'Job Catalog'!$H$10:$H$509,Q$7,'Job Catalog'!$I$10:$I$509,Q$9)/COUNTA('Job Catalog'!$C$10:$C$509),""))</f>
        <v/>
      </c>
      <c r="R54" s="57">
        <f>IF(OR($A54="",R$9=""),"",IFERROR(COUNTIFS('Job Catalog'!$F$10:$F$509,$A54,'Job Catalog'!$H$10:$H$509,R$7,'Job Catalog'!$I$10:$I$509,R$9)/COUNTA('Job Catalog'!$C$10:$C$509),""))</f>
        <v/>
      </c>
      <c r="S54" s="57">
        <f>IF(OR($A54="",S$9=""),"",IFERROR(COUNTIFS('Job Catalog'!$F$10:$F$509,$A54,'Job Catalog'!$H$10:$H$509,S$7,'Job Catalog'!$I$10:$I$509,S$9)/COUNTA('Job Catalog'!$C$10:$C$509),""))</f>
        <v/>
      </c>
      <c r="T54" s="57">
        <f>IF(OR($A54="",T$9=""),"",IFERROR(COUNTIFS('Job Catalog'!$F$10:$F$509,$A54,'Job Catalog'!$H$10:$H$509,T$7,'Job Catalog'!$I$10:$I$509,T$9)/COUNTA('Job Catalog'!$C$10:$C$509),""))</f>
        <v/>
      </c>
      <c r="U54" s="57">
        <f>IF(OR($A54="",U$9=""),"",IFERROR(COUNTIFS('Job Catalog'!$F$10:$F$509,$A54,'Job Catalog'!$H$10:$H$509,U$7,'Job Catalog'!$I$10:$I$509,U$9)/COUNTA('Job Catalog'!$C$10:$C$509),""))</f>
        <v/>
      </c>
      <c r="V54" s="57">
        <f>IF(OR($A54="",V$9=""),"",IFERROR(COUNTIFS('Job Catalog'!$F$10:$F$509,$A54,'Job Catalog'!$H$10:$H$509,V$7,'Job Catalog'!$I$10:$I$509,V$9)/COUNTA('Job Catalog'!$C$10:$C$509),""))</f>
        <v/>
      </c>
      <c r="W54" s="57">
        <f>IF(OR($A54="",W$9=""),"",IFERROR(COUNTIFS('Job Catalog'!$F$10:$F$509,$A54,'Job Catalog'!$H$10:$H$509,W$7,'Job Catalog'!$I$10:$I$509,W$9)/COUNTA('Job Catalog'!$C$10:$C$509),""))</f>
        <v/>
      </c>
      <c r="X54" s="57">
        <f>IF(OR($A54="",X$9=""),"",IFERROR(COUNTIFS('Job Catalog'!$F$10:$F$509,$A54,'Job Catalog'!$H$10:$H$509,X$7,'Job Catalog'!$I$10:$I$509,X$9)/COUNTA('Job Catalog'!$C$10:$C$509),""))</f>
        <v/>
      </c>
      <c r="Y54" s="57">
        <f>IF(OR($A54="",Y$9=""),"",IFERROR(COUNTIFS('Job Catalog'!$F$10:$F$509,$A54,'Job Catalog'!$H$10:$H$509,Y$7,'Job Catalog'!$I$10:$I$509,Y$9)/COUNTA('Job Catalog'!$C$10:$C$509),""))</f>
        <v/>
      </c>
      <c r="Z54" s="57">
        <f>IF(OR($A54="",Z$9=""),"",IFERROR(COUNTIFS('Job Catalog'!$F$10:$F$509,$A54,'Job Catalog'!$H$10:$H$509,Z$7,'Job Catalog'!$I$10:$I$509,Z$9)/COUNTA('Job Catalog'!$C$10:$C$509),""))</f>
        <v/>
      </c>
      <c r="AA54" s="57">
        <f>IF(OR($A54="",AA$9=""),"",IFERROR(COUNTIFS('Job Catalog'!$F$10:$F$509,$A54,'Job Catalog'!$H$10:$H$509,AA$7,'Job Catalog'!$I$10:$I$509,AA$9)/COUNTA('Job Catalog'!$C$10:$C$509),""))</f>
        <v/>
      </c>
      <c r="AB54" s="57">
        <f>IF(OR($A54="",AB$9=""),"",IFERROR(COUNTIFS('Job Catalog'!$F$10:$F$509,$A54,'Job Catalog'!$H$10:$H$509,AB$7,'Job Catalog'!$I$10:$I$509,AB$9)/COUNTA('Job Catalog'!$C$10:$C$509),""))</f>
        <v/>
      </c>
      <c r="AC54" s="57">
        <f>IF(OR($A54="",AC$9=""),"",IFERROR(COUNTIFS('Job Catalog'!$F$10:$F$509,$A54,'Job Catalog'!$H$10:$H$509,AC$7,'Job Catalog'!$I$10:$I$509,AC$9)/COUNTA('Job Catalog'!$C$10:$C$509),""))</f>
        <v/>
      </c>
      <c r="AD54" s="57">
        <f>IF(OR($A54="",AD$9=""),"",IFERROR(COUNTIFS('Job Catalog'!$F$10:$F$509,$A54,'Job Catalog'!$H$10:$H$509,AD$7,'Job Catalog'!$I$10:$I$509,AD$9)/COUNTA('Job Catalog'!$C$10:$C$509),""))</f>
        <v/>
      </c>
      <c r="AE54" s="57">
        <f>IF(OR($A54="",AE$9=""),"",IFERROR(COUNTIFS('Job Catalog'!$F$10:$F$509,$A54,'Job Catalog'!$H$10:$H$509,AE$7,'Job Catalog'!$I$10:$I$509,AE$9)/COUNTA('Job Catalog'!$C$10:$C$509),""))</f>
        <v/>
      </c>
      <c r="AF54" s="57">
        <f>IF(OR($A54="",AF$9=""),"",IFERROR(COUNTIFS('Job Catalog'!$F$10:$F$509,$A54,'Job Catalog'!$H$10:$H$509,AF$7,'Job Catalog'!$I$10:$I$509,AF$9)/COUNTA('Job Catalog'!$C$10:$C$509),""))</f>
        <v/>
      </c>
      <c r="AG54" s="57">
        <f>IF(OR($A54="",AG$9=""),"",IFERROR(COUNTIFS('Job Catalog'!$F$10:$F$509,$A54,'Job Catalog'!$H$10:$H$509,AG$7,'Job Catalog'!$I$10:$I$509,AG$9)/COUNTA('Job Catalog'!$C$10:$C$509),""))</f>
        <v/>
      </c>
      <c r="AH54" s="57">
        <f>IF(OR($A54="",AH$9=""),"",IFERROR(COUNTIFS('Job Catalog'!$F$10:$F$509,$A54,'Job Catalog'!$H$10:$H$509,AH$7,'Job Catalog'!$I$10:$I$509,AH$9)/COUNTA('Job Catalog'!$C$10:$C$509),""))</f>
        <v/>
      </c>
      <c r="AI54" s="57">
        <f>IF(OR($A54="",AI$9=""),"",IFERROR(COUNTIFS('Job Catalog'!$F$10:$F$509,$A54,'Job Catalog'!$H$10:$H$509,AI$7,'Job Catalog'!$I$10:$I$509,AI$9)/COUNTA('Job Catalog'!$C$10:$C$509),""))</f>
        <v/>
      </c>
      <c r="AJ54" s="57">
        <f>IF(OR($A54="",AJ$9=""),"",IFERROR(COUNTIFS('Job Catalog'!$F$10:$F$509,$A54,'Job Catalog'!$H$10:$H$509,AJ$7,'Job Catalog'!$I$10:$I$509,AJ$9)/COUNTA('Job Catalog'!$C$10:$C$509),""))</f>
        <v/>
      </c>
      <c r="AK54" s="57">
        <f>IF(OR($A54="",AK$9=""),"",IFERROR(COUNTIFS('Job Catalog'!$F$10:$F$509,$A54,'Job Catalog'!$H$10:$H$509,AK$7,'Job Catalog'!$I$10:$I$509,AK$9)/COUNTA('Job Catalog'!$C$10:$C$509),""))</f>
        <v/>
      </c>
      <c r="AL54" s="57">
        <f>IF(OR($A54="",AL$9=""),"",IFERROR(COUNTIFS('Job Catalog'!$F$10:$F$509,$A54,'Job Catalog'!$H$10:$H$509,AL$7,'Job Catalog'!$I$10:$I$509,AL$9)/COUNTA('Job Catalog'!$C$10:$C$509),""))</f>
        <v/>
      </c>
      <c r="AM54" s="57">
        <f>IF(OR($A54="",AM$9=""),"",IFERROR(COUNTIFS('Job Catalog'!$F$10:$F$509,$A54,'Job Catalog'!$H$10:$H$509,AM$7,'Job Catalog'!$I$10:$I$509,AM$9)/COUNTA('Job Catalog'!$C$10:$C$509),""))</f>
        <v/>
      </c>
      <c r="AN54" s="57">
        <f>IF(OR($A54="",AN$9=""),"",IFERROR(COUNTIFS('Job Catalog'!$F$10:$F$509,$A54,'Job Catalog'!$H$10:$H$509,AN$7,'Job Catalog'!$I$10:$I$509,AN$9)/COUNTA('Job Catalog'!$C$10:$C$509),""))</f>
        <v/>
      </c>
      <c r="AO54" s="57">
        <f>IF(OR($A54="",AO$9=""),"",IFERROR(COUNTIFS('Job Catalog'!$F$10:$F$509,$A54,'Job Catalog'!$H$10:$H$509,AO$7,'Job Catalog'!$I$10:$I$509,AO$9)/COUNTA('Job Catalog'!$C$10:$C$509),""))</f>
        <v/>
      </c>
      <c r="AP54" s="57">
        <f>IF(OR($A54="",AP$9=""),"",IFERROR(COUNTIFS('Job Catalog'!$F$10:$F$509,$A54,'Job Catalog'!$H$10:$H$509,AP$7,'Job Catalog'!$I$10:$I$509,AP$9)/COUNTA('Job Catalog'!$C$10:$C$509),""))</f>
        <v/>
      </c>
      <c r="AQ54" s="57">
        <f>IF(OR($A54="",AQ$9=""),"",IFERROR(COUNTIFS('Job Catalog'!$F$10:$F$509,$A54,'Job Catalog'!$H$10:$H$509,AQ$7,'Job Catalog'!$I$10:$I$509,AQ$9)/COUNTA('Job Catalog'!$C$10:$C$509),""))</f>
        <v/>
      </c>
      <c r="AR54" s="57">
        <f>IF(OR($A54="",AR$9=""),"",IFERROR(COUNTIFS('Job Catalog'!$F$10:$F$509,$A54,'Job Catalog'!$H$10:$H$509,AR$7,'Job Catalog'!$I$10:$I$509,AR$9)/COUNTA('Job Catalog'!$C$10:$C$509),""))</f>
        <v/>
      </c>
      <c r="AS54" s="57">
        <f>IF(OR($A54="",AS$9=""),"",IFERROR(COUNTIFS('Job Catalog'!$F$10:$F$509,$A54,'Job Catalog'!$H$10:$H$509,AS$7,'Job Catalog'!$I$10:$I$509,AS$9)/COUNTA('Job Catalog'!$C$10:$C$509),""))</f>
        <v/>
      </c>
      <c r="AT54" s="57">
        <f>IF(OR($A54="",AT$9=""),"",IFERROR(COUNTIFS('Job Catalog'!$F$10:$F$509,$A54,'Job Catalog'!$H$10:$H$509,AT$7,'Job Catalog'!$I$10:$I$509,AT$9)/COUNTA('Job Catalog'!$C$10:$C$509),""))</f>
        <v/>
      </c>
      <c r="AU54" s="57">
        <f>IF(OR($A54="",AU$9=""),"",IFERROR(COUNTIFS('Job Catalog'!$F$10:$F$509,$A54,'Job Catalog'!$H$10:$H$509,AU$7,'Job Catalog'!$I$10:$I$509,AU$9)/COUNTA('Job Catalog'!$C$10:$C$509),""))</f>
        <v/>
      </c>
      <c r="AV54" s="57">
        <f>IF(OR($A54="",AV$9=""),"",IFERROR(COUNTIFS('Job Catalog'!$F$10:$F$509,$A54,'Job Catalog'!$H$10:$H$509,AV$7,'Job Catalog'!$I$10:$I$509,AV$9)/COUNTA('Job Catalog'!$C$10:$C$509),""))</f>
        <v/>
      </c>
      <c r="AW54" s="57">
        <f>IF(OR($A54="",AW$9=""),"",IFERROR(COUNTIFS('Job Catalog'!$F$10:$F$509,$A54,'Job Catalog'!$H$10:$H$509,AW$7,'Job Catalog'!$I$10:$I$509,AW$9)/COUNTA('Job Catalog'!$C$10:$C$509),""))</f>
        <v/>
      </c>
      <c r="AX54" s="57">
        <f>IF(OR($A54="",AX$9=""),"",IFERROR(COUNTIFS('Job Catalog'!$F$10:$F$509,$A54,'Job Catalog'!$H$10:$H$509,AX$7,'Job Catalog'!$I$10:$I$509,AX$9)/COUNTA('Job Catalog'!$C$10:$C$509),""))</f>
        <v/>
      </c>
      <c r="AY54" s="57">
        <f>IF(OR($A54="",AY$9=""),"",IFERROR(COUNTIFS('Job Catalog'!$F$10:$F$509,$A54,'Job Catalog'!$H$10:$H$509,AY$7,'Job Catalog'!$I$10:$I$509,AY$9)/COUNTA('Job Catalog'!$C$10:$C$509),""))</f>
        <v/>
      </c>
      <c r="AZ54" s="57">
        <f>IF(OR($A54="",AZ$9=""),"",IFERROR(COUNTIFS('Job Catalog'!$F$10:$F$509,$A54,'Job Catalog'!$H$10:$H$509,AZ$7,'Job Catalog'!$I$10:$I$509,AZ$9)/COUNTA('Job Catalog'!$C$10:$C$509),""))</f>
        <v/>
      </c>
      <c r="BA54" s="57">
        <f>IF(OR($A54="",BA$9=""),"",IFERROR(COUNTIFS('Job Catalog'!$F$10:$F$509,$A54,'Job Catalog'!$H$10:$H$509,BA$7,'Job Catalog'!$I$10:$I$509,BA$9)/COUNTA('Job Catalog'!$C$10:$C$509),""))</f>
        <v/>
      </c>
      <c r="BB54" s="57">
        <f>IF(OR($A54="",BB$9=""),"",IFERROR(COUNTIFS('Job Catalog'!$F$10:$F$509,$A54,'Job Catalog'!$H$10:$H$509,BB$7,'Job Catalog'!$I$10:$I$509,BB$9)/COUNTA('Job Catalog'!$C$10:$C$509),""))</f>
        <v/>
      </c>
      <c r="BC54" s="57">
        <f>IF(OR($A54="",BC$9=""),"",IFERROR(COUNTIFS('Job Catalog'!$F$10:$F$509,$A54,'Job Catalog'!$H$10:$H$509,BC$7,'Job Catalog'!$I$10:$I$509,BC$9)/COUNTA('Job Catalog'!$C$10:$C$509),""))</f>
        <v/>
      </c>
      <c r="BD54" s="57">
        <f>IF(OR($A54="",BD$9=""),"",IFERROR(COUNTIFS('Job Catalog'!$F$10:$F$509,$A54,'Job Catalog'!$H$10:$H$509,BD$7,'Job Catalog'!$I$10:$I$509,BD$9)/COUNTA('Job Catalog'!$C$10:$C$509),""))</f>
        <v/>
      </c>
      <c r="BE54" s="57">
        <f>IF(OR($A54="",BE$9=""),"",IFERROR(COUNTIFS('Job Catalog'!$F$10:$F$509,$A54,'Job Catalog'!$H$10:$H$509,BE$7,'Job Catalog'!$I$10:$I$509,BE$9)/COUNTA('Job Catalog'!$C$10:$C$509),""))</f>
        <v/>
      </c>
      <c r="BF54" s="57">
        <f>IF(OR($A54="",BF$9=""),"",IFERROR(COUNTIFS('Job Catalog'!$F$10:$F$509,$A54,'Job Catalog'!$H$10:$H$509,BF$7,'Job Catalog'!$I$10:$I$509,BF$9)/COUNTA('Job Catalog'!$C$10:$C$509),""))</f>
        <v/>
      </c>
      <c r="BG54" s="57">
        <f>IF(OR($A54="",BG$9=""),"",IFERROR(COUNTIFS('Job Catalog'!$F$10:$F$509,$A54,'Job Catalog'!$H$10:$H$509,BG$7,'Job Catalog'!$I$10:$I$509,BG$9)/COUNTA('Job Catalog'!$C$10:$C$509),""))</f>
        <v/>
      </c>
      <c r="BH54" s="57">
        <f>IF(OR($A54="",BH$9=""),"",IFERROR(COUNTIFS('Job Catalog'!$F$10:$F$509,$A54,'Job Catalog'!$H$10:$H$509,BH$7,'Job Catalog'!$I$10:$I$509,BH$9)/COUNTA('Job Catalog'!$C$10:$C$509),""))</f>
        <v/>
      </c>
      <c r="BI54" s="57">
        <f>IF(OR($A54="",BI$9=""),"",IFERROR(COUNTIFS('Job Catalog'!$F$10:$F$509,$A54,'Job Catalog'!$H$10:$H$509,BI$7,'Job Catalog'!$I$10:$I$509,BI$9)/COUNTA('Job Catalog'!$C$10:$C$509),""))</f>
        <v/>
      </c>
      <c r="BJ54" s="57">
        <f>IF(OR($A54="",BJ$9=""),"",IFERROR(COUNTIFS('Job Catalog'!$F$10:$F$509,$A54,'Job Catalog'!$H$10:$H$509,BJ$7,'Job Catalog'!$I$10:$I$509,BJ$9)/COUNTA('Job Catalog'!$C$10:$C$509),""))</f>
        <v/>
      </c>
      <c r="BK54" s="57">
        <f>IF(OR($A54="",BK$9=""),"",IFERROR(COUNTIFS('Job Catalog'!$F$10:$F$509,$A54,'Job Catalog'!$H$10:$H$509,BK$7,'Job Catalog'!$I$10:$I$509,BK$9)/COUNTA('Job Catalog'!$C$10:$C$509),""))</f>
        <v/>
      </c>
      <c r="BL54" s="57">
        <f>IF(OR($A54="",BL$9=""),"",IFERROR(COUNTIFS('Job Catalog'!$F$10:$F$509,$A54,'Job Catalog'!$H$10:$H$509,BL$7,'Job Catalog'!$I$10:$I$509,BL$9)/COUNTA('Job Catalog'!$C$10:$C$509),""))</f>
        <v/>
      </c>
      <c r="BM54" s="57">
        <f>IF(OR($A54="",BM$9=""),"",IFERROR(COUNTIFS('Job Catalog'!$F$10:$F$509,$A54,'Job Catalog'!$H$10:$H$509,BM$7,'Job Catalog'!$I$10:$I$509,BM$9)/COUNTA('Job Catalog'!$C$10:$C$509),""))</f>
        <v/>
      </c>
      <c r="BN54" s="57">
        <f>IF(OR($A54="",BN$9=""),"",IFERROR(COUNTIFS('Job Catalog'!$F$10:$F$509,$A54,'Job Catalog'!$H$10:$H$509,BN$7,'Job Catalog'!$I$10:$I$509,BN$9)/COUNTA('Job Catalog'!$C$10:$C$509),""))</f>
        <v/>
      </c>
      <c r="BO54" s="57">
        <f>IF(OR($A54="",BO$9=""),"",IFERROR(COUNTIFS('Job Catalog'!$F$10:$F$509,$A54,'Job Catalog'!$H$10:$H$509,BO$7,'Job Catalog'!$I$10:$I$509,BO$9)/COUNTA('Job Catalog'!$C$10:$C$509),""))</f>
        <v/>
      </c>
      <c r="BP54" s="57">
        <f>IF(OR($A54="",BP$9=""),"",IFERROR(COUNTIFS('Job Catalog'!$F$10:$F$509,$A54,'Job Catalog'!$H$10:$H$509,BP$7,'Job Catalog'!$I$10:$I$509,BP$9)/COUNTA('Job Catalog'!$C$10:$C$509),""))</f>
        <v/>
      </c>
      <c r="BQ54" s="57">
        <f>IF(OR($A54="",BQ$9=""),"",IFERROR(COUNTIFS('Job Catalog'!$F$10:$F$509,$A54,'Job Catalog'!$H$10:$H$509,BQ$7,'Job Catalog'!$I$10:$I$509,BQ$9)/COUNTA('Job Catalog'!$C$10:$C$509),""))</f>
        <v/>
      </c>
      <c r="BR54" s="57">
        <f>IF(OR($A54="",BR$9=""),"",IFERROR(COUNTIFS('Job Catalog'!$F$10:$F$509,$A54,'Job Catalog'!$H$10:$H$509,BR$7,'Job Catalog'!$I$10:$I$509,BR$9)/COUNTA('Job Catalog'!$C$10:$C$509),""))</f>
        <v/>
      </c>
      <c r="BS54" s="57">
        <f>IF(OR($A54="",BS$9=""),"",IFERROR(COUNTIFS('Job Catalog'!$F$10:$F$509,$A54,'Job Catalog'!$H$10:$H$509,BS$7,'Job Catalog'!$I$10:$I$509,BS$9)/COUNTA('Job Catalog'!$C$10:$C$509),""))</f>
        <v/>
      </c>
      <c r="BT54" s="57">
        <f>IF(OR($A54="",BT$9=""),"",IFERROR(COUNTIFS('Job Catalog'!$F$10:$F$509,$A54,'Job Catalog'!$H$10:$H$509,BT$7,'Job Catalog'!$I$10:$I$509,BT$9)/COUNTA('Job Catalog'!$C$10:$C$509),""))</f>
        <v/>
      </c>
      <c r="BU54" s="57">
        <f>IF(OR($A54="",BU$9=""),"",IFERROR(COUNTIFS('Job Catalog'!$F$10:$F$509,$A54,'Job Catalog'!$H$10:$H$509,BU$7,'Job Catalog'!$I$10:$I$509,BU$9)/COUNTA('Job Catalog'!$C$10:$C$509),""))</f>
        <v/>
      </c>
      <c r="BV54" s="57">
        <f>IF(OR($A54="",BV$9=""),"",IFERROR(COUNTIFS('Job Catalog'!$F$10:$F$509,$A54,'Job Catalog'!$H$10:$H$509,BV$7,'Job Catalog'!$I$10:$I$509,BV$9)/COUNTA('Job Catalog'!$C$10:$C$509),""))</f>
        <v/>
      </c>
      <c r="BW54" s="57">
        <f>IF(OR($A54="",BW$9=""),"",IFERROR(COUNTIFS('Job Catalog'!$F$10:$F$509,$A54,'Job Catalog'!$H$10:$H$509,BW$7,'Job Catalog'!$I$10:$I$509,BW$9)/COUNTA('Job Catalog'!$C$10:$C$509),""))</f>
        <v/>
      </c>
      <c r="BX54" s="57">
        <f>IF(OR($A54="",BX$9=""),"",IFERROR(COUNTIFS('Job Catalog'!$F$10:$F$509,$A54,'Job Catalog'!$H$10:$H$509,BX$7,'Job Catalog'!$I$10:$I$509,BX$9)/COUNTA('Job Catalog'!$C$10:$C$509),""))</f>
        <v/>
      </c>
      <c r="BY54" s="57">
        <f>IF(OR($A54="",BY$9=""),"",IFERROR(COUNTIFS('Job Catalog'!$F$10:$F$509,$A54,'Job Catalog'!$H$10:$H$509,BY$7,'Job Catalog'!$I$10:$I$509,BY$9)/COUNTA('Job Catalog'!$C$10:$C$509),""))</f>
        <v/>
      </c>
      <c r="BZ54" s="57">
        <f>IF(OR($A54="",BZ$9=""),"",IFERROR(COUNTIFS('Job Catalog'!$F$10:$F$509,$A54,'Job Catalog'!$H$10:$H$509,BZ$7,'Job Catalog'!$I$10:$I$509,BZ$9)/COUNTA('Job Catalog'!$C$10:$C$509),""))</f>
        <v/>
      </c>
      <c r="CA54" s="57">
        <f>IF(OR($A54="",CA$9=""),"",IFERROR(COUNTIFS('Job Catalog'!$F$10:$F$509,$A54,'Job Catalog'!$H$10:$H$509,CA$7,'Job Catalog'!$I$10:$I$509,CA$9)/COUNTA('Job Catalog'!$C$10:$C$509),""))</f>
        <v/>
      </c>
      <c r="CB54" s="57">
        <f>IF(OR($A54="",CB$9=""),"",IFERROR(COUNTIFS('Job Catalog'!$F$10:$F$509,$A54,'Job Catalog'!$H$10:$H$509,CB$7,'Job Catalog'!$I$10:$I$509,CB$9)/COUNTA('Job Catalog'!$C$10:$C$509),""))</f>
        <v/>
      </c>
      <c r="CC54" s="57">
        <f>IF(OR($A54="",CC$9=""),"",IFERROR(COUNTIFS('Job Catalog'!$F$10:$F$509,$A54,'Job Catalog'!$H$10:$H$509,CC$7,'Job Catalog'!$I$10:$I$509,CC$9)/COUNTA('Job Catalog'!$C$10:$C$509),""))</f>
        <v/>
      </c>
      <c r="CD54" s="57">
        <f>IF(OR($A54="",CD$9=""),"",IFERROR(COUNTIFS('Job Catalog'!$F$10:$F$509,$A54,'Job Catalog'!$H$10:$H$509,CD$7,'Job Catalog'!$I$10:$I$509,CD$9)/COUNTA('Job Catalog'!$C$10:$C$509),""))</f>
        <v/>
      </c>
      <c r="CE54" s="57">
        <f>IF(OR($A54="",CE$9=""),"",IFERROR(COUNTIFS('Job Catalog'!$F$10:$F$509,$A54,'Job Catalog'!$H$10:$H$509,CE$7,'Job Catalog'!$I$10:$I$509,CE$9)/COUNTA('Job Catalog'!$C$10:$C$509),""))</f>
        <v/>
      </c>
      <c r="CF54" s="57">
        <f>IF(OR($A54="",CF$9=""),"",IFERROR(COUNTIFS('Job Catalog'!$F$10:$F$509,$A54,'Job Catalog'!$H$10:$H$509,CF$7,'Job Catalog'!$I$10:$I$509,CF$9)/COUNTA('Job Catalog'!$C$10:$C$509),""))</f>
        <v/>
      </c>
      <c r="CG54" s="57">
        <f>IF(OR($A54="",CG$9=""),"",IFERROR(COUNTIFS('Job Catalog'!$F$10:$F$509,$A54,'Job Catalog'!$H$10:$H$509,CG$7,'Job Catalog'!$I$10:$I$509,CG$9)/COUNTA('Job Catalog'!$C$10:$C$509),""))</f>
        <v/>
      </c>
      <c r="CH54" s="57">
        <f>IF(OR($A54="",CH$9=""),"",IFERROR(COUNTIFS('Job Catalog'!$F$10:$F$509,$A54,'Job Catalog'!$H$10:$H$509,CH$7,'Job Catalog'!$I$10:$I$509,CH$9)/COUNTA('Job Catalog'!$C$10:$C$509),""))</f>
        <v/>
      </c>
      <c r="CI54" s="57">
        <f>IF(OR($A54="",CI$9=""),"",IFERROR(COUNTIFS('Job Catalog'!$F$10:$F$509,$A54,'Job Catalog'!$H$10:$H$509,CI$7,'Job Catalog'!$I$10:$I$509,CI$9)/COUNTA('Job Catalog'!$C$10:$C$509),""))</f>
        <v/>
      </c>
      <c r="CJ54" s="57">
        <f>IF(OR($A54="",CJ$9=""),"",IFERROR(COUNTIFS('Job Catalog'!$F$10:$F$509,$A54,'Job Catalog'!$H$10:$H$509,CJ$7,'Job Catalog'!$I$10:$I$509,CJ$9)/COUNTA('Job Catalog'!$C$10:$C$509),""))</f>
        <v/>
      </c>
      <c r="CK54" s="57">
        <f>IF(OR($A54="",CK$9=""),"",IFERROR(COUNTIFS('Job Catalog'!$F$10:$F$509,$A54,'Job Catalog'!$H$10:$H$509,CK$7,'Job Catalog'!$I$10:$I$509,CK$9)/COUNTA('Job Catalog'!$C$10:$C$509),""))</f>
        <v/>
      </c>
      <c r="CL54" s="57">
        <f>IF(OR($A54="",CL$9=""),"",IFERROR(COUNTIFS('Job Catalog'!$F$10:$F$509,$A54,'Job Catalog'!$H$10:$H$509,CL$7,'Job Catalog'!$I$10:$I$509,CL$9)/COUNTA('Job Catalog'!$C$10:$C$509),""))</f>
        <v/>
      </c>
      <c r="CM54" s="57">
        <f>IF(OR($A54="",CM$9=""),"",IFERROR(COUNTIFS('Job Catalog'!$F$10:$F$509,$A54,'Job Catalog'!$H$10:$H$509,CM$7,'Job Catalog'!$I$10:$I$509,CM$9)/COUNTA('Job Catalog'!$C$10:$C$509),""))</f>
        <v/>
      </c>
      <c r="CN54" s="57">
        <f>IF(OR($A54="",CN$9=""),"",IFERROR(COUNTIFS('Job Catalog'!$F$10:$F$509,$A54,'Job Catalog'!$H$10:$H$509,CN$7,'Job Catalog'!$I$10:$I$509,CN$9)/COUNTA('Job Catalog'!$C$10:$C$509),""))</f>
        <v/>
      </c>
      <c r="CO54" s="57">
        <f>IF(OR($A54="",CO$9=""),"",IFERROR(COUNTIFS('Job Catalog'!$F$10:$F$509,$A54,'Job Catalog'!$H$10:$H$509,CO$7,'Job Catalog'!$I$10:$I$509,CO$9)/COUNTA('Job Catalog'!$C$10:$C$509),""))</f>
        <v/>
      </c>
      <c r="CP54" s="57">
        <f>IF(OR($A54="",CP$9=""),"",IFERROR(COUNTIFS('Job Catalog'!$F$10:$F$509,$A54,'Job Catalog'!$H$10:$H$509,CP$7,'Job Catalog'!$I$10:$I$509,CP$9)/COUNTA('Job Catalog'!$C$10:$C$509),""))</f>
        <v/>
      </c>
      <c r="CQ54" s="57">
        <f>IF(OR($A54="",CQ$9=""),"",IFERROR(COUNTIFS('Job Catalog'!$F$10:$F$509,$A54,'Job Catalog'!$H$10:$H$509,CQ$7,'Job Catalog'!$I$10:$I$509,CQ$9)/COUNTA('Job Catalog'!$C$10:$C$509),""))</f>
        <v/>
      </c>
      <c r="CR54" s="57">
        <f>IF(OR($A54="",CR$9=""),"",IFERROR(COUNTIFS('Job Catalog'!$F$10:$F$509,$A54,'Job Catalog'!$H$10:$H$509,CR$7,'Job Catalog'!$I$10:$I$509,CR$9)/COUNTA('Job Catalog'!$C$10:$C$509),""))</f>
        <v/>
      </c>
      <c r="CS54" s="57">
        <f>IF(OR($A54="",CS$9=""),"",IFERROR(COUNTIFS('Job Catalog'!$F$10:$F$509,$A54,'Job Catalog'!$H$10:$H$509,CS$7,'Job Catalog'!$I$10:$I$509,CS$9)/COUNTA('Job Catalog'!$C$10:$C$509),""))</f>
        <v/>
      </c>
      <c r="CT54" s="57">
        <f>IF(OR($A54="",CT$9=""),"",IFERROR(COUNTIFS('Job Catalog'!$F$10:$F$509,$A54,'Job Catalog'!$H$10:$H$509,CT$7,'Job Catalog'!$I$10:$I$509,CT$9)/COUNTA('Job Catalog'!$C$10:$C$509),""))</f>
        <v/>
      </c>
      <c r="CU54" s="58">
        <f>IF($A54="","",SUM(C54:CT54))</f>
        <v/>
      </c>
    </row>
    <row r="55">
      <c r="A55">
        <f>IF(SETUP!$C193="","",SETUP!$C193)</f>
        <v/>
      </c>
      <c r="B55" s="9">
        <f>IF(SETUP!$C193="","",SETUP!$B193&amp;" / "&amp;SETUP!$D193)</f>
        <v/>
      </c>
      <c r="C55" s="57">
        <f>IF(OR($A55="",C$9=""),"",IFERROR(COUNTIFS('Job Catalog'!$F$10:$F$509,$A55,'Job Catalog'!$H$10:$H$509,C$7,'Job Catalog'!$I$10:$I$509,C$9)/COUNTA('Job Catalog'!$C$10:$C$509),""))</f>
        <v/>
      </c>
      <c r="D55" s="57">
        <f>IF(OR($A55="",D$9=""),"",IFERROR(COUNTIFS('Job Catalog'!$F$10:$F$509,$A55,'Job Catalog'!$H$10:$H$509,D$7,'Job Catalog'!$I$10:$I$509,D$9)/COUNTA('Job Catalog'!$C$10:$C$509),""))</f>
        <v/>
      </c>
      <c r="E55" s="57">
        <f>IF(OR($A55="",E$9=""),"",IFERROR(COUNTIFS('Job Catalog'!$F$10:$F$509,$A55,'Job Catalog'!$H$10:$H$509,E$7,'Job Catalog'!$I$10:$I$509,E$9)/COUNTA('Job Catalog'!$C$10:$C$509),""))</f>
        <v/>
      </c>
      <c r="F55" s="57">
        <f>IF(OR($A55="",F$9=""),"",IFERROR(COUNTIFS('Job Catalog'!$F$10:$F$509,$A55,'Job Catalog'!$H$10:$H$509,F$7,'Job Catalog'!$I$10:$I$509,F$9)/COUNTA('Job Catalog'!$C$10:$C$509),""))</f>
        <v/>
      </c>
      <c r="G55" s="57">
        <f>IF(OR($A55="",G$9=""),"",IFERROR(COUNTIFS('Job Catalog'!$F$10:$F$509,$A55,'Job Catalog'!$H$10:$H$509,G$7,'Job Catalog'!$I$10:$I$509,G$9)/COUNTA('Job Catalog'!$C$10:$C$509),""))</f>
        <v/>
      </c>
      <c r="H55" s="57">
        <f>IF(OR($A55="",H$9=""),"",IFERROR(COUNTIFS('Job Catalog'!$F$10:$F$509,$A55,'Job Catalog'!$H$10:$H$509,H$7,'Job Catalog'!$I$10:$I$509,H$9)/COUNTA('Job Catalog'!$C$10:$C$509),""))</f>
        <v/>
      </c>
      <c r="I55" s="57">
        <f>IF(OR($A55="",I$9=""),"",IFERROR(COUNTIFS('Job Catalog'!$F$10:$F$509,$A55,'Job Catalog'!$H$10:$H$509,I$7,'Job Catalog'!$I$10:$I$509,I$9)/COUNTA('Job Catalog'!$C$10:$C$509),""))</f>
        <v/>
      </c>
      <c r="J55" s="57">
        <f>IF(OR($A55="",J$9=""),"",IFERROR(COUNTIFS('Job Catalog'!$F$10:$F$509,$A55,'Job Catalog'!$H$10:$H$509,J$7,'Job Catalog'!$I$10:$I$509,J$9)/COUNTA('Job Catalog'!$C$10:$C$509),""))</f>
        <v/>
      </c>
      <c r="K55" s="57">
        <f>IF(OR($A55="",K$9=""),"",IFERROR(COUNTIFS('Job Catalog'!$F$10:$F$509,$A55,'Job Catalog'!$H$10:$H$509,K$7,'Job Catalog'!$I$10:$I$509,K$9)/COUNTA('Job Catalog'!$C$10:$C$509),""))</f>
        <v/>
      </c>
      <c r="L55" s="57">
        <f>IF(OR($A55="",L$9=""),"",IFERROR(COUNTIFS('Job Catalog'!$F$10:$F$509,$A55,'Job Catalog'!$H$10:$H$509,L$7,'Job Catalog'!$I$10:$I$509,L$9)/COUNTA('Job Catalog'!$C$10:$C$509),""))</f>
        <v/>
      </c>
      <c r="M55" s="57">
        <f>IF(OR($A55="",M$9=""),"",IFERROR(COUNTIFS('Job Catalog'!$F$10:$F$509,$A55,'Job Catalog'!$H$10:$H$509,M$7,'Job Catalog'!$I$10:$I$509,M$9)/COUNTA('Job Catalog'!$C$10:$C$509),""))</f>
        <v/>
      </c>
      <c r="N55" s="57">
        <f>IF(OR($A55="",N$9=""),"",IFERROR(COUNTIFS('Job Catalog'!$F$10:$F$509,$A55,'Job Catalog'!$H$10:$H$509,N$7,'Job Catalog'!$I$10:$I$509,N$9)/COUNTA('Job Catalog'!$C$10:$C$509),""))</f>
        <v/>
      </c>
      <c r="O55" s="57">
        <f>IF(OR($A55="",O$9=""),"",IFERROR(COUNTIFS('Job Catalog'!$F$10:$F$509,$A55,'Job Catalog'!$H$10:$H$509,O$7,'Job Catalog'!$I$10:$I$509,O$9)/COUNTA('Job Catalog'!$C$10:$C$509),""))</f>
        <v/>
      </c>
      <c r="P55" s="57">
        <f>IF(OR($A55="",P$9=""),"",IFERROR(COUNTIFS('Job Catalog'!$F$10:$F$509,$A55,'Job Catalog'!$H$10:$H$509,P$7,'Job Catalog'!$I$10:$I$509,P$9)/COUNTA('Job Catalog'!$C$10:$C$509),""))</f>
        <v/>
      </c>
      <c r="Q55" s="57">
        <f>IF(OR($A55="",Q$9=""),"",IFERROR(COUNTIFS('Job Catalog'!$F$10:$F$509,$A55,'Job Catalog'!$H$10:$H$509,Q$7,'Job Catalog'!$I$10:$I$509,Q$9)/COUNTA('Job Catalog'!$C$10:$C$509),""))</f>
        <v/>
      </c>
      <c r="R55" s="57">
        <f>IF(OR($A55="",R$9=""),"",IFERROR(COUNTIFS('Job Catalog'!$F$10:$F$509,$A55,'Job Catalog'!$H$10:$H$509,R$7,'Job Catalog'!$I$10:$I$509,R$9)/COUNTA('Job Catalog'!$C$10:$C$509),""))</f>
        <v/>
      </c>
      <c r="S55" s="57">
        <f>IF(OR($A55="",S$9=""),"",IFERROR(COUNTIFS('Job Catalog'!$F$10:$F$509,$A55,'Job Catalog'!$H$10:$H$509,S$7,'Job Catalog'!$I$10:$I$509,S$9)/COUNTA('Job Catalog'!$C$10:$C$509),""))</f>
        <v/>
      </c>
      <c r="T55" s="57">
        <f>IF(OR($A55="",T$9=""),"",IFERROR(COUNTIFS('Job Catalog'!$F$10:$F$509,$A55,'Job Catalog'!$H$10:$H$509,T$7,'Job Catalog'!$I$10:$I$509,T$9)/COUNTA('Job Catalog'!$C$10:$C$509),""))</f>
        <v/>
      </c>
      <c r="U55" s="57">
        <f>IF(OR($A55="",U$9=""),"",IFERROR(COUNTIFS('Job Catalog'!$F$10:$F$509,$A55,'Job Catalog'!$H$10:$H$509,U$7,'Job Catalog'!$I$10:$I$509,U$9)/COUNTA('Job Catalog'!$C$10:$C$509),""))</f>
        <v/>
      </c>
      <c r="V55" s="57">
        <f>IF(OR($A55="",V$9=""),"",IFERROR(COUNTIFS('Job Catalog'!$F$10:$F$509,$A55,'Job Catalog'!$H$10:$H$509,V$7,'Job Catalog'!$I$10:$I$509,V$9)/COUNTA('Job Catalog'!$C$10:$C$509),""))</f>
        <v/>
      </c>
      <c r="W55" s="57">
        <f>IF(OR($A55="",W$9=""),"",IFERROR(COUNTIFS('Job Catalog'!$F$10:$F$509,$A55,'Job Catalog'!$H$10:$H$509,W$7,'Job Catalog'!$I$10:$I$509,W$9)/COUNTA('Job Catalog'!$C$10:$C$509),""))</f>
        <v/>
      </c>
      <c r="X55" s="57">
        <f>IF(OR($A55="",X$9=""),"",IFERROR(COUNTIFS('Job Catalog'!$F$10:$F$509,$A55,'Job Catalog'!$H$10:$H$509,X$7,'Job Catalog'!$I$10:$I$509,X$9)/COUNTA('Job Catalog'!$C$10:$C$509),""))</f>
        <v/>
      </c>
      <c r="Y55" s="57">
        <f>IF(OR($A55="",Y$9=""),"",IFERROR(COUNTIFS('Job Catalog'!$F$10:$F$509,$A55,'Job Catalog'!$H$10:$H$509,Y$7,'Job Catalog'!$I$10:$I$509,Y$9)/COUNTA('Job Catalog'!$C$10:$C$509),""))</f>
        <v/>
      </c>
      <c r="Z55" s="57">
        <f>IF(OR($A55="",Z$9=""),"",IFERROR(COUNTIFS('Job Catalog'!$F$10:$F$509,$A55,'Job Catalog'!$H$10:$H$509,Z$7,'Job Catalog'!$I$10:$I$509,Z$9)/COUNTA('Job Catalog'!$C$10:$C$509),""))</f>
        <v/>
      </c>
      <c r="AA55" s="57">
        <f>IF(OR($A55="",AA$9=""),"",IFERROR(COUNTIFS('Job Catalog'!$F$10:$F$509,$A55,'Job Catalog'!$H$10:$H$509,AA$7,'Job Catalog'!$I$10:$I$509,AA$9)/COUNTA('Job Catalog'!$C$10:$C$509),""))</f>
        <v/>
      </c>
      <c r="AB55" s="57">
        <f>IF(OR($A55="",AB$9=""),"",IFERROR(COUNTIFS('Job Catalog'!$F$10:$F$509,$A55,'Job Catalog'!$H$10:$H$509,AB$7,'Job Catalog'!$I$10:$I$509,AB$9)/COUNTA('Job Catalog'!$C$10:$C$509),""))</f>
        <v/>
      </c>
      <c r="AC55" s="57">
        <f>IF(OR($A55="",AC$9=""),"",IFERROR(COUNTIFS('Job Catalog'!$F$10:$F$509,$A55,'Job Catalog'!$H$10:$H$509,AC$7,'Job Catalog'!$I$10:$I$509,AC$9)/COUNTA('Job Catalog'!$C$10:$C$509),""))</f>
        <v/>
      </c>
      <c r="AD55" s="57">
        <f>IF(OR($A55="",AD$9=""),"",IFERROR(COUNTIFS('Job Catalog'!$F$10:$F$509,$A55,'Job Catalog'!$H$10:$H$509,AD$7,'Job Catalog'!$I$10:$I$509,AD$9)/COUNTA('Job Catalog'!$C$10:$C$509),""))</f>
        <v/>
      </c>
      <c r="AE55" s="57">
        <f>IF(OR($A55="",AE$9=""),"",IFERROR(COUNTIFS('Job Catalog'!$F$10:$F$509,$A55,'Job Catalog'!$H$10:$H$509,AE$7,'Job Catalog'!$I$10:$I$509,AE$9)/COUNTA('Job Catalog'!$C$10:$C$509),""))</f>
        <v/>
      </c>
      <c r="AF55" s="57">
        <f>IF(OR($A55="",AF$9=""),"",IFERROR(COUNTIFS('Job Catalog'!$F$10:$F$509,$A55,'Job Catalog'!$H$10:$H$509,AF$7,'Job Catalog'!$I$10:$I$509,AF$9)/COUNTA('Job Catalog'!$C$10:$C$509),""))</f>
        <v/>
      </c>
      <c r="AG55" s="57">
        <f>IF(OR($A55="",AG$9=""),"",IFERROR(COUNTIFS('Job Catalog'!$F$10:$F$509,$A55,'Job Catalog'!$H$10:$H$509,AG$7,'Job Catalog'!$I$10:$I$509,AG$9)/COUNTA('Job Catalog'!$C$10:$C$509),""))</f>
        <v/>
      </c>
      <c r="AH55" s="57">
        <f>IF(OR($A55="",AH$9=""),"",IFERROR(COUNTIFS('Job Catalog'!$F$10:$F$509,$A55,'Job Catalog'!$H$10:$H$509,AH$7,'Job Catalog'!$I$10:$I$509,AH$9)/COUNTA('Job Catalog'!$C$10:$C$509),""))</f>
        <v/>
      </c>
      <c r="AI55" s="57">
        <f>IF(OR($A55="",AI$9=""),"",IFERROR(COUNTIFS('Job Catalog'!$F$10:$F$509,$A55,'Job Catalog'!$H$10:$H$509,AI$7,'Job Catalog'!$I$10:$I$509,AI$9)/COUNTA('Job Catalog'!$C$10:$C$509),""))</f>
        <v/>
      </c>
      <c r="AJ55" s="57">
        <f>IF(OR($A55="",AJ$9=""),"",IFERROR(COUNTIFS('Job Catalog'!$F$10:$F$509,$A55,'Job Catalog'!$H$10:$H$509,AJ$7,'Job Catalog'!$I$10:$I$509,AJ$9)/COUNTA('Job Catalog'!$C$10:$C$509),""))</f>
        <v/>
      </c>
      <c r="AK55" s="57">
        <f>IF(OR($A55="",AK$9=""),"",IFERROR(COUNTIFS('Job Catalog'!$F$10:$F$509,$A55,'Job Catalog'!$H$10:$H$509,AK$7,'Job Catalog'!$I$10:$I$509,AK$9)/COUNTA('Job Catalog'!$C$10:$C$509),""))</f>
        <v/>
      </c>
      <c r="AL55" s="57">
        <f>IF(OR($A55="",AL$9=""),"",IFERROR(COUNTIFS('Job Catalog'!$F$10:$F$509,$A55,'Job Catalog'!$H$10:$H$509,AL$7,'Job Catalog'!$I$10:$I$509,AL$9)/COUNTA('Job Catalog'!$C$10:$C$509),""))</f>
        <v/>
      </c>
      <c r="AM55" s="57">
        <f>IF(OR($A55="",AM$9=""),"",IFERROR(COUNTIFS('Job Catalog'!$F$10:$F$509,$A55,'Job Catalog'!$H$10:$H$509,AM$7,'Job Catalog'!$I$10:$I$509,AM$9)/COUNTA('Job Catalog'!$C$10:$C$509),""))</f>
        <v/>
      </c>
      <c r="AN55" s="57">
        <f>IF(OR($A55="",AN$9=""),"",IFERROR(COUNTIFS('Job Catalog'!$F$10:$F$509,$A55,'Job Catalog'!$H$10:$H$509,AN$7,'Job Catalog'!$I$10:$I$509,AN$9)/COUNTA('Job Catalog'!$C$10:$C$509),""))</f>
        <v/>
      </c>
      <c r="AO55" s="57">
        <f>IF(OR($A55="",AO$9=""),"",IFERROR(COUNTIFS('Job Catalog'!$F$10:$F$509,$A55,'Job Catalog'!$H$10:$H$509,AO$7,'Job Catalog'!$I$10:$I$509,AO$9)/COUNTA('Job Catalog'!$C$10:$C$509),""))</f>
        <v/>
      </c>
      <c r="AP55" s="57">
        <f>IF(OR($A55="",AP$9=""),"",IFERROR(COUNTIFS('Job Catalog'!$F$10:$F$509,$A55,'Job Catalog'!$H$10:$H$509,AP$7,'Job Catalog'!$I$10:$I$509,AP$9)/COUNTA('Job Catalog'!$C$10:$C$509),""))</f>
        <v/>
      </c>
      <c r="AQ55" s="57">
        <f>IF(OR($A55="",AQ$9=""),"",IFERROR(COUNTIFS('Job Catalog'!$F$10:$F$509,$A55,'Job Catalog'!$H$10:$H$509,AQ$7,'Job Catalog'!$I$10:$I$509,AQ$9)/COUNTA('Job Catalog'!$C$10:$C$509),""))</f>
        <v/>
      </c>
      <c r="AR55" s="57">
        <f>IF(OR($A55="",AR$9=""),"",IFERROR(COUNTIFS('Job Catalog'!$F$10:$F$509,$A55,'Job Catalog'!$H$10:$H$509,AR$7,'Job Catalog'!$I$10:$I$509,AR$9)/COUNTA('Job Catalog'!$C$10:$C$509),""))</f>
        <v/>
      </c>
      <c r="AS55" s="57">
        <f>IF(OR($A55="",AS$9=""),"",IFERROR(COUNTIFS('Job Catalog'!$F$10:$F$509,$A55,'Job Catalog'!$H$10:$H$509,AS$7,'Job Catalog'!$I$10:$I$509,AS$9)/COUNTA('Job Catalog'!$C$10:$C$509),""))</f>
        <v/>
      </c>
      <c r="AT55" s="57">
        <f>IF(OR($A55="",AT$9=""),"",IFERROR(COUNTIFS('Job Catalog'!$F$10:$F$509,$A55,'Job Catalog'!$H$10:$H$509,AT$7,'Job Catalog'!$I$10:$I$509,AT$9)/COUNTA('Job Catalog'!$C$10:$C$509),""))</f>
        <v/>
      </c>
      <c r="AU55" s="57">
        <f>IF(OR($A55="",AU$9=""),"",IFERROR(COUNTIFS('Job Catalog'!$F$10:$F$509,$A55,'Job Catalog'!$H$10:$H$509,AU$7,'Job Catalog'!$I$10:$I$509,AU$9)/COUNTA('Job Catalog'!$C$10:$C$509),""))</f>
        <v/>
      </c>
      <c r="AV55" s="57">
        <f>IF(OR($A55="",AV$9=""),"",IFERROR(COUNTIFS('Job Catalog'!$F$10:$F$509,$A55,'Job Catalog'!$H$10:$H$509,AV$7,'Job Catalog'!$I$10:$I$509,AV$9)/COUNTA('Job Catalog'!$C$10:$C$509),""))</f>
        <v/>
      </c>
      <c r="AW55" s="57">
        <f>IF(OR($A55="",AW$9=""),"",IFERROR(COUNTIFS('Job Catalog'!$F$10:$F$509,$A55,'Job Catalog'!$H$10:$H$509,AW$7,'Job Catalog'!$I$10:$I$509,AW$9)/COUNTA('Job Catalog'!$C$10:$C$509),""))</f>
        <v/>
      </c>
      <c r="AX55" s="57">
        <f>IF(OR($A55="",AX$9=""),"",IFERROR(COUNTIFS('Job Catalog'!$F$10:$F$509,$A55,'Job Catalog'!$H$10:$H$509,AX$7,'Job Catalog'!$I$10:$I$509,AX$9)/COUNTA('Job Catalog'!$C$10:$C$509),""))</f>
        <v/>
      </c>
      <c r="AY55" s="57">
        <f>IF(OR($A55="",AY$9=""),"",IFERROR(COUNTIFS('Job Catalog'!$F$10:$F$509,$A55,'Job Catalog'!$H$10:$H$509,AY$7,'Job Catalog'!$I$10:$I$509,AY$9)/COUNTA('Job Catalog'!$C$10:$C$509),""))</f>
        <v/>
      </c>
      <c r="AZ55" s="57">
        <f>IF(OR($A55="",AZ$9=""),"",IFERROR(COUNTIFS('Job Catalog'!$F$10:$F$509,$A55,'Job Catalog'!$H$10:$H$509,AZ$7,'Job Catalog'!$I$10:$I$509,AZ$9)/COUNTA('Job Catalog'!$C$10:$C$509),""))</f>
        <v/>
      </c>
      <c r="BA55" s="57">
        <f>IF(OR($A55="",BA$9=""),"",IFERROR(COUNTIFS('Job Catalog'!$F$10:$F$509,$A55,'Job Catalog'!$H$10:$H$509,BA$7,'Job Catalog'!$I$10:$I$509,BA$9)/COUNTA('Job Catalog'!$C$10:$C$509),""))</f>
        <v/>
      </c>
      <c r="BB55" s="57">
        <f>IF(OR($A55="",BB$9=""),"",IFERROR(COUNTIFS('Job Catalog'!$F$10:$F$509,$A55,'Job Catalog'!$H$10:$H$509,BB$7,'Job Catalog'!$I$10:$I$509,BB$9)/COUNTA('Job Catalog'!$C$10:$C$509),""))</f>
        <v/>
      </c>
      <c r="BC55" s="57">
        <f>IF(OR($A55="",BC$9=""),"",IFERROR(COUNTIFS('Job Catalog'!$F$10:$F$509,$A55,'Job Catalog'!$H$10:$H$509,BC$7,'Job Catalog'!$I$10:$I$509,BC$9)/COUNTA('Job Catalog'!$C$10:$C$509),""))</f>
        <v/>
      </c>
      <c r="BD55" s="57">
        <f>IF(OR($A55="",BD$9=""),"",IFERROR(COUNTIFS('Job Catalog'!$F$10:$F$509,$A55,'Job Catalog'!$H$10:$H$509,BD$7,'Job Catalog'!$I$10:$I$509,BD$9)/COUNTA('Job Catalog'!$C$10:$C$509),""))</f>
        <v/>
      </c>
      <c r="BE55" s="57">
        <f>IF(OR($A55="",BE$9=""),"",IFERROR(COUNTIFS('Job Catalog'!$F$10:$F$509,$A55,'Job Catalog'!$H$10:$H$509,BE$7,'Job Catalog'!$I$10:$I$509,BE$9)/COUNTA('Job Catalog'!$C$10:$C$509),""))</f>
        <v/>
      </c>
      <c r="BF55" s="57">
        <f>IF(OR($A55="",BF$9=""),"",IFERROR(COUNTIFS('Job Catalog'!$F$10:$F$509,$A55,'Job Catalog'!$H$10:$H$509,BF$7,'Job Catalog'!$I$10:$I$509,BF$9)/COUNTA('Job Catalog'!$C$10:$C$509),""))</f>
        <v/>
      </c>
      <c r="BG55" s="57">
        <f>IF(OR($A55="",BG$9=""),"",IFERROR(COUNTIFS('Job Catalog'!$F$10:$F$509,$A55,'Job Catalog'!$H$10:$H$509,BG$7,'Job Catalog'!$I$10:$I$509,BG$9)/COUNTA('Job Catalog'!$C$10:$C$509),""))</f>
        <v/>
      </c>
      <c r="BH55" s="57">
        <f>IF(OR($A55="",BH$9=""),"",IFERROR(COUNTIFS('Job Catalog'!$F$10:$F$509,$A55,'Job Catalog'!$H$10:$H$509,BH$7,'Job Catalog'!$I$10:$I$509,BH$9)/COUNTA('Job Catalog'!$C$10:$C$509),""))</f>
        <v/>
      </c>
      <c r="BI55" s="57">
        <f>IF(OR($A55="",BI$9=""),"",IFERROR(COUNTIFS('Job Catalog'!$F$10:$F$509,$A55,'Job Catalog'!$H$10:$H$509,BI$7,'Job Catalog'!$I$10:$I$509,BI$9)/COUNTA('Job Catalog'!$C$10:$C$509),""))</f>
        <v/>
      </c>
      <c r="BJ55" s="57">
        <f>IF(OR($A55="",BJ$9=""),"",IFERROR(COUNTIFS('Job Catalog'!$F$10:$F$509,$A55,'Job Catalog'!$H$10:$H$509,BJ$7,'Job Catalog'!$I$10:$I$509,BJ$9)/COUNTA('Job Catalog'!$C$10:$C$509),""))</f>
        <v/>
      </c>
      <c r="BK55" s="57">
        <f>IF(OR($A55="",BK$9=""),"",IFERROR(COUNTIFS('Job Catalog'!$F$10:$F$509,$A55,'Job Catalog'!$H$10:$H$509,BK$7,'Job Catalog'!$I$10:$I$509,BK$9)/COUNTA('Job Catalog'!$C$10:$C$509),""))</f>
        <v/>
      </c>
      <c r="BL55" s="57">
        <f>IF(OR($A55="",BL$9=""),"",IFERROR(COUNTIFS('Job Catalog'!$F$10:$F$509,$A55,'Job Catalog'!$H$10:$H$509,BL$7,'Job Catalog'!$I$10:$I$509,BL$9)/COUNTA('Job Catalog'!$C$10:$C$509),""))</f>
        <v/>
      </c>
      <c r="BM55" s="57">
        <f>IF(OR($A55="",BM$9=""),"",IFERROR(COUNTIFS('Job Catalog'!$F$10:$F$509,$A55,'Job Catalog'!$H$10:$H$509,BM$7,'Job Catalog'!$I$10:$I$509,BM$9)/COUNTA('Job Catalog'!$C$10:$C$509),""))</f>
        <v/>
      </c>
      <c r="BN55" s="57">
        <f>IF(OR($A55="",BN$9=""),"",IFERROR(COUNTIFS('Job Catalog'!$F$10:$F$509,$A55,'Job Catalog'!$H$10:$H$509,BN$7,'Job Catalog'!$I$10:$I$509,BN$9)/COUNTA('Job Catalog'!$C$10:$C$509),""))</f>
        <v/>
      </c>
      <c r="BO55" s="57">
        <f>IF(OR($A55="",BO$9=""),"",IFERROR(COUNTIFS('Job Catalog'!$F$10:$F$509,$A55,'Job Catalog'!$H$10:$H$509,BO$7,'Job Catalog'!$I$10:$I$509,BO$9)/COUNTA('Job Catalog'!$C$10:$C$509),""))</f>
        <v/>
      </c>
      <c r="BP55" s="57">
        <f>IF(OR($A55="",BP$9=""),"",IFERROR(COUNTIFS('Job Catalog'!$F$10:$F$509,$A55,'Job Catalog'!$H$10:$H$509,BP$7,'Job Catalog'!$I$10:$I$509,BP$9)/COUNTA('Job Catalog'!$C$10:$C$509),""))</f>
        <v/>
      </c>
      <c r="BQ55" s="57">
        <f>IF(OR($A55="",BQ$9=""),"",IFERROR(COUNTIFS('Job Catalog'!$F$10:$F$509,$A55,'Job Catalog'!$H$10:$H$509,BQ$7,'Job Catalog'!$I$10:$I$509,BQ$9)/COUNTA('Job Catalog'!$C$10:$C$509),""))</f>
        <v/>
      </c>
      <c r="BR55" s="57">
        <f>IF(OR($A55="",BR$9=""),"",IFERROR(COUNTIFS('Job Catalog'!$F$10:$F$509,$A55,'Job Catalog'!$H$10:$H$509,BR$7,'Job Catalog'!$I$10:$I$509,BR$9)/COUNTA('Job Catalog'!$C$10:$C$509),""))</f>
        <v/>
      </c>
      <c r="BS55" s="57">
        <f>IF(OR($A55="",BS$9=""),"",IFERROR(COUNTIFS('Job Catalog'!$F$10:$F$509,$A55,'Job Catalog'!$H$10:$H$509,BS$7,'Job Catalog'!$I$10:$I$509,BS$9)/COUNTA('Job Catalog'!$C$10:$C$509),""))</f>
        <v/>
      </c>
      <c r="BT55" s="57">
        <f>IF(OR($A55="",BT$9=""),"",IFERROR(COUNTIFS('Job Catalog'!$F$10:$F$509,$A55,'Job Catalog'!$H$10:$H$509,BT$7,'Job Catalog'!$I$10:$I$509,BT$9)/COUNTA('Job Catalog'!$C$10:$C$509),""))</f>
        <v/>
      </c>
      <c r="BU55" s="57">
        <f>IF(OR($A55="",BU$9=""),"",IFERROR(COUNTIFS('Job Catalog'!$F$10:$F$509,$A55,'Job Catalog'!$H$10:$H$509,BU$7,'Job Catalog'!$I$10:$I$509,BU$9)/COUNTA('Job Catalog'!$C$10:$C$509),""))</f>
        <v/>
      </c>
      <c r="BV55" s="57">
        <f>IF(OR($A55="",BV$9=""),"",IFERROR(COUNTIFS('Job Catalog'!$F$10:$F$509,$A55,'Job Catalog'!$H$10:$H$509,BV$7,'Job Catalog'!$I$10:$I$509,BV$9)/COUNTA('Job Catalog'!$C$10:$C$509),""))</f>
        <v/>
      </c>
      <c r="BW55" s="57">
        <f>IF(OR($A55="",BW$9=""),"",IFERROR(COUNTIFS('Job Catalog'!$F$10:$F$509,$A55,'Job Catalog'!$H$10:$H$509,BW$7,'Job Catalog'!$I$10:$I$509,BW$9)/COUNTA('Job Catalog'!$C$10:$C$509),""))</f>
        <v/>
      </c>
      <c r="BX55" s="57">
        <f>IF(OR($A55="",BX$9=""),"",IFERROR(COUNTIFS('Job Catalog'!$F$10:$F$509,$A55,'Job Catalog'!$H$10:$H$509,BX$7,'Job Catalog'!$I$10:$I$509,BX$9)/COUNTA('Job Catalog'!$C$10:$C$509),""))</f>
        <v/>
      </c>
      <c r="BY55" s="57">
        <f>IF(OR($A55="",BY$9=""),"",IFERROR(COUNTIFS('Job Catalog'!$F$10:$F$509,$A55,'Job Catalog'!$H$10:$H$509,BY$7,'Job Catalog'!$I$10:$I$509,BY$9)/COUNTA('Job Catalog'!$C$10:$C$509),""))</f>
        <v/>
      </c>
      <c r="BZ55" s="57">
        <f>IF(OR($A55="",BZ$9=""),"",IFERROR(COUNTIFS('Job Catalog'!$F$10:$F$509,$A55,'Job Catalog'!$H$10:$H$509,BZ$7,'Job Catalog'!$I$10:$I$509,BZ$9)/COUNTA('Job Catalog'!$C$10:$C$509),""))</f>
        <v/>
      </c>
      <c r="CA55" s="57">
        <f>IF(OR($A55="",CA$9=""),"",IFERROR(COUNTIFS('Job Catalog'!$F$10:$F$509,$A55,'Job Catalog'!$H$10:$H$509,CA$7,'Job Catalog'!$I$10:$I$509,CA$9)/COUNTA('Job Catalog'!$C$10:$C$509),""))</f>
        <v/>
      </c>
      <c r="CB55" s="57">
        <f>IF(OR($A55="",CB$9=""),"",IFERROR(COUNTIFS('Job Catalog'!$F$10:$F$509,$A55,'Job Catalog'!$H$10:$H$509,CB$7,'Job Catalog'!$I$10:$I$509,CB$9)/COUNTA('Job Catalog'!$C$10:$C$509),""))</f>
        <v/>
      </c>
      <c r="CC55" s="57">
        <f>IF(OR($A55="",CC$9=""),"",IFERROR(COUNTIFS('Job Catalog'!$F$10:$F$509,$A55,'Job Catalog'!$H$10:$H$509,CC$7,'Job Catalog'!$I$10:$I$509,CC$9)/COUNTA('Job Catalog'!$C$10:$C$509),""))</f>
        <v/>
      </c>
      <c r="CD55" s="57">
        <f>IF(OR($A55="",CD$9=""),"",IFERROR(COUNTIFS('Job Catalog'!$F$10:$F$509,$A55,'Job Catalog'!$H$10:$H$509,CD$7,'Job Catalog'!$I$10:$I$509,CD$9)/COUNTA('Job Catalog'!$C$10:$C$509),""))</f>
        <v/>
      </c>
      <c r="CE55" s="57">
        <f>IF(OR($A55="",CE$9=""),"",IFERROR(COUNTIFS('Job Catalog'!$F$10:$F$509,$A55,'Job Catalog'!$H$10:$H$509,CE$7,'Job Catalog'!$I$10:$I$509,CE$9)/COUNTA('Job Catalog'!$C$10:$C$509),""))</f>
        <v/>
      </c>
      <c r="CF55" s="57">
        <f>IF(OR($A55="",CF$9=""),"",IFERROR(COUNTIFS('Job Catalog'!$F$10:$F$509,$A55,'Job Catalog'!$H$10:$H$509,CF$7,'Job Catalog'!$I$10:$I$509,CF$9)/COUNTA('Job Catalog'!$C$10:$C$509),""))</f>
        <v/>
      </c>
      <c r="CG55" s="57">
        <f>IF(OR($A55="",CG$9=""),"",IFERROR(COUNTIFS('Job Catalog'!$F$10:$F$509,$A55,'Job Catalog'!$H$10:$H$509,CG$7,'Job Catalog'!$I$10:$I$509,CG$9)/COUNTA('Job Catalog'!$C$10:$C$509),""))</f>
        <v/>
      </c>
      <c r="CH55" s="57">
        <f>IF(OR($A55="",CH$9=""),"",IFERROR(COUNTIFS('Job Catalog'!$F$10:$F$509,$A55,'Job Catalog'!$H$10:$H$509,CH$7,'Job Catalog'!$I$10:$I$509,CH$9)/COUNTA('Job Catalog'!$C$10:$C$509),""))</f>
        <v/>
      </c>
      <c r="CI55" s="57">
        <f>IF(OR($A55="",CI$9=""),"",IFERROR(COUNTIFS('Job Catalog'!$F$10:$F$509,$A55,'Job Catalog'!$H$10:$H$509,CI$7,'Job Catalog'!$I$10:$I$509,CI$9)/COUNTA('Job Catalog'!$C$10:$C$509),""))</f>
        <v/>
      </c>
      <c r="CJ55" s="57">
        <f>IF(OR($A55="",CJ$9=""),"",IFERROR(COUNTIFS('Job Catalog'!$F$10:$F$509,$A55,'Job Catalog'!$H$10:$H$509,CJ$7,'Job Catalog'!$I$10:$I$509,CJ$9)/COUNTA('Job Catalog'!$C$10:$C$509),""))</f>
        <v/>
      </c>
      <c r="CK55" s="57">
        <f>IF(OR($A55="",CK$9=""),"",IFERROR(COUNTIFS('Job Catalog'!$F$10:$F$509,$A55,'Job Catalog'!$H$10:$H$509,CK$7,'Job Catalog'!$I$10:$I$509,CK$9)/COUNTA('Job Catalog'!$C$10:$C$509),""))</f>
        <v/>
      </c>
      <c r="CL55" s="57">
        <f>IF(OR($A55="",CL$9=""),"",IFERROR(COUNTIFS('Job Catalog'!$F$10:$F$509,$A55,'Job Catalog'!$H$10:$H$509,CL$7,'Job Catalog'!$I$10:$I$509,CL$9)/COUNTA('Job Catalog'!$C$10:$C$509),""))</f>
        <v/>
      </c>
      <c r="CM55" s="57">
        <f>IF(OR($A55="",CM$9=""),"",IFERROR(COUNTIFS('Job Catalog'!$F$10:$F$509,$A55,'Job Catalog'!$H$10:$H$509,CM$7,'Job Catalog'!$I$10:$I$509,CM$9)/COUNTA('Job Catalog'!$C$10:$C$509),""))</f>
        <v/>
      </c>
      <c r="CN55" s="57">
        <f>IF(OR($A55="",CN$9=""),"",IFERROR(COUNTIFS('Job Catalog'!$F$10:$F$509,$A55,'Job Catalog'!$H$10:$H$509,CN$7,'Job Catalog'!$I$10:$I$509,CN$9)/COUNTA('Job Catalog'!$C$10:$C$509),""))</f>
        <v/>
      </c>
      <c r="CO55" s="57">
        <f>IF(OR($A55="",CO$9=""),"",IFERROR(COUNTIFS('Job Catalog'!$F$10:$F$509,$A55,'Job Catalog'!$H$10:$H$509,CO$7,'Job Catalog'!$I$10:$I$509,CO$9)/COUNTA('Job Catalog'!$C$10:$C$509),""))</f>
        <v/>
      </c>
      <c r="CP55" s="57">
        <f>IF(OR($A55="",CP$9=""),"",IFERROR(COUNTIFS('Job Catalog'!$F$10:$F$509,$A55,'Job Catalog'!$H$10:$H$509,CP$7,'Job Catalog'!$I$10:$I$509,CP$9)/COUNTA('Job Catalog'!$C$10:$C$509),""))</f>
        <v/>
      </c>
      <c r="CQ55" s="57">
        <f>IF(OR($A55="",CQ$9=""),"",IFERROR(COUNTIFS('Job Catalog'!$F$10:$F$509,$A55,'Job Catalog'!$H$10:$H$509,CQ$7,'Job Catalog'!$I$10:$I$509,CQ$9)/COUNTA('Job Catalog'!$C$10:$C$509),""))</f>
        <v/>
      </c>
      <c r="CR55" s="57">
        <f>IF(OR($A55="",CR$9=""),"",IFERROR(COUNTIFS('Job Catalog'!$F$10:$F$509,$A55,'Job Catalog'!$H$10:$H$509,CR$7,'Job Catalog'!$I$10:$I$509,CR$9)/COUNTA('Job Catalog'!$C$10:$C$509),""))</f>
        <v/>
      </c>
      <c r="CS55" s="57">
        <f>IF(OR($A55="",CS$9=""),"",IFERROR(COUNTIFS('Job Catalog'!$F$10:$F$509,$A55,'Job Catalog'!$H$10:$H$509,CS$7,'Job Catalog'!$I$10:$I$509,CS$9)/COUNTA('Job Catalog'!$C$10:$C$509),""))</f>
        <v/>
      </c>
      <c r="CT55" s="57">
        <f>IF(OR($A55="",CT$9=""),"",IFERROR(COUNTIFS('Job Catalog'!$F$10:$F$509,$A55,'Job Catalog'!$H$10:$H$509,CT$7,'Job Catalog'!$I$10:$I$509,CT$9)/COUNTA('Job Catalog'!$C$10:$C$509),""))</f>
        <v/>
      </c>
      <c r="CU55" s="58">
        <f>IF($A55="","",SUM(C55:CT55))</f>
        <v/>
      </c>
    </row>
    <row r="56">
      <c r="A56">
        <f>IF(SETUP!$C194="","",SETUP!$C194)</f>
        <v/>
      </c>
      <c r="B56" s="9">
        <f>IF(SETUP!$C194="","",SETUP!$B194&amp;" / "&amp;SETUP!$D194)</f>
        <v/>
      </c>
      <c r="C56" s="57">
        <f>IF(OR($A56="",C$9=""),"",IFERROR(COUNTIFS('Job Catalog'!$F$10:$F$509,$A56,'Job Catalog'!$H$10:$H$509,C$7,'Job Catalog'!$I$10:$I$509,C$9)/COUNTA('Job Catalog'!$C$10:$C$509),""))</f>
        <v/>
      </c>
      <c r="D56" s="57">
        <f>IF(OR($A56="",D$9=""),"",IFERROR(COUNTIFS('Job Catalog'!$F$10:$F$509,$A56,'Job Catalog'!$H$10:$H$509,D$7,'Job Catalog'!$I$10:$I$509,D$9)/COUNTA('Job Catalog'!$C$10:$C$509),""))</f>
        <v/>
      </c>
      <c r="E56" s="57">
        <f>IF(OR($A56="",E$9=""),"",IFERROR(COUNTIFS('Job Catalog'!$F$10:$F$509,$A56,'Job Catalog'!$H$10:$H$509,E$7,'Job Catalog'!$I$10:$I$509,E$9)/COUNTA('Job Catalog'!$C$10:$C$509),""))</f>
        <v/>
      </c>
      <c r="F56" s="57">
        <f>IF(OR($A56="",F$9=""),"",IFERROR(COUNTIFS('Job Catalog'!$F$10:$F$509,$A56,'Job Catalog'!$H$10:$H$509,F$7,'Job Catalog'!$I$10:$I$509,F$9)/COUNTA('Job Catalog'!$C$10:$C$509),""))</f>
        <v/>
      </c>
      <c r="G56" s="57">
        <f>IF(OR($A56="",G$9=""),"",IFERROR(COUNTIFS('Job Catalog'!$F$10:$F$509,$A56,'Job Catalog'!$H$10:$H$509,G$7,'Job Catalog'!$I$10:$I$509,G$9)/COUNTA('Job Catalog'!$C$10:$C$509),""))</f>
        <v/>
      </c>
      <c r="H56" s="57">
        <f>IF(OR($A56="",H$9=""),"",IFERROR(COUNTIFS('Job Catalog'!$F$10:$F$509,$A56,'Job Catalog'!$H$10:$H$509,H$7,'Job Catalog'!$I$10:$I$509,H$9)/COUNTA('Job Catalog'!$C$10:$C$509),""))</f>
        <v/>
      </c>
      <c r="I56" s="57">
        <f>IF(OR($A56="",I$9=""),"",IFERROR(COUNTIFS('Job Catalog'!$F$10:$F$509,$A56,'Job Catalog'!$H$10:$H$509,I$7,'Job Catalog'!$I$10:$I$509,I$9)/COUNTA('Job Catalog'!$C$10:$C$509),""))</f>
        <v/>
      </c>
      <c r="J56" s="57">
        <f>IF(OR($A56="",J$9=""),"",IFERROR(COUNTIFS('Job Catalog'!$F$10:$F$509,$A56,'Job Catalog'!$H$10:$H$509,J$7,'Job Catalog'!$I$10:$I$509,J$9)/COUNTA('Job Catalog'!$C$10:$C$509),""))</f>
        <v/>
      </c>
      <c r="K56" s="57">
        <f>IF(OR($A56="",K$9=""),"",IFERROR(COUNTIFS('Job Catalog'!$F$10:$F$509,$A56,'Job Catalog'!$H$10:$H$509,K$7,'Job Catalog'!$I$10:$I$509,K$9)/COUNTA('Job Catalog'!$C$10:$C$509),""))</f>
        <v/>
      </c>
      <c r="L56" s="57">
        <f>IF(OR($A56="",L$9=""),"",IFERROR(COUNTIFS('Job Catalog'!$F$10:$F$509,$A56,'Job Catalog'!$H$10:$H$509,L$7,'Job Catalog'!$I$10:$I$509,L$9)/COUNTA('Job Catalog'!$C$10:$C$509),""))</f>
        <v/>
      </c>
      <c r="M56" s="57">
        <f>IF(OR($A56="",M$9=""),"",IFERROR(COUNTIFS('Job Catalog'!$F$10:$F$509,$A56,'Job Catalog'!$H$10:$H$509,M$7,'Job Catalog'!$I$10:$I$509,M$9)/COUNTA('Job Catalog'!$C$10:$C$509),""))</f>
        <v/>
      </c>
      <c r="N56" s="57">
        <f>IF(OR($A56="",N$9=""),"",IFERROR(COUNTIFS('Job Catalog'!$F$10:$F$509,$A56,'Job Catalog'!$H$10:$H$509,N$7,'Job Catalog'!$I$10:$I$509,N$9)/COUNTA('Job Catalog'!$C$10:$C$509),""))</f>
        <v/>
      </c>
      <c r="O56" s="57">
        <f>IF(OR($A56="",O$9=""),"",IFERROR(COUNTIFS('Job Catalog'!$F$10:$F$509,$A56,'Job Catalog'!$H$10:$H$509,O$7,'Job Catalog'!$I$10:$I$509,O$9)/COUNTA('Job Catalog'!$C$10:$C$509),""))</f>
        <v/>
      </c>
      <c r="P56" s="57">
        <f>IF(OR($A56="",P$9=""),"",IFERROR(COUNTIFS('Job Catalog'!$F$10:$F$509,$A56,'Job Catalog'!$H$10:$H$509,P$7,'Job Catalog'!$I$10:$I$509,P$9)/COUNTA('Job Catalog'!$C$10:$C$509),""))</f>
        <v/>
      </c>
      <c r="Q56" s="57">
        <f>IF(OR($A56="",Q$9=""),"",IFERROR(COUNTIFS('Job Catalog'!$F$10:$F$509,$A56,'Job Catalog'!$H$10:$H$509,Q$7,'Job Catalog'!$I$10:$I$509,Q$9)/COUNTA('Job Catalog'!$C$10:$C$509),""))</f>
        <v/>
      </c>
      <c r="R56" s="57">
        <f>IF(OR($A56="",R$9=""),"",IFERROR(COUNTIFS('Job Catalog'!$F$10:$F$509,$A56,'Job Catalog'!$H$10:$H$509,R$7,'Job Catalog'!$I$10:$I$509,R$9)/COUNTA('Job Catalog'!$C$10:$C$509),""))</f>
        <v/>
      </c>
      <c r="S56" s="57">
        <f>IF(OR($A56="",S$9=""),"",IFERROR(COUNTIFS('Job Catalog'!$F$10:$F$509,$A56,'Job Catalog'!$H$10:$H$509,S$7,'Job Catalog'!$I$10:$I$509,S$9)/COUNTA('Job Catalog'!$C$10:$C$509),""))</f>
        <v/>
      </c>
      <c r="T56" s="57">
        <f>IF(OR($A56="",T$9=""),"",IFERROR(COUNTIFS('Job Catalog'!$F$10:$F$509,$A56,'Job Catalog'!$H$10:$H$509,T$7,'Job Catalog'!$I$10:$I$509,T$9)/COUNTA('Job Catalog'!$C$10:$C$509),""))</f>
        <v/>
      </c>
      <c r="U56" s="57">
        <f>IF(OR($A56="",U$9=""),"",IFERROR(COUNTIFS('Job Catalog'!$F$10:$F$509,$A56,'Job Catalog'!$H$10:$H$509,U$7,'Job Catalog'!$I$10:$I$509,U$9)/COUNTA('Job Catalog'!$C$10:$C$509),""))</f>
        <v/>
      </c>
      <c r="V56" s="57">
        <f>IF(OR($A56="",V$9=""),"",IFERROR(COUNTIFS('Job Catalog'!$F$10:$F$509,$A56,'Job Catalog'!$H$10:$H$509,V$7,'Job Catalog'!$I$10:$I$509,V$9)/COUNTA('Job Catalog'!$C$10:$C$509),""))</f>
        <v/>
      </c>
      <c r="W56" s="57">
        <f>IF(OR($A56="",W$9=""),"",IFERROR(COUNTIFS('Job Catalog'!$F$10:$F$509,$A56,'Job Catalog'!$H$10:$H$509,W$7,'Job Catalog'!$I$10:$I$509,W$9)/COUNTA('Job Catalog'!$C$10:$C$509),""))</f>
        <v/>
      </c>
      <c r="X56" s="57">
        <f>IF(OR($A56="",X$9=""),"",IFERROR(COUNTIFS('Job Catalog'!$F$10:$F$509,$A56,'Job Catalog'!$H$10:$H$509,X$7,'Job Catalog'!$I$10:$I$509,X$9)/COUNTA('Job Catalog'!$C$10:$C$509),""))</f>
        <v/>
      </c>
      <c r="Y56" s="57">
        <f>IF(OR($A56="",Y$9=""),"",IFERROR(COUNTIFS('Job Catalog'!$F$10:$F$509,$A56,'Job Catalog'!$H$10:$H$509,Y$7,'Job Catalog'!$I$10:$I$509,Y$9)/COUNTA('Job Catalog'!$C$10:$C$509),""))</f>
        <v/>
      </c>
      <c r="Z56" s="57">
        <f>IF(OR($A56="",Z$9=""),"",IFERROR(COUNTIFS('Job Catalog'!$F$10:$F$509,$A56,'Job Catalog'!$H$10:$H$509,Z$7,'Job Catalog'!$I$10:$I$509,Z$9)/COUNTA('Job Catalog'!$C$10:$C$509),""))</f>
        <v/>
      </c>
      <c r="AA56" s="57">
        <f>IF(OR($A56="",AA$9=""),"",IFERROR(COUNTIFS('Job Catalog'!$F$10:$F$509,$A56,'Job Catalog'!$H$10:$H$509,AA$7,'Job Catalog'!$I$10:$I$509,AA$9)/COUNTA('Job Catalog'!$C$10:$C$509),""))</f>
        <v/>
      </c>
      <c r="AB56" s="57">
        <f>IF(OR($A56="",AB$9=""),"",IFERROR(COUNTIFS('Job Catalog'!$F$10:$F$509,$A56,'Job Catalog'!$H$10:$H$509,AB$7,'Job Catalog'!$I$10:$I$509,AB$9)/COUNTA('Job Catalog'!$C$10:$C$509),""))</f>
        <v/>
      </c>
      <c r="AC56" s="57">
        <f>IF(OR($A56="",AC$9=""),"",IFERROR(COUNTIFS('Job Catalog'!$F$10:$F$509,$A56,'Job Catalog'!$H$10:$H$509,AC$7,'Job Catalog'!$I$10:$I$509,AC$9)/COUNTA('Job Catalog'!$C$10:$C$509),""))</f>
        <v/>
      </c>
      <c r="AD56" s="57">
        <f>IF(OR($A56="",AD$9=""),"",IFERROR(COUNTIFS('Job Catalog'!$F$10:$F$509,$A56,'Job Catalog'!$H$10:$H$509,AD$7,'Job Catalog'!$I$10:$I$509,AD$9)/COUNTA('Job Catalog'!$C$10:$C$509),""))</f>
        <v/>
      </c>
      <c r="AE56" s="57">
        <f>IF(OR($A56="",AE$9=""),"",IFERROR(COUNTIFS('Job Catalog'!$F$10:$F$509,$A56,'Job Catalog'!$H$10:$H$509,AE$7,'Job Catalog'!$I$10:$I$509,AE$9)/COUNTA('Job Catalog'!$C$10:$C$509),""))</f>
        <v/>
      </c>
      <c r="AF56" s="57">
        <f>IF(OR($A56="",AF$9=""),"",IFERROR(COUNTIFS('Job Catalog'!$F$10:$F$509,$A56,'Job Catalog'!$H$10:$H$509,AF$7,'Job Catalog'!$I$10:$I$509,AF$9)/COUNTA('Job Catalog'!$C$10:$C$509),""))</f>
        <v/>
      </c>
      <c r="AG56" s="57">
        <f>IF(OR($A56="",AG$9=""),"",IFERROR(COUNTIFS('Job Catalog'!$F$10:$F$509,$A56,'Job Catalog'!$H$10:$H$509,AG$7,'Job Catalog'!$I$10:$I$509,AG$9)/COUNTA('Job Catalog'!$C$10:$C$509),""))</f>
        <v/>
      </c>
      <c r="AH56" s="57">
        <f>IF(OR($A56="",AH$9=""),"",IFERROR(COUNTIFS('Job Catalog'!$F$10:$F$509,$A56,'Job Catalog'!$H$10:$H$509,AH$7,'Job Catalog'!$I$10:$I$509,AH$9)/COUNTA('Job Catalog'!$C$10:$C$509),""))</f>
        <v/>
      </c>
      <c r="AI56" s="57">
        <f>IF(OR($A56="",AI$9=""),"",IFERROR(COUNTIFS('Job Catalog'!$F$10:$F$509,$A56,'Job Catalog'!$H$10:$H$509,AI$7,'Job Catalog'!$I$10:$I$509,AI$9)/COUNTA('Job Catalog'!$C$10:$C$509),""))</f>
        <v/>
      </c>
      <c r="AJ56" s="57">
        <f>IF(OR($A56="",AJ$9=""),"",IFERROR(COUNTIFS('Job Catalog'!$F$10:$F$509,$A56,'Job Catalog'!$H$10:$H$509,AJ$7,'Job Catalog'!$I$10:$I$509,AJ$9)/COUNTA('Job Catalog'!$C$10:$C$509),""))</f>
        <v/>
      </c>
      <c r="AK56" s="57">
        <f>IF(OR($A56="",AK$9=""),"",IFERROR(COUNTIFS('Job Catalog'!$F$10:$F$509,$A56,'Job Catalog'!$H$10:$H$509,AK$7,'Job Catalog'!$I$10:$I$509,AK$9)/COUNTA('Job Catalog'!$C$10:$C$509),""))</f>
        <v/>
      </c>
      <c r="AL56" s="57">
        <f>IF(OR($A56="",AL$9=""),"",IFERROR(COUNTIFS('Job Catalog'!$F$10:$F$509,$A56,'Job Catalog'!$H$10:$H$509,AL$7,'Job Catalog'!$I$10:$I$509,AL$9)/COUNTA('Job Catalog'!$C$10:$C$509),""))</f>
        <v/>
      </c>
      <c r="AM56" s="57">
        <f>IF(OR($A56="",AM$9=""),"",IFERROR(COUNTIFS('Job Catalog'!$F$10:$F$509,$A56,'Job Catalog'!$H$10:$H$509,AM$7,'Job Catalog'!$I$10:$I$509,AM$9)/COUNTA('Job Catalog'!$C$10:$C$509),""))</f>
        <v/>
      </c>
      <c r="AN56" s="57">
        <f>IF(OR($A56="",AN$9=""),"",IFERROR(COUNTIFS('Job Catalog'!$F$10:$F$509,$A56,'Job Catalog'!$H$10:$H$509,AN$7,'Job Catalog'!$I$10:$I$509,AN$9)/COUNTA('Job Catalog'!$C$10:$C$509),""))</f>
        <v/>
      </c>
      <c r="AO56" s="57">
        <f>IF(OR($A56="",AO$9=""),"",IFERROR(COUNTIFS('Job Catalog'!$F$10:$F$509,$A56,'Job Catalog'!$H$10:$H$509,AO$7,'Job Catalog'!$I$10:$I$509,AO$9)/COUNTA('Job Catalog'!$C$10:$C$509),""))</f>
        <v/>
      </c>
      <c r="AP56" s="57">
        <f>IF(OR($A56="",AP$9=""),"",IFERROR(COUNTIFS('Job Catalog'!$F$10:$F$509,$A56,'Job Catalog'!$H$10:$H$509,AP$7,'Job Catalog'!$I$10:$I$509,AP$9)/COUNTA('Job Catalog'!$C$10:$C$509),""))</f>
        <v/>
      </c>
      <c r="AQ56" s="57">
        <f>IF(OR($A56="",AQ$9=""),"",IFERROR(COUNTIFS('Job Catalog'!$F$10:$F$509,$A56,'Job Catalog'!$H$10:$H$509,AQ$7,'Job Catalog'!$I$10:$I$509,AQ$9)/COUNTA('Job Catalog'!$C$10:$C$509),""))</f>
        <v/>
      </c>
      <c r="AR56" s="57">
        <f>IF(OR($A56="",AR$9=""),"",IFERROR(COUNTIFS('Job Catalog'!$F$10:$F$509,$A56,'Job Catalog'!$H$10:$H$509,AR$7,'Job Catalog'!$I$10:$I$509,AR$9)/COUNTA('Job Catalog'!$C$10:$C$509),""))</f>
        <v/>
      </c>
      <c r="AS56" s="57">
        <f>IF(OR($A56="",AS$9=""),"",IFERROR(COUNTIFS('Job Catalog'!$F$10:$F$509,$A56,'Job Catalog'!$H$10:$H$509,AS$7,'Job Catalog'!$I$10:$I$509,AS$9)/COUNTA('Job Catalog'!$C$10:$C$509),""))</f>
        <v/>
      </c>
      <c r="AT56" s="57">
        <f>IF(OR($A56="",AT$9=""),"",IFERROR(COUNTIFS('Job Catalog'!$F$10:$F$509,$A56,'Job Catalog'!$H$10:$H$509,AT$7,'Job Catalog'!$I$10:$I$509,AT$9)/COUNTA('Job Catalog'!$C$10:$C$509),""))</f>
        <v/>
      </c>
      <c r="AU56" s="57">
        <f>IF(OR($A56="",AU$9=""),"",IFERROR(COUNTIFS('Job Catalog'!$F$10:$F$509,$A56,'Job Catalog'!$H$10:$H$509,AU$7,'Job Catalog'!$I$10:$I$509,AU$9)/COUNTA('Job Catalog'!$C$10:$C$509),""))</f>
        <v/>
      </c>
      <c r="AV56" s="57">
        <f>IF(OR($A56="",AV$9=""),"",IFERROR(COUNTIFS('Job Catalog'!$F$10:$F$509,$A56,'Job Catalog'!$H$10:$H$509,AV$7,'Job Catalog'!$I$10:$I$509,AV$9)/COUNTA('Job Catalog'!$C$10:$C$509),""))</f>
        <v/>
      </c>
      <c r="AW56" s="57">
        <f>IF(OR($A56="",AW$9=""),"",IFERROR(COUNTIFS('Job Catalog'!$F$10:$F$509,$A56,'Job Catalog'!$H$10:$H$509,AW$7,'Job Catalog'!$I$10:$I$509,AW$9)/COUNTA('Job Catalog'!$C$10:$C$509),""))</f>
        <v/>
      </c>
      <c r="AX56" s="57">
        <f>IF(OR($A56="",AX$9=""),"",IFERROR(COUNTIFS('Job Catalog'!$F$10:$F$509,$A56,'Job Catalog'!$H$10:$H$509,AX$7,'Job Catalog'!$I$10:$I$509,AX$9)/COUNTA('Job Catalog'!$C$10:$C$509),""))</f>
        <v/>
      </c>
      <c r="AY56" s="57">
        <f>IF(OR($A56="",AY$9=""),"",IFERROR(COUNTIFS('Job Catalog'!$F$10:$F$509,$A56,'Job Catalog'!$H$10:$H$509,AY$7,'Job Catalog'!$I$10:$I$509,AY$9)/COUNTA('Job Catalog'!$C$10:$C$509),""))</f>
        <v/>
      </c>
      <c r="AZ56" s="57">
        <f>IF(OR($A56="",AZ$9=""),"",IFERROR(COUNTIFS('Job Catalog'!$F$10:$F$509,$A56,'Job Catalog'!$H$10:$H$509,AZ$7,'Job Catalog'!$I$10:$I$509,AZ$9)/COUNTA('Job Catalog'!$C$10:$C$509),""))</f>
        <v/>
      </c>
      <c r="BA56" s="57">
        <f>IF(OR($A56="",BA$9=""),"",IFERROR(COUNTIFS('Job Catalog'!$F$10:$F$509,$A56,'Job Catalog'!$H$10:$H$509,BA$7,'Job Catalog'!$I$10:$I$509,BA$9)/COUNTA('Job Catalog'!$C$10:$C$509),""))</f>
        <v/>
      </c>
      <c r="BB56" s="57">
        <f>IF(OR($A56="",BB$9=""),"",IFERROR(COUNTIFS('Job Catalog'!$F$10:$F$509,$A56,'Job Catalog'!$H$10:$H$509,BB$7,'Job Catalog'!$I$10:$I$509,BB$9)/COUNTA('Job Catalog'!$C$10:$C$509),""))</f>
        <v/>
      </c>
      <c r="BC56" s="57">
        <f>IF(OR($A56="",BC$9=""),"",IFERROR(COUNTIFS('Job Catalog'!$F$10:$F$509,$A56,'Job Catalog'!$H$10:$H$509,BC$7,'Job Catalog'!$I$10:$I$509,BC$9)/COUNTA('Job Catalog'!$C$10:$C$509),""))</f>
        <v/>
      </c>
      <c r="BD56" s="57">
        <f>IF(OR($A56="",BD$9=""),"",IFERROR(COUNTIFS('Job Catalog'!$F$10:$F$509,$A56,'Job Catalog'!$H$10:$H$509,BD$7,'Job Catalog'!$I$10:$I$509,BD$9)/COUNTA('Job Catalog'!$C$10:$C$509),""))</f>
        <v/>
      </c>
      <c r="BE56" s="57">
        <f>IF(OR($A56="",BE$9=""),"",IFERROR(COUNTIFS('Job Catalog'!$F$10:$F$509,$A56,'Job Catalog'!$H$10:$H$509,BE$7,'Job Catalog'!$I$10:$I$509,BE$9)/COUNTA('Job Catalog'!$C$10:$C$509),""))</f>
        <v/>
      </c>
      <c r="BF56" s="57">
        <f>IF(OR($A56="",BF$9=""),"",IFERROR(COUNTIFS('Job Catalog'!$F$10:$F$509,$A56,'Job Catalog'!$H$10:$H$509,BF$7,'Job Catalog'!$I$10:$I$509,BF$9)/COUNTA('Job Catalog'!$C$10:$C$509),""))</f>
        <v/>
      </c>
      <c r="BG56" s="57">
        <f>IF(OR($A56="",BG$9=""),"",IFERROR(COUNTIFS('Job Catalog'!$F$10:$F$509,$A56,'Job Catalog'!$H$10:$H$509,BG$7,'Job Catalog'!$I$10:$I$509,BG$9)/COUNTA('Job Catalog'!$C$10:$C$509),""))</f>
        <v/>
      </c>
      <c r="BH56" s="57">
        <f>IF(OR($A56="",BH$9=""),"",IFERROR(COUNTIFS('Job Catalog'!$F$10:$F$509,$A56,'Job Catalog'!$H$10:$H$509,BH$7,'Job Catalog'!$I$10:$I$509,BH$9)/COUNTA('Job Catalog'!$C$10:$C$509),""))</f>
        <v/>
      </c>
      <c r="BI56" s="57">
        <f>IF(OR($A56="",BI$9=""),"",IFERROR(COUNTIFS('Job Catalog'!$F$10:$F$509,$A56,'Job Catalog'!$H$10:$H$509,BI$7,'Job Catalog'!$I$10:$I$509,BI$9)/COUNTA('Job Catalog'!$C$10:$C$509),""))</f>
        <v/>
      </c>
      <c r="BJ56" s="57">
        <f>IF(OR($A56="",BJ$9=""),"",IFERROR(COUNTIFS('Job Catalog'!$F$10:$F$509,$A56,'Job Catalog'!$H$10:$H$509,BJ$7,'Job Catalog'!$I$10:$I$509,BJ$9)/COUNTA('Job Catalog'!$C$10:$C$509),""))</f>
        <v/>
      </c>
      <c r="BK56" s="57">
        <f>IF(OR($A56="",BK$9=""),"",IFERROR(COUNTIFS('Job Catalog'!$F$10:$F$509,$A56,'Job Catalog'!$H$10:$H$509,BK$7,'Job Catalog'!$I$10:$I$509,BK$9)/COUNTA('Job Catalog'!$C$10:$C$509),""))</f>
        <v/>
      </c>
      <c r="BL56" s="57">
        <f>IF(OR($A56="",BL$9=""),"",IFERROR(COUNTIFS('Job Catalog'!$F$10:$F$509,$A56,'Job Catalog'!$H$10:$H$509,BL$7,'Job Catalog'!$I$10:$I$509,BL$9)/COUNTA('Job Catalog'!$C$10:$C$509),""))</f>
        <v/>
      </c>
      <c r="BM56" s="57">
        <f>IF(OR($A56="",BM$9=""),"",IFERROR(COUNTIFS('Job Catalog'!$F$10:$F$509,$A56,'Job Catalog'!$H$10:$H$509,BM$7,'Job Catalog'!$I$10:$I$509,BM$9)/COUNTA('Job Catalog'!$C$10:$C$509),""))</f>
        <v/>
      </c>
      <c r="BN56" s="57">
        <f>IF(OR($A56="",BN$9=""),"",IFERROR(COUNTIFS('Job Catalog'!$F$10:$F$509,$A56,'Job Catalog'!$H$10:$H$509,BN$7,'Job Catalog'!$I$10:$I$509,BN$9)/COUNTA('Job Catalog'!$C$10:$C$509),""))</f>
        <v/>
      </c>
      <c r="BO56" s="57">
        <f>IF(OR($A56="",BO$9=""),"",IFERROR(COUNTIFS('Job Catalog'!$F$10:$F$509,$A56,'Job Catalog'!$H$10:$H$509,BO$7,'Job Catalog'!$I$10:$I$509,BO$9)/COUNTA('Job Catalog'!$C$10:$C$509),""))</f>
        <v/>
      </c>
      <c r="BP56" s="57">
        <f>IF(OR($A56="",BP$9=""),"",IFERROR(COUNTIFS('Job Catalog'!$F$10:$F$509,$A56,'Job Catalog'!$H$10:$H$509,BP$7,'Job Catalog'!$I$10:$I$509,BP$9)/COUNTA('Job Catalog'!$C$10:$C$509),""))</f>
        <v/>
      </c>
      <c r="BQ56" s="57">
        <f>IF(OR($A56="",BQ$9=""),"",IFERROR(COUNTIFS('Job Catalog'!$F$10:$F$509,$A56,'Job Catalog'!$H$10:$H$509,BQ$7,'Job Catalog'!$I$10:$I$509,BQ$9)/COUNTA('Job Catalog'!$C$10:$C$509),""))</f>
        <v/>
      </c>
      <c r="BR56" s="57">
        <f>IF(OR($A56="",BR$9=""),"",IFERROR(COUNTIFS('Job Catalog'!$F$10:$F$509,$A56,'Job Catalog'!$H$10:$H$509,BR$7,'Job Catalog'!$I$10:$I$509,BR$9)/COUNTA('Job Catalog'!$C$10:$C$509),""))</f>
        <v/>
      </c>
      <c r="BS56" s="57">
        <f>IF(OR($A56="",BS$9=""),"",IFERROR(COUNTIFS('Job Catalog'!$F$10:$F$509,$A56,'Job Catalog'!$H$10:$H$509,BS$7,'Job Catalog'!$I$10:$I$509,BS$9)/COUNTA('Job Catalog'!$C$10:$C$509),""))</f>
        <v/>
      </c>
      <c r="BT56" s="57">
        <f>IF(OR($A56="",BT$9=""),"",IFERROR(COUNTIFS('Job Catalog'!$F$10:$F$509,$A56,'Job Catalog'!$H$10:$H$509,BT$7,'Job Catalog'!$I$10:$I$509,BT$9)/COUNTA('Job Catalog'!$C$10:$C$509),""))</f>
        <v/>
      </c>
      <c r="BU56" s="57">
        <f>IF(OR($A56="",BU$9=""),"",IFERROR(COUNTIFS('Job Catalog'!$F$10:$F$509,$A56,'Job Catalog'!$H$10:$H$509,BU$7,'Job Catalog'!$I$10:$I$509,BU$9)/COUNTA('Job Catalog'!$C$10:$C$509),""))</f>
        <v/>
      </c>
      <c r="BV56" s="57">
        <f>IF(OR($A56="",BV$9=""),"",IFERROR(COUNTIFS('Job Catalog'!$F$10:$F$509,$A56,'Job Catalog'!$H$10:$H$509,BV$7,'Job Catalog'!$I$10:$I$509,BV$9)/COUNTA('Job Catalog'!$C$10:$C$509),""))</f>
        <v/>
      </c>
      <c r="BW56" s="57">
        <f>IF(OR($A56="",BW$9=""),"",IFERROR(COUNTIFS('Job Catalog'!$F$10:$F$509,$A56,'Job Catalog'!$H$10:$H$509,BW$7,'Job Catalog'!$I$10:$I$509,BW$9)/COUNTA('Job Catalog'!$C$10:$C$509),""))</f>
        <v/>
      </c>
      <c r="BX56" s="57">
        <f>IF(OR($A56="",BX$9=""),"",IFERROR(COUNTIFS('Job Catalog'!$F$10:$F$509,$A56,'Job Catalog'!$H$10:$H$509,BX$7,'Job Catalog'!$I$10:$I$509,BX$9)/COUNTA('Job Catalog'!$C$10:$C$509),""))</f>
        <v/>
      </c>
      <c r="BY56" s="57">
        <f>IF(OR($A56="",BY$9=""),"",IFERROR(COUNTIFS('Job Catalog'!$F$10:$F$509,$A56,'Job Catalog'!$H$10:$H$509,BY$7,'Job Catalog'!$I$10:$I$509,BY$9)/COUNTA('Job Catalog'!$C$10:$C$509),""))</f>
        <v/>
      </c>
      <c r="BZ56" s="57">
        <f>IF(OR($A56="",BZ$9=""),"",IFERROR(COUNTIFS('Job Catalog'!$F$10:$F$509,$A56,'Job Catalog'!$H$10:$H$509,BZ$7,'Job Catalog'!$I$10:$I$509,BZ$9)/COUNTA('Job Catalog'!$C$10:$C$509),""))</f>
        <v/>
      </c>
      <c r="CA56" s="57">
        <f>IF(OR($A56="",CA$9=""),"",IFERROR(COUNTIFS('Job Catalog'!$F$10:$F$509,$A56,'Job Catalog'!$H$10:$H$509,CA$7,'Job Catalog'!$I$10:$I$509,CA$9)/COUNTA('Job Catalog'!$C$10:$C$509),""))</f>
        <v/>
      </c>
      <c r="CB56" s="57">
        <f>IF(OR($A56="",CB$9=""),"",IFERROR(COUNTIFS('Job Catalog'!$F$10:$F$509,$A56,'Job Catalog'!$H$10:$H$509,CB$7,'Job Catalog'!$I$10:$I$509,CB$9)/COUNTA('Job Catalog'!$C$10:$C$509),""))</f>
        <v/>
      </c>
      <c r="CC56" s="57">
        <f>IF(OR($A56="",CC$9=""),"",IFERROR(COUNTIFS('Job Catalog'!$F$10:$F$509,$A56,'Job Catalog'!$H$10:$H$509,CC$7,'Job Catalog'!$I$10:$I$509,CC$9)/COUNTA('Job Catalog'!$C$10:$C$509),""))</f>
        <v/>
      </c>
      <c r="CD56" s="57">
        <f>IF(OR($A56="",CD$9=""),"",IFERROR(COUNTIFS('Job Catalog'!$F$10:$F$509,$A56,'Job Catalog'!$H$10:$H$509,CD$7,'Job Catalog'!$I$10:$I$509,CD$9)/COUNTA('Job Catalog'!$C$10:$C$509),""))</f>
        <v/>
      </c>
      <c r="CE56" s="57">
        <f>IF(OR($A56="",CE$9=""),"",IFERROR(COUNTIFS('Job Catalog'!$F$10:$F$509,$A56,'Job Catalog'!$H$10:$H$509,CE$7,'Job Catalog'!$I$10:$I$509,CE$9)/COUNTA('Job Catalog'!$C$10:$C$509),""))</f>
        <v/>
      </c>
      <c r="CF56" s="57">
        <f>IF(OR($A56="",CF$9=""),"",IFERROR(COUNTIFS('Job Catalog'!$F$10:$F$509,$A56,'Job Catalog'!$H$10:$H$509,CF$7,'Job Catalog'!$I$10:$I$509,CF$9)/COUNTA('Job Catalog'!$C$10:$C$509),""))</f>
        <v/>
      </c>
      <c r="CG56" s="57">
        <f>IF(OR($A56="",CG$9=""),"",IFERROR(COUNTIFS('Job Catalog'!$F$10:$F$509,$A56,'Job Catalog'!$H$10:$H$509,CG$7,'Job Catalog'!$I$10:$I$509,CG$9)/COUNTA('Job Catalog'!$C$10:$C$509),""))</f>
        <v/>
      </c>
      <c r="CH56" s="57">
        <f>IF(OR($A56="",CH$9=""),"",IFERROR(COUNTIFS('Job Catalog'!$F$10:$F$509,$A56,'Job Catalog'!$H$10:$H$509,CH$7,'Job Catalog'!$I$10:$I$509,CH$9)/COUNTA('Job Catalog'!$C$10:$C$509),""))</f>
        <v/>
      </c>
      <c r="CI56" s="57">
        <f>IF(OR($A56="",CI$9=""),"",IFERROR(COUNTIFS('Job Catalog'!$F$10:$F$509,$A56,'Job Catalog'!$H$10:$H$509,CI$7,'Job Catalog'!$I$10:$I$509,CI$9)/COUNTA('Job Catalog'!$C$10:$C$509),""))</f>
        <v/>
      </c>
      <c r="CJ56" s="57">
        <f>IF(OR($A56="",CJ$9=""),"",IFERROR(COUNTIFS('Job Catalog'!$F$10:$F$509,$A56,'Job Catalog'!$H$10:$H$509,CJ$7,'Job Catalog'!$I$10:$I$509,CJ$9)/COUNTA('Job Catalog'!$C$10:$C$509),""))</f>
        <v/>
      </c>
      <c r="CK56" s="57">
        <f>IF(OR($A56="",CK$9=""),"",IFERROR(COUNTIFS('Job Catalog'!$F$10:$F$509,$A56,'Job Catalog'!$H$10:$H$509,CK$7,'Job Catalog'!$I$10:$I$509,CK$9)/COUNTA('Job Catalog'!$C$10:$C$509),""))</f>
        <v/>
      </c>
      <c r="CL56" s="57">
        <f>IF(OR($A56="",CL$9=""),"",IFERROR(COUNTIFS('Job Catalog'!$F$10:$F$509,$A56,'Job Catalog'!$H$10:$H$509,CL$7,'Job Catalog'!$I$10:$I$509,CL$9)/COUNTA('Job Catalog'!$C$10:$C$509),""))</f>
        <v/>
      </c>
      <c r="CM56" s="57">
        <f>IF(OR($A56="",CM$9=""),"",IFERROR(COUNTIFS('Job Catalog'!$F$10:$F$509,$A56,'Job Catalog'!$H$10:$H$509,CM$7,'Job Catalog'!$I$10:$I$509,CM$9)/COUNTA('Job Catalog'!$C$10:$C$509),""))</f>
        <v/>
      </c>
      <c r="CN56" s="57">
        <f>IF(OR($A56="",CN$9=""),"",IFERROR(COUNTIFS('Job Catalog'!$F$10:$F$509,$A56,'Job Catalog'!$H$10:$H$509,CN$7,'Job Catalog'!$I$10:$I$509,CN$9)/COUNTA('Job Catalog'!$C$10:$C$509),""))</f>
        <v/>
      </c>
      <c r="CO56" s="57">
        <f>IF(OR($A56="",CO$9=""),"",IFERROR(COUNTIFS('Job Catalog'!$F$10:$F$509,$A56,'Job Catalog'!$H$10:$H$509,CO$7,'Job Catalog'!$I$10:$I$509,CO$9)/COUNTA('Job Catalog'!$C$10:$C$509),""))</f>
        <v/>
      </c>
      <c r="CP56" s="57">
        <f>IF(OR($A56="",CP$9=""),"",IFERROR(COUNTIFS('Job Catalog'!$F$10:$F$509,$A56,'Job Catalog'!$H$10:$H$509,CP$7,'Job Catalog'!$I$10:$I$509,CP$9)/COUNTA('Job Catalog'!$C$10:$C$509),""))</f>
        <v/>
      </c>
      <c r="CQ56" s="57">
        <f>IF(OR($A56="",CQ$9=""),"",IFERROR(COUNTIFS('Job Catalog'!$F$10:$F$509,$A56,'Job Catalog'!$H$10:$H$509,CQ$7,'Job Catalog'!$I$10:$I$509,CQ$9)/COUNTA('Job Catalog'!$C$10:$C$509),""))</f>
        <v/>
      </c>
      <c r="CR56" s="57">
        <f>IF(OR($A56="",CR$9=""),"",IFERROR(COUNTIFS('Job Catalog'!$F$10:$F$509,$A56,'Job Catalog'!$H$10:$H$509,CR$7,'Job Catalog'!$I$10:$I$509,CR$9)/COUNTA('Job Catalog'!$C$10:$C$509),""))</f>
        <v/>
      </c>
      <c r="CS56" s="57">
        <f>IF(OR($A56="",CS$9=""),"",IFERROR(COUNTIFS('Job Catalog'!$F$10:$F$509,$A56,'Job Catalog'!$H$10:$H$509,CS$7,'Job Catalog'!$I$10:$I$509,CS$9)/COUNTA('Job Catalog'!$C$10:$C$509),""))</f>
        <v/>
      </c>
      <c r="CT56" s="57">
        <f>IF(OR($A56="",CT$9=""),"",IFERROR(COUNTIFS('Job Catalog'!$F$10:$F$509,$A56,'Job Catalog'!$H$10:$H$509,CT$7,'Job Catalog'!$I$10:$I$509,CT$9)/COUNTA('Job Catalog'!$C$10:$C$509),""))</f>
        <v/>
      </c>
      <c r="CU56" s="58">
        <f>IF($A56="","",SUM(C56:CT56))</f>
        <v/>
      </c>
    </row>
    <row r="57">
      <c r="A57">
        <f>IF(SETUP!$C195="","",SETUP!$C195)</f>
        <v/>
      </c>
      <c r="B57" s="9">
        <f>IF(SETUP!$C195="","",SETUP!$B195&amp;" / "&amp;SETUP!$D195)</f>
        <v/>
      </c>
      <c r="C57" s="57">
        <f>IF(OR($A57="",C$9=""),"",IFERROR(COUNTIFS('Job Catalog'!$F$10:$F$509,$A57,'Job Catalog'!$H$10:$H$509,C$7,'Job Catalog'!$I$10:$I$509,C$9)/COUNTA('Job Catalog'!$C$10:$C$509),""))</f>
        <v/>
      </c>
      <c r="D57" s="57">
        <f>IF(OR($A57="",D$9=""),"",IFERROR(COUNTIFS('Job Catalog'!$F$10:$F$509,$A57,'Job Catalog'!$H$10:$H$509,D$7,'Job Catalog'!$I$10:$I$509,D$9)/COUNTA('Job Catalog'!$C$10:$C$509),""))</f>
        <v/>
      </c>
      <c r="E57" s="57">
        <f>IF(OR($A57="",E$9=""),"",IFERROR(COUNTIFS('Job Catalog'!$F$10:$F$509,$A57,'Job Catalog'!$H$10:$H$509,E$7,'Job Catalog'!$I$10:$I$509,E$9)/COUNTA('Job Catalog'!$C$10:$C$509),""))</f>
        <v/>
      </c>
      <c r="F57" s="57">
        <f>IF(OR($A57="",F$9=""),"",IFERROR(COUNTIFS('Job Catalog'!$F$10:$F$509,$A57,'Job Catalog'!$H$10:$H$509,F$7,'Job Catalog'!$I$10:$I$509,F$9)/COUNTA('Job Catalog'!$C$10:$C$509),""))</f>
        <v/>
      </c>
      <c r="G57" s="57">
        <f>IF(OR($A57="",G$9=""),"",IFERROR(COUNTIFS('Job Catalog'!$F$10:$F$509,$A57,'Job Catalog'!$H$10:$H$509,G$7,'Job Catalog'!$I$10:$I$509,G$9)/COUNTA('Job Catalog'!$C$10:$C$509),""))</f>
        <v/>
      </c>
      <c r="H57" s="57">
        <f>IF(OR($A57="",H$9=""),"",IFERROR(COUNTIFS('Job Catalog'!$F$10:$F$509,$A57,'Job Catalog'!$H$10:$H$509,H$7,'Job Catalog'!$I$10:$I$509,H$9)/COUNTA('Job Catalog'!$C$10:$C$509),""))</f>
        <v/>
      </c>
      <c r="I57" s="57">
        <f>IF(OR($A57="",I$9=""),"",IFERROR(COUNTIFS('Job Catalog'!$F$10:$F$509,$A57,'Job Catalog'!$H$10:$H$509,I$7,'Job Catalog'!$I$10:$I$509,I$9)/COUNTA('Job Catalog'!$C$10:$C$509),""))</f>
        <v/>
      </c>
      <c r="J57" s="57">
        <f>IF(OR($A57="",J$9=""),"",IFERROR(COUNTIFS('Job Catalog'!$F$10:$F$509,$A57,'Job Catalog'!$H$10:$H$509,J$7,'Job Catalog'!$I$10:$I$509,J$9)/COUNTA('Job Catalog'!$C$10:$C$509),""))</f>
        <v/>
      </c>
      <c r="K57" s="57">
        <f>IF(OR($A57="",K$9=""),"",IFERROR(COUNTIFS('Job Catalog'!$F$10:$F$509,$A57,'Job Catalog'!$H$10:$H$509,K$7,'Job Catalog'!$I$10:$I$509,K$9)/COUNTA('Job Catalog'!$C$10:$C$509),""))</f>
        <v/>
      </c>
      <c r="L57" s="57">
        <f>IF(OR($A57="",L$9=""),"",IFERROR(COUNTIFS('Job Catalog'!$F$10:$F$509,$A57,'Job Catalog'!$H$10:$H$509,L$7,'Job Catalog'!$I$10:$I$509,L$9)/COUNTA('Job Catalog'!$C$10:$C$509),""))</f>
        <v/>
      </c>
      <c r="M57" s="57">
        <f>IF(OR($A57="",M$9=""),"",IFERROR(COUNTIFS('Job Catalog'!$F$10:$F$509,$A57,'Job Catalog'!$H$10:$H$509,M$7,'Job Catalog'!$I$10:$I$509,M$9)/COUNTA('Job Catalog'!$C$10:$C$509),""))</f>
        <v/>
      </c>
      <c r="N57" s="57">
        <f>IF(OR($A57="",N$9=""),"",IFERROR(COUNTIFS('Job Catalog'!$F$10:$F$509,$A57,'Job Catalog'!$H$10:$H$509,N$7,'Job Catalog'!$I$10:$I$509,N$9)/COUNTA('Job Catalog'!$C$10:$C$509),""))</f>
        <v/>
      </c>
      <c r="O57" s="57">
        <f>IF(OR($A57="",O$9=""),"",IFERROR(COUNTIFS('Job Catalog'!$F$10:$F$509,$A57,'Job Catalog'!$H$10:$H$509,O$7,'Job Catalog'!$I$10:$I$509,O$9)/COUNTA('Job Catalog'!$C$10:$C$509),""))</f>
        <v/>
      </c>
      <c r="P57" s="57">
        <f>IF(OR($A57="",P$9=""),"",IFERROR(COUNTIFS('Job Catalog'!$F$10:$F$509,$A57,'Job Catalog'!$H$10:$H$509,P$7,'Job Catalog'!$I$10:$I$509,P$9)/COUNTA('Job Catalog'!$C$10:$C$509),""))</f>
        <v/>
      </c>
      <c r="Q57" s="57">
        <f>IF(OR($A57="",Q$9=""),"",IFERROR(COUNTIFS('Job Catalog'!$F$10:$F$509,$A57,'Job Catalog'!$H$10:$H$509,Q$7,'Job Catalog'!$I$10:$I$509,Q$9)/COUNTA('Job Catalog'!$C$10:$C$509),""))</f>
        <v/>
      </c>
      <c r="R57" s="57">
        <f>IF(OR($A57="",R$9=""),"",IFERROR(COUNTIFS('Job Catalog'!$F$10:$F$509,$A57,'Job Catalog'!$H$10:$H$509,R$7,'Job Catalog'!$I$10:$I$509,R$9)/COUNTA('Job Catalog'!$C$10:$C$509),""))</f>
        <v/>
      </c>
      <c r="S57" s="57">
        <f>IF(OR($A57="",S$9=""),"",IFERROR(COUNTIFS('Job Catalog'!$F$10:$F$509,$A57,'Job Catalog'!$H$10:$H$509,S$7,'Job Catalog'!$I$10:$I$509,S$9)/COUNTA('Job Catalog'!$C$10:$C$509),""))</f>
        <v/>
      </c>
      <c r="T57" s="57">
        <f>IF(OR($A57="",T$9=""),"",IFERROR(COUNTIFS('Job Catalog'!$F$10:$F$509,$A57,'Job Catalog'!$H$10:$H$509,T$7,'Job Catalog'!$I$10:$I$509,T$9)/COUNTA('Job Catalog'!$C$10:$C$509),""))</f>
        <v/>
      </c>
      <c r="U57" s="57">
        <f>IF(OR($A57="",U$9=""),"",IFERROR(COUNTIFS('Job Catalog'!$F$10:$F$509,$A57,'Job Catalog'!$H$10:$H$509,U$7,'Job Catalog'!$I$10:$I$509,U$9)/COUNTA('Job Catalog'!$C$10:$C$509),""))</f>
        <v/>
      </c>
      <c r="V57" s="57">
        <f>IF(OR($A57="",V$9=""),"",IFERROR(COUNTIFS('Job Catalog'!$F$10:$F$509,$A57,'Job Catalog'!$H$10:$H$509,V$7,'Job Catalog'!$I$10:$I$509,V$9)/COUNTA('Job Catalog'!$C$10:$C$509),""))</f>
        <v/>
      </c>
      <c r="W57" s="57">
        <f>IF(OR($A57="",W$9=""),"",IFERROR(COUNTIFS('Job Catalog'!$F$10:$F$509,$A57,'Job Catalog'!$H$10:$H$509,W$7,'Job Catalog'!$I$10:$I$509,W$9)/COUNTA('Job Catalog'!$C$10:$C$509),""))</f>
        <v/>
      </c>
      <c r="X57" s="57">
        <f>IF(OR($A57="",X$9=""),"",IFERROR(COUNTIFS('Job Catalog'!$F$10:$F$509,$A57,'Job Catalog'!$H$10:$H$509,X$7,'Job Catalog'!$I$10:$I$509,X$9)/COUNTA('Job Catalog'!$C$10:$C$509),""))</f>
        <v/>
      </c>
      <c r="Y57" s="57">
        <f>IF(OR($A57="",Y$9=""),"",IFERROR(COUNTIFS('Job Catalog'!$F$10:$F$509,$A57,'Job Catalog'!$H$10:$H$509,Y$7,'Job Catalog'!$I$10:$I$509,Y$9)/COUNTA('Job Catalog'!$C$10:$C$509),""))</f>
        <v/>
      </c>
      <c r="Z57" s="57">
        <f>IF(OR($A57="",Z$9=""),"",IFERROR(COUNTIFS('Job Catalog'!$F$10:$F$509,$A57,'Job Catalog'!$H$10:$H$509,Z$7,'Job Catalog'!$I$10:$I$509,Z$9)/COUNTA('Job Catalog'!$C$10:$C$509),""))</f>
        <v/>
      </c>
      <c r="AA57" s="57">
        <f>IF(OR($A57="",AA$9=""),"",IFERROR(COUNTIFS('Job Catalog'!$F$10:$F$509,$A57,'Job Catalog'!$H$10:$H$509,AA$7,'Job Catalog'!$I$10:$I$509,AA$9)/COUNTA('Job Catalog'!$C$10:$C$509),""))</f>
        <v/>
      </c>
      <c r="AB57" s="57">
        <f>IF(OR($A57="",AB$9=""),"",IFERROR(COUNTIFS('Job Catalog'!$F$10:$F$509,$A57,'Job Catalog'!$H$10:$H$509,AB$7,'Job Catalog'!$I$10:$I$509,AB$9)/COUNTA('Job Catalog'!$C$10:$C$509),""))</f>
        <v/>
      </c>
      <c r="AC57" s="57">
        <f>IF(OR($A57="",AC$9=""),"",IFERROR(COUNTIFS('Job Catalog'!$F$10:$F$509,$A57,'Job Catalog'!$H$10:$H$509,AC$7,'Job Catalog'!$I$10:$I$509,AC$9)/COUNTA('Job Catalog'!$C$10:$C$509),""))</f>
        <v/>
      </c>
      <c r="AD57" s="57">
        <f>IF(OR($A57="",AD$9=""),"",IFERROR(COUNTIFS('Job Catalog'!$F$10:$F$509,$A57,'Job Catalog'!$H$10:$H$509,AD$7,'Job Catalog'!$I$10:$I$509,AD$9)/COUNTA('Job Catalog'!$C$10:$C$509),""))</f>
        <v/>
      </c>
      <c r="AE57" s="57">
        <f>IF(OR($A57="",AE$9=""),"",IFERROR(COUNTIFS('Job Catalog'!$F$10:$F$509,$A57,'Job Catalog'!$H$10:$H$509,AE$7,'Job Catalog'!$I$10:$I$509,AE$9)/COUNTA('Job Catalog'!$C$10:$C$509),""))</f>
        <v/>
      </c>
      <c r="AF57" s="57">
        <f>IF(OR($A57="",AF$9=""),"",IFERROR(COUNTIFS('Job Catalog'!$F$10:$F$509,$A57,'Job Catalog'!$H$10:$H$509,AF$7,'Job Catalog'!$I$10:$I$509,AF$9)/COUNTA('Job Catalog'!$C$10:$C$509),""))</f>
        <v/>
      </c>
      <c r="AG57" s="57">
        <f>IF(OR($A57="",AG$9=""),"",IFERROR(COUNTIFS('Job Catalog'!$F$10:$F$509,$A57,'Job Catalog'!$H$10:$H$509,AG$7,'Job Catalog'!$I$10:$I$509,AG$9)/COUNTA('Job Catalog'!$C$10:$C$509),""))</f>
        <v/>
      </c>
      <c r="AH57" s="57">
        <f>IF(OR($A57="",AH$9=""),"",IFERROR(COUNTIFS('Job Catalog'!$F$10:$F$509,$A57,'Job Catalog'!$H$10:$H$509,AH$7,'Job Catalog'!$I$10:$I$509,AH$9)/COUNTA('Job Catalog'!$C$10:$C$509),""))</f>
        <v/>
      </c>
      <c r="AI57" s="57">
        <f>IF(OR($A57="",AI$9=""),"",IFERROR(COUNTIFS('Job Catalog'!$F$10:$F$509,$A57,'Job Catalog'!$H$10:$H$509,AI$7,'Job Catalog'!$I$10:$I$509,AI$9)/COUNTA('Job Catalog'!$C$10:$C$509),""))</f>
        <v/>
      </c>
      <c r="AJ57" s="57">
        <f>IF(OR($A57="",AJ$9=""),"",IFERROR(COUNTIFS('Job Catalog'!$F$10:$F$509,$A57,'Job Catalog'!$H$10:$H$509,AJ$7,'Job Catalog'!$I$10:$I$509,AJ$9)/COUNTA('Job Catalog'!$C$10:$C$509),""))</f>
        <v/>
      </c>
      <c r="AK57" s="57">
        <f>IF(OR($A57="",AK$9=""),"",IFERROR(COUNTIFS('Job Catalog'!$F$10:$F$509,$A57,'Job Catalog'!$H$10:$H$509,AK$7,'Job Catalog'!$I$10:$I$509,AK$9)/COUNTA('Job Catalog'!$C$10:$C$509),""))</f>
        <v/>
      </c>
      <c r="AL57" s="57">
        <f>IF(OR($A57="",AL$9=""),"",IFERROR(COUNTIFS('Job Catalog'!$F$10:$F$509,$A57,'Job Catalog'!$H$10:$H$509,AL$7,'Job Catalog'!$I$10:$I$509,AL$9)/COUNTA('Job Catalog'!$C$10:$C$509),""))</f>
        <v/>
      </c>
      <c r="AM57" s="57">
        <f>IF(OR($A57="",AM$9=""),"",IFERROR(COUNTIFS('Job Catalog'!$F$10:$F$509,$A57,'Job Catalog'!$H$10:$H$509,AM$7,'Job Catalog'!$I$10:$I$509,AM$9)/COUNTA('Job Catalog'!$C$10:$C$509),""))</f>
        <v/>
      </c>
      <c r="AN57" s="57">
        <f>IF(OR($A57="",AN$9=""),"",IFERROR(COUNTIFS('Job Catalog'!$F$10:$F$509,$A57,'Job Catalog'!$H$10:$H$509,AN$7,'Job Catalog'!$I$10:$I$509,AN$9)/COUNTA('Job Catalog'!$C$10:$C$509),""))</f>
        <v/>
      </c>
      <c r="AO57" s="57">
        <f>IF(OR($A57="",AO$9=""),"",IFERROR(COUNTIFS('Job Catalog'!$F$10:$F$509,$A57,'Job Catalog'!$H$10:$H$509,AO$7,'Job Catalog'!$I$10:$I$509,AO$9)/COUNTA('Job Catalog'!$C$10:$C$509),""))</f>
        <v/>
      </c>
      <c r="AP57" s="57">
        <f>IF(OR($A57="",AP$9=""),"",IFERROR(COUNTIFS('Job Catalog'!$F$10:$F$509,$A57,'Job Catalog'!$H$10:$H$509,AP$7,'Job Catalog'!$I$10:$I$509,AP$9)/COUNTA('Job Catalog'!$C$10:$C$509),""))</f>
        <v/>
      </c>
      <c r="AQ57" s="57">
        <f>IF(OR($A57="",AQ$9=""),"",IFERROR(COUNTIFS('Job Catalog'!$F$10:$F$509,$A57,'Job Catalog'!$H$10:$H$509,AQ$7,'Job Catalog'!$I$10:$I$509,AQ$9)/COUNTA('Job Catalog'!$C$10:$C$509),""))</f>
        <v/>
      </c>
      <c r="AR57" s="57">
        <f>IF(OR($A57="",AR$9=""),"",IFERROR(COUNTIFS('Job Catalog'!$F$10:$F$509,$A57,'Job Catalog'!$H$10:$H$509,AR$7,'Job Catalog'!$I$10:$I$509,AR$9)/COUNTA('Job Catalog'!$C$10:$C$509),""))</f>
        <v/>
      </c>
      <c r="AS57" s="57">
        <f>IF(OR($A57="",AS$9=""),"",IFERROR(COUNTIFS('Job Catalog'!$F$10:$F$509,$A57,'Job Catalog'!$H$10:$H$509,AS$7,'Job Catalog'!$I$10:$I$509,AS$9)/COUNTA('Job Catalog'!$C$10:$C$509),""))</f>
        <v/>
      </c>
      <c r="AT57" s="57">
        <f>IF(OR($A57="",AT$9=""),"",IFERROR(COUNTIFS('Job Catalog'!$F$10:$F$509,$A57,'Job Catalog'!$H$10:$H$509,AT$7,'Job Catalog'!$I$10:$I$509,AT$9)/COUNTA('Job Catalog'!$C$10:$C$509),""))</f>
        <v/>
      </c>
      <c r="AU57" s="57">
        <f>IF(OR($A57="",AU$9=""),"",IFERROR(COUNTIFS('Job Catalog'!$F$10:$F$509,$A57,'Job Catalog'!$H$10:$H$509,AU$7,'Job Catalog'!$I$10:$I$509,AU$9)/COUNTA('Job Catalog'!$C$10:$C$509),""))</f>
        <v/>
      </c>
      <c r="AV57" s="57">
        <f>IF(OR($A57="",AV$9=""),"",IFERROR(COUNTIFS('Job Catalog'!$F$10:$F$509,$A57,'Job Catalog'!$H$10:$H$509,AV$7,'Job Catalog'!$I$10:$I$509,AV$9)/COUNTA('Job Catalog'!$C$10:$C$509),""))</f>
        <v/>
      </c>
      <c r="AW57" s="57">
        <f>IF(OR($A57="",AW$9=""),"",IFERROR(COUNTIFS('Job Catalog'!$F$10:$F$509,$A57,'Job Catalog'!$H$10:$H$509,AW$7,'Job Catalog'!$I$10:$I$509,AW$9)/COUNTA('Job Catalog'!$C$10:$C$509),""))</f>
        <v/>
      </c>
      <c r="AX57" s="57">
        <f>IF(OR($A57="",AX$9=""),"",IFERROR(COUNTIFS('Job Catalog'!$F$10:$F$509,$A57,'Job Catalog'!$H$10:$H$509,AX$7,'Job Catalog'!$I$10:$I$509,AX$9)/COUNTA('Job Catalog'!$C$10:$C$509),""))</f>
        <v/>
      </c>
      <c r="AY57" s="57">
        <f>IF(OR($A57="",AY$9=""),"",IFERROR(COUNTIFS('Job Catalog'!$F$10:$F$509,$A57,'Job Catalog'!$H$10:$H$509,AY$7,'Job Catalog'!$I$10:$I$509,AY$9)/COUNTA('Job Catalog'!$C$10:$C$509),""))</f>
        <v/>
      </c>
      <c r="AZ57" s="57">
        <f>IF(OR($A57="",AZ$9=""),"",IFERROR(COUNTIFS('Job Catalog'!$F$10:$F$509,$A57,'Job Catalog'!$H$10:$H$509,AZ$7,'Job Catalog'!$I$10:$I$509,AZ$9)/COUNTA('Job Catalog'!$C$10:$C$509),""))</f>
        <v/>
      </c>
      <c r="BA57" s="57">
        <f>IF(OR($A57="",BA$9=""),"",IFERROR(COUNTIFS('Job Catalog'!$F$10:$F$509,$A57,'Job Catalog'!$H$10:$H$509,BA$7,'Job Catalog'!$I$10:$I$509,BA$9)/COUNTA('Job Catalog'!$C$10:$C$509),""))</f>
        <v/>
      </c>
      <c r="BB57" s="57">
        <f>IF(OR($A57="",BB$9=""),"",IFERROR(COUNTIFS('Job Catalog'!$F$10:$F$509,$A57,'Job Catalog'!$H$10:$H$509,BB$7,'Job Catalog'!$I$10:$I$509,BB$9)/COUNTA('Job Catalog'!$C$10:$C$509),""))</f>
        <v/>
      </c>
      <c r="BC57" s="57">
        <f>IF(OR($A57="",BC$9=""),"",IFERROR(COUNTIFS('Job Catalog'!$F$10:$F$509,$A57,'Job Catalog'!$H$10:$H$509,BC$7,'Job Catalog'!$I$10:$I$509,BC$9)/COUNTA('Job Catalog'!$C$10:$C$509),""))</f>
        <v/>
      </c>
      <c r="BD57" s="57">
        <f>IF(OR($A57="",BD$9=""),"",IFERROR(COUNTIFS('Job Catalog'!$F$10:$F$509,$A57,'Job Catalog'!$H$10:$H$509,BD$7,'Job Catalog'!$I$10:$I$509,BD$9)/COUNTA('Job Catalog'!$C$10:$C$509),""))</f>
        <v/>
      </c>
      <c r="BE57" s="57">
        <f>IF(OR($A57="",BE$9=""),"",IFERROR(COUNTIFS('Job Catalog'!$F$10:$F$509,$A57,'Job Catalog'!$H$10:$H$509,BE$7,'Job Catalog'!$I$10:$I$509,BE$9)/COUNTA('Job Catalog'!$C$10:$C$509),""))</f>
        <v/>
      </c>
      <c r="BF57" s="57">
        <f>IF(OR($A57="",BF$9=""),"",IFERROR(COUNTIFS('Job Catalog'!$F$10:$F$509,$A57,'Job Catalog'!$H$10:$H$509,BF$7,'Job Catalog'!$I$10:$I$509,BF$9)/COUNTA('Job Catalog'!$C$10:$C$509),""))</f>
        <v/>
      </c>
      <c r="BG57" s="57">
        <f>IF(OR($A57="",BG$9=""),"",IFERROR(COUNTIFS('Job Catalog'!$F$10:$F$509,$A57,'Job Catalog'!$H$10:$H$509,BG$7,'Job Catalog'!$I$10:$I$509,BG$9)/COUNTA('Job Catalog'!$C$10:$C$509),""))</f>
        <v/>
      </c>
      <c r="BH57" s="57">
        <f>IF(OR($A57="",BH$9=""),"",IFERROR(COUNTIFS('Job Catalog'!$F$10:$F$509,$A57,'Job Catalog'!$H$10:$H$509,BH$7,'Job Catalog'!$I$10:$I$509,BH$9)/COUNTA('Job Catalog'!$C$10:$C$509),""))</f>
        <v/>
      </c>
      <c r="BI57" s="57">
        <f>IF(OR($A57="",BI$9=""),"",IFERROR(COUNTIFS('Job Catalog'!$F$10:$F$509,$A57,'Job Catalog'!$H$10:$H$509,BI$7,'Job Catalog'!$I$10:$I$509,BI$9)/COUNTA('Job Catalog'!$C$10:$C$509),""))</f>
        <v/>
      </c>
      <c r="BJ57" s="57">
        <f>IF(OR($A57="",BJ$9=""),"",IFERROR(COUNTIFS('Job Catalog'!$F$10:$F$509,$A57,'Job Catalog'!$H$10:$H$509,BJ$7,'Job Catalog'!$I$10:$I$509,BJ$9)/COUNTA('Job Catalog'!$C$10:$C$509),""))</f>
        <v/>
      </c>
      <c r="BK57" s="57">
        <f>IF(OR($A57="",BK$9=""),"",IFERROR(COUNTIFS('Job Catalog'!$F$10:$F$509,$A57,'Job Catalog'!$H$10:$H$509,BK$7,'Job Catalog'!$I$10:$I$509,BK$9)/COUNTA('Job Catalog'!$C$10:$C$509),""))</f>
        <v/>
      </c>
      <c r="BL57" s="57">
        <f>IF(OR($A57="",BL$9=""),"",IFERROR(COUNTIFS('Job Catalog'!$F$10:$F$509,$A57,'Job Catalog'!$H$10:$H$509,BL$7,'Job Catalog'!$I$10:$I$509,BL$9)/COUNTA('Job Catalog'!$C$10:$C$509),""))</f>
        <v/>
      </c>
      <c r="BM57" s="57">
        <f>IF(OR($A57="",BM$9=""),"",IFERROR(COUNTIFS('Job Catalog'!$F$10:$F$509,$A57,'Job Catalog'!$H$10:$H$509,BM$7,'Job Catalog'!$I$10:$I$509,BM$9)/COUNTA('Job Catalog'!$C$10:$C$509),""))</f>
        <v/>
      </c>
      <c r="BN57" s="57">
        <f>IF(OR($A57="",BN$9=""),"",IFERROR(COUNTIFS('Job Catalog'!$F$10:$F$509,$A57,'Job Catalog'!$H$10:$H$509,BN$7,'Job Catalog'!$I$10:$I$509,BN$9)/COUNTA('Job Catalog'!$C$10:$C$509),""))</f>
        <v/>
      </c>
      <c r="BO57" s="57">
        <f>IF(OR($A57="",BO$9=""),"",IFERROR(COUNTIFS('Job Catalog'!$F$10:$F$509,$A57,'Job Catalog'!$H$10:$H$509,BO$7,'Job Catalog'!$I$10:$I$509,BO$9)/COUNTA('Job Catalog'!$C$10:$C$509),""))</f>
        <v/>
      </c>
      <c r="BP57" s="57">
        <f>IF(OR($A57="",BP$9=""),"",IFERROR(COUNTIFS('Job Catalog'!$F$10:$F$509,$A57,'Job Catalog'!$H$10:$H$509,BP$7,'Job Catalog'!$I$10:$I$509,BP$9)/COUNTA('Job Catalog'!$C$10:$C$509),""))</f>
        <v/>
      </c>
      <c r="BQ57" s="57">
        <f>IF(OR($A57="",BQ$9=""),"",IFERROR(COUNTIFS('Job Catalog'!$F$10:$F$509,$A57,'Job Catalog'!$H$10:$H$509,BQ$7,'Job Catalog'!$I$10:$I$509,BQ$9)/COUNTA('Job Catalog'!$C$10:$C$509),""))</f>
        <v/>
      </c>
      <c r="BR57" s="57">
        <f>IF(OR($A57="",BR$9=""),"",IFERROR(COUNTIFS('Job Catalog'!$F$10:$F$509,$A57,'Job Catalog'!$H$10:$H$509,BR$7,'Job Catalog'!$I$10:$I$509,BR$9)/COUNTA('Job Catalog'!$C$10:$C$509),""))</f>
        <v/>
      </c>
      <c r="BS57" s="57">
        <f>IF(OR($A57="",BS$9=""),"",IFERROR(COUNTIFS('Job Catalog'!$F$10:$F$509,$A57,'Job Catalog'!$H$10:$H$509,BS$7,'Job Catalog'!$I$10:$I$509,BS$9)/COUNTA('Job Catalog'!$C$10:$C$509),""))</f>
        <v/>
      </c>
      <c r="BT57" s="57">
        <f>IF(OR($A57="",BT$9=""),"",IFERROR(COUNTIFS('Job Catalog'!$F$10:$F$509,$A57,'Job Catalog'!$H$10:$H$509,BT$7,'Job Catalog'!$I$10:$I$509,BT$9)/COUNTA('Job Catalog'!$C$10:$C$509),""))</f>
        <v/>
      </c>
      <c r="BU57" s="57">
        <f>IF(OR($A57="",BU$9=""),"",IFERROR(COUNTIFS('Job Catalog'!$F$10:$F$509,$A57,'Job Catalog'!$H$10:$H$509,BU$7,'Job Catalog'!$I$10:$I$509,BU$9)/COUNTA('Job Catalog'!$C$10:$C$509),""))</f>
        <v/>
      </c>
      <c r="BV57" s="57">
        <f>IF(OR($A57="",BV$9=""),"",IFERROR(COUNTIFS('Job Catalog'!$F$10:$F$509,$A57,'Job Catalog'!$H$10:$H$509,BV$7,'Job Catalog'!$I$10:$I$509,BV$9)/COUNTA('Job Catalog'!$C$10:$C$509),""))</f>
        <v/>
      </c>
      <c r="BW57" s="57">
        <f>IF(OR($A57="",BW$9=""),"",IFERROR(COUNTIFS('Job Catalog'!$F$10:$F$509,$A57,'Job Catalog'!$H$10:$H$509,BW$7,'Job Catalog'!$I$10:$I$509,BW$9)/COUNTA('Job Catalog'!$C$10:$C$509),""))</f>
        <v/>
      </c>
      <c r="BX57" s="57">
        <f>IF(OR($A57="",BX$9=""),"",IFERROR(COUNTIFS('Job Catalog'!$F$10:$F$509,$A57,'Job Catalog'!$H$10:$H$509,BX$7,'Job Catalog'!$I$10:$I$509,BX$9)/COUNTA('Job Catalog'!$C$10:$C$509),""))</f>
        <v/>
      </c>
      <c r="BY57" s="57">
        <f>IF(OR($A57="",BY$9=""),"",IFERROR(COUNTIFS('Job Catalog'!$F$10:$F$509,$A57,'Job Catalog'!$H$10:$H$509,BY$7,'Job Catalog'!$I$10:$I$509,BY$9)/COUNTA('Job Catalog'!$C$10:$C$509),""))</f>
        <v/>
      </c>
      <c r="BZ57" s="57">
        <f>IF(OR($A57="",BZ$9=""),"",IFERROR(COUNTIFS('Job Catalog'!$F$10:$F$509,$A57,'Job Catalog'!$H$10:$H$509,BZ$7,'Job Catalog'!$I$10:$I$509,BZ$9)/COUNTA('Job Catalog'!$C$10:$C$509),""))</f>
        <v/>
      </c>
      <c r="CA57" s="57">
        <f>IF(OR($A57="",CA$9=""),"",IFERROR(COUNTIFS('Job Catalog'!$F$10:$F$509,$A57,'Job Catalog'!$H$10:$H$509,CA$7,'Job Catalog'!$I$10:$I$509,CA$9)/COUNTA('Job Catalog'!$C$10:$C$509),""))</f>
        <v/>
      </c>
      <c r="CB57" s="57">
        <f>IF(OR($A57="",CB$9=""),"",IFERROR(COUNTIFS('Job Catalog'!$F$10:$F$509,$A57,'Job Catalog'!$H$10:$H$509,CB$7,'Job Catalog'!$I$10:$I$509,CB$9)/COUNTA('Job Catalog'!$C$10:$C$509),""))</f>
        <v/>
      </c>
      <c r="CC57" s="57">
        <f>IF(OR($A57="",CC$9=""),"",IFERROR(COUNTIFS('Job Catalog'!$F$10:$F$509,$A57,'Job Catalog'!$H$10:$H$509,CC$7,'Job Catalog'!$I$10:$I$509,CC$9)/COUNTA('Job Catalog'!$C$10:$C$509),""))</f>
        <v/>
      </c>
      <c r="CD57" s="57">
        <f>IF(OR($A57="",CD$9=""),"",IFERROR(COUNTIFS('Job Catalog'!$F$10:$F$509,$A57,'Job Catalog'!$H$10:$H$509,CD$7,'Job Catalog'!$I$10:$I$509,CD$9)/COUNTA('Job Catalog'!$C$10:$C$509),""))</f>
        <v/>
      </c>
      <c r="CE57" s="57">
        <f>IF(OR($A57="",CE$9=""),"",IFERROR(COUNTIFS('Job Catalog'!$F$10:$F$509,$A57,'Job Catalog'!$H$10:$H$509,CE$7,'Job Catalog'!$I$10:$I$509,CE$9)/COUNTA('Job Catalog'!$C$10:$C$509),""))</f>
        <v/>
      </c>
      <c r="CF57" s="57">
        <f>IF(OR($A57="",CF$9=""),"",IFERROR(COUNTIFS('Job Catalog'!$F$10:$F$509,$A57,'Job Catalog'!$H$10:$H$509,CF$7,'Job Catalog'!$I$10:$I$509,CF$9)/COUNTA('Job Catalog'!$C$10:$C$509),""))</f>
        <v/>
      </c>
      <c r="CG57" s="57">
        <f>IF(OR($A57="",CG$9=""),"",IFERROR(COUNTIFS('Job Catalog'!$F$10:$F$509,$A57,'Job Catalog'!$H$10:$H$509,CG$7,'Job Catalog'!$I$10:$I$509,CG$9)/COUNTA('Job Catalog'!$C$10:$C$509),""))</f>
        <v/>
      </c>
      <c r="CH57" s="57">
        <f>IF(OR($A57="",CH$9=""),"",IFERROR(COUNTIFS('Job Catalog'!$F$10:$F$509,$A57,'Job Catalog'!$H$10:$H$509,CH$7,'Job Catalog'!$I$10:$I$509,CH$9)/COUNTA('Job Catalog'!$C$10:$C$509),""))</f>
        <v/>
      </c>
      <c r="CI57" s="57">
        <f>IF(OR($A57="",CI$9=""),"",IFERROR(COUNTIFS('Job Catalog'!$F$10:$F$509,$A57,'Job Catalog'!$H$10:$H$509,CI$7,'Job Catalog'!$I$10:$I$509,CI$9)/COUNTA('Job Catalog'!$C$10:$C$509),""))</f>
        <v/>
      </c>
      <c r="CJ57" s="57">
        <f>IF(OR($A57="",CJ$9=""),"",IFERROR(COUNTIFS('Job Catalog'!$F$10:$F$509,$A57,'Job Catalog'!$H$10:$H$509,CJ$7,'Job Catalog'!$I$10:$I$509,CJ$9)/COUNTA('Job Catalog'!$C$10:$C$509),""))</f>
        <v/>
      </c>
      <c r="CK57" s="57">
        <f>IF(OR($A57="",CK$9=""),"",IFERROR(COUNTIFS('Job Catalog'!$F$10:$F$509,$A57,'Job Catalog'!$H$10:$H$509,CK$7,'Job Catalog'!$I$10:$I$509,CK$9)/COUNTA('Job Catalog'!$C$10:$C$509),""))</f>
        <v/>
      </c>
      <c r="CL57" s="57">
        <f>IF(OR($A57="",CL$9=""),"",IFERROR(COUNTIFS('Job Catalog'!$F$10:$F$509,$A57,'Job Catalog'!$H$10:$H$509,CL$7,'Job Catalog'!$I$10:$I$509,CL$9)/COUNTA('Job Catalog'!$C$10:$C$509),""))</f>
        <v/>
      </c>
      <c r="CM57" s="57">
        <f>IF(OR($A57="",CM$9=""),"",IFERROR(COUNTIFS('Job Catalog'!$F$10:$F$509,$A57,'Job Catalog'!$H$10:$H$509,CM$7,'Job Catalog'!$I$10:$I$509,CM$9)/COUNTA('Job Catalog'!$C$10:$C$509),""))</f>
        <v/>
      </c>
      <c r="CN57" s="57">
        <f>IF(OR($A57="",CN$9=""),"",IFERROR(COUNTIFS('Job Catalog'!$F$10:$F$509,$A57,'Job Catalog'!$H$10:$H$509,CN$7,'Job Catalog'!$I$10:$I$509,CN$9)/COUNTA('Job Catalog'!$C$10:$C$509),""))</f>
        <v/>
      </c>
      <c r="CO57" s="57">
        <f>IF(OR($A57="",CO$9=""),"",IFERROR(COUNTIFS('Job Catalog'!$F$10:$F$509,$A57,'Job Catalog'!$H$10:$H$509,CO$7,'Job Catalog'!$I$10:$I$509,CO$9)/COUNTA('Job Catalog'!$C$10:$C$509),""))</f>
        <v/>
      </c>
      <c r="CP57" s="57">
        <f>IF(OR($A57="",CP$9=""),"",IFERROR(COUNTIFS('Job Catalog'!$F$10:$F$509,$A57,'Job Catalog'!$H$10:$H$509,CP$7,'Job Catalog'!$I$10:$I$509,CP$9)/COUNTA('Job Catalog'!$C$10:$C$509),""))</f>
        <v/>
      </c>
      <c r="CQ57" s="57">
        <f>IF(OR($A57="",CQ$9=""),"",IFERROR(COUNTIFS('Job Catalog'!$F$10:$F$509,$A57,'Job Catalog'!$H$10:$H$509,CQ$7,'Job Catalog'!$I$10:$I$509,CQ$9)/COUNTA('Job Catalog'!$C$10:$C$509),""))</f>
        <v/>
      </c>
      <c r="CR57" s="57">
        <f>IF(OR($A57="",CR$9=""),"",IFERROR(COUNTIFS('Job Catalog'!$F$10:$F$509,$A57,'Job Catalog'!$H$10:$H$509,CR$7,'Job Catalog'!$I$10:$I$509,CR$9)/COUNTA('Job Catalog'!$C$10:$C$509),""))</f>
        <v/>
      </c>
      <c r="CS57" s="57">
        <f>IF(OR($A57="",CS$9=""),"",IFERROR(COUNTIFS('Job Catalog'!$F$10:$F$509,$A57,'Job Catalog'!$H$10:$H$509,CS$7,'Job Catalog'!$I$10:$I$509,CS$9)/COUNTA('Job Catalog'!$C$10:$C$509),""))</f>
        <v/>
      </c>
      <c r="CT57" s="57">
        <f>IF(OR($A57="",CT$9=""),"",IFERROR(COUNTIFS('Job Catalog'!$F$10:$F$509,$A57,'Job Catalog'!$H$10:$H$509,CT$7,'Job Catalog'!$I$10:$I$509,CT$9)/COUNTA('Job Catalog'!$C$10:$C$509),""))</f>
        <v/>
      </c>
      <c r="CU57" s="58">
        <f>IF($A57="","",SUM(C57:CT57))</f>
        <v/>
      </c>
    </row>
    <row r="58">
      <c r="A58">
        <f>IF(SETUP!$C196="","",SETUP!$C196)</f>
        <v/>
      </c>
      <c r="B58" s="9">
        <f>IF(SETUP!$C196="","",SETUP!$B196&amp;" / "&amp;SETUP!$D196)</f>
        <v/>
      </c>
      <c r="C58" s="57">
        <f>IF(OR($A58="",C$9=""),"",IFERROR(COUNTIFS('Job Catalog'!$F$10:$F$509,$A58,'Job Catalog'!$H$10:$H$509,C$7,'Job Catalog'!$I$10:$I$509,C$9)/COUNTA('Job Catalog'!$C$10:$C$509),""))</f>
        <v/>
      </c>
      <c r="D58" s="57">
        <f>IF(OR($A58="",D$9=""),"",IFERROR(COUNTIFS('Job Catalog'!$F$10:$F$509,$A58,'Job Catalog'!$H$10:$H$509,D$7,'Job Catalog'!$I$10:$I$509,D$9)/COUNTA('Job Catalog'!$C$10:$C$509),""))</f>
        <v/>
      </c>
      <c r="E58" s="57">
        <f>IF(OR($A58="",E$9=""),"",IFERROR(COUNTIFS('Job Catalog'!$F$10:$F$509,$A58,'Job Catalog'!$H$10:$H$509,E$7,'Job Catalog'!$I$10:$I$509,E$9)/COUNTA('Job Catalog'!$C$10:$C$509),""))</f>
        <v/>
      </c>
      <c r="F58" s="57">
        <f>IF(OR($A58="",F$9=""),"",IFERROR(COUNTIFS('Job Catalog'!$F$10:$F$509,$A58,'Job Catalog'!$H$10:$H$509,F$7,'Job Catalog'!$I$10:$I$509,F$9)/COUNTA('Job Catalog'!$C$10:$C$509),""))</f>
        <v/>
      </c>
      <c r="G58" s="57">
        <f>IF(OR($A58="",G$9=""),"",IFERROR(COUNTIFS('Job Catalog'!$F$10:$F$509,$A58,'Job Catalog'!$H$10:$H$509,G$7,'Job Catalog'!$I$10:$I$509,G$9)/COUNTA('Job Catalog'!$C$10:$C$509),""))</f>
        <v/>
      </c>
      <c r="H58" s="57">
        <f>IF(OR($A58="",H$9=""),"",IFERROR(COUNTIFS('Job Catalog'!$F$10:$F$509,$A58,'Job Catalog'!$H$10:$H$509,H$7,'Job Catalog'!$I$10:$I$509,H$9)/COUNTA('Job Catalog'!$C$10:$C$509),""))</f>
        <v/>
      </c>
      <c r="I58" s="57">
        <f>IF(OR($A58="",I$9=""),"",IFERROR(COUNTIFS('Job Catalog'!$F$10:$F$509,$A58,'Job Catalog'!$H$10:$H$509,I$7,'Job Catalog'!$I$10:$I$509,I$9)/COUNTA('Job Catalog'!$C$10:$C$509),""))</f>
        <v/>
      </c>
      <c r="J58" s="57">
        <f>IF(OR($A58="",J$9=""),"",IFERROR(COUNTIFS('Job Catalog'!$F$10:$F$509,$A58,'Job Catalog'!$H$10:$H$509,J$7,'Job Catalog'!$I$10:$I$509,J$9)/COUNTA('Job Catalog'!$C$10:$C$509),""))</f>
        <v/>
      </c>
      <c r="K58" s="57">
        <f>IF(OR($A58="",K$9=""),"",IFERROR(COUNTIFS('Job Catalog'!$F$10:$F$509,$A58,'Job Catalog'!$H$10:$H$509,K$7,'Job Catalog'!$I$10:$I$509,K$9)/COUNTA('Job Catalog'!$C$10:$C$509),""))</f>
        <v/>
      </c>
      <c r="L58" s="57">
        <f>IF(OR($A58="",L$9=""),"",IFERROR(COUNTIFS('Job Catalog'!$F$10:$F$509,$A58,'Job Catalog'!$H$10:$H$509,L$7,'Job Catalog'!$I$10:$I$509,L$9)/COUNTA('Job Catalog'!$C$10:$C$509),""))</f>
        <v/>
      </c>
      <c r="M58" s="57">
        <f>IF(OR($A58="",M$9=""),"",IFERROR(COUNTIFS('Job Catalog'!$F$10:$F$509,$A58,'Job Catalog'!$H$10:$H$509,M$7,'Job Catalog'!$I$10:$I$509,M$9)/COUNTA('Job Catalog'!$C$10:$C$509),""))</f>
        <v/>
      </c>
      <c r="N58" s="57">
        <f>IF(OR($A58="",N$9=""),"",IFERROR(COUNTIFS('Job Catalog'!$F$10:$F$509,$A58,'Job Catalog'!$H$10:$H$509,N$7,'Job Catalog'!$I$10:$I$509,N$9)/COUNTA('Job Catalog'!$C$10:$C$509),""))</f>
        <v/>
      </c>
      <c r="O58" s="57">
        <f>IF(OR($A58="",O$9=""),"",IFERROR(COUNTIFS('Job Catalog'!$F$10:$F$509,$A58,'Job Catalog'!$H$10:$H$509,O$7,'Job Catalog'!$I$10:$I$509,O$9)/COUNTA('Job Catalog'!$C$10:$C$509),""))</f>
        <v/>
      </c>
      <c r="P58" s="57">
        <f>IF(OR($A58="",P$9=""),"",IFERROR(COUNTIFS('Job Catalog'!$F$10:$F$509,$A58,'Job Catalog'!$H$10:$H$509,P$7,'Job Catalog'!$I$10:$I$509,P$9)/COUNTA('Job Catalog'!$C$10:$C$509),""))</f>
        <v/>
      </c>
      <c r="Q58" s="57">
        <f>IF(OR($A58="",Q$9=""),"",IFERROR(COUNTIFS('Job Catalog'!$F$10:$F$509,$A58,'Job Catalog'!$H$10:$H$509,Q$7,'Job Catalog'!$I$10:$I$509,Q$9)/COUNTA('Job Catalog'!$C$10:$C$509),""))</f>
        <v/>
      </c>
      <c r="R58" s="57">
        <f>IF(OR($A58="",R$9=""),"",IFERROR(COUNTIFS('Job Catalog'!$F$10:$F$509,$A58,'Job Catalog'!$H$10:$H$509,R$7,'Job Catalog'!$I$10:$I$509,R$9)/COUNTA('Job Catalog'!$C$10:$C$509),""))</f>
        <v/>
      </c>
      <c r="S58" s="57">
        <f>IF(OR($A58="",S$9=""),"",IFERROR(COUNTIFS('Job Catalog'!$F$10:$F$509,$A58,'Job Catalog'!$H$10:$H$509,S$7,'Job Catalog'!$I$10:$I$509,S$9)/COUNTA('Job Catalog'!$C$10:$C$509),""))</f>
        <v/>
      </c>
      <c r="T58" s="57">
        <f>IF(OR($A58="",T$9=""),"",IFERROR(COUNTIFS('Job Catalog'!$F$10:$F$509,$A58,'Job Catalog'!$H$10:$H$509,T$7,'Job Catalog'!$I$10:$I$509,T$9)/COUNTA('Job Catalog'!$C$10:$C$509),""))</f>
        <v/>
      </c>
      <c r="U58" s="57">
        <f>IF(OR($A58="",U$9=""),"",IFERROR(COUNTIFS('Job Catalog'!$F$10:$F$509,$A58,'Job Catalog'!$H$10:$H$509,U$7,'Job Catalog'!$I$10:$I$509,U$9)/COUNTA('Job Catalog'!$C$10:$C$509),""))</f>
        <v/>
      </c>
      <c r="V58" s="57">
        <f>IF(OR($A58="",V$9=""),"",IFERROR(COUNTIFS('Job Catalog'!$F$10:$F$509,$A58,'Job Catalog'!$H$10:$H$509,V$7,'Job Catalog'!$I$10:$I$509,V$9)/COUNTA('Job Catalog'!$C$10:$C$509),""))</f>
        <v/>
      </c>
      <c r="W58" s="57">
        <f>IF(OR($A58="",W$9=""),"",IFERROR(COUNTIFS('Job Catalog'!$F$10:$F$509,$A58,'Job Catalog'!$H$10:$H$509,W$7,'Job Catalog'!$I$10:$I$509,W$9)/COUNTA('Job Catalog'!$C$10:$C$509),""))</f>
        <v/>
      </c>
      <c r="X58" s="57">
        <f>IF(OR($A58="",X$9=""),"",IFERROR(COUNTIFS('Job Catalog'!$F$10:$F$509,$A58,'Job Catalog'!$H$10:$H$509,X$7,'Job Catalog'!$I$10:$I$509,X$9)/COUNTA('Job Catalog'!$C$10:$C$509),""))</f>
        <v/>
      </c>
      <c r="Y58" s="57">
        <f>IF(OR($A58="",Y$9=""),"",IFERROR(COUNTIFS('Job Catalog'!$F$10:$F$509,$A58,'Job Catalog'!$H$10:$H$509,Y$7,'Job Catalog'!$I$10:$I$509,Y$9)/COUNTA('Job Catalog'!$C$10:$C$509),""))</f>
        <v/>
      </c>
      <c r="Z58" s="57">
        <f>IF(OR($A58="",Z$9=""),"",IFERROR(COUNTIFS('Job Catalog'!$F$10:$F$509,$A58,'Job Catalog'!$H$10:$H$509,Z$7,'Job Catalog'!$I$10:$I$509,Z$9)/COUNTA('Job Catalog'!$C$10:$C$509),""))</f>
        <v/>
      </c>
      <c r="AA58" s="57">
        <f>IF(OR($A58="",AA$9=""),"",IFERROR(COUNTIFS('Job Catalog'!$F$10:$F$509,$A58,'Job Catalog'!$H$10:$H$509,AA$7,'Job Catalog'!$I$10:$I$509,AA$9)/COUNTA('Job Catalog'!$C$10:$C$509),""))</f>
        <v/>
      </c>
      <c r="AB58" s="57">
        <f>IF(OR($A58="",AB$9=""),"",IFERROR(COUNTIFS('Job Catalog'!$F$10:$F$509,$A58,'Job Catalog'!$H$10:$H$509,AB$7,'Job Catalog'!$I$10:$I$509,AB$9)/COUNTA('Job Catalog'!$C$10:$C$509),""))</f>
        <v/>
      </c>
      <c r="AC58" s="57">
        <f>IF(OR($A58="",AC$9=""),"",IFERROR(COUNTIFS('Job Catalog'!$F$10:$F$509,$A58,'Job Catalog'!$H$10:$H$509,AC$7,'Job Catalog'!$I$10:$I$509,AC$9)/COUNTA('Job Catalog'!$C$10:$C$509),""))</f>
        <v/>
      </c>
      <c r="AD58" s="57">
        <f>IF(OR($A58="",AD$9=""),"",IFERROR(COUNTIFS('Job Catalog'!$F$10:$F$509,$A58,'Job Catalog'!$H$10:$H$509,AD$7,'Job Catalog'!$I$10:$I$509,AD$9)/COUNTA('Job Catalog'!$C$10:$C$509),""))</f>
        <v/>
      </c>
      <c r="AE58" s="57">
        <f>IF(OR($A58="",AE$9=""),"",IFERROR(COUNTIFS('Job Catalog'!$F$10:$F$509,$A58,'Job Catalog'!$H$10:$H$509,AE$7,'Job Catalog'!$I$10:$I$509,AE$9)/COUNTA('Job Catalog'!$C$10:$C$509),""))</f>
        <v/>
      </c>
      <c r="AF58" s="57">
        <f>IF(OR($A58="",AF$9=""),"",IFERROR(COUNTIFS('Job Catalog'!$F$10:$F$509,$A58,'Job Catalog'!$H$10:$H$509,AF$7,'Job Catalog'!$I$10:$I$509,AF$9)/COUNTA('Job Catalog'!$C$10:$C$509),""))</f>
        <v/>
      </c>
      <c r="AG58" s="57">
        <f>IF(OR($A58="",AG$9=""),"",IFERROR(COUNTIFS('Job Catalog'!$F$10:$F$509,$A58,'Job Catalog'!$H$10:$H$509,AG$7,'Job Catalog'!$I$10:$I$509,AG$9)/COUNTA('Job Catalog'!$C$10:$C$509),""))</f>
        <v/>
      </c>
      <c r="AH58" s="57">
        <f>IF(OR($A58="",AH$9=""),"",IFERROR(COUNTIFS('Job Catalog'!$F$10:$F$509,$A58,'Job Catalog'!$H$10:$H$509,AH$7,'Job Catalog'!$I$10:$I$509,AH$9)/COUNTA('Job Catalog'!$C$10:$C$509),""))</f>
        <v/>
      </c>
      <c r="AI58" s="57">
        <f>IF(OR($A58="",AI$9=""),"",IFERROR(COUNTIFS('Job Catalog'!$F$10:$F$509,$A58,'Job Catalog'!$H$10:$H$509,AI$7,'Job Catalog'!$I$10:$I$509,AI$9)/COUNTA('Job Catalog'!$C$10:$C$509),""))</f>
        <v/>
      </c>
      <c r="AJ58" s="57">
        <f>IF(OR($A58="",AJ$9=""),"",IFERROR(COUNTIFS('Job Catalog'!$F$10:$F$509,$A58,'Job Catalog'!$H$10:$H$509,AJ$7,'Job Catalog'!$I$10:$I$509,AJ$9)/COUNTA('Job Catalog'!$C$10:$C$509),""))</f>
        <v/>
      </c>
      <c r="AK58" s="57">
        <f>IF(OR($A58="",AK$9=""),"",IFERROR(COUNTIFS('Job Catalog'!$F$10:$F$509,$A58,'Job Catalog'!$H$10:$H$509,AK$7,'Job Catalog'!$I$10:$I$509,AK$9)/COUNTA('Job Catalog'!$C$10:$C$509),""))</f>
        <v/>
      </c>
      <c r="AL58" s="57">
        <f>IF(OR($A58="",AL$9=""),"",IFERROR(COUNTIFS('Job Catalog'!$F$10:$F$509,$A58,'Job Catalog'!$H$10:$H$509,AL$7,'Job Catalog'!$I$10:$I$509,AL$9)/COUNTA('Job Catalog'!$C$10:$C$509),""))</f>
        <v/>
      </c>
      <c r="AM58" s="57">
        <f>IF(OR($A58="",AM$9=""),"",IFERROR(COUNTIFS('Job Catalog'!$F$10:$F$509,$A58,'Job Catalog'!$H$10:$H$509,AM$7,'Job Catalog'!$I$10:$I$509,AM$9)/COUNTA('Job Catalog'!$C$10:$C$509),""))</f>
        <v/>
      </c>
      <c r="AN58" s="57">
        <f>IF(OR($A58="",AN$9=""),"",IFERROR(COUNTIFS('Job Catalog'!$F$10:$F$509,$A58,'Job Catalog'!$H$10:$H$509,AN$7,'Job Catalog'!$I$10:$I$509,AN$9)/COUNTA('Job Catalog'!$C$10:$C$509),""))</f>
        <v/>
      </c>
      <c r="AO58" s="57">
        <f>IF(OR($A58="",AO$9=""),"",IFERROR(COUNTIFS('Job Catalog'!$F$10:$F$509,$A58,'Job Catalog'!$H$10:$H$509,AO$7,'Job Catalog'!$I$10:$I$509,AO$9)/COUNTA('Job Catalog'!$C$10:$C$509),""))</f>
        <v/>
      </c>
      <c r="AP58" s="57">
        <f>IF(OR($A58="",AP$9=""),"",IFERROR(COUNTIFS('Job Catalog'!$F$10:$F$509,$A58,'Job Catalog'!$H$10:$H$509,AP$7,'Job Catalog'!$I$10:$I$509,AP$9)/COUNTA('Job Catalog'!$C$10:$C$509),""))</f>
        <v/>
      </c>
      <c r="AQ58" s="57">
        <f>IF(OR($A58="",AQ$9=""),"",IFERROR(COUNTIFS('Job Catalog'!$F$10:$F$509,$A58,'Job Catalog'!$H$10:$H$509,AQ$7,'Job Catalog'!$I$10:$I$509,AQ$9)/COUNTA('Job Catalog'!$C$10:$C$509),""))</f>
        <v/>
      </c>
      <c r="AR58" s="57">
        <f>IF(OR($A58="",AR$9=""),"",IFERROR(COUNTIFS('Job Catalog'!$F$10:$F$509,$A58,'Job Catalog'!$H$10:$H$509,AR$7,'Job Catalog'!$I$10:$I$509,AR$9)/COUNTA('Job Catalog'!$C$10:$C$509),""))</f>
        <v/>
      </c>
      <c r="AS58" s="57">
        <f>IF(OR($A58="",AS$9=""),"",IFERROR(COUNTIFS('Job Catalog'!$F$10:$F$509,$A58,'Job Catalog'!$H$10:$H$509,AS$7,'Job Catalog'!$I$10:$I$509,AS$9)/COUNTA('Job Catalog'!$C$10:$C$509),""))</f>
        <v/>
      </c>
      <c r="AT58" s="57">
        <f>IF(OR($A58="",AT$9=""),"",IFERROR(COUNTIFS('Job Catalog'!$F$10:$F$509,$A58,'Job Catalog'!$H$10:$H$509,AT$7,'Job Catalog'!$I$10:$I$509,AT$9)/COUNTA('Job Catalog'!$C$10:$C$509),""))</f>
        <v/>
      </c>
      <c r="AU58" s="57">
        <f>IF(OR($A58="",AU$9=""),"",IFERROR(COUNTIFS('Job Catalog'!$F$10:$F$509,$A58,'Job Catalog'!$H$10:$H$509,AU$7,'Job Catalog'!$I$10:$I$509,AU$9)/COUNTA('Job Catalog'!$C$10:$C$509),""))</f>
        <v/>
      </c>
      <c r="AV58" s="57">
        <f>IF(OR($A58="",AV$9=""),"",IFERROR(COUNTIFS('Job Catalog'!$F$10:$F$509,$A58,'Job Catalog'!$H$10:$H$509,AV$7,'Job Catalog'!$I$10:$I$509,AV$9)/COUNTA('Job Catalog'!$C$10:$C$509),""))</f>
        <v/>
      </c>
      <c r="AW58" s="57">
        <f>IF(OR($A58="",AW$9=""),"",IFERROR(COUNTIFS('Job Catalog'!$F$10:$F$509,$A58,'Job Catalog'!$H$10:$H$509,AW$7,'Job Catalog'!$I$10:$I$509,AW$9)/COUNTA('Job Catalog'!$C$10:$C$509),""))</f>
        <v/>
      </c>
      <c r="AX58" s="57">
        <f>IF(OR($A58="",AX$9=""),"",IFERROR(COUNTIFS('Job Catalog'!$F$10:$F$509,$A58,'Job Catalog'!$H$10:$H$509,AX$7,'Job Catalog'!$I$10:$I$509,AX$9)/COUNTA('Job Catalog'!$C$10:$C$509),""))</f>
        <v/>
      </c>
      <c r="AY58" s="57">
        <f>IF(OR($A58="",AY$9=""),"",IFERROR(COUNTIFS('Job Catalog'!$F$10:$F$509,$A58,'Job Catalog'!$H$10:$H$509,AY$7,'Job Catalog'!$I$10:$I$509,AY$9)/COUNTA('Job Catalog'!$C$10:$C$509),""))</f>
        <v/>
      </c>
      <c r="AZ58" s="57">
        <f>IF(OR($A58="",AZ$9=""),"",IFERROR(COUNTIFS('Job Catalog'!$F$10:$F$509,$A58,'Job Catalog'!$H$10:$H$509,AZ$7,'Job Catalog'!$I$10:$I$509,AZ$9)/COUNTA('Job Catalog'!$C$10:$C$509),""))</f>
        <v/>
      </c>
      <c r="BA58" s="57">
        <f>IF(OR($A58="",BA$9=""),"",IFERROR(COUNTIFS('Job Catalog'!$F$10:$F$509,$A58,'Job Catalog'!$H$10:$H$509,BA$7,'Job Catalog'!$I$10:$I$509,BA$9)/COUNTA('Job Catalog'!$C$10:$C$509),""))</f>
        <v/>
      </c>
      <c r="BB58" s="57">
        <f>IF(OR($A58="",BB$9=""),"",IFERROR(COUNTIFS('Job Catalog'!$F$10:$F$509,$A58,'Job Catalog'!$H$10:$H$509,BB$7,'Job Catalog'!$I$10:$I$509,BB$9)/COUNTA('Job Catalog'!$C$10:$C$509),""))</f>
        <v/>
      </c>
      <c r="BC58" s="57">
        <f>IF(OR($A58="",BC$9=""),"",IFERROR(COUNTIFS('Job Catalog'!$F$10:$F$509,$A58,'Job Catalog'!$H$10:$H$509,BC$7,'Job Catalog'!$I$10:$I$509,BC$9)/COUNTA('Job Catalog'!$C$10:$C$509),""))</f>
        <v/>
      </c>
      <c r="BD58" s="57">
        <f>IF(OR($A58="",BD$9=""),"",IFERROR(COUNTIFS('Job Catalog'!$F$10:$F$509,$A58,'Job Catalog'!$H$10:$H$509,BD$7,'Job Catalog'!$I$10:$I$509,BD$9)/COUNTA('Job Catalog'!$C$10:$C$509),""))</f>
        <v/>
      </c>
      <c r="BE58" s="57">
        <f>IF(OR($A58="",BE$9=""),"",IFERROR(COUNTIFS('Job Catalog'!$F$10:$F$509,$A58,'Job Catalog'!$H$10:$H$509,BE$7,'Job Catalog'!$I$10:$I$509,BE$9)/COUNTA('Job Catalog'!$C$10:$C$509),""))</f>
        <v/>
      </c>
      <c r="BF58" s="57">
        <f>IF(OR($A58="",BF$9=""),"",IFERROR(COUNTIFS('Job Catalog'!$F$10:$F$509,$A58,'Job Catalog'!$H$10:$H$509,BF$7,'Job Catalog'!$I$10:$I$509,BF$9)/COUNTA('Job Catalog'!$C$10:$C$509),""))</f>
        <v/>
      </c>
      <c r="BG58" s="57">
        <f>IF(OR($A58="",BG$9=""),"",IFERROR(COUNTIFS('Job Catalog'!$F$10:$F$509,$A58,'Job Catalog'!$H$10:$H$509,BG$7,'Job Catalog'!$I$10:$I$509,BG$9)/COUNTA('Job Catalog'!$C$10:$C$509),""))</f>
        <v/>
      </c>
      <c r="BH58" s="57">
        <f>IF(OR($A58="",BH$9=""),"",IFERROR(COUNTIFS('Job Catalog'!$F$10:$F$509,$A58,'Job Catalog'!$H$10:$H$509,BH$7,'Job Catalog'!$I$10:$I$509,BH$9)/COUNTA('Job Catalog'!$C$10:$C$509),""))</f>
        <v/>
      </c>
      <c r="BI58" s="57">
        <f>IF(OR($A58="",BI$9=""),"",IFERROR(COUNTIFS('Job Catalog'!$F$10:$F$509,$A58,'Job Catalog'!$H$10:$H$509,BI$7,'Job Catalog'!$I$10:$I$509,BI$9)/COUNTA('Job Catalog'!$C$10:$C$509),""))</f>
        <v/>
      </c>
      <c r="BJ58" s="57">
        <f>IF(OR($A58="",BJ$9=""),"",IFERROR(COUNTIFS('Job Catalog'!$F$10:$F$509,$A58,'Job Catalog'!$H$10:$H$509,BJ$7,'Job Catalog'!$I$10:$I$509,BJ$9)/COUNTA('Job Catalog'!$C$10:$C$509),""))</f>
        <v/>
      </c>
      <c r="BK58" s="57">
        <f>IF(OR($A58="",BK$9=""),"",IFERROR(COUNTIFS('Job Catalog'!$F$10:$F$509,$A58,'Job Catalog'!$H$10:$H$509,BK$7,'Job Catalog'!$I$10:$I$509,BK$9)/COUNTA('Job Catalog'!$C$10:$C$509),""))</f>
        <v/>
      </c>
      <c r="BL58" s="57">
        <f>IF(OR($A58="",BL$9=""),"",IFERROR(COUNTIFS('Job Catalog'!$F$10:$F$509,$A58,'Job Catalog'!$H$10:$H$509,BL$7,'Job Catalog'!$I$10:$I$509,BL$9)/COUNTA('Job Catalog'!$C$10:$C$509),""))</f>
        <v/>
      </c>
      <c r="BM58" s="57">
        <f>IF(OR($A58="",BM$9=""),"",IFERROR(COUNTIFS('Job Catalog'!$F$10:$F$509,$A58,'Job Catalog'!$H$10:$H$509,BM$7,'Job Catalog'!$I$10:$I$509,BM$9)/COUNTA('Job Catalog'!$C$10:$C$509),""))</f>
        <v/>
      </c>
      <c r="BN58" s="57">
        <f>IF(OR($A58="",BN$9=""),"",IFERROR(COUNTIFS('Job Catalog'!$F$10:$F$509,$A58,'Job Catalog'!$H$10:$H$509,BN$7,'Job Catalog'!$I$10:$I$509,BN$9)/COUNTA('Job Catalog'!$C$10:$C$509),""))</f>
        <v/>
      </c>
      <c r="BO58" s="57">
        <f>IF(OR($A58="",BO$9=""),"",IFERROR(COUNTIFS('Job Catalog'!$F$10:$F$509,$A58,'Job Catalog'!$H$10:$H$509,BO$7,'Job Catalog'!$I$10:$I$509,BO$9)/COUNTA('Job Catalog'!$C$10:$C$509),""))</f>
        <v/>
      </c>
      <c r="BP58" s="57">
        <f>IF(OR($A58="",BP$9=""),"",IFERROR(COUNTIFS('Job Catalog'!$F$10:$F$509,$A58,'Job Catalog'!$H$10:$H$509,BP$7,'Job Catalog'!$I$10:$I$509,BP$9)/COUNTA('Job Catalog'!$C$10:$C$509),""))</f>
        <v/>
      </c>
      <c r="BQ58" s="57">
        <f>IF(OR($A58="",BQ$9=""),"",IFERROR(COUNTIFS('Job Catalog'!$F$10:$F$509,$A58,'Job Catalog'!$H$10:$H$509,BQ$7,'Job Catalog'!$I$10:$I$509,BQ$9)/COUNTA('Job Catalog'!$C$10:$C$509),""))</f>
        <v/>
      </c>
      <c r="BR58" s="57">
        <f>IF(OR($A58="",BR$9=""),"",IFERROR(COUNTIFS('Job Catalog'!$F$10:$F$509,$A58,'Job Catalog'!$H$10:$H$509,BR$7,'Job Catalog'!$I$10:$I$509,BR$9)/COUNTA('Job Catalog'!$C$10:$C$509),""))</f>
        <v/>
      </c>
      <c r="BS58" s="57">
        <f>IF(OR($A58="",BS$9=""),"",IFERROR(COUNTIFS('Job Catalog'!$F$10:$F$509,$A58,'Job Catalog'!$H$10:$H$509,BS$7,'Job Catalog'!$I$10:$I$509,BS$9)/COUNTA('Job Catalog'!$C$10:$C$509),""))</f>
        <v/>
      </c>
      <c r="BT58" s="57">
        <f>IF(OR($A58="",BT$9=""),"",IFERROR(COUNTIFS('Job Catalog'!$F$10:$F$509,$A58,'Job Catalog'!$H$10:$H$509,BT$7,'Job Catalog'!$I$10:$I$509,BT$9)/COUNTA('Job Catalog'!$C$10:$C$509),""))</f>
        <v/>
      </c>
      <c r="BU58" s="57">
        <f>IF(OR($A58="",BU$9=""),"",IFERROR(COUNTIFS('Job Catalog'!$F$10:$F$509,$A58,'Job Catalog'!$H$10:$H$509,BU$7,'Job Catalog'!$I$10:$I$509,BU$9)/COUNTA('Job Catalog'!$C$10:$C$509),""))</f>
        <v/>
      </c>
      <c r="BV58" s="57">
        <f>IF(OR($A58="",BV$9=""),"",IFERROR(COUNTIFS('Job Catalog'!$F$10:$F$509,$A58,'Job Catalog'!$H$10:$H$509,BV$7,'Job Catalog'!$I$10:$I$509,BV$9)/COUNTA('Job Catalog'!$C$10:$C$509),""))</f>
        <v/>
      </c>
      <c r="BW58" s="57">
        <f>IF(OR($A58="",BW$9=""),"",IFERROR(COUNTIFS('Job Catalog'!$F$10:$F$509,$A58,'Job Catalog'!$H$10:$H$509,BW$7,'Job Catalog'!$I$10:$I$509,BW$9)/COUNTA('Job Catalog'!$C$10:$C$509),""))</f>
        <v/>
      </c>
      <c r="BX58" s="57">
        <f>IF(OR($A58="",BX$9=""),"",IFERROR(COUNTIFS('Job Catalog'!$F$10:$F$509,$A58,'Job Catalog'!$H$10:$H$509,BX$7,'Job Catalog'!$I$10:$I$509,BX$9)/COUNTA('Job Catalog'!$C$10:$C$509),""))</f>
        <v/>
      </c>
      <c r="BY58" s="57">
        <f>IF(OR($A58="",BY$9=""),"",IFERROR(COUNTIFS('Job Catalog'!$F$10:$F$509,$A58,'Job Catalog'!$H$10:$H$509,BY$7,'Job Catalog'!$I$10:$I$509,BY$9)/COUNTA('Job Catalog'!$C$10:$C$509),""))</f>
        <v/>
      </c>
      <c r="BZ58" s="57">
        <f>IF(OR($A58="",BZ$9=""),"",IFERROR(COUNTIFS('Job Catalog'!$F$10:$F$509,$A58,'Job Catalog'!$H$10:$H$509,BZ$7,'Job Catalog'!$I$10:$I$509,BZ$9)/COUNTA('Job Catalog'!$C$10:$C$509),""))</f>
        <v/>
      </c>
      <c r="CA58" s="57">
        <f>IF(OR($A58="",CA$9=""),"",IFERROR(COUNTIFS('Job Catalog'!$F$10:$F$509,$A58,'Job Catalog'!$H$10:$H$509,CA$7,'Job Catalog'!$I$10:$I$509,CA$9)/COUNTA('Job Catalog'!$C$10:$C$509),""))</f>
        <v/>
      </c>
      <c r="CB58" s="57">
        <f>IF(OR($A58="",CB$9=""),"",IFERROR(COUNTIFS('Job Catalog'!$F$10:$F$509,$A58,'Job Catalog'!$H$10:$H$509,CB$7,'Job Catalog'!$I$10:$I$509,CB$9)/COUNTA('Job Catalog'!$C$10:$C$509),""))</f>
        <v/>
      </c>
      <c r="CC58" s="57">
        <f>IF(OR($A58="",CC$9=""),"",IFERROR(COUNTIFS('Job Catalog'!$F$10:$F$509,$A58,'Job Catalog'!$H$10:$H$509,CC$7,'Job Catalog'!$I$10:$I$509,CC$9)/COUNTA('Job Catalog'!$C$10:$C$509),""))</f>
        <v/>
      </c>
      <c r="CD58" s="57">
        <f>IF(OR($A58="",CD$9=""),"",IFERROR(COUNTIFS('Job Catalog'!$F$10:$F$509,$A58,'Job Catalog'!$H$10:$H$509,CD$7,'Job Catalog'!$I$10:$I$509,CD$9)/COUNTA('Job Catalog'!$C$10:$C$509),""))</f>
        <v/>
      </c>
      <c r="CE58" s="57">
        <f>IF(OR($A58="",CE$9=""),"",IFERROR(COUNTIFS('Job Catalog'!$F$10:$F$509,$A58,'Job Catalog'!$H$10:$H$509,CE$7,'Job Catalog'!$I$10:$I$509,CE$9)/COUNTA('Job Catalog'!$C$10:$C$509),""))</f>
        <v/>
      </c>
      <c r="CF58" s="57">
        <f>IF(OR($A58="",CF$9=""),"",IFERROR(COUNTIFS('Job Catalog'!$F$10:$F$509,$A58,'Job Catalog'!$H$10:$H$509,CF$7,'Job Catalog'!$I$10:$I$509,CF$9)/COUNTA('Job Catalog'!$C$10:$C$509),""))</f>
        <v/>
      </c>
      <c r="CG58" s="57">
        <f>IF(OR($A58="",CG$9=""),"",IFERROR(COUNTIFS('Job Catalog'!$F$10:$F$509,$A58,'Job Catalog'!$H$10:$H$509,CG$7,'Job Catalog'!$I$10:$I$509,CG$9)/COUNTA('Job Catalog'!$C$10:$C$509),""))</f>
        <v/>
      </c>
      <c r="CH58" s="57">
        <f>IF(OR($A58="",CH$9=""),"",IFERROR(COUNTIFS('Job Catalog'!$F$10:$F$509,$A58,'Job Catalog'!$H$10:$H$509,CH$7,'Job Catalog'!$I$10:$I$509,CH$9)/COUNTA('Job Catalog'!$C$10:$C$509),""))</f>
        <v/>
      </c>
      <c r="CI58" s="57">
        <f>IF(OR($A58="",CI$9=""),"",IFERROR(COUNTIFS('Job Catalog'!$F$10:$F$509,$A58,'Job Catalog'!$H$10:$H$509,CI$7,'Job Catalog'!$I$10:$I$509,CI$9)/COUNTA('Job Catalog'!$C$10:$C$509),""))</f>
        <v/>
      </c>
      <c r="CJ58" s="57">
        <f>IF(OR($A58="",CJ$9=""),"",IFERROR(COUNTIFS('Job Catalog'!$F$10:$F$509,$A58,'Job Catalog'!$H$10:$H$509,CJ$7,'Job Catalog'!$I$10:$I$509,CJ$9)/COUNTA('Job Catalog'!$C$10:$C$509),""))</f>
        <v/>
      </c>
      <c r="CK58" s="57">
        <f>IF(OR($A58="",CK$9=""),"",IFERROR(COUNTIFS('Job Catalog'!$F$10:$F$509,$A58,'Job Catalog'!$H$10:$H$509,CK$7,'Job Catalog'!$I$10:$I$509,CK$9)/COUNTA('Job Catalog'!$C$10:$C$509),""))</f>
        <v/>
      </c>
      <c r="CL58" s="57">
        <f>IF(OR($A58="",CL$9=""),"",IFERROR(COUNTIFS('Job Catalog'!$F$10:$F$509,$A58,'Job Catalog'!$H$10:$H$509,CL$7,'Job Catalog'!$I$10:$I$509,CL$9)/COUNTA('Job Catalog'!$C$10:$C$509),""))</f>
        <v/>
      </c>
      <c r="CM58" s="57">
        <f>IF(OR($A58="",CM$9=""),"",IFERROR(COUNTIFS('Job Catalog'!$F$10:$F$509,$A58,'Job Catalog'!$H$10:$H$509,CM$7,'Job Catalog'!$I$10:$I$509,CM$9)/COUNTA('Job Catalog'!$C$10:$C$509),""))</f>
        <v/>
      </c>
      <c r="CN58" s="57">
        <f>IF(OR($A58="",CN$9=""),"",IFERROR(COUNTIFS('Job Catalog'!$F$10:$F$509,$A58,'Job Catalog'!$H$10:$H$509,CN$7,'Job Catalog'!$I$10:$I$509,CN$9)/COUNTA('Job Catalog'!$C$10:$C$509),""))</f>
        <v/>
      </c>
      <c r="CO58" s="57">
        <f>IF(OR($A58="",CO$9=""),"",IFERROR(COUNTIFS('Job Catalog'!$F$10:$F$509,$A58,'Job Catalog'!$H$10:$H$509,CO$7,'Job Catalog'!$I$10:$I$509,CO$9)/COUNTA('Job Catalog'!$C$10:$C$509),""))</f>
        <v/>
      </c>
      <c r="CP58" s="57">
        <f>IF(OR($A58="",CP$9=""),"",IFERROR(COUNTIFS('Job Catalog'!$F$10:$F$509,$A58,'Job Catalog'!$H$10:$H$509,CP$7,'Job Catalog'!$I$10:$I$509,CP$9)/COUNTA('Job Catalog'!$C$10:$C$509),""))</f>
        <v/>
      </c>
      <c r="CQ58" s="57">
        <f>IF(OR($A58="",CQ$9=""),"",IFERROR(COUNTIFS('Job Catalog'!$F$10:$F$509,$A58,'Job Catalog'!$H$10:$H$509,CQ$7,'Job Catalog'!$I$10:$I$509,CQ$9)/COUNTA('Job Catalog'!$C$10:$C$509),""))</f>
        <v/>
      </c>
      <c r="CR58" s="57">
        <f>IF(OR($A58="",CR$9=""),"",IFERROR(COUNTIFS('Job Catalog'!$F$10:$F$509,$A58,'Job Catalog'!$H$10:$H$509,CR$7,'Job Catalog'!$I$10:$I$509,CR$9)/COUNTA('Job Catalog'!$C$10:$C$509),""))</f>
        <v/>
      </c>
      <c r="CS58" s="57">
        <f>IF(OR($A58="",CS$9=""),"",IFERROR(COUNTIFS('Job Catalog'!$F$10:$F$509,$A58,'Job Catalog'!$H$10:$H$509,CS$7,'Job Catalog'!$I$10:$I$509,CS$9)/COUNTA('Job Catalog'!$C$10:$C$509),""))</f>
        <v/>
      </c>
      <c r="CT58" s="57">
        <f>IF(OR($A58="",CT$9=""),"",IFERROR(COUNTIFS('Job Catalog'!$F$10:$F$509,$A58,'Job Catalog'!$H$10:$H$509,CT$7,'Job Catalog'!$I$10:$I$509,CT$9)/COUNTA('Job Catalog'!$C$10:$C$509),""))</f>
        <v/>
      </c>
      <c r="CU58" s="58">
        <f>IF($A58="","",SUM(C58:CT58))</f>
        <v/>
      </c>
    </row>
    <row r="59">
      <c r="A59">
        <f>IF(SETUP!$C197="","",SETUP!$C197)</f>
        <v/>
      </c>
      <c r="B59" s="9">
        <f>IF(SETUP!$C197="","",SETUP!$B197&amp;" / "&amp;SETUP!$D197)</f>
        <v/>
      </c>
      <c r="C59" s="57">
        <f>IF(OR($A59="",C$9=""),"",IFERROR(COUNTIFS('Job Catalog'!$F$10:$F$509,$A59,'Job Catalog'!$H$10:$H$509,C$7,'Job Catalog'!$I$10:$I$509,C$9)/COUNTA('Job Catalog'!$C$10:$C$509),""))</f>
        <v/>
      </c>
      <c r="D59" s="57">
        <f>IF(OR($A59="",D$9=""),"",IFERROR(COUNTIFS('Job Catalog'!$F$10:$F$509,$A59,'Job Catalog'!$H$10:$H$509,D$7,'Job Catalog'!$I$10:$I$509,D$9)/COUNTA('Job Catalog'!$C$10:$C$509),""))</f>
        <v/>
      </c>
      <c r="E59" s="57">
        <f>IF(OR($A59="",E$9=""),"",IFERROR(COUNTIFS('Job Catalog'!$F$10:$F$509,$A59,'Job Catalog'!$H$10:$H$509,E$7,'Job Catalog'!$I$10:$I$509,E$9)/COUNTA('Job Catalog'!$C$10:$C$509),""))</f>
        <v/>
      </c>
      <c r="F59" s="57">
        <f>IF(OR($A59="",F$9=""),"",IFERROR(COUNTIFS('Job Catalog'!$F$10:$F$509,$A59,'Job Catalog'!$H$10:$H$509,F$7,'Job Catalog'!$I$10:$I$509,F$9)/COUNTA('Job Catalog'!$C$10:$C$509),""))</f>
        <v/>
      </c>
      <c r="G59" s="57">
        <f>IF(OR($A59="",G$9=""),"",IFERROR(COUNTIFS('Job Catalog'!$F$10:$F$509,$A59,'Job Catalog'!$H$10:$H$509,G$7,'Job Catalog'!$I$10:$I$509,G$9)/COUNTA('Job Catalog'!$C$10:$C$509),""))</f>
        <v/>
      </c>
      <c r="H59" s="57">
        <f>IF(OR($A59="",H$9=""),"",IFERROR(COUNTIFS('Job Catalog'!$F$10:$F$509,$A59,'Job Catalog'!$H$10:$H$509,H$7,'Job Catalog'!$I$10:$I$509,H$9)/COUNTA('Job Catalog'!$C$10:$C$509),""))</f>
        <v/>
      </c>
      <c r="I59" s="57">
        <f>IF(OR($A59="",I$9=""),"",IFERROR(COUNTIFS('Job Catalog'!$F$10:$F$509,$A59,'Job Catalog'!$H$10:$H$509,I$7,'Job Catalog'!$I$10:$I$509,I$9)/COUNTA('Job Catalog'!$C$10:$C$509),""))</f>
        <v/>
      </c>
      <c r="J59" s="57">
        <f>IF(OR($A59="",J$9=""),"",IFERROR(COUNTIFS('Job Catalog'!$F$10:$F$509,$A59,'Job Catalog'!$H$10:$H$509,J$7,'Job Catalog'!$I$10:$I$509,J$9)/COUNTA('Job Catalog'!$C$10:$C$509),""))</f>
        <v/>
      </c>
      <c r="K59" s="57">
        <f>IF(OR($A59="",K$9=""),"",IFERROR(COUNTIFS('Job Catalog'!$F$10:$F$509,$A59,'Job Catalog'!$H$10:$H$509,K$7,'Job Catalog'!$I$10:$I$509,K$9)/COUNTA('Job Catalog'!$C$10:$C$509),""))</f>
        <v/>
      </c>
      <c r="L59" s="57">
        <f>IF(OR($A59="",L$9=""),"",IFERROR(COUNTIFS('Job Catalog'!$F$10:$F$509,$A59,'Job Catalog'!$H$10:$H$509,L$7,'Job Catalog'!$I$10:$I$509,L$9)/COUNTA('Job Catalog'!$C$10:$C$509),""))</f>
        <v/>
      </c>
      <c r="M59" s="57">
        <f>IF(OR($A59="",M$9=""),"",IFERROR(COUNTIFS('Job Catalog'!$F$10:$F$509,$A59,'Job Catalog'!$H$10:$H$509,M$7,'Job Catalog'!$I$10:$I$509,M$9)/COUNTA('Job Catalog'!$C$10:$C$509),""))</f>
        <v/>
      </c>
      <c r="N59" s="57">
        <f>IF(OR($A59="",N$9=""),"",IFERROR(COUNTIFS('Job Catalog'!$F$10:$F$509,$A59,'Job Catalog'!$H$10:$H$509,N$7,'Job Catalog'!$I$10:$I$509,N$9)/COUNTA('Job Catalog'!$C$10:$C$509),""))</f>
        <v/>
      </c>
      <c r="O59" s="57">
        <f>IF(OR($A59="",O$9=""),"",IFERROR(COUNTIFS('Job Catalog'!$F$10:$F$509,$A59,'Job Catalog'!$H$10:$H$509,O$7,'Job Catalog'!$I$10:$I$509,O$9)/COUNTA('Job Catalog'!$C$10:$C$509),""))</f>
        <v/>
      </c>
      <c r="P59" s="57">
        <f>IF(OR($A59="",P$9=""),"",IFERROR(COUNTIFS('Job Catalog'!$F$10:$F$509,$A59,'Job Catalog'!$H$10:$H$509,P$7,'Job Catalog'!$I$10:$I$509,P$9)/COUNTA('Job Catalog'!$C$10:$C$509),""))</f>
        <v/>
      </c>
      <c r="Q59" s="57">
        <f>IF(OR($A59="",Q$9=""),"",IFERROR(COUNTIFS('Job Catalog'!$F$10:$F$509,$A59,'Job Catalog'!$H$10:$H$509,Q$7,'Job Catalog'!$I$10:$I$509,Q$9)/COUNTA('Job Catalog'!$C$10:$C$509),""))</f>
        <v/>
      </c>
      <c r="R59" s="57">
        <f>IF(OR($A59="",R$9=""),"",IFERROR(COUNTIFS('Job Catalog'!$F$10:$F$509,$A59,'Job Catalog'!$H$10:$H$509,R$7,'Job Catalog'!$I$10:$I$509,R$9)/COUNTA('Job Catalog'!$C$10:$C$509),""))</f>
        <v/>
      </c>
      <c r="S59" s="57">
        <f>IF(OR($A59="",S$9=""),"",IFERROR(COUNTIFS('Job Catalog'!$F$10:$F$509,$A59,'Job Catalog'!$H$10:$H$509,S$7,'Job Catalog'!$I$10:$I$509,S$9)/COUNTA('Job Catalog'!$C$10:$C$509),""))</f>
        <v/>
      </c>
      <c r="T59" s="57">
        <f>IF(OR($A59="",T$9=""),"",IFERROR(COUNTIFS('Job Catalog'!$F$10:$F$509,$A59,'Job Catalog'!$H$10:$H$509,T$7,'Job Catalog'!$I$10:$I$509,T$9)/COUNTA('Job Catalog'!$C$10:$C$509),""))</f>
        <v/>
      </c>
      <c r="U59" s="57">
        <f>IF(OR($A59="",U$9=""),"",IFERROR(COUNTIFS('Job Catalog'!$F$10:$F$509,$A59,'Job Catalog'!$H$10:$H$509,U$7,'Job Catalog'!$I$10:$I$509,U$9)/COUNTA('Job Catalog'!$C$10:$C$509),""))</f>
        <v/>
      </c>
      <c r="V59" s="57">
        <f>IF(OR($A59="",V$9=""),"",IFERROR(COUNTIFS('Job Catalog'!$F$10:$F$509,$A59,'Job Catalog'!$H$10:$H$509,V$7,'Job Catalog'!$I$10:$I$509,V$9)/COUNTA('Job Catalog'!$C$10:$C$509),""))</f>
        <v/>
      </c>
      <c r="W59" s="57">
        <f>IF(OR($A59="",W$9=""),"",IFERROR(COUNTIFS('Job Catalog'!$F$10:$F$509,$A59,'Job Catalog'!$H$10:$H$509,W$7,'Job Catalog'!$I$10:$I$509,W$9)/COUNTA('Job Catalog'!$C$10:$C$509),""))</f>
        <v/>
      </c>
      <c r="X59" s="57">
        <f>IF(OR($A59="",X$9=""),"",IFERROR(COUNTIFS('Job Catalog'!$F$10:$F$509,$A59,'Job Catalog'!$H$10:$H$509,X$7,'Job Catalog'!$I$10:$I$509,X$9)/COUNTA('Job Catalog'!$C$10:$C$509),""))</f>
        <v/>
      </c>
      <c r="Y59" s="57">
        <f>IF(OR($A59="",Y$9=""),"",IFERROR(COUNTIFS('Job Catalog'!$F$10:$F$509,$A59,'Job Catalog'!$H$10:$H$509,Y$7,'Job Catalog'!$I$10:$I$509,Y$9)/COUNTA('Job Catalog'!$C$10:$C$509),""))</f>
        <v/>
      </c>
      <c r="Z59" s="57">
        <f>IF(OR($A59="",Z$9=""),"",IFERROR(COUNTIFS('Job Catalog'!$F$10:$F$509,$A59,'Job Catalog'!$H$10:$H$509,Z$7,'Job Catalog'!$I$10:$I$509,Z$9)/COUNTA('Job Catalog'!$C$10:$C$509),""))</f>
        <v/>
      </c>
      <c r="AA59" s="57">
        <f>IF(OR($A59="",AA$9=""),"",IFERROR(COUNTIFS('Job Catalog'!$F$10:$F$509,$A59,'Job Catalog'!$H$10:$H$509,AA$7,'Job Catalog'!$I$10:$I$509,AA$9)/COUNTA('Job Catalog'!$C$10:$C$509),""))</f>
        <v/>
      </c>
      <c r="AB59" s="57">
        <f>IF(OR($A59="",AB$9=""),"",IFERROR(COUNTIFS('Job Catalog'!$F$10:$F$509,$A59,'Job Catalog'!$H$10:$H$509,AB$7,'Job Catalog'!$I$10:$I$509,AB$9)/COUNTA('Job Catalog'!$C$10:$C$509),""))</f>
        <v/>
      </c>
      <c r="AC59" s="57">
        <f>IF(OR($A59="",AC$9=""),"",IFERROR(COUNTIFS('Job Catalog'!$F$10:$F$509,$A59,'Job Catalog'!$H$10:$H$509,AC$7,'Job Catalog'!$I$10:$I$509,AC$9)/COUNTA('Job Catalog'!$C$10:$C$509),""))</f>
        <v/>
      </c>
      <c r="AD59" s="57">
        <f>IF(OR($A59="",AD$9=""),"",IFERROR(COUNTIFS('Job Catalog'!$F$10:$F$509,$A59,'Job Catalog'!$H$10:$H$509,AD$7,'Job Catalog'!$I$10:$I$509,AD$9)/COUNTA('Job Catalog'!$C$10:$C$509),""))</f>
        <v/>
      </c>
      <c r="AE59" s="57">
        <f>IF(OR($A59="",AE$9=""),"",IFERROR(COUNTIFS('Job Catalog'!$F$10:$F$509,$A59,'Job Catalog'!$H$10:$H$509,AE$7,'Job Catalog'!$I$10:$I$509,AE$9)/COUNTA('Job Catalog'!$C$10:$C$509),""))</f>
        <v/>
      </c>
      <c r="AF59" s="57">
        <f>IF(OR($A59="",AF$9=""),"",IFERROR(COUNTIFS('Job Catalog'!$F$10:$F$509,$A59,'Job Catalog'!$H$10:$H$509,AF$7,'Job Catalog'!$I$10:$I$509,AF$9)/COUNTA('Job Catalog'!$C$10:$C$509),""))</f>
        <v/>
      </c>
      <c r="AG59" s="57">
        <f>IF(OR($A59="",AG$9=""),"",IFERROR(COUNTIFS('Job Catalog'!$F$10:$F$509,$A59,'Job Catalog'!$H$10:$H$509,AG$7,'Job Catalog'!$I$10:$I$509,AG$9)/COUNTA('Job Catalog'!$C$10:$C$509),""))</f>
        <v/>
      </c>
      <c r="AH59" s="57">
        <f>IF(OR($A59="",AH$9=""),"",IFERROR(COUNTIFS('Job Catalog'!$F$10:$F$509,$A59,'Job Catalog'!$H$10:$H$509,AH$7,'Job Catalog'!$I$10:$I$509,AH$9)/COUNTA('Job Catalog'!$C$10:$C$509),""))</f>
        <v/>
      </c>
      <c r="AI59" s="57">
        <f>IF(OR($A59="",AI$9=""),"",IFERROR(COUNTIFS('Job Catalog'!$F$10:$F$509,$A59,'Job Catalog'!$H$10:$H$509,AI$7,'Job Catalog'!$I$10:$I$509,AI$9)/COUNTA('Job Catalog'!$C$10:$C$509),""))</f>
        <v/>
      </c>
      <c r="AJ59" s="57">
        <f>IF(OR($A59="",AJ$9=""),"",IFERROR(COUNTIFS('Job Catalog'!$F$10:$F$509,$A59,'Job Catalog'!$H$10:$H$509,AJ$7,'Job Catalog'!$I$10:$I$509,AJ$9)/COUNTA('Job Catalog'!$C$10:$C$509),""))</f>
        <v/>
      </c>
      <c r="AK59" s="57">
        <f>IF(OR($A59="",AK$9=""),"",IFERROR(COUNTIFS('Job Catalog'!$F$10:$F$509,$A59,'Job Catalog'!$H$10:$H$509,AK$7,'Job Catalog'!$I$10:$I$509,AK$9)/COUNTA('Job Catalog'!$C$10:$C$509),""))</f>
        <v/>
      </c>
      <c r="AL59" s="57">
        <f>IF(OR($A59="",AL$9=""),"",IFERROR(COUNTIFS('Job Catalog'!$F$10:$F$509,$A59,'Job Catalog'!$H$10:$H$509,AL$7,'Job Catalog'!$I$10:$I$509,AL$9)/COUNTA('Job Catalog'!$C$10:$C$509),""))</f>
        <v/>
      </c>
      <c r="AM59" s="57">
        <f>IF(OR($A59="",AM$9=""),"",IFERROR(COUNTIFS('Job Catalog'!$F$10:$F$509,$A59,'Job Catalog'!$H$10:$H$509,AM$7,'Job Catalog'!$I$10:$I$509,AM$9)/COUNTA('Job Catalog'!$C$10:$C$509),""))</f>
        <v/>
      </c>
      <c r="AN59" s="57">
        <f>IF(OR($A59="",AN$9=""),"",IFERROR(COUNTIFS('Job Catalog'!$F$10:$F$509,$A59,'Job Catalog'!$H$10:$H$509,AN$7,'Job Catalog'!$I$10:$I$509,AN$9)/COUNTA('Job Catalog'!$C$10:$C$509),""))</f>
        <v/>
      </c>
      <c r="AO59" s="57">
        <f>IF(OR($A59="",AO$9=""),"",IFERROR(COUNTIFS('Job Catalog'!$F$10:$F$509,$A59,'Job Catalog'!$H$10:$H$509,AO$7,'Job Catalog'!$I$10:$I$509,AO$9)/COUNTA('Job Catalog'!$C$10:$C$509),""))</f>
        <v/>
      </c>
      <c r="AP59" s="57">
        <f>IF(OR($A59="",AP$9=""),"",IFERROR(COUNTIFS('Job Catalog'!$F$10:$F$509,$A59,'Job Catalog'!$H$10:$H$509,AP$7,'Job Catalog'!$I$10:$I$509,AP$9)/COUNTA('Job Catalog'!$C$10:$C$509),""))</f>
        <v/>
      </c>
      <c r="AQ59" s="57">
        <f>IF(OR($A59="",AQ$9=""),"",IFERROR(COUNTIFS('Job Catalog'!$F$10:$F$509,$A59,'Job Catalog'!$H$10:$H$509,AQ$7,'Job Catalog'!$I$10:$I$509,AQ$9)/COUNTA('Job Catalog'!$C$10:$C$509),""))</f>
        <v/>
      </c>
      <c r="AR59" s="57">
        <f>IF(OR($A59="",AR$9=""),"",IFERROR(COUNTIFS('Job Catalog'!$F$10:$F$509,$A59,'Job Catalog'!$H$10:$H$509,AR$7,'Job Catalog'!$I$10:$I$509,AR$9)/COUNTA('Job Catalog'!$C$10:$C$509),""))</f>
        <v/>
      </c>
      <c r="AS59" s="57">
        <f>IF(OR($A59="",AS$9=""),"",IFERROR(COUNTIFS('Job Catalog'!$F$10:$F$509,$A59,'Job Catalog'!$H$10:$H$509,AS$7,'Job Catalog'!$I$10:$I$509,AS$9)/COUNTA('Job Catalog'!$C$10:$C$509),""))</f>
        <v/>
      </c>
      <c r="AT59" s="57">
        <f>IF(OR($A59="",AT$9=""),"",IFERROR(COUNTIFS('Job Catalog'!$F$10:$F$509,$A59,'Job Catalog'!$H$10:$H$509,AT$7,'Job Catalog'!$I$10:$I$509,AT$9)/COUNTA('Job Catalog'!$C$10:$C$509),""))</f>
        <v/>
      </c>
      <c r="AU59" s="57">
        <f>IF(OR($A59="",AU$9=""),"",IFERROR(COUNTIFS('Job Catalog'!$F$10:$F$509,$A59,'Job Catalog'!$H$10:$H$509,AU$7,'Job Catalog'!$I$10:$I$509,AU$9)/COUNTA('Job Catalog'!$C$10:$C$509),""))</f>
        <v/>
      </c>
      <c r="AV59" s="57">
        <f>IF(OR($A59="",AV$9=""),"",IFERROR(COUNTIFS('Job Catalog'!$F$10:$F$509,$A59,'Job Catalog'!$H$10:$H$509,AV$7,'Job Catalog'!$I$10:$I$509,AV$9)/COUNTA('Job Catalog'!$C$10:$C$509),""))</f>
        <v/>
      </c>
      <c r="AW59" s="57">
        <f>IF(OR($A59="",AW$9=""),"",IFERROR(COUNTIFS('Job Catalog'!$F$10:$F$509,$A59,'Job Catalog'!$H$10:$H$509,AW$7,'Job Catalog'!$I$10:$I$509,AW$9)/COUNTA('Job Catalog'!$C$10:$C$509),""))</f>
        <v/>
      </c>
      <c r="AX59" s="57">
        <f>IF(OR($A59="",AX$9=""),"",IFERROR(COUNTIFS('Job Catalog'!$F$10:$F$509,$A59,'Job Catalog'!$H$10:$H$509,AX$7,'Job Catalog'!$I$10:$I$509,AX$9)/COUNTA('Job Catalog'!$C$10:$C$509),""))</f>
        <v/>
      </c>
      <c r="AY59" s="57">
        <f>IF(OR($A59="",AY$9=""),"",IFERROR(COUNTIFS('Job Catalog'!$F$10:$F$509,$A59,'Job Catalog'!$H$10:$H$509,AY$7,'Job Catalog'!$I$10:$I$509,AY$9)/COUNTA('Job Catalog'!$C$10:$C$509),""))</f>
        <v/>
      </c>
      <c r="AZ59" s="57">
        <f>IF(OR($A59="",AZ$9=""),"",IFERROR(COUNTIFS('Job Catalog'!$F$10:$F$509,$A59,'Job Catalog'!$H$10:$H$509,AZ$7,'Job Catalog'!$I$10:$I$509,AZ$9)/COUNTA('Job Catalog'!$C$10:$C$509),""))</f>
        <v/>
      </c>
      <c r="BA59" s="57">
        <f>IF(OR($A59="",BA$9=""),"",IFERROR(COUNTIFS('Job Catalog'!$F$10:$F$509,$A59,'Job Catalog'!$H$10:$H$509,BA$7,'Job Catalog'!$I$10:$I$509,BA$9)/COUNTA('Job Catalog'!$C$10:$C$509),""))</f>
        <v/>
      </c>
      <c r="BB59" s="57">
        <f>IF(OR($A59="",BB$9=""),"",IFERROR(COUNTIFS('Job Catalog'!$F$10:$F$509,$A59,'Job Catalog'!$H$10:$H$509,BB$7,'Job Catalog'!$I$10:$I$509,BB$9)/COUNTA('Job Catalog'!$C$10:$C$509),""))</f>
        <v/>
      </c>
      <c r="BC59" s="57">
        <f>IF(OR($A59="",BC$9=""),"",IFERROR(COUNTIFS('Job Catalog'!$F$10:$F$509,$A59,'Job Catalog'!$H$10:$H$509,BC$7,'Job Catalog'!$I$10:$I$509,BC$9)/COUNTA('Job Catalog'!$C$10:$C$509),""))</f>
        <v/>
      </c>
      <c r="BD59" s="57">
        <f>IF(OR($A59="",BD$9=""),"",IFERROR(COUNTIFS('Job Catalog'!$F$10:$F$509,$A59,'Job Catalog'!$H$10:$H$509,BD$7,'Job Catalog'!$I$10:$I$509,BD$9)/COUNTA('Job Catalog'!$C$10:$C$509),""))</f>
        <v/>
      </c>
      <c r="BE59" s="57">
        <f>IF(OR($A59="",BE$9=""),"",IFERROR(COUNTIFS('Job Catalog'!$F$10:$F$509,$A59,'Job Catalog'!$H$10:$H$509,BE$7,'Job Catalog'!$I$10:$I$509,BE$9)/COUNTA('Job Catalog'!$C$10:$C$509),""))</f>
        <v/>
      </c>
      <c r="BF59" s="57">
        <f>IF(OR($A59="",BF$9=""),"",IFERROR(COUNTIFS('Job Catalog'!$F$10:$F$509,$A59,'Job Catalog'!$H$10:$H$509,BF$7,'Job Catalog'!$I$10:$I$509,BF$9)/COUNTA('Job Catalog'!$C$10:$C$509),""))</f>
        <v/>
      </c>
      <c r="BG59" s="57">
        <f>IF(OR($A59="",BG$9=""),"",IFERROR(COUNTIFS('Job Catalog'!$F$10:$F$509,$A59,'Job Catalog'!$H$10:$H$509,BG$7,'Job Catalog'!$I$10:$I$509,BG$9)/COUNTA('Job Catalog'!$C$10:$C$509),""))</f>
        <v/>
      </c>
      <c r="BH59" s="57">
        <f>IF(OR($A59="",BH$9=""),"",IFERROR(COUNTIFS('Job Catalog'!$F$10:$F$509,$A59,'Job Catalog'!$H$10:$H$509,BH$7,'Job Catalog'!$I$10:$I$509,BH$9)/COUNTA('Job Catalog'!$C$10:$C$509),""))</f>
        <v/>
      </c>
      <c r="BI59" s="57">
        <f>IF(OR($A59="",BI$9=""),"",IFERROR(COUNTIFS('Job Catalog'!$F$10:$F$509,$A59,'Job Catalog'!$H$10:$H$509,BI$7,'Job Catalog'!$I$10:$I$509,BI$9)/COUNTA('Job Catalog'!$C$10:$C$509),""))</f>
        <v/>
      </c>
      <c r="BJ59" s="57">
        <f>IF(OR($A59="",BJ$9=""),"",IFERROR(COUNTIFS('Job Catalog'!$F$10:$F$509,$A59,'Job Catalog'!$H$10:$H$509,BJ$7,'Job Catalog'!$I$10:$I$509,BJ$9)/COUNTA('Job Catalog'!$C$10:$C$509),""))</f>
        <v/>
      </c>
      <c r="BK59" s="57">
        <f>IF(OR($A59="",BK$9=""),"",IFERROR(COUNTIFS('Job Catalog'!$F$10:$F$509,$A59,'Job Catalog'!$H$10:$H$509,BK$7,'Job Catalog'!$I$10:$I$509,BK$9)/COUNTA('Job Catalog'!$C$10:$C$509),""))</f>
        <v/>
      </c>
      <c r="BL59" s="57">
        <f>IF(OR($A59="",BL$9=""),"",IFERROR(COUNTIFS('Job Catalog'!$F$10:$F$509,$A59,'Job Catalog'!$H$10:$H$509,BL$7,'Job Catalog'!$I$10:$I$509,BL$9)/COUNTA('Job Catalog'!$C$10:$C$509),""))</f>
        <v/>
      </c>
      <c r="BM59" s="57">
        <f>IF(OR($A59="",BM$9=""),"",IFERROR(COUNTIFS('Job Catalog'!$F$10:$F$509,$A59,'Job Catalog'!$H$10:$H$509,BM$7,'Job Catalog'!$I$10:$I$509,BM$9)/COUNTA('Job Catalog'!$C$10:$C$509),""))</f>
        <v/>
      </c>
      <c r="BN59" s="57">
        <f>IF(OR($A59="",BN$9=""),"",IFERROR(COUNTIFS('Job Catalog'!$F$10:$F$509,$A59,'Job Catalog'!$H$10:$H$509,BN$7,'Job Catalog'!$I$10:$I$509,BN$9)/COUNTA('Job Catalog'!$C$10:$C$509),""))</f>
        <v/>
      </c>
      <c r="BO59" s="57">
        <f>IF(OR($A59="",BO$9=""),"",IFERROR(COUNTIFS('Job Catalog'!$F$10:$F$509,$A59,'Job Catalog'!$H$10:$H$509,BO$7,'Job Catalog'!$I$10:$I$509,BO$9)/COUNTA('Job Catalog'!$C$10:$C$509),""))</f>
        <v/>
      </c>
      <c r="BP59" s="57">
        <f>IF(OR($A59="",BP$9=""),"",IFERROR(COUNTIFS('Job Catalog'!$F$10:$F$509,$A59,'Job Catalog'!$H$10:$H$509,BP$7,'Job Catalog'!$I$10:$I$509,BP$9)/COUNTA('Job Catalog'!$C$10:$C$509),""))</f>
        <v/>
      </c>
      <c r="BQ59" s="57">
        <f>IF(OR($A59="",BQ$9=""),"",IFERROR(COUNTIFS('Job Catalog'!$F$10:$F$509,$A59,'Job Catalog'!$H$10:$H$509,BQ$7,'Job Catalog'!$I$10:$I$509,BQ$9)/COUNTA('Job Catalog'!$C$10:$C$509),""))</f>
        <v/>
      </c>
      <c r="BR59" s="57">
        <f>IF(OR($A59="",BR$9=""),"",IFERROR(COUNTIFS('Job Catalog'!$F$10:$F$509,$A59,'Job Catalog'!$H$10:$H$509,BR$7,'Job Catalog'!$I$10:$I$509,BR$9)/COUNTA('Job Catalog'!$C$10:$C$509),""))</f>
        <v/>
      </c>
      <c r="BS59" s="57">
        <f>IF(OR($A59="",BS$9=""),"",IFERROR(COUNTIFS('Job Catalog'!$F$10:$F$509,$A59,'Job Catalog'!$H$10:$H$509,BS$7,'Job Catalog'!$I$10:$I$509,BS$9)/COUNTA('Job Catalog'!$C$10:$C$509),""))</f>
        <v/>
      </c>
      <c r="BT59" s="57">
        <f>IF(OR($A59="",BT$9=""),"",IFERROR(COUNTIFS('Job Catalog'!$F$10:$F$509,$A59,'Job Catalog'!$H$10:$H$509,BT$7,'Job Catalog'!$I$10:$I$509,BT$9)/COUNTA('Job Catalog'!$C$10:$C$509),""))</f>
        <v/>
      </c>
      <c r="BU59" s="57">
        <f>IF(OR($A59="",BU$9=""),"",IFERROR(COUNTIFS('Job Catalog'!$F$10:$F$509,$A59,'Job Catalog'!$H$10:$H$509,BU$7,'Job Catalog'!$I$10:$I$509,BU$9)/COUNTA('Job Catalog'!$C$10:$C$509),""))</f>
        <v/>
      </c>
      <c r="BV59" s="57">
        <f>IF(OR($A59="",BV$9=""),"",IFERROR(COUNTIFS('Job Catalog'!$F$10:$F$509,$A59,'Job Catalog'!$H$10:$H$509,BV$7,'Job Catalog'!$I$10:$I$509,BV$9)/COUNTA('Job Catalog'!$C$10:$C$509),""))</f>
        <v/>
      </c>
      <c r="BW59" s="57">
        <f>IF(OR($A59="",BW$9=""),"",IFERROR(COUNTIFS('Job Catalog'!$F$10:$F$509,$A59,'Job Catalog'!$H$10:$H$509,BW$7,'Job Catalog'!$I$10:$I$509,BW$9)/COUNTA('Job Catalog'!$C$10:$C$509),""))</f>
        <v/>
      </c>
      <c r="BX59" s="57">
        <f>IF(OR($A59="",BX$9=""),"",IFERROR(COUNTIFS('Job Catalog'!$F$10:$F$509,$A59,'Job Catalog'!$H$10:$H$509,BX$7,'Job Catalog'!$I$10:$I$509,BX$9)/COUNTA('Job Catalog'!$C$10:$C$509),""))</f>
        <v/>
      </c>
      <c r="BY59" s="57">
        <f>IF(OR($A59="",BY$9=""),"",IFERROR(COUNTIFS('Job Catalog'!$F$10:$F$509,$A59,'Job Catalog'!$H$10:$H$509,BY$7,'Job Catalog'!$I$10:$I$509,BY$9)/COUNTA('Job Catalog'!$C$10:$C$509),""))</f>
        <v/>
      </c>
      <c r="BZ59" s="57">
        <f>IF(OR($A59="",BZ$9=""),"",IFERROR(COUNTIFS('Job Catalog'!$F$10:$F$509,$A59,'Job Catalog'!$H$10:$H$509,BZ$7,'Job Catalog'!$I$10:$I$509,BZ$9)/COUNTA('Job Catalog'!$C$10:$C$509),""))</f>
        <v/>
      </c>
      <c r="CA59" s="57">
        <f>IF(OR($A59="",CA$9=""),"",IFERROR(COUNTIFS('Job Catalog'!$F$10:$F$509,$A59,'Job Catalog'!$H$10:$H$509,CA$7,'Job Catalog'!$I$10:$I$509,CA$9)/COUNTA('Job Catalog'!$C$10:$C$509),""))</f>
        <v/>
      </c>
      <c r="CB59" s="57">
        <f>IF(OR($A59="",CB$9=""),"",IFERROR(COUNTIFS('Job Catalog'!$F$10:$F$509,$A59,'Job Catalog'!$H$10:$H$509,CB$7,'Job Catalog'!$I$10:$I$509,CB$9)/COUNTA('Job Catalog'!$C$10:$C$509),""))</f>
        <v/>
      </c>
      <c r="CC59" s="57">
        <f>IF(OR($A59="",CC$9=""),"",IFERROR(COUNTIFS('Job Catalog'!$F$10:$F$509,$A59,'Job Catalog'!$H$10:$H$509,CC$7,'Job Catalog'!$I$10:$I$509,CC$9)/COUNTA('Job Catalog'!$C$10:$C$509),""))</f>
        <v/>
      </c>
      <c r="CD59" s="57">
        <f>IF(OR($A59="",CD$9=""),"",IFERROR(COUNTIFS('Job Catalog'!$F$10:$F$509,$A59,'Job Catalog'!$H$10:$H$509,CD$7,'Job Catalog'!$I$10:$I$509,CD$9)/COUNTA('Job Catalog'!$C$10:$C$509),""))</f>
        <v/>
      </c>
      <c r="CE59" s="57">
        <f>IF(OR($A59="",CE$9=""),"",IFERROR(COUNTIFS('Job Catalog'!$F$10:$F$509,$A59,'Job Catalog'!$H$10:$H$509,CE$7,'Job Catalog'!$I$10:$I$509,CE$9)/COUNTA('Job Catalog'!$C$10:$C$509),""))</f>
        <v/>
      </c>
      <c r="CF59" s="57">
        <f>IF(OR($A59="",CF$9=""),"",IFERROR(COUNTIFS('Job Catalog'!$F$10:$F$509,$A59,'Job Catalog'!$H$10:$H$509,CF$7,'Job Catalog'!$I$10:$I$509,CF$9)/COUNTA('Job Catalog'!$C$10:$C$509),""))</f>
        <v/>
      </c>
      <c r="CG59" s="57">
        <f>IF(OR($A59="",CG$9=""),"",IFERROR(COUNTIFS('Job Catalog'!$F$10:$F$509,$A59,'Job Catalog'!$H$10:$H$509,CG$7,'Job Catalog'!$I$10:$I$509,CG$9)/COUNTA('Job Catalog'!$C$10:$C$509),""))</f>
        <v/>
      </c>
      <c r="CH59" s="57">
        <f>IF(OR($A59="",CH$9=""),"",IFERROR(COUNTIFS('Job Catalog'!$F$10:$F$509,$A59,'Job Catalog'!$H$10:$H$509,CH$7,'Job Catalog'!$I$10:$I$509,CH$9)/COUNTA('Job Catalog'!$C$10:$C$509),""))</f>
        <v/>
      </c>
      <c r="CI59" s="57">
        <f>IF(OR($A59="",CI$9=""),"",IFERROR(COUNTIFS('Job Catalog'!$F$10:$F$509,$A59,'Job Catalog'!$H$10:$H$509,CI$7,'Job Catalog'!$I$10:$I$509,CI$9)/COUNTA('Job Catalog'!$C$10:$C$509),""))</f>
        <v/>
      </c>
      <c r="CJ59" s="57">
        <f>IF(OR($A59="",CJ$9=""),"",IFERROR(COUNTIFS('Job Catalog'!$F$10:$F$509,$A59,'Job Catalog'!$H$10:$H$509,CJ$7,'Job Catalog'!$I$10:$I$509,CJ$9)/COUNTA('Job Catalog'!$C$10:$C$509),""))</f>
        <v/>
      </c>
      <c r="CK59" s="57">
        <f>IF(OR($A59="",CK$9=""),"",IFERROR(COUNTIFS('Job Catalog'!$F$10:$F$509,$A59,'Job Catalog'!$H$10:$H$509,CK$7,'Job Catalog'!$I$10:$I$509,CK$9)/COUNTA('Job Catalog'!$C$10:$C$509),""))</f>
        <v/>
      </c>
      <c r="CL59" s="57">
        <f>IF(OR($A59="",CL$9=""),"",IFERROR(COUNTIFS('Job Catalog'!$F$10:$F$509,$A59,'Job Catalog'!$H$10:$H$509,CL$7,'Job Catalog'!$I$10:$I$509,CL$9)/COUNTA('Job Catalog'!$C$10:$C$509),""))</f>
        <v/>
      </c>
      <c r="CM59" s="57">
        <f>IF(OR($A59="",CM$9=""),"",IFERROR(COUNTIFS('Job Catalog'!$F$10:$F$509,$A59,'Job Catalog'!$H$10:$H$509,CM$7,'Job Catalog'!$I$10:$I$509,CM$9)/COUNTA('Job Catalog'!$C$10:$C$509),""))</f>
        <v/>
      </c>
      <c r="CN59" s="57">
        <f>IF(OR($A59="",CN$9=""),"",IFERROR(COUNTIFS('Job Catalog'!$F$10:$F$509,$A59,'Job Catalog'!$H$10:$H$509,CN$7,'Job Catalog'!$I$10:$I$509,CN$9)/COUNTA('Job Catalog'!$C$10:$C$509),""))</f>
        <v/>
      </c>
      <c r="CO59" s="57">
        <f>IF(OR($A59="",CO$9=""),"",IFERROR(COUNTIFS('Job Catalog'!$F$10:$F$509,$A59,'Job Catalog'!$H$10:$H$509,CO$7,'Job Catalog'!$I$10:$I$509,CO$9)/COUNTA('Job Catalog'!$C$10:$C$509),""))</f>
        <v/>
      </c>
      <c r="CP59" s="57">
        <f>IF(OR($A59="",CP$9=""),"",IFERROR(COUNTIFS('Job Catalog'!$F$10:$F$509,$A59,'Job Catalog'!$H$10:$H$509,CP$7,'Job Catalog'!$I$10:$I$509,CP$9)/COUNTA('Job Catalog'!$C$10:$C$509),""))</f>
        <v/>
      </c>
      <c r="CQ59" s="57">
        <f>IF(OR($A59="",CQ$9=""),"",IFERROR(COUNTIFS('Job Catalog'!$F$10:$F$509,$A59,'Job Catalog'!$H$10:$H$509,CQ$7,'Job Catalog'!$I$10:$I$509,CQ$9)/COUNTA('Job Catalog'!$C$10:$C$509),""))</f>
        <v/>
      </c>
      <c r="CR59" s="57">
        <f>IF(OR($A59="",CR$9=""),"",IFERROR(COUNTIFS('Job Catalog'!$F$10:$F$509,$A59,'Job Catalog'!$H$10:$H$509,CR$7,'Job Catalog'!$I$10:$I$509,CR$9)/COUNTA('Job Catalog'!$C$10:$C$509),""))</f>
        <v/>
      </c>
      <c r="CS59" s="57">
        <f>IF(OR($A59="",CS$9=""),"",IFERROR(COUNTIFS('Job Catalog'!$F$10:$F$509,$A59,'Job Catalog'!$H$10:$H$509,CS$7,'Job Catalog'!$I$10:$I$509,CS$9)/COUNTA('Job Catalog'!$C$10:$C$509),""))</f>
        <v/>
      </c>
      <c r="CT59" s="57">
        <f>IF(OR($A59="",CT$9=""),"",IFERROR(COUNTIFS('Job Catalog'!$F$10:$F$509,$A59,'Job Catalog'!$H$10:$H$509,CT$7,'Job Catalog'!$I$10:$I$509,CT$9)/COUNTA('Job Catalog'!$C$10:$C$509),""))</f>
        <v/>
      </c>
      <c r="CU59" s="58">
        <f>IF($A59="","",SUM(C59:CT59))</f>
        <v/>
      </c>
    </row>
    <row r="60">
      <c r="A60">
        <f>IF(SETUP!$C198="","",SETUP!$C198)</f>
        <v/>
      </c>
      <c r="B60" s="9">
        <f>IF(SETUP!$C198="","",SETUP!$B198&amp;" / "&amp;SETUP!$D198)</f>
        <v/>
      </c>
      <c r="C60" s="57">
        <f>IF(OR($A60="",C$9=""),"",IFERROR(COUNTIFS('Job Catalog'!$F$10:$F$509,$A60,'Job Catalog'!$H$10:$H$509,C$7,'Job Catalog'!$I$10:$I$509,C$9)/COUNTA('Job Catalog'!$C$10:$C$509),""))</f>
        <v/>
      </c>
      <c r="D60" s="57">
        <f>IF(OR($A60="",D$9=""),"",IFERROR(COUNTIFS('Job Catalog'!$F$10:$F$509,$A60,'Job Catalog'!$H$10:$H$509,D$7,'Job Catalog'!$I$10:$I$509,D$9)/COUNTA('Job Catalog'!$C$10:$C$509),""))</f>
        <v/>
      </c>
      <c r="E60" s="57">
        <f>IF(OR($A60="",E$9=""),"",IFERROR(COUNTIFS('Job Catalog'!$F$10:$F$509,$A60,'Job Catalog'!$H$10:$H$509,E$7,'Job Catalog'!$I$10:$I$509,E$9)/COUNTA('Job Catalog'!$C$10:$C$509),""))</f>
        <v/>
      </c>
      <c r="F60" s="57">
        <f>IF(OR($A60="",F$9=""),"",IFERROR(COUNTIFS('Job Catalog'!$F$10:$F$509,$A60,'Job Catalog'!$H$10:$H$509,F$7,'Job Catalog'!$I$10:$I$509,F$9)/COUNTA('Job Catalog'!$C$10:$C$509),""))</f>
        <v/>
      </c>
      <c r="G60" s="57">
        <f>IF(OR($A60="",G$9=""),"",IFERROR(COUNTIFS('Job Catalog'!$F$10:$F$509,$A60,'Job Catalog'!$H$10:$H$509,G$7,'Job Catalog'!$I$10:$I$509,G$9)/COUNTA('Job Catalog'!$C$10:$C$509),""))</f>
        <v/>
      </c>
      <c r="H60" s="57">
        <f>IF(OR($A60="",H$9=""),"",IFERROR(COUNTIFS('Job Catalog'!$F$10:$F$509,$A60,'Job Catalog'!$H$10:$H$509,H$7,'Job Catalog'!$I$10:$I$509,H$9)/COUNTA('Job Catalog'!$C$10:$C$509),""))</f>
        <v/>
      </c>
      <c r="I60" s="57">
        <f>IF(OR($A60="",I$9=""),"",IFERROR(COUNTIFS('Job Catalog'!$F$10:$F$509,$A60,'Job Catalog'!$H$10:$H$509,I$7,'Job Catalog'!$I$10:$I$509,I$9)/COUNTA('Job Catalog'!$C$10:$C$509),""))</f>
        <v/>
      </c>
      <c r="J60" s="57">
        <f>IF(OR($A60="",J$9=""),"",IFERROR(COUNTIFS('Job Catalog'!$F$10:$F$509,$A60,'Job Catalog'!$H$10:$H$509,J$7,'Job Catalog'!$I$10:$I$509,J$9)/COUNTA('Job Catalog'!$C$10:$C$509),""))</f>
        <v/>
      </c>
      <c r="K60" s="57">
        <f>IF(OR($A60="",K$9=""),"",IFERROR(COUNTIFS('Job Catalog'!$F$10:$F$509,$A60,'Job Catalog'!$H$10:$H$509,K$7,'Job Catalog'!$I$10:$I$509,K$9)/COUNTA('Job Catalog'!$C$10:$C$509),""))</f>
        <v/>
      </c>
      <c r="L60" s="57">
        <f>IF(OR($A60="",L$9=""),"",IFERROR(COUNTIFS('Job Catalog'!$F$10:$F$509,$A60,'Job Catalog'!$H$10:$H$509,L$7,'Job Catalog'!$I$10:$I$509,L$9)/COUNTA('Job Catalog'!$C$10:$C$509),""))</f>
        <v/>
      </c>
      <c r="M60" s="57">
        <f>IF(OR($A60="",M$9=""),"",IFERROR(COUNTIFS('Job Catalog'!$F$10:$F$509,$A60,'Job Catalog'!$H$10:$H$509,M$7,'Job Catalog'!$I$10:$I$509,M$9)/COUNTA('Job Catalog'!$C$10:$C$509),""))</f>
        <v/>
      </c>
      <c r="N60" s="57">
        <f>IF(OR($A60="",N$9=""),"",IFERROR(COUNTIFS('Job Catalog'!$F$10:$F$509,$A60,'Job Catalog'!$H$10:$H$509,N$7,'Job Catalog'!$I$10:$I$509,N$9)/COUNTA('Job Catalog'!$C$10:$C$509),""))</f>
        <v/>
      </c>
      <c r="O60" s="57">
        <f>IF(OR($A60="",O$9=""),"",IFERROR(COUNTIFS('Job Catalog'!$F$10:$F$509,$A60,'Job Catalog'!$H$10:$H$509,O$7,'Job Catalog'!$I$10:$I$509,O$9)/COUNTA('Job Catalog'!$C$10:$C$509),""))</f>
        <v/>
      </c>
      <c r="P60" s="57">
        <f>IF(OR($A60="",P$9=""),"",IFERROR(COUNTIFS('Job Catalog'!$F$10:$F$509,$A60,'Job Catalog'!$H$10:$H$509,P$7,'Job Catalog'!$I$10:$I$509,P$9)/COUNTA('Job Catalog'!$C$10:$C$509),""))</f>
        <v/>
      </c>
      <c r="Q60" s="57">
        <f>IF(OR($A60="",Q$9=""),"",IFERROR(COUNTIFS('Job Catalog'!$F$10:$F$509,$A60,'Job Catalog'!$H$10:$H$509,Q$7,'Job Catalog'!$I$10:$I$509,Q$9)/COUNTA('Job Catalog'!$C$10:$C$509),""))</f>
        <v/>
      </c>
      <c r="R60" s="57">
        <f>IF(OR($A60="",R$9=""),"",IFERROR(COUNTIFS('Job Catalog'!$F$10:$F$509,$A60,'Job Catalog'!$H$10:$H$509,R$7,'Job Catalog'!$I$10:$I$509,R$9)/COUNTA('Job Catalog'!$C$10:$C$509),""))</f>
        <v/>
      </c>
      <c r="S60" s="57">
        <f>IF(OR($A60="",S$9=""),"",IFERROR(COUNTIFS('Job Catalog'!$F$10:$F$509,$A60,'Job Catalog'!$H$10:$H$509,S$7,'Job Catalog'!$I$10:$I$509,S$9)/COUNTA('Job Catalog'!$C$10:$C$509),""))</f>
        <v/>
      </c>
      <c r="T60" s="57">
        <f>IF(OR($A60="",T$9=""),"",IFERROR(COUNTIFS('Job Catalog'!$F$10:$F$509,$A60,'Job Catalog'!$H$10:$H$509,T$7,'Job Catalog'!$I$10:$I$509,T$9)/COUNTA('Job Catalog'!$C$10:$C$509),""))</f>
        <v/>
      </c>
      <c r="U60" s="57">
        <f>IF(OR($A60="",U$9=""),"",IFERROR(COUNTIFS('Job Catalog'!$F$10:$F$509,$A60,'Job Catalog'!$H$10:$H$509,U$7,'Job Catalog'!$I$10:$I$509,U$9)/COUNTA('Job Catalog'!$C$10:$C$509),""))</f>
        <v/>
      </c>
      <c r="V60" s="57">
        <f>IF(OR($A60="",V$9=""),"",IFERROR(COUNTIFS('Job Catalog'!$F$10:$F$509,$A60,'Job Catalog'!$H$10:$H$509,V$7,'Job Catalog'!$I$10:$I$509,V$9)/COUNTA('Job Catalog'!$C$10:$C$509),""))</f>
        <v/>
      </c>
      <c r="W60" s="57">
        <f>IF(OR($A60="",W$9=""),"",IFERROR(COUNTIFS('Job Catalog'!$F$10:$F$509,$A60,'Job Catalog'!$H$10:$H$509,W$7,'Job Catalog'!$I$10:$I$509,W$9)/COUNTA('Job Catalog'!$C$10:$C$509),""))</f>
        <v/>
      </c>
      <c r="X60" s="57">
        <f>IF(OR($A60="",X$9=""),"",IFERROR(COUNTIFS('Job Catalog'!$F$10:$F$509,$A60,'Job Catalog'!$H$10:$H$509,X$7,'Job Catalog'!$I$10:$I$509,X$9)/COUNTA('Job Catalog'!$C$10:$C$509),""))</f>
        <v/>
      </c>
      <c r="Y60" s="57">
        <f>IF(OR($A60="",Y$9=""),"",IFERROR(COUNTIFS('Job Catalog'!$F$10:$F$509,$A60,'Job Catalog'!$H$10:$H$509,Y$7,'Job Catalog'!$I$10:$I$509,Y$9)/COUNTA('Job Catalog'!$C$10:$C$509),""))</f>
        <v/>
      </c>
      <c r="Z60" s="57">
        <f>IF(OR($A60="",Z$9=""),"",IFERROR(COUNTIFS('Job Catalog'!$F$10:$F$509,$A60,'Job Catalog'!$H$10:$H$509,Z$7,'Job Catalog'!$I$10:$I$509,Z$9)/COUNTA('Job Catalog'!$C$10:$C$509),""))</f>
        <v/>
      </c>
      <c r="AA60" s="57">
        <f>IF(OR($A60="",AA$9=""),"",IFERROR(COUNTIFS('Job Catalog'!$F$10:$F$509,$A60,'Job Catalog'!$H$10:$H$509,AA$7,'Job Catalog'!$I$10:$I$509,AA$9)/COUNTA('Job Catalog'!$C$10:$C$509),""))</f>
        <v/>
      </c>
      <c r="AB60" s="57">
        <f>IF(OR($A60="",AB$9=""),"",IFERROR(COUNTIFS('Job Catalog'!$F$10:$F$509,$A60,'Job Catalog'!$H$10:$H$509,AB$7,'Job Catalog'!$I$10:$I$509,AB$9)/COUNTA('Job Catalog'!$C$10:$C$509),""))</f>
        <v/>
      </c>
      <c r="AC60" s="57">
        <f>IF(OR($A60="",AC$9=""),"",IFERROR(COUNTIFS('Job Catalog'!$F$10:$F$509,$A60,'Job Catalog'!$H$10:$H$509,AC$7,'Job Catalog'!$I$10:$I$509,AC$9)/COUNTA('Job Catalog'!$C$10:$C$509),""))</f>
        <v/>
      </c>
      <c r="AD60" s="57">
        <f>IF(OR($A60="",AD$9=""),"",IFERROR(COUNTIFS('Job Catalog'!$F$10:$F$509,$A60,'Job Catalog'!$H$10:$H$509,AD$7,'Job Catalog'!$I$10:$I$509,AD$9)/COUNTA('Job Catalog'!$C$10:$C$509),""))</f>
        <v/>
      </c>
      <c r="AE60" s="57">
        <f>IF(OR($A60="",AE$9=""),"",IFERROR(COUNTIFS('Job Catalog'!$F$10:$F$509,$A60,'Job Catalog'!$H$10:$H$509,AE$7,'Job Catalog'!$I$10:$I$509,AE$9)/COUNTA('Job Catalog'!$C$10:$C$509),""))</f>
        <v/>
      </c>
      <c r="AF60" s="57">
        <f>IF(OR($A60="",AF$9=""),"",IFERROR(COUNTIFS('Job Catalog'!$F$10:$F$509,$A60,'Job Catalog'!$H$10:$H$509,AF$7,'Job Catalog'!$I$10:$I$509,AF$9)/COUNTA('Job Catalog'!$C$10:$C$509),""))</f>
        <v/>
      </c>
      <c r="AG60" s="57">
        <f>IF(OR($A60="",AG$9=""),"",IFERROR(COUNTIFS('Job Catalog'!$F$10:$F$509,$A60,'Job Catalog'!$H$10:$H$509,AG$7,'Job Catalog'!$I$10:$I$509,AG$9)/COUNTA('Job Catalog'!$C$10:$C$509),""))</f>
        <v/>
      </c>
      <c r="AH60" s="57">
        <f>IF(OR($A60="",AH$9=""),"",IFERROR(COUNTIFS('Job Catalog'!$F$10:$F$509,$A60,'Job Catalog'!$H$10:$H$509,AH$7,'Job Catalog'!$I$10:$I$509,AH$9)/COUNTA('Job Catalog'!$C$10:$C$509),""))</f>
        <v/>
      </c>
      <c r="AI60" s="57">
        <f>IF(OR($A60="",AI$9=""),"",IFERROR(COUNTIFS('Job Catalog'!$F$10:$F$509,$A60,'Job Catalog'!$H$10:$H$509,AI$7,'Job Catalog'!$I$10:$I$509,AI$9)/COUNTA('Job Catalog'!$C$10:$C$509),""))</f>
        <v/>
      </c>
      <c r="AJ60" s="57">
        <f>IF(OR($A60="",AJ$9=""),"",IFERROR(COUNTIFS('Job Catalog'!$F$10:$F$509,$A60,'Job Catalog'!$H$10:$H$509,AJ$7,'Job Catalog'!$I$10:$I$509,AJ$9)/COUNTA('Job Catalog'!$C$10:$C$509),""))</f>
        <v/>
      </c>
      <c r="AK60" s="57">
        <f>IF(OR($A60="",AK$9=""),"",IFERROR(COUNTIFS('Job Catalog'!$F$10:$F$509,$A60,'Job Catalog'!$H$10:$H$509,AK$7,'Job Catalog'!$I$10:$I$509,AK$9)/COUNTA('Job Catalog'!$C$10:$C$509),""))</f>
        <v/>
      </c>
      <c r="AL60" s="57">
        <f>IF(OR($A60="",AL$9=""),"",IFERROR(COUNTIFS('Job Catalog'!$F$10:$F$509,$A60,'Job Catalog'!$H$10:$H$509,AL$7,'Job Catalog'!$I$10:$I$509,AL$9)/COUNTA('Job Catalog'!$C$10:$C$509),""))</f>
        <v/>
      </c>
      <c r="AM60" s="57">
        <f>IF(OR($A60="",AM$9=""),"",IFERROR(COUNTIFS('Job Catalog'!$F$10:$F$509,$A60,'Job Catalog'!$H$10:$H$509,AM$7,'Job Catalog'!$I$10:$I$509,AM$9)/COUNTA('Job Catalog'!$C$10:$C$509),""))</f>
        <v/>
      </c>
      <c r="AN60" s="57">
        <f>IF(OR($A60="",AN$9=""),"",IFERROR(COUNTIFS('Job Catalog'!$F$10:$F$509,$A60,'Job Catalog'!$H$10:$H$509,AN$7,'Job Catalog'!$I$10:$I$509,AN$9)/COUNTA('Job Catalog'!$C$10:$C$509),""))</f>
        <v/>
      </c>
      <c r="AO60" s="57">
        <f>IF(OR($A60="",AO$9=""),"",IFERROR(COUNTIFS('Job Catalog'!$F$10:$F$509,$A60,'Job Catalog'!$H$10:$H$509,AO$7,'Job Catalog'!$I$10:$I$509,AO$9)/COUNTA('Job Catalog'!$C$10:$C$509),""))</f>
        <v/>
      </c>
      <c r="AP60" s="57">
        <f>IF(OR($A60="",AP$9=""),"",IFERROR(COUNTIFS('Job Catalog'!$F$10:$F$509,$A60,'Job Catalog'!$H$10:$H$509,AP$7,'Job Catalog'!$I$10:$I$509,AP$9)/COUNTA('Job Catalog'!$C$10:$C$509),""))</f>
        <v/>
      </c>
      <c r="AQ60" s="57">
        <f>IF(OR($A60="",AQ$9=""),"",IFERROR(COUNTIFS('Job Catalog'!$F$10:$F$509,$A60,'Job Catalog'!$H$10:$H$509,AQ$7,'Job Catalog'!$I$10:$I$509,AQ$9)/COUNTA('Job Catalog'!$C$10:$C$509),""))</f>
        <v/>
      </c>
      <c r="AR60" s="57">
        <f>IF(OR($A60="",AR$9=""),"",IFERROR(COUNTIFS('Job Catalog'!$F$10:$F$509,$A60,'Job Catalog'!$H$10:$H$509,AR$7,'Job Catalog'!$I$10:$I$509,AR$9)/COUNTA('Job Catalog'!$C$10:$C$509),""))</f>
        <v/>
      </c>
      <c r="AS60" s="57">
        <f>IF(OR($A60="",AS$9=""),"",IFERROR(COUNTIFS('Job Catalog'!$F$10:$F$509,$A60,'Job Catalog'!$H$10:$H$509,AS$7,'Job Catalog'!$I$10:$I$509,AS$9)/COUNTA('Job Catalog'!$C$10:$C$509),""))</f>
        <v/>
      </c>
      <c r="AT60" s="57">
        <f>IF(OR($A60="",AT$9=""),"",IFERROR(COUNTIFS('Job Catalog'!$F$10:$F$509,$A60,'Job Catalog'!$H$10:$H$509,AT$7,'Job Catalog'!$I$10:$I$509,AT$9)/COUNTA('Job Catalog'!$C$10:$C$509),""))</f>
        <v/>
      </c>
      <c r="AU60" s="57">
        <f>IF(OR($A60="",AU$9=""),"",IFERROR(COUNTIFS('Job Catalog'!$F$10:$F$509,$A60,'Job Catalog'!$H$10:$H$509,AU$7,'Job Catalog'!$I$10:$I$509,AU$9)/COUNTA('Job Catalog'!$C$10:$C$509),""))</f>
        <v/>
      </c>
      <c r="AV60" s="57">
        <f>IF(OR($A60="",AV$9=""),"",IFERROR(COUNTIFS('Job Catalog'!$F$10:$F$509,$A60,'Job Catalog'!$H$10:$H$509,AV$7,'Job Catalog'!$I$10:$I$509,AV$9)/COUNTA('Job Catalog'!$C$10:$C$509),""))</f>
        <v/>
      </c>
      <c r="AW60" s="57">
        <f>IF(OR($A60="",AW$9=""),"",IFERROR(COUNTIFS('Job Catalog'!$F$10:$F$509,$A60,'Job Catalog'!$H$10:$H$509,AW$7,'Job Catalog'!$I$10:$I$509,AW$9)/COUNTA('Job Catalog'!$C$10:$C$509),""))</f>
        <v/>
      </c>
      <c r="AX60" s="57">
        <f>IF(OR($A60="",AX$9=""),"",IFERROR(COUNTIFS('Job Catalog'!$F$10:$F$509,$A60,'Job Catalog'!$H$10:$H$509,AX$7,'Job Catalog'!$I$10:$I$509,AX$9)/COUNTA('Job Catalog'!$C$10:$C$509),""))</f>
        <v/>
      </c>
      <c r="AY60" s="57">
        <f>IF(OR($A60="",AY$9=""),"",IFERROR(COUNTIFS('Job Catalog'!$F$10:$F$509,$A60,'Job Catalog'!$H$10:$H$509,AY$7,'Job Catalog'!$I$10:$I$509,AY$9)/COUNTA('Job Catalog'!$C$10:$C$509),""))</f>
        <v/>
      </c>
      <c r="AZ60" s="57">
        <f>IF(OR($A60="",AZ$9=""),"",IFERROR(COUNTIFS('Job Catalog'!$F$10:$F$509,$A60,'Job Catalog'!$H$10:$H$509,AZ$7,'Job Catalog'!$I$10:$I$509,AZ$9)/COUNTA('Job Catalog'!$C$10:$C$509),""))</f>
        <v/>
      </c>
      <c r="BA60" s="57">
        <f>IF(OR($A60="",BA$9=""),"",IFERROR(COUNTIFS('Job Catalog'!$F$10:$F$509,$A60,'Job Catalog'!$H$10:$H$509,BA$7,'Job Catalog'!$I$10:$I$509,BA$9)/COUNTA('Job Catalog'!$C$10:$C$509),""))</f>
        <v/>
      </c>
      <c r="BB60" s="57">
        <f>IF(OR($A60="",BB$9=""),"",IFERROR(COUNTIFS('Job Catalog'!$F$10:$F$509,$A60,'Job Catalog'!$H$10:$H$509,BB$7,'Job Catalog'!$I$10:$I$509,BB$9)/COUNTA('Job Catalog'!$C$10:$C$509),""))</f>
        <v/>
      </c>
      <c r="BC60" s="57">
        <f>IF(OR($A60="",BC$9=""),"",IFERROR(COUNTIFS('Job Catalog'!$F$10:$F$509,$A60,'Job Catalog'!$H$10:$H$509,BC$7,'Job Catalog'!$I$10:$I$509,BC$9)/COUNTA('Job Catalog'!$C$10:$C$509),""))</f>
        <v/>
      </c>
      <c r="BD60" s="57">
        <f>IF(OR($A60="",BD$9=""),"",IFERROR(COUNTIFS('Job Catalog'!$F$10:$F$509,$A60,'Job Catalog'!$H$10:$H$509,BD$7,'Job Catalog'!$I$10:$I$509,BD$9)/COUNTA('Job Catalog'!$C$10:$C$509),""))</f>
        <v/>
      </c>
      <c r="BE60" s="57">
        <f>IF(OR($A60="",BE$9=""),"",IFERROR(COUNTIFS('Job Catalog'!$F$10:$F$509,$A60,'Job Catalog'!$H$10:$H$509,BE$7,'Job Catalog'!$I$10:$I$509,BE$9)/COUNTA('Job Catalog'!$C$10:$C$509),""))</f>
        <v/>
      </c>
      <c r="BF60" s="57">
        <f>IF(OR($A60="",BF$9=""),"",IFERROR(COUNTIFS('Job Catalog'!$F$10:$F$509,$A60,'Job Catalog'!$H$10:$H$509,BF$7,'Job Catalog'!$I$10:$I$509,BF$9)/COUNTA('Job Catalog'!$C$10:$C$509),""))</f>
        <v/>
      </c>
      <c r="BG60" s="57">
        <f>IF(OR($A60="",BG$9=""),"",IFERROR(COUNTIFS('Job Catalog'!$F$10:$F$509,$A60,'Job Catalog'!$H$10:$H$509,BG$7,'Job Catalog'!$I$10:$I$509,BG$9)/COUNTA('Job Catalog'!$C$10:$C$509),""))</f>
        <v/>
      </c>
      <c r="BH60" s="57">
        <f>IF(OR($A60="",BH$9=""),"",IFERROR(COUNTIFS('Job Catalog'!$F$10:$F$509,$A60,'Job Catalog'!$H$10:$H$509,BH$7,'Job Catalog'!$I$10:$I$509,BH$9)/COUNTA('Job Catalog'!$C$10:$C$509),""))</f>
        <v/>
      </c>
      <c r="BI60" s="57">
        <f>IF(OR($A60="",BI$9=""),"",IFERROR(COUNTIFS('Job Catalog'!$F$10:$F$509,$A60,'Job Catalog'!$H$10:$H$509,BI$7,'Job Catalog'!$I$10:$I$509,BI$9)/COUNTA('Job Catalog'!$C$10:$C$509),""))</f>
        <v/>
      </c>
      <c r="BJ60" s="57">
        <f>IF(OR($A60="",BJ$9=""),"",IFERROR(COUNTIFS('Job Catalog'!$F$10:$F$509,$A60,'Job Catalog'!$H$10:$H$509,BJ$7,'Job Catalog'!$I$10:$I$509,BJ$9)/COUNTA('Job Catalog'!$C$10:$C$509),""))</f>
        <v/>
      </c>
      <c r="BK60" s="57">
        <f>IF(OR($A60="",BK$9=""),"",IFERROR(COUNTIFS('Job Catalog'!$F$10:$F$509,$A60,'Job Catalog'!$H$10:$H$509,BK$7,'Job Catalog'!$I$10:$I$509,BK$9)/COUNTA('Job Catalog'!$C$10:$C$509),""))</f>
        <v/>
      </c>
      <c r="BL60" s="57">
        <f>IF(OR($A60="",BL$9=""),"",IFERROR(COUNTIFS('Job Catalog'!$F$10:$F$509,$A60,'Job Catalog'!$H$10:$H$509,BL$7,'Job Catalog'!$I$10:$I$509,BL$9)/COUNTA('Job Catalog'!$C$10:$C$509),""))</f>
        <v/>
      </c>
      <c r="BM60" s="57">
        <f>IF(OR($A60="",BM$9=""),"",IFERROR(COUNTIFS('Job Catalog'!$F$10:$F$509,$A60,'Job Catalog'!$H$10:$H$509,BM$7,'Job Catalog'!$I$10:$I$509,BM$9)/COUNTA('Job Catalog'!$C$10:$C$509),""))</f>
        <v/>
      </c>
      <c r="BN60" s="57">
        <f>IF(OR($A60="",BN$9=""),"",IFERROR(COUNTIFS('Job Catalog'!$F$10:$F$509,$A60,'Job Catalog'!$H$10:$H$509,BN$7,'Job Catalog'!$I$10:$I$509,BN$9)/COUNTA('Job Catalog'!$C$10:$C$509),""))</f>
        <v/>
      </c>
      <c r="BO60" s="57">
        <f>IF(OR($A60="",BO$9=""),"",IFERROR(COUNTIFS('Job Catalog'!$F$10:$F$509,$A60,'Job Catalog'!$H$10:$H$509,BO$7,'Job Catalog'!$I$10:$I$509,BO$9)/COUNTA('Job Catalog'!$C$10:$C$509),""))</f>
        <v/>
      </c>
      <c r="BP60" s="57">
        <f>IF(OR($A60="",BP$9=""),"",IFERROR(COUNTIFS('Job Catalog'!$F$10:$F$509,$A60,'Job Catalog'!$H$10:$H$509,BP$7,'Job Catalog'!$I$10:$I$509,BP$9)/COUNTA('Job Catalog'!$C$10:$C$509),""))</f>
        <v/>
      </c>
      <c r="BQ60" s="57">
        <f>IF(OR($A60="",BQ$9=""),"",IFERROR(COUNTIFS('Job Catalog'!$F$10:$F$509,$A60,'Job Catalog'!$H$10:$H$509,BQ$7,'Job Catalog'!$I$10:$I$509,BQ$9)/COUNTA('Job Catalog'!$C$10:$C$509),""))</f>
        <v/>
      </c>
      <c r="BR60" s="57">
        <f>IF(OR($A60="",BR$9=""),"",IFERROR(COUNTIFS('Job Catalog'!$F$10:$F$509,$A60,'Job Catalog'!$H$10:$H$509,BR$7,'Job Catalog'!$I$10:$I$509,BR$9)/COUNTA('Job Catalog'!$C$10:$C$509),""))</f>
        <v/>
      </c>
      <c r="BS60" s="57">
        <f>IF(OR($A60="",BS$9=""),"",IFERROR(COUNTIFS('Job Catalog'!$F$10:$F$509,$A60,'Job Catalog'!$H$10:$H$509,BS$7,'Job Catalog'!$I$10:$I$509,BS$9)/COUNTA('Job Catalog'!$C$10:$C$509),""))</f>
        <v/>
      </c>
      <c r="BT60" s="57">
        <f>IF(OR($A60="",BT$9=""),"",IFERROR(COUNTIFS('Job Catalog'!$F$10:$F$509,$A60,'Job Catalog'!$H$10:$H$509,BT$7,'Job Catalog'!$I$10:$I$509,BT$9)/COUNTA('Job Catalog'!$C$10:$C$509),""))</f>
        <v/>
      </c>
      <c r="BU60" s="57">
        <f>IF(OR($A60="",BU$9=""),"",IFERROR(COUNTIFS('Job Catalog'!$F$10:$F$509,$A60,'Job Catalog'!$H$10:$H$509,BU$7,'Job Catalog'!$I$10:$I$509,BU$9)/COUNTA('Job Catalog'!$C$10:$C$509),""))</f>
        <v/>
      </c>
      <c r="BV60" s="57">
        <f>IF(OR($A60="",BV$9=""),"",IFERROR(COUNTIFS('Job Catalog'!$F$10:$F$509,$A60,'Job Catalog'!$H$10:$H$509,BV$7,'Job Catalog'!$I$10:$I$509,BV$9)/COUNTA('Job Catalog'!$C$10:$C$509),""))</f>
        <v/>
      </c>
      <c r="BW60" s="57">
        <f>IF(OR($A60="",BW$9=""),"",IFERROR(COUNTIFS('Job Catalog'!$F$10:$F$509,$A60,'Job Catalog'!$H$10:$H$509,BW$7,'Job Catalog'!$I$10:$I$509,BW$9)/COUNTA('Job Catalog'!$C$10:$C$509),""))</f>
        <v/>
      </c>
      <c r="BX60" s="57">
        <f>IF(OR($A60="",BX$9=""),"",IFERROR(COUNTIFS('Job Catalog'!$F$10:$F$509,$A60,'Job Catalog'!$H$10:$H$509,BX$7,'Job Catalog'!$I$10:$I$509,BX$9)/COUNTA('Job Catalog'!$C$10:$C$509),""))</f>
        <v/>
      </c>
      <c r="BY60" s="57">
        <f>IF(OR($A60="",BY$9=""),"",IFERROR(COUNTIFS('Job Catalog'!$F$10:$F$509,$A60,'Job Catalog'!$H$10:$H$509,BY$7,'Job Catalog'!$I$10:$I$509,BY$9)/COUNTA('Job Catalog'!$C$10:$C$509),""))</f>
        <v/>
      </c>
      <c r="BZ60" s="57">
        <f>IF(OR($A60="",BZ$9=""),"",IFERROR(COUNTIFS('Job Catalog'!$F$10:$F$509,$A60,'Job Catalog'!$H$10:$H$509,BZ$7,'Job Catalog'!$I$10:$I$509,BZ$9)/COUNTA('Job Catalog'!$C$10:$C$509),""))</f>
        <v/>
      </c>
      <c r="CA60" s="57">
        <f>IF(OR($A60="",CA$9=""),"",IFERROR(COUNTIFS('Job Catalog'!$F$10:$F$509,$A60,'Job Catalog'!$H$10:$H$509,CA$7,'Job Catalog'!$I$10:$I$509,CA$9)/COUNTA('Job Catalog'!$C$10:$C$509),""))</f>
        <v/>
      </c>
      <c r="CB60" s="57">
        <f>IF(OR($A60="",CB$9=""),"",IFERROR(COUNTIFS('Job Catalog'!$F$10:$F$509,$A60,'Job Catalog'!$H$10:$H$509,CB$7,'Job Catalog'!$I$10:$I$509,CB$9)/COUNTA('Job Catalog'!$C$10:$C$509),""))</f>
        <v/>
      </c>
      <c r="CC60" s="57">
        <f>IF(OR($A60="",CC$9=""),"",IFERROR(COUNTIFS('Job Catalog'!$F$10:$F$509,$A60,'Job Catalog'!$H$10:$H$509,CC$7,'Job Catalog'!$I$10:$I$509,CC$9)/COUNTA('Job Catalog'!$C$10:$C$509),""))</f>
        <v/>
      </c>
      <c r="CD60" s="57">
        <f>IF(OR($A60="",CD$9=""),"",IFERROR(COUNTIFS('Job Catalog'!$F$10:$F$509,$A60,'Job Catalog'!$H$10:$H$509,CD$7,'Job Catalog'!$I$10:$I$509,CD$9)/COUNTA('Job Catalog'!$C$10:$C$509),""))</f>
        <v/>
      </c>
      <c r="CE60" s="57">
        <f>IF(OR($A60="",CE$9=""),"",IFERROR(COUNTIFS('Job Catalog'!$F$10:$F$509,$A60,'Job Catalog'!$H$10:$H$509,CE$7,'Job Catalog'!$I$10:$I$509,CE$9)/COUNTA('Job Catalog'!$C$10:$C$509),""))</f>
        <v/>
      </c>
      <c r="CF60" s="57">
        <f>IF(OR($A60="",CF$9=""),"",IFERROR(COUNTIFS('Job Catalog'!$F$10:$F$509,$A60,'Job Catalog'!$H$10:$H$509,CF$7,'Job Catalog'!$I$10:$I$509,CF$9)/COUNTA('Job Catalog'!$C$10:$C$509),""))</f>
        <v/>
      </c>
      <c r="CG60" s="57">
        <f>IF(OR($A60="",CG$9=""),"",IFERROR(COUNTIFS('Job Catalog'!$F$10:$F$509,$A60,'Job Catalog'!$H$10:$H$509,CG$7,'Job Catalog'!$I$10:$I$509,CG$9)/COUNTA('Job Catalog'!$C$10:$C$509),""))</f>
        <v/>
      </c>
      <c r="CH60" s="57">
        <f>IF(OR($A60="",CH$9=""),"",IFERROR(COUNTIFS('Job Catalog'!$F$10:$F$509,$A60,'Job Catalog'!$H$10:$H$509,CH$7,'Job Catalog'!$I$10:$I$509,CH$9)/COUNTA('Job Catalog'!$C$10:$C$509),""))</f>
        <v/>
      </c>
      <c r="CI60" s="57">
        <f>IF(OR($A60="",CI$9=""),"",IFERROR(COUNTIFS('Job Catalog'!$F$10:$F$509,$A60,'Job Catalog'!$H$10:$H$509,CI$7,'Job Catalog'!$I$10:$I$509,CI$9)/COUNTA('Job Catalog'!$C$10:$C$509),""))</f>
        <v/>
      </c>
      <c r="CJ60" s="57">
        <f>IF(OR($A60="",CJ$9=""),"",IFERROR(COUNTIFS('Job Catalog'!$F$10:$F$509,$A60,'Job Catalog'!$H$10:$H$509,CJ$7,'Job Catalog'!$I$10:$I$509,CJ$9)/COUNTA('Job Catalog'!$C$10:$C$509),""))</f>
        <v/>
      </c>
      <c r="CK60" s="57">
        <f>IF(OR($A60="",CK$9=""),"",IFERROR(COUNTIFS('Job Catalog'!$F$10:$F$509,$A60,'Job Catalog'!$H$10:$H$509,CK$7,'Job Catalog'!$I$10:$I$509,CK$9)/COUNTA('Job Catalog'!$C$10:$C$509),""))</f>
        <v/>
      </c>
      <c r="CL60" s="57">
        <f>IF(OR($A60="",CL$9=""),"",IFERROR(COUNTIFS('Job Catalog'!$F$10:$F$509,$A60,'Job Catalog'!$H$10:$H$509,CL$7,'Job Catalog'!$I$10:$I$509,CL$9)/COUNTA('Job Catalog'!$C$10:$C$509),""))</f>
        <v/>
      </c>
      <c r="CM60" s="57">
        <f>IF(OR($A60="",CM$9=""),"",IFERROR(COUNTIFS('Job Catalog'!$F$10:$F$509,$A60,'Job Catalog'!$H$10:$H$509,CM$7,'Job Catalog'!$I$10:$I$509,CM$9)/COUNTA('Job Catalog'!$C$10:$C$509),""))</f>
        <v/>
      </c>
      <c r="CN60" s="57">
        <f>IF(OR($A60="",CN$9=""),"",IFERROR(COUNTIFS('Job Catalog'!$F$10:$F$509,$A60,'Job Catalog'!$H$10:$H$509,CN$7,'Job Catalog'!$I$10:$I$509,CN$9)/COUNTA('Job Catalog'!$C$10:$C$509),""))</f>
        <v/>
      </c>
      <c r="CO60" s="57">
        <f>IF(OR($A60="",CO$9=""),"",IFERROR(COUNTIFS('Job Catalog'!$F$10:$F$509,$A60,'Job Catalog'!$H$10:$H$509,CO$7,'Job Catalog'!$I$10:$I$509,CO$9)/COUNTA('Job Catalog'!$C$10:$C$509),""))</f>
        <v/>
      </c>
      <c r="CP60" s="57">
        <f>IF(OR($A60="",CP$9=""),"",IFERROR(COUNTIFS('Job Catalog'!$F$10:$F$509,$A60,'Job Catalog'!$H$10:$H$509,CP$7,'Job Catalog'!$I$10:$I$509,CP$9)/COUNTA('Job Catalog'!$C$10:$C$509),""))</f>
        <v/>
      </c>
      <c r="CQ60" s="57">
        <f>IF(OR($A60="",CQ$9=""),"",IFERROR(COUNTIFS('Job Catalog'!$F$10:$F$509,$A60,'Job Catalog'!$H$10:$H$509,CQ$7,'Job Catalog'!$I$10:$I$509,CQ$9)/COUNTA('Job Catalog'!$C$10:$C$509),""))</f>
        <v/>
      </c>
      <c r="CR60" s="57">
        <f>IF(OR($A60="",CR$9=""),"",IFERROR(COUNTIFS('Job Catalog'!$F$10:$F$509,$A60,'Job Catalog'!$H$10:$H$509,CR$7,'Job Catalog'!$I$10:$I$509,CR$9)/COUNTA('Job Catalog'!$C$10:$C$509),""))</f>
        <v/>
      </c>
      <c r="CS60" s="57">
        <f>IF(OR($A60="",CS$9=""),"",IFERROR(COUNTIFS('Job Catalog'!$F$10:$F$509,$A60,'Job Catalog'!$H$10:$H$509,CS$7,'Job Catalog'!$I$10:$I$509,CS$9)/COUNTA('Job Catalog'!$C$10:$C$509),""))</f>
        <v/>
      </c>
      <c r="CT60" s="57">
        <f>IF(OR($A60="",CT$9=""),"",IFERROR(COUNTIFS('Job Catalog'!$F$10:$F$509,$A60,'Job Catalog'!$H$10:$H$509,CT$7,'Job Catalog'!$I$10:$I$509,CT$9)/COUNTA('Job Catalog'!$C$10:$C$509),""))</f>
        <v/>
      </c>
      <c r="CU60" s="58">
        <f>IF($A60="","",SUM(C60:CT60))</f>
        <v/>
      </c>
    </row>
    <row r="61">
      <c r="A61">
        <f>IF(SETUP!$C199="","",SETUP!$C199)</f>
        <v/>
      </c>
      <c r="B61" s="9">
        <f>IF(SETUP!$C199="","",SETUP!$B199&amp;" / "&amp;SETUP!$D199)</f>
        <v/>
      </c>
      <c r="C61" s="57">
        <f>IF(OR($A61="",C$9=""),"",IFERROR(COUNTIFS('Job Catalog'!$F$10:$F$509,$A61,'Job Catalog'!$H$10:$H$509,C$7,'Job Catalog'!$I$10:$I$509,C$9)/COUNTA('Job Catalog'!$C$10:$C$509),""))</f>
        <v/>
      </c>
      <c r="D61" s="57">
        <f>IF(OR($A61="",D$9=""),"",IFERROR(COUNTIFS('Job Catalog'!$F$10:$F$509,$A61,'Job Catalog'!$H$10:$H$509,D$7,'Job Catalog'!$I$10:$I$509,D$9)/COUNTA('Job Catalog'!$C$10:$C$509),""))</f>
        <v/>
      </c>
      <c r="E61" s="57">
        <f>IF(OR($A61="",E$9=""),"",IFERROR(COUNTIFS('Job Catalog'!$F$10:$F$509,$A61,'Job Catalog'!$H$10:$H$509,E$7,'Job Catalog'!$I$10:$I$509,E$9)/COUNTA('Job Catalog'!$C$10:$C$509),""))</f>
        <v/>
      </c>
      <c r="F61" s="57">
        <f>IF(OR($A61="",F$9=""),"",IFERROR(COUNTIFS('Job Catalog'!$F$10:$F$509,$A61,'Job Catalog'!$H$10:$H$509,F$7,'Job Catalog'!$I$10:$I$509,F$9)/COUNTA('Job Catalog'!$C$10:$C$509),""))</f>
        <v/>
      </c>
      <c r="G61" s="57">
        <f>IF(OR($A61="",G$9=""),"",IFERROR(COUNTIFS('Job Catalog'!$F$10:$F$509,$A61,'Job Catalog'!$H$10:$H$509,G$7,'Job Catalog'!$I$10:$I$509,G$9)/COUNTA('Job Catalog'!$C$10:$C$509),""))</f>
        <v/>
      </c>
      <c r="H61" s="57">
        <f>IF(OR($A61="",H$9=""),"",IFERROR(COUNTIFS('Job Catalog'!$F$10:$F$509,$A61,'Job Catalog'!$H$10:$H$509,H$7,'Job Catalog'!$I$10:$I$509,H$9)/COUNTA('Job Catalog'!$C$10:$C$509),""))</f>
        <v/>
      </c>
      <c r="I61" s="57">
        <f>IF(OR($A61="",I$9=""),"",IFERROR(COUNTIFS('Job Catalog'!$F$10:$F$509,$A61,'Job Catalog'!$H$10:$H$509,I$7,'Job Catalog'!$I$10:$I$509,I$9)/COUNTA('Job Catalog'!$C$10:$C$509),""))</f>
        <v/>
      </c>
      <c r="J61" s="57">
        <f>IF(OR($A61="",J$9=""),"",IFERROR(COUNTIFS('Job Catalog'!$F$10:$F$509,$A61,'Job Catalog'!$H$10:$H$509,J$7,'Job Catalog'!$I$10:$I$509,J$9)/COUNTA('Job Catalog'!$C$10:$C$509),""))</f>
        <v/>
      </c>
      <c r="K61" s="57">
        <f>IF(OR($A61="",K$9=""),"",IFERROR(COUNTIFS('Job Catalog'!$F$10:$F$509,$A61,'Job Catalog'!$H$10:$H$509,K$7,'Job Catalog'!$I$10:$I$509,K$9)/COUNTA('Job Catalog'!$C$10:$C$509),""))</f>
        <v/>
      </c>
      <c r="L61" s="57">
        <f>IF(OR($A61="",L$9=""),"",IFERROR(COUNTIFS('Job Catalog'!$F$10:$F$509,$A61,'Job Catalog'!$H$10:$H$509,L$7,'Job Catalog'!$I$10:$I$509,L$9)/COUNTA('Job Catalog'!$C$10:$C$509),""))</f>
        <v/>
      </c>
      <c r="M61" s="57">
        <f>IF(OR($A61="",M$9=""),"",IFERROR(COUNTIFS('Job Catalog'!$F$10:$F$509,$A61,'Job Catalog'!$H$10:$H$509,M$7,'Job Catalog'!$I$10:$I$509,M$9)/COUNTA('Job Catalog'!$C$10:$C$509),""))</f>
        <v/>
      </c>
      <c r="N61" s="57">
        <f>IF(OR($A61="",N$9=""),"",IFERROR(COUNTIFS('Job Catalog'!$F$10:$F$509,$A61,'Job Catalog'!$H$10:$H$509,N$7,'Job Catalog'!$I$10:$I$509,N$9)/COUNTA('Job Catalog'!$C$10:$C$509),""))</f>
        <v/>
      </c>
      <c r="O61" s="57">
        <f>IF(OR($A61="",O$9=""),"",IFERROR(COUNTIFS('Job Catalog'!$F$10:$F$509,$A61,'Job Catalog'!$H$10:$H$509,O$7,'Job Catalog'!$I$10:$I$509,O$9)/COUNTA('Job Catalog'!$C$10:$C$509),""))</f>
        <v/>
      </c>
      <c r="P61" s="57">
        <f>IF(OR($A61="",P$9=""),"",IFERROR(COUNTIFS('Job Catalog'!$F$10:$F$509,$A61,'Job Catalog'!$H$10:$H$509,P$7,'Job Catalog'!$I$10:$I$509,P$9)/COUNTA('Job Catalog'!$C$10:$C$509),""))</f>
        <v/>
      </c>
      <c r="Q61" s="57">
        <f>IF(OR($A61="",Q$9=""),"",IFERROR(COUNTIFS('Job Catalog'!$F$10:$F$509,$A61,'Job Catalog'!$H$10:$H$509,Q$7,'Job Catalog'!$I$10:$I$509,Q$9)/COUNTA('Job Catalog'!$C$10:$C$509),""))</f>
        <v/>
      </c>
      <c r="R61" s="57">
        <f>IF(OR($A61="",R$9=""),"",IFERROR(COUNTIFS('Job Catalog'!$F$10:$F$509,$A61,'Job Catalog'!$H$10:$H$509,R$7,'Job Catalog'!$I$10:$I$509,R$9)/COUNTA('Job Catalog'!$C$10:$C$509),""))</f>
        <v/>
      </c>
      <c r="S61" s="57">
        <f>IF(OR($A61="",S$9=""),"",IFERROR(COUNTIFS('Job Catalog'!$F$10:$F$509,$A61,'Job Catalog'!$H$10:$H$509,S$7,'Job Catalog'!$I$10:$I$509,S$9)/COUNTA('Job Catalog'!$C$10:$C$509),""))</f>
        <v/>
      </c>
      <c r="T61" s="57">
        <f>IF(OR($A61="",T$9=""),"",IFERROR(COUNTIFS('Job Catalog'!$F$10:$F$509,$A61,'Job Catalog'!$H$10:$H$509,T$7,'Job Catalog'!$I$10:$I$509,T$9)/COUNTA('Job Catalog'!$C$10:$C$509),""))</f>
        <v/>
      </c>
      <c r="U61" s="57">
        <f>IF(OR($A61="",U$9=""),"",IFERROR(COUNTIFS('Job Catalog'!$F$10:$F$509,$A61,'Job Catalog'!$H$10:$H$509,U$7,'Job Catalog'!$I$10:$I$509,U$9)/COUNTA('Job Catalog'!$C$10:$C$509),""))</f>
        <v/>
      </c>
      <c r="V61" s="57">
        <f>IF(OR($A61="",V$9=""),"",IFERROR(COUNTIFS('Job Catalog'!$F$10:$F$509,$A61,'Job Catalog'!$H$10:$H$509,V$7,'Job Catalog'!$I$10:$I$509,V$9)/COUNTA('Job Catalog'!$C$10:$C$509),""))</f>
        <v/>
      </c>
      <c r="W61" s="57">
        <f>IF(OR($A61="",W$9=""),"",IFERROR(COUNTIFS('Job Catalog'!$F$10:$F$509,$A61,'Job Catalog'!$H$10:$H$509,W$7,'Job Catalog'!$I$10:$I$509,W$9)/COUNTA('Job Catalog'!$C$10:$C$509),""))</f>
        <v/>
      </c>
      <c r="X61" s="57">
        <f>IF(OR($A61="",X$9=""),"",IFERROR(COUNTIFS('Job Catalog'!$F$10:$F$509,$A61,'Job Catalog'!$H$10:$H$509,X$7,'Job Catalog'!$I$10:$I$509,X$9)/COUNTA('Job Catalog'!$C$10:$C$509),""))</f>
        <v/>
      </c>
      <c r="Y61" s="57">
        <f>IF(OR($A61="",Y$9=""),"",IFERROR(COUNTIFS('Job Catalog'!$F$10:$F$509,$A61,'Job Catalog'!$H$10:$H$509,Y$7,'Job Catalog'!$I$10:$I$509,Y$9)/COUNTA('Job Catalog'!$C$10:$C$509),""))</f>
        <v/>
      </c>
      <c r="Z61" s="57">
        <f>IF(OR($A61="",Z$9=""),"",IFERROR(COUNTIFS('Job Catalog'!$F$10:$F$509,$A61,'Job Catalog'!$H$10:$H$509,Z$7,'Job Catalog'!$I$10:$I$509,Z$9)/COUNTA('Job Catalog'!$C$10:$C$509),""))</f>
        <v/>
      </c>
      <c r="AA61" s="57">
        <f>IF(OR($A61="",AA$9=""),"",IFERROR(COUNTIFS('Job Catalog'!$F$10:$F$509,$A61,'Job Catalog'!$H$10:$H$509,AA$7,'Job Catalog'!$I$10:$I$509,AA$9)/COUNTA('Job Catalog'!$C$10:$C$509),""))</f>
        <v/>
      </c>
      <c r="AB61" s="57">
        <f>IF(OR($A61="",AB$9=""),"",IFERROR(COUNTIFS('Job Catalog'!$F$10:$F$509,$A61,'Job Catalog'!$H$10:$H$509,AB$7,'Job Catalog'!$I$10:$I$509,AB$9)/COUNTA('Job Catalog'!$C$10:$C$509),""))</f>
        <v/>
      </c>
      <c r="AC61" s="57">
        <f>IF(OR($A61="",AC$9=""),"",IFERROR(COUNTIFS('Job Catalog'!$F$10:$F$509,$A61,'Job Catalog'!$H$10:$H$509,AC$7,'Job Catalog'!$I$10:$I$509,AC$9)/COUNTA('Job Catalog'!$C$10:$C$509),""))</f>
        <v/>
      </c>
      <c r="AD61" s="57">
        <f>IF(OR($A61="",AD$9=""),"",IFERROR(COUNTIFS('Job Catalog'!$F$10:$F$509,$A61,'Job Catalog'!$H$10:$H$509,AD$7,'Job Catalog'!$I$10:$I$509,AD$9)/COUNTA('Job Catalog'!$C$10:$C$509),""))</f>
        <v/>
      </c>
      <c r="AE61" s="57">
        <f>IF(OR($A61="",AE$9=""),"",IFERROR(COUNTIFS('Job Catalog'!$F$10:$F$509,$A61,'Job Catalog'!$H$10:$H$509,AE$7,'Job Catalog'!$I$10:$I$509,AE$9)/COUNTA('Job Catalog'!$C$10:$C$509),""))</f>
        <v/>
      </c>
      <c r="AF61" s="57">
        <f>IF(OR($A61="",AF$9=""),"",IFERROR(COUNTIFS('Job Catalog'!$F$10:$F$509,$A61,'Job Catalog'!$H$10:$H$509,AF$7,'Job Catalog'!$I$10:$I$509,AF$9)/COUNTA('Job Catalog'!$C$10:$C$509),""))</f>
        <v/>
      </c>
      <c r="AG61" s="57">
        <f>IF(OR($A61="",AG$9=""),"",IFERROR(COUNTIFS('Job Catalog'!$F$10:$F$509,$A61,'Job Catalog'!$H$10:$H$509,AG$7,'Job Catalog'!$I$10:$I$509,AG$9)/COUNTA('Job Catalog'!$C$10:$C$509),""))</f>
        <v/>
      </c>
      <c r="AH61" s="57">
        <f>IF(OR($A61="",AH$9=""),"",IFERROR(COUNTIFS('Job Catalog'!$F$10:$F$509,$A61,'Job Catalog'!$H$10:$H$509,AH$7,'Job Catalog'!$I$10:$I$509,AH$9)/COUNTA('Job Catalog'!$C$10:$C$509),""))</f>
        <v/>
      </c>
      <c r="AI61" s="57">
        <f>IF(OR($A61="",AI$9=""),"",IFERROR(COUNTIFS('Job Catalog'!$F$10:$F$509,$A61,'Job Catalog'!$H$10:$H$509,AI$7,'Job Catalog'!$I$10:$I$509,AI$9)/COUNTA('Job Catalog'!$C$10:$C$509),""))</f>
        <v/>
      </c>
      <c r="AJ61" s="57">
        <f>IF(OR($A61="",AJ$9=""),"",IFERROR(COUNTIFS('Job Catalog'!$F$10:$F$509,$A61,'Job Catalog'!$H$10:$H$509,AJ$7,'Job Catalog'!$I$10:$I$509,AJ$9)/COUNTA('Job Catalog'!$C$10:$C$509),""))</f>
        <v/>
      </c>
      <c r="AK61" s="57">
        <f>IF(OR($A61="",AK$9=""),"",IFERROR(COUNTIFS('Job Catalog'!$F$10:$F$509,$A61,'Job Catalog'!$H$10:$H$509,AK$7,'Job Catalog'!$I$10:$I$509,AK$9)/COUNTA('Job Catalog'!$C$10:$C$509),""))</f>
        <v/>
      </c>
      <c r="AL61" s="57">
        <f>IF(OR($A61="",AL$9=""),"",IFERROR(COUNTIFS('Job Catalog'!$F$10:$F$509,$A61,'Job Catalog'!$H$10:$H$509,AL$7,'Job Catalog'!$I$10:$I$509,AL$9)/COUNTA('Job Catalog'!$C$10:$C$509),""))</f>
        <v/>
      </c>
      <c r="AM61" s="57">
        <f>IF(OR($A61="",AM$9=""),"",IFERROR(COUNTIFS('Job Catalog'!$F$10:$F$509,$A61,'Job Catalog'!$H$10:$H$509,AM$7,'Job Catalog'!$I$10:$I$509,AM$9)/COUNTA('Job Catalog'!$C$10:$C$509),""))</f>
        <v/>
      </c>
      <c r="AN61" s="57">
        <f>IF(OR($A61="",AN$9=""),"",IFERROR(COUNTIFS('Job Catalog'!$F$10:$F$509,$A61,'Job Catalog'!$H$10:$H$509,AN$7,'Job Catalog'!$I$10:$I$509,AN$9)/COUNTA('Job Catalog'!$C$10:$C$509),""))</f>
        <v/>
      </c>
      <c r="AO61" s="57">
        <f>IF(OR($A61="",AO$9=""),"",IFERROR(COUNTIFS('Job Catalog'!$F$10:$F$509,$A61,'Job Catalog'!$H$10:$H$509,AO$7,'Job Catalog'!$I$10:$I$509,AO$9)/COUNTA('Job Catalog'!$C$10:$C$509),""))</f>
        <v/>
      </c>
      <c r="AP61" s="57">
        <f>IF(OR($A61="",AP$9=""),"",IFERROR(COUNTIFS('Job Catalog'!$F$10:$F$509,$A61,'Job Catalog'!$H$10:$H$509,AP$7,'Job Catalog'!$I$10:$I$509,AP$9)/COUNTA('Job Catalog'!$C$10:$C$509),""))</f>
        <v/>
      </c>
      <c r="AQ61" s="57">
        <f>IF(OR($A61="",AQ$9=""),"",IFERROR(COUNTIFS('Job Catalog'!$F$10:$F$509,$A61,'Job Catalog'!$H$10:$H$509,AQ$7,'Job Catalog'!$I$10:$I$509,AQ$9)/COUNTA('Job Catalog'!$C$10:$C$509),""))</f>
        <v/>
      </c>
      <c r="AR61" s="57">
        <f>IF(OR($A61="",AR$9=""),"",IFERROR(COUNTIFS('Job Catalog'!$F$10:$F$509,$A61,'Job Catalog'!$H$10:$H$509,AR$7,'Job Catalog'!$I$10:$I$509,AR$9)/COUNTA('Job Catalog'!$C$10:$C$509),""))</f>
        <v/>
      </c>
      <c r="AS61" s="57">
        <f>IF(OR($A61="",AS$9=""),"",IFERROR(COUNTIFS('Job Catalog'!$F$10:$F$509,$A61,'Job Catalog'!$H$10:$H$509,AS$7,'Job Catalog'!$I$10:$I$509,AS$9)/COUNTA('Job Catalog'!$C$10:$C$509),""))</f>
        <v/>
      </c>
      <c r="AT61" s="57">
        <f>IF(OR($A61="",AT$9=""),"",IFERROR(COUNTIFS('Job Catalog'!$F$10:$F$509,$A61,'Job Catalog'!$H$10:$H$509,AT$7,'Job Catalog'!$I$10:$I$509,AT$9)/COUNTA('Job Catalog'!$C$10:$C$509),""))</f>
        <v/>
      </c>
      <c r="AU61" s="57">
        <f>IF(OR($A61="",AU$9=""),"",IFERROR(COUNTIFS('Job Catalog'!$F$10:$F$509,$A61,'Job Catalog'!$H$10:$H$509,AU$7,'Job Catalog'!$I$10:$I$509,AU$9)/COUNTA('Job Catalog'!$C$10:$C$509),""))</f>
        <v/>
      </c>
      <c r="AV61" s="57">
        <f>IF(OR($A61="",AV$9=""),"",IFERROR(COUNTIFS('Job Catalog'!$F$10:$F$509,$A61,'Job Catalog'!$H$10:$H$509,AV$7,'Job Catalog'!$I$10:$I$509,AV$9)/COUNTA('Job Catalog'!$C$10:$C$509),""))</f>
        <v/>
      </c>
      <c r="AW61" s="57">
        <f>IF(OR($A61="",AW$9=""),"",IFERROR(COUNTIFS('Job Catalog'!$F$10:$F$509,$A61,'Job Catalog'!$H$10:$H$509,AW$7,'Job Catalog'!$I$10:$I$509,AW$9)/COUNTA('Job Catalog'!$C$10:$C$509),""))</f>
        <v/>
      </c>
      <c r="AX61" s="57">
        <f>IF(OR($A61="",AX$9=""),"",IFERROR(COUNTIFS('Job Catalog'!$F$10:$F$509,$A61,'Job Catalog'!$H$10:$H$509,AX$7,'Job Catalog'!$I$10:$I$509,AX$9)/COUNTA('Job Catalog'!$C$10:$C$509),""))</f>
        <v/>
      </c>
      <c r="AY61" s="57">
        <f>IF(OR($A61="",AY$9=""),"",IFERROR(COUNTIFS('Job Catalog'!$F$10:$F$509,$A61,'Job Catalog'!$H$10:$H$509,AY$7,'Job Catalog'!$I$10:$I$509,AY$9)/COUNTA('Job Catalog'!$C$10:$C$509),""))</f>
        <v/>
      </c>
      <c r="AZ61" s="57">
        <f>IF(OR($A61="",AZ$9=""),"",IFERROR(COUNTIFS('Job Catalog'!$F$10:$F$509,$A61,'Job Catalog'!$H$10:$H$509,AZ$7,'Job Catalog'!$I$10:$I$509,AZ$9)/COUNTA('Job Catalog'!$C$10:$C$509),""))</f>
        <v/>
      </c>
      <c r="BA61" s="57">
        <f>IF(OR($A61="",BA$9=""),"",IFERROR(COUNTIFS('Job Catalog'!$F$10:$F$509,$A61,'Job Catalog'!$H$10:$H$509,BA$7,'Job Catalog'!$I$10:$I$509,BA$9)/COUNTA('Job Catalog'!$C$10:$C$509),""))</f>
        <v/>
      </c>
      <c r="BB61" s="57">
        <f>IF(OR($A61="",BB$9=""),"",IFERROR(COUNTIFS('Job Catalog'!$F$10:$F$509,$A61,'Job Catalog'!$H$10:$H$509,BB$7,'Job Catalog'!$I$10:$I$509,BB$9)/COUNTA('Job Catalog'!$C$10:$C$509),""))</f>
        <v/>
      </c>
      <c r="BC61" s="57">
        <f>IF(OR($A61="",BC$9=""),"",IFERROR(COUNTIFS('Job Catalog'!$F$10:$F$509,$A61,'Job Catalog'!$H$10:$H$509,BC$7,'Job Catalog'!$I$10:$I$509,BC$9)/COUNTA('Job Catalog'!$C$10:$C$509),""))</f>
        <v/>
      </c>
      <c r="BD61" s="57">
        <f>IF(OR($A61="",BD$9=""),"",IFERROR(COUNTIFS('Job Catalog'!$F$10:$F$509,$A61,'Job Catalog'!$H$10:$H$509,BD$7,'Job Catalog'!$I$10:$I$509,BD$9)/COUNTA('Job Catalog'!$C$10:$C$509),""))</f>
        <v/>
      </c>
      <c r="BE61" s="57">
        <f>IF(OR($A61="",BE$9=""),"",IFERROR(COUNTIFS('Job Catalog'!$F$10:$F$509,$A61,'Job Catalog'!$H$10:$H$509,BE$7,'Job Catalog'!$I$10:$I$509,BE$9)/COUNTA('Job Catalog'!$C$10:$C$509),""))</f>
        <v/>
      </c>
      <c r="BF61" s="57">
        <f>IF(OR($A61="",BF$9=""),"",IFERROR(COUNTIFS('Job Catalog'!$F$10:$F$509,$A61,'Job Catalog'!$H$10:$H$509,BF$7,'Job Catalog'!$I$10:$I$509,BF$9)/COUNTA('Job Catalog'!$C$10:$C$509),""))</f>
        <v/>
      </c>
      <c r="BG61" s="57">
        <f>IF(OR($A61="",BG$9=""),"",IFERROR(COUNTIFS('Job Catalog'!$F$10:$F$509,$A61,'Job Catalog'!$H$10:$H$509,BG$7,'Job Catalog'!$I$10:$I$509,BG$9)/COUNTA('Job Catalog'!$C$10:$C$509),""))</f>
        <v/>
      </c>
      <c r="BH61" s="57">
        <f>IF(OR($A61="",BH$9=""),"",IFERROR(COUNTIFS('Job Catalog'!$F$10:$F$509,$A61,'Job Catalog'!$H$10:$H$509,BH$7,'Job Catalog'!$I$10:$I$509,BH$9)/COUNTA('Job Catalog'!$C$10:$C$509),""))</f>
        <v/>
      </c>
      <c r="BI61" s="57">
        <f>IF(OR($A61="",BI$9=""),"",IFERROR(COUNTIFS('Job Catalog'!$F$10:$F$509,$A61,'Job Catalog'!$H$10:$H$509,BI$7,'Job Catalog'!$I$10:$I$509,BI$9)/COUNTA('Job Catalog'!$C$10:$C$509),""))</f>
        <v/>
      </c>
      <c r="BJ61" s="57">
        <f>IF(OR($A61="",BJ$9=""),"",IFERROR(COUNTIFS('Job Catalog'!$F$10:$F$509,$A61,'Job Catalog'!$H$10:$H$509,BJ$7,'Job Catalog'!$I$10:$I$509,BJ$9)/COUNTA('Job Catalog'!$C$10:$C$509),""))</f>
        <v/>
      </c>
      <c r="BK61" s="57">
        <f>IF(OR($A61="",BK$9=""),"",IFERROR(COUNTIFS('Job Catalog'!$F$10:$F$509,$A61,'Job Catalog'!$H$10:$H$509,BK$7,'Job Catalog'!$I$10:$I$509,BK$9)/COUNTA('Job Catalog'!$C$10:$C$509),""))</f>
        <v/>
      </c>
      <c r="BL61" s="57">
        <f>IF(OR($A61="",BL$9=""),"",IFERROR(COUNTIFS('Job Catalog'!$F$10:$F$509,$A61,'Job Catalog'!$H$10:$H$509,BL$7,'Job Catalog'!$I$10:$I$509,BL$9)/COUNTA('Job Catalog'!$C$10:$C$509),""))</f>
        <v/>
      </c>
      <c r="BM61" s="57">
        <f>IF(OR($A61="",BM$9=""),"",IFERROR(COUNTIFS('Job Catalog'!$F$10:$F$509,$A61,'Job Catalog'!$H$10:$H$509,BM$7,'Job Catalog'!$I$10:$I$509,BM$9)/COUNTA('Job Catalog'!$C$10:$C$509),""))</f>
        <v/>
      </c>
      <c r="BN61" s="57">
        <f>IF(OR($A61="",BN$9=""),"",IFERROR(COUNTIFS('Job Catalog'!$F$10:$F$509,$A61,'Job Catalog'!$H$10:$H$509,BN$7,'Job Catalog'!$I$10:$I$509,BN$9)/COUNTA('Job Catalog'!$C$10:$C$509),""))</f>
        <v/>
      </c>
      <c r="BO61" s="57">
        <f>IF(OR($A61="",BO$9=""),"",IFERROR(COUNTIFS('Job Catalog'!$F$10:$F$509,$A61,'Job Catalog'!$H$10:$H$509,BO$7,'Job Catalog'!$I$10:$I$509,BO$9)/COUNTA('Job Catalog'!$C$10:$C$509),""))</f>
        <v/>
      </c>
      <c r="BP61" s="57">
        <f>IF(OR($A61="",BP$9=""),"",IFERROR(COUNTIFS('Job Catalog'!$F$10:$F$509,$A61,'Job Catalog'!$H$10:$H$509,BP$7,'Job Catalog'!$I$10:$I$509,BP$9)/COUNTA('Job Catalog'!$C$10:$C$509),""))</f>
        <v/>
      </c>
      <c r="BQ61" s="57">
        <f>IF(OR($A61="",BQ$9=""),"",IFERROR(COUNTIFS('Job Catalog'!$F$10:$F$509,$A61,'Job Catalog'!$H$10:$H$509,BQ$7,'Job Catalog'!$I$10:$I$509,BQ$9)/COUNTA('Job Catalog'!$C$10:$C$509),""))</f>
        <v/>
      </c>
      <c r="BR61" s="57">
        <f>IF(OR($A61="",BR$9=""),"",IFERROR(COUNTIFS('Job Catalog'!$F$10:$F$509,$A61,'Job Catalog'!$H$10:$H$509,BR$7,'Job Catalog'!$I$10:$I$509,BR$9)/COUNTA('Job Catalog'!$C$10:$C$509),""))</f>
        <v/>
      </c>
      <c r="BS61" s="57">
        <f>IF(OR($A61="",BS$9=""),"",IFERROR(COUNTIFS('Job Catalog'!$F$10:$F$509,$A61,'Job Catalog'!$H$10:$H$509,BS$7,'Job Catalog'!$I$10:$I$509,BS$9)/COUNTA('Job Catalog'!$C$10:$C$509),""))</f>
        <v/>
      </c>
      <c r="BT61" s="57">
        <f>IF(OR($A61="",BT$9=""),"",IFERROR(COUNTIFS('Job Catalog'!$F$10:$F$509,$A61,'Job Catalog'!$H$10:$H$509,BT$7,'Job Catalog'!$I$10:$I$509,BT$9)/COUNTA('Job Catalog'!$C$10:$C$509),""))</f>
        <v/>
      </c>
      <c r="BU61" s="57">
        <f>IF(OR($A61="",BU$9=""),"",IFERROR(COUNTIFS('Job Catalog'!$F$10:$F$509,$A61,'Job Catalog'!$H$10:$H$509,BU$7,'Job Catalog'!$I$10:$I$509,BU$9)/COUNTA('Job Catalog'!$C$10:$C$509),""))</f>
        <v/>
      </c>
      <c r="BV61" s="57">
        <f>IF(OR($A61="",BV$9=""),"",IFERROR(COUNTIFS('Job Catalog'!$F$10:$F$509,$A61,'Job Catalog'!$H$10:$H$509,BV$7,'Job Catalog'!$I$10:$I$509,BV$9)/COUNTA('Job Catalog'!$C$10:$C$509),""))</f>
        <v/>
      </c>
      <c r="BW61" s="57">
        <f>IF(OR($A61="",BW$9=""),"",IFERROR(COUNTIFS('Job Catalog'!$F$10:$F$509,$A61,'Job Catalog'!$H$10:$H$509,BW$7,'Job Catalog'!$I$10:$I$509,BW$9)/COUNTA('Job Catalog'!$C$10:$C$509),""))</f>
        <v/>
      </c>
      <c r="BX61" s="57">
        <f>IF(OR($A61="",BX$9=""),"",IFERROR(COUNTIFS('Job Catalog'!$F$10:$F$509,$A61,'Job Catalog'!$H$10:$H$509,BX$7,'Job Catalog'!$I$10:$I$509,BX$9)/COUNTA('Job Catalog'!$C$10:$C$509),""))</f>
        <v/>
      </c>
      <c r="BY61" s="57">
        <f>IF(OR($A61="",BY$9=""),"",IFERROR(COUNTIFS('Job Catalog'!$F$10:$F$509,$A61,'Job Catalog'!$H$10:$H$509,BY$7,'Job Catalog'!$I$10:$I$509,BY$9)/COUNTA('Job Catalog'!$C$10:$C$509),""))</f>
        <v/>
      </c>
      <c r="BZ61" s="57">
        <f>IF(OR($A61="",BZ$9=""),"",IFERROR(COUNTIFS('Job Catalog'!$F$10:$F$509,$A61,'Job Catalog'!$H$10:$H$509,BZ$7,'Job Catalog'!$I$10:$I$509,BZ$9)/COUNTA('Job Catalog'!$C$10:$C$509),""))</f>
        <v/>
      </c>
      <c r="CA61" s="57">
        <f>IF(OR($A61="",CA$9=""),"",IFERROR(COUNTIFS('Job Catalog'!$F$10:$F$509,$A61,'Job Catalog'!$H$10:$H$509,CA$7,'Job Catalog'!$I$10:$I$509,CA$9)/COUNTA('Job Catalog'!$C$10:$C$509),""))</f>
        <v/>
      </c>
      <c r="CB61" s="57">
        <f>IF(OR($A61="",CB$9=""),"",IFERROR(COUNTIFS('Job Catalog'!$F$10:$F$509,$A61,'Job Catalog'!$H$10:$H$509,CB$7,'Job Catalog'!$I$10:$I$509,CB$9)/COUNTA('Job Catalog'!$C$10:$C$509),""))</f>
        <v/>
      </c>
      <c r="CC61" s="57">
        <f>IF(OR($A61="",CC$9=""),"",IFERROR(COUNTIFS('Job Catalog'!$F$10:$F$509,$A61,'Job Catalog'!$H$10:$H$509,CC$7,'Job Catalog'!$I$10:$I$509,CC$9)/COUNTA('Job Catalog'!$C$10:$C$509),""))</f>
        <v/>
      </c>
      <c r="CD61" s="57">
        <f>IF(OR($A61="",CD$9=""),"",IFERROR(COUNTIFS('Job Catalog'!$F$10:$F$509,$A61,'Job Catalog'!$H$10:$H$509,CD$7,'Job Catalog'!$I$10:$I$509,CD$9)/COUNTA('Job Catalog'!$C$10:$C$509),""))</f>
        <v/>
      </c>
      <c r="CE61" s="57">
        <f>IF(OR($A61="",CE$9=""),"",IFERROR(COUNTIFS('Job Catalog'!$F$10:$F$509,$A61,'Job Catalog'!$H$10:$H$509,CE$7,'Job Catalog'!$I$10:$I$509,CE$9)/COUNTA('Job Catalog'!$C$10:$C$509),""))</f>
        <v/>
      </c>
      <c r="CF61" s="57">
        <f>IF(OR($A61="",CF$9=""),"",IFERROR(COUNTIFS('Job Catalog'!$F$10:$F$509,$A61,'Job Catalog'!$H$10:$H$509,CF$7,'Job Catalog'!$I$10:$I$509,CF$9)/COUNTA('Job Catalog'!$C$10:$C$509),""))</f>
        <v/>
      </c>
      <c r="CG61" s="57">
        <f>IF(OR($A61="",CG$9=""),"",IFERROR(COUNTIFS('Job Catalog'!$F$10:$F$509,$A61,'Job Catalog'!$H$10:$H$509,CG$7,'Job Catalog'!$I$10:$I$509,CG$9)/COUNTA('Job Catalog'!$C$10:$C$509),""))</f>
        <v/>
      </c>
      <c r="CH61" s="57">
        <f>IF(OR($A61="",CH$9=""),"",IFERROR(COUNTIFS('Job Catalog'!$F$10:$F$509,$A61,'Job Catalog'!$H$10:$H$509,CH$7,'Job Catalog'!$I$10:$I$509,CH$9)/COUNTA('Job Catalog'!$C$10:$C$509),""))</f>
        <v/>
      </c>
      <c r="CI61" s="57">
        <f>IF(OR($A61="",CI$9=""),"",IFERROR(COUNTIFS('Job Catalog'!$F$10:$F$509,$A61,'Job Catalog'!$H$10:$H$509,CI$7,'Job Catalog'!$I$10:$I$509,CI$9)/COUNTA('Job Catalog'!$C$10:$C$509),""))</f>
        <v/>
      </c>
      <c r="CJ61" s="57">
        <f>IF(OR($A61="",CJ$9=""),"",IFERROR(COUNTIFS('Job Catalog'!$F$10:$F$509,$A61,'Job Catalog'!$H$10:$H$509,CJ$7,'Job Catalog'!$I$10:$I$509,CJ$9)/COUNTA('Job Catalog'!$C$10:$C$509),""))</f>
        <v/>
      </c>
      <c r="CK61" s="57">
        <f>IF(OR($A61="",CK$9=""),"",IFERROR(COUNTIFS('Job Catalog'!$F$10:$F$509,$A61,'Job Catalog'!$H$10:$H$509,CK$7,'Job Catalog'!$I$10:$I$509,CK$9)/COUNTA('Job Catalog'!$C$10:$C$509),""))</f>
        <v/>
      </c>
      <c r="CL61" s="57">
        <f>IF(OR($A61="",CL$9=""),"",IFERROR(COUNTIFS('Job Catalog'!$F$10:$F$509,$A61,'Job Catalog'!$H$10:$H$509,CL$7,'Job Catalog'!$I$10:$I$509,CL$9)/COUNTA('Job Catalog'!$C$10:$C$509),""))</f>
        <v/>
      </c>
      <c r="CM61" s="57">
        <f>IF(OR($A61="",CM$9=""),"",IFERROR(COUNTIFS('Job Catalog'!$F$10:$F$509,$A61,'Job Catalog'!$H$10:$H$509,CM$7,'Job Catalog'!$I$10:$I$509,CM$9)/COUNTA('Job Catalog'!$C$10:$C$509),""))</f>
        <v/>
      </c>
      <c r="CN61" s="57">
        <f>IF(OR($A61="",CN$9=""),"",IFERROR(COUNTIFS('Job Catalog'!$F$10:$F$509,$A61,'Job Catalog'!$H$10:$H$509,CN$7,'Job Catalog'!$I$10:$I$509,CN$9)/COUNTA('Job Catalog'!$C$10:$C$509),""))</f>
        <v/>
      </c>
      <c r="CO61" s="57">
        <f>IF(OR($A61="",CO$9=""),"",IFERROR(COUNTIFS('Job Catalog'!$F$10:$F$509,$A61,'Job Catalog'!$H$10:$H$509,CO$7,'Job Catalog'!$I$10:$I$509,CO$9)/COUNTA('Job Catalog'!$C$10:$C$509),""))</f>
        <v/>
      </c>
      <c r="CP61" s="57">
        <f>IF(OR($A61="",CP$9=""),"",IFERROR(COUNTIFS('Job Catalog'!$F$10:$F$509,$A61,'Job Catalog'!$H$10:$H$509,CP$7,'Job Catalog'!$I$10:$I$509,CP$9)/COUNTA('Job Catalog'!$C$10:$C$509),""))</f>
        <v/>
      </c>
      <c r="CQ61" s="57">
        <f>IF(OR($A61="",CQ$9=""),"",IFERROR(COUNTIFS('Job Catalog'!$F$10:$F$509,$A61,'Job Catalog'!$H$10:$H$509,CQ$7,'Job Catalog'!$I$10:$I$509,CQ$9)/COUNTA('Job Catalog'!$C$10:$C$509),""))</f>
        <v/>
      </c>
      <c r="CR61" s="57">
        <f>IF(OR($A61="",CR$9=""),"",IFERROR(COUNTIFS('Job Catalog'!$F$10:$F$509,$A61,'Job Catalog'!$H$10:$H$509,CR$7,'Job Catalog'!$I$10:$I$509,CR$9)/COUNTA('Job Catalog'!$C$10:$C$509),""))</f>
        <v/>
      </c>
      <c r="CS61" s="57">
        <f>IF(OR($A61="",CS$9=""),"",IFERROR(COUNTIFS('Job Catalog'!$F$10:$F$509,$A61,'Job Catalog'!$H$10:$H$509,CS$7,'Job Catalog'!$I$10:$I$509,CS$9)/COUNTA('Job Catalog'!$C$10:$C$509),""))</f>
        <v/>
      </c>
      <c r="CT61" s="57">
        <f>IF(OR($A61="",CT$9=""),"",IFERROR(COUNTIFS('Job Catalog'!$F$10:$F$509,$A61,'Job Catalog'!$H$10:$H$509,CT$7,'Job Catalog'!$I$10:$I$509,CT$9)/COUNTA('Job Catalog'!$C$10:$C$509),""))</f>
        <v/>
      </c>
      <c r="CU61" s="58">
        <f>IF($A61="","",SUM(C61:CT61))</f>
        <v/>
      </c>
    </row>
    <row r="62">
      <c r="A62">
        <f>IF(SETUP!$C200="","",SETUP!$C200)</f>
        <v/>
      </c>
      <c r="B62" s="9">
        <f>IF(SETUP!$C200="","",SETUP!$B200&amp;" / "&amp;SETUP!$D200)</f>
        <v/>
      </c>
      <c r="C62" s="57">
        <f>IF(OR($A62="",C$9=""),"",IFERROR(COUNTIFS('Job Catalog'!$F$10:$F$509,$A62,'Job Catalog'!$H$10:$H$509,C$7,'Job Catalog'!$I$10:$I$509,C$9)/COUNTA('Job Catalog'!$C$10:$C$509),""))</f>
        <v/>
      </c>
      <c r="D62" s="57">
        <f>IF(OR($A62="",D$9=""),"",IFERROR(COUNTIFS('Job Catalog'!$F$10:$F$509,$A62,'Job Catalog'!$H$10:$H$509,D$7,'Job Catalog'!$I$10:$I$509,D$9)/COUNTA('Job Catalog'!$C$10:$C$509),""))</f>
        <v/>
      </c>
      <c r="E62" s="57">
        <f>IF(OR($A62="",E$9=""),"",IFERROR(COUNTIFS('Job Catalog'!$F$10:$F$509,$A62,'Job Catalog'!$H$10:$H$509,E$7,'Job Catalog'!$I$10:$I$509,E$9)/COUNTA('Job Catalog'!$C$10:$C$509),""))</f>
        <v/>
      </c>
      <c r="F62" s="57">
        <f>IF(OR($A62="",F$9=""),"",IFERROR(COUNTIFS('Job Catalog'!$F$10:$F$509,$A62,'Job Catalog'!$H$10:$H$509,F$7,'Job Catalog'!$I$10:$I$509,F$9)/COUNTA('Job Catalog'!$C$10:$C$509),""))</f>
        <v/>
      </c>
      <c r="G62" s="57">
        <f>IF(OR($A62="",G$9=""),"",IFERROR(COUNTIFS('Job Catalog'!$F$10:$F$509,$A62,'Job Catalog'!$H$10:$H$509,G$7,'Job Catalog'!$I$10:$I$509,G$9)/COUNTA('Job Catalog'!$C$10:$C$509),""))</f>
        <v/>
      </c>
      <c r="H62" s="57">
        <f>IF(OR($A62="",H$9=""),"",IFERROR(COUNTIFS('Job Catalog'!$F$10:$F$509,$A62,'Job Catalog'!$H$10:$H$509,H$7,'Job Catalog'!$I$10:$I$509,H$9)/COUNTA('Job Catalog'!$C$10:$C$509),""))</f>
        <v/>
      </c>
      <c r="I62" s="57">
        <f>IF(OR($A62="",I$9=""),"",IFERROR(COUNTIFS('Job Catalog'!$F$10:$F$509,$A62,'Job Catalog'!$H$10:$H$509,I$7,'Job Catalog'!$I$10:$I$509,I$9)/COUNTA('Job Catalog'!$C$10:$C$509),""))</f>
        <v/>
      </c>
      <c r="J62" s="57">
        <f>IF(OR($A62="",J$9=""),"",IFERROR(COUNTIFS('Job Catalog'!$F$10:$F$509,$A62,'Job Catalog'!$H$10:$H$509,J$7,'Job Catalog'!$I$10:$I$509,J$9)/COUNTA('Job Catalog'!$C$10:$C$509),""))</f>
        <v/>
      </c>
      <c r="K62" s="57">
        <f>IF(OR($A62="",K$9=""),"",IFERROR(COUNTIFS('Job Catalog'!$F$10:$F$509,$A62,'Job Catalog'!$H$10:$H$509,K$7,'Job Catalog'!$I$10:$I$509,K$9)/COUNTA('Job Catalog'!$C$10:$C$509),""))</f>
        <v/>
      </c>
      <c r="L62" s="57">
        <f>IF(OR($A62="",L$9=""),"",IFERROR(COUNTIFS('Job Catalog'!$F$10:$F$509,$A62,'Job Catalog'!$H$10:$H$509,L$7,'Job Catalog'!$I$10:$I$509,L$9)/COUNTA('Job Catalog'!$C$10:$C$509),""))</f>
        <v/>
      </c>
      <c r="M62" s="57">
        <f>IF(OR($A62="",M$9=""),"",IFERROR(COUNTIFS('Job Catalog'!$F$10:$F$509,$A62,'Job Catalog'!$H$10:$H$509,M$7,'Job Catalog'!$I$10:$I$509,M$9)/COUNTA('Job Catalog'!$C$10:$C$509),""))</f>
        <v/>
      </c>
      <c r="N62" s="57">
        <f>IF(OR($A62="",N$9=""),"",IFERROR(COUNTIFS('Job Catalog'!$F$10:$F$509,$A62,'Job Catalog'!$H$10:$H$509,N$7,'Job Catalog'!$I$10:$I$509,N$9)/COUNTA('Job Catalog'!$C$10:$C$509),""))</f>
        <v/>
      </c>
      <c r="O62" s="57">
        <f>IF(OR($A62="",O$9=""),"",IFERROR(COUNTIFS('Job Catalog'!$F$10:$F$509,$A62,'Job Catalog'!$H$10:$H$509,O$7,'Job Catalog'!$I$10:$I$509,O$9)/COUNTA('Job Catalog'!$C$10:$C$509),""))</f>
        <v/>
      </c>
      <c r="P62" s="57">
        <f>IF(OR($A62="",P$9=""),"",IFERROR(COUNTIFS('Job Catalog'!$F$10:$F$509,$A62,'Job Catalog'!$H$10:$H$509,P$7,'Job Catalog'!$I$10:$I$509,P$9)/COUNTA('Job Catalog'!$C$10:$C$509),""))</f>
        <v/>
      </c>
      <c r="Q62" s="57">
        <f>IF(OR($A62="",Q$9=""),"",IFERROR(COUNTIFS('Job Catalog'!$F$10:$F$509,$A62,'Job Catalog'!$H$10:$H$509,Q$7,'Job Catalog'!$I$10:$I$509,Q$9)/COUNTA('Job Catalog'!$C$10:$C$509),""))</f>
        <v/>
      </c>
      <c r="R62" s="57">
        <f>IF(OR($A62="",R$9=""),"",IFERROR(COUNTIFS('Job Catalog'!$F$10:$F$509,$A62,'Job Catalog'!$H$10:$H$509,R$7,'Job Catalog'!$I$10:$I$509,R$9)/COUNTA('Job Catalog'!$C$10:$C$509),""))</f>
        <v/>
      </c>
      <c r="S62" s="57">
        <f>IF(OR($A62="",S$9=""),"",IFERROR(COUNTIFS('Job Catalog'!$F$10:$F$509,$A62,'Job Catalog'!$H$10:$H$509,S$7,'Job Catalog'!$I$10:$I$509,S$9)/COUNTA('Job Catalog'!$C$10:$C$509),""))</f>
        <v/>
      </c>
      <c r="T62" s="57">
        <f>IF(OR($A62="",T$9=""),"",IFERROR(COUNTIFS('Job Catalog'!$F$10:$F$509,$A62,'Job Catalog'!$H$10:$H$509,T$7,'Job Catalog'!$I$10:$I$509,T$9)/COUNTA('Job Catalog'!$C$10:$C$509),""))</f>
        <v/>
      </c>
      <c r="U62" s="57">
        <f>IF(OR($A62="",U$9=""),"",IFERROR(COUNTIFS('Job Catalog'!$F$10:$F$509,$A62,'Job Catalog'!$H$10:$H$509,U$7,'Job Catalog'!$I$10:$I$509,U$9)/COUNTA('Job Catalog'!$C$10:$C$509),""))</f>
        <v/>
      </c>
      <c r="V62" s="57">
        <f>IF(OR($A62="",V$9=""),"",IFERROR(COUNTIFS('Job Catalog'!$F$10:$F$509,$A62,'Job Catalog'!$H$10:$H$509,V$7,'Job Catalog'!$I$10:$I$509,V$9)/COUNTA('Job Catalog'!$C$10:$C$509),""))</f>
        <v/>
      </c>
      <c r="W62" s="57">
        <f>IF(OR($A62="",W$9=""),"",IFERROR(COUNTIFS('Job Catalog'!$F$10:$F$509,$A62,'Job Catalog'!$H$10:$H$509,W$7,'Job Catalog'!$I$10:$I$509,W$9)/COUNTA('Job Catalog'!$C$10:$C$509),""))</f>
        <v/>
      </c>
      <c r="X62" s="57">
        <f>IF(OR($A62="",X$9=""),"",IFERROR(COUNTIFS('Job Catalog'!$F$10:$F$509,$A62,'Job Catalog'!$H$10:$H$509,X$7,'Job Catalog'!$I$10:$I$509,X$9)/COUNTA('Job Catalog'!$C$10:$C$509),""))</f>
        <v/>
      </c>
      <c r="Y62" s="57">
        <f>IF(OR($A62="",Y$9=""),"",IFERROR(COUNTIFS('Job Catalog'!$F$10:$F$509,$A62,'Job Catalog'!$H$10:$H$509,Y$7,'Job Catalog'!$I$10:$I$509,Y$9)/COUNTA('Job Catalog'!$C$10:$C$509),""))</f>
        <v/>
      </c>
      <c r="Z62" s="57">
        <f>IF(OR($A62="",Z$9=""),"",IFERROR(COUNTIFS('Job Catalog'!$F$10:$F$509,$A62,'Job Catalog'!$H$10:$H$509,Z$7,'Job Catalog'!$I$10:$I$509,Z$9)/COUNTA('Job Catalog'!$C$10:$C$509),""))</f>
        <v/>
      </c>
      <c r="AA62" s="57">
        <f>IF(OR($A62="",AA$9=""),"",IFERROR(COUNTIFS('Job Catalog'!$F$10:$F$509,$A62,'Job Catalog'!$H$10:$H$509,AA$7,'Job Catalog'!$I$10:$I$509,AA$9)/COUNTA('Job Catalog'!$C$10:$C$509),""))</f>
        <v/>
      </c>
      <c r="AB62" s="57">
        <f>IF(OR($A62="",AB$9=""),"",IFERROR(COUNTIFS('Job Catalog'!$F$10:$F$509,$A62,'Job Catalog'!$H$10:$H$509,AB$7,'Job Catalog'!$I$10:$I$509,AB$9)/COUNTA('Job Catalog'!$C$10:$C$509),""))</f>
        <v/>
      </c>
      <c r="AC62" s="57">
        <f>IF(OR($A62="",AC$9=""),"",IFERROR(COUNTIFS('Job Catalog'!$F$10:$F$509,$A62,'Job Catalog'!$H$10:$H$509,AC$7,'Job Catalog'!$I$10:$I$509,AC$9)/COUNTA('Job Catalog'!$C$10:$C$509),""))</f>
        <v/>
      </c>
      <c r="AD62" s="57">
        <f>IF(OR($A62="",AD$9=""),"",IFERROR(COUNTIFS('Job Catalog'!$F$10:$F$509,$A62,'Job Catalog'!$H$10:$H$509,AD$7,'Job Catalog'!$I$10:$I$509,AD$9)/COUNTA('Job Catalog'!$C$10:$C$509),""))</f>
        <v/>
      </c>
      <c r="AE62" s="57">
        <f>IF(OR($A62="",AE$9=""),"",IFERROR(COUNTIFS('Job Catalog'!$F$10:$F$509,$A62,'Job Catalog'!$H$10:$H$509,AE$7,'Job Catalog'!$I$10:$I$509,AE$9)/COUNTA('Job Catalog'!$C$10:$C$509),""))</f>
        <v/>
      </c>
      <c r="AF62" s="57">
        <f>IF(OR($A62="",AF$9=""),"",IFERROR(COUNTIFS('Job Catalog'!$F$10:$F$509,$A62,'Job Catalog'!$H$10:$H$509,AF$7,'Job Catalog'!$I$10:$I$509,AF$9)/COUNTA('Job Catalog'!$C$10:$C$509),""))</f>
        <v/>
      </c>
      <c r="AG62" s="57">
        <f>IF(OR($A62="",AG$9=""),"",IFERROR(COUNTIFS('Job Catalog'!$F$10:$F$509,$A62,'Job Catalog'!$H$10:$H$509,AG$7,'Job Catalog'!$I$10:$I$509,AG$9)/COUNTA('Job Catalog'!$C$10:$C$509),""))</f>
        <v/>
      </c>
      <c r="AH62" s="57">
        <f>IF(OR($A62="",AH$9=""),"",IFERROR(COUNTIFS('Job Catalog'!$F$10:$F$509,$A62,'Job Catalog'!$H$10:$H$509,AH$7,'Job Catalog'!$I$10:$I$509,AH$9)/COUNTA('Job Catalog'!$C$10:$C$509),""))</f>
        <v/>
      </c>
      <c r="AI62" s="57">
        <f>IF(OR($A62="",AI$9=""),"",IFERROR(COUNTIFS('Job Catalog'!$F$10:$F$509,$A62,'Job Catalog'!$H$10:$H$509,AI$7,'Job Catalog'!$I$10:$I$509,AI$9)/COUNTA('Job Catalog'!$C$10:$C$509),""))</f>
        <v/>
      </c>
      <c r="AJ62" s="57">
        <f>IF(OR($A62="",AJ$9=""),"",IFERROR(COUNTIFS('Job Catalog'!$F$10:$F$509,$A62,'Job Catalog'!$H$10:$H$509,AJ$7,'Job Catalog'!$I$10:$I$509,AJ$9)/COUNTA('Job Catalog'!$C$10:$C$509),""))</f>
        <v/>
      </c>
      <c r="AK62" s="57">
        <f>IF(OR($A62="",AK$9=""),"",IFERROR(COUNTIFS('Job Catalog'!$F$10:$F$509,$A62,'Job Catalog'!$H$10:$H$509,AK$7,'Job Catalog'!$I$10:$I$509,AK$9)/COUNTA('Job Catalog'!$C$10:$C$509),""))</f>
        <v/>
      </c>
      <c r="AL62" s="57">
        <f>IF(OR($A62="",AL$9=""),"",IFERROR(COUNTIFS('Job Catalog'!$F$10:$F$509,$A62,'Job Catalog'!$H$10:$H$509,AL$7,'Job Catalog'!$I$10:$I$509,AL$9)/COUNTA('Job Catalog'!$C$10:$C$509),""))</f>
        <v/>
      </c>
      <c r="AM62" s="57">
        <f>IF(OR($A62="",AM$9=""),"",IFERROR(COUNTIFS('Job Catalog'!$F$10:$F$509,$A62,'Job Catalog'!$H$10:$H$509,AM$7,'Job Catalog'!$I$10:$I$509,AM$9)/COUNTA('Job Catalog'!$C$10:$C$509),""))</f>
        <v/>
      </c>
      <c r="AN62" s="57">
        <f>IF(OR($A62="",AN$9=""),"",IFERROR(COUNTIFS('Job Catalog'!$F$10:$F$509,$A62,'Job Catalog'!$H$10:$H$509,AN$7,'Job Catalog'!$I$10:$I$509,AN$9)/COUNTA('Job Catalog'!$C$10:$C$509),""))</f>
        <v/>
      </c>
      <c r="AO62" s="57">
        <f>IF(OR($A62="",AO$9=""),"",IFERROR(COUNTIFS('Job Catalog'!$F$10:$F$509,$A62,'Job Catalog'!$H$10:$H$509,AO$7,'Job Catalog'!$I$10:$I$509,AO$9)/COUNTA('Job Catalog'!$C$10:$C$509),""))</f>
        <v/>
      </c>
      <c r="AP62" s="57">
        <f>IF(OR($A62="",AP$9=""),"",IFERROR(COUNTIFS('Job Catalog'!$F$10:$F$509,$A62,'Job Catalog'!$H$10:$H$509,AP$7,'Job Catalog'!$I$10:$I$509,AP$9)/COUNTA('Job Catalog'!$C$10:$C$509),""))</f>
        <v/>
      </c>
      <c r="AQ62" s="57">
        <f>IF(OR($A62="",AQ$9=""),"",IFERROR(COUNTIFS('Job Catalog'!$F$10:$F$509,$A62,'Job Catalog'!$H$10:$H$509,AQ$7,'Job Catalog'!$I$10:$I$509,AQ$9)/COUNTA('Job Catalog'!$C$10:$C$509),""))</f>
        <v/>
      </c>
      <c r="AR62" s="57">
        <f>IF(OR($A62="",AR$9=""),"",IFERROR(COUNTIFS('Job Catalog'!$F$10:$F$509,$A62,'Job Catalog'!$H$10:$H$509,AR$7,'Job Catalog'!$I$10:$I$509,AR$9)/COUNTA('Job Catalog'!$C$10:$C$509),""))</f>
        <v/>
      </c>
      <c r="AS62" s="57">
        <f>IF(OR($A62="",AS$9=""),"",IFERROR(COUNTIFS('Job Catalog'!$F$10:$F$509,$A62,'Job Catalog'!$H$10:$H$509,AS$7,'Job Catalog'!$I$10:$I$509,AS$9)/COUNTA('Job Catalog'!$C$10:$C$509),""))</f>
        <v/>
      </c>
      <c r="AT62" s="57">
        <f>IF(OR($A62="",AT$9=""),"",IFERROR(COUNTIFS('Job Catalog'!$F$10:$F$509,$A62,'Job Catalog'!$H$10:$H$509,AT$7,'Job Catalog'!$I$10:$I$509,AT$9)/COUNTA('Job Catalog'!$C$10:$C$509),""))</f>
        <v/>
      </c>
      <c r="AU62" s="57">
        <f>IF(OR($A62="",AU$9=""),"",IFERROR(COUNTIFS('Job Catalog'!$F$10:$F$509,$A62,'Job Catalog'!$H$10:$H$509,AU$7,'Job Catalog'!$I$10:$I$509,AU$9)/COUNTA('Job Catalog'!$C$10:$C$509),""))</f>
        <v/>
      </c>
      <c r="AV62" s="57">
        <f>IF(OR($A62="",AV$9=""),"",IFERROR(COUNTIFS('Job Catalog'!$F$10:$F$509,$A62,'Job Catalog'!$H$10:$H$509,AV$7,'Job Catalog'!$I$10:$I$509,AV$9)/COUNTA('Job Catalog'!$C$10:$C$509),""))</f>
        <v/>
      </c>
      <c r="AW62" s="57">
        <f>IF(OR($A62="",AW$9=""),"",IFERROR(COUNTIFS('Job Catalog'!$F$10:$F$509,$A62,'Job Catalog'!$H$10:$H$509,AW$7,'Job Catalog'!$I$10:$I$509,AW$9)/COUNTA('Job Catalog'!$C$10:$C$509),""))</f>
        <v/>
      </c>
      <c r="AX62" s="57">
        <f>IF(OR($A62="",AX$9=""),"",IFERROR(COUNTIFS('Job Catalog'!$F$10:$F$509,$A62,'Job Catalog'!$H$10:$H$509,AX$7,'Job Catalog'!$I$10:$I$509,AX$9)/COUNTA('Job Catalog'!$C$10:$C$509),""))</f>
        <v/>
      </c>
      <c r="AY62" s="57">
        <f>IF(OR($A62="",AY$9=""),"",IFERROR(COUNTIFS('Job Catalog'!$F$10:$F$509,$A62,'Job Catalog'!$H$10:$H$509,AY$7,'Job Catalog'!$I$10:$I$509,AY$9)/COUNTA('Job Catalog'!$C$10:$C$509),""))</f>
        <v/>
      </c>
      <c r="AZ62" s="57">
        <f>IF(OR($A62="",AZ$9=""),"",IFERROR(COUNTIFS('Job Catalog'!$F$10:$F$509,$A62,'Job Catalog'!$H$10:$H$509,AZ$7,'Job Catalog'!$I$10:$I$509,AZ$9)/COUNTA('Job Catalog'!$C$10:$C$509),""))</f>
        <v/>
      </c>
      <c r="BA62" s="57">
        <f>IF(OR($A62="",BA$9=""),"",IFERROR(COUNTIFS('Job Catalog'!$F$10:$F$509,$A62,'Job Catalog'!$H$10:$H$509,BA$7,'Job Catalog'!$I$10:$I$509,BA$9)/COUNTA('Job Catalog'!$C$10:$C$509),""))</f>
        <v/>
      </c>
      <c r="BB62" s="57">
        <f>IF(OR($A62="",BB$9=""),"",IFERROR(COUNTIFS('Job Catalog'!$F$10:$F$509,$A62,'Job Catalog'!$H$10:$H$509,BB$7,'Job Catalog'!$I$10:$I$509,BB$9)/COUNTA('Job Catalog'!$C$10:$C$509),""))</f>
        <v/>
      </c>
      <c r="BC62" s="57">
        <f>IF(OR($A62="",BC$9=""),"",IFERROR(COUNTIFS('Job Catalog'!$F$10:$F$509,$A62,'Job Catalog'!$H$10:$H$509,BC$7,'Job Catalog'!$I$10:$I$509,BC$9)/COUNTA('Job Catalog'!$C$10:$C$509),""))</f>
        <v/>
      </c>
      <c r="BD62" s="57">
        <f>IF(OR($A62="",BD$9=""),"",IFERROR(COUNTIFS('Job Catalog'!$F$10:$F$509,$A62,'Job Catalog'!$H$10:$H$509,BD$7,'Job Catalog'!$I$10:$I$509,BD$9)/COUNTA('Job Catalog'!$C$10:$C$509),""))</f>
        <v/>
      </c>
      <c r="BE62" s="57">
        <f>IF(OR($A62="",BE$9=""),"",IFERROR(COUNTIFS('Job Catalog'!$F$10:$F$509,$A62,'Job Catalog'!$H$10:$H$509,BE$7,'Job Catalog'!$I$10:$I$509,BE$9)/COUNTA('Job Catalog'!$C$10:$C$509),""))</f>
        <v/>
      </c>
      <c r="BF62" s="57">
        <f>IF(OR($A62="",BF$9=""),"",IFERROR(COUNTIFS('Job Catalog'!$F$10:$F$509,$A62,'Job Catalog'!$H$10:$H$509,BF$7,'Job Catalog'!$I$10:$I$509,BF$9)/COUNTA('Job Catalog'!$C$10:$C$509),""))</f>
        <v/>
      </c>
      <c r="BG62" s="57">
        <f>IF(OR($A62="",BG$9=""),"",IFERROR(COUNTIFS('Job Catalog'!$F$10:$F$509,$A62,'Job Catalog'!$H$10:$H$509,BG$7,'Job Catalog'!$I$10:$I$509,BG$9)/COUNTA('Job Catalog'!$C$10:$C$509),""))</f>
        <v/>
      </c>
      <c r="BH62" s="57">
        <f>IF(OR($A62="",BH$9=""),"",IFERROR(COUNTIFS('Job Catalog'!$F$10:$F$509,$A62,'Job Catalog'!$H$10:$H$509,BH$7,'Job Catalog'!$I$10:$I$509,BH$9)/COUNTA('Job Catalog'!$C$10:$C$509),""))</f>
        <v/>
      </c>
      <c r="BI62" s="57">
        <f>IF(OR($A62="",BI$9=""),"",IFERROR(COUNTIFS('Job Catalog'!$F$10:$F$509,$A62,'Job Catalog'!$H$10:$H$509,BI$7,'Job Catalog'!$I$10:$I$509,BI$9)/COUNTA('Job Catalog'!$C$10:$C$509),""))</f>
        <v/>
      </c>
      <c r="BJ62" s="57">
        <f>IF(OR($A62="",BJ$9=""),"",IFERROR(COUNTIFS('Job Catalog'!$F$10:$F$509,$A62,'Job Catalog'!$H$10:$H$509,BJ$7,'Job Catalog'!$I$10:$I$509,BJ$9)/COUNTA('Job Catalog'!$C$10:$C$509),""))</f>
        <v/>
      </c>
      <c r="BK62" s="57">
        <f>IF(OR($A62="",BK$9=""),"",IFERROR(COUNTIFS('Job Catalog'!$F$10:$F$509,$A62,'Job Catalog'!$H$10:$H$509,BK$7,'Job Catalog'!$I$10:$I$509,BK$9)/COUNTA('Job Catalog'!$C$10:$C$509),""))</f>
        <v/>
      </c>
      <c r="BL62" s="57">
        <f>IF(OR($A62="",BL$9=""),"",IFERROR(COUNTIFS('Job Catalog'!$F$10:$F$509,$A62,'Job Catalog'!$H$10:$H$509,BL$7,'Job Catalog'!$I$10:$I$509,BL$9)/COUNTA('Job Catalog'!$C$10:$C$509),""))</f>
        <v/>
      </c>
      <c r="BM62" s="57">
        <f>IF(OR($A62="",BM$9=""),"",IFERROR(COUNTIFS('Job Catalog'!$F$10:$F$509,$A62,'Job Catalog'!$H$10:$H$509,BM$7,'Job Catalog'!$I$10:$I$509,BM$9)/COUNTA('Job Catalog'!$C$10:$C$509),""))</f>
        <v/>
      </c>
      <c r="BN62" s="57">
        <f>IF(OR($A62="",BN$9=""),"",IFERROR(COUNTIFS('Job Catalog'!$F$10:$F$509,$A62,'Job Catalog'!$H$10:$H$509,BN$7,'Job Catalog'!$I$10:$I$509,BN$9)/COUNTA('Job Catalog'!$C$10:$C$509),""))</f>
        <v/>
      </c>
      <c r="BO62" s="57">
        <f>IF(OR($A62="",BO$9=""),"",IFERROR(COUNTIFS('Job Catalog'!$F$10:$F$509,$A62,'Job Catalog'!$H$10:$H$509,BO$7,'Job Catalog'!$I$10:$I$509,BO$9)/COUNTA('Job Catalog'!$C$10:$C$509),""))</f>
        <v/>
      </c>
      <c r="BP62" s="57">
        <f>IF(OR($A62="",BP$9=""),"",IFERROR(COUNTIFS('Job Catalog'!$F$10:$F$509,$A62,'Job Catalog'!$H$10:$H$509,BP$7,'Job Catalog'!$I$10:$I$509,BP$9)/COUNTA('Job Catalog'!$C$10:$C$509),""))</f>
        <v/>
      </c>
      <c r="BQ62" s="57">
        <f>IF(OR($A62="",BQ$9=""),"",IFERROR(COUNTIFS('Job Catalog'!$F$10:$F$509,$A62,'Job Catalog'!$H$10:$H$509,BQ$7,'Job Catalog'!$I$10:$I$509,BQ$9)/COUNTA('Job Catalog'!$C$10:$C$509),""))</f>
        <v/>
      </c>
      <c r="BR62" s="57">
        <f>IF(OR($A62="",BR$9=""),"",IFERROR(COUNTIFS('Job Catalog'!$F$10:$F$509,$A62,'Job Catalog'!$H$10:$H$509,BR$7,'Job Catalog'!$I$10:$I$509,BR$9)/COUNTA('Job Catalog'!$C$10:$C$509),""))</f>
        <v/>
      </c>
      <c r="BS62" s="57">
        <f>IF(OR($A62="",BS$9=""),"",IFERROR(COUNTIFS('Job Catalog'!$F$10:$F$509,$A62,'Job Catalog'!$H$10:$H$509,BS$7,'Job Catalog'!$I$10:$I$509,BS$9)/COUNTA('Job Catalog'!$C$10:$C$509),""))</f>
        <v/>
      </c>
      <c r="BT62" s="57">
        <f>IF(OR($A62="",BT$9=""),"",IFERROR(COUNTIFS('Job Catalog'!$F$10:$F$509,$A62,'Job Catalog'!$H$10:$H$509,BT$7,'Job Catalog'!$I$10:$I$509,BT$9)/COUNTA('Job Catalog'!$C$10:$C$509),""))</f>
        <v/>
      </c>
      <c r="BU62" s="57">
        <f>IF(OR($A62="",BU$9=""),"",IFERROR(COUNTIFS('Job Catalog'!$F$10:$F$509,$A62,'Job Catalog'!$H$10:$H$509,BU$7,'Job Catalog'!$I$10:$I$509,BU$9)/COUNTA('Job Catalog'!$C$10:$C$509),""))</f>
        <v/>
      </c>
      <c r="BV62" s="57">
        <f>IF(OR($A62="",BV$9=""),"",IFERROR(COUNTIFS('Job Catalog'!$F$10:$F$509,$A62,'Job Catalog'!$H$10:$H$509,BV$7,'Job Catalog'!$I$10:$I$509,BV$9)/COUNTA('Job Catalog'!$C$10:$C$509),""))</f>
        <v/>
      </c>
      <c r="BW62" s="57">
        <f>IF(OR($A62="",BW$9=""),"",IFERROR(COUNTIFS('Job Catalog'!$F$10:$F$509,$A62,'Job Catalog'!$H$10:$H$509,BW$7,'Job Catalog'!$I$10:$I$509,BW$9)/COUNTA('Job Catalog'!$C$10:$C$509),""))</f>
        <v/>
      </c>
      <c r="BX62" s="57">
        <f>IF(OR($A62="",BX$9=""),"",IFERROR(COUNTIFS('Job Catalog'!$F$10:$F$509,$A62,'Job Catalog'!$H$10:$H$509,BX$7,'Job Catalog'!$I$10:$I$509,BX$9)/COUNTA('Job Catalog'!$C$10:$C$509),""))</f>
        <v/>
      </c>
      <c r="BY62" s="57">
        <f>IF(OR($A62="",BY$9=""),"",IFERROR(COUNTIFS('Job Catalog'!$F$10:$F$509,$A62,'Job Catalog'!$H$10:$H$509,BY$7,'Job Catalog'!$I$10:$I$509,BY$9)/COUNTA('Job Catalog'!$C$10:$C$509),""))</f>
        <v/>
      </c>
      <c r="BZ62" s="57">
        <f>IF(OR($A62="",BZ$9=""),"",IFERROR(COUNTIFS('Job Catalog'!$F$10:$F$509,$A62,'Job Catalog'!$H$10:$H$509,BZ$7,'Job Catalog'!$I$10:$I$509,BZ$9)/COUNTA('Job Catalog'!$C$10:$C$509),""))</f>
        <v/>
      </c>
      <c r="CA62" s="57">
        <f>IF(OR($A62="",CA$9=""),"",IFERROR(COUNTIFS('Job Catalog'!$F$10:$F$509,$A62,'Job Catalog'!$H$10:$H$509,CA$7,'Job Catalog'!$I$10:$I$509,CA$9)/COUNTA('Job Catalog'!$C$10:$C$509),""))</f>
        <v/>
      </c>
      <c r="CB62" s="57">
        <f>IF(OR($A62="",CB$9=""),"",IFERROR(COUNTIFS('Job Catalog'!$F$10:$F$509,$A62,'Job Catalog'!$H$10:$H$509,CB$7,'Job Catalog'!$I$10:$I$509,CB$9)/COUNTA('Job Catalog'!$C$10:$C$509),""))</f>
        <v/>
      </c>
      <c r="CC62" s="57">
        <f>IF(OR($A62="",CC$9=""),"",IFERROR(COUNTIFS('Job Catalog'!$F$10:$F$509,$A62,'Job Catalog'!$H$10:$H$509,CC$7,'Job Catalog'!$I$10:$I$509,CC$9)/COUNTA('Job Catalog'!$C$10:$C$509),""))</f>
        <v/>
      </c>
      <c r="CD62" s="57">
        <f>IF(OR($A62="",CD$9=""),"",IFERROR(COUNTIFS('Job Catalog'!$F$10:$F$509,$A62,'Job Catalog'!$H$10:$H$509,CD$7,'Job Catalog'!$I$10:$I$509,CD$9)/COUNTA('Job Catalog'!$C$10:$C$509),""))</f>
        <v/>
      </c>
      <c r="CE62" s="57">
        <f>IF(OR($A62="",CE$9=""),"",IFERROR(COUNTIFS('Job Catalog'!$F$10:$F$509,$A62,'Job Catalog'!$H$10:$H$509,CE$7,'Job Catalog'!$I$10:$I$509,CE$9)/COUNTA('Job Catalog'!$C$10:$C$509),""))</f>
        <v/>
      </c>
      <c r="CF62" s="57">
        <f>IF(OR($A62="",CF$9=""),"",IFERROR(COUNTIFS('Job Catalog'!$F$10:$F$509,$A62,'Job Catalog'!$H$10:$H$509,CF$7,'Job Catalog'!$I$10:$I$509,CF$9)/COUNTA('Job Catalog'!$C$10:$C$509),""))</f>
        <v/>
      </c>
      <c r="CG62" s="57">
        <f>IF(OR($A62="",CG$9=""),"",IFERROR(COUNTIFS('Job Catalog'!$F$10:$F$509,$A62,'Job Catalog'!$H$10:$H$509,CG$7,'Job Catalog'!$I$10:$I$509,CG$9)/COUNTA('Job Catalog'!$C$10:$C$509),""))</f>
        <v/>
      </c>
      <c r="CH62" s="57">
        <f>IF(OR($A62="",CH$9=""),"",IFERROR(COUNTIFS('Job Catalog'!$F$10:$F$509,$A62,'Job Catalog'!$H$10:$H$509,CH$7,'Job Catalog'!$I$10:$I$509,CH$9)/COUNTA('Job Catalog'!$C$10:$C$509),""))</f>
        <v/>
      </c>
      <c r="CI62" s="57">
        <f>IF(OR($A62="",CI$9=""),"",IFERROR(COUNTIFS('Job Catalog'!$F$10:$F$509,$A62,'Job Catalog'!$H$10:$H$509,CI$7,'Job Catalog'!$I$10:$I$509,CI$9)/COUNTA('Job Catalog'!$C$10:$C$509),""))</f>
        <v/>
      </c>
      <c r="CJ62" s="57">
        <f>IF(OR($A62="",CJ$9=""),"",IFERROR(COUNTIFS('Job Catalog'!$F$10:$F$509,$A62,'Job Catalog'!$H$10:$H$509,CJ$7,'Job Catalog'!$I$10:$I$509,CJ$9)/COUNTA('Job Catalog'!$C$10:$C$509),""))</f>
        <v/>
      </c>
      <c r="CK62" s="57">
        <f>IF(OR($A62="",CK$9=""),"",IFERROR(COUNTIFS('Job Catalog'!$F$10:$F$509,$A62,'Job Catalog'!$H$10:$H$509,CK$7,'Job Catalog'!$I$10:$I$509,CK$9)/COUNTA('Job Catalog'!$C$10:$C$509),""))</f>
        <v/>
      </c>
      <c r="CL62" s="57">
        <f>IF(OR($A62="",CL$9=""),"",IFERROR(COUNTIFS('Job Catalog'!$F$10:$F$509,$A62,'Job Catalog'!$H$10:$H$509,CL$7,'Job Catalog'!$I$10:$I$509,CL$9)/COUNTA('Job Catalog'!$C$10:$C$509),""))</f>
        <v/>
      </c>
      <c r="CM62" s="57">
        <f>IF(OR($A62="",CM$9=""),"",IFERROR(COUNTIFS('Job Catalog'!$F$10:$F$509,$A62,'Job Catalog'!$H$10:$H$509,CM$7,'Job Catalog'!$I$10:$I$509,CM$9)/COUNTA('Job Catalog'!$C$10:$C$509),""))</f>
        <v/>
      </c>
      <c r="CN62" s="57">
        <f>IF(OR($A62="",CN$9=""),"",IFERROR(COUNTIFS('Job Catalog'!$F$10:$F$509,$A62,'Job Catalog'!$H$10:$H$509,CN$7,'Job Catalog'!$I$10:$I$509,CN$9)/COUNTA('Job Catalog'!$C$10:$C$509),""))</f>
        <v/>
      </c>
      <c r="CO62" s="57">
        <f>IF(OR($A62="",CO$9=""),"",IFERROR(COUNTIFS('Job Catalog'!$F$10:$F$509,$A62,'Job Catalog'!$H$10:$H$509,CO$7,'Job Catalog'!$I$10:$I$509,CO$9)/COUNTA('Job Catalog'!$C$10:$C$509),""))</f>
        <v/>
      </c>
      <c r="CP62" s="57">
        <f>IF(OR($A62="",CP$9=""),"",IFERROR(COUNTIFS('Job Catalog'!$F$10:$F$509,$A62,'Job Catalog'!$H$10:$H$509,CP$7,'Job Catalog'!$I$10:$I$509,CP$9)/COUNTA('Job Catalog'!$C$10:$C$509),""))</f>
        <v/>
      </c>
      <c r="CQ62" s="57">
        <f>IF(OR($A62="",CQ$9=""),"",IFERROR(COUNTIFS('Job Catalog'!$F$10:$F$509,$A62,'Job Catalog'!$H$10:$H$509,CQ$7,'Job Catalog'!$I$10:$I$509,CQ$9)/COUNTA('Job Catalog'!$C$10:$C$509),""))</f>
        <v/>
      </c>
      <c r="CR62" s="57">
        <f>IF(OR($A62="",CR$9=""),"",IFERROR(COUNTIFS('Job Catalog'!$F$10:$F$509,$A62,'Job Catalog'!$H$10:$H$509,CR$7,'Job Catalog'!$I$10:$I$509,CR$9)/COUNTA('Job Catalog'!$C$10:$C$509),""))</f>
        <v/>
      </c>
      <c r="CS62" s="57">
        <f>IF(OR($A62="",CS$9=""),"",IFERROR(COUNTIFS('Job Catalog'!$F$10:$F$509,$A62,'Job Catalog'!$H$10:$H$509,CS$7,'Job Catalog'!$I$10:$I$509,CS$9)/COUNTA('Job Catalog'!$C$10:$C$509),""))</f>
        <v/>
      </c>
      <c r="CT62" s="57">
        <f>IF(OR($A62="",CT$9=""),"",IFERROR(COUNTIFS('Job Catalog'!$F$10:$F$509,$A62,'Job Catalog'!$H$10:$H$509,CT$7,'Job Catalog'!$I$10:$I$509,CT$9)/COUNTA('Job Catalog'!$C$10:$C$509),""))</f>
        <v/>
      </c>
      <c r="CU62" s="58">
        <f>IF($A62="","",SUM(C62:CT62))</f>
        <v/>
      </c>
    </row>
    <row r="63">
      <c r="A63">
        <f>IF(SETUP!$C201="","",SETUP!$C201)</f>
        <v/>
      </c>
      <c r="B63" s="9">
        <f>IF(SETUP!$C201="","",SETUP!$B201&amp;" / "&amp;SETUP!$D201)</f>
        <v/>
      </c>
      <c r="C63" s="57">
        <f>IF(OR($A63="",C$9=""),"",IFERROR(COUNTIFS('Job Catalog'!$F$10:$F$509,$A63,'Job Catalog'!$H$10:$H$509,C$7,'Job Catalog'!$I$10:$I$509,C$9)/COUNTA('Job Catalog'!$C$10:$C$509),""))</f>
        <v/>
      </c>
      <c r="D63" s="57">
        <f>IF(OR($A63="",D$9=""),"",IFERROR(COUNTIFS('Job Catalog'!$F$10:$F$509,$A63,'Job Catalog'!$H$10:$H$509,D$7,'Job Catalog'!$I$10:$I$509,D$9)/COUNTA('Job Catalog'!$C$10:$C$509),""))</f>
        <v/>
      </c>
      <c r="E63" s="57">
        <f>IF(OR($A63="",E$9=""),"",IFERROR(COUNTIFS('Job Catalog'!$F$10:$F$509,$A63,'Job Catalog'!$H$10:$H$509,E$7,'Job Catalog'!$I$10:$I$509,E$9)/COUNTA('Job Catalog'!$C$10:$C$509),""))</f>
        <v/>
      </c>
      <c r="F63" s="57">
        <f>IF(OR($A63="",F$9=""),"",IFERROR(COUNTIFS('Job Catalog'!$F$10:$F$509,$A63,'Job Catalog'!$H$10:$H$509,F$7,'Job Catalog'!$I$10:$I$509,F$9)/COUNTA('Job Catalog'!$C$10:$C$509),""))</f>
        <v/>
      </c>
      <c r="G63" s="57">
        <f>IF(OR($A63="",G$9=""),"",IFERROR(COUNTIFS('Job Catalog'!$F$10:$F$509,$A63,'Job Catalog'!$H$10:$H$509,G$7,'Job Catalog'!$I$10:$I$509,G$9)/COUNTA('Job Catalog'!$C$10:$C$509),""))</f>
        <v/>
      </c>
      <c r="H63" s="57">
        <f>IF(OR($A63="",H$9=""),"",IFERROR(COUNTIFS('Job Catalog'!$F$10:$F$509,$A63,'Job Catalog'!$H$10:$H$509,H$7,'Job Catalog'!$I$10:$I$509,H$9)/COUNTA('Job Catalog'!$C$10:$C$509),""))</f>
        <v/>
      </c>
      <c r="I63" s="57">
        <f>IF(OR($A63="",I$9=""),"",IFERROR(COUNTIFS('Job Catalog'!$F$10:$F$509,$A63,'Job Catalog'!$H$10:$H$509,I$7,'Job Catalog'!$I$10:$I$509,I$9)/COUNTA('Job Catalog'!$C$10:$C$509),""))</f>
        <v/>
      </c>
      <c r="J63" s="57">
        <f>IF(OR($A63="",J$9=""),"",IFERROR(COUNTIFS('Job Catalog'!$F$10:$F$509,$A63,'Job Catalog'!$H$10:$H$509,J$7,'Job Catalog'!$I$10:$I$509,J$9)/COUNTA('Job Catalog'!$C$10:$C$509),""))</f>
        <v/>
      </c>
      <c r="K63" s="57">
        <f>IF(OR($A63="",K$9=""),"",IFERROR(COUNTIFS('Job Catalog'!$F$10:$F$509,$A63,'Job Catalog'!$H$10:$H$509,K$7,'Job Catalog'!$I$10:$I$509,K$9)/COUNTA('Job Catalog'!$C$10:$C$509),""))</f>
        <v/>
      </c>
      <c r="L63" s="57">
        <f>IF(OR($A63="",L$9=""),"",IFERROR(COUNTIFS('Job Catalog'!$F$10:$F$509,$A63,'Job Catalog'!$H$10:$H$509,L$7,'Job Catalog'!$I$10:$I$509,L$9)/COUNTA('Job Catalog'!$C$10:$C$509),""))</f>
        <v/>
      </c>
      <c r="M63" s="57">
        <f>IF(OR($A63="",M$9=""),"",IFERROR(COUNTIFS('Job Catalog'!$F$10:$F$509,$A63,'Job Catalog'!$H$10:$H$509,M$7,'Job Catalog'!$I$10:$I$509,M$9)/COUNTA('Job Catalog'!$C$10:$C$509),""))</f>
        <v/>
      </c>
      <c r="N63" s="57">
        <f>IF(OR($A63="",N$9=""),"",IFERROR(COUNTIFS('Job Catalog'!$F$10:$F$509,$A63,'Job Catalog'!$H$10:$H$509,N$7,'Job Catalog'!$I$10:$I$509,N$9)/COUNTA('Job Catalog'!$C$10:$C$509),""))</f>
        <v/>
      </c>
      <c r="O63" s="57">
        <f>IF(OR($A63="",O$9=""),"",IFERROR(COUNTIFS('Job Catalog'!$F$10:$F$509,$A63,'Job Catalog'!$H$10:$H$509,O$7,'Job Catalog'!$I$10:$I$509,O$9)/COUNTA('Job Catalog'!$C$10:$C$509),""))</f>
        <v/>
      </c>
      <c r="P63" s="57">
        <f>IF(OR($A63="",P$9=""),"",IFERROR(COUNTIFS('Job Catalog'!$F$10:$F$509,$A63,'Job Catalog'!$H$10:$H$509,P$7,'Job Catalog'!$I$10:$I$509,P$9)/COUNTA('Job Catalog'!$C$10:$C$509),""))</f>
        <v/>
      </c>
      <c r="Q63" s="57">
        <f>IF(OR($A63="",Q$9=""),"",IFERROR(COUNTIFS('Job Catalog'!$F$10:$F$509,$A63,'Job Catalog'!$H$10:$H$509,Q$7,'Job Catalog'!$I$10:$I$509,Q$9)/COUNTA('Job Catalog'!$C$10:$C$509),""))</f>
        <v/>
      </c>
      <c r="R63" s="57">
        <f>IF(OR($A63="",R$9=""),"",IFERROR(COUNTIFS('Job Catalog'!$F$10:$F$509,$A63,'Job Catalog'!$H$10:$H$509,R$7,'Job Catalog'!$I$10:$I$509,R$9)/COUNTA('Job Catalog'!$C$10:$C$509),""))</f>
        <v/>
      </c>
      <c r="S63" s="57">
        <f>IF(OR($A63="",S$9=""),"",IFERROR(COUNTIFS('Job Catalog'!$F$10:$F$509,$A63,'Job Catalog'!$H$10:$H$509,S$7,'Job Catalog'!$I$10:$I$509,S$9)/COUNTA('Job Catalog'!$C$10:$C$509),""))</f>
        <v/>
      </c>
      <c r="T63" s="57">
        <f>IF(OR($A63="",T$9=""),"",IFERROR(COUNTIFS('Job Catalog'!$F$10:$F$509,$A63,'Job Catalog'!$H$10:$H$509,T$7,'Job Catalog'!$I$10:$I$509,T$9)/COUNTA('Job Catalog'!$C$10:$C$509),""))</f>
        <v/>
      </c>
      <c r="U63" s="57">
        <f>IF(OR($A63="",U$9=""),"",IFERROR(COUNTIFS('Job Catalog'!$F$10:$F$509,$A63,'Job Catalog'!$H$10:$H$509,U$7,'Job Catalog'!$I$10:$I$509,U$9)/COUNTA('Job Catalog'!$C$10:$C$509),""))</f>
        <v/>
      </c>
      <c r="V63" s="57">
        <f>IF(OR($A63="",V$9=""),"",IFERROR(COUNTIFS('Job Catalog'!$F$10:$F$509,$A63,'Job Catalog'!$H$10:$H$509,V$7,'Job Catalog'!$I$10:$I$509,V$9)/COUNTA('Job Catalog'!$C$10:$C$509),""))</f>
        <v/>
      </c>
      <c r="W63" s="57">
        <f>IF(OR($A63="",W$9=""),"",IFERROR(COUNTIFS('Job Catalog'!$F$10:$F$509,$A63,'Job Catalog'!$H$10:$H$509,W$7,'Job Catalog'!$I$10:$I$509,W$9)/COUNTA('Job Catalog'!$C$10:$C$509),""))</f>
        <v/>
      </c>
      <c r="X63" s="57">
        <f>IF(OR($A63="",X$9=""),"",IFERROR(COUNTIFS('Job Catalog'!$F$10:$F$509,$A63,'Job Catalog'!$H$10:$H$509,X$7,'Job Catalog'!$I$10:$I$509,X$9)/COUNTA('Job Catalog'!$C$10:$C$509),""))</f>
        <v/>
      </c>
      <c r="Y63" s="57">
        <f>IF(OR($A63="",Y$9=""),"",IFERROR(COUNTIFS('Job Catalog'!$F$10:$F$509,$A63,'Job Catalog'!$H$10:$H$509,Y$7,'Job Catalog'!$I$10:$I$509,Y$9)/COUNTA('Job Catalog'!$C$10:$C$509),""))</f>
        <v/>
      </c>
      <c r="Z63" s="57">
        <f>IF(OR($A63="",Z$9=""),"",IFERROR(COUNTIFS('Job Catalog'!$F$10:$F$509,$A63,'Job Catalog'!$H$10:$H$509,Z$7,'Job Catalog'!$I$10:$I$509,Z$9)/COUNTA('Job Catalog'!$C$10:$C$509),""))</f>
        <v/>
      </c>
      <c r="AA63" s="57">
        <f>IF(OR($A63="",AA$9=""),"",IFERROR(COUNTIFS('Job Catalog'!$F$10:$F$509,$A63,'Job Catalog'!$H$10:$H$509,AA$7,'Job Catalog'!$I$10:$I$509,AA$9)/COUNTA('Job Catalog'!$C$10:$C$509),""))</f>
        <v/>
      </c>
      <c r="AB63" s="57">
        <f>IF(OR($A63="",AB$9=""),"",IFERROR(COUNTIFS('Job Catalog'!$F$10:$F$509,$A63,'Job Catalog'!$H$10:$H$509,AB$7,'Job Catalog'!$I$10:$I$509,AB$9)/COUNTA('Job Catalog'!$C$10:$C$509),""))</f>
        <v/>
      </c>
      <c r="AC63" s="57">
        <f>IF(OR($A63="",AC$9=""),"",IFERROR(COUNTIFS('Job Catalog'!$F$10:$F$509,$A63,'Job Catalog'!$H$10:$H$509,AC$7,'Job Catalog'!$I$10:$I$509,AC$9)/COUNTA('Job Catalog'!$C$10:$C$509),""))</f>
        <v/>
      </c>
      <c r="AD63" s="57">
        <f>IF(OR($A63="",AD$9=""),"",IFERROR(COUNTIFS('Job Catalog'!$F$10:$F$509,$A63,'Job Catalog'!$H$10:$H$509,AD$7,'Job Catalog'!$I$10:$I$509,AD$9)/COUNTA('Job Catalog'!$C$10:$C$509),""))</f>
        <v/>
      </c>
      <c r="AE63" s="57">
        <f>IF(OR($A63="",AE$9=""),"",IFERROR(COUNTIFS('Job Catalog'!$F$10:$F$509,$A63,'Job Catalog'!$H$10:$H$509,AE$7,'Job Catalog'!$I$10:$I$509,AE$9)/COUNTA('Job Catalog'!$C$10:$C$509),""))</f>
        <v/>
      </c>
      <c r="AF63" s="57">
        <f>IF(OR($A63="",AF$9=""),"",IFERROR(COUNTIFS('Job Catalog'!$F$10:$F$509,$A63,'Job Catalog'!$H$10:$H$509,AF$7,'Job Catalog'!$I$10:$I$509,AF$9)/COUNTA('Job Catalog'!$C$10:$C$509),""))</f>
        <v/>
      </c>
      <c r="AG63" s="57">
        <f>IF(OR($A63="",AG$9=""),"",IFERROR(COUNTIFS('Job Catalog'!$F$10:$F$509,$A63,'Job Catalog'!$H$10:$H$509,AG$7,'Job Catalog'!$I$10:$I$509,AG$9)/COUNTA('Job Catalog'!$C$10:$C$509),""))</f>
        <v/>
      </c>
      <c r="AH63" s="57">
        <f>IF(OR($A63="",AH$9=""),"",IFERROR(COUNTIFS('Job Catalog'!$F$10:$F$509,$A63,'Job Catalog'!$H$10:$H$509,AH$7,'Job Catalog'!$I$10:$I$509,AH$9)/COUNTA('Job Catalog'!$C$10:$C$509),""))</f>
        <v/>
      </c>
      <c r="AI63" s="57">
        <f>IF(OR($A63="",AI$9=""),"",IFERROR(COUNTIFS('Job Catalog'!$F$10:$F$509,$A63,'Job Catalog'!$H$10:$H$509,AI$7,'Job Catalog'!$I$10:$I$509,AI$9)/COUNTA('Job Catalog'!$C$10:$C$509),""))</f>
        <v/>
      </c>
      <c r="AJ63" s="57">
        <f>IF(OR($A63="",AJ$9=""),"",IFERROR(COUNTIFS('Job Catalog'!$F$10:$F$509,$A63,'Job Catalog'!$H$10:$H$509,AJ$7,'Job Catalog'!$I$10:$I$509,AJ$9)/COUNTA('Job Catalog'!$C$10:$C$509),""))</f>
        <v/>
      </c>
      <c r="AK63" s="57">
        <f>IF(OR($A63="",AK$9=""),"",IFERROR(COUNTIFS('Job Catalog'!$F$10:$F$509,$A63,'Job Catalog'!$H$10:$H$509,AK$7,'Job Catalog'!$I$10:$I$509,AK$9)/COUNTA('Job Catalog'!$C$10:$C$509),""))</f>
        <v/>
      </c>
      <c r="AL63" s="57">
        <f>IF(OR($A63="",AL$9=""),"",IFERROR(COUNTIFS('Job Catalog'!$F$10:$F$509,$A63,'Job Catalog'!$H$10:$H$509,AL$7,'Job Catalog'!$I$10:$I$509,AL$9)/COUNTA('Job Catalog'!$C$10:$C$509),""))</f>
        <v/>
      </c>
      <c r="AM63" s="57">
        <f>IF(OR($A63="",AM$9=""),"",IFERROR(COUNTIFS('Job Catalog'!$F$10:$F$509,$A63,'Job Catalog'!$H$10:$H$509,AM$7,'Job Catalog'!$I$10:$I$509,AM$9)/COUNTA('Job Catalog'!$C$10:$C$509),""))</f>
        <v/>
      </c>
      <c r="AN63" s="57">
        <f>IF(OR($A63="",AN$9=""),"",IFERROR(COUNTIFS('Job Catalog'!$F$10:$F$509,$A63,'Job Catalog'!$H$10:$H$509,AN$7,'Job Catalog'!$I$10:$I$509,AN$9)/COUNTA('Job Catalog'!$C$10:$C$509),""))</f>
        <v/>
      </c>
      <c r="AO63" s="57">
        <f>IF(OR($A63="",AO$9=""),"",IFERROR(COUNTIFS('Job Catalog'!$F$10:$F$509,$A63,'Job Catalog'!$H$10:$H$509,AO$7,'Job Catalog'!$I$10:$I$509,AO$9)/COUNTA('Job Catalog'!$C$10:$C$509),""))</f>
        <v/>
      </c>
      <c r="AP63" s="57">
        <f>IF(OR($A63="",AP$9=""),"",IFERROR(COUNTIFS('Job Catalog'!$F$10:$F$509,$A63,'Job Catalog'!$H$10:$H$509,AP$7,'Job Catalog'!$I$10:$I$509,AP$9)/COUNTA('Job Catalog'!$C$10:$C$509),""))</f>
        <v/>
      </c>
      <c r="AQ63" s="57">
        <f>IF(OR($A63="",AQ$9=""),"",IFERROR(COUNTIFS('Job Catalog'!$F$10:$F$509,$A63,'Job Catalog'!$H$10:$H$509,AQ$7,'Job Catalog'!$I$10:$I$509,AQ$9)/COUNTA('Job Catalog'!$C$10:$C$509),""))</f>
        <v/>
      </c>
      <c r="AR63" s="57">
        <f>IF(OR($A63="",AR$9=""),"",IFERROR(COUNTIFS('Job Catalog'!$F$10:$F$509,$A63,'Job Catalog'!$H$10:$H$509,AR$7,'Job Catalog'!$I$10:$I$509,AR$9)/COUNTA('Job Catalog'!$C$10:$C$509),""))</f>
        <v/>
      </c>
      <c r="AS63" s="57">
        <f>IF(OR($A63="",AS$9=""),"",IFERROR(COUNTIFS('Job Catalog'!$F$10:$F$509,$A63,'Job Catalog'!$H$10:$H$509,AS$7,'Job Catalog'!$I$10:$I$509,AS$9)/COUNTA('Job Catalog'!$C$10:$C$509),""))</f>
        <v/>
      </c>
      <c r="AT63" s="57">
        <f>IF(OR($A63="",AT$9=""),"",IFERROR(COUNTIFS('Job Catalog'!$F$10:$F$509,$A63,'Job Catalog'!$H$10:$H$509,AT$7,'Job Catalog'!$I$10:$I$509,AT$9)/COUNTA('Job Catalog'!$C$10:$C$509),""))</f>
        <v/>
      </c>
      <c r="AU63" s="57">
        <f>IF(OR($A63="",AU$9=""),"",IFERROR(COUNTIFS('Job Catalog'!$F$10:$F$509,$A63,'Job Catalog'!$H$10:$H$509,AU$7,'Job Catalog'!$I$10:$I$509,AU$9)/COUNTA('Job Catalog'!$C$10:$C$509),""))</f>
        <v/>
      </c>
      <c r="AV63" s="57">
        <f>IF(OR($A63="",AV$9=""),"",IFERROR(COUNTIFS('Job Catalog'!$F$10:$F$509,$A63,'Job Catalog'!$H$10:$H$509,AV$7,'Job Catalog'!$I$10:$I$509,AV$9)/COUNTA('Job Catalog'!$C$10:$C$509),""))</f>
        <v/>
      </c>
      <c r="AW63" s="57">
        <f>IF(OR($A63="",AW$9=""),"",IFERROR(COUNTIFS('Job Catalog'!$F$10:$F$509,$A63,'Job Catalog'!$H$10:$H$509,AW$7,'Job Catalog'!$I$10:$I$509,AW$9)/COUNTA('Job Catalog'!$C$10:$C$509),""))</f>
        <v/>
      </c>
      <c r="AX63" s="57">
        <f>IF(OR($A63="",AX$9=""),"",IFERROR(COUNTIFS('Job Catalog'!$F$10:$F$509,$A63,'Job Catalog'!$H$10:$H$509,AX$7,'Job Catalog'!$I$10:$I$509,AX$9)/COUNTA('Job Catalog'!$C$10:$C$509),""))</f>
        <v/>
      </c>
      <c r="AY63" s="57">
        <f>IF(OR($A63="",AY$9=""),"",IFERROR(COUNTIFS('Job Catalog'!$F$10:$F$509,$A63,'Job Catalog'!$H$10:$H$509,AY$7,'Job Catalog'!$I$10:$I$509,AY$9)/COUNTA('Job Catalog'!$C$10:$C$509),""))</f>
        <v/>
      </c>
      <c r="AZ63" s="57">
        <f>IF(OR($A63="",AZ$9=""),"",IFERROR(COUNTIFS('Job Catalog'!$F$10:$F$509,$A63,'Job Catalog'!$H$10:$H$509,AZ$7,'Job Catalog'!$I$10:$I$509,AZ$9)/COUNTA('Job Catalog'!$C$10:$C$509),""))</f>
        <v/>
      </c>
      <c r="BA63" s="57">
        <f>IF(OR($A63="",BA$9=""),"",IFERROR(COUNTIFS('Job Catalog'!$F$10:$F$509,$A63,'Job Catalog'!$H$10:$H$509,BA$7,'Job Catalog'!$I$10:$I$509,BA$9)/COUNTA('Job Catalog'!$C$10:$C$509),""))</f>
        <v/>
      </c>
      <c r="BB63" s="57">
        <f>IF(OR($A63="",BB$9=""),"",IFERROR(COUNTIFS('Job Catalog'!$F$10:$F$509,$A63,'Job Catalog'!$H$10:$H$509,BB$7,'Job Catalog'!$I$10:$I$509,BB$9)/COUNTA('Job Catalog'!$C$10:$C$509),""))</f>
        <v/>
      </c>
      <c r="BC63" s="57">
        <f>IF(OR($A63="",BC$9=""),"",IFERROR(COUNTIFS('Job Catalog'!$F$10:$F$509,$A63,'Job Catalog'!$H$10:$H$509,BC$7,'Job Catalog'!$I$10:$I$509,BC$9)/COUNTA('Job Catalog'!$C$10:$C$509),""))</f>
        <v/>
      </c>
      <c r="BD63" s="57">
        <f>IF(OR($A63="",BD$9=""),"",IFERROR(COUNTIFS('Job Catalog'!$F$10:$F$509,$A63,'Job Catalog'!$H$10:$H$509,BD$7,'Job Catalog'!$I$10:$I$509,BD$9)/COUNTA('Job Catalog'!$C$10:$C$509),""))</f>
        <v/>
      </c>
      <c r="BE63" s="57">
        <f>IF(OR($A63="",BE$9=""),"",IFERROR(COUNTIFS('Job Catalog'!$F$10:$F$509,$A63,'Job Catalog'!$H$10:$H$509,BE$7,'Job Catalog'!$I$10:$I$509,BE$9)/COUNTA('Job Catalog'!$C$10:$C$509),""))</f>
        <v/>
      </c>
      <c r="BF63" s="57">
        <f>IF(OR($A63="",BF$9=""),"",IFERROR(COUNTIFS('Job Catalog'!$F$10:$F$509,$A63,'Job Catalog'!$H$10:$H$509,BF$7,'Job Catalog'!$I$10:$I$509,BF$9)/COUNTA('Job Catalog'!$C$10:$C$509),""))</f>
        <v/>
      </c>
      <c r="BG63" s="57">
        <f>IF(OR($A63="",BG$9=""),"",IFERROR(COUNTIFS('Job Catalog'!$F$10:$F$509,$A63,'Job Catalog'!$H$10:$H$509,BG$7,'Job Catalog'!$I$10:$I$509,BG$9)/COUNTA('Job Catalog'!$C$10:$C$509),""))</f>
        <v/>
      </c>
      <c r="BH63" s="57">
        <f>IF(OR($A63="",BH$9=""),"",IFERROR(COUNTIFS('Job Catalog'!$F$10:$F$509,$A63,'Job Catalog'!$H$10:$H$509,BH$7,'Job Catalog'!$I$10:$I$509,BH$9)/COUNTA('Job Catalog'!$C$10:$C$509),""))</f>
        <v/>
      </c>
      <c r="BI63" s="57">
        <f>IF(OR($A63="",BI$9=""),"",IFERROR(COUNTIFS('Job Catalog'!$F$10:$F$509,$A63,'Job Catalog'!$H$10:$H$509,BI$7,'Job Catalog'!$I$10:$I$509,BI$9)/COUNTA('Job Catalog'!$C$10:$C$509),""))</f>
        <v/>
      </c>
      <c r="BJ63" s="57">
        <f>IF(OR($A63="",BJ$9=""),"",IFERROR(COUNTIFS('Job Catalog'!$F$10:$F$509,$A63,'Job Catalog'!$H$10:$H$509,BJ$7,'Job Catalog'!$I$10:$I$509,BJ$9)/COUNTA('Job Catalog'!$C$10:$C$509),""))</f>
        <v/>
      </c>
      <c r="BK63" s="57">
        <f>IF(OR($A63="",BK$9=""),"",IFERROR(COUNTIFS('Job Catalog'!$F$10:$F$509,$A63,'Job Catalog'!$H$10:$H$509,BK$7,'Job Catalog'!$I$10:$I$509,BK$9)/COUNTA('Job Catalog'!$C$10:$C$509),""))</f>
        <v/>
      </c>
      <c r="BL63" s="57">
        <f>IF(OR($A63="",BL$9=""),"",IFERROR(COUNTIFS('Job Catalog'!$F$10:$F$509,$A63,'Job Catalog'!$H$10:$H$509,BL$7,'Job Catalog'!$I$10:$I$509,BL$9)/COUNTA('Job Catalog'!$C$10:$C$509),""))</f>
        <v/>
      </c>
      <c r="BM63" s="57">
        <f>IF(OR($A63="",BM$9=""),"",IFERROR(COUNTIFS('Job Catalog'!$F$10:$F$509,$A63,'Job Catalog'!$H$10:$H$509,BM$7,'Job Catalog'!$I$10:$I$509,BM$9)/COUNTA('Job Catalog'!$C$10:$C$509),""))</f>
        <v/>
      </c>
      <c r="BN63" s="57">
        <f>IF(OR($A63="",BN$9=""),"",IFERROR(COUNTIFS('Job Catalog'!$F$10:$F$509,$A63,'Job Catalog'!$H$10:$H$509,BN$7,'Job Catalog'!$I$10:$I$509,BN$9)/COUNTA('Job Catalog'!$C$10:$C$509),""))</f>
        <v/>
      </c>
      <c r="BO63" s="57">
        <f>IF(OR($A63="",BO$9=""),"",IFERROR(COUNTIFS('Job Catalog'!$F$10:$F$509,$A63,'Job Catalog'!$H$10:$H$509,BO$7,'Job Catalog'!$I$10:$I$509,BO$9)/COUNTA('Job Catalog'!$C$10:$C$509),""))</f>
        <v/>
      </c>
      <c r="BP63" s="57">
        <f>IF(OR($A63="",BP$9=""),"",IFERROR(COUNTIFS('Job Catalog'!$F$10:$F$509,$A63,'Job Catalog'!$H$10:$H$509,BP$7,'Job Catalog'!$I$10:$I$509,BP$9)/COUNTA('Job Catalog'!$C$10:$C$509),""))</f>
        <v/>
      </c>
      <c r="BQ63" s="57">
        <f>IF(OR($A63="",BQ$9=""),"",IFERROR(COUNTIFS('Job Catalog'!$F$10:$F$509,$A63,'Job Catalog'!$H$10:$H$509,BQ$7,'Job Catalog'!$I$10:$I$509,BQ$9)/COUNTA('Job Catalog'!$C$10:$C$509),""))</f>
        <v/>
      </c>
      <c r="BR63" s="57">
        <f>IF(OR($A63="",BR$9=""),"",IFERROR(COUNTIFS('Job Catalog'!$F$10:$F$509,$A63,'Job Catalog'!$H$10:$H$509,BR$7,'Job Catalog'!$I$10:$I$509,BR$9)/COUNTA('Job Catalog'!$C$10:$C$509),""))</f>
        <v/>
      </c>
      <c r="BS63" s="57">
        <f>IF(OR($A63="",BS$9=""),"",IFERROR(COUNTIFS('Job Catalog'!$F$10:$F$509,$A63,'Job Catalog'!$H$10:$H$509,BS$7,'Job Catalog'!$I$10:$I$509,BS$9)/COUNTA('Job Catalog'!$C$10:$C$509),""))</f>
        <v/>
      </c>
      <c r="BT63" s="57">
        <f>IF(OR($A63="",BT$9=""),"",IFERROR(COUNTIFS('Job Catalog'!$F$10:$F$509,$A63,'Job Catalog'!$H$10:$H$509,BT$7,'Job Catalog'!$I$10:$I$509,BT$9)/COUNTA('Job Catalog'!$C$10:$C$509),""))</f>
        <v/>
      </c>
      <c r="BU63" s="57">
        <f>IF(OR($A63="",BU$9=""),"",IFERROR(COUNTIFS('Job Catalog'!$F$10:$F$509,$A63,'Job Catalog'!$H$10:$H$509,BU$7,'Job Catalog'!$I$10:$I$509,BU$9)/COUNTA('Job Catalog'!$C$10:$C$509),""))</f>
        <v/>
      </c>
      <c r="BV63" s="57">
        <f>IF(OR($A63="",BV$9=""),"",IFERROR(COUNTIFS('Job Catalog'!$F$10:$F$509,$A63,'Job Catalog'!$H$10:$H$509,BV$7,'Job Catalog'!$I$10:$I$509,BV$9)/COUNTA('Job Catalog'!$C$10:$C$509),""))</f>
        <v/>
      </c>
      <c r="BW63" s="57">
        <f>IF(OR($A63="",BW$9=""),"",IFERROR(COUNTIFS('Job Catalog'!$F$10:$F$509,$A63,'Job Catalog'!$H$10:$H$509,BW$7,'Job Catalog'!$I$10:$I$509,BW$9)/COUNTA('Job Catalog'!$C$10:$C$509),""))</f>
        <v/>
      </c>
      <c r="BX63" s="57">
        <f>IF(OR($A63="",BX$9=""),"",IFERROR(COUNTIFS('Job Catalog'!$F$10:$F$509,$A63,'Job Catalog'!$H$10:$H$509,BX$7,'Job Catalog'!$I$10:$I$509,BX$9)/COUNTA('Job Catalog'!$C$10:$C$509),""))</f>
        <v/>
      </c>
      <c r="BY63" s="57">
        <f>IF(OR($A63="",BY$9=""),"",IFERROR(COUNTIFS('Job Catalog'!$F$10:$F$509,$A63,'Job Catalog'!$H$10:$H$509,BY$7,'Job Catalog'!$I$10:$I$509,BY$9)/COUNTA('Job Catalog'!$C$10:$C$509),""))</f>
        <v/>
      </c>
      <c r="BZ63" s="57">
        <f>IF(OR($A63="",BZ$9=""),"",IFERROR(COUNTIFS('Job Catalog'!$F$10:$F$509,$A63,'Job Catalog'!$H$10:$H$509,BZ$7,'Job Catalog'!$I$10:$I$509,BZ$9)/COUNTA('Job Catalog'!$C$10:$C$509),""))</f>
        <v/>
      </c>
      <c r="CA63" s="57">
        <f>IF(OR($A63="",CA$9=""),"",IFERROR(COUNTIFS('Job Catalog'!$F$10:$F$509,$A63,'Job Catalog'!$H$10:$H$509,CA$7,'Job Catalog'!$I$10:$I$509,CA$9)/COUNTA('Job Catalog'!$C$10:$C$509),""))</f>
        <v/>
      </c>
      <c r="CB63" s="57">
        <f>IF(OR($A63="",CB$9=""),"",IFERROR(COUNTIFS('Job Catalog'!$F$10:$F$509,$A63,'Job Catalog'!$H$10:$H$509,CB$7,'Job Catalog'!$I$10:$I$509,CB$9)/COUNTA('Job Catalog'!$C$10:$C$509),""))</f>
        <v/>
      </c>
      <c r="CC63" s="57">
        <f>IF(OR($A63="",CC$9=""),"",IFERROR(COUNTIFS('Job Catalog'!$F$10:$F$509,$A63,'Job Catalog'!$H$10:$H$509,CC$7,'Job Catalog'!$I$10:$I$509,CC$9)/COUNTA('Job Catalog'!$C$10:$C$509),""))</f>
        <v/>
      </c>
      <c r="CD63" s="57">
        <f>IF(OR($A63="",CD$9=""),"",IFERROR(COUNTIFS('Job Catalog'!$F$10:$F$509,$A63,'Job Catalog'!$H$10:$H$509,CD$7,'Job Catalog'!$I$10:$I$509,CD$9)/COUNTA('Job Catalog'!$C$10:$C$509),""))</f>
        <v/>
      </c>
      <c r="CE63" s="57">
        <f>IF(OR($A63="",CE$9=""),"",IFERROR(COUNTIFS('Job Catalog'!$F$10:$F$509,$A63,'Job Catalog'!$H$10:$H$509,CE$7,'Job Catalog'!$I$10:$I$509,CE$9)/COUNTA('Job Catalog'!$C$10:$C$509),""))</f>
        <v/>
      </c>
      <c r="CF63" s="57">
        <f>IF(OR($A63="",CF$9=""),"",IFERROR(COUNTIFS('Job Catalog'!$F$10:$F$509,$A63,'Job Catalog'!$H$10:$H$509,CF$7,'Job Catalog'!$I$10:$I$509,CF$9)/COUNTA('Job Catalog'!$C$10:$C$509),""))</f>
        <v/>
      </c>
      <c r="CG63" s="57">
        <f>IF(OR($A63="",CG$9=""),"",IFERROR(COUNTIFS('Job Catalog'!$F$10:$F$509,$A63,'Job Catalog'!$H$10:$H$509,CG$7,'Job Catalog'!$I$10:$I$509,CG$9)/COUNTA('Job Catalog'!$C$10:$C$509),""))</f>
        <v/>
      </c>
      <c r="CH63" s="57">
        <f>IF(OR($A63="",CH$9=""),"",IFERROR(COUNTIFS('Job Catalog'!$F$10:$F$509,$A63,'Job Catalog'!$H$10:$H$509,CH$7,'Job Catalog'!$I$10:$I$509,CH$9)/COUNTA('Job Catalog'!$C$10:$C$509),""))</f>
        <v/>
      </c>
      <c r="CI63" s="57">
        <f>IF(OR($A63="",CI$9=""),"",IFERROR(COUNTIFS('Job Catalog'!$F$10:$F$509,$A63,'Job Catalog'!$H$10:$H$509,CI$7,'Job Catalog'!$I$10:$I$509,CI$9)/COUNTA('Job Catalog'!$C$10:$C$509),""))</f>
        <v/>
      </c>
      <c r="CJ63" s="57">
        <f>IF(OR($A63="",CJ$9=""),"",IFERROR(COUNTIFS('Job Catalog'!$F$10:$F$509,$A63,'Job Catalog'!$H$10:$H$509,CJ$7,'Job Catalog'!$I$10:$I$509,CJ$9)/COUNTA('Job Catalog'!$C$10:$C$509),""))</f>
        <v/>
      </c>
      <c r="CK63" s="57">
        <f>IF(OR($A63="",CK$9=""),"",IFERROR(COUNTIFS('Job Catalog'!$F$10:$F$509,$A63,'Job Catalog'!$H$10:$H$509,CK$7,'Job Catalog'!$I$10:$I$509,CK$9)/COUNTA('Job Catalog'!$C$10:$C$509),""))</f>
        <v/>
      </c>
      <c r="CL63" s="57">
        <f>IF(OR($A63="",CL$9=""),"",IFERROR(COUNTIFS('Job Catalog'!$F$10:$F$509,$A63,'Job Catalog'!$H$10:$H$509,CL$7,'Job Catalog'!$I$10:$I$509,CL$9)/COUNTA('Job Catalog'!$C$10:$C$509),""))</f>
        <v/>
      </c>
      <c r="CM63" s="57">
        <f>IF(OR($A63="",CM$9=""),"",IFERROR(COUNTIFS('Job Catalog'!$F$10:$F$509,$A63,'Job Catalog'!$H$10:$H$509,CM$7,'Job Catalog'!$I$10:$I$509,CM$9)/COUNTA('Job Catalog'!$C$10:$C$509),""))</f>
        <v/>
      </c>
      <c r="CN63" s="57">
        <f>IF(OR($A63="",CN$9=""),"",IFERROR(COUNTIFS('Job Catalog'!$F$10:$F$509,$A63,'Job Catalog'!$H$10:$H$509,CN$7,'Job Catalog'!$I$10:$I$509,CN$9)/COUNTA('Job Catalog'!$C$10:$C$509),""))</f>
        <v/>
      </c>
      <c r="CO63" s="57">
        <f>IF(OR($A63="",CO$9=""),"",IFERROR(COUNTIFS('Job Catalog'!$F$10:$F$509,$A63,'Job Catalog'!$H$10:$H$509,CO$7,'Job Catalog'!$I$10:$I$509,CO$9)/COUNTA('Job Catalog'!$C$10:$C$509),""))</f>
        <v/>
      </c>
      <c r="CP63" s="57">
        <f>IF(OR($A63="",CP$9=""),"",IFERROR(COUNTIFS('Job Catalog'!$F$10:$F$509,$A63,'Job Catalog'!$H$10:$H$509,CP$7,'Job Catalog'!$I$10:$I$509,CP$9)/COUNTA('Job Catalog'!$C$10:$C$509),""))</f>
        <v/>
      </c>
      <c r="CQ63" s="57">
        <f>IF(OR($A63="",CQ$9=""),"",IFERROR(COUNTIFS('Job Catalog'!$F$10:$F$509,$A63,'Job Catalog'!$H$10:$H$509,CQ$7,'Job Catalog'!$I$10:$I$509,CQ$9)/COUNTA('Job Catalog'!$C$10:$C$509),""))</f>
        <v/>
      </c>
      <c r="CR63" s="57">
        <f>IF(OR($A63="",CR$9=""),"",IFERROR(COUNTIFS('Job Catalog'!$F$10:$F$509,$A63,'Job Catalog'!$H$10:$H$509,CR$7,'Job Catalog'!$I$10:$I$509,CR$9)/COUNTA('Job Catalog'!$C$10:$C$509),""))</f>
        <v/>
      </c>
      <c r="CS63" s="57">
        <f>IF(OR($A63="",CS$9=""),"",IFERROR(COUNTIFS('Job Catalog'!$F$10:$F$509,$A63,'Job Catalog'!$H$10:$H$509,CS$7,'Job Catalog'!$I$10:$I$509,CS$9)/COUNTA('Job Catalog'!$C$10:$C$509),""))</f>
        <v/>
      </c>
      <c r="CT63" s="57">
        <f>IF(OR($A63="",CT$9=""),"",IFERROR(COUNTIFS('Job Catalog'!$F$10:$F$509,$A63,'Job Catalog'!$H$10:$H$509,CT$7,'Job Catalog'!$I$10:$I$509,CT$9)/COUNTA('Job Catalog'!$C$10:$C$509),""))</f>
        <v/>
      </c>
      <c r="CU63" s="58">
        <f>IF($A63="","",SUM(C63:CT63))</f>
        <v/>
      </c>
    </row>
    <row r="64">
      <c r="A64">
        <f>IF(SETUP!$C202="","",SETUP!$C202)</f>
        <v/>
      </c>
      <c r="B64" s="9">
        <f>IF(SETUP!$C202="","",SETUP!$B202&amp;" / "&amp;SETUP!$D202)</f>
        <v/>
      </c>
      <c r="C64" s="57">
        <f>IF(OR($A64="",C$9=""),"",IFERROR(COUNTIFS('Job Catalog'!$F$10:$F$509,$A64,'Job Catalog'!$H$10:$H$509,C$7,'Job Catalog'!$I$10:$I$509,C$9)/COUNTA('Job Catalog'!$C$10:$C$509),""))</f>
        <v/>
      </c>
      <c r="D64" s="57">
        <f>IF(OR($A64="",D$9=""),"",IFERROR(COUNTIFS('Job Catalog'!$F$10:$F$509,$A64,'Job Catalog'!$H$10:$H$509,D$7,'Job Catalog'!$I$10:$I$509,D$9)/COUNTA('Job Catalog'!$C$10:$C$509),""))</f>
        <v/>
      </c>
      <c r="E64" s="57">
        <f>IF(OR($A64="",E$9=""),"",IFERROR(COUNTIFS('Job Catalog'!$F$10:$F$509,$A64,'Job Catalog'!$H$10:$H$509,E$7,'Job Catalog'!$I$10:$I$509,E$9)/COUNTA('Job Catalog'!$C$10:$C$509),""))</f>
        <v/>
      </c>
      <c r="F64" s="57">
        <f>IF(OR($A64="",F$9=""),"",IFERROR(COUNTIFS('Job Catalog'!$F$10:$F$509,$A64,'Job Catalog'!$H$10:$H$509,F$7,'Job Catalog'!$I$10:$I$509,F$9)/COUNTA('Job Catalog'!$C$10:$C$509),""))</f>
        <v/>
      </c>
      <c r="G64" s="57">
        <f>IF(OR($A64="",G$9=""),"",IFERROR(COUNTIFS('Job Catalog'!$F$10:$F$509,$A64,'Job Catalog'!$H$10:$H$509,G$7,'Job Catalog'!$I$10:$I$509,G$9)/COUNTA('Job Catalog'!$C$10:$C$509),""))</f>
        <v/>
      </c>
      <c r="H64" s="57">
        <f>IF(OR($A64="",H$9=""),"",IFERROR(COUNTIFS('Job Catalog'!$F$10:$F$509,$A64,'Job Catalog'!$H$10:$H$509,H$7,'Job Catalog'!$I$10:$I$509,H$9)/COUNTA('Job Catalog'!$C$10:$C$509),""))</f>
        <v/>
      </c>
      <c r="I64" s="57">
        <f>IF(OR($A64="",I$9=""),"",IFERROR(COUNTIFS('Job Catalog'!$F$10:$F$509,$A64,'Job Catalog'!$H$10:$H$509,I$7,'Job Catalog'!$I$10:$I$509,I$9)/COUNTA('Job Catalog'!$C$10:$C$509),""))</f>
        <v/>
      </c>
      <c r="J64" s="57">
        <f>IF(OR($A64="",J$9=""),"",IFERROR(COUNTIFS('Job Catalog'!$F$10:$F$509,$A64,'Job Catalog'!$H$10:$H$509,J$7,'Job Catalog'!$I$10:$I$509,J$9)/COUNTA('Job Catalog'!$C$10:$C$509),""))</f>
        <v/>
      </c>
      <c r="K64" s="57">
        <f>IF(OR($A64="",K$9=""),"",IFERROR(COUNTIFS('Job Catalog'!$F$10:$F$509,$A64,'Job Catalog'!$H$10:$H$509,K$7,'Job Catalog'!$I$10:$I$509,K$9)/COUNTA('Job Catalog'!$C$10:$C$509),""))</f>
        <v/>
      </c>
      <c r="L64" s="57">
        <f>IF(OR($A64="",L$9=""),"",IFERROR(COUNTIFS('Job Catalog'!$F$10:$F$509,$A64,'Job Catalog'!$H$10:$H$509,L$7,'Job Catalog'!$I$10:$I$509,L$9)/COUNTA('Job Catalog'!$C$10:$C$509),""))</f>
        <v/>
      </c>
      <c r="M64" s="57">
        <f>IF(OR($A64="",M$9=""),"",IFERROR(COUNTIFS('Job Catalog'!$F$10:$F$509,$A64,'Job Catalog'!$H$10:$H$509,M$7,'Job Catalog'!$I$10:$I$509,M$9)/COUNTA('Job Catalog'!$C$10:$C$509),""))</f>
        <v/>
      </c>
      <c r="N64" s="57">
        <f>IF(OR($A64="",N$9=""),"",IFERROR(COUNTIFS('Job Catalog'!$F$10:$F$509,$A64,'Job Catalog'!$H$10:$H$509,N$7,'Job Catalog'!$I$10:$I$509,N$9)/COUNTA('Job Catalog'!$C$10:$C$509),""))</f>
        <v/>
      </c>
      <c r="O64" s="57">
        <f>IF(OR($A64="",O$9=""),"",IFERROR(COUNTIFS('Job Catalog'!$F$10:$F$509,$A64,'Job Catalog'!$H$10:$H$509,O$7,'Job Catalog'!$I$10:$I$509,O$9)/COUNTA('Job Catalog'!$C$10:$C$509),""))</f>
        <v/>
      </c>
      <c r="P64" s="57">
        <f>IF(OR($A64="",P$9=""),"",IFERROR(COUNTIFS('Job Catalog'!$F$10:$F$509,$A64,'Job Catalog'!$H$10:$H$509,P$7,'Job Catalog'!$I$10:$I$509,P$9)/COUNTA('Job Catalog'!$C$10:$C$509),""))</f>
        <v/>
      </c>
      <c r="Q64" s="57">
        <f>IF(OR($A64="",Q$9=""),"",IFERROR(COUNTIFS('Job Catalog'!$F$10:$F$509,$A64,'Job Catalog'!$H$10:$H$509,Q$7,'Job Catalog'!$I$10:$I$509,Q$9)/COUNTA('Job Catalog'!$C$10:$C$509),""))</f>
        <v/>
      </c>
      <c r="R64" s="57">
        <f>IF(OR($A64="",R$9=""),"",IFERROR(COUNTIFS('Job Catalog'!$F$10:$F$509,$A64,'Job Catalog'!$H$10:$H$509,R$7,'Job Catalog'!$I$10:$I$509,R$9)/COUNTA('Job Catalog'!$C$10:$C$509),""))</f>
        <v/>
      </c>
      <c r="S64" s="57">
        <f>IF(OR($A64="",S$9=""),"",IFERROR(COUNTIFS('Job Catalog'!$F$10:$F$509,$A64,'Job Catalog'!$H$10:$H$509,S$7,'Job Catalog'!$I$10:$I$509,S$9)/COUNTA('Job Catalog'!$C$10:$C$509),""))</f>
        <v/>
      </c>
      <c r="T64" s="57">
        <f>IF(OR($A64="",T$9=""),"",IFERROR(COUNTIFS('Job Catalog'!$F$10:$F$509,$A64,'Job Catalog'!$H$10:$H$509,T$7,'Job Catalog'!$I$10:$I$509,T$9)/COUNTA('Job Catalog'!$C$10:$C$509),""))</f>
        <v/>
      </c>
      <c r="U64" s="57">
        <f>IF(OR($A64="",U$9=""),"",IFERROR(COUNTIFS('Job Catalog'!$F$10:$F$509,$A64,'Job Catalog'!$H$10:$H$509,U$7,'Job Catalog'!$I$10:$I$509,U$9)/COUNTA('Job Catalog'!$C$10:$C$509),""))</f>
        <v/>
      </c>
      <c r="V64" s="57">
        <f>IF(OR($A64="",V$9=""),"",IFERROR(COUNTIFS('Job Catalog'!$F$10:$F$509,$A64,'Job Catalog'!$H$10:$H$509,V$7,'Job Catalog'!$I$10:$I$509,V$9)/COUNTA('Job Catalog'!$C$10:$C$509),""))</f>
        <v/>
      </c>
      <c r="W64" s="57">
        <f>IF(OR($A64="",W$9=""),"",IFERROR(COUNTIFS('Job Catalog'!$F$10:$F$509,$A64,'Job Catalog'!$H$10:$H$509,W$7,'Job Catalog'!$I$10:$I$509,W$9)/COUNTA('Job Catalog'!$C$10:$C$509),""))</f>
        <v/>
      </c>
      <c r="X64" s="57">
        <f>IF(OR($A64="",X$9=""),"",IFERROR(COUNTIFS('Job Catalog'!$F$10:$F$509,$A64,'Job Catalog'!$H$10:$H$509,X$7,'Job Catalog'!$I$10:$I$509,X$9)/COUNTA('Job Catalog'!$C$10:$C$509),""))</f>
        <v/>
      </c>
      <c r="Y64" s="57">
        <f>IF(OR($A64="",Y$9=""),"",IFERROR(COUNTIFS('Job Catalog'!$F$10:$F$509,$A64,'Job Catalog'!$H$10:$H$509,Y$7,'Job Catalog'!$I$10:$I$509,Y$9)/COUNTA('Job Catalog'!$C$10:$C$509),""))</f>
        <v/>
      </c>
      <c r="Z64" s="57">
        <f>IF(OR($A64="",Z$9=""),"",IFERROR(COUNTIFS('Job Catalog'!$F$10:$F$509,$A64,'Job Catalog'!$H$10:$H$509,Z$7,'Job Catalog'!$I$10:$I$509,Z$9)/COUNTA('Job Catalog'!$C$10:$C$509),""))</f>
        <v/>
      </c>
      <c r="AA64" s="57">
        <f>IF(OR($A64="",AA$9=""),"",IFERROR(COUNTIFS('Job Catalog'!$F$10:$F$509,$A64,'Job Catalog'!$H$10:$H$509,AA$7,'Job Catalog'!$I$10:$I$509,AA$9)/COUNTA('Job Catalog'!$C$10:$C$509),""))</f>
        <v/>
      </c>
      <c r="AB64" s="57">
        <f>IF(OR($A64="",AB$9=""),"",IFERROR(COUNTIFS('Job Catalog'!$F$10:$F$509,$A64,'Job Catalog'!$H$10:$H$509,AB$7,'Job Catalog'!$I$10:$I$509,AB$9)/COUNTA('Job Catalog'!$C$10:$C$509),""))</f>
        <v/>
      </c>
      <c r="AC64" s="57">
        <f>IF(OR($A64="",AC$9=""),"",IFERROR(COUNTIFS('Job Catalog'!$F$10:$F$509,$A64,'Job Catalog'!$H$10:$H$509,AC$7,'Job Catalog'!$I$10:$I$509,AC$9)/COUNTA('Job Catalog'!$C$10:$C$509),""))</f>
        <v/>
      </c>
      <c r="AD64" s="57">
        <f>IF(OR($A64="",AD$9=""),"",IFERROR(COUNTIFS('Job Catalog'!$F$10:$F$509,$A64,'Job Catalog'!$H$10:$H$509,AD$7,'Job Catalog'!$I$10:$I$509,AD$9)/COUNTA('Job Catalog'!$C$10:$C$509),""))</f>
        <v/>
      </c>
      <c r="AE64" s="57">
        <f>IF(OR($A64="",AE$9=""),"",IFERROR(COUNTIFS('Job Catalog'!$F$10:$F$509,$A64,'Job Catalog'!$H$10:$H$509,AE$7,'Job Catalog'!$I$10:$I$509,AE$9)/COUNTA('Job Catalog'!$C$10:$C$509),""))</f>
        <v/>
      </c>
      <c r="AF64" s="57">
        <f>IF(OR($A64="",AF$9=""),"",IFERROR(COUNTIFS('Job Catalog'!$F$10:$F$509,$A64,'Job Catalog'!$H$10:$H$509,AF$7,'Job Catalog'!$I$10:$I$509,AF$9)/COUNTA('Job Catalog'!$C$10:$C$509),""))</f>
        <v/>
      </c>
      <c r="AG64" s="57">
        <f>IF(OR($A64="",AG$9=""),"",IFERROR(COUNTIFS('Job Catalog'!$F$10:$F$509,$A64,'Job Catalog'!$H$10:$H$509,AG$7,'Job Catalog'!$I$10:$I$509,AG$9)/COUNTA('Job Catalog'!$C$10:$C$509),""))</f>
        <v/>
      </c>
      <c r="AH64" s="57">
        <f>IF(OR($A64="",AH$9=""),"",IFERROR(COUNTIFS('Job Catalog'!$F$10:$F$509,$A64,'Job Catalog'!$H$10:$H$509,AH$7,'Job Catalog'!$I$10:$I$509,AH$9)/COUNTA('Job Catalog'!$C$10:$C$509),""))</f>
        <v/>
      </c>
      <c r="AI64" s="57">
        <f>IF(OR($A64="",AI$9=""),"",IFERROR(COUNTIFS('Job Catalog'!$F$10:$F$509,$A64,'Job Catalog'!$H$10:$H$509,AI$7,'Job Catalog'!$I$10:$I$509,AI$9)/COUNTA('Job Catalog'!$C$10:$C$509),""))</f>
        <v/>
      </c>
      <c r="AJ64" s="57">
        <f>IF(OR($A64="",AJ$9=""),"",IFERROR(COUNTIFS('Job Catalog'!$F$10:$F$509,$A64,'Job Catalog'!$H$10:$H$509,AJ$7,'Job Catalog'!$I$10:$I$509,AJ$9)/COUNTA('Job Catalog'!$C$10:$C$509),""))</f>
        <v/>
      </c>
      <c r="AK64" s="57">
        <f>IF(OR($A64="",AK$9=""),"",IFERROR(COUNTIFS('Job Catalog'!$F$10:$F$509,$A64,'Job Catalog'!$H$10:$H$509,AK$7,'Job Catalog'!$I$10:$I$509,AK$9)/COUNTA('Job Catalog'!$C$10:$C$509),""))</f>
        <v/>
      </c>
      <c r="AL64" s="57">
        <f>IF(OR($A64="",AL$9=""),"",IFERROR(COUNTIFS('Job Catalog'!$F$10:$F$509,$A64,'Job Catalog'!$H$10:$H$509,AL$7,'Job Catalog'!$I$10:$I$509,AL$9)/COUNTA('Job Catalog'!$C$10:$C$509),""))</f>
        <v/>
      </c>
      <c r="AM64" s="57">
        <f>IF(OR($A64="",AM$9=""),"",IFERROR(COUNTIFS('Job Catalog'!$F$10:$F$509,$A64,'Job Catalog'!$H$10:$H$509,AM$7,'Job Catalog'!$I$10:$I$509,AM$9)/COUNTA('Job Catalog'!$C$10:$C$509),""))</f>
        <v/>
      </c>
      <c r="AN64" s="57">
        <f>IF(OR($A64="",AN$9=""),"",IFERROR(COUNTIFS('Job Catalog'!$F$10:$F$509,$A64,'Job Catalog'!$H$10:$H$509,AN$7,'Job Catalog'!$I$10:$I$509,AN$9)/COUNTA('Job Catalog'!$C$10:$C$509),""))</f>
        <v/>
      </c>
      <c r="AO64" s="57">
        <f>IF(OR($A64="",AO$9=""),"",IFERROR(COUNTIFS('Job Catalog'!$F$10:$F$509,$A64,'Job Catalog'!$H$10:$H$509,AO$7,'Job Catalog'!$I$10:$I$509,AO$9)/COUNTA('Job Catalog'!$C$10:$C$509),""))</f>
        <v/>
      </c>
      <c r="AP64" s="57">
        <f>IF(OR($A64="",AP$9=""),"",IFERROR(COUNTIFS('Job Catalog'!$F$10:$F$509,$A64,'Job Catalog'!$H$10:$H$509,AP$7,'Job Catalog'!$I$10:$I$509,AP$9)/COUNTA('Job Catalog'!$C$10:$C$509),""))</f>
        <v/>
      </c>
      <c r="AQ64" s="57">
        <f>IF(OR($A64="",AQ$9=""),"",IFERROR(COUNTIFS('Job Catalog'!$F$10:$F$509,$A64,'Job Catalog'!$H$10:$H$509,AQ$7,'Job Catalog'!$I$10:$I$509,AQ$9)/COUNTA('Job Catalog'!$C$10:$C$509),""))</f>
        <v/>
      </c>
      <c r="AR64" s="57">
        <f>IF(OR($A64="",AR$9=""),"",IFERROR(COUNTIFS('Job Catalog'!$F$10:$F$509,$A64,'Job Catalog'!$H$10:$H$509,AR$7,'Job Catalog'!$I$10:$I$509,AR$9)/COUNTA('Job Catalog'!$C$10:$C$509),""))</f>
        <v/>
      </c>
      <c r="AS64" s="57">
        <f>IF(OR($A64="",AS$9=""),"",IFERROR(COUNTIFS('Job Catalog'!$F$10:$F$509,$A64,'Job Catalog'!$H$10:$H$509,AS$7,'Job Catalog'!$I$10:$I$509,AS$9)/COUNTA('Job Catalog'!$C$10:$C$509),""))</f>
        <v/>
      </c>
      <c r="AT64" s="57">
        <f>IF(OR($A64="",AT$9=""),"",IFERROR(COUNTIFS('Job Catalog'!$F$10:$F$509,$A64,'Job Catalog'!$H$10:$H$509,AT$7,'Job Catalog'!$I$10:$I$509,AT$9)/COUNTA('Job Catalog'!$C$10:$C$509),""))</f>
        <v/>
      </c>
      <c r="AU64" s="57">
        <f>IF(OR($A64="",AU$9=""),"",IFERROR(COUNTIFS('Job Catalog'!$F$10:$F$509,$A64,'Job Catalog'!$H$10:$H$509,AU$7,'Job Catalog'!$I$10:$I$509,AU$9)/COUNTA('Job Catalog'!$C$10:$C$509),""))</f>
        <v/>
      </c>
      <c r="AV64" s="57">
        <f>IF(OR($A64="",AV$9=""),"",IFERROR(COUNTIFS('Job Catalog'!$F$10:$F$509,$A64,'Job Catalog'!$H$10:$H$509,AV$7,'Job Catalog'!$I$10:$I$509,AV$9)/COUNTA('Job Catalog'!$C$10:$C$509),""))</f>
        <v/>
      </c>
      <c r="AW64" s="57">
        <f>IF(OR($A64="",AW$9=""),"",IFERROR(COUNTIFS('Job Catalog'!$F$10:$F$509,$A64,'Job Catalog'!$H$10:$H$509,AW$7,'Job Catalog'!$I$10:$I$509,AW$9)/COUNTA('Job Catalog'!$C$10:$C$509),""))</f>
        <v/>
      </c>
      <c r="AX64" s="57">
        <f>IF(OR($A64="",AX$9=""),"",IFERROR(COUNTIFS('Job Catalog'!$F$10:$F$509,$A64,'Job Catalog'!$H$10:$H$509,AX$7,'Job Catalog'!$I$10:$I$509,AX$9)/COUNTA('Job Catalog'!$C$10:$C$509),""))</f>
        <v/>
      </c>
      <c r="AY64" s="57">
        <f>IF(OR($A64="",AY$9=""),"",IFERROR(COUNTIFS('Job Catalog'!$F$10:$F$509,$A64,'Job Catalog'!$H$10:$H$509,AY$7,'Job Catalog'!$I$10:$I$509,AY$9)/COUNTA('Job Catalog'!$C$10:$C$509),""))</f>
        <v/>
      </c>
      <c r="AZ64" s="57">
        <f>IF(OR($A64="",AZ$9=""),"",IFERROR(COUNTIFS('Job Catalog'!$F$10:$F$509,$A64,'Job Catalog'!$H$10:$H$509,AZ$7,'Job Catalog'!$I$10:$I$509,AZ$9)/COUNTA('Job Catalog'!$C$10:$C$509),""))</f>
        <v/>
      </c>
      <c r="BA64" s="57">
        <f>IF(OR($A64="",BA$9=""),"",IFERROR(COUNTIFS('Job Catalog'!$F$10:$F$509,$A64,'Job Catalog'!$H$10:$H$509,BA$7,'Job Catalog'!$I$10:$I$509,BA$9)/COUNTA('Job Catalog'!$C$10:$C$509),""))</f>
        <v/>
      </c>
      <c r="BB64" s="57">
        <f>IF(OR($A64="",BB$9=""),"",IFERROR(COUNTIFS('Job Catalog'!$F$10:$F$509,$A64,'Job Catalog'!$H$10:$H$509,BB$7,'Job Catalog'!$I$10:$I$509,BB$9)/COUNTA('Job Catalog'!$C$10:$C$509),""))</f>
        <v/>
      </c>
      <c r="BC64" s="57">
        <f>IF(OR($A64="",BC$9=""),"",IFERROR(COUNTIFS('Job Catalog'!$F$10:$F$509,$A64,'Job Catalog'!$H$10:$H$509,BC$7,'Job Catalog'!$I$10:$I$509,BC$9)/COUNTA('Job Catalog'!$C$10:$C$509),""))</f>
        <v/>
      </c>
      <c r="BD64" s="57">
        <f>IF(OR($A64="",BD$9=""),"",IFERROR(COUNTIFS('Job Catalog'!$F$10:$F$509,$A64,'Job Catalog'!$H$10:$H$509,BD$7,'Job Catalog'!$I$10:$I$509,BD$9)/COUNTA('Job Catalog'!$C$10:$C$509),""))</f>
        <v/>
      </c>
      <c r="BE64" s="57">
        <f>IF(OR($A64="",BE$9=""),"",IFERROR(COUNTIFS('Job Catalog'!$F$10:$F$509,$A64,'Job Catalog'!$H$10:$H$509,BE$7,'Job Catalog'!$I$10:$I$509,BE$9)/COUNTA('Job Catalog'!$C$10:$C$509),""))</f>
        <v/>
      </c>
      <c r="BF64" s="57">
        <f>IF(OR($A64="",BF$9=""),"",IFERROR(COUNTIFS('Job Catalog'!$F$10:$F$509,$A64,'Job Catalog'!$H$10:$H$509,BF$7,'Job Catalog'!$I$10:$I$509,BF$9)/COUNTA('Job Catalog'!$C$10:$C$509),""))</f>
        <v/>
      </c>
      <c r="BG64" s="57">
        <f>IF(OR($A64="",BG$9=""),"",IFERROR(COUNTIFS('Job Catalog'!$F$10:$F$509,$A64,'Job Catalog'!$H$10:$H$509,BG$7,'Job Catalog'!$I$10:$I$509,BG$9)/COUNTA('Job Catalog'!$C$10:$C$509),""))</f>
        <v/>
      </c>
      <c r="BH64" s="57">
        <f>IF(OR($A64="",BH$9=""),"",IFERROR(COUNTIFS('Job Catalog'!$F$10:$F$509,$A64,'Job Catalog'!$H$10:$H$509,BH$7,'Job Catalog'!$I$10:$I$509,BH$9)/COUNTA('Job Catalog'!$C$10:$C$509),""))</f>
        <v/>
      </c>
      <c r="BI64" s="57">
        <f>IF(OR($A64="",BI$9=""),"",IFERROR(COUNTIFS('Job Catalog'!$F$10:$F$509,$A64,'Job Catalog'!$H$10:$H$509,BI$7,'Job Catalog'!$I$10:$I$509,BI$9)/COUNTA('Job Catalog'!$C$10:$C$509),""))</f>
        <v/>
      </c>
      <c r="BJ64" s="57">
        <f>IF(OR($A64="",BJ$9=""),"",IFERROR(COUNTIFS('Job Catalog'!$F$10:$F$509,$A64,'Job Catalog'!$H$10:$H$509,BJ$7,'Job Catalog'!$I$10:$I$509,BJ$9)/COUNTA('Job Catalog'!$C$10:$C$509),""))</f>
        <v/>
      </c>
      <c r="BK64" s="57">
        <f>IF(OR($A64="",BK$9=""),"",IFERROR(COUNTIFS('Job Catalog'!$F$10:$F$509,$A64,'Job Catalog'!$H$10:$H$509,BK$7,'Job Catalog'!$I$10:$I$509,BK$9)/COUNTA('Job Catalog'!$C$10:$C$509),""))</f>
        <v/>
      </c>
      <c r="BL64" s="57">
        <f>IF(OR($A64="",BL$9=""),"",IFERROR(COUNTIFS('Job Catalog'!$F$10:$F$509,$A64,'Job Catalog'!$H$10:$H$509,BL$7,'Job Catalog'!$I$10:$I$509,BL$9)/COUNTA('Job Catalog'!$C$10:$C$509),""))</f>
        <v/>
      </c>
      <c r="BM64" s="57">
        <f>IF(OR($A64="",BM$9=""),"",IFERROR(COUNTIFS('Job Catalog'!$F$10:$F$509,$A64,'Job Catalog'!$H$10:$H$509,BM$7,'Job Catalog'!$I$10:$I$509,BM$9)/COUNTA('Job Catalog'!$C$10:$C$509),""))</f>
        <v/>
      </c>
      <c r="BN64" s="57">
        <f>IF(OR($A64="",BN$9=""),"",IFERROR(COUNTIFS('Job Catalog'!$F$10:$F$509,$A64,'Job Catalog'!$H$10:$H$509,BN$7,'Job Catalog'!$I$10:$I$509,BN$9)/COUNTA('Job Catalog'!$C$10:$C$509),""))</f>
        <v/>
      </c>
      <c r="BO64" s="57">
        <f>IF(OR($A64="",BO$9=""),"",IFERROR(COUNTIFS('Job Catalog'!$F$10:$F$509,$A64,'Job Catalog'!$H$10:$H$509,BO$7,'Job Catalog'!$I$10:$I$509,BO$9)/COUNTA('Job Catalog'!$C$10:$C$509),""))</f>
        <v/>
      </c>
      <c r="BP64" s="57">
        <f>IF(OR($A64="",BP$9=""),"",IFERROR(COUNTIFS('Job Catalog'!$F$10:$F$509,$A64,'Job Catalog'!$H$10:$H$509,BP$7,'Job Catalog'!$I$10:$I$509,BP$9)/COUNTA('Job Catalog'!$C$10:$C$509),""))</f>
        <v/>
      </c>
      <c r="BQ64" s="57">
        <f>IF(OR($A64="",BQ$9=""),"",IFERROR(COUNTIFS('Job Catalog'!$F$10:$F$509,$A64,'Job Catalog'!$H$10:$H$509,BQ$7,'Job Catalog'!$I$10:$I$509,BQ$9)/COUNTA('Job Catalog'!$C$10:$C$509),""))</f>
        <v/>
      </c>
      <c r="BR64" s="57">
        <f>IF(OR($A64="",BR$9=""),"",IFERROR(COUNTIFS('Job Catalog'!$F$10:$F$509,$A64,'Job Catalog'!$H$10:$H$509,BR$7,'Job Catalog'!$I$10:$I$509,BR$9)/COUNTA('Job Catalog'!$C$10:$C$509),""))</f>
        <v/>
      </c>
      <c r="BS64" s="57">
        <f>IF(OR($A64="",BS$9=""),"",IFERROR(COUNTIFS('Job Catalog'!$F$10:$F$509,$A64,'Job Catalog'!$H$10:$H$509,BS$7,'Job Catalog'!$I$10:$I$509,BS$9)/COUNTA('Job Catalog'!$C$10:$C$509),""))</f>
        <v/>
      </c>
      <c r="BT64" s="57">
        <f>IF(OR($A64="",BT$9=""),"",IFERROR(COUNTIFS('Job Catalog'!$F$10:$F$509,$A64,'Job Catalog'!$H$10:$H$509,BT$7,'Job Catalog'!$I$10:$I$509,BT$9)/COUNTA('Job Catalog'!$C$10:$C$509),""))</f>
        <v/>
      </c>
      <c r="BU64" s="57">
        <f>IF(OR($A64="",BU$9=""),"",IFERROR(COUNTIFS('Job Catalog'!$F$10:$F$509,$A64,'Job Catalog'!$H$10:$H$509,BU$7,'Job Catalog'!$I$10:$I$509,BU$9)/COUNTA('Job Catalog'!$C$10:$C$509),""))</f>
        <v/>
      </c>
      <c r="BV64" s="57">
        <f>IF(OR($A64="",BV$9=""),"",IFERROR(COUNTIFS('Job Catalog'!$F$10:$F$509,$A64,'Job Catalog'!$H$10:$H$509,BV$7,'Job Catalog'!$I$10:$I$509,BV$9)/COUNTA('Job Catalog'!$C$10:$C$509),""))</f>
        <v/>
      </c>
      <c r="BW64" s="57">
        <f>IF(OR($A64="",BW$9=""),"",IFERROR(COUNTIFS('Job Catalog'!$F$10:$F$509,$A64,'Job Catalog'!$H$10:$H$509,BW$7,'Job Catalog'!$I$10:$I$509,BW$9)/COUNTA('Job Catalog'!$C$10:$C$509),""))</f>
        <v/>
      </c>
      <c r="BX64" s="57">
        <f>IF(OR($A64="",BX$9=""),"",IFERROR(COUNTIFS('Job Catalog'!$F$10:$F$509,$A64,'Job Catalog'!$H$10:$H$509,BX$7,'Job Catalog'!$I$10:$I$509,BX$9)/COUNTA('Job Catalog'!$C$10:$C$509),""))</f>
        <v/>
      </c>
      <c r="BY64" s="57">
        <f>IF(OR($A64="",BY$9=""),"",IFERROR(COUNTIFS('Job Catalog'!$F$10:$F$509,$A64,'Job Catalog'!$H$10:$H$509,BY$7,'Job Catalog'!$I$10:$I$509,BY$9)/COUNTA('Job Catalog'!$C$10:$C$509),""))</f>
        <v/>
      </c>
      <c r="BZ64" s="57">
        <f>IF(OR($A64="",BZ$9=""),"",IFERROR(COUNTIFS('Job Catalog'!$F$10:$F$509,$A64,'Job Catalog'!$H$10:$H$509,BZ$7,'Job Catalog'!$I$10:$I$509,BZ$9)/COUNTA('Job Catalog'!$C$10:$C$509),""))</f>
        <v/>
      </c>
      <c r="CA64" s="57">
        <f>IF(OR($A64="",CA$9=""),"",IFERROR(COUNTIFS('Job Catalog'!$F$10:$F$509,$A64,'Job Catalog'!$H$10:$H$509,CA$7,'Job Catalog'!$I$10:$I$509,CA$9)/COUNTA('Job Catalog'!$C$10:$C$509),""))</f>
        <v/>
      </c>
      <c r="CB64" s="57">
        <f>IF(OR($A64="",CB$9=""),"",IFERROR(COUNTIFS('Job Catalog'!$F$10:$F$509,$A64,'Job Catalog'!$H$10:$H$509,CB$7,'Job Catalog'!$I$10:$I$509,CB$9)/COUNTA('Job Catalog'!$C$10:$C$509),""))</f>
        <v/>
      </c>
      <c r="CC64" s="57">
        <f>IF(OR($A64="",CC$9=""),"",IFERROR(COUNTIFS('Job Catalog'!$F$10:$F$509,$A64,'Job Catalog'!$H$10:$H$509,CC$7,'Job Catalog'!$I$10:$I$509,CC$9)/COUNTA('Job Catalog'!$C$10:$C$509),""))</f>
        <v/>
      </c>
      <c r="CD64" s="57">
        <f>IF(OR($A64="",CD$9=""),"",IFERROR(COUNTIFS('Job Catalog'!$F$10:$F$509,$A64,'Job Catalog'!$H$10:$H$509,CD$7,'Job Catalog'!$I$10:$I$509,CD$9)/COUNTA('Job Catalog'!$C$10:$C$509),""))</f>
        <v/>
      </c>
      <c r="CE64" s="57">
        <f>IF(OR($A64="",CE$9=""),"",IFERROR(COUNTIFS('Job Catalog'!$F$10:$F$509,$A64,'Job Catalog'!$H$10:$H$509,CE$7,'Job Catalog'!$I$10:$I$509,CE$9)/COUNTA('Job Catalog'!$C$10:$C$509),""))</f>
        <v/>
      </c>
      <c r="CF64" s="57">
        <f>IF(OR($A64="",CF$9=""),"",IFERROR(COUNTIFS('Job Catalog'!$F$10:$F$509,$A64,'Job Catalog'!$H$10:$H$509,CF$7,'Job Catalog'!$I$10:$I$509,CF$9)/COUNTA('Job Catalog'!$C$10:$C$509),""))</f>
        <v/>
      </c>
      <c r="CG64" s="57">
        <f>IF(OR($A64="",CG$9=""),"",IFERROR(COUNTIFS('Job Catalog'!$F$10:$F$509,$A64,'Job Catalog'!$H$10:$H$509,CG$7,'Job Catalog'!$I$10:$I$509,CG$9)/COUNTA('Job Catalog'!$C$10:$C$509),""))</f>
        <v/>
      </c>
      <c r="CH64" s="57">
        <f>IF(OR($A64="",CH$9=""),"",IFERROR(COUNTIFS('Job Catalog'!$F$10:$F$509,$A64,'Job Catalog'!$H$10:$H$509,CH$7,'Job Catalog'!$I$10:$I$509,CH$9)/COUNTA('Job Catalog'!$C$10:$C$509),""))</f>
        <v/>
      </c>
      <c r="CI64" s="57">
        <f>IF(OR($A64="",CI$9=""),"",IFERROR(COUNTIFS('Job Catalog'!$F$10:$F$509,$A64,'Job Catalog'!$H$10:$H$509,CI$7,'Job Catalog'!$I$10:$I$509,CI$9)/COUNTA('Job Catalog'!$C$10:$C$509),""))</f>
        <v/>
      </c>
      <c r="CJ64" s="57">
        <f>IF(OR($A64="",CJ$9=""),"",IFERROR(COUNTIFS('Job Catalog'!$F$10:$F$509,$A64,'Job Catalog'!$H$10:$H$509,CJ$7,'Job Catalog'!$I$10:$I$509,CJ$9)/COUNTA('Job Catalog'!$C$10:$C$509),""))</f>
        <v/>
      </c>
      <c r="CK64" s="57">
        <f>IF(OR($A64="",CK$9=""),"",IFERROR(COUNTIFS('Job Catalog'!$F$10:$F$509,$A64,'Job Catalog'!$H$10:$H$509,CK$7,'Job Catalog'!$I$10:$I$509,CK$9)/COUNTA('Job Catalog'!$C$10:$C$509),""))</f>
        <v/>
      </c>
      <c r="CL64" s="57">
        <f>IF(OR($A64="",CL$9=""),"",IFERROR(COUNTIFS('Job Catalog'!$F$10:$F$509,$A64,'Job Catalog'!$H$10:$H$509,CL$7,'Job Catalog'!$I$10:$I$509,CL$9)/COUNTA('Job Catalog'!$C$10:$C$509),""))</f>
        <v/>
      </c>
      <c r="CM64" s="57">
        <f>IF(OR($A64="",CM$9=""),"",IFERROR(COUNTIFS('Job Catalog'!$F$10:$F$509,$A64,'Job Catalog'!$H$10:$H$509,CM$7,'Job Catalog'!$I$10:$I$509,CM$9)/COUNTA('Job Catalog'!$C$10:$C$509),""))</f>
        <v/>
      </c>
      <c r="CN64" s="57">
        <f>IF(OR($A64="",CN$9=""),"",IFERROR(COUNTIFS('Job Catalog'!$F$10:$F$509,$A64,'Job Catalog'!$H$10:$H$509,CN$7,'Job Catalog'!$I$10:$I$509,CN$9)/COUNTA('Job Catalog'!$C$10:$C$509),""))</f>
        <v/>
      </c>
      <c r="CO64" s="57">
        <f>IF(OR($A64="",CO$9=""),"",IFERROR(COUNTIFS('Job Catalog'!$F$10:$F$509,$A64,'Job Catalog'!$H$10:$H$509,CO$7,'Job Catalog'!$I$10:$I$509,CO$9)/COUNTA('Job Catalog'!$C$10:$C$509),""))</f>
        <v/>
      </c>
      <c r="CP64" s="57">
        <f>IF(OR($A64="",CP$9=""),"",IFERROR(COUNTIFS('Job Catalog'!$F$10:$F$509,$A64,'Job Catalog'!$H$10:$H$509,CP$7,'Job Catalog'!$I$10:$I$509,CP$9)/COUNTA('Job Catalog'!$C$10:$C$509),""))</f>
        <v/>
      </c>
      <c r="CQ64" s="57">
        <f>IF(OR($A64="",CQ$9=""),"",IFERROR(COUNTIFS('Job Catalog'!$F$10:$F$509,$A64,'Job Catalog'!$H$10:$H$509,CQ$7,'Job Catalog'!$I$10:$I$509,CQ$9)/COUNTA('Job Catalog'!$C$10:$C$509),""))</f>
        <v/>
      </c>
      <c r="CR64" s="57">
        <f>IF(OR($A64="",CR$9=""),"",IFERROR(COUNTIFS('Job Catalog'!$F$10:$F$509,$A64,'Job Catalog'!$H$10:$H$509,CR$7,'Job Catalog'!$I$10:$I$509,CR$9)/COUNTA('Job Catalog'!$C$10:$C$509),""))</f>
        <v/>
      </c>
      <c r="CS64" s="57">
        <f>IF(OR($A64="",CS$9=""),"",IFERROR(COUNTIFS('Job Catalog'!$F$10:$F$509,$A64,'Job Catalog'!$H$10:$H$509,CS$7,'Job Catalog'!$I$10:$I$509,CS$9)/COUNTA('Job Catalog'!$C$10:$C$509),""))</f>
        <v/>
      </c>
      <c r="CT64" s="57">
        <f>IF(OR($A64="",CT$9=""),"",IFERROR(COUNTIFS('Job Catalog'!$F$10:$F$509,$A64,'Job Catalog'!$H$10:$H$509,CT$7,'Job Catalog'!$I$10:$I$509,CT$9)/COUNTA('Job Catalog'!$C$10:$C$509),""))</f>
        <v/>
      </c>
      <c r="CU64" s="58">
        <f>IF($A64="","",SUM(C64:CT64))</f>
        <v/>
      </c>
    </row>
    <row r="65">
      <c r="A65">
        <f>IF(SETUP!$C203="","",SETUP!$C203)</f>
        <v/>
      </c>
      <c r="B65" s="9">
        <f>IF(SETUP!$C203="","",SETUP!$B203&amp;" / "&amp;SETUP!$D203)</f>
        <v/>
      </c>
      <c r="C65" s="57">
        <f>IF(OR($A65="",C$9=""),"",IFERROR(COUNTIFS('Job Catalog'!$F$10:$F$509,$A65,'Job Catalog'!$H$10:$H$509,C$7,'Job Catalog'!$I$10:$I$509,C$9)/COUNTA('Job Catalog'!$C$10:$C$509),""))</f>
        <v/>
      </c>
      <c r="D65" s="57">
        <f>IF(OR($A65="",D$9=""),"",IFERROR(COUNTIFS('Job Catalog'!$F$10:$F$509,$A65,'Job Catalog'!$H$10:$H$509,D$7,'Job Catalog'!$I$10:$I$509,D$9)/COUNTA('Job Catalog'!$C$10:$C$509),""))</f>
        <v/>
      </c>
      <c r="E65" s="57">
        <f>IF(OR($A65="",E$9=""),"",IFERROR(COUNTIFS('Job Catalog'!$F$10:$F$509,$A65,'Job Catalog'!$H$10:$H$509,E$7,'Job Catalog'!$I$10:$I$509,E$9)/COUNTA('Job Catalog'!$C$10:$C$509),""))</f>
        <v/>
      </c>
      <c r="F65" s="57">
        <f>IF(OR($A65="",F$9=""),"",IFERROR(COUNTIFS('Job Catalog'!$F$10:$F$509,$A65,'Job Catalog'!$H$10:$H$509,F$7,'Job Catalog'!$I$10:$I$509,F$9)/COUNTA('Job Catalog'!$C$10:$C$509),""))</f>
        <v/>
      </c>
      <c r="G65" s="57">
        <f>IF(OR($A65="",G$9=""),"",IFERROR(COUNTIFS('Job Catalog'!$F$10:$F$509,$A65,'Job Catalog'!$H$10:$H$509,G$7,'Job Catalog'!$I$10:$I$509,G$9)/COUNTA('Job Catalog'!$C$10:$C$509),""))</f>
        <v/>
      </c>
      <c r="H65" s="57">
        <f>IF(OR($A65="",H$9=""),"",IFERROR(COUNTIFS('Job Catalog'!$F$10:$F$509,$A65,'Job Catalog'!$H$10:$H$509,H$7,'Job Catalog'!$I$10:$I$509,H$9)/COUNTA('Job Catalog'!$C$10:$C$509),""))</f>
        <v/>
      </c>
      <c r="I65" s="57">
        <f>IF(OR($A65="",I$9=""),"",IFERROR(COUNTIFS('Job Catalog'!$F$10:$F$509,$A65,'Job Catalog'!$H$10:$H$509,I$7,'Job Catalog'!$I$10:$I$509,I$9)/COUNTA('Job Catalog'!$C$10:$C$509),""))</f>
        <v/>
      </c>
      <c r="J65" s="57">
        <f>IF(OR($A65="",J$9=""),"",IFERROR(COUNTIFS('Job Catalog'!$F$10:$F$509,$A65,'Job Catalog'!$H$10:$H$509,J$7,'Job Catalog'!$I$10:$I$509,J$9)/COUNTA('Job Catalog'!$C$10:$C$509),""))</f>
        <v/>
      </c>
      <c r="K65" s="57">
        <f>IF(OR($A65="",K$9=""),"",IFERROR(COUNTIFS('Job Catalog'!$F$10:$F$509,$A65,'Job Catalog'!$H$10:$H$509,K$7,'Job Catalog'!$I$10:$I$509,K$9)/COUNTA('Job Catalog'!$C$10:$C$509),""))</f>
        <v/>
      </c>
      <c r="L65" s="57">
        <f>IF(OR($A65="",L$9=""),"",IFERROR(COUNTIFS('Job Catalog'!$F$10:$F$509,$A65,'Job Catalog'!$H$10:$H$509,L$7,'Job Catalog'!$I$10:$I$509,L$9)/COUNTA('Job Catalog'!$C$10:$C$509),""))</f>
        <v/>
      </c>
      <c r="M65" s="57">
        <f>IF(OR($A65="",M$9=""),"",IFERROR(COUNTIFS('Job Catalog'!$F$10:$F$509,$A65,'Job Catalog'!$H$10:$H$509,M$7,'Job Catalog'!$I$10:$I$509,M$9)/COUNTA('Job Catalog'!$C$10:$C$509),""))</f>
        <v/>
      </c>
      <c r="N65" s="57">
        <f>IF(OR($A65="",N$9=""),"",IFERROR(COUNTIFS('Job Catalog'!$F$10:$F$509,$A65,'Job Catalog'!$H$10:$H$509,N$7,'Job Catalog'!$I$10:$I$509,N$9)/COUNTA('Job Catalog'!$C$10:$C$509),""))</f>
        <v/>
      </c>
      <c r="O65" s="57">
        <f>IF(OR($A65="",O$9=""),"",IFERROR(COUNTIFS('Job Catalog'!$F$10:$F$509,$A65,'Job Catalog'!$H$10:$H$509,O$7,'Job Catalog'!$I$10:$I$509,O$9)/COUNTA('Job Catalog'!$C$10:$C$509),""))</f>
        <v/>
      </c>
      <c r="P65" s="57">
        <f>IF(OR($A65="",P$9=""),"",IFERROR(COUNTIFS('Job Catalog'!$F$10:$F$509,$A65,'Job Catalog'!$H$10:$H$509,P$7,'Job Catalog'!$I$10:$I$509,P$9)/COUNTA('Job Catalog'!$C$10:$C$509),""))</f>
        <v/>
      </c>
      <c r="Q65" s="57">
        <f>IF(OR($A65="",Q$9=""),"",IFERROR(COUNTIFS('Job Catalog'!$F$10:$F$509,$A65,'Job Catalog'!$H$10:$H$509,Q$7,'Job Catalog'!$I$10:$I$509,Q$9)/COUNTA('Job Catalog'!$C$10:$C$509),""))</f>
        <v/>
      </c>
      <c r="R65" s="57">
        <f>IF(OR($A65="",R$9=""),"",IFERROR(COUNTIFS('Job Catalog'!$F$10:$F$509,$A65,'Job Catalog'!$H$10:$H$509,R$7,'Job Catalog'!$I$10:$I$509,R$9)/COUNTA('Job Catalog'!$C$10:$C$509),""))</f>
        <v/>
      </c>
      <c r="S65" s="57">
        <f>IF(OR($A65="",S$9=""),"",IFERROR(COUNTIFS('Job Catalog'!$F$10:$F$509,$A65,'Job Catalog'!$H$10:$H$509,S$7,'Job Catalog'!$I$10:$I$509,S$9)/COUNTA('Job Catalog'!$C$10:$C$509),""))</f>
        <v/>
      </c>
      <c r="T65" s="57">
        <f>IF(OR($A65="",T$9=""),"",IFERROR(COUNTIFS('Job Catalog'!$F$10:$F$509,$A65,'Job Catalog'!$H$10:$H$509,T$7,'Job Catalog'!$I$10:$I$509,T$9)/COUNTA('Job Catalog'!$C$10:$C$509),""))</f>
        <v/>
      </c>
      <c r="U65" s="57">
        <f>IF(OR($A65="",U$9=""),"",IFERROR(COUNTIFS('Job Catalog'!$F$10:$F$509,$A65,'Job Catalog'!$H$10:$H$509,U$7,'Job Catalog'!$I$10:$I$509,U$9)/COUNTA('Job Catalog'!$C$10:$C$509),""))</f>
        <v/>
      </c>
      <c r="V65" s="57">
        <f>IF(OR($A65="",V$9=""),"",IFERROR(COUNTIFS('Job Catalog'!$F$10:$F$509,$A65,'Job Catalog'!$H$10:$H$509,V$7,'Job Catalog'!$I$10:$I$509,V$9)/COUNTA('Job Catalog'!$C$10:$C$509),""))</f>
        <v/>
      </c>
      <c r="W65" s="57">
        <f>IF(OR($A65="",W$9=""),"",IFERROR(COUNTIFS('Job Catalog'!$F$10:$F$509,$A65,'Job Catalog'!$H$10:$H$509,W$7,'Job Catalog'!$I$10:$I$509,W$9)/COUNTA('Job Catalog'!$C$10:$C$509),""))</f>
        <v/>
      </c>
      <c r="X65" s="57">
        <f>IF(OR($A65="",X$9=""),"",IFERROR(COUNTIFS('Job Catalog'!$F$10:$F$509,$A65,'Job Catalog'!$H$10:$H$509,X$7,'Job Catalog'!$I$10:$I$509,X$9)/COUNTA('Job Catalog'!$C$10:$C$509),""))</f>
        <v/>
      </c>
      <c r="Y65" s="57">
        <f>IF(OR($A65="",Y$9=""),"",IFERROR(COUNTIFS('Job Catalog'!$F$10:$F$509,$A65,'Job Catalog'!$H$10:$H$509,Y$7,'Job Catalog'!$I$10:$I$509,Y$9)/COUNTA('Job Catalog'!$C$10:$C$509),""))</f>
        <v/>
      </c>
      <c r="Z65" s="57">
        <f>IF(OR($A65="",Z$9=""),"",IFERROR(COUNTIFS('Job Catalog'!$F$10:$F$509,$A65,'Job Catalog'!$H$10:$H$509,Z$7,'Job Catalog'!$I$10:$I$509,Z$9)/COUNTA('Job Catalog'!$C$10:$C$509),""))</f>
        <v/>
      </c>
      <c r="AA65" s="57">
        <f>IF(OR($A65="",AA$9=""),"",IFERROR(COUNTIFS('Job Catalog'!$F$10:$F$509,$A65,'Job Catalog'!$H$10:$H$509,AA$7,'Job Catalog'!$I$10:$I$509,AA$9)/COUNTA('Job Catalog'!$C$10:$C$509),""))</f>
        <v/>
      </c>
      <c r="AB65" s="57">
        <f>IF(OR($A65="",AB$9=""),"",IFERROR(COUNTIFS('Job Catalog'!$F$10:$F$509,$A65,'Job Catalog'!$H$10:$H$509,AB$7,'Job Catalog'!$I$10:$I$509,AB$9)/COUNTA('Job Catalog'!$C$10:$C$509),""))</f>
        <v/>
      </c>
      <c r="AC65" s="57">
        <f>IF(OR($A65="",AC$9=""),"",IFERROR(COUNTIFS('Job Catalog'!$F$10:$F$509,$A65,'Job Catalog'!$H$10:$H$509,AC$7,'Job Catalog'!$I$10:$I$509,AC$9)/COUNTA('Job Catalog'!$C$10:$C$509),""))</f>
        <v/>
      </c>
      <c r="AD65" s="57">
        <f>IF(OR($A65="",AD$9=""),"",IFERROR(COUNTIFS('Job Catalog'!$F$10:$F$509,$A65,'Job Catalog'!$H$10:$H$509,AD$7,'Job Catalog'!$I$10:$I$509,AD$9)/COUNTA('Job Catalog'!$C$10:$C$509),""))</f>
        <v/>
      </c>
      <c r="AE65" s="57">
        <f>IF(OR($A65="",AE$9=""),"",IFERROR(COUNTIFS('Job Catalog'!$F$10:$F$509,$A65,'Job Catalog'!$H$10:$H$509,AE$7,'Job Catalog'!$I$10:$I$509,AE$9)/COUNTA('Job Catalog'!$C$10:$C$509),""))</f>
        <v/>
      </c>
      <c r="AF65" s="57">
        <f>IF(OR($A65="",AF$9=""),"",IFERROR(COUNTIFS('Job Catalog'!$F$10:$F$509,$A65,'Job Catalog'!$H$10:$H$509,AF$7,'Job Catalog'!$I$10:$I$509,AF$9)/COUNTA('Job Catalog'!$C$10:$C$509),""))</f>
        <v/>
      </c>
      <c r="AG65" s="57">
        <f>IF(OR($A65="",AG$9=""),"",IFERROR(COUNTIFS('Job Catalog'!$F$10:$F$509,$A65,'Job Catalog'!$H$10:$H$509,AG$7,'Job Catalog'!$I$10:$I$509,AG$9)/COUNTA('Job Catalog'!$C$10:$C$509),""))</f>
        <v/>
      </c>
      <c r="AH65" s="57">
        <f>IF(OR($A65="",AH$9=""),"",IFERROR(COUNTIFS('Job Catalog'!$F$10:$F$509,$A65,'Job Catalog'!$H$10:$H$509,AH$7,'Job Catalog'!$I$10:$I$509,AH$9)/COUNTA('Job Catalog'!$C$10:$C$509),""))</f>
        <v/>
      </c>
      <c r="AI65" s="57">
        <f>IF(OR($A65="",AI$9=""),"",IFERROR(COUNTIFS('Job Catalog'!$F$10:$F$509,$A65,'Job Catalog'!$H$10:$H$509,AI$7,'Job Catalog'!$I$10:$I$509,AI$9)/COUNTA('Job Catalog'!$C$10:$C$509),""))</f>
        <v/>
      </c>
      <c r="AJ65" s="57">
        <f>IF(OR($A65="",AJ$9=""),"",IFERROR(COUNTIFS('Job Catalog'!$F$10:$F$509,$A65,'Job Catalog'!$H$10:$H$509,AJ$7,'Job Catalog'!$I$10:$I$509,AJ$9)/COUNTA('Job Catalog'!$C$10:$C$509),""))</f>
        <v/>
      </c>
      <c r="AK65" s="57">
        <f>IF(OR($A65="",AK$9=""),"",IFERROR(COUNTIFS('Job Catalog'!$F$10:$F$509,$A65,'Job Catalog'!$H$10:$H$509,AK$7,'Job Catalog'!$I$10:$I$509,AK$9)/COUNTA('Job Catalog'!$C$10:$C$509),""))</f>
        <v/>
      </c>
      <c r="AL65" s="57">
        <f>IF(OR($A65="",AL$9=""),"",IFERROR(COUNTIFS('Job Catalog'!$F$10:$F$509,$A65,'Job Catalog'!$H$10:$H$509,AL$7,'Job Catalog'!$I$10:$I$509,AL$9)/COUNTA('Job Catalog'!$C$10:$C$509),""))</f>
        <v/>
      </c>
      <c r="AM65" s="57">
        <f>IF(OR($A65="",AM$9=""),"",IFERROR(COUNTIFS('Job Catalog'!$F$10:$F$509,$A65,'Job Catalog'!$H$10:$H$509,AM$7,'Job Catalog'!$I$10:$I$509,AM$9)/COUNTA('Job Catalog'!$C$10:$C$509),""))</f>
        <v/>
      </c>
      <c r="AN65" s="57">
        <f>IF(OR($A65="",AN$9=""),"",IFERROR(COUNTIFS('Job Catalog'!$F$10:$F$509,$A65,'Job Catalog'!$H$10:$H$509,AN$7,'Job Catalog'!$I$10:$I$509,AN$9)/COUNTA('Job Catalog'!$C$10:$C$509),""))</f>
        <v/>
      </c>
      <c r="AO65" s="57">
        <f>IF(OR($A65="",AO$9=""),"",IFERROR(COUNTIFS('Job Catalog'!$F$10:$F$509,$A65,'Job Catalog'!$H$10:$H$509,AO$7,'Job Catalog'!$I$10:$I$509,AO$9)/COUNTA('Job Catalog'!$C$10:$C$509),""))</f>
        <v/>
      </c>
      <c r="AP65" s="57">
        <f>IF(OR($A65="",AP$9=""),"",IFERROR(COUNTIFS('Job Catalog'!$F$10:$F$509,$A65,'Job Catalog'!$H$10:$H$509,AP$7,'Job Catalog'!$I$10:$I$509,AP$9)/COUNTA('Job Catalog'!$C$10:$C$509),""))</f>
        <v/>
      </c>
      <c r="AQ65" s="57">
        <f>IF(OR($A65="",AQ$9=""),"",IFERROR(COUNTIFS('Job Catalog'!$F$10:$F$509,$A65,'Job Catalog'!$H$10:$H$509,AQ$7,'Job Catalog'!$I$10:$I$509,AQ$9)/COUNTA('Job Catalog'!$C$10:$C$509),""))</f>
        <v/>
      </c>
      <c r="AR65" s="57">
        <f>IF(OR($A65="",AR$9=""),"",IFERROR(COUNTIFS('Job Catalog'!$F$10:$F$509,$A65,'Job Catalog'!$H$10:$H$509,AR$7,'Job Catalog'!$I$10:$I$509,AR$9)/COUNTA('Job Catalog'!$C$10:$C$509),""))</f>
        <v/>
      </c>
      <c r="AS65" s="57">
        <f>IF(OR($A65="",AS$9=""),"",IFERROR(COUNTIFS('Job Catalog'!$F$10:$F$509,$A65,'Job Catalog'!$H$10:$H$509,AS$7,'Job Catalog'!$I$10:$I$509,AS$9)/COUNTA('Job Catalog'!$C$10:$C$509),""))</f>
        <v/>
      </c>
      <c r="AT65" s="57">
        <f>IF(OR($A65="",AT$9=""),"",IFERROR(COUNTIFS('Job Catalog'!$F$10:$F$509,$A65,'Job Catalog'!$H$10:$H$509,AT$7,'Job Catalog'!$I$10:$I$509,AT$9)/COUNTA('Job Catalog'!$C$10:$C$509),""))</f>
        <v/>
      </c>
      <c r="AU65" s="57">
        <f>IF(OR($A65="",AU$9=""),"",IFERROR(COUNTIFS('Job Catalog'!$F$10:$F$509,$A65,'Job Catalog'!$H$10:$H$509,AU$7,'Job Catalog'!$I$10:$I$509,AU$9)/COUNTA('Job Catalog'!$C$10:$C$509),""))</f>
        <v/>
      </c>
      <c r="AV65" s="57">
        <f>IF(OR($A65="",AV$9=""),"",IFERROR(COUNTIFS('Job Catalog'!$F$10:$F$509,$A65,'Job Catalog'!$H$10:$H$509,AV$7,'Job Catalog'!$I$10:$I$509,AV$9)/COUNTA('Job Catalog'!$C$10:$C$509),""))</f>
        <v/>
      </c>
      <c r="AW65" s="57">
        <f>IF(OR($A65="",AW$9=""),"",IFERROR(COUNTIFS('Job Catalog'!$F$10:$F$509,$A65,'Job Catalog'!$H$10:$H$509,AW$7,'Job Catalog'!$I$10:$I$509,AW$9)/COUNTA('Job Catalog'!$C$10:$C$509),""))</f>
        <v/>
      </c>
      <c r="AX65" s="57">
        <f>IF(OR($A65="",AX$9=""),"",IFERROR(COUNTIFS('Job Catalog'!$F$10:$F$509,$A65,'Job Catalog'!$H$10:$H$509,AX$7,'Job Catalog'!$I$10:$I$509,AX$9)/COUNTA('Job Catalog'!$C$10:$C$509),""))</f>
        <v/>
      </c>
      <c r="AY65" s="57">
        <f>IF(OR($A65="",AY$9=""),"",IFERROR(COUNTIFS('Job Catalog'!$F$10:$F$509,$A65,'Job Catalog'!$H$10:$H$509,AY$7,'Job Catalog'!$I$10:$I$509,AY$9)/COUNTA('Job Catalog'!$C$10:$C$509),""))</f>
        <v/>
      </c>
      <c r="AZ65" s="57">
        <f>IF(OR($A65="",AZ$9=""),"",IFERROR(COUNTIFS('Job Catalog'!$F$10:$F$509,$A65,'Job Catalog'!$H$10:$H$509,AZ$7,'Job Catalog'!$I$10:$I$509,AZ$9)/COUNTA('Job Catalog'!$C$10:$C$509),""))</f>
        <v/>
      </c>
      <c r="BA65" s="57">
        <f>IF(OR($A65="",BA$9=""),"",IFERROR(COUNTIFS('Job Catalog'!$F$10:$F$509,$A65,'Job Catalog'!$H$10:$H$509,BA$7,'Job Catalog'!$I$10:$I$509,BA$9)/COUNTA('Job Catalog'!$C$10:$C$509),""))</f>
        <v/>
      </c>
      <c r="BB65" s="57">
        <f>IF(OR($A65="",BB$9=""),"",IFERROR(COUNTIFS('Job Catalog'!$F$10:$F$509,$A65,'Job Catalog'!$H$10:$H$509,BB$7,'Job Catalog'!$I$10:$I$509,BB$9)/COUNTA('Job Catalog'!$C$10:$C$509),""))</f>
        <v/>
      </c>
      <c r="BC65" s="57">
        <f>IF(OR($A65="",BC$9=""),"",IFERROR(COUNTIFS('Job Catalog'!$F$10:$F$509,$A65,'Job Catalog'!$H$10:$H$509,BC$7,'Job Catalog'!$I$10:$I$509,BC$9)/COUNTA('Job Catalog'!$C$10:$C$509),""))</f>
        <v/>
      </c>
      <c r="BD65" s="57">
        <f>IF(OR($A65="",BD$9=""),"",IFERROR(COUNTIFS('Job Catalog'!$F$10:$F$509,$A65,'Job Catalog'!$H$10:$H$509,BD$7,'Job Catalog'!$I$10:$I$509,BD$9)/COUNTA('Job Catalog'!$C$10:$C$509),""))</f>
        <v/>
      </c>
      <c r="BE65" s="57">
        <f>IF(OR($A65="",BE$9=""),"",IFERROR(COUNTIFS('Job Catalog'!$F$10:$F$509,$A65,'Job Catalog'!$H$10:$H$509,BE$7,'Job Catalog'!$I$10:$I$509,BE$9)/COUNTA('Job Catalog'!$C$10:$C$509),""))</f>
        <v/>
      </c>
      <c r="BF65" s="57">
        <f>IF(OR($A65="",BF$9=""),"",IFERROR(COUNTIFS('Job Catalog'!$F$10:$F$509,$A65,'Job Catalog'!$H$10:$H$509,BF$7,'Job Catalog'!$I$10:$I$509,BF$9)/COUNTA('Job Catalog'!$C$10:$C$509),""))</f>
        <v/>
      </c>
      <c r="BG65" s="57">
        <f>IF(OR($A65="",BG$9=""),"",IFERROR(COUNTIFS('Job Catalog'!$F$10:$F$509,$A65,'Job Catalog'!$H$10:$H$509,BG$7,'Job Catalog'!$I$10:$I$509,BG$9)/COUNTA('Job Catalog'!$C$10:$C$509),""))</f>
        <v/>
      </c>
      <c r="BH65" s="57">
        <f>IF(OR($A65="",BH$9=""),"",IFERROR(COUNTIFS('Job Catalog'!$F$10:$F$509,$A65,'Job Catalog'!$H$10:$H$509,BH$7,'Job Catalog'!$I$10:$I$509,BH$9)/COUNTA('Job Catalog'!$C$10:$C$509),""))</f>
        <v/>
      </c>
      <c r="BI65" s="57">
        <f>IF(OR($A65="",BI$9=""),"",IFERROR(COUNTIFS('Job Catalog'!$F$10:$F$509,$A65,'Job Catalog'!$H$10:$H$509,BI$7,'Job Catalog'!$I$10:$I$509,BI$9)/COUNTA('Job Catalog'!$C$10:$C$509),""))</f>
        <v/>
      </c>
      <c r="BJ65" s="57">
        <f>IF(OR($A65="",BJ$9=""),"",IFERROR(COUNTIFS('Job Catalog'!$F$10:$F$509,$A65,'Job Catalog'!$H$10:$H$509,BJ$7,'Job Catalog'!$I$10:$I$509,BJ$9)/COUNTA('Job Catalog'!$C$10:$C$509),""))</f>
        <v/>
      </c>
      <c r="BK65" s="57">
        <f>IF(OR($A65="",BK$9=""),"",IFERROR(COUNTIFS('Job Catalog'!$F$10:$F$509,$A65,'Job Catalog'!$H$10:$H$509,BK$7,'Job Catalog'!$I$10:$I$509,BK$9)/COUNTA('Job Catalog'!$C$10:$C$509),""))</f>
        <v/>
      </c>
      <c r="BL65" s="57">
        <f>IF(OR($A65="",BL$9=""),"",IFERROR(COUNTIFS('Job Catalog'!$F$10:$F$509,$A65,'Job Catalog'!$H$10:$H$509,BL$7,'Job Catalog'!$I$10:$I$509,BL$9)/COUNTA('Job Catalog'!$C$10:$C$509),""))</f>
        <v/>
      </c>
      <c r="BM65" s="57">
        <f>IF(OR($A65="",BM$9=""),"",IFERROR(COUNTIFS('Job Catalog'!$F$10:$F$509,$A65,'Job Catalog'!$H$10:$H$509,BM$7,'Job Catalog'!$I$10:$I$509,BM$9)/COUNTA('Job Catalog'!$C$10:$C$509),""))</f>
        <v/>
      </c>
      <c r="BN65" s="57">
        <f>IF(OR($A65="",BN$9=""),"",IFERROR(COUNTIFS('Job Catalog'!$F$10:$F$509,$A65,'Job Catalog'!$H$10:$H$509,BN$7,'Job Catalog'!$I$10:$I$509,BN$9)/COUNTA('Job Catalog'!$C$10:$C$509),""))</f>
        <v/>
      </c>
      <c r="BO65" s="57">
        <f>IF(OR($A65="",BO$9=""),"",IFERROR(COUNTIFS('Job Catalog'!$F$10:$F$509,$A65,'Job Catalog'!$H$10:$H$509,BO$7,'Job Catalog'!$I$10:$I$509,BO$9)/COUNTA('Job Catalog'!$C$10:$C$509),""))</f>
        <v/>
      </c>
      <c r="BP65" s="57">
        <f>IF(OR($A65="",BP$9=""),"",IFERROR(COUNTIFS('Job Catalog'!$F$10:$F$509,$A65,'Job Catalog'!$H$10:$H$509,BP$7,'Job Catalog'!$I$10:$I$509,BP$9)/COUNTA('Job Catalog'!$C$10:$C$509),""))</f>
        <v/>
      </c>
      <c r="BQ65" s="57">
        <f>IF(OR($A65="",BQ$9=""),"",IFERROR(COUNTIFS('Job Catalog'!$F$10:$F$509,$A65,'Job Catalog'!$H$10:$H$509,BQ$7,'Job Catalog'!$I$10:$I$509,BQ$9)/COUNTA('Job Catalog'!$C$10:$C$509),""))</f>
        <v/>
      </c>
      <c r="BR65" s="57">
        <f>IF(OR($A65="",BR$9=""),"",IFERROR(COUNTIFS('Job Catalog'!$F$10:$F$509,$A65,'Job Catalog'!$H$10:$H$509,BR$7,'Job Catalog'!$I$10:$I$509,BR$9)/COUNTA('Job Catalog'!$C$10:$C$509),""))</f>
        <v/>
      </c>
      <c r="BS65" s="57">
        <f>IF(OR($A65="",BS$9=""),"",IFERROR(COUNTIFS('Job Catalog'!$F$10:$F$509,$A65,'Job Catalog'!$H$10:$H$509,BS$7,'Job Catalog'!$I$10:$I$509,BS$9)/COUNTA('Job Catalog'!$C$10:$C$509),""))</f>
        <v/>
      </c>
      <c r="BT65" s="57">
        <f>IF(OR($A65="",BT$9=""),"",IFERROR(COUNTIFS('Job Catalog'!$F$10:$F$509,$A65,'Job Catalog'!$H$10:$H$509,BT$7,'Job Catalog'!$I$10:$I$509,BT$9)/COUNTA('Job Catalog'!$C$10:$C$509),""))</f>
        <v/>
      </c>
      <c r="BU65" s="57">
        <f>IF(OR($A65="",BU$9=""),"",IFERROR(COUNTIFS('Job Catalog'!$F$10:$F$509,$A65,'Job Catalog'!$H$10:$H$509,BU$7,'Job Catalog'!$I$10:$I$509,BU$9)/COUNTA('Job Catalog'!$C$10:$C$509),""))</f>
        <v/>
      </c>
      <c r="BV65" s="57">
        <f>IF(OR($A65="",BV$9=""),"",IFERROR(COUNTIFS('Job Catalog'!$F$10:$F$509,$A65,'Job Catalog'!$H$10:$H$509,BV$7,'Job Catalog'!$I$10:$I$509,BV$9)/COUNTA('Job Catalog'!$C$10:$C$509),""))</f>
        <v/>
      </c>
      <c r="BW65" s="57">
        <f>IF(OR($A65="",BW$9=""),"",IFERROR(COUNTIFS('Job Catalog'!$F$10:$F$509,$A65,'Job Catalog'!$H$10:$H$509,BW$7,'Job Catalog'!$I$10:$I$509,BW$9)/COUNTA('Job Catalog'!$C$10:$C$509),""))</f>
        <v/>
      </c>
      <c r="BX65" s="57">
        <f>IF(OR($A65="",BX$9=""),"",IFERROR(COUNTIFS('Job Catalog'!$F$10:$F$509,$A65,'Job Catalog'!$H$10:$H$509,BX$7,'Job Catalog'!$I$10:$I$509,BX$9)/COUNTA('Job Catalog'!$C$10:$C$509),""))</f>
        <v/>
      </c>
      <c r="BY65" s="57">
        <f>IF(OR($A65="",BY$9=""),"",IFERROR(COUNTIFS('Job Catalog'!$F$10:$F$509,$A65,'Job Catalog'!$H$10:$H$509,BY$7,'Job Catalog'!$I$10:$I$509,BY$9)/COUNTA('Job Catalog'!$C$10:$C$509),""))</f>
        <v/>
      </c>
      <c r="BZ65" s="57">
        <f>IF(OR($A65="",BZ$9=""),"",IFERROR(COUNTIFS('Job Catalog'!$F$10:$F$509,$A65,'Job Catalog'!$H$10:$H$509,BZ$7,'Job Catalog'!$I$10:$I$509,BZ$9)/COUNTA('Job Catalog'!$C$10:$C$509),""))</f>
        <v/>
      </c>
      <c r="CA65" s="57">
        <f>IF(OR($A65="",CA$9=""),"",IFERROR(COUNTIFS('Job Catalog'!$F$10:$F$509,$A65,'Job Catalog'!$H$10:$H$509,CA$7,'Job Catalog'!$I$10:$I$509,CA$9)/COUNTA('Job Catalog'!$C$10:$C$509),""))</f>
        <v/>
      </c>
      <c r="CB65" s="57">
        <f>IF(OR($A65="",CB$9=""),"",IFERROR(COUNTIFS('Job Catalog'!$F$10:$F$509,$A65,'Job Catalog'!$H$10:$H$509,CB$7,'Job Catalog'!$I$10:$I$509,CB$9)/COUNTA('Job Catalog'!$C$10:$C$509),""))</f>
        <v/>
      </c>
      <c r="CC65" s="57">
        <f>IF(OR($A65="",CC$9=""),"",IFERROR(COUNTIFS('Job Catalog'!$F$10:$F$509,$A65,'Job Catalog'!$H$10:$H$509,CC$7,'Job Catalog'!$I$10:$I$509,CC$9)/COUNTA('Job Catalog'!$C$10:$C$509),""))</f>
        <v/>
      </c>
      <c r="CD65" s="57">
        <f>IF(OR($A65="",CD$9=""),"",IFERROR(COUNTIFS('Job Catalog'!$F$10:$F$509,$A65,'Job Catalog'!$H$10:$H$509,CD$7,'Job Catalog'!$I$10:$I$509,CD$9)/COUNTA('Job Catalog'!$C$10:$C$509),""))</f>
        <v/>
      </c>
      <c r="CE65" s="57">
        <f>IF(OR($A65="",CE$9=""),"",IFERROR(COUNTIFS('Job Catalog'!$F$10:$F$509,$A65,'Job Catalog'!$H$10:$H$509,CE$7,'Job Catalog'!$I$10:$I$509,CE$9)/COUNTA('Job Catalog'!$C$10:$C$509),""))</f>
        <v/>
      </c>
      <c r="CF65" s="57">
        <f>IF(OR($A65="",CF$9=""),"",IFERROR(COUNTIFS('Job Catalog'!$F$10:$F$509,$A65,'Job Catalog'!$H$10:$H$509,CF$7,'Job Catalog'!$I$10:$I$509,CF$9)/COUNTA('Job Catalog'!$C$10:$C$509),""))</f>
        <v/>
      </c>
      <c r="CG65" s="57">
        <f>IF(OR($A65="",CG$9=""),"",IFERROR(COUNTIFS('Job Catalog'!$F$10:$F$509,$A65,'Job Catalog'!$H$10:$H$509,CG$7,'Job Catalog'!$I$10:$I$509,CG$9)/COUNTA('Job Catalog'!$C$10:$C$509),""))</f>
        <v/>
      </c>
      <c r="CH65" s="57">
        <f>IF(OR($A65="",CH$9=""),"",IFERROR(COUNTIFS('Job Catalog'!$F$10:$F$509,$A65,'Job Catalog'!$H$10:$H$509,CH$7,'Job Catalog'!$I$10:$I$509,CH$9)/COUNTA('Job Catalog'!$C$10:$C$509),""))</f>
        <v/>
      </c>
      <c r="CI65" s="57">
        <f>IF(OR($A65="",CI$9=""),"",IFERROR(COUNTIFS('Job Catalog'!$F$10:$F$509,$A65,'Job Catalog'!$H$10:$H$509,CI$7,'Job Catalog'!$I$10:$I$509,CI$9)/COUNTA('Job Catalog'!$C$10:$C$509),""))</f>
        <v/>
      </c>
      <c r="CJ65" s="57">
        <f>IF(OR($A65="",CJ$9=""),"",IFERROR(COUNTIFS('Job Catalog'!$F$10:$F$509,$A65,'Job Catalog'!$H$10:$H$509,CJ$7,'Job Catalog'!$I$10:$I$509,CJ$9)/COUNTA('Job Catalog'!$C$10:$C$509),""))</f>
        <v/>
      </c>
      <c r="CK65" s="57">
        <f>IF(OR($A65="",CK$9=""),"",IFERROR(COUNTIFS('Job Catalog'!$F$10:$F$509,$A65,'Job Catalog'!$H$10:$H$509,CK$7,'Job Catalog'!$I$10:$I$509,CK$9)/COUNTA('Job Catalog'!$C$10:$C$509),""))</f>
        <v/>
      </c>
      <c r="CL65" s="57">
        <f>IF(OR($A65="",CL$9=""),"",IFERROR(COUNTIFS('Job Catalog'!$F$10:$F$509,$A65,'Job Catalog'!$H$10:$H$509,CL$7,'Job Catalog'!$I$10:$I$509,CL$9)/COUNTA('Job Catalog'!$C$10:$C$509),""))</f>
        <v/>
      </c>
      <c r="CM65" s="57">
        <f>IF(OR($A65="",CM$9=""),"",IFERROR(COUNTIFS('Job Catalog'!$F$10:$F$509,$A65,'Job Catalog'!$H$10:$H$509,CM$7,'Job Catalog'!$I$10:$I$509,CM$9)/COUNTA('Job Catalog'!$C$10:$C$509),""))</f>
        <v/>
      </c>
      <c r="CN65" s="57">
        <f>IF(OR($A65="",CN$9=""),"",IFERROR(COUNTIFS('Job Catalog'!$F$10:$F$509,$A65,'Job Catalog'!$H$10:$H$509,CN$7,'Job Catalog'!$I$10:$I$509,CN$9)/COUNTA('Job Catalog'!$C$10:$C$509),""))</f>
        <v/>
      </c>
      <c r="CO65" s="57">
        <f>IF(OR($A65="",CO$9=""),"",IFERROR(COUNTIFS('Job Catalog'!$F$10:$F$509,$A65,'Job Catalog'!$H$10:$H$509,CO$7,'Job Catalog'!$I$10:$I$509,CO$9)/COUNTA('Job Catalog'!$C$10:$C$509),""))</f>
        <v/>
      </c>
      <c r="CP65" s="57">
        <f>IF(OR($A65="",CP$9=""),"",IFERROR(COUNTIFS('Job Catalog'!$F$10:$F$509,$A65,'Job Catalog'!$H$10:$H$509,CP$7,'Job Catalog'!$I$10:$I$509,CP$9)/COUNTA('Job Catalog'!$C$10:$C$509),""))</f>
        <v/>
      </c>
      <c r="CQ65" s="57">
        <f>IF(OR($A65="",CQ$9=""),"",IFERROR(COUNTIFS('Job Catalog'!$F$10:$F$509,$A65,'Job Catalog'!$H$10:$H$509,CQ$7,'Job Catalog'!$I$10:$I$509,CQ$9)/COUNTA('Job Catalog'!$C$10:$C$509),""))</f>
        <v/>
      </c>
      <c r="CR65" s="57">
        <f>IF(OR($A65="",CR$9=""),"",IFERROR(COUNTIFS('Job Catalog'!$F$10:$F$509,$A65,'Job Catalog'!$H$10:$H$509,CR$7,'Job Catalog'!$I$10:$I$509,CR$9)/COUNTA('Job Catalog'!$C$10:$C$509),""))</f>
        <v/>
      </c>
      <c r="CS65" s="57">
        <f>IF(OR($A65="",CS$9=""),"",IFERROR(COUNTIFS('Job Catalog'!$F$10:$F$509,$A65,'Job Catalog'!$H$10:$H$509,CS$7,'Job Catalog'!$I$10:$I$509,CS$9)/COUNTA('Job Catalog'!$C$10:$C$509),""))</f>
        <v/>
      </c>
      <c r="CT65" s="57">
        <f>IF(OR($A65="",CT$9=""),"",IFERROR(COUNTIFS('Job Catalog'!$F$10:$F$509,$A65,'Job Catalog'!$H$10:$H$509,CT$7,'Job Catalog'!$I$10:$I$509,CT$9)/COUNTA('Job Catalog'!$C$10:$C$509),""))</f>
        <v/>
      </c>
      <c r="CU65" s="58">
        <f>IF($A65="","",SUM(C65:CT65))</f>
        <v/>
      </c>
    </row>
    <row r="66">
      <c r="A66">
        <f>IF(SETUP!$C204="","",SETUP!$C204)</f>
        <v/>
      </c>
      <c r="B66" s="9">
        <f>IF(SETUP!$C204="","",SETUP!$B204&amp;" / "&amp;SETUP!$D204)</f>
        <v/>
      </c>
      <c r="C66" s="57">
        <f>IF(OR($A66="",C$9=""),"",IFERROR(COUNTIFS('Job Catalog'!$F$10:$F$509,$A66,'Job Catalog'!$H$10:$H$509,C$7,'Job Catalog'!$I$10:$I$509,C$9)/COUNTA('Job Catalog'!$C$10:$C$509),""))</f>
        <v/>
      </c>
      <c r="D66" s="57">
        <f>IF(OR($A66="",D$9=""),"",IFERROR(COUNTIFS('Job Catalog'!$F$10:$F$509,$A66,'Job Catalog'!$H$10:$H$509,D$7,'Job Catalog'!$I$10:$I$509,D$9)/COUNTA('Job Catalog'!$C$10:$C$509),""))</f>
        <v/>
      </c>
      <c r="E66" s="57">
        <f>IF(OR($A66="",E$9=""),"",IFERROR(COUNTIFS('Job Catalog'!$F$10:$F$509,$A66,'Job Catalog'!$H$10:$H$509,E$7,'Job Catalog'!$I$10:$I$509,E$9)/COUNTA('Job Catalog'!$C$10:$C$509),""))</f>
        <v/>
      </c>
      <c r="F66" s="57">
        <f>IF(OR($A66="",F$9=""),"",IFERROR(COUNTIFS('Job Catalog'!$F$10:$F$509,$A66,'Job Catalog'!$H$10:$H$509,F$7,'Job Catalog'!$I$10:$I$509,F$9)/COUNTA('Job Catalog'!$C$10:$C$509),""))</f>
        <v/>
      </c>
      <c r="G66" s="57">
        <f>IF(OR($A66="",G$9=""),"",IFERROR(COUNTIFS('Job Catalog'!$F$10:$F$509,$A66,'Job Catalog'!$H$10:$H$509,G$7,'Job Catalog'!$I$10:$I$509,G$9)/COUNTA('Job Catalog'!$C$10:$C$509),""))</f>
        <v/>
      </c>
      <c r="H66" s="57">
        <f>IF(OR($A66="",H$9=""),"",IFERROR(COUNTIFS('Job Catalog'!$F$10:$F$509,$A66,'Job Catalog'!$H$10:$H$509,H$7,'Job Catalog'!$I$10:$I$509,H$9)/COUNTA('Job Catalog'!$C$10:$C$509),""))</f>
        <v/>
      </c>
      <c r="I66" s="57">
        <f>IF(OR($A66="",I$9=""),"",IFERROR(COUNTIFS('Job Catalog'!$F$10:$F$509,$A66,'Job Catalog'!$H$10:$H$509,I$7,'Job Catalog'!$I$10:$I$509,I$9)/COUNTA('Job Catalog'!$C$10:$C$509),""))</f>
        <v/>
      </c>
      <c r="J66" s="57">
        <f>IF(OR($A66="",J$9=""),"",IFERROR(COUNTIFS('Job Catalog'!$F$10:$F$509,$A66,'Job Catalog'!$H$10:$H$509,J$7,'Job Catalog'!$I$10:$I$509,J$9)/COUNTA('Job Catalog'!$C$10:$C$509),""))</f>
        <v/>
      </c>
      <c r="K66" s="57">
        <f>IF(OR($A66="",K$9=""),"",IFERROR(COUNTIFS('Job Catalog'!$F$10:$F$509,$A66,'Job Catalog'!$H$10:$H$509,K$7,'Job Catalog'!$I$10:$I$509,K$9)/COUNTA('Job Catalog'!$C$10:$C$509),""))</f>
        <v/>
      </c>
      <c r="L66" s="57">
        <f>IF(OR($A66="",L$9=""),"",IFERROR(COUNTIFS('Job Catalog'!$F$10:$F$509,$A66,'Job Catalog'!$H$10:$H$509,L$7,'Job Catalog'!$I$10:$I$509,L$9)/COUNTA('Job Catalog'!$C$10:$C$509),""))</f>
        <v/>
      </c>
      <c r="M66" s="57">
        <f>IF(OR($A66="",M$9=""),"",IFERROR(COUNTIFS('Job Catalog'!$F$10:$F$509,$A66,'Job Catalog'!$H$10:$H$509,M$7,'Job Catalog'!$I$10:$I$509,M$9)/COUNTA('Job Catalog'!$C$10:$C$509),""))</f>
        <v/>
      </c>
      <c r="N66" s="57">
        <f>IF(OR($A66="",N$9=""),"",IFERROR(COUNTIFS('Job Catalog'!$F$10:$F$509,$A66,'Job Catalog'!$H$10:$H$509,N$7,'Job Catalog'!$I$10:$I$509,N$9)/COUNTA('Job Catalog'!$C$10:$C$509),""))</f>
        <v/>
      </c>
      <c r="O66" s="57">
        <f>IF(OR($A66="",O$9=""),"",IFERROR(COUNTIFS('Job Catalog'!$F$10:$F$509,$A66,'Job Catalog'!$H$10:$H$509,O$7,'Job Catalog'!$I$10:$I$509,O$9)/COUNTA('Job Catalog'!$C$10:$C$509),""))</f>
        <v/>
      </c>
      <c r="P66" s="57">
        <f>IF(OR($A66="",P$9=""),"",IFERROR(COUNTIFS('Job Catalog'!$F$10:$F$509,$A66,'Job Catalog'!$H$10:$H$509,P$7,'Job Catalog'!$I$10:$I$509,P$9)/COUNTA('Job Catalog'!$C$10:$C$509),""))</f>
        <v/>
      </c>
      <c r="Q66" s="57">
        <f>IF(OR($A66="",Q$9=""),"",IFERROR(COUNTIFS('Job Catalog'!$F$10:$F$509,$A66,'Job Catalog'!$H$10:$H$509,Q$7,'Job Catalog'!$I$10:$I$509,Q$9)/COUNTA('Job Catalog'!$C$10:$C$509),""))</f>
        <v/>
      </c>
      <c r="R66" s="57">
        <f>IF(OR($A66="",R$9=""),"",IFERROR(COUNTIFS('Job Catalog'!$F$10:$F$509,$A66,'Job Catalog'!$H$10:$H$509,R$7,'Job Catalog'!$I$10:$I$509,R$9)/COUNTA('Job Catalog'!$C$10:$C$509),""))</f>
        <v/>
      </c>
      <c r="S66" s="57">
        <f>IF(OR($A66="",S$9=""),"",IFERROR(COUNTIFS('Job Catalog'!$F$10:$F$509,$A66,'Job Catalog'!$H$10:$H$509,S$7,'Job Catalog'!$I$10:$I$509,S$9)/COUNTA('Job Catalog'!$C$10:$C$509),""))</f>
        <v/>
      </c>
      <c r="T66" s="57">
        <f>IF(OR($A66="",T$9=""),"",IFERROR(COUNTIFS('Job Catalog'!$F$10:$F$509,$A66,'Job Catalog'!$H$10:$H$509,T$7,'Job Catalog'!$I$10:$I$509,T$9)/COUNTA('Job Catalog'!$C$10:$C$509),""))</f>
        <v/>
      </c>
      <c r="U66" s="57">
        <f>IF(OR($A66="",U$9=""),"",IFERROR(COUNTIFS('Job Catalog'!$F$10:$F$509,$A66,'Job Catalog'!$H$10:$H$509,U$7,'Job Catalog'!$I$10:$I$509,U$9)/COUNTA('Job Catalog'!$C$10:$C$509),""))</f>
        <v/>
      </c>
      <c r="V66" s="57">
        <f>IF(OR($A66="",V$9=""),"",IFERROR(COUNTIFS('Job Catalog'!$F$10:$F$509,$A66,'Job Catalog'!$H$10:$H$509,V$7,'Job Catalog'!$I$10:$I$509,V$9)/COUNTA('Job Catalog'!$C$10:$C$509),""))</f>
        <v/>
      </c>
      <c r="W66" s="57">
        <f>IF(OR($A66="",W$9=""),"",IFERROR(COUNTIFS('Job Catalog'!$F$10:$F$509,$A66,'Job Catalog'!$H$10:$H$509,W$7,'Job Catalog'!$I$10:$I$509,W$9)/COUNTA('Job Catalog'!$C$10:$C$509),""))</f>
        <v/>
      </c>
      <c r="X66" s="57">
        <f>IF(OR($A66="",X$9=""),"",IFERROR(COUNTIFS('Job Catalog'!$F$10:$F$509,$A66,'Job Catalog'!$H$10:$H$509,X$7,'Job Catalog'!$I$10:$I$509,X$9)/COUNTA('Job Catalog'!$C$10:$C$509),""))</f>
        <v/>
      </c>
      <c r="Y66" s="57">
        <f>IF(OR($A66="",Y$9=""),"",IFERROR(COUNTIFS('Job Catalog'!$F$10:$F$509,$A66,'Job Catalog'!$H$10:$H$509,Y$7,'Job Catalog'!$I$10:$I$509,Y$9)/COUNTA('Job Catalog'!$C$10:$C$509),""))</f>
        <v/>
      </c>
      <c r="Z66" s="57">
        <f>IF(OR($A66="",Z$9=""),"",IFERROR(COUNTIFS('Job Catalog'!$F$10:$F$509,$A66,'Job Catalog'!$H$10:$H$509,Z$7,'Job Catalog'!$I$10:$I$509,Z$9)/COUNTA('Job Catalog'!$C$10:$C$509),""))</f>
        <v/>
      </c>
      <c r="AA66" s="57">
        <f>IF(OR($A66="",AA$9=""),"",IFERROR(COUNTIFS('Job Catalog'!$F$10:$F$509,$A66,'Job Catalog'!$H$10:$H$509,AA$7,'Job Catalog'!$I$10:$I$509,AA$9)/COUNTA('Job Catalog'!$C$10:$C$509),""))</f>
        <v/>
      </c>
      <c r="AB66" s="57">
        <f>IF(OR($A66="",AB$9=""),"",IFERROR(COUNTIFS('Job Catalog'!$F$10:$F$509,$A66,'Job Catalog'!$H$10:$H$509,AB$7,'Job Catalog'!$I$10:$I$509,AB$9)/COUNTA('Job Catalog'!$C$10:$C$509),""))</f>
        <v/>
      </c>
      <c r="AC66" s="57">
        <f>IF(OR($A66="",AC$9=""),"",IFERROR(COUNTIFS('Job Catalog'!$F$10:$F$509,$A66,'Job Catalog'!$H$10:$H$509,AC$7,'Job Catalog'!$I$10:$I$509,AC$9)/COUNTA('Job Catalog'!$C$10:$C$509),""))</f>
        <v/>
      </c>
      <c r="AD66" s="57">
        <f>IF(OR($A66="",AD$9=""),"",IFERROR(COUNTIFS('Job Catalog'!$F$10:$F$509,$A66,'Job Catalog'!$H$10:$H$509,AD$7,'Job Catalog'!$I$10:$I$509,AD$9)/COUNTA('Job Catalog'!$C$10:$C$509),""))</f>
        <v/>
      </c>
      <c r="AE66" s="57">
        <f>IF(OR($A66="",AE$9=""),"",IFERROR(COUNTIFS('Job Catalog'!$F$10:$F$509,$A66,'Job Catalog'!$H$10:$H$509,AE$7,'Job Catalog'!$I$10:$I$509,AE$9)/COUNTA('Job Catalog'!$C$10:$C$509),""))</f>
        <v/>
      </c>
      <c r="AF66" s="57">
        <f>IF(OR($A66="",AF$9=""),"",IFERROR(COUNTIFS('Job Catalog'!$F$10:$F$509,$A66,'Job Catalog'!$H$10:$H$509,AF$7,'Job Catalog'!$I$10:$I$509,AF$9)/COUNTA('Job Catalog'!$C$10:$C$509),""))</f>
        <v/>
      </c>
      <c r="AG66" s="57">
        <f>IF(OR($A66="",AG$9=""),"",IFERROR(COUNTIFS('Job Catalog'!$F$10:$F$509,$A66,'Job Catalog'!$H$10:$H$509,AG$7,'Job Catalog'!$I$10:$I$509,AG$9)/COUNTA('Job Catalog'!$C$10:$C$509),""))</f>
        <v/>
      </c>
      <c r="AH66" s="57">
        <f>IF(OR($A66="",AH$9=""),"",IFERROR(COUNTIFS('Job Catalog'!$F$10:$F$509,$A66,'Job Catalog'!$H$10:$H$509,AH$7,'Job Catalog'!$I$10:$I$509,AH$9)/COUNTA('Job Catalog'!$C$10:$C$509),""))</f>
        <v/>
      </c>
      <c r="AI66" s="57">
        <f>IF(OR($A66="",AI$9=""),"",IFERROR(COUNTIFS('Job Catalog'!$F$10:$F$509,$A66,'Job Catalog'!$H$10:$H$509,AI$7,'Job Catalog'!$I$10:$I$509,AI$9)/COUNTA('Job Catalog'!$C$10:$C$509),""))</f>
        <v/>
      </c>
      <c r="AJ66" s="57">
        <f>IF(OR($A66="",AJ$9=""),"",IFERROR(COUNTIFS('Job Catalog'!$F$10:$F$509,$A66,'Job Catalog'!$H$10:$H$509,AJ$7,'Job Catalog'!$I$10:$I$509,AJ$9)/COUNTA('Job Catalog'!$C$10:$C$509),""))</f>
        <v/>
      </c>
      <c r="AK66" s="57">
        <f>IF(OR($A66="",AK$9=""),"",IFERROR(COUNTIFS('Job Catalog'!$F$10:$F$509,$A66,'Job Catalog'!$H$10:$H$509,AK$7,'Job Catalog'!$I$10:$I$509,AK$9)/COUNTA('Job Catalog'!$C$10:$C$509),""))</f>
        <v/>
      </c>
      <c r="AL66" s="57">
        <f>IF(OR($A66="",AL$9=""),"",IFERROR(COUNTIFS('Job Catalog'!$F$10:$F$509,$A66,'Job Catalog'!$H$10:$H$509,AL$7,'Job Catalog'!$I$10:$I$509,AL$9)/COUNTA('Job Catalog'!$C$10:$C$509),""))</f>
        <v/>
      </c>
      <c r="AM66" s="57">
        <f>IF(OR($A66="",AM$9=""),"",IFERROR(COUNTIFS('Job Catalog'!$F$10:$F$509,$A66,'Job Catalog'!$H$10:$H$509,AM$7,'Job Catalog'!$I$10:$I$509,AM$9)/COUNTA('Job Catalog'!$C$10:$C$509),""))</f>
        <v/>
      </c>
      <c r="AN66" s="57">
        <f>IF(OR($A66="",AN$9=""),"",IFERROR(COUNTIFS('Job Catalog'!$F$10:$F$509,$A66,'Job Catalog'!$H$10:$H$509,AN$7,'Job Catalog'!$I$10:$I$509,AN$9)/COUNTA('Job Catalog'!$C$10:$C$509),""))</f>
        <v/>
      </c>
      <c r="AO66" s="57">
        <f>IF(OR($A66="",AO$9=""),"",IFERROR(COUNTIFS('Job Catalog'!$F$10:$F$509,$A66,'Job Catalog'!$H$10:$H$509,AO$7,'Job Catalog'!$I$10:$I$509,AO$9)/COUNTA('Job Catalog'!$C$10:$C$509),""))</f>
        <v/>
      </c>
      <c r="AP66" s="57">
        <f>IF(OR($A66="",AP$9=""),"",IFERROR(COUNTIFS('Job Catalog'!$F$10:$F$509,$A66,'Job Catalog'!$H$10:$H$509,AP$7,'Job Catalog'!$I$10:$I$509,AP$9)/COUNTA('Job Catalog'!$C$10:$C$509),""))</f>
        <v/>
      </c>
      <c r="AQ66" s="57">
        <f>IF(OR($A66="",AQ$9=""),"",IFERROR(COUNTIFS('Job Catalog'!$F$10:$F$509,$A66,'Job Catalog'!$H$10:$H$509,AQ$7,'Job Catalog'!$I$10:$I$509,AQ$9)/COUNTA('Job Catalog'!$C$10:$C$509),""))</f>
        <v/>
      </c>
      <c r="AR66" s="57">
        <f>IF(OR($A66="",AR$9=""),"",IFERROR(COUNTIFS('Job Catalog'!$F$10:$F$509,$A66,'Job Catalog'!$H$10:$H$509,AR$7,'Job Catalog'!$I$10:$I$509,AR$9)/COUNTA('Job Catalog'!$C$10:$C$509),""))</f>
        <v/>
      </c>
      <c r="AS66" s="57">
        <f>IF(OR($A66="",AS$9=""),"",IFERROR(COUNTIFS('Job Catalog'!$F$10:$F$509,$A66,'Job Catalog'!$H$10:$H$509,AS$7,'Job Catalog'!$I$10:$I$509,AS$9)/COUNTA('Job Catalog'!$C$10:$C$509),""))</f>
        <v/>
      </c>
      <c r="AT66" s="57">
        <f>IF(OR($A66="",AT$9=""),"",IFERROR(COUNTIFS('Job Catalog'!$F$10:$F$509,$A66,'Job Catalog'!$H$10:$H$509,AT$7,'Job Catalog'!$I$10:$I$509,AT$9)/COUNTA('Job Catalog'!$C$10:$C$509),""))</f>
        <v/>
      </c>
      <c r="AU66" s="57">
        <f>IF(OR($A66="",AU$9=""),"",IFERROR(COUNTIFS('Job Catalog'!$F$10:$F$509,$A66,'Job Catalog'!$H$10:$H$509,AU$7,'Job Catalog'!$I$10:$I$509,AU$9)/COUNTA('Job Catalog'!$C$10:$C$509),""))</f>
        <v/>
      </c>
      <c r="AV66" s="57">
        <f>IF(OR($A66="",AV$9=""),"",IFERROR(COUNTIFS('Job Catalog'!$F$10:$F$509,$A66,'Job Catalog'!$H$10:$H$509,AV$7,'Job Catalog'!$I$10:$I$509,AV$9)/COUNTA('Job Catalog'!$C$10:$C$509),""))</f>
        <v/>
      </c>
      <c r="AW66" s="57">
        <f>IF(OR($A66="",AW$9=""),"",IFERROR(COUNTIFS('Job Catalog'!$F$10:$F$509,$A66,'Job Catalog'!$H$10:$H$509,AW$7,'Job Catalog'!$I$10:$I$509,AW$9)/COUNTA('Job Catalog'!$C$10:$C$509),""))</f>
        <v/>
      </c>
      <c r="AX66" s="57">
        <f>IF(OR($A66="",AX$9=""),"",IFERROR(COUNTIFS('Job Catalog'!$F$10:$F$509,$A66,'Job Catalog'!$H$10:$H$509,AX$7,'Job Catalog'!$I$10:$I$509,AX$9)/COUNTA('Job Catalog'!$C$10:$C$509),""))</f>
        <v/>
      </c>
      <c r="AY66" s="57">
        <f>IF(OR($A66="",AY$9=""),"",IFERROR(COUNTIFS('Job Catalog'!$F$10:$F$509,$A66,'Job Catalog'!$H$10:$H$509,AY$7,'Job Catalog'!$I$10:$I$509,AY$9)/COUNTA('Job Catalog'!$C$10:$C$509),""))</f>
        <v/>
      </c>
      <c r="AZ66" s="57">
        <f>IF(OR($A66="",AZ$9=""),"",IFERROR(COUNTIFS('Job Catalog'!$F$10:$F$509,$A66,'Job Catalog'!$H$10:$H$509,AZ$7,'Job Catalog'!$I$10:$I$509,AZ$9)/COUNTA('Job Catalog'!$C$10:$C$509),""))</f>
        <v/>
      </c>
      <c r="BA66" s="57">
        <f>IF(OR($A66="",BA$9=""),"",IFERROR(COUNTIFS('Job Catalog'!$F$10:$F$509,$A66,'Job Catalog'!$H$10:$H$509,BA$7,'Job Catalog'!$I$10:$I$509,BA$9)/COUNTA('Job Catalog'!$C$10:$C$509),""))</f>
        <v/>
      </c>
      <c r="BB66" s="57">
        <f>IF(OR($A66="",BB$9=""),"",IFERROR(COUNTIFS('Job Catalog'!$F$10:$F$509,$A66,'Job Catalog'!$H$10:$H$509,BB$7,'Job Catalog'!$I$10:$I$509,BB$9)/COUNTA('Job Catalog'!$C$10:$C$509),""))</f>
        <v/>
      </c>
      <c r="BC66" s="57">
        <f>IF(OR($A66="",BC$9=""),"",IFERROR(COUNTIFS('Job Catalog'!$F$10:$F$509,$A66,'Job Catalog'!$H$10:$H$509,BC$7,'Job Catalog'!$I$10:$I$509,BC$9)/COUNTA('Job Catalog'!$C$10:$C$509),""))</f>
        <v/>
      </c>
      <c r="BD66" s="57">
        <f>IF(OR($A66="",BD$9=""),"",IFERROR(COUNTIFS('Job Catalog'!$F$10:$F$509,$A66,'Job Catalog'!$H$10:$H$509,BD$7,'Job Catalog'!$I$10:$I$509,BD$9)/COUNTA('Job Catalog'!$C$10:$C$509),""))</f>
        <v/>
      </c>
      <c r="BE66" s="57">
        <f>IF(OR($A66="",BE$9=""),"",IFERROR(COUNTIFS('Job Catalog'!$F$10:$F$509,$A66,'Job Catalog'!$H$10:$H$509,BE$7,'Job Catalog'!$I$10:$I$509,BE$9)/COUNTA('Job Catalog'!$C$10:$C$509),""))</f>
        <v/>
      </c>
      <c r="BF66" s="57">
        <f>IF(OR($A66="",BF$9=""),"",IFERROR(COUNTIFS('Job Catalog'!$F$10:$F$509,$A66,'Job Catalog'!$H$10:$H$509,BF$7,'Job Catalog'!$I$10:$I$509,BF$9)/COUNTA('Job Catalog'!$C$10:$C$509),""))</f>
        <v/>
      </c>
      <c r="BG66" s="57">
        <f>IF(OR($A66="",BG$9=""),"",IFERROR(COUNTIFS('Job Catalog'!$F$10:$F$509,$A66,'Job Catalog'!$H$10:$H$509,BG$7,'Job Catalog'!$I$10:$I$509,BG$9)/COUNTA('Job Catalog'!$C$10:$C$509),""))</f>
        <v/>
      </c>
      <c r="BH66" s="57">
        <f>IF(OR($A66="",BH$9=""),"",IFERROR(COUNTIFS('Job Catalog'!$F$10:$F$509,$A66,'Job Catalog'!$H$10:$H$509,BH$7,'Job Catalog'!$I$10:$I$509,BH$9)/COUNTA('Job Catalog'!$C$10:$C$509),""))</f>
        <v/>
      </c>
      <c r="BI66" s="57">
        <f>IF(OR($A66="",BI$9=""),"",IFERROR(COUNTIFS('Job Catalog'!$F$10:$F$509,$A66,'Job Catalog'!$H$10:$H$509,BI$7,'Job Catalog'!$I$10:$I$509,BI$9)/COUNTA('Job Catalog'!$C$10:$C$509),""))</f>
        <v/>
      </c>
      <c r="BJ66" s="57">
        <f>IF(OR($A66="",BJ$9=""),"",IFERROR(COUNTIFS('Job Catalog'!$F$10:$F$509,$A66,'Job Catalog'!$H$10:$H$509,BJ$7,'Job Catalog'!$I$10:$I$509,BJ$9)/COUNTA('Job Catalog'!$C$10:$C$509),""))</f>
        <v/>
      </c>
      <c r="BK66" s="57">
        <f>IF(OR($A66="",BK$9=""),"",IFERROR(COUNTIFS('Job Catalog'!$F$10:$F$509,$A66,'Job Catalog'!$H$10:$H$509,BK$7,'Job Catalog'!$I$10:$I$509,BK$9)/COUNTA('Job Catalog'!$C$10:$C$509),""))</f>
        <v/>
      </c>
      <c r="BL66" s="57">
        <f>IF(OR($A66="",BL$9=""),"",IFERROR(COUNTIFS('Job Catalog'!$F$10:$F$509,$A66,'Job Catalog'!$H$10:$H$509,BL$7,'Job Catalog'!$I$10:$I$509,BL$9)/COUNTA('Job Catalog'!$C$10:$C$509),""))</f>
        <v/>
      </c>
      <c r="BM66" s="57">
        <f>IF(OR($A66="",BM$9=""),"",IFERROR(COUNTIFS('Job Catalog'!$F$10:$F$509,$A66,'Job Catalog'!$H$10:$H$509,BM$7,'Job Catalog'!$I$10:$I$509,BM$9)/COUNTA('Job Catalog'!$C$10:$C$509),""))</f>
        <v/>
      </c>
      <c r="BN66" s="57">
        <f>IF(OR($A66="",BN$9=""),"",IFERROR(COUNTIFS('Job Catalog'!$F$10:$F$509,$A66,'Job Catalog'!$H$10:$H$509,BN$7,'Job Catalog'!$I$10:$I$509,BN$9)/COUNTA('Job Catalog'!$C$10:$C$509),""))</f>
        <v/>
      </c>
      <c r="BO66" s="57">
        <f>IF(OR($A66="",BO$9=""),"",IFERROR(COUNTIFS('Job Catalog'!$F$10:$F$509,$A66,'Job Catalog'!$H$10:$H$509,BO$7,'Job Catalog'!$I$10:$I$509,BO$9)/COUNTA('Job Catalog'!$C$10:$C$509),""))</f>
        <v/>
      </c>
      <c r="BP66" s="57">
        <f>IF(OR($A66="",BP$9=""),"",IFERROR(COUNTIFS('Job Catalog'!$F$10:$F$509,$A66,'Job Catalog'!$H$10:$H$509,BP$7,'Job Catalog'!$I$10:$I$509,BP$9)/COUNTA('Job Catalog'!$C$10:$C$509),""))</f>
        <v/>
      </c>
      <c r="BQ66" s="57">
        <f>IF(OR($A66="",BQ$9=""),"",IFERROR(COUNTIFS('Job Catalog'!$F$10:$F$509,$A66,'Job Catalog'!$H$10:$H$509,BQ$7,'Job Catalog'!$I$10:$I$509,BQ$9)/COUNTA('Job Catalog'!$C$10:$C$509),""))</f>
        <v/>
      </c>
      <c r="BR66" s="57">
        <f>IF(OR($A66="",BR$9=""),"",IFERROR(COUNTIFS('Job Catalog'!$F$10:$F$509,$A66,'Job Catalog'!$H$10:$H$509,BR$7,'Job Catalog'!$I$10:$I$509,BR$9)/COUNTA('Job Catalog'!$C$10:$C$509),""))</f>
        <v/>
      </c>
      <c r="BS66" s="57">
        <f>IF(OR($A66="",BS$9=""),"",IFERROR(COUNTIFS('Job Catalog'!$F$10:$F$509,$A66,'Job Catalog'!$H$10:$H$509,BS$7,'Job Catalog'!$I$10:$I$509,BS$9)/COUNTA('Job Catalog'!$C$10:$C$509),""))</f>
        <v/>
      </c>
      <c r="BT66" s="57">
        <f>IF(OR($A66="",BT$9=""),"",IFERROR(COUNTIFS('Job Catalog'!$F$10:$F$509,$A66,'Job Catalog'!$H$10:$H$509,BT$7,'Job Catalog'!$I$10:$I$509,BT$9)/COUNTA('Job Catalog'!$C$10:$C$509),""))</f>
        <v/>
      </c>
      <c r="BU66" s="57">
        <f>IF(OR($A66="",BU$9=""),"",IFERROR(COUNTIFS('Job Catalog'!$F$10:$F$509,$A66,'Job Catalog'!$H$10:$H$509,BU$7,'Job Catalog'!$I$10:$I$509,BU$9)/COUNTA('Job Catalog'!$C$10:$C$509),""))</f>
        <v/>
      </c>
      <c r="BV66" s="57">
        <f>IF(OR($A66="",BV$9=""),"",IFERROR(COUNTIFS('Job Catalog'!$F$10:$F$509,$A66,'Job Catalog'!$H$10:$H$509,BV$7,'Job Catalog'!$I$10:$I$509,BV$9)/COUNTA('Job Catalog'!$C$10:$C$509),""))</f>
        <v/>
      </c>
      <c r="BW66" s="57">
        <f>IF(OR($A66="",BW$9=""),"",IFERROR(COUNTIFS('Job Catalog'!$F$10:$F$509,$A66,'Job Catalog'!$H$10:$H$509,BW$7,'Job Catalog'!$I$10:$I$509,BW$9)/COUNTA('Job Catalog'!$C$10:$C$509),""))</f>
        <v/>
      </c>
      <c r="BX66" s="57">
        <f>IF(OR($A66="",BX$9=""),"",IFERROR(COUNTIFS('Job Catalog'!$F$10:$F$509,$A66,'Job Catalog'!$H$10:$H$509,BX$7,'Job Catalog'!$I$10:$I$509,BX$9)/COUNTA('Job Catalog'!$C$10:$C$509),""))</f>
        <v/>
      </c>
      <c r="BY66" s="57">
        <f>IF(OR($A66="",BY$9=""),"",IFERROR(COUNTIFS('Job Catalog'!$F$10:$F$509,$A66,'Job Catalog'!$H$10:$H$509,BY$7,'Job Catalog'!$I$10:$I$509,BY$9)/COUNTA('Job Catalog'!$C$10:$C$509),""))</f>
        <v/>
      </c>
      <c r="BZ66" s="57">
        <f>IF(OR($A66="",BZ$9=""),"",IFERROR(COUNTIFS('Job Catalog'!$F$10:$F$509,$A66,'Job Catalog'!$H$10:$H$509,BZ$7,'Job Catalog'!$I$10:$I$509,BZ$9)/COUNTA('Job Catalog'!$C$10:$C$509),""))</f>
        <v/>
      </c>
      <c r="CA66" s="57">
        <f>IF(OR($A66="",CA$9=""),"",IFERROR(COUNTIFS('Job Catalog'!$F$10:$F$509,$A66,'Job Catalog'!$H$10:$H$509,CA$7,'Job Catalog'!$I$10:$I$509,CA$9)/COUNTA('Job Catalog'!$C$10:$C$509),""))</f>
        <v/>
      </c>
      <c r="CB66" s="57">
        <f>IF(OR($A66="",CB$9=""),"",IFERROR(COUNTIFS('Job Catalog'!$F$10:$F$509,$A66,'Job Catalog'!$H$10:$H$509,CB$7,'Job Catalog'!$I$10:$I$509,CB$9)/COUNTA('Job Catalog'!$C$10:$C$509),""))</f>
        <v/>
      </c>
      <c r="CC66" s="57">
        <f>IF(OR($A66="",CC$9=""),"",IFERROR(COUNTIFS('Job Catalog'!$F$10:$F$509,$A66,'Job Catalog'!$H$10:$H$509,CC$7,'Job Catalog'!$I$10:$I$509,CC$9)/COUNTA('Job Catalog'!$C$10:$C$509),""))</f>
        <v/>
      </c>
      <c r="CD66" s="57">
        <f>IF(OR($A66="",CD$9=""),"",IFERROR(COUNTIFS('Job Catalog'!$F$10:$F$509,$A66,'Job Catalog'!$H$10:$H$509,CD$7,'Job Catalog'!$I$10:$I$509,CD$9)/COUNTA('Job Catalog'!$C$10:$C$509),""))</f>
        <v/>
      </c>
      <c r="CE66" s="57">
        <f>IF(OR($A66="",CE$9=""),"",IFERROR(COUNTIFS('Job Catalog'!$F$10:$F$509,$A66,'Job Catalog'!$H$10:$H$509,CE$7,'Job Catalog'!$I$10:$I$509,CE$9)/COUNTA('Job Catalog'!$C$10:$C$509),""))</f>
        <v/>
      </c>
      <c r="CF66" s="57">
        <f>IF(OR($A66="",CF$9=""),"",IFERROR(COUNTIFS('Job Catalog'!$F$10:$F$509,$A66,'Job Catalog'!$H$10:$H$509,CF$7,'Job Catalog'!$I$10:$I$509,CF$9)/COUNTA('Job Catalog'!$C$10:$C$509),""))</f>
        <v/>
      </c>
      <c r="CG66" s="57">
        <f>IF(OR($A66="",CG$9=""),"",IFERROR(COUNTIFS('Job Catalog'!$F$10:$F$509,$A66,'Job Catalog'!$H$10:$H$509,CG$7,'Job Catalog'!$I$10:$I$509,CG$9)/COUNTA('Job Catalog'!$C$10:$C$509),""))</f>
        <v/>
      </c>
      <c r="CH66" s="57">
        <f>IF(OR($A66="",CH$9=""),"",IFERROR(COUNTIFS('Job Catalog'!$F$10:$F$509,$A66,'Job Catalog'!$H$10:$H$509,CH$7,'Job Catalog'!$I$10:$I$509,CH$9)/COUNTA('Job Catalog'!$C$10:$C$509),""))</f>
        <v/>
      </c>
      <c r="CI66" s="57">
        <f>IF(OR($A66="",CI$9=""),"",IFERROR(COUNTIFS('Job Catalog'!$F$10:$F$509,$A66,'Job Catalog'!$H$10:$H$509,CI$7,'Job Catalog'!$I$10:$I$509,CI$9)/COUNTA('Job Catalog'!$C$10:$C$509),""))</f>
        <v/>
      </c>
      <c r="CJ66" s="57">
        <f>IF(OR($A66="",CJ$9=""),"",IFERROR(COUNTIFS('Job Catalog'!$F$10:$F$509,$A66,'Job Catalog'!$H$10:$H$509,CJ$7,'Job Catalog'!$I$10:$I$509,CJ$9)/COUNTA('Job Catalog'!$C$10:$C$509),""))</f>
        <v/>
      </c>
      <c r="CK66" s="57">
        <f>IF(OR($A66="",CK$9=""),"",IFERROR(COUNTIFS('Job Catalog'!$F$10:$F$509,$A66,'Job Catalog'!$H$10:$H$509,CK$7,'Job Catalog'!$I$10:$I$509,CK$9)/COUNTA('Job Catalog'!$C$10:$C$509),""))</f>
        <v/>
      </c>
      <c r="CL66" s="57">
        <f>IF(OR($A66="",CL$9=""),"",IFERROR(COUNTIFS('Job Catalog'!$F$10:$F$509,$A66,'Job Catalog'!$H$10:$H$509,CL$7,'Job Catalog'!$I$10:$I$509,CL$9)/COUNTA('Job Catalog'!$C$10:$C$509),""))</f>
        <v/>
      </c>
      <c r="CM66" s="57">
        <f>IF(OR($A66="",CM$9=""),"",IFERROR(COUNTIFS('Job Catalog'!$F$10:$F$509,$A66,'Job Catalog'!$H$10:$H$509,CM$7,'Job Catalog'!$I$10:$I$509,CM$9)/COUNTA('Job Catalog'!$C$10:$C$509),""))</f>
        <v/>
      </c>
      <c r="CN66" s="57">
        <f>IF(OR($A66="",CN$9=""),"",IFERROR(COUNTIFS('Job Catalog'!$F$10:$F$509,$A66,'Job Catalog'!$H$10:$H$509,CN$7,'Job Catalog'!$I$10:$I$509,CN$9)/COUNTA('Job Catalog'!$C$10:$C$509),""))</f>
        <v/>
      </c>
      <c r="CO66" s="57">
        <f>IF(OR($A66="",CO$9=""),"",IFERROR(COUNTIFS('Job Catalog'!$F$10:$F$509,$A66,'Job Catalog'!$H$10:$H$509,CO$7,'Job Catalog'!$I$10:$I$509,CO$9)/COUNTA('Job Catalog'!$C$10:$C$509),""))</f>
        <v/>
      </c>
      <c r="CP66" s="57">
        <f>IF(OR($A66="",CP$9=""),"",IFERROR(COUNTIFS('Job Catalog'!$F$10:$F$509,$A66,'Job Catalog'!$H$10:$H$509,CP$7,'Job Catalog'!$I$10:$I$509,CP$9)/COUNTA('Job Catalog'!$C$10:$C$509),""))</f>
        <v/>
      </c>
      <c r="CQ66" s="57">
        <f>IF(OR($A66="",CQ$9=""),"",IFERROR(COUNTIFS('Job Catalog'!$F$10:$F$509,$A66,'Job Catalog'!$H$10:$H$509,CQ$7,'Job Catalog'!$I$10:$I$509,CQ$9)/COUNTA('Job Catalog'!$C$10:$C$509),""))</f>
        <v/>
      </c>
      <c r="CR66" s="57">
        <f>IF(OR($A66="",CR$9=""),"",IFERROR(COUNTIFS('Job Catalog'!$F$10:$F$509,$A66,'Job Catalog'!$H$10:$H$509,CR$7,'Job Catalog'!$I$10:$I$509,CR$9)/COUNTA('Job Catalog'!$C$10:$C$509),""))</f>
        <v/>
      </c>
      <c r="CS66" s="57">
        <f>IF(OR($A66="",CS$9=""),"",IFERROR(COUNTIFS('Job Catalog'!$F$10:$F$509,$A66,'Job Catalog'!$H$10:$H$509,CS$7,'Job Catalog'!$I$10:$I$509,CS$9)/COUNTA('Job Catalog'!$C$10:$C$509),""))</f>
        <v/>
      </c>
      <c r="CT66" s="57">
        <f>IF(OR($A66="",CT$9=""),"",IFERROR(COUNTIFS('Job Catalog'!$F$10:$F$509,$A66,'Job Catalog'!$H$10:$H$509,CT$7,'Job Catalog'!$I$10:$I$509,CT$9)/COUNTA('Job Catalog'!$C$10:$C$509),""))</f>
        <v/>
      </c>
      <c r="CU66" s="58">
        <f>IF($A66="","",SUM(C66:CT66))</f>
        <v/>
      </c>
    </row>
    <row r="67">
      <c r="A67">
        <f>IF(SETUP!$C205="","",SETUP!$C205)</f>
        <v/>
      </c>
      <c r="B67" s="9">
        <f>IF(SETUP!$C205="","",SETUP!$B205&amp;" / "&amp;SETUP!$D205)</f>
        <v/>
      </c>
      <c r="C67" s="57">
        <f>IF(OR($A67="",C$9=""),"",IFERROR(COUNTIFS('Job Catalog'!$F$10:$F$509,$A67,'Job Catalog'!$H$10:$H$509,C$7,'Job Catalog'!$I$10:$I$509,C$9)/COUNTA('Job Catalog'!$C$10:$C$509),""))</f>
        <v/>
      </c>
      <c r="D67" s="57">
        <f>IF(OR($A67="",D$9=""),"",IFERROR(COUNTIFS('Job Catalog'!$F$10:$F$509,$A67,'Job Catalog'!$H$10:$H$509,D$7,'Job Catalog'!$I$10:$I$509,D$9)/COUNTA('Job Catalog'!$C$10:$C$509),""))</f>
        <v/>
      </c>
      <c r="E67" s="57">
        <f>IF(OR($A67="",E$9=""),"",IFERROR(COUNTIFS('Job Catalog'!$F$10:$F$509,$A67,'Job Catalog'!$H$10:$H$509,E$7,'Job Catalog'!$I$10:$I$509,E$9)/COUNTA('Job Catalog'!$C$10:$C$509),""))</f>
        <v/>
      </c>
      <c r="F67" s="57">
        <f>IF(OR($A67="",F$9=""),"",IFERROR(COUNTIFS('Job Catalog'!$F$10:$F$509,$A67,'Job Catalog'!$H$10:$H$509,F$7,'Job Catalog'!$I$10:$I$509,F$9)/COUNTA('Job Catalog'!$C$10:$C$509),""))</f>
        <v/>
      </c>
      <c r="G67" s="57">
        <f>IF(OR($A67="",G$9=""),"",IFERROR(COUNTIFS('Job Catalog'!$F$10:$F$509,$A67,'Job Catalog'!$H$10:$H$509,G$7,'Job Catalog'!$I$10:$I$509,G$9)/COUNTA('Job Catalog'!$C$10:$C$509),""))</f>
        <v/>
      </c>
      <c r="H67" s="57">
        <f>IF(OR($A67="",H$9=""),"",IFERROR(COUNTIFS('Job Catalog'!$F$10:$F$509,$A67,'Job Catalog'!$H$10:$H$509,H$7,'Job Catalog'!$I$10:$I$509,H$9)/COUNTA('Job Catalog'!$C$10:$C$509),""))</f>
        <v/>
      </c>
      <c r="I67" s="57">
        <f>IF(OR($A67="",I$9=""),"",IFERROR(COUNTIFS('Job Catalog'!$F$10:$F$509,$A67,'Job Catalog'!$H$10:$H$509,I$7,'Job Catalog'!$I$10:$I$509,I$9)/COUNTA('Job Catalog'!$C$10:$C$509),""))</f>
        <v/>
      </c>
      <c r="J67" s="57">
        <f>IF(OR($A67="",J$9=""),"",IFERROR(COUNTIFS('Job Catalog'!$F$10:$F$509,$A67,'Job Catalog'!$H$10:$H$509,J$7,'Job Catalog'!$I$10:$I$509,J$9)/COUNTA('Job Catalog'!$C$10:$C$509),""))</f>
        <v/>
      </c>
      <c r="K67" s="57">
        <f>IF(OR($A67="",K$9=""),"",IFERROR(COUNTIFS('Job Catalog'!$F$10:$F$509,$A67,'Job Catalog'!$H$10:$H$509,K$7,'Job Catalog'!$I$10:$I$509,K$9)/COUNTA('Job Catalog'!$C$10:$C$509),""))</f>
        <v/>
      </c>
      <c r="L67" s="57">
        <f>IF(OR($A67="",L$9=""),"",IFERROR(COUNTIFS('Job Catalog'!$F$10:$F$509,$A67,'Job Catalog'!$H$10:$H$509,L$7,'Job Catalog'!$I$10:$I$509,L$9)/COUNTA('Job Catalog'!$C$10:$C$509),""))</f>
        <v/>
      </c>
      <c r="M67" s="57">
        <f>IF(OR($A67="",M$9=""),"",IFERROR(COUNTIFS('Job Catalog'!$F$10:$F$509,$A67,'Job Catalog'!$H$10:$H$509,M$7,'Job Catalog'!$I$10:$I$509,M$9)/COUNTA('Job Catalog'!$C$10:$C$509),""))</f>
        <v/>
      </c>
      <c r="N67" s="57">
        <f>IF(OR($A67="",N$9=""),"",IFERROR(COUNTIFS('Job Catalog'!$F$10:$F$509,$A67,'Job Catalog'!$H$10:$H$509,N$7,'Job Catalog'!$I$10:$I$509,N$9)/COUNTA('Job Catalog'!$C$10:$C$509),""))</f>
        <v/>
      </c>
      <c r="O67" s="57">
        <f>IF(OR($A67="",O$9=""),"",IFERROR(COUNTIFS('Job Catalog'!$F$10:$F$509,$A67,'Job Catalog'!$H$10:$H$509,O$7,'Job Catalog'!$I$10:$I$509,O$9)/COUNTA('Job Catalog'!$C$10:$C$509),""))</f>
        <v/>
      </c>
      <c r="P67" s="57">
        <f>IF(OR($A67="",P$9=""),"",IFERROR(COUNTIFS('Job Catalog'!$F$10:$F$509,$A67,'Job Catalog'!$H$10:$H$509,P$7,'Job Catalog'!$I$10:$I$509,P$9)/COUNTA('Job Catalog'!$C$10:$C$509),""))</f>
        <v/>
      </c>
      <c r="Q67" s="57">
        <f>IF(OR($A67="",Q$9=""),"",IFERROR(COUNTIFS('Job Catalog'!$F$10:$F$509,$A67,'Job Catalog'!$H$10:$H$509,Q$7,'Job Catalog'!$I$10:$I$509,Q$9)/COUNTA('Job Catalog'!$C$10:$C$509),""))</f>
        <v/>
      </c>
      <c r="R67" s="57">
        <f>IF(OR($A67="",R$9=""),"",IFERROR(COUNTIFS('Job Catalog'!$F$10:$F$509,$A67,'Job Catalog'!$H$10:$H$509,R$7,'Job Catalog'!$I$10:$I$509,R$9)/COUNTA('Job Catalog'!$C$10:$C$509),""))</f>
        <v/>
      </c>
      <c r="S67" s="57">
        <f>IF(OR($A67="",S$9=""),"",IFERROR(COUNTIFS('Job Catalog'!$F$10:$F$509,$A67,'Job Catalog'!$H$10:$H$509,S$7,'Job Catalog'!$I$10:$I$509,S$9)/COUNTA('Job Catalog'!$C$10:$C$509),""))</f>
        <v/>
      </c>
      <c r="T67" s="57">
        <f>IF(OR($A67="",T$9=""),"",IFERROR(COUNTIFS('Job Catalog'!$F$10:$F$509,$A67,'Job Catalog'!$H$10:$H$509,T$7,'Job Catalog'!$I$10:$I$509,T$9)/COUNTA('Job Catalog'!$C$10:$C$509),""))</f>
        <v/>
      </c>
      <c r="U67" s="57">
        <f>IF(OR($A67="",U$9=""),"",IFERROR(COUNTIFS('Job Catalog'!$F$10:$F$509,$A67,'Job Catalog'!$H$10:$H$509,U$7,'Job Catalog'!$I$10:$I$509,U$9)/COUNTA('Job Catalog'!$C$10:$C$509),""))</f>
        <v/>
      </c>
      <c r="V67" s="57">
        <f>IF(OR($A67="",V$9=""),"",IFERROR(COUNTIFS('Job Catalog'!$F$10:$F$509,$A67,'Job Catalog'!$H$10:$H$509,V$7,'Job Catalog'!$I$10:$I$509,V$9)/COUNTA('Job Catalog'!$C$10:$C$509),""))</f>
        <v/>
      </c>
      <c r="W67" s="57">
        <f>IF(OR($A67="",W$9=""),"",IFERROR(COUNTIFS('Job Catalog'!$F$10:$F$509,$A67,'Job Catalog'!$H$10:$H$509,W$7,'Job Catalog'!$I$10:$I$509,W$9)/COUNTA('Job Catalog'!$C$10:$C$509),""))</f>
        <v/>
      </c>
      <c r="X67" s="57">
        <f>IF(OR($A67="",X$9=""),"",IFERROR(COUNTIFS('Job Catalog'!$F$10:$F$509,$A67,'Job Catalog'!$H$10:$H$509,X$7,'Job Catalog'!$I$10:$I$509,X$9)/COUNTA('Job Catalog'!$C$10:$C$509),""))</f>
        <v/>
      </c>
      <c r="Y67" s="57">
        <f>IF(OR($A67="",Y$9=""),"",IFERROR(COUNTIFS('Job Catalog'!$F$10:$F$509,$A67,'Job Catalog'!$H$10:$H$509,Y$7,'Job Catalog'!$I$10:$I$509,Y$9)/COUNTA('Job Catalog'!$C$10:$C$509),""))</f>
        <v/>
      </c>
      <c r="Z67" s="57">
        <f>IF(OR($A67="",Z$9=""),"",IFERROR(COUNTIFS('Job Catalog'!$F$10:$F$509,$A67,'Job Catalog'!$H$10:$H$509,Z$7,'Job Catalog'!$I$10:$I$509,Z$9)/COUNTA('Job Catalog'!$C$10:$C$509),""))</f>
        <v/>
      </c>
      <c r="AA67" s="57">
        <f>IF(OR($A67="",AA$9=""),"",IFERROR(COUNTIFS('Job Catalog'!$F$10:$F$509,$A67,'Job Catalog'!$H$10:$H$509,AA$7,'Job Catalog'!$I$10:$I$509,AA$9)/COUNTA('Job Catalog'!$C$10:$C$509),""))</f>
        <v/>
      </c>
      <c r="AB67" s="57">
        <f>IF(OR($A67="",AB$9=""),"",IFERROR(COUNTIFS('Job Catalog'!$F$10:$F$509,$A67,'Job Catalog'!$H$10:$H$509,AB$7,'Job Catalog'!$I$10:$I$509,AB$9)/COUNTA('Job Catalog'!$C$10:$C$509),""))</f>
        <v/>
      </c>
      <c r="AC67" s="57">
        <f>IF(OR($A67="",AC$9=""),"",IFERROR(COUNTIFS('Job Catalog'!$F$10:$F$509,$A67,'Job Catalog'!$H$10:$H$509,AC$7,'Job Catalog'!$I$10:$I$509,AC$9)/COUNTA('Job Catalog'!$C$10:$C$509),""))</f>
        <v/>
      </c>
      <c r="AD67" s="57">
        <f>IF(OR($A67="",AD$9=""),"",IFERROR(COUNTIFS('Job Catalog'!$F$10:$F$509,$A67,'Job Catalog'!$H$10:$H$509,AD$7,'Job Catalog'!$I$10:$I$509,AD$9)/COUNTA('Job Catalog'!$C$10:$C$509),""))</f>
        <v/>
      </c>
      <c r="AE67" s="57">
        <f>IF(OR($A67="",AE$9=""),"",IFERROR(COUNTIFS('Job Catalog'!$F$10:$F$509,$A67,'Job Catalog'!$H$10:$H$509,AE$7,'Job Catalog'!$I$10:$I$509,AE$9)/COUNTA('Job Catalog'!$C$10:$C$509),""))</f>
        <v/>
      </c>
      <c r="AF67" s="57">
        <f>IF(OR($A67="",AF$9=""),"",IFERROR(COUNTIFS('Job Catalog'!$F$10:$F$509,$A67,'Job Catalog'!$H$10:$H$509,AF$7,'Job Catalog'!$I$10:$I$509,AF$9)/COUNTA('Job Catalog'!$C$10:$C$509),""))</f>
        <v/>
      </c>
      <c r="AG67" s="57">
        <f>IF(OR($A67="",AG$9=""),"",IFERROR(COUNTIFS('Job Catalog'!$F$10:$F$509,$A67,'Job Catalog'!$H$10:$H$509,AG$7,'Job Catalog'!$I$10:$I$509,AG$9)/COUNTA('Job Catalog'!$C$10:$C$509),""))</f>
        <v/>
      </c>
      <c r="AH67" s="57">
        <f>IF(OR($A67="",AH$9=""),"",IFERROR(COUNTIFS('Job Catalog'!$F$10:$F$509,$A67,'Job Catalog'!$H$10:$H$509,AH$7,'Job Catalog'!$I$10:$I$509,AH$9)/COUNTA('Job Catalog'!$C$10:$C$509),""))</f>
        <v/>
      </c>
      <c r="AI67" s="57">
        <f>IF(OR($A67="",AI$9=""),"",IFERROR(COUNTIFS('Job Catalog'!$F$10:$F$509,$A67,'Job Catalog'!$H$10:$H$509,AI$7,'Job Catalog'!$I$10:$I$509,AI$9)/COUNTA('Job Catalog'!$C$10:$C$509),""))</f>
        <v/>
      </c>
      <c r="AJ67" s="57">
        <f>IF(OR($A67="",AJ$9=""),"",IFERROR(COUNTIFS('Job Catalog'!$F$10:$F$509,$A67,'Job Catalog'!$H$10:$H$509,AJ$7,'Job Catalog'!$I$10:$I$509,AJ$9)/COUNTA('Job Catalog'!$C$10:$C$509),""))</f>
        <v/>
      </c>
      <c r="AK67" s="57">
        <f>IF(OR($A67="",AK$9=""),"",IFERROR(COUNTIFS('Job Catalog'!$F$10:$F$509,$A67,'Job Catalog'!$H$10:$H$509,AK$7,'Job Catalog'!$I$10:$I$509,AK$9)/COUNTA('Job Catalog'!$C$10:$C$509),""))</f>
        <v/>
      </c>
      <c r="AL67" s="57">
        <f>IF(OR($A67="",AL$9=""),"",IFERROR(COUNTIFS('Job Catalog'!$F$10:$F$509,$A67,'Job Catalog'!$H$10:$H$509,AL$7,'Job Catalog'!$I$10:$I$509,AL$9)/COUNTA('Job Catalog'!$C$10:$C$509),""))</f>
        <v/>
      </c>
      <c r="AM67" s="57">
        <f>IF(OR($A67="",AM$9=""),"",IFERROR(COUNTIFS('Job Catalog'!$F$10:$F$509,$A67,'Job Catalog'!$H$10:$H$509,AM$7,'Job Catalog'!$I$10:$I$509,AM$9)/COUNTA('Job Catalog'!$C$10:$C$509),""))</f>
        <v/>
      </c>
      <c r="AN67" s="57">
        <f>IF(OR($A67="",AN$9=""),"",IFERROR(COUNTIFS('Job Catalog'!$F$10:$F$509,$A67,'Job Catalog'!$H$10:$H$509,AN$7,'Job Catalog'!$I$10:$I$509,AN$9)/COUNTA('Job Catalog'!$C$10:$C$509),""))</f>
        <v/>
      </c>
      <c r="AO67" s="57">
        <f>IF(OR($A67="",AO$9=""),"",IFERROR(COUNTIFS('Job Catalog'!$F$10:$F$509,$A67,'Job Catalog'!$H$10:$H$509,AO$7,'Job Catalog'!$I$10:$I$509,AO$9)/COUNTA('Job Catalog'!$C$10:$C$509),""))</f>
        <v/>
      </c>
      <c r="AP67" s="57">
        <f>IF(OR($A67="",AP$9=""),"",IFERROR(COUNTIFS('Job Catalog'!$F$10:$F$509,$A67,'Job Catalog'!$H$10:$H$509,AP$7,'Job Catalog'!$I$10:$I$509,AP$9)/COUNTA('Job Catalog'!$C$10:$C$509),""))</f>
        <v/>
      </c>
      <c r="AQ67" s="57">
        <f>IF(OR($A67="",AQ$9=""),"",IFERROR(COUNTIFS('Job Catalog'!$F$10:$F$509,$A67,'Job Catalog'!$H$10:$H$509,AQ$7,'Job Catalog'!$I$10:$I$509,AQ$9)/COUNTA('Job Catalog'!$C$10:$C$509),""))</f>
        <v/>
      </c>
      <c r="AR67" s="57">
        <f>IF(OR($A67="",AR$9=""),"",IFERROR(COUNTIFS('Job Catalog'!$F$10:$F$509,$A67,'Job Catalog'!$H$10:$H$509,AR$7,'Job Catalog'!$I$10:$I$509,AR$9)/COUNTA('Job Catalog'!$C$10:$C$509),""))</f>
        <v/>
      </c>
      <c r="AS67" s="57">
        <f>IF(OR($A67="",AS$9=""),"",IFERROR(COUNTIFS('Job Catalog'!$F$10:$F$509,$A67,'Job Catalog'!$H$10:$H$509,AS$7,'Job Catalog'!$I$10:$I$509,AS$9)/COUNTA('Job Catalog'!$C$10:$C$509),""))</f>
        <v/>
      </c>
      <c r="AT67" s="57">
        <f>IF(OR($A67="",AT$9=""),"",IFERROR(COUNTIFS('Job Catalog'!$F$10:$F$509,$A67,'Job Catalog'!$H$10:$H$509,AT$7,'Job Catalog'!$I$10:$I$509,AT$9)/COUNTA('Job Catalog'!$C$10:$C$509),""))</f>
        <v/>
      </c>
      <c r="AU67" s="57">
        <f>IF(OR($A67="",AU$9=""),"",IFERROR(COUNTIFS('Job Catalog'!$F$10:$F$509,$A67,'Job Catalog'!$H$10:$H$509,AU$7,'Job Catalog'!$I$10:$I$509,AU$9)/COUNTA('Job Catalog'!$C$10:$C$509),""))</f>
        <v/>
      </c>
      <c r="AV67" s="57">
        <f>IF(OR($A67="",AV$9=""),"",IFERROR(COUNTIFS('Job Catalog'!$F$10:$F$509,$A67,'Job Catalog'!$H$10:$H$509,AV$7,'Job Catalog'!$I$10:$I$509,AV$9)/COUNTA('Job Catalog'!$C$10:$C$509),""))</f>
        <v/>
      </c>
      <c r="AW67" s="57">
        <f>IF(OR($A67="",AW$9=""),"",IFERROR(COUNTIFS('Job Catalog'!$F$10:$F$509,$A67,'Job Catalog'!$H$10:$H$509,AW$7,'Job Catalog'!$I$10:$I$509,AW$9)/COUNTA('Job Catalog'!$C$10:$C$509),""))</f>
        <v/>
      </c>
      <c r="AX67" s="57">
        <f>IF(OR($A67="",AX$9=""),"",IFERROR(COUNTIFS('Job Catalog'!$F$10:$F$509,$A67,'Job Catalog'!$H$10:$H$509,AX$7,'Job Catalog'!$I$10:$I$509,AX$9)/COUNTA('Job Catalog'!$C$10:$C$509),""))</f>
        <v/>
      </c>
      <c r="AY67" s="57">
        <f>IF(OR($A67="",AY$9=""),"",IFERROR(COUNTIFS('Job Catalog'!$F$10:$F$509,$A67,'Job Catalog'!$H$10:$H$509,AY$7,'Job Catalog'!$I$10:$I$509,AY$9)/COUNTA('Job Catalog'!$C$10:$C$509),""))</f>
        <v/>
      </c>
      <c r="AZ67" s="57">
        <f>IF(OR($A67="",AZ$9=""),"",IFERROR(COUNTIFS('Job Catalog'!$F$10:$F$509,$A67,'Job Catalog'!$H$10:$H$509,AZ$7,'Job Catalog'!$I$10:$I$509,AZ$9)/COUNTA('Job Catalog'!$C$10:$C$509),""))</f>
        <v/>
      </c>
      <c r="BA67" s="57">
        <f>IF(OR($A67="",BA$9=""),"",IFERROR(COUNTIFS('Job Catalog'!$F$10:$F$509,$A67,'Job Catalog'!$H$10:$H$509,BA$7,'Job Catalog'!$I$10:$I$509,BA$9)/COUNTA('Job Catalog'!$C$10:$C$509),""))</f>
        <v/>
      </c>
      <c r="BB67" s="57">
        <f>IF(OR($A67="",BB$9=""),"",IFERROR(COUNTIFS('Job Catalog'!$F$10:$F$509,$A67,'Job Catalog'!$H$10:$H$509,BB$7,'Job Catalog'!$I$10:$I$509,BB$9)/COUNTA('Job Catalog'!$C$10:$C$509),""))</f>
        <v/>
      </c>
      <c r="BC67" s="57">
        <f>IF(OR($A67="",BC$9=""),"",IFERROR(COUNTIFS('Job Catalog'!$F$10:$F$509,$A67,'Job Catalog'!$H$10:$H$509,BC$7,'Job Catalog'!$I$10:$I$509,BC$9)/COUNTA('Job Catalog'!$C$10:$C$509),""))</f>
        <v/>
      </c>
      <c r="BD67" s="57">
        <f>IF(OR($A67="",BD$9=""),"",IFERROR(COUNTIFS('Job Catalog'!$F$10:$F$509,$A67,'Job Catalog'!$H$10:$H$509,BD$7,'Job Catalog'!$I$10:$I$509,BD$9)/COUNTA('Job Catalog'!$C$10:$C$509),""))</f>
        <v/>
      </c>
      <c r="BE67" s="57">
        <f>IF(OR($A67="",BE$9=""),"",IFERROR(COUNTIFS('Job Catalog'!$F$10:$F$509,$A67,'Job Catalog'!$H$10:$H$509,BE$7,'Job Catalog'!$I$10:$I$509,BE$9)/COUNTA('Job Catalog'!$C$10:$C$509),""))</f>
        <v/>
      </c>
      <c r="BF67" s="57">
        <f>IF(OR($A67="",BF$9=""),"",IFERROR(COUNTIFS('Job Catalog'!$F$10:$F$509,$A67,'Job Catalog'!$H$10:$H$509,BF$7,'Job Catalog'!$I$10:$I$509,BF$9)/COUNTA('Job Catalog'!$C$10:$C$509),""))</f>
        <v/>
      </c>
      <c r="BG67" s="57">
        <f>IF(OR($A67="",BG$9=""),"",IFERROR(COUNTIFS('Job Catalog'!$F$10:$F$509,$A67,'Job Catalog'!$H$10:$H$509,BG$7,'Job Catalog'!$I$10:$I$509,BG$9)/COUNTA('Job Catalog'!$C$10:$C$509),""))</f>
        <v/>
      </c>
      <c r="BH67" s="57">
        <f>IF(OR($A67="",BH$9=""),"",IFERROR(COUNTIFS('Job Catalog'!$F$10:$F$509,$A67,'Job Catalog'!$H$10:$H$509,BH$7,'Job Catalog'!$I$10:$I$509,BH$9)/COUNTA('Job Catalog'!$C$10:$C$509),""))</f>
        <v/>
      </c>
      <c r="BI67" s="57">
        <f>IF(OR($A67="",BI$9=""),"",IFERROR(COUNTIFS('Job Catalog'!$F$10:$F$509,$A67,'Job Catalog'!$H$10:$H$509,BI$7,'Job Catalog'!$I$10:$I$509,BI$9)/COUNTA('Job Catalog'!$C$10:$C$509),""))</f>
        <v/>
      </c>
      <c r="BJ67" s="57">
        <f>IF(OR($A67="",BJ$9=""),"",IFERROR(COUNTIFS('Job Catalog'!$F$10:$F$509,$A67,'Job Catalog'!$H$10:$H$509,BJ$7,'Job Catalog'!$I$10:$I$509,BJ$9)/COUNTA('Job Catalog'!$C$10:$C$509),""))</f>
        <v/>
      </c>
      <c r="BK67" s="57">
        <f>IF(OR($A67="",BK$9=""),"",IFERROR(COUNTIFS('Job Catalog'!$F$10:$F$509,$A67,'Job Catalog'!$H$10:$H$509,BK$7,'Job Catalog'!$I$10:$I$509,BK$9)/COUNTA('Job Catalog'!$C$10:$C$509),""))</f>
        <v/>
      </c>
      <c r="BL67" s="57">
        <f>IF(OR($A67="",BL$9=""),"",IFERROR(COUNTIFS('Job Catalog'!$F$10:$F$509,$A67,'Job Catalog'!$H$10:$H$509,BL$7,'Job Catalog'!$I$10:$I$509,BL$9)/COUNTA('Job Catalog'!$C$10:$C$509),""))</f>
        <v/>
      </c>
      <c r="BM67" s="57">
        <f>IF(OR($A67="",BM$9=""),"",IFERROR(COUNTIFS('Job Catalog'!$F$10:$F$509,$A67,'Job Catalog'!$H$10:$H$509,BM$7,'Job Catalog'!$I$10:$I$509,BM$9)/COUNTA('Job Catalog'!$C$10:$C$509),""))</f>
        <v/>
      </c>
      <c r="BN67" s="57">
        <f>IF(OR($A67="",BN$9=""),"",IFERROR(COUNTIFS('Job Catalog'!$F$10:$F$509,$A67,'Job Catalog'!$H$10:$H$509,BN$7,'Job Catalog'!$I$10:$I$509,BN$9)/COUNTA('Job Catalog'!$C$10:$C$509),""))</f>
        <v/>
      </c>
      <c r="BO67" s="57">
        <f>IF(OR($A67="",BO$9=""),"",IFERROR(COUNTIFS('Job Catalog'!$F$10:$F$509,$A67,'Job Catalog'!$H$10:$H$509,BO$7,'Job Catalog'!$I$10:$I$509,BO$9)/COUNTA('Job Catalog'!$C$10:$C$509),""))</f>
        <v/>
      </c>
      <c r="BP67" s="57">
        <f>IF(OR($A67="",BP$9=""),"",IFERROR(COUNTIFS('Job Catalog'!$F$10:$F$509,$A67,'Job Catalog'!$H$10:$H$509,BP$7,'Job Catalog'!$I$10:$I$509,BP$9)/COUNTA('Job Catalog'!$C$10:$C$509),""))</f>
        <v/>
      </c>
      <c r="BQ67" s="57">
        <f>IF(OR($A67="",BQ$9=""),"",IFERROR(COUNTIFS('Job Catalog'!$F$10:$F$509,$A67,'Job Catalog'!$H$10:$H$509,BQ$7,'Job Catalog'!$I$10:$I$509,BQ$9)/COUNTA('Job Catalog'!$C$10:$C$509),""))</f>
        <v/>
      </c>
      <c r="BR67" s="57">
        <f>IF(OR($A67="",BR$9=""),"",IFERROR(COUNTIFS('Job Catalog'!$F$10:$F$509,$A67,'Job Catalog'!$H$10:$H$509,BR$7,'Job Catalog'!$I$10:$I$509,BR$9)/COUNTA('Job Catalog'!$C$10:$C$509),""))</f>
        <v/>
      </c>
      <c r="BS67" s="57">
        <f>IF(OR($A67="",BS$9=""),"",IFERROR(COUNTIFS('Job Catalog'!$F$10:$F$509,$A67,'Job Catalog'!$H$10:$H$509,BS$7,'Job Catalog'!$I$10:$I$509,BS$9)/COUNTA('Job Catalog'!$C$10:$C$509),""))</f>
        <v/>
      </c>
      <c r="BT67" s="57">
        <f>IF(OR($A67="",BT$9=""),"",IFERROR(COUNTIFS('Job Catalog'!$F$10:$F$509,$A67,'Job Catalog'!$H$10:$H$509,BT$7,'Job Catalog'!$I$10:$I$509,BT$9)/COUNTA('Job Catalog'!$C$10:$C$509),""))</f>
        <v/>
      </c>
      <c r="BU67" s="57">
        <f>IF(OR($A67="",BU$9=""),"",IFERROR(COUNTIFS('Job Catalog'!$F$10:$F$509,$A67,'Job Catalog'!$H$10:$H$509,BU$7,'Job Catalog'!$I$10:$I$509,BU$9)/COUNTA('Job Catalog'!$C$10:$C$509),""))</f>
        <v/>
      </c>
      <c r="BV67" s="57">
        <f>IF(OR($A67="",BV$9=""),"",IFERROR(COUNTIFS('Job Catalog'!$F$10:$F$509,$A67,'Job Catalog'!$H$10:$H$509,BV$7,'Job Catalog'!$I$10:$I$509,BV$9)/COUNTA('Job Catalog'!$C$10:$C$509),""))</f>
        <v/>
      </c>
      <c r="BW67" s="57">
        <f>IF(OR($A67="",BW$9=""),"",IFERROR(COUNTIFS('Job Catalog'!$F$10:$F$509,$A67,'Job Catalog'!$H$10:$H$509,BW$7,'Job Catalog'!$I$10:$I$509,BW$9)/COUNTA('Job Catalog'!$C$10:$C$509),""))</f>
        <v/>
      </c>
      <c r="BX67" s="57">
        <f>IF(OR($A67="",BX$9=""),"",IFERROR(COUNTIFS('Job Catalog'!$F$10:$F$509,$A67,'Job Catalog'!$H$10:$H$509,BX$7,'Job Catalog'!$I$10:$I$509,BX$9)/COUNTA('Job Catalog'!$C$10:$C$509),""))</f>
        <v/>
      </c>
      <c r="BY67" s="57">
        <f>IF(OR($A67="",BY$9=""),"",IFERROR(COUNTIFS('Job Catalog'!$F$10:$F$509,$A67,'Job Catalog'!$H$10:$H$509,BY$7,'Job Catalog'!$I$10:$I$509,BY$9)/COUNTA('Job Catalog'!$C$10:$C$509),""))</f>
        <v/>
      </c>
      <c r="BZ67" s="57">
        <f>IF(OR($A67="",BZ$9=""),"",IFERROR(COUNTIFS('Job Catalog'!$F$10:$F$509,$A67,'Job Catalog'!$H$10:$H$509,BZ$7,'Job Catalog'!$I$10:$I$509,BZ$9)/COUNTA('Job Catalog'!$C$10:$C$509),""))</f>
        <v/>
      </c>
      <c r="CA67" s="57">
        <f>IF(OR($A67="",CA$9=""),"",IFERROR(COUNTIFS('Job Catalog'!$F$10:$F$509,$A67,'Job Catalog'!$H$10:$H$509,CA$7,'Job Catalog'!$I$10:$I$509,CA$9)/COUNTA('Job Catalog'!$C$10:$C$509),""))</f>
        <v/>
      </c>
      <c r="CB67" s="57">
        <f>IF(OR($A67="",CB$9=""),"",IFERROR(COUNTIFS('Job Catalog'!$F$10:$F$509,$A67,'Job Catalog'!$H$10:$H$509,CB$7,'Job Catalog'!$I$10:$I$509,CB$9)/COUNTA('Job Catalog'!$C$10:$C$509),""))</f>
        <v/>
      </c>
      <c r="CC67" s="57">
        <f>IF(OR($A67="",CC$9=""),"",IFERROR(COUNTIFS('Job Catalog'!$F$10:$F$509,$A67,'Job Catalog'!$H$10:$H$509,CC$7,'Job Catalog'!$I$10:$I$509,CC$9)/COUNTA('Job Catalog'!$C$10:$C$509),""))</f>
        <v/>
      </c>
      <c r="CD67" s="57">
        <f>IF(OR($A67="",CD$9=""),"",IFERROR(COUNTIFS('Job Catalog'!$F$10:$F$509,$A67,'Job Catalog'!$H$10:$H$509,CD$7,'Job Catalog'!$I$10:$I$509,CD$9)/COUNTA('Job Catalog'!$C$10:$C$509),""))</f>
        <v/>
      </c>
      <c r="CE67" s="57">
        <f>IF(OR($A67="",CE$9=""),"",IFERROR(COUNTIFS('Job Catalog'!$F$10:$F$509,$A67,'Job Catalog'!$H$10:$H$509,CE$7,'Job Catalog'!$I$10:$I$509,CE$9)/COUNTA('Job Catalog'!$C$10:$C$509),""))</f>
        <v/>
      </c>
      <c r="CF67" s="57">
        <f>IF(OR($A67="",CF$9=""),"",IFERROR(COUNTIFS('Job Catalog'!$F$10:$F$509,$A67,'Job Catalog'!$H$10:$H$509,CF$7,'Job Catalog'!$I$10:$I$509,CF$9)/COUNTA('Job Catalog'!$C$10:$C$509),""))</f>
        <v/>
      </c>
      <c r="CG67" s="57">
        <f>IF(OR($A67="",CG$9=""),"",IFERROR(COUNTIFS('Job Catalog'!$F$10:$F$509,$A67,'Job Catalog'!$H$10:$H$509,CG$7,'Job Catalog'!$I$10:$I$509,CG$9)/COUNTA('Job Catalog'!$C$10:$C$509),""))</f>
        <v/>
      </c>
      <c r="CH67" s="57">
        <f>IF(OR($A67="",CH$9=""),"",IFERROR(COUNTIFS('Job Catalog'!$F$10:$F$509,$A67,'Job Catalog'!$H$10:$H$509,CH$7,'Job Catalog'!$I$10:$I$509,CH$9)/COUNTA('Job Catalog'!$C$10:$C$509),""))</f>
        <v/>
      </c>
      <c r="CI67" s="57">
        <f>IF(OR($A67="",CI$9=""),"",IFERROR(COUNTIFS('Job Catalog'!$F$10:$F$509,$A67,'Job Catalog'!$H$10:$H$509,CI$7,'Job Catalog'!$I$10:$I$509,CI$9)/COUNTA('Job Catalog'!$C$10:$C$509),""))</f>
        <v/>
      </c>
      <c r="CJ67" s="57">
        <f>IF(OR($A67="",CJ$9=""),"",IFERROR(COUNTIFS('Job Catalog'!$F$10:$F$509,$A67,'Job Catalog'!$H$10:$H$509,CJ$7,'Job Catalog'!$I$10:$I$509,CJ$9)/COUNTA('Job Catalog'!$C$10:$C$509),""))</f>
        <v/>
      </c>
      <c r="CK67" s="57">
        <f>IF(OR($A67="",CK$9=""),"",IFERROR(COUNTIFS('Job Catalog'!$F$10:$F$509,$A67,'Job Catalog'!$H$10:$H$509,CK$7,'Job Catalog'!$I$10:$I$509,CK$9)/COUNTA('Job Catalog'!$C$10:$C$509),""))</f>
        <v/>
      </c>
      <c r="CL67" s="57">
        <f>IF(OR($A67="",CL$9=""),"",IFERROR(COUNTIFS('Job Catalog'!$F$10:$F$509,$A67,'Job Catalog'!$H$10:$H$509,CL$7,'Job Catalog'!$I$10:$I$509,CL$9)/COUNTA('Job Catalog'!$C$10:$C$509),""))</f>
        <v/>
      </c>
      <c r="CM67" s="57">
        <f>IF(OR($A67="",CM$9=""),"",IFERROR(COUNTIFS('Job Catalog'!$F$10:$F$509,$A67,'Job Catalog'!$H$10:$H$509,CM$7,'Job Catalog'!$I$10:$I$509,CM$9)/COUNTA('Job Catalog'!$C$10:$C$509),""))</f>
        <v/>
      </c>
      <c r="CN67" s="57">
        <f>IF(OR($A67="",CN$9=""),"",IFERROR(COUNTIFS('Job Catalog'!$F$10:$F$509,$A67,'Job Catalog'!$H$10:$H$509,CN$7,'Job Catalog'!$I$10:$I$509,CN$9)/COUNTA('Job Catalog'!$C$10:$C$509),""))</f>
        <v/>
      </c>
      <c r="CO67" s="57">
        <f>IF(OR($A67="",CO$9=""),"",IFERROR(COUNTIFS('Job Catalog'!$F$10:$F$509,$A67,'Job Catalog'!$H$10:$H$509,CO$7,'Job Catalog'!$I$10:$I$509,CO$9)/COUNTA('Job Catalog'!$C$10:$C$509),""))</f>
        <v/>
      </c>
      <c r="CP67" s="57">
        <f>IF(OR($A67="",CP$9=""),"",IFERROR(COUNTIFS('Job Catalog'!$F$10:$F$509,$A67,'Job Catalog'!$H$10:$H$509,CP$7,'Job Catalog'!$I$10:$I$509,CP$9)/COUNTA('Job Catalog'!$C$10:$C$509),""))</f>
        <v/>
      </c>
      <c r="CQ67" s="57">
        <f>IF(OR($A67="",CQ$9=""),"",IFERROR(COUNTIFS('Job Catalog'!$F$10:$F$509,$A67,'Job Catalog'!$H$10:$H$509,CQ$7,'Job Catalog'!$I$10:$I$509,CQ$9)/COUNTA('Job Catalog'!$C$10:$C$509),""))</f>
        <v/>
      </c>
      <c r="CR67" s="57">
        <f>IF(OR($A67="",CR$9=""),"",IFERROR(COUNTIFS('Job Catalog'!$F$10:$F$509,$A67,'Job Catalog'!$H$10:$H$509,CR$7,'Job Catalog'!$I$10:$I$509,CR$9)/COUNTA('Job Catalog'!$C$10:$C$509),""))</f>
        <v/>
      </c>
      <c r="CS67" s="57">
        <f>IF(OR($A67="",CS$9=""),"",IFERROR(COUNTIFS('Job Catalog'!$F$10:$F$509,$A67,'Job Catalog'!$H$10:$H$509,CS$7,'Job Catalog'!$I$10:$I$509,CS$9)/COUNTA('Job Catalog'!$C$10:$C$509),""))</f>
        <v/>
      </c>
      <c r="CT67" s="57">
        <f>IF(OR($A67="",CT$9=""),"",IFERROR(COUNTIFS('Job Catalog'!$F$10:$F$509,$A67,'Job Catalog'!$H$10:$H$509,CT$7,'Job Catalog'!$I$10:$I$509,CT$9)/COUNTA('Job Catalog'!$C$10:$C$509),""))</f>
        <v/>
      </c>
      <c r="CU67" s="58">
        <f>IF($A67="","",SUM(C67:CT67))</f>
        <v/>
      </c>
    </row>
    <row r="68">
      <c r="A68">
        <f>IF(SETUP!$C206="","",SETUP!$C206)</f>
        <v/>
      </c>
      <c r="B68" s="9">
        <f>IF(SETUP!$C206="","",SETUP!$B206&amp;" / "&amp;SETUP!$D206)</f>
        <v/>
      </c>
      <c r="C68" s="57">
        <f>IF(OR($A68="",C$9=""),"",IFERROR(COUNTIFS('Job Catalog'!$F$10:$F$509,$A68,'Job Catalog'!$H$10:$H$509,C$7,'Job Catalog'!$I$10:$I$509,C$9)/COUNTA('Job Catalog'!$C$10:$C$509),""))</f>
        <v/>
      </c>
      <c r="D68" s="57">
        <f>IF(OR($A68="",D$9=""),"",IFERROR(COUNTIFS('Job Catalog'!$F$10:$F$509,$A68,'Job Catalog'!$H$10:$H$509,D$7,'Job Catalog'!$I$10:$I$509,D$9)/COUNTA('Job Catalog'!$C$10:$C$509),""))</f>
        <v/>
      </c>
      <c r="E68" s="57">
        <f>IF(OR($A68="",E$9=""),"",IFERROR(COUNTIFS('Job Catalog'!$F$10:$F$509,$A68,'Job Catalog'!$H$10:$H$509,E$7,'Job Catalog'!$I$10:$I$509,E$9)/COUNTA('Job Catalog'!$C$10:$C$509),""))</f>
        <v/>
      </c>
      <c r="F68" s="57">
        <f>IF(OR($A68="",F$9=""),"",IFERROR(COUNTIFS('Job Catalog'!$F$10:$F$509,$A68,'Job Catalog'!$H$10:$H$509,F$7,'Job Catalog'!$I$10:$I$509,F$9)/COUNTA('Job Catalog'!$C$10:$C$509),""))</f>
        <v/>
      </c>
      <c r="G68" s="57">
        <f>IF(OR($A68="",G$9=""),"",IFERROR(COUNTIFS('Job Catalog'!$F$10:$F$509,$A68,'Job Catalog'!$H$10:$H$509,G$7,'Job Catalog'!$I$10:$I$509,G$9)/COUNTA('Job Catalog'!$C$10:$C$509),""))</f>
        <v/>
      </c>
      <c r="H68" s="57">
        <f>IF(OR($A68="",H$9=""),"",IFERROR(COUNTIFS('Job Catalog'!$F$10:$F$509,$A68,'Job Catalog'!$H$10:$H$509,H$7,'Job Catalog'!$I$10:$I$509,H$9)/COUNTA('Job Catalog'!$C$10:$C$509),""))</f>
        <v/>
      </c>
      <c r="I68" s="57">
        <f>IF(OR($A68="",I$9=""),"",IFERROR(COUNTIFS('Job Catalog'!$F$10:$F$509,$A68,'Job Catalog'!$H$10:$H$509,I$7,'Job Catalog'!$I$10:$I$509,I$9)/COUNTA('Job Catalog'!$C$10:$C$509),""))</f>
        <v/>
      </c>
      <c r="J68" s="57">
        <f>IF(OR($A68="",J$9=""),"",IFERROR(COUNTIFS('Job Catalog'!$F$10:$F$509,$A68,'Job Catalog'!$H$10:$H$509,J$7,'Job Catalog'!$I$10:$I$509,J$9)/COUNTA('Job Catalog'!$C$10:$C$509),""))</f>
        <v/>
      </c>
      <c r="K68" s="57">
        <f>IF(OR($A68="",K$9=""),"",IFERROR(COUNTIFS('Job Catalog'!$F$10:$F$509,$A68,'Job Catalog'!$H$10:$H$509,K$7,'Job Catalog'!$I$10:$I$509,K$9)/COUNTA('Job Catalog'!$C$10:$C$509),""))</f>
        <v/>
      </c>
      <c r="L68" s="57">
        <f>IF(OR($A68="",L$9=""),"",IFERROR(COUNTIFS('Job Catalog'!$F$10:$F$509,$A68,'Job Catalog'!$H$10:$H$509,L$7,'Job Catalog'!$I$10:$I$509,L$9)/COUNTA('Job Catalog'!$C$10:$C$509),""))</f>
        <v/>
      </c>
      <c r="M68" s="57">
        <f>IF(OR($A68="",M$9=""),"",IFERROR(COUNTIFS('Job Catalog'!$F$10:$F$509,$A68,'Job Catalog'!$H$10:$H$509,M$7,'Job Catalog'!$I$10:$I$509,M$9)/COUNTA('Job Catalog'!$C$10:$C$509),""))</f>
        <v/>
      </c>
      <c r="N68" s="57">
        <f>IF(OR($A68="",N$9=""),"",IFERROR(COUNTIFS('Job Catalog'!$F$10:$F$509,$A68,'Job Catalog'!$H$10:$H$509,N$7,'Job Catalog'!$I$10:$I$509,N$9)/COUNTA('Job Catalog'!$C$10:$C$509),""))</f>
        <v/>
      </c>
      <c r="O68" s="57">
        <f>IF(OR($A68="",O$9=""),"",IFERROR(COUNTIFS('Job Catalog'!$F$10:$F$509,$A68,'Job Catalog'!$H$10:$H$509,O$7,'Job Catalog'!$I$10:$I$509,O$9)/COUNTA('Job Catalog'!$C$10:$C$509),""))</f>
        <v/>
      </c>
      <c r="P68" s="57">
        <f>IF(OR($A68="",P$9=""),"",IFERROR(COUNTIFS('Job Catalog'!$F$10:$F$509,$A68,'Job Catalog'!$H$10:$H$509,P$7,'Job Catalog'!$I$10:$I$509,P$9)/COUNTA('Job Catalog'!$C$10:$C$509),""))</f>
        <v/>
      </c>
      <c r="Q68" s="57">
        <f>IF(OR($A68="",Q$9=""),"",IFERROR(COUNTIFS('Job Catalog'!$F$10:$F$509,$A68,'Job Catalog'!$H$10:$H$509,Q$7,'Job Catalog'!$I$10:$I$509,Q$9)/COUNTA('Job Catalog'!$C$10:$C$509),""))</f>
        <v/>
      </c>
      <c r="R68" s="57">
        <f>IF(OR($A68="",R$9=""),"",IFERROR(COUNTIFS('Job Catalog'!$F$10:$F$509,$A68,'Job Catalog'!$H$10:$H$509,R$7,'Job Catalog'!$I$10:$I$509,R$9)/COUNTA('Job Catalog'!$C$10:$C$509),""))</f>
        <v/>
      </c>
      <c r="S68" s="57">
        <f>IF(OR($A68="",S$9=""),"",IFERROR(COUNTIFS('Job Catalog'!$F$10:$F$509,$A68,'Job Catalog'!$H$10:$H$509,S$7,'Job Catalog'!$I$10:$I$509,S$9)/COUNTA('Job Catalog'!$C$10:$C$509),""))</f>
        <v/>
      </c>
      <c r="T68" s="57">
        <f>IF(OR($A68="",T$9=""),"",IFERROR(COUNTIFS('Job Catalog'!$F$10:$F$509,$A68,'Job Catalog'!$H$10:$H$509,T$7,'Job Catalog'!$I$10:$I$509,T$9)/COUNTA('Job Catalog'!$C$10:$C$509),""))</f>
        <v/>
      </c>
      <c r="U68" s="57">
        <f>IF(OR($A68="",U$9=""),"",IFERROR(COUNTIFS('Job Catalog'!$F$10:$F$509,$A68,'Job Catalog'!$H$10:$H$509,U$7,'Job Catalog'!$I$10:$I$509,U$9)/COUNTA('Job Catalog'!$C$10:$C$509),""))</f>
        <v/>
      </c>
      <c r="V68" s="57">
        <f>IF(OR($A68="",V$9=""),"",IFERROR(COUNTIFS('Job Catalog'!$F$10:$F$509,$A68,'Job Catalog'!$H$10:$H$509,V$7,'Job Catalog'!$I$10:$I$509,V$9)/COUNTA('Job Catalog'!$C$10:$C$509),""))</f>
        <v/>
      </c>
      <c r="W68" s="57">
        <f>IF(OR($A68="",W$9=""),"",IFERROR(COUNTIFS('Job Catalog'!$F$10:$F$509,$A68,'Job Catalog'!$H$10:$H$509,W$7,'Job Catalog'!$I$10:$I$509,W$9)/COUNTA('Job Catalog'!$C$10:$C$509),""))</f>
        <v/>
      </c>
      <c r="X68" s="57">
        <f>IF(OR($A68="",X$9=""),"",IFERROR(COUNTIFS('Job Catalog'!$F$10:$F$509,$A68,'Job Catalog'!$H$10:$H$509,X$7,'Job Catalog'!$I$10:$I$509,X$9)/COUNTA('Job Catalog'!$C$10:$C$509),""))</f>
        <v/>
      </c>
      <c r="Y68" s="57">
        <f>IF(OR($A68="",Y$9=""),"",IFERROR(COUNTIFS('Job Catalog'!$F$10:$F$509,$A68,'Job Catalog'!$H$10:$H$509,Y$7,'Job Catalog'!$I$10:$I$509,Y$9)/COUNTA('Job Catalog'!$C$10:$C$509),""))</f>
        <v/>
      </c>
      <c r="Z68" s="57">
        <f>IF(OR($A68="",Z$9=""),"",IFERROR(COUNTIFS('Job Catalog'!$F$10:$F$509,$A68,'Job Catalog'!$H$10:$H$509,Z$7,'Job Catalog'!$I$10:$I$509,Z$9)/COUNTA('Job Catalog'!$C$10:$C$509),""))</f>
        <v/>
      </c>
      <c r="AA68" s="57">
        <f>IF(OR($A68="",AA$9=""),"",IFERROR(COUNTIFS('Job Catalog'!$F$10:$F$509,$A68,'Job Catalog'!$H$10:$H$509,AA$7,'Job Catalog'!$I$10:$I$509,AA$9)/COUNTA('Job Catalog'!$C$10:$C$509),""))</f>
        <v/>
      </c>
      <c r="AB68" s="57">
        <f>IF(OR($A68="",AB$9=""),"",IFERROR(COUNTIFS('Job Catalog'!$F$10:$F$509,$A68,'Job Catalog'!$H$10:$H$509,AB$7,'Job Catalog'!$I$10:$I$509,AB$9)/COUNTA('Job Catalog'!$C$10:$C$509),""))</f>
        <v/>
      </c>
      <c r="AC68" s="57">
        <f>IF(OR($A68="",AC$9=""),"",IFERROR(COUNTIFS('Job Catalog'!$F$10:$F$509,$A68,'Job Catalog'!$H$10:$H$509,AC$7,'Job Catalog'!$I$10:$I$509,AC$9)/COUNTA('Job Catalog'!$C$10:$C$509),""))</f>
        <v/>
      </c>
      <c r="AD68" s="57">
        <f>IF(OR($A68="",AD$9=""),"",IFERROR(COUNTIFS('Job Catalog'!$F$10:$F$509,$A68,'Job Catalog'!$H$10:$H$509,AD$7,'Job Catalog'!$I$10:$I$509,AD$9)/COUNTA('Job Catalog'!$C$10:$C$509),""))</f>
        <v/>
      </c>
      <c r="AE68" s="57">
        <f>IF(OR($A68="",AE$9=""),"",IFERROR(COUNTIFS('Job Catalog'!$F$10:$F$509,$A68,'Job Catalog'!$H$10:$H$509,AE$7,'Job Catalog'!$I$10:$I$509,AE$9)/COUNTA('Job Catalog'!$C$10:$C$509),""))</f>
        <v/>
      </c>
      <c r="AF68" s="57">
        <f>IF(OR($A68="",AF$9=""),"",IFERROR(COUNTIFS('Job Catalog'!$F$10:$F$509,$A68,'Job Catalog'!$H$10:$H$509,AF$7,'Job Catalog'!$I$10:$I$509,AF$9)/COUNTA('Job Catalog'!$C$10:$C$509),""))</f>
        <v/>
      </c>
      <c r="AG68" s="57">
        <f>IF(OR($A68="",AG$9=""),"",IFERROR(COUNTIFS('Job Catalog'!$F$10:$F$509,$A68,'Job Catalog'!$H$10:$H$509,AG$7,'Job Catalog'!$I$10:$I$509,AG$9)/COUNTA('Job Catalog'!$C$10:$C$509),""))</f>
        <v/>
      </c>
      <c r="AH68" s="57">
        <f>IF(OR($A68="",AH$9=""),"",IFERROR(COUNTIFS('Job Catalog'!$F$10:$F$509,$A68,'Job Catalog'!$H$10:$H$509,AH$7,'Job Catalog'!$I$10:$I$509,AH$9)/COUNTA('Job Catalog'!$C$10:$C$509),""))</f>
        <v/>
      </c>
      <c r="AI68" s="57">
        <f>IF(OR($A68="",AI$9=""),"",IFERROR(COUNTIFS('Job Catalog'!$F$10:$F$509,$A68,'Job Catalog'!$H$10:$H$509,AI$7,'Job Catalog'!$I$10:$I$509,AI$9)/COUNTA('Job Catalog'!$C$10:$C$509),""))</f>
        <v/>
      </c>
      <c r="AJ68" s="57">
        <f>IF(OR($A68="",AJ$9=""),"",IFERROR(COUNTIFS('Job Catalog'!$F$10:$F$509,$A68,'Job Catalog'!$H$10:$H$509,AJ$7,'Job Catalog'!$I$10:$I$509,AJ$9)/COUNTA('Job Catalog'!$C$10:$C$509),""))</f>
        <v/>
      </c>
      <c r="AK68" s="57">
        <f>IF(OR($A68="",AK$9=""),"",IFERROR(COUNTIFS('Job Catalog'!$F$10:$F$509,$A68,'Job Catalog'!$H$10:$H$509,AK$7,'Job Catalog'!$I$10:$I$509,AK$9)/COUNTA('Job Catalog'!$C$10:$C$509),""))</f>
        <v/>
      </c>
      <c r="AL68" s="57">
        <f>IF(OR($A68="",AL$9=""),"",IFERROR(COUNTIFS('Job Catalog'!$F$10:$F$509,$A68,'Job Catalog'!$H$10:$H$509,AL$7,'Job Catalog'!$I$10:$I$509,AL$9)/COUNTA('Job Catalog'!$C$10:$C$509),""))</f>
        <v/>
      </c>
      <c r="AM68" s="57">
        <f>IF(OR($A68="",AM$9=""),"",IFERROR(COUNTIFS('Job Catalog'!$F$10:$F$509,$A68,'Job Catalog'!$H$10:$H$509,AM$7,'Job Catalog'!$I$10:$I$509,AM$9)/COUNTA('Job Catalog'!$C$10:$C$509),""))</f>
        <v/>
      </c>
      <c r="AN68" s="57">
        <f>IF(OR($A68="",AN$9=""),"",IFERROR(COUNTIFS('Job Catalog'!$F$10:$F$509,$A68,'Job Catalog'!$H$10:$H$509,AN$7,'Job Catalog'!$I$10:$I$509,AN$9)/COUNTA('Job Catalog'!$C$10:$C$509),""))</f>
        <v/>
      </c>
      <c r="AO68" s="57">
        <f>IF(OR($A68="",AO$9=""),"",IFERROR(COUNTIFS('Job Catalog'!$F$10:$F$509,$A68,'Job Catalog'!$H$10:$H$509,AO$7,'Job Catalog'!$I$10:$I$509,AO$9)/COUNTA('Job Catalog'!$C$10:$C$509),""))</f>
        <v/>
      </c>
      <c r="AP68" s="57">
        <f>IF(OR($A68="",AP$9=""),"",IFERROR(COUNTIFS('Job Catalog'!$F$10:$F$509,$A68,'Job Catalog'!$H$10:$H$509,AP$7,'Job Catalog'!$I$10:$I$509,AP$9)/COUNTA('Job Catalog'!$C$10:$C$509),""))</f>
        <v/>
      </c>
      <c r="AQ68" s="57">
        <f>IF(OR($A68="",AQ$9=""),"",IFERROR(COUNTIFS('Job Catalog'!$F$10:$F$509,$A68,'Job Catalog'!$H$10:$H$509,AQ$7,'Job Catalog'!$I$10:$I$509,AQ$9)/COUNTA('Job Catalog'!$C$10:$C$509),""))</f>
        <v/>
      </c>
      <c r="AR68" s="57">
        <f>IF(OR($A68="",AR$9=""),"",IFERROR(COUNTIFS('Job Catalog'!$F$10:$F$509,$A68,'Job Catalog'!$H$10:$H$509,AR$7,'Job Catalog'!$I$10:$I$509,AR$9)/COUNTA('Job Catalog'!$C$10:$C$509),""))</f>
        <v/>
      </c>
      <c r="AS68" s="57">
        <f>IF(OR($A68="",AS$9=""),"",IFERROR(COUNTIFS('Job Catalog'!$F$10:$F$509,$A68,'Job Catalog'!$H$10:$H$509,AS$7,'Job Catalog'!$I$10:$I$509,AS$9)/COUNTA('Job Catalog'!$C$10:$C$509),""))</f>
        <v/>
      </c>
      <c r="AT68" s="57">
        <f>IF(OR($A68="",AT$9=""),"",IFERROR(COUNTIFS('Job Catalog'!$F$10:$F$509,$A68,'Job Catalog'!$H$10:$H$509,AT$7,'Job Catalog'!$I$10:$I$509,AT$9)/COUNTA('Job Catalog'!$C$10:$C$509),""))</f>
        <v/>
      </c>
      <c r="AU68" s="57">
        <f>IF(OR($A68="",AU$9=""),"",IFERROR(COUNTIFS('Job Catalog'!$F$10:$F$509,$A68,'Job Catalog'!$H$10:$H$509,AU$7,'Job Catalog'!$I$10:$I$509,AU$9)/COUNTA('Job Catalog'!$C$10:$C$509),""))</f>
        <v/>
      </c>
      <c r="AV68" s="57">
        <f>IF(OR($A68="",AV$9=""),"",IFERROR(COUNTIFS('Job Catalog'!$F$10:$F$509,$A68,'Job Catalog'!$H$10:$H$509,AV$7,'Job Catalog'!$I$10:$I$509,AV$9)/COUNTA('Job Catalog'!$C$10:$C$509),""))</f>
        <v/>
      </c>
      <c r="AW68" s="57">
        <f>IF(OR($A68="",AW$9=""),"",IFERROR(COUNTIFS('Job Catalog'!$F$10:$F$509,$A68,'Job Catalog'!$H$10:$H$509,AW$7,'Job Catalog'!$I$10:$I$509,AW$9)/COUNTA('Job Catalog'!$C$10:$C$509),""))</f>
        <v/>
      </c>
      <c r="AX68" s="57">
        <f>IF(OR($A68="",AX$9=""),"",IFERROR(COUNTIFS('Job Catalog'!$F$10:$F$509,$A68,'Job Catalog'!$H$10:$H$509,AX$7,'Job Catalog'!$I$10:$I$509,AX$9)/COUNTA('Job Catalog'!$C$10:$C$509),""))</f>
        <v/>
      </c>
      <c r="AY68" s="57">
        <f>IF(OR($A68="",AY$9=""),"",IFERROR(COUNTIFS('Job Catalog'!$F$10:$F$509,$A68,'Job Catalog'!$H$10:$H$509,AY$7,'Job Catalog'!$I$10:$I$509,AY$9)/COUNTA('Job Catalog'!$C$10:$C$509),""))</f>
        <v/>
      </c>
      <c r="AZ68" s="57">
        <f>IF(OR($A68="",AZ$9=""),"",IFERROR(COUNTIFS('Job Catalog'!$F$10:$F$509,$A68,'Job Catalog'!$H$10:$H$509,AZ$7,'Job Catalog'!$I$10:$I$509,AZ$9)/COUNTA('Job Catalog'!$C$10:$C$509),""))</f>
        <v/>
      </c>
      <c r="BA68" s="57">
        <f>IF(OR($A68="",BA$9=""),"",IFERROR(COUNTIFS('Job Catalog'!$F$10:$F$509,$A68,'Job Catalog'!$H$10:$H$509,BA$7,'Job Catalog'!$I$10:$I$509,BA$9)/COUNTA('Job Catalog'!$C$10:$C$509),""))</f>
        <v/>
      </c>
      <c r="BB68" s="57">
        <f>IF(OR($A68="",BB$9=""),"",IFERROR(COUNTIFS('Job Catalog'!$F$10:$F$509,$A68,'Job Catalog'!$H$10:$H$509,BB$7,'Job Catalog'!$I$10:$I$509,BB$9)/COUNTA('Job Catalog'!$C$10:$C$509),""))</f>
        <v/>
      </c>
      <c r="BC68" s="57">
        <f>IF(OR($A68="",BC$9=""),"",IFERROR(COUNTIFS('Job Catalog'!$F$10:$F$509,$A68,'Job Catalog'!$H$10:$H$509,BC$7,'Job Catalog'!$I$10:$I$509,BC$9)/COUNTA('Job Catalog'!$C$10:$C$509),""))</f>
        <v/>
      </c>
      <c r="BD68" s="57">
        <f>IF(OR($A68="",BD$9=""),"",IFERROR(COUNTIFS('Job Catalog'!$F$10:$F$509,$A68,'Job Catalog'!$H$10:$H$509,BD$7,'Job Catalog'!$I$10:$I$509,BD$9)/COUNTA('Job Catalog'!$C$10:$C$509),""))</f>
        <v/>
      </c>
      <c r="BE68" s="57">
        <f>IF(OR($A68="",BE$9=""),"",IFERROR(COUNTIFS('Job Catalog'!$F$10:$F$509,$A68,'Job Catalog'!$H$10:$H$509,BE$7,'Job Catalog'!$I$10:$I$509,BE$9)/COUNTA('Job Catalog'!$C$10:$C$509),""))</f>
        <v/>
      </c>
      <c r="BF68" s="57">
        <f>IF(OR($A68="",BF$9=""),"",IFERROR(COUNTIFS('Job Catalog'!$F$10:$F$509,$A68,'Job Catalog'!$H$10:$H$509,BF$7,'Job Catalog'!$I$10:$I$509,BF$9)/COUNTA('Job Catalog'!$C$10:$C$509),""))</f>
        <v/>
      </c>
      <c r="BG68" s="57">
        <f>IF(OR($A68="",BG$9=""),"",IFERROR(COUNTIFS('Job Catalog'!$F$10:$F$509,$A68,'Job Catalog'!$H$10:$H$509,BG$7,'Job Catalog'!$I$10:$I$509,BG$9)/COUNTA('Job Catalog'!$C$10:$C$509),""))</f>
        <v/>
      </c>
      <c r="BH68" s="57">
        <f>IF(OR($A68="",BH$9=""),"",IFERROR(COUNTIFS('Job Catalog'!$F$10:$F$509,$A68,'Job Catalog'!$H$10:$H$509,BH$7,'Job Catalog'!$I$10:$I$509,BH$9)/COUNTA('Job Catalog'!$C$10:$C$509),""))</f>
        <v/>
      </c>
      <c r="BI68" s="57">
        <f>IF(OR($A68="",BI$9=""),"",IFERROR(COUNTIFS('Job Catalog'!$F$10:$F$509,$A68,'Job Catalog'!$H$10:$H$509,BI$7,'Job Catalog'!$I$10:$I$509,BI$9)/COUNTA('Job Catalog'!$C$10:$C$509),""))</f>
        <v/>
      </c>
      <c r="BJ68" s="57">
        <f>IF(OR($A68="",BJ$9=""),"",IFERROR(COUNTIFS('Job Catalog'!$F$10:$F$509,$A68,'Job Catalog'!$H$10:$H$509,BJ$7,'Job Catalog'!$I$10:$I$509,BJ$9)/COUNTA('Job Catalog'!$C$10:$C$509),""))</f>
        <v/>
      </c>
      <c r="BK68" s="57">
        <f>IF(OR($A68="",BK$9=""),"",IFERROR(COUNTIFS('Job Catalog'!$F$10:$F$509,$A68,'Job Catalog'!$H$10:$H$509,BK$7,'Job Catalog'!$I$10:$I$509,BK$9)/COUNTA('Job Catalog'!$C$10:$C$509),""))</f>
        <v/>
      </c>
      <c r="BL68" s="57">
        <f>IF(OR($A68="",BL$9=""),"",IFERROR(COUNTIFS('Job Catalog'!$F$10:$F$509,$A68,'Job Catalog'!$H$10:$H$509,BL$7,'Job Catalog'!$I$10:$I$509,BL$9)/COUNTA('Job Catalog'!$C$10:$C$509),""))</f>
        <v/>
      </c>
      <c r="BM68" s="57">
        <f>IF(OR($A68="",BM$9=""),"",IFERROR(COUNTIFS('Job Catalog'!$F$10:$F$509,$A68,'Job Catalog'!$H$10:$H$509,BM$7,'Job Catalog'!$I$10:$I$509,BM$9)/COUNTA('Job Catalog'!$C$10:$C$509),""))</f>
        <v/>
      </c>
      <c r="BN68" s="57">
        <f>IF(OR($A68="",BN$9=""),"",IFERROR(COUNTIFS('Job Catalog'!$F$10:$F$509,$A68,'Job Catalog'!$H$10:$H$509,BN$7,'Job Catalog'!$I$10:$I$509,BN$9)/COUNTA('Job Catalog'!$C$10:$C$509),""))</f>
        <v/>
      </c>
      <c r="BO68" s="57">
        <f>IF(OR($A68="",BO$9=""),"",IFERROR(COUNTIFS('Job Catalog'!$F$10:$F$509,$A68,'Job Catalog'!$H$10:$H$509,BO$7,'Job Catalog'!$I$10:$I$509,BO$9)/COUNTA('Job Catalog'!$C$10:$C$509),""))</f>
        <v/>
      </c>
      <c r="BP68" s="57">
        <f>IF(OR($A68="",BP$9=""),"",IFERROR(COUNTIFS('Job Catalog'!$F$10:$F$509,$A68,'Job Catalog'!$H$10:$H$509,BP$7,'Job Catalog'!$I$10:$I$509,BP$9)/COUNTA('Job Catalog'!$C$10:$C$509),""))</f>
        <v/>
      </c>
      <c r="BQ68" s="57">
        <f>IF(OR($A68="",BQ$9=""),"",IFERROR(COUNTIFS('Job Catalog'!$F$10:$F$509,$A68,'Job Catalog'!$H$10:$H$509,BQ$7,'Job Catalog'!$I$10:$I$509,BQ$9)/COUNTA('Job Catalog'!$C$10:$C$509),""))</f>
        <v/>
      </c>
      <c r="BR68" s="57">
        <f>IF(OR($A68="",BR$9=""),"",IFERROR(COUNTIFS('Job Catalog'!$F$10:$F$509,$A68,'Job Catalog'!$H$10:$H$509,BR$7,'Job Catalog'!$I$10:$I$509,BR$9)/COUNTA('Job Catalog'!$C$10:$C$509),""))</f>
        <v/>
      </c>
      <c r="BS68" s="57">
        <f>IF(OR($A68="",BS$9=""),"",IFERROR(COUNTIFS('Job Catalog'!$F$10:$F$509,$A68,'Job Catalog'!$H$10:$H$509,BS$7,'Job Catalog'!$I$10:$I$509,BS$9)/COUNTA('Job Catalog'!$C$10:$C$509),""))</f>
        <v/>
      </c>
      <c r="BT68" s="57">
        <f>IF(OR($A68="",BT$9=""),"",IFERROR(COUNTIFS('Job Catalog'!$F$10:$F$509,$A68,'Job Catalog'!$H$10:$H$509,BT$7,'Job Catalog'!$I$10:$I$509,BT$9)/COUNTA('Job Catalog'!$C$10:$C$509),""))</f>
        <v/>
      </c>
      <c r="BU68" s="57">
        <f>IF(OR($A68="",BU$9=""),"",IFERROR(COUNTIFS('Job Catalog'!$F$10:$F$509,$A68,'Job Catalog'!$H$10:$H$509,BU$7,'Job Catalog'!$I$10:$I$509,BU$9)/COUNTA('Job Catalog'!$C$10:$C$509),""))</f>
        <v/>
      </c>
      <c r="BV68" s="57">
        <f>IF(OR($A68="",BV$9=""),"",IFERROR(COUNTIFS('Job Catalog'!$F$10:$F$509,$A68,'Job Catalog'!$H$10:$H$509,BV$7,'Job Catalog'!$I$10:$I$509,BV$9)/COUNTA('Job Catalog'!$C$10:$C$509),""))</f>
        <v/>
      </c>
      <c r="BW68" s="57">
        <f>IF(OR($A68="",BW$9=""),"",IFERROR(COUNTIFS('Job Catalog'!$F$10:$F$509,$A68,'Job Catalog'!$H$10:$H$509,BW$7,'Job Catalog'!$I$10:$I$509,BW$9)/COUNTA('Job Catalog'!$C$10:$C$509),""))</f>
        <v/>
      </c>
      <c r="BX68" s="57">
        <f>IF(OR($A68="",BX$9=""),"",IFERROR(COUNTIFS('Job Catalog'!$F$10:$F$509,$A68,'Job Catalog'!$H$10:$H$509,BX$7,'Job Catalog'!$I$10:$I$509,BX$9)/COUNTA('Job Catalog'!$C$10:$C$509),""))</f>
        <v/>
      </c>
      <c r="BY68" s="57">
        <f>IF(OR($A68="",BY$9=""),"",IFERROR(COUNTIFS('Job Catalog'!$F$10:$F$509,$A68,'Job Catalog'!$H$10:$H$509,BY$7,'Job Catalog'!$I$10:$I$509,BY$9)/COUNTA('Job Catalog'!$C$10:$C$509),""))</f>
        <v/>
      </c>
      <c r="BZ68" s="57">
        <f>IF(OR($A68="",BZ$9=""),"",IFERROR(COUNTIFS('Job Catalog'!$F$10:$F$509,$A68,'Job Catalog'!$H$10:$H$509,BZ$7,'Job Catalog'!$I$10:$I$509,BZ$9)/COUNTA('Job Catalog'!$C$10:$C$509),""))</f>
        <v/>
      </c>
      <c r="CA68" s="57">
        <f>IF(OR($A68="",CA$9=""),"",IFERROR(COUNTIFS('Job Catalog'!$F$10:$F$509,$A68,'Job Catalog'!$H$10:$H$509,CA$7,'Job Catalog'!$I$10:$I$509,CA$9)/COUNTA('Job Catalog'!$C$10:$C$509),""))</f>
        <v/>
      </c>
      <c r="CB68" s="57">
        <f>IF(OR($A68="",CB$9=""),"",IFERROR(COUNTIFS('Job Catalog'!$F$10:$F$509,$A68,'Job Catalog'!$H$10:$H$509,CB$7,'Job Catalog'!$I$10:$I$509,CB$9)/COUNTA('Job Catalog'!$C$10:$C$509),""))</f>
        <v/>
      </c>
      <c r="CC68" s="57">
        <f>IF(OR($A68="",CC$9=""),"",IFERROR(COUNTIFS('Job Catalog'!$F$10:$F$509,$A68,'Job Catalog'!$H$10:$H$509,CC$7,'Job Catalog'!$I$10:$I$509,CC$9)/COUNTA('Job Catalog'!$C$10:$C$509),""))</f>
        <v/>
      </c>
      <c r="CD68" s="57">
        <f>IF(OR($A68="",CD$9=""),"",IFERROR(COUNTIFS('Job Catalog'!$F$10:$F$509,$A68,'Job Catalog'!$H$10:$H$509,CD$7,'Job Catalog'!$I$10:$I$509,CD$9)/COUNTA('Job Catalog'!$C$10:$C$509),""))</f>
        <v/>
      </c>
      <c r="CE68" s="57">
        <f>IF(OR($A68="",CE$9=""),"",IFERROR(COUNTIFS('Job Catalog'!$F$10:$F$509,$A68,'Job Catalog'!$H$10:$H$509,CE$7,'Job Catalog'!$I$10:$I$509,CE$9)/COUNTA('Job Catalog'!$C$10:$C$509),""))</f>
        <v/>
      </c>
      <c r="CF68" s="57">
        <f>IF(OR($A68="",CF$9=""),"",IFERROR(COUNTIFS('Job Catalog'!$F$10:$F$509,$A68,'Job Catalog'!$H$10:$H$509,CF$7,'Job Catalog'!$I$10:$I$509,CF$9)/COUNTA('Job Catalog'!$C$10:$C$509),""))</f>
        <v/>
      </c>
      <c r="CG68" s="57">
        <f>IF(OR($A68="",CG$9=""),"",IFERROR(COUNTIFS('Job Catalog'!$F$10:$F$509,$A68,'Job Catalog'!$H$10:$H$509,CG$7,'Job Catalog'!$I$10:$I$509,CG$9)/COUNTA('Job Catalog'!$C$10:$C$509),""))</f>
        <v/>
      </c>
      <c r="CH68" s="57">
        <f>IF(OR($A68="",CH$9=""),"",IFERROR(COUNTIFS('Job Catalog'!$F$10:$F$509,$A68,'Job Catalog'!$H$10:$H$509,CH$7,'Job Catalog'!$I$10:$I$509,CH$9)/COUNTA('Job Catalog'!$C$10:$C$509),""))</f>
        <v/>
      </c>
      <c r="CI68" s="57">
        <f>IF(OR($A68="",CI$9=""),"",IFERROR(COUNTIFS('Job Catalog'!$F$10:$F$509,$A68,'Job Catalog'!$H$10:$H$509,CI$7,'Job Catalog'!$I$10:$I$509,CI$9)/COUNTA('Job Catalog'!$C$10:$C$509),""))</f>
        <v/>
      </c>
      <c r="CJ68" s="57">
        <f>IF(OR($A68="",CJ$9=""),"",IFERROR(COUNTIFS('Job Catalog'!$F$10:$F$509,$A68,'Job Catalog'!$H$10:$H$509,CJ$7,'Job Catalog'!$I$10:$I$509,CJ$9)/COUNTA('Job Catalog'!$C$10:$C$509),""))</f>
        <v/>
      </c>
      <c r="CK68" s="57">
        <f>IF(OR($A68="",CK$9=""),"",IFERROR(COUNTIFS('Job Catalog'!$F$10:$F$509,$A68,'Job Catalog'!$H$10:$H$509,CK$7,'Job Catalog'!$I$10:$I$509,CK$9)/COUNTA('Job Catalog'!$C$10:$C$509),""))</f>
        <v/>
      </c>
      <c r="CL68" s="57">
        <f>IF(OR($A68="",CL$9=""),"",IFERROR(COUNTIFS('Job Catalog'!$F$10:$F$509,$A68,'Job Catalog'!$H$10:$H$509,CL$7,'Job Catalog'!$I$10:$I$509,CL$9)/COUNTA('Job Catalog'!$C$10:$C$509),""))</f>
        <v/>
      </c>
      <c r="CM68" s="57">
        <f>IF(OR($A68="",CM$9=""),"",IFERROR(COUNTIFS('Job Catalog'!$F$10:$F$509,$A68,'Job Catalog'!$H$10:$H$509,CM$7,'Job Catalog'!$I$10:$I$509,CM$9)/COUNTA('Job Catalog'!$C$10:$C$509),""))</f>
        <v/>
      </c>
      <c r="CN68" s="57">
        <f>IF(OR($A68="",CN$9=""),"",IFERROR(COUNTIFS('Job Catalog'!$F$10:$F$509,$A68,'Job Catalog'!$H$10:$H$509,CN$7,'Job Catalog'!$I$10:$I$509,CN$9)/COUNTA('Job Catalog'!$C$10:$C$509),""))</f>
        <v/>
      </c>
      <c r="CO68" s="57">
        <f>IF(OR($A68="",CO$9=""),"",IFERROR(COUNTIFS('Job Catalog'!$F$10:$F$509,$A68,'Job Catalog'!$H$10:$H$509,CO$7,'Job Catalog'!$I$10:$I$509,CO$9)/COUNTA('Job Catalog'!$C$10:$C$509),""))</f>
        <v/>
      </c>
      <c r="CP68" s="57">
        <f>IF(OR($A68="",CP$9=""),"",IFERROR(COUNTIFS('Job Catalog'!$F$10:$F$509,$A68,'Job Catalog'!$H$10:$H$509,CP$7,'Job Catalog'!$I$10:$I$509,CP$9)/COUNTA('Job Catalog'!$C$10:$C$509),""))</f>
        <v/>
      </c>
      <c r="CQ68" s="57">
        <f>IF(OR($A68="",CQ$9=""),"",IFERROR(COUNTIFS('Job Catalog'!$F$10:$F$509,$A68,'Job Catalog'!$H$10:$H$509,CQ$7,'Job Catalog'!$I$10:$I$509,CQ$9)/COUNTA('Job Catalog'!$C$10:$C$509),""))</f>
        <v/>
      </c>
      <c r="CR68" s="57">
        <f>IF(OR($A68="",CR$9=""),"",IFERROR(COUNTIFS('Job Catalog'!$F$10:$F$509,$A68,'Job Catalog'!$H$10:$H$509,CR$7,'Job Catalog'!$I$10:$I$509,CR$9)/COUNTA('Job Catalog'!$C$10:$C$509),""))</f>
        <v/>
      </c>
      <c r="CS68" s="57">
        <f>IF(OR($A68="",CS$9=""),"",IFERROR(COUNTIFS('Job Catalog'!$F$10:$F$509,$A68,'Job Catalog'!$H$10:$H$509,CS$7,'Job Catalog'!$I$10:$I$509,CS$9)/COUNTA('Job Catalog'!$C$10:$C$509),""))</f>
        <v/>
      </c>
      <c r="CT68" s="57">
        <f>IF(OR($A68="",CT$9=""),"",IFERROR(COUNTIFS('Job Catalog'!$F$10:$F$509,$A68,'Job Catalog'!$H$10:$H$509,CT$7,'Job Catalog'!$I$10:$I$509,CT$9)/COUNTA('Job Catalog'!$C$10:$C$509),""))</f>
        <v/>
      </c>
      <c r="CU68" s="58">
        <f>IF($A68="","",SUM(C68:CT68))</f>
        <v/>
      </c>
    </row>
    <row r="69">
      <c r="A69">
        <f>IF(SETUP!$C207="","",SETUP!$C207)</f>
        <v/>
      </c>
      <c r="B69" s="9">
        <f>IF(SETUP!$C207="","",SETUP!$B207&amp;" / "&amp;SETUP!$D207)</f>
        <v/>
      </c>
      <c r="C69" s="57">
        <f>IF(OR($A69="",C$9=""),"",IFERROR(COUNTIFS('Job Catalog'!$F$10:$F$509,$A69,'Job Catalog'!$H$10:$H$509,C$7,'Job Catalog'!$I$10:$I$509,C$9)/COUNTA('Job Catalog'!$C$10:$C$509),""))</f>
        <v/>
      </c>
      <c r="D69" s="57">
        <f>IF(OR($A69="",D$9=""),"",IFERROR(COUNTIFS('Job Catalog'!$F$10:$F$509,$A69,'Job Catalog'!$H$10:$H$509,D$7,'Job Catalog'!$I$10:$I$509,D$9)/COUNTA('Job Catalog'!$C$10:$C$509),""))</f>
        <v/>
      </c>
      <c r="E69" s="57">
        <f>IF(OR($A69="",E$9=""),"",IFERROR(COUNTIFS('Job Catalog'!$F$10:$F$509,$A69,'Job Catalog'!$H$10:$H$509,E$7,'Job Catalog'!$I$10:$I$509,E$9)/COUNTA('Job Catalog'!$C$10:$C$509),""))</f>
        <v/>
      </c>
      <c r="F69" s="57">
        <f>IF(OR($A69="",F$9=""),"",IFERROR(COUNTIFS('Job Catalog'!$F$10:$F$509,$A69,'Job Catalog'!$H$10:$H$509,F$7,'Job Catalog'!$I$10:$I$509,F$9)/COUNTA('Job Catalog'!$C$10:$C$509),""))</f>
        <v/>
      </c>
      <c r="G69" s="57">
        <f>IF(OR($A69="",G$9=""),"",IFERROR(COUNTIFS('Job Catalog'!$F$10:$F$509,$A69,'Job Catalog'!$H$10:$H$509,G$7,'Job Catalog'!$I$10:$I$509,G$9)/COUNTA('Job Catalog'!$C$10:$C$509),""))</f>
        <v/>
      </c>
      <c r="H69" s="57">
        <f>IF(OR($A69="",H$9=""),"",IFERROR(COUNTIFS('Job Catalog'!$F$10:$F$509,$A69,'Job Catalog'!$H$10:$H$509,H$7,'Job Catalog'!$I$10:$I$509,H$9)/COUNTA('Job Catalog'!$C$10:$C$509),""))</f>
        <v/>
      </c>
      <c r="I69" s="57">
        <f>IF(OR($A69="",I$9=""),"",IFERROR(COUNTIFS('Job Catalog'!$F$10:$F$509,$A69,'Job Catalog'!$H$10:$H$509,I$7,'Job Catalog'!$I$10:$I$509,I$9)/COUNTA('Job Catalog'!$C$10:$C$509),""))</f>
        <v/>
      </c>
      <c r="J69" s="57">
        <f>IF(OR($A69="",J$9=""),"",IFERROR(COUNTIFS('Job Catalog'!$F$10:$F$509,$A69,'Job Catalog'!$H$10:$H$509,J$7,'Job Catalog'!$I$10:$I$509,J$9)/COUNTA('Job Catalog'!$C$10:$C$509),""))</f>
        <v/>
      </c>
      <c r="K69" s="57">
        <f>IF(OR($A69="",K$9=""),"",IFERROR(COUNTIFS('Job Catalog'!$F$10:$F$509,$A69,'Job Catalog'!$H$10:$H$509,K$7,'Job Catalog'!$I$10:$I$509,K$9)/COUNTA('Job Catalog'!$C$10:$C$509),""))</f>
        <v/>
      </c>
      <c r="L69" s="57">
        <f>IF(OR($A69="",L$9=""),"",IFERROR(COUNTIFS('Job Catalog'!$F$10:$F$509,$A69,'Job Catalog'!$H$10:$H$509,L$7,'Job Catalog'!$I$10:$I$509,L$9)/COUNTA('Job Catalog'!$C$10:$C$509),""))</f>
        <v/>
      </c>
      <c r="M69" s="57">
        <f>IF(OR($A69="",M$9=""),"",IFERROR(COUNTIFS('Job Catalog'!$F$10:$F$509,$A69,'Job Catalog'!$H$10:$H$509,M$7,'Job Catalog'!$I$10:$I$509,M$9)/COUNTA('Job Catalog'!$C$10:$C$509),""))</f>
        <v/>
      </c>
      <c r="N69" s="57">
        <f>IF(OR($A69="",N$9=""),"",IFERROR(COUNTIFS('Job Catalog'!$F$10:$F$509,$A69,'Job Catalog'!$H$10:$H$509,N$7,'Job Catalog'!$I$10:$I$509,N$9)/COUNTA('Job Catalog'!$C$10:$C$509),""))</f>
        <v/>
      </c>
      <c r="O69" s="57">
        <f>IF(OR($A69="",O$9=""),"",IFERROR(COUNTIFS('Job Catalog'!$F$10:$F$509,$A69,'Job Catalog'!$H$10:$H$509,O$7,'Job Catalog'!$I$10:$I$509,O$9)/COUNTA('Job Catalog'!$C$10:$C$509),""))</f>
        <v/>
      </c>
      <c r="P69" s="57">
        <f>IF(OR($A69="",P$9=""),"",IFERROR(COUNTIFS('Job Catalog'!$F$10:$F$509,$A69,'Job Catalog'!$H$10:$H$509,P$7,'Job Catalog'!$I$10:$I$509,P$9)/COUNTA('Job Catalog'!$C$10:$C$509),""))</f>
        <v/>
      </c>
      <c r="Q69" s="57">
        <f>IF(OR($A69="",Q$9=""),"",IFERROR(COUNTIFS('Job Catalog'!$F$10:$F$509,$A69,'Job Catalog'!$H$10:$H$509,Q$7,'Job Catalog'!$I$10:$I$509,Q$9)/COUNTA('Job Catalog'!$C$10:$C$509),""))</f>
        <v/>
      </c>
      <c r="R69" s="57">
        <f>IF(OR($A69="",R$9=""),"",IFERROR(COUNTIFS('Job Catalog'!$F$10:$F$509,$A69,'Job Catalog'!$H$10:$H$509,R$7,'Job Catalog'!$I$10:$I$509,R$9)/COUNTA('Job Catalog'!$C$10:$C$509),""))</f>
        <v/>
      </c>
      <c r="S69" s="57">
        <f>IF(OR($A69="",S$9=""),"",IFERROR(COUNTIFS('Job Catalog'!$F$10:$F$509,$A69,'Job Catalog'!$H$10:$H$509,S$7,'Job Catalog'!$I$10:$I$509,S$9)/COUNTA('Job Catalog'!$C$10:$C$509),""))</f>
        <v/>
      </c>
      <c r="T69" s="57">
        <f>IF(OR($A69="",T$9=""),"",IFERROR(COUNTIFS('Job Catalog'!$F$10:$F$509,$A69,'Job Catalog'!$H$10:$H$509,T$7,'Job Catalog'!$I$10:$I$509,T$9)/COUNTA('Job Catalog'!$C$10:$C$509),""))</f>
        <v/>
      </c>
      <c r="U69" s="57">
        <f>IF(OR($A69="",U$9=""),"",IFERROR(COUNTIFS('Job Catalog'!$F$10:$F$509,$A69,'Job Catalog'!$H$10:$H$509,U$7,'Job Catalog'!$I$10:$I$509,U$9)/COUNTA('Job Catalog'!$C$10:$C$509),""))</f>
        <v/>
      </c>
      <c r="V69" s="57">
        <f>IF(OR($A69="",V$9=""),"",IFERROR(COUNTIFS('Job Catalog'!$F$10:$F$509,$A69,'Job Catalog'!$H$10:$H$509,V$7,'Job Catalog'!$I$10:$I$509,V$9)/COUNTA('Job Catalog'!$C$10:$C$509),""))</f>
        <v/>
      </c>
      <c r="W69" s="57">
        <f>IF(OR($A69="",W$9=""),"",IFERROR(COUNTIFS('Job Catalog'!$F$10:$F$509,$A69,'Job Catalog'!$H$10:$H$509,W$7,'Job Catalog'!$I$10:$I$509,W$9)/COUNTA('Job Catalog'!$C$10:$C$509),""))</f>
        <v/>
      </c>
      <c r="X69" s="57">
        <f>IF(OR($A69="",X$9=""),"",IFERROR(COUNTIFS('Job Catalog'!$F$10:$F$509,$A69,'Job Catalog'!$H$10:$H$509,X$7,'Job Catalog'!$I$10:$I$509,X$9)/COUNTA('Job Catalog'!$C$10:$C$509),""))</f>
        <v/>
      </c>
      <c r="Y69" s="57">
        <f>IF(OR($A69="",Y$9=""),"",IFERROR(COUNTIFS('Job Catalog'!$F$10:$F$509,$A69,'Job Catalog'!$H$10:$H$509,Y$7,'Job Catalog'!$I$10:$I$509,Y$9)/COUNTA('Job Catalog'!$C$10:$C$509),""))</f>
        <v/>
      </c>
      <c r="Z69" s="57">
        <f>IF(OR($A69="",Z$9=""),"",IFERROR(COUNTIFS('Job Catalog'!$F$10:$F$509,$A69,'Job Catalog'!$H$10:$H$509,Z$7,'Job Catalog'!$I$10:$I$509,Z$9)/COUNTA('Job Catalog'!$C$10:$C$509),""))</f>
        <v/>
      </c>
      <c r="AA69" s="57">
        <f>IF(OR($A69="",AA$9=""),"",IFERROR(COUNTIFS('Job Catalog'!$F$10:$F$509,$A69,'Job Catalog'!$H$10:$H$509,AA$7,'Job Catalog'!$I$10:$I$509,AA$9)/COUNTA('Job Catalog'!$C$10:$C$509),""))</f>
        <v/>
      </c>
      <c r="AB69" s="57">
        <f>IF(OR($A69="",AB$9=""),"",IFERROR(COUNTIFS('Job Catalog'!$F$10:$F$509,$A69,'Job Catalog'!$H$10:$H$509,AB$7,'Job Catalog'!$I$10:$I$509,AB$9)/COUNTA('Job Catalog'!$C$10:$C$509),""))</f>
        <v/>
      </c>
      <c r="AC69" s="57">
        <f>IF(OR($A69="",AC$9=""),"",IFERROR(COUNTIFS('Job Catalog'!$F$10:$F$509,$A69,'Job Catalog'!$H$10:$H$509,AC$7,'Job Catalog'!$I$10:$I$509,AC$9)/COUNTA('Job Catalog'!$C$10:$C$509),""))</f>
        <v/>
      </c>
      <c r="AD69" s="57">
        <f>IF(OR($A69="",AD$9=""),"",IFERROR(COUNTIFS('Job Catalog'!$F$10:$F$509,$A69,'Job Catalog'!$H$10:$H$509,AD$7,'Job Catalog'!$I$10:$I$509,AD$9)/COUNTA('Job Catalog'!$C$10:$C$509),""))</f>
        <v/>
      </c>
      <c r="AE69" s="57">
        <f>IF(OR($A69="",AE$9=""),"",IFERROR(COUNTIFS('Job Catalog'!$F$10:$F$509,$A69,'Job Catalog'!$H$10:$H$509,AE$7,'Job Catalog'!$I$10:$I$509,AE$9)/COUNTA('Job Catalog'!$C$10:$C$509),""))</f>
        <v/>
      </c>
      <c r="AF69" s="57">
        <f>IF(OR($A69="",AF$9=""),"",IFERROR(COUNTIFS('Job Catalog'!$F$10:$F$509,$A69,'Job Catalog'!$H$10:$H$509,AF$7,'Job Catalog'!$I$10:$I$509,AF$9)/COUNTA('Job Catalog'!$C$10:$C$509),""))</f>
        <v/>
      </c>
      <c r="AG69" s="57">
        <f>IF(OR($A69="",AG$9=""),"",IFERROR(COUNTIFS('Job Catalog'!$F$10:$F$509,$A69,'Job Catalog'!$H$10:$H$509,AG$7,'Job Catalog'!$I$10:$I$509,AG$9)/COUNTA('Job Catalog'!$C$10:$C$509),""))</f>
        <v/>
      </c>
      <c r="AH69" s="57">
        <f>IF(OR($A69="",AH$9=""),"",IFERROR(COUNTIFS('Job Catalog'!$F$10:$F$509,$A69,'Job Catalog'!$H$10:$H$509,AH$7,'Job Catalog'!$I$10:$I$509,AH$9)/COUNTA('Job Catalog'!$C$10:$C$509),""))</f>
        <v/>
      </c>
      <c r="AI69" s="57">
        <f>IF(OR($A69="",AI$9=""),"",IFERROR(COUNTIFS('Job Catalog'!$F$10:$F$509,$A69,'Job Catalog'!$H$10:$H$509,AI$7,'Job Catalog'!$I$10:$I$509,AI$9)/COUNTA('Job Catalog'!$C$10:$C$509),""))</f>
        <v/>
      </c>
      <c r="AJ69" s="57">
        <f>IF(OR($A69="",AJ$9=""),"",IFERROR(COUNTIFS('Job Catalog'!$F$10:$F$509,$A69,'Job Catalog'!$H$10:$H$509,AJ$7,'Job Catalog'!$I$10:$I$509,AJ$9)/COUNTA('Job Catalog'!$C$10:$C$509),""))</f>
        <v/>
      </c>
      <c r="AK69" s="57">
        <f>IF(OR($A69="",AK$9=""),"",IFERROR(COUNTIFS('Job Catalog'!$F$10:$F$509,$A69,'Job Catalog'!$H$10:$H$509,AK$7,'Job Catalog'!$I$10:$I$509,AK$9)/COUNTA('Job Catalog'!$C$10:$C$509),""))</f>
        <v/>
      </c>
      <c r="AL69" s="57">
        <f>IF(OR($A69="",AL$9=""),"",IFERROR(COUNTIFS('Job Catalog'!$F$10:$F$509,$A69,'Job Catalog'!$H$10:$H$509,AL$7,'Job Catalog'!$I$10:$I$509,AL$9)/COUNTA('Job Catalog'!$C$10:$C$509),""))</f>
        <v/>
      </c>
      <c r="AM69" s="57">
        <f>IF(OR($A69="",AM$9=""),"",IFERROR(COUNTIFS('Job Catalog'!$F$10:$F$509,$A69,'Job Catalog'!$H$10:$H$509,AM$7,'Job Catalog'!$I$10:$I$509,AM$9)/COUNTA('Job Catalog'!$C$10:$C$509),""))</f>
        <v/>
      </c>
      <c r="AN69" s="57">
        <f>IF(OR($A69="",AN$9=""),"",IFERROR(COUNTIFS('Job Catalog'!$F$10:$F$509,$A69,'Job Catalog'!$H$10:$H$509,AN$7,'Job Catalog'!$I$10:$I$509,AN$9)/COUNTA('Job Catalog'!$C$10:$C$509),""))</f>
        <v/>
      </c>
      <c r="AO69" s="57">
        <f>IF(OR($A69="",AO$9=""),"",IFERROR(COUNTIFS('Job Catalog'!$F$10:$F$509,$A69,'Job Catalog'!$H$10:$H$509,AO$7,'Job Catalog'!$I$10:$I$509,AO$9)/COUNTA('Job Catalog'!$C$10:$C$509),""))</f>
        <v/>
      </c>
      <c r="AP69" s="57">
        <f>IF(OR($A69="",AP$9=""),"",IFERROR(COUNTIFS('Job Catalog'!$F$10:$F$509,$A69,'Job Catalog'!$H$10:$H$509,AP$7,'Job Catalog'!$I$10:$I$509,AP$9)/COUNTA('Job Catalog'!$C$10:$C$509),""))</f>
        <v/>
      </c>
      <c r="AQ69" s="57">
        <f>IF(OR($A69="",AQ$9=""),"",IFERROR(COUNTIFS('Job Catalog'!$F$10:$F$509,$A69,'Job Catalog'!$H$10:$H$509,AQ$7,'Job Catalog'!$I$10:$I$509,AQ$9)/COUNTA('Job Catalog'!$C$10:$C$509),""))</f>
        <v/>
      </c>
      <c r="AR69" s="57">
        <f>IF(OR($A69="",AR$9=""),"",IFERROR(COUNTIFS('Job Catalog'!$F$10:$F$509,$A69,'Job Catalog'!$H$10:$H$509,AR$7,'Job Catalog'!$I$10:$I$509,AR$9)/COUNTA('Job Catalog'!$C$10:$C$509),""))</f>
        <v/>
      </c>
      <c r="AS69" s="57">
        <f>IF(OR($A69="",AS$9=""),"",IFERROR(COUNTIFS('Job Catalog'!$F$10:$F$509,$A69,'Job Catalog'!$H$10:$H$509,AS$7,'Job Catalog'!$I$10:$I$509,AS$9)/COUNTA('Job Catalog'!$C$10:$C$509),""))</f>
        <v/>
      </c>
      <c r="AT69" s="57">
        <f>IF(OR($A69="",AT$9=""),"",IFERROR(COUNTIFS('Job Catalog'!$F$10:$F$509,$A69,'Job Catalog'!$H$10:$H$509,AT$7,'Job Catalog'!$I$10:$I$509,AT$9)/COUNTA('Job Catalog'!$C$10:$C$509),""))</f>
        <v/>
      </c>
      <c r="AU69" s="57">
        <f>IF(OR($A69="",AU$9=""),"",IFERROR(COUNTIFS('Job Catalog'!$F$10:$F$509,$A69,'Job Catalog'!$H$10:$H$509,AU$7,'Job Catalog'!$I$10:$I$509,AU$9)/COUNTA('Job Catalog'!$C$10:$C$509),""))</f>
        <v/>
      </c>
      <c r="AV69" s="57">
        <f>IF(OR($A69="",AV$9=""),"",IFERROR(COUNTIFS('Job Catalog'!$F$10:$F$509,$A69,'Job Catalog'!$H$10:$H$509,AV$7,'Job Catalog'!$I$10:$I$509,AV$9)/COUNTA('Job Catalog'!$C$10:$C$509),""))</f>
        <v/>
      </c>
      <c r="AW69" s="57">
        <f>IF(OR($A69="",AW$9=""),"",IFERROR(COUNTIFS('Job Catalog'!$F$10:$F$509,$A69,'Job Catalog'!$H$10:$H$509,AW$7,'Job Catalog'!$I$10:$I$509,AW$9)/COUNTA('Job Catalog'!$C$10:$C$509),""))</f>
        <v/>
      </c>
      <c r="AX69" s="57">
        <f>IF(OR($A69="",AX$9=""),"",IFERROR(COUNTIFS('Job Catalog'!$F$10:$F$509,$A69,'Job Catalog'!$H$10:$H$509,AX$7,'Job Catalog'!$I$10:$I$509,AX$9)/COUNTA('Job Catalog'!$C$10:$C$509),""))</f>
        <v/>
      </c>
      <c r="AY69" s="57">
        <f>IF(OR($A69="",AY$9=""),"",IFERROR(COUNTIFS('Job Catalog'!$F$10:$F$509,$A69,'Job Catalog'!$H$10:$H$509,AY$7,'Job Catalog'!$I$10:$I$509,AY$9)/COUNTA('Job Catalog'!$C$10:$C$509),""))</f>
        <v/>
      </c>
      <c r="AZ69" s="57">
        <f>IF(OR($A69="",AZ$9=""),"",IFERROR(COUNTIFS('Job Catalog'!$F$10:$F$509,$A69,'Job Catalog'!$H$10:$H$509,AZ$7,'Job Catalog'!$I$10:$I$509,AZ$9)/COUNTA('Job Catalog'!$C$10:$C$509),""))</f>
        <v/>
      </c>
      <c r="BA69" s="57">
        <f>IF(OR($A69="",BA$9=""),"",IFERROR(COUNTIFS('Job Catalog'!$F$10:$F$509,$A69,'Job Catalog'!$H$10:$H$509,BA$7,'Job Catalog'!$I$10:$I$509,BA$9)/COUNTA('Job Catalog'!$C$10:$C$509),""))</f>
        <v/>
      </c>
      <c r="BB69" s="57">
        <f>IF(OR($A69="",BB$9=""),"",IFERROR(COUNTIFS('Job Catalog'!$F$10:$F$509,$A69,'Job Catalog'!$H$10:$H$509,BB$7,'Job Catalog'!$I$10:$I$509,BB$9)/COUNTA('Job Catalog'!$C$10:$C$509),""))</f>
        <v/>
      </c>
      <c r="BC69" s="57">
        <f>IF(OR($A69="",BC$9=""),"",IFERROR(COUNTIFS('Job Catalog'!$F$10:$F$509,$A69,'Job Catalog'!$H$10:$H$509,BC$7,'Job Catalog'!$I$10:$I$509,BC$9)/COUNTA('Job Catalog'!$C$10:$C$509),""))</f>
        <v/>
      </c>
      <c r="BD69" s="57">
        <f>IF(OR($A69="",BD$9=""),"",IFERROR(COUNTIFS('Job Catalog'!$F$10:$F$509,$A69,'Job Catalog'!$H$10:$H$509,BD$7,'Job Catalog'!$I$10:$I$509,BD$9)/COUNTA('Job Catalog'!$C$10:$C$509),""))</f>
        <v/>
      </c>
      <c r="BE69" s="57">
        <f>IF(OR($A69="",BE$9=""),"",IFERROR(COUNTIFS('Job Catalog'!$F$10:$F$509,$A69,'Job Catalog'!$H$10:$H$509,BE$7,'Job Catalog'!$I$10:$I$509,BE$9)/COUNTA('Job Catalog'!$C$10:$C$509),""))</f>
        <v/>
      </c>
      <c r="BF69" s="57">
        <f>IF(OR($A69="",BF$9=""),"",IFERROR(COUNTIFS('Job Catalog'!$F$10:$F$509,$A69,'Job Catalog'!$H$10:$H$509,BF$7,'Job Catalog'!$I$10:$I$509,BF$9)/COUNTA('Job Catalog'!$C$10:$C$509),""))</f>
        <v/>
      </c>
      <c r="BG69" s="57">
        <f>IF(OR($A69="",BG$9=""),"",IFERROR(COUNTIFS('Job Catalog'!$F$10:$F$509,$A69,'Job Catalog'!$H$10:$H$509,BG$7,'Job Catalog'!$I$10:$I$509,BG$9)/COUNTA('Job Catalog'!$C$10:$C$509),""))</f>
        <v/>
      </c>
      <c r="BH69" s="57">
        <f>IF(OR($A69="",BH$9=""),"",IFERROR(COUNTIFS('Job Catalog'!$F$10:$F$509,$A69,'Job Catalog'!$H$10:$H$509,BH$7,'Job Catalog'!$I$10:$I$509,BH$9)/COUNTA('Job Catalog'!$C$10:$C$509),""))</f>
        <v/>
      </c>
      <c r="BI69" s="57">
        <f>IF(OR($A69="",BI$9=""),"",IFERROR(COUNTIFS('Job Catalog'!$F$10:$F$509,$A69,'Job Catalog'!$H$10:$H$509,BI$7,'Job Catalog'!$I$10:$I$509,BI$9)/COUNTA('Job Catalog'!$C$10:$C$509),""))</f>
        <v/>
      </c>
      <c r="BJ69" s="57">
        <f>IF(OR($A69="",BJ$9=""),"",IFERROR(COUNTIFS('Job Catalog'!$F$10:$F$509,$A69,'Job Catalog'!$H$10:$H$509,BJ$7,'Job Catalog'!$I$10:$I$509,BJ$9)/COUNTA('Job Catalog'!$C$10:$C$509),""))</f>
        <v/>
      </c>
      <c r="BK69" s="57">
        <f>IF(OR($A69="",BK$9=""),"",IFERROR(COUNTIFS('Job Catalog'!$F$10:$F$509,$A69,'Job Catalog'!$H$10:$H$509,BK$7,'Job Catalog'!$I$10:$I$509,BK$9)/COUNTA('Job Catalog'!$C$10:$C$509),""))</f>
        <v/>
      </c>
      <c r="BL69" s="57">
        <f>IF(OR($A69="",BL$9=""),"",IFERROR(COUNTIFS('Job Catalog'!$F$10:$F$509,$A69,'Job Catalog'!$H$10:$H$509,BL$7,'Job Catalog'!$I$10:$I$509,BL$9)/COUNTA('Job Catalog'!$C$10:$C$509),""))</f>
        <v/>
      </c>
      <c r="BM69" s="57">
        <f>IF(OR($A69="",BM$9=""),"",IFERROR(COUNTIFS('Job Catalog'!$F$10:$F$509,$A69,'Job Catalog'!$H$10:$H$509,BM$7,'Job Catalog'!$I$10:$I$509,BM$9)/COUNTA('Job Catalog'!$C$10:$C$509),""))</f>
        <v/>
      </c>
      <c r="BN69" s="57">
        <f>IF(OR($A69="",BN$9=""),"",IFERROR(COUNTIFS('Job Catalog'!$F$10:$F$509,$A69,'Job Catalog'!$H$10:$H$509,BN$7,'Job Catalog'!$I$10:$I$509,BN$9)/COUNTA('Job Catalog'!$C$10:$C$509),""))</f>
        <v/>
      </c>
      <c r="BO69" s="57">
        <f>IF(OR($A69="",BO$9=""),"",IFERROR(COUNTIFS('Job Catalog'!$F$10:$F$509,$A69,'Job Catalog'!$H$10:$H$509,BO$7,'Job Catalog'!$I$10:$I$509,BO$9)/COUNTA('Job Catalog'!$C$10:$C$509),""))</f>
        <v/>
      </c>
      <c r="BP69" s="57">
        <f>IF(OR($A69="",BP$9=""),"",IFERROR(COUNTIFS('Job Catalog'!$F$10:$F$509,$A69,'Job Catalog'!$H$10:$H$509,BP$7,'Job Catalog'!$I$10:$I$509,BP$9)/COUNTA('Job Catalog'!$C$10:$C$509),""))</f>
        <v/>
      </c>
      <c r="BQ69" s="57">
        <f>IF(OR($A69="",BQ$9=""),"",IFERROR(COUNTIFS('Job Catalog'!$F$10:$F$509,$A69,'Job Catalog'!$H$10:$H$509,BQ$7,'Job Catalog'!$I$10:$I$509,BQ$9)/COUNTA('Job Catalog'!$C$10:$C$509),""))</f>
        <v/>
      </c>
      <c r="BR69" s="57">
        <f>IF(OR($A69="",BR$9=""),"",IFERROR(COUNTIFS('Job Catalog'!$F$10:$F$509,$A69,'Job Catalog'!$H$10:$H$509,BR$7,'Job Catalog'!$I$10:$I$509,BR$9)/COUNTA('Job Catalog'!$C$10:$C$509),""))</f>
        <v/>
      </c>
      <c r="BS69" s="57">
        <f>IF(OR($A69="",BS$9=""),"",IFERROR(COUNTIFS('Job Catalog'!$F$10:$F$509,$A69,'Job Catalog'!$H$10:$H$509,BS$7,'Job Catalog'!$I$10:$I$509,BS$9)/COUNTA('Job Catalog'!$C$10:$C$509),""))</f>
        <v/>
      </c>
      <c r="BT69" s="57">
        <f>IF(OR($A69="",BT$9=""),"",IFERROR(COUNTIFS('Job Catalog'!$F$10:$F$509,$A69,'Job Catalog'!$H$10:$H$509,BT$7,'Job Catalog'!$I$10:$I$509,BT$9)/COUNTA('Job Catalog'!$C$10:$C$509),""))</f>
        <v/>
      </c>
      <c r="BU69" s="57">
        <f>IF(OR($A69="",BU$9=""),"",IFERROR(COUNTIFS('Job Catalog'!$F$10:$F$509,$A69,'Job Catalog'!$H$10:$H$509,BU$7,'Job Catalog'!$I$10:$I$509,BU$9)/COUNTA('Job Catalog'!$C$10:$C$509),""))</f>
        <v/>
      </c>
      <c r="BV69" s="57">
        <f>IF(OR($A69="",BV$9=""),"",IFERROR(COUNTIFS('Job Catalog'!$F$10:$F$509,$A69,'Job Catalog'!$H$10:$H$509,BV$7,'Job Catalog'!$I$10:$I$509,BV$9)/COUNTA('Job Catalog'!$C$10:$C$509),""))</f>
        <v/>
      </c>
      <c r="BW69" s="57">
        <f>IF(OR($A69="",BW$9=""),"",IFERROR(COUNTIFS('Job Catalog'!$F$10:$F$509,$A69,'Job Catalog'!$H$10:$H$509,BW$7,'Job Catalog'!$I$10:$I$509,BW$9)/COUNTA('Job Catalog'!$C$10:$C$509),""))</f>
        <v/>
      </c>
      <c r="BX69" s="57">
        <f>IF(OR($A69="",BX$9=""),"",IFERROR(COUNTIFS('Job Catalog'!$F$10:$F$509,$A69,'Job Catalog'!$H$10:$H$509,BX$7,'Job Catalog'!$I$10:$I$509,BX$9)/COUNTA('Job Catalog'!$C$10:$C$509),""))</f>
        <v/>
      </c>
      <c r="BY69" s="57">
        <f>IF(OR($A69="",BY$9=""),"",IFERROR(COUNTIFS('Job Catalog'!$F$10:$F$509,$A69,'Job Catalog'!$H$10:$H$509,BY$7,'Job Catalog'!$I$10:$I$509,BY$9)/COUNTA('Job Catalog'!$C$10:$C$509),""))</f>
        <v/>
      </c>
      <c r="BZ69" s="57">
        <f>IF(OR($A69="",BZ$9=""),"",IFERROR(COUNTIFS('Job Catalog'!$F$10:$F$509,$A69,'Job Catalog'!$H$10:$H$509,BZ$7,'Job Catalog'!$I$10:$I$509,BZ$9)/COUNTA('Job Catalog'!$C$10:$C$509),""))</f>
        <v/>
      </c>
      <c r="CA69" s="57">
        <f>IF(OR($A69="",CA$9=""),"",IFERROR(COUNTIFS('Job Catalog'!$F$10:$F$509,$A69,'Job Catalog'!$H$10:$H$509,CA$7,'Job Catalog'!$I$10:$I$509,CA$9)/COUNTA('Job Catalog'!$C$10:$C$509),""))</f>
        <v/>
      </c>
      <c r="CB69" s="57">
        <f>IF(OR($A69="",CB$9=""),"",IFERROR(COUNTIFS('Job Catalog'!$F$10:$F$509,$A69,'Job Catalog'!$H$10:$H$509,CB$7,'Job Catalog'!$I$10:$I$509,CB$9)/COUNTA('Job Catalog'!$C$10:$C$509),""))</f>
        <v/>
      </c>
      <c r="CC69" s="57">
        <f>IF(OR($A69="",CC$9=""),"",IFERROR(COUNTIFS('Job Catalog'!$F$10:$F$509,$A69,'Job Catalog'!$H$10:$H$509,CC$7,'Job Catalog'!$I$10:$I$509,CC$9)/COUNTA('Job Catalog'!$C$10:$C$509),""))</f>
        <v/>
      </c>
      <c r="CD69" s="57">
        <f>IF(OR($A69="",CD$9=""),"",IFERROR(COUNTIFS('Job Catalog'!$F$10:$F$509,$A69,'Job Catalog'!$H$10:$H$509,CD$7,'Job Catalog'!$I$10:$I$509,CD$9)/COUNTA('Job Catalog'!$C$10:$C$509),""))</f>
        <v/>
      </c>
      <c r="CE69" s="57">
        <f>IF(OR($A69="",CE$9=""),"",IFERROR(COUNTIFS('Job Catalog'!$F$10:$F$509,$A69,'Job Catalog'!$H$10:$H$509,CE$7,'Job Catalog'!$I$10:$I$509,CE$9)/COUNTA('Job Catalog'!$C$10:$C$509),""))</f>
        <v/>
      </c>
      <c r="CF69" s="57">
        <f>IF(OR($A69="",CF$9=""),"",IFERROR(COUNTIFS('Job Catalog'!$F$10:$F$509,$A69,'Job Catalog'!$H$10:$H$509,CF$7,'Job Catalog'!$I$10:$I$509,CF$9)/COUNTA('Job Catalog'!$C$10:$C$509),""))</f>
        <v/>
      </c>
      <c r="CG69" s="57">
        <f>IF(OR($A69="",CG$9=""),"",IFERROR(COUNTIFS('Job Catalog'!$F$10:$F$509,$A69,'Job Catalog'!$H$10:$H$509,CG$7,'Job Catalog'!$I$10:$I$509,CG$9)/COUNTA('Job Catalog'!$C$10:$C$509),""))</f>
        <v/>
      </c>
      <c r="CH69" s="57">
        <f>IF(OR($A69="",CH$9=""),"",IFERROR(COUNTIFS('Job Catalog'!$F$10:$F$509,$A69,'Job Catalog'!$H$10:$H$509,CH$7,'Job Catalog'!$I$10:$I$509,CH$9)/COUNTA('Job Catalog'!$C$10:$C$509),""))</f>
        <v/>
      </c>
      <c r="CI69" s="57">
        <f>IF(OR($A69="",CI$9=""),"",IFERROR(COUNTIFS('Job Catalog'!$F$10:$F$509,$A69,'Job Catalog'!$H$10:$H$509,CI$7,'Job Catalog'!$I$10:$I$509,CI$9)/COUNTA('Job Catalog'!$C$10:$C$509),""))</f>
        <v/>
      </c>
      <c r="CJ69" s="57">
        <f>IF(OR($A69="",CJ$9=""),"",IFERROR(COUNTIFS('Job Catalog'!$F$10:$F$509,$A69,'Job Catalog'!$H$10:$H$509,CJ$7,'Job Catalog'!$I$10:$I$509,CJ$9)/COUNTA('Job Catalog'!$C$10:$C$509),""))</f>
        <v/>
      </c>
      <c r="CK69" s="57">
        <f>IF(OR($A69="",CK$9=""),"",IFERROR(COUNTIFS('Job Catalog'!$F$10:$F$509,$A69,'Job Catalog'!$H$10:$H$509,CK$7,'Job Catalog'!$I$10:$I$509,CK$9)/COUNTA('Job Catalog'!$C$10:$C$509),""))</f>
        <v/>
      </c>
      <c r="CL69" s="57">
        <f>IF(OR($A69="",CL$9=""),"",IFERROR(COUNTIFS('Job Catalog'!$F$10:$F$509,$A69,'Job Catalog'!$H$10:$H$509,CL$7,'Job Catalog'!$I$10:$I$509,CL$9)/COUNTA('Job Catalog'!$C$10:$C$509),""))</f>
        <v/>
      </c>
      <c r="CM69" s="57">
        <f>IF(OR($A69="",CM$9=""),"",IFERROR(COUNTIFS('Job Catalog'!$F$10:$F$509,$A69,'Job Catalog'!$H$10:$H$509,CM$7,'Job Catalog'!$I$10:$I$509,CM$9)/COUNTA('Job Catalog'!$C$10:$C$509),""))</f>
        <v/>
      </c>
      <c r="CN69" s="57">
        <f>IF(OR($A69="",CN$9=""),"",IFERROR(COUNTIFS('Job Catalog'!$F$10:$F$509,$A69,'Job Catalog'!$H$10:$H$509,CN$7,'Job Catalog'!$I$10:$I$509,CN$9)/COUNTA('Job Catalog'!$C$10:$C$509),""))</f>
        <v/>
      </c>
      <c r="CO69" s="57">
        <f>IF(OR($A69="",CO$9=""),"",IFERROR(COUNTIFS('Job Catalog'!$F$10:$F$509,$A69,'Job Catalog'!$H$10:$H$509,CO$7,'Job Catalog'!$I$10:$I$509,CO$9)/COUNTA('Job Catalog'!$C$10:$C$509),""))</f>
        <v/>
      </c>
      <c r="CP69" s="57">
        <f>IF(OR($A69="",CP$9=""),"",IFERROR(COUNTIFS('Job Catalog'!$F$10:$F$509,$A69,'Job Catalog'!$H$10:$H$509,CP$7,'Job Catalog'!$I$10:$I$509,CP$9)/COUNTA('Job Catalog'!$C$10:$C$509),""))</f>
        <v/>
      </c>
      <c r="CQ69" s="57">
        <f>IF(OR($A69="",CQ$9=""),"",IFERROR(COUNTIFS('Job Catalog'!$F$10:$F$509,$A69,'Job Catalog'!$H$10:$H$509,CQ$7,'Job Catalog'!$I$10:$I$509,CQ$9)/COUNTA('Job Catalog'!$C$10:$C$509),""))</f>
        <v/>
      </c>
      <c r="CR69" s="57">
        <f>IF(OR($A69="",CR$9=""),"",IFERROR(COUNTIFS('Job Catalog'!$F$10:$F$509,$A69,'Job Catalog'!$H$10:$H$509,CR$7,'Job Catalog'!$I$10:$I$509,CR$9)/COUNTA('Job Catalog'!$C$10:$C$509),""))</f>
        <v/>
      </c>
      <c r="CS69" s="57">
        <f>IF(OR($A69="",CS$9=""),"",IFERROR(COUNTIFS('Job Catalog'!$F$10:$F$509,$A69,'Job Catalog'!$H$10:$H$509,CS$7,'Job Catalog'!$I$10:$I$509,CS$9)/COUNTA('Job Catalog'!$C$10:$C$509),""))</f>
        <v/>
      </c>
      <c r="CT69" s="57">
        <f>IF(OR($A69="",CT$9=""),"",IFERROR(COUNTIFS('Job Catalog'!$F$10:$F$509,$A69,'Job Catalog'!$H$10:$H$509,CT$7,'Job Catalog'!$I$10:$I$509,CT$9)/COUNTA('Job Catalog'!$C$10:$C$509),""))</f>
        <v/>
      </c>
      <c r="CU69" s="58">
        <f>IF($A69="","",SUM(C69:CT69))</f>
        <v/>
      </c>
    </row>
    <row r="70">
      <c r="A70">
        <f>IF(SETUP!$C208="","",SETUP!$C208)</f>
        <v/>
      </c>
      <c r="B70" s="9">
        <f>IF(SETUP!$C208="","",SETUP!$B208&amp;" / "&amp;SETUP!$D208)</f>
        <v/>
      </c>
      <c r="C70" s="57">
        <f>IF(OR($A70="",C$9=""),"",IFERROR(COUNTIFS('Job Catalog'!$F$10:$F$509,$A70,'Job Catalog'!$H$10:$H$509,C$7,'Job Catalog'!$I$10:$I$509,C$9)/COUNTA('Job Catalog'!$C$10:$C$509),""))</f>
        <v/>
      </c>
      <c r="D70" s="57">
        <f>IF(OR($A70="",D$9=""),"",IFERROR(COUNTIFS('Job Catalog'!$F$10:$F$509,$A70,'Job Catalog'!$H$10:$H$509,D$7,'Job Catalog'!$I$10:$I$509,D$9)/COUNTA('Job Catalog'!$C$10:$C$509),""))</f>
        <v/>
      </c>
      <c r="E70" s="57">
        <f>IF(OR($A70="",E$9=""),"",IFERROR(COUNTIFS('Job Catalog'!$F$10:$F$509,$A70,'Job Catalog'!$H$10:$H$509,E$7,'Job Catalog'!$I$10:$I$509,E$9)/COUNTA('Job Catalog'!$C$10:$C$509),""))</f>
        <v/>
      </c>
      <c r="F70" s="57">
        <f>IF(OR($A70="",F$9=""),"",IFERROR(COUNTIFS('Job Catalog'!$F$10:$F$509,$A70,'Job Catalog'!$H$10:$H$509,F$7,'Job Catalog'!$I$10:$I$509,F$9)/COUNTA('Job Catalog'!$C$10:$C$509),""))</f>
        <v/>
      </c>
      <c r="G70" s="57">
        <f>IF(OR($A70="",G$9=""),"",IFERROR(COUNTIFS('Job Catalog'!$F$10:$F$509,$A70,'Job Catalog'!$H$10:$H$509,G$7,'Job Catalog'!$I$10:$I$509,G$9)/COUNTA('Job Catalog'!$C$10:$C$509),""))</f>
        <v/>
      </c>
      <c r="H70" s="57">
        <f>IF(OR($A70="",H$9=""),"",IFERROR(COUNTIFS('Job Catalog'!$F$10:$F$509,$A70,'Job Catalog'!$H$10:$H$509,H$7,'Job Catalog'!$I$10:$I$509,H$9)/COUNTA('Job Catalog'!$C$10:$C$509),""))</f>
        <v/>
      </c>
      <c r="I70" s="57">
        <f>IF(OR($A70="",I$9=""),"",IFERROR(COUNTIFS('Job Catalog'!$F$10:$F$509,$A70,'Job Catalog'!$H$10:$H$509,I$7,'Job Catalog'!$I$10:$I$509,I$9)/COUNTA('Job Catalog'!$C$10:$C$509),""))</f>
        <v/>
      </c>
      <c r="J70" s="57">
        <f>IF(OR($A70="",J$9=""),"",IFERROR(COUNTIFS('Job Catalog'!$F$10:$F$509,$A70,'Job Catalog'!$H$10:$H$509,J$7,'Job Catalog'!$I$10:$I$509,J$9)/COUNTA('Job Catalog'!$C$10:$C$509),""))</f>
        <v/>
      </c>
      <c r="K70" s="57">
        <f>IF(OR($A70="",K$9=""),"",IFERROR(COUNTIFS('Job Catalog'!$F$10:$F$509,$A70,'Job Catalog'!$H$10:$H$509,K$7,'Job Catalog'!$I$10:$I$509,K$9)/COUNTA('Job Catalog'!$C$10:$C$509),""))</f>
        <v/>
      </c>
      <c r="L70" s="57">
        <f>IF(OR($A70="",L$9=""),"",IFERROR(COUNTIFS('Job Catalog'!$F$10:$F$509,$A70,'Job Catalog'!$H$10:$H$509,L$7,'Job Catalog'!$I$10:$I$509,L$9)/COUNTA('Job Catalog'!$C$10:$C$509),""))</f>
        <v/>
      </c>
      <c r="M70" s="57">
        <f>IF(OR($A70="",M$9=""),"",IFERROR(COUNTIFS('Job Catalog'!$F$10:$F$509,$A70,'Job Catalog'!$H$10:$H$509,M$7,'Job Catalog'!$I$10:$I$509,M$9)/COUNTA('Job Catalog'!$C$10:$C$509),""))</f>
        <v/>
      </c>
      <c r="N70" s="57">
        <f>IF(OR($A70="",N$9=""),"",IFERROR(COUNTIFS('Job Catalog'!$F$10:$F$509,$A70,'Job Catalog'!$H$10:$H$509,N$7,'Job Catalog'!$I$10:$I$509,N$9)/COUNTA('Job Catalog'!$C$10:$C$509),""))</f>
        <v/>
      </c>
      <c r="O70" s="57">
        <f>IF(OR($A70="",O$9=""),"",IFERROR(COUNTIFS('Job Catalog'!$F$10:$F$509,$A70,'Job Catalog'!$H$10:$H$509,O$7,'Job Catalog'!$I$10:$I$509,O$9)/COUNTA('Job Catalog'!$C$10:$C$509),""))</f>
        <v/>
      </c>
      <c r="P70" s="57">
        <f>IF(OR($A70="",P$9=""),"",IFERROR(COUNTIFS('Job Catalog'!$F$10:$F$509,$A70,'Job Catalog'!$H$10:$H$509,P$7,'Job Catalog'!$I$10:$I$509,P$9)/COUNTA('Job Catalog'!$C$10:$C$509),""))</f>
        <v/>
      </c>
      <c r="Q70" s="57">
        <f>IF(OR($A70="",Q$9=""),"",IFERROR(COUNTIFS('Job Catalog'!$F$10:$F$509,$A70,'Job Catalog'!$H$10:$H$509,Q$7,'Job Catalog'!$I$10:$I$509,Q$9)/COUNTA('Job Catalog'!$C$10:$C$509),""))</f>
        <v/>
      </c>
      <c r="R70" s="57">
        <f>IF(OR($A70="",R$9=""),"",IFERROR(COUNTIFS('Job Catalog'!$F$10:$F$509,$A70,'Job Catalog'!$H$10:$H$509,R$7,'Job Catalog'!$I$10:$I$509,R$9)/COUNTA('Job Catalog'!$C$10:$C$509),""))</f>
        <v/>
      </c>
      <c r="S70" s="57">
        <f>IF(OR($A70="",S$9=""),"",IFERROR(COUNTIFS('Job Catalog'!$F$10:$F$509,$A70,'Job Catalog'!$H$10:$H$509,S$7,'Job Catalog'!$I$10:$I$509,S$9)/COUNTA('Job Catalog'!$C$10:$C$509),""))</f>
        <v/>
      </c>
      <c r="T70" s="57">
        <f>IF(OR($A70="",T$9=""),"",IFERROR(COUNTIFS('Job Catalog'!$F$10:$F$509,$A70,'Job Catalog'!$H$10:$H$509,T$7,'Job Catalog'!$I$10:$I$509,T$9)/COUNTA('Job Catalog'!$C$10:$C$509),""))</f>
        <v/>
      </c>
      <c r="U70" s="57">
        <f>IF(OR($A70="",U$9=""),"",IFERROR(COUNTIFS('Job Catalog'!$F$10:$F$509,$A70,'Job Catalog'!$H$10:$H$509,U$7,'Job Catalog'!$I$10:$I$509,U$9)/COUNTA('Job Catalog'!$C$10:$C$509),""))</f>
        <v/>
      </c>
      <c r="V70" s="57">
        <f>IF(OR($A70="",V$9=""),"",IFERROR(COUNTIFS('Job Catalog'!$F$10:$F$509,$A70,'Job Catalog'!$H$10:$H$509,V$7,'Job Catalog'!$I$10:$I$509,V$9)/COUNTA('Job Catalog'!$C$10:$C$509),""))</f>
        <v/>
      </c>
      <c r="W70" s="57">
        <f>IF(OR($A70="",W$9=""),"",IFERROR(COUNTIFS('Job Catalog'!$F$10:$F$509,$A70,'Job Catalog'!$H$10:$H$509,W$7,'Job Catalog'!$I$10:$I$509,W$9)/COUNTA('Job Catalog'!$C$10:$C$509),""))</f>
        <v/>
      </c>
      <c r="X70" s="57">
        <f>IF(OR($A70="",X$9=""),"",IFERROR(COUNTIFS('Job Catalog'!$F$10:$F$509,$A70,'Job Catalog'!$H$10:$H$509,X$7,'Job Catalog'!$I$10:$I$509,X$9)/COUNTA('Job Catalog'!$C$10:$C$509),""))</f>
        <v/>
      </c>
      <c r="Y70" s="57">
        <f>IF(OR($A70="",Y$9=""),"",IFERROR(COUNTIFS('Job Catalog'!$F$10:$F$509,$A70,'Job Catalog'!$H$10:$H$509,Y$7,'Job Catalog'!$I$10:$I$509,Y$9)/COUNTA('Job Catalog'!$C$10:$C$509),""))</f>
        <v/>
      </c>
      <c r="Z70" s="57">
        <f>IF(OR($A70="",Z$9=""),"",IFERROR(COUNTIFS('Job Catalog'!$F$10:$F$509,$A70,'Job Catalog'!$H$10:$H$509,Z$7,'Job Catalog'!$I$10:$I$509,Z$9)/COUNTA('Job Catalog'!$C$10:$C$509),""))</f>
        <v/>
      </c>
      <c r="AA70" s="57">
        <f>IF(OR($A70="",AA$9=""),"",IFERROR(COUNTIFS('Job Catalog'!$F$10:$F$509,$A70,'Job Catalog'!$H$10:$H$509,AA$7,'Job Catalog'!$I$10:$I$509,AA$9)/COUNTA('Job Catalog'!$C$10:$C$509),""))</f>
        <v/>
      </c>
      <c r="AB70" s="57">
        <f>IF(OR($A70="",AB$9=""),"",IFERROR(COUNTIFS('Job Catalog'!$F$10:$F$509,$A70,'Job Catalog'!$H$10:$H$509,AB$7,'Job Catalog'!$I$10:$I$509,AB$9)/COUNTA('Job Catalog'!$C$10:$C$509),""))</f>
        <v/>
      </c>
      <c r="AC70" s="57">
        <f>IF(OR($A70="",AC$9=""),"",IFERROR(COUNTIFS('Job Catalog'!$F$10:$F$509,$A70,'Job Catalog'!$H$10:$H$509,AC$7,'Job Catalog'!$I$10:$I$509,AC$9)/COUNTA('Job Catalog'!$C$10:$C$509),""))</f>
        <v/>
      </c>
      <c r="AD70" s="57">
        <f>IF(OR($A70="",AD$9=""),"",IFERROR(COUNTIFS('Job Catalog'!$F$10:$F$509,$A70,'Job Catalog'!$H$10:$H$509,AD$7,'Job Catalog'!$I$10:$I$509,AD$9)/COUNTA('Job Catalog'!$C$10:$C$509),""))</f>
        <v/>
      </c>
      <c r="AE70" s="57">
        <f>IF(OR($A70="",AE$9=""),"",IFERROR(COUNTIFS('Job Catalog'!$F$10:$F$509,$A70,'Job Catalog'!$H$10:$H$509,AE$7,'Job Catalog'!$I$10:$I$509,AE$9)/COUNTA('Job Catalog'!$C$10:$C$509),""))</f>
        <v/>
      </c>
      <c r="AF70" s="57">
        <f>IF(OR($A70="",AF$9=""),"",IFERROR(COUNTIFS('Job Catalog'!$F$10:$F$509,$A70,'Job Catalog'!$H$10:$H$509,AF$7,'Job Catalog'!$I$10:$I$509,AF$9)/COUNTA('Job Catalog'!$C$10:$C$509),""))</f>
        <v/>
      </c>
      <c r="AG70" s="57">
        <f>IF(OR($A70="",AG$9=""),"",IFERROR(COUNTIFS('Job Catalog'!$F$10:$F$509,$A70,'Job Catalog'!$H$10:$H$509,AG$7,'Job Catalog'!$I$10:$I$509,AG$9)/COUNTA('Job Catalog'!$C$10:$C$509),""))</f>
        <v/>
      </c>
      <c r="AH70" s="57">
        <f>IF(OR($A70="",AH$9=""),"",IFERROR(COUNTIFS('Job Catalog'!$F$10:$F$509,$A70,'Job Catalog'!$H$10:$H$509,AH$7,'Job Catalog'!$I$10:$I$509,AH$9)/COUNTA('Job Catalog'!$C$10:$C$509),""))</f>
        <v/>
      </c>
      <c r="AI70" s="57">
        <f>IF(OR($A70="",AI$9=""),"",IFERROR(COUNTIFS('Job Catalog'!$F$10:$F$509,$A70,'Job Catalog'!$H$10:$H$509,AI$7,'Job Catalog'!$I$10:$I$509,AI$9)/COUNTA('Job Catalog'!$C$10:$C$509),""))</f>
        <v/>
      </c>
      <c r="AJ70" s="57">
        <f>IF(OR($A70="",AJ$9=""),"",IFERROR(COUNTIFS('Job Catalog'!$F$10:$F$509,$A70,'Job Catalog'!$H$10:$H$509,AJ$7,'Job Catalog'!$I$10:$I$509,AJ$9)/COUNTA('Job Catalog'!$C$10:$C$509),""))</f>
        <v/>
      </c>
      <c r="AK70" s="57">
        <f>IF(OR($A70="",AK$9=""),"",IFERROR(COUNTIFS('Job Catalog'!$F$10:$F$509,$A70,'Job Catalog'!$H$10:$H$509,AK$7,'Job Catalog'!$I$10:$I$509,AK$9)/COUNTA('Job Catalog'!$C$10:$C$509),""))</f>
        <v/>
      </c>
      <c r="AL70" s="57">
        <f>IF(OR($A70="",AL$9=""),"",IFERROR(COUNTIFS('Job Catalog'!$F$10:$F$509,$A70,'Job Catalog'!$H$10:$H$509,AL$7,'Job Catalog'!$I$10:$I$509,AL$9)/COUNTA('Job Catalog'!$C$10:$C$509),""))</f>
        <v/>
      </c>
      <c r="AM70" s="57">
        <f>IF(OR($A70="",AM$9=""),"",IFERROR(COUNTIFS('Job Catalog'!$F$10:$F$509,$A70,'Job Catalog'!$H$10:$H$509,AM$7,'Job Catalog'!$I$10:$I$509,AM$9)/COUNTA('Job Catalog'!$C$10:$C$509),""))</f>
        <v/>
      </c>
      <c r="AN70" s="57">
        <f>IF(OR($A70="",AN$9=""),"",IFERROR(COUNTIFS('Job Catalog'!$F$10:$F$509,$A70,'Job Catalog'!$H$10:$H$509,AN$7,'Job Catalog'!$I$10:$I$509,AN$9)/COUNTA('Job Catalog'!$C$10:$C$509),""))</f>
        <v/>
      </c>
      <c r="AO70" s="57">
        <f>IF(OR($A70="",AO$9=""),"",IFERROR(COUNTIFS('Job Catalog'!$F$10:$F$509,$A70,'Job Catalog'!$H$10:$H$509,AO$7,'Job Catalog'!$I$10:$I$509,AO$9)/COUNTA('Job Catalog'!$C$10:$C$509),""))</f>
        <v/>
      </c>
      <c r="AP70" s="57">
        <f>IF(OR($A70="",AP$9=""),"",IFERROR(COUNTIFS('Job Catalog'!$F$10:$F$509,$A70,'Job Catalog'!$H$10:$H$509,AP$7,'Job Catalog'!$I$10:$I$509,AP$9)/COUNTA('Job Catalog'!$C$10:$C$509),""))</f>
        <v/>
      </c>
      <c r="AQ70" s="57">
        <f>IF(OR($A70="",AQ$9=""),"",IFERROR(COUNTIFS('Job Catalog'!$F$10:$F$509,$A70,'Job Catalog'!$H$10:$H$509,AQ$7,'Job Catalog'!$I$10:$I$509,AQ$9)/COUNTA('Job Catalog'!$C$10:$C$509),""))</f>
        <v/>
      </c>
      <c r="AR70" s="57">
        <f>IF(OR($A70="",AR$9=""),"",IFERROR(COUNTIFS('Job Catalog'!$F$10:$F$509,$A70,'Job Catalog'!$H$10:$H$509,AR$7,'Job Catalog'!$I$10:$I$509,AR$9)/COUNTA('Job Catalog'!$C$10:$C$509),""))</f>
        <v/>
      </c>
      <c r="AS70" s="57">
        <f>IF(OR($A70="",AS$9=""),"",IFERROR(COUNTIFS('Job Catalog'!$F$10:$F$509,$A70,'Job Catalog'!$H$10:$H$509,AS$7,'Job Catalog'!$I$10:$I$509,AS$9)/COUNTA('Job Catalog'!$C$10:$C$509),""))</f>
        <v/>
      </c>
      <c r="AT70" s="57">
        <f>IF(OR($A70="",AT$9=""),"",IFERROR(COUNTIFS('Job Catalog'!$F$10:$F$509,$A70,'Job Catalog'!$H$10:$H$509,AT$7,'Job Catalog'!$I$10:$I$509,AT$9)/COUNTA('Job Catalog'!$C$10:$C$509),""))</f>
        <v/>
      </c>
      <c r="AU70" s="57">
        <f>IF(OR($A70="",AU$9=""),"",IFERROR(COUNTIFS('Job Catalog'!$F$10:$F$509,$A70,'Job Catalog'!$H$10:$H$509,AU$7,'Job Catalog'!$I$10:$I$509,AU$9)/COUNTA('Job Catalog'!$C$10:$C$509),""))</f>
        <v/>
      </c>
      <c r="AV70" s="57">
        <f>IF(OR($A70="",AV$9=""),"",IFERROR(COUNTIFS('Job Catalog'!$F$10:$F$509,$A70,'Job Catalog'!$H$10:$H$509,AV$7,'Job Catalog'!$I$10:$I$509,AV$9)/COUNTA('Job Catalog'!$C$10:$C$509),""))</f>
        <v/>
      </c>
      <c r="AW70" s="57">
        <f>IF(OR($A70="",AW$9=""),"",IFERROR(COUNTIFS('Job Catalog'!$F$10:$F$509,$A70,'Job Catalog'!$H$10:$H$509,AW$7,'Job Catalog'!$I$10:$I$509,AW$9)/COUNTA('Job Catalog'!$C$10:$C$509),""))</f>
        <v/>
      </c>
      <c r="AX70" s="57">
        <f>IF(OR($A70="",AX$9=""),"",IFERROR(COUNTIFS('Job Catalog'!$F$10:$F$509,$A70,'Job Catalog'!$H$10:$H$509,AX$7,'Job Catalog'!$I$10:$I$509,AX$9)/COUNTA('Job Catalog'!$C$10:$C$509),""))</f>
        <v/>
      </c>
      <c r="AY70" s="57">
        <f>IF(OR($A70="",AY$9=""),"",IFERROR(COUNTIFS('Job Catalog'!$F$10:$F$509,$A70,'Job Catalog'!$H$10:$H$509,AY$7,'Job Catalog'!$I$10:$I$509,AY$9)/COUNTA('Job Catalog'!$C$10:$C$509),""))</f>
        <v/>
      </c>
      <c r="AZ70" s="57">
        <f>IF(OR($A70="",AZ$9=""),"",IFERROR(COUNTIFS('Job Catalog'!$F$10:$F$509,$A70,'Job Catalog'!$H$10:$H$509,AZ$7,'Job Catalog'!$I$10:$I$509,AZ$9)/COUNTA('Job Catalog'!$C$10:$C$509),""))</f>
        <v/>
      </c>
      <c r="BA70" s="57">
        <f>IF(OR($A70="",BA$9=""),"",IFERROR(COUNTIFS('Job Catalog'!$F$10:$F$509,$A70,'Job Catalog'!$H$10:$H$509,BA$7,'Job Catalog'!$I$10:$I$509,BA$9)/COUNTA('Job Catalog'!$C$10:$C$509),""))</f>
        <v/>
      </c>
      <c r="BB70" s="57">
        <f>IF(OR($A70="",BB$9=""),"",IFERROR(COUNTIFS('Job Catalog'!$F$10:$F$509,$A70,'Job Catalog'!$H$10:$H$509,BB$7,'Job Catalog'!$I$10:$I$509,BB$9)/COUNTA('Job Catalog'!$C$10:$C$509),""))</f>
        <v/>
      </c>
      <c r="BC70" s="57">
        <f>IF(OR($A70="",BC$9=""),"",IFERROR(COUNTIFS('Job Catalog'!$F$10:$F$509,$A70,'Job Catalog'!$H$10:$H$509,BC$7,'Job Catalog'!$I$10:$I$509,BC$9)/COUNTA('Job Catalog'!$C$10:$C$509),""))</f>
        <v/>
      </c>
      <c r="BD70" s="57">
        <f>IF(OR($A70="",BD$9=""),"",IFERROR(COUNTIFS('Job Catalog'!$F$10:$F$509,$A70,'Job Catalog'!$H$10:$H$509,BD$7,'Job Catalog'!$I$10:$I$509,BD$9)/COUNTA('Job Catalog'!$C$10:$C$509),""))</f>
        <v/>
      </c>
      <c r="BE70" s="57">
        <f>IF(OR($A70="",BE$9=""),"",IFERROR(COUNTIFS('Job Catalog'!$F$10:$F$509,$A70,'Job Catalog'!$H$10:$H$509,BE$7,'Job Catalog'!$I$10:$I$509,BE$9)/COUNTA('Job Catalog'!$C$10:$C$509),""))</f>
        <v/>
      </c>
      <c r="BF70" s="57">
        <f>IF(OR($A70="",BF$9=""),"",IFERROR(COUNTIFS('Job Catalog'!$F$10:$F$509,$A70,'Job Catalog'!$H$10:$H$509,BF$7,'Job Catalog'!$I$10:$I$509,BF$9)/COUNTA('Job Catalog'!$C$10:$C$509),""))</f>
        <v/>
      </c>
      <c r="BG70" s="57">
        <f>IF(OR($A70="",BG$9=""),"",IFERROR(COUNTIFS('Job Catalog'!$F$10:$F$509,$A70,'Job Catalog'!$H$10:$H$509,BG$7,'Job Catalog'!$I$10:$I$509,BG$9)/COUNTA('Job Catalog'!$C$10:$C$509),""))</f>
        <v/>
      </c>
      <c r="BH70" s="57">
        <f>IF(OR($A70="",BH$9=""),"",IFERROR(COUNTIFS('Job Catalog'!$F$10:$F$509,$A70,'Job Catalog'!$H$10:$H$509,BH$7,'Job Catalog'!$I$10:$I$509,BH$9)/COUNTA('Job Catalog'!$C$10:$C$509),""))</f>
        <v/>
      </c>
      <c r="BI70" s="57">
        <f>IF(OR($A70="",BI$9=""),"",IFERROR(COUNTIFS('Job Catalog'!$F$10:$F$509,$A70,'Job Catalog'!$H$10:$H$509,BI$7,'Job Catalog'!$I$10:$I$509,BI$9)/COUNTA('Job Catalog'!$C$10:$C$509),""))</f>
        <v/>
      </c>
      <c r="BJ70" s="57">
        <f>IF(OR($A70="",BJ$9=""),"",IFERROR(COUNTIFS('Job Catalog'!$F$10:$F$509,$A70,'Job Catalog'!$H$10:$H$509,BJ$7,'Job Catalog'!$I$10:$I$509,BJ$9)/COUNTA('Job Catalog'!$C$10:$C$509),""))</f>
        <v/>
      </c>
      <c r="BK70" s="57">
        <f>IF(OR($A70="",BK$9=""),"",IFERROR(COUNTIFS('Job Catalog'!$F$10:$F$509,$A70,'Job Catalog'!$H$10:$H$509,BK$7,'Job Catalog'!$I$10:$I$509,BK$9)/COUNTA('Job Catalog'!$C$10:$C$509),""))</f>
        <v/>
      </c>
      <c r="BL70" s="57">
        <f>IF(OR($A70="",BL$9=""),"",IFERROR(COUNTIFS('Job Catalog'!$F$10:$F$509,$A70,'Job Catalog'!$H$10:$H$509,BL$7,'Job Catalog'!$I$10:$I$509,BL$9)/COUNTA('Job Catalog'!$C$10:$C$509),""))</f>
        <v/>
      </c>
      <c r="BM70" s="57">
        <f>IF(OR($A70="",BM$9=""),"",IFERROR(COUNTIFS('Job Catalog'!$F$10:$F$509,$A70,'Job Catalog'!$H$10:$H$509,BM$7,'Job Catalog'!$I$10:$I$509,BM$9)/COUNTA('Job Catalog'!$C$10:$C$509),""))</f>
        <v/>
      </c>
      <c r="BN70" s="57">
        <f>IF(OR($A70="",BN$9=""),"",IFERROR(COUNTIFS('Job Catalog'!$F$10:$F$509,$A70,'Job Catalog'!$H$10:$H$509,BN$7,'Job Catalog'!$I$10:$I$509,BN$9)/COUNTA('Job Catalog'!$C$10:$C$509),""))</f>
        <v/>
      </c>
      <c r="BO70" s="57">
        <f>IF(OR($A70="",BO$9=""),"",IFERROR(COUNTIFS('Job Catalog'!$F$10:$F$509,$A70,'Job Catalog'!$H$10:$H$509,BO$7,'Job Catalog'!$I$10:$I$509,BO$9)/COUNTA('Job Catalog'!$C$10:$C$509),""))</f>
        <v/>
      </c>
      <c r="BP70" s="57">
        <f>IF(OR($A70="",BP$9=""),"",IFERROR(COUNTIFS('Job Catalog'!$F$10:$F$509,$A70,'Job Catalog'!$H$10:$H$509,BP$7,'Job Catalog'!$I$10:$I$509,BP$9)/COUNTA('Job Catalog'!$C$10:$C$509),""))</f>
        <v/>
      </c>
      <c r="BQ70" s="57">
        <f>IF(OR($A70="",BQ$9=""),"",IFERROR(COUNTIFS('Job Catalog'!$F$10:$F$509,$A70,'Job Catalog'!$H$10:$H$509,BQ$7,'Job Catalog'!$I$10:$I$509,BQ$9)/COUNTA('Job Catalog'!$C$10:$C$509),""))</f>
        <v/>
      </c>
      <c r="BR70" s="57">
        <f>IF(OR($A70="",BR$9=""),"",IFERROR(COUNTIFS('Job Catalog'!$F$10:$F$509,$A70,'Job Catalog'!$H$10:$H$509,BR$7,'Job Catalog'!$I$10:$I$509,BR$9)/COUNTA('Job Catalog'!$C$10:$C$509),""))</f>
        <v/>
      </c>
      <c r="BS70" s="57">
        <f>IF(OR($A70="",BS$9=""),"",IFERROR(COUNTIFS('Job Catalog'!$F$10:$F$509,$A70,'Job Catalog'!$H$10:$H$509,BS$7,'Job Catalog'!$I$10:$I$509,BS$9)/COUNTA('Job Catalog'!$C$10:$C$509),""))</f>
        <v/>
      </c>
      <c r="BT70" s="57">
        <f>IF(OR($A70="",BT$9=""),"",IFERROR(COUNTIFS('Job Catalog'!$F$10:$F$509,$A70,'Job Catalog'!$H$10:$H$509,BT$7,'Job Catalog'!$I$10:$I$509,BT$9)/COUNTA('Job Catalog'!$C$10:$C$509),""))</f>
        <v/>
      </c>
      <c r="BU70" s="57">
        <f>IF(OR($A70="",BU$9=""),"",IFERROR(COUNTIFS('Job Catalog'!$F$10:$F$509,$A70,'Job Catalog'!$H$10:$H$509,BU$7,'Job Catalog'!$I$10:$I$509,BU$9)/COUNTA('Job Catalog'!$C$10:$C$509),""))</f>
        <v/>
      </c>
      <c r="BV70" s="57">
        <f>IF(OR($A70="",BV$9=""),"",IFERROR(COUNTIFS('Job Catalog'!$F$10:$F$509,$A70,'Job Catalog'!$H$10:$H$509,BV$7,'Job Catalog'!$I$10:$I$509,BV$9)/COUNTA('Job Catalog'!$C$10:$C$509),""))</f>
        <v/>
      </c>
      <c r="BW70" s="57">
        <f>IF(OR($A70="",BW$9=""),"",IFERROR(COUNTIFS('Job Catalog'!$F$10:$F$509,$A70,'Job Catalog'!$H$10:$H$509,BW$7,'Job Catalog'!$I$10:$I$509,BW$9)/COUNTA('Job Catalog'!$C$10:$C$509),""))</f>
        <v/>
      </c>
      <c r="BX70" s="57">
        <f>IF(OR($A70="",BX$9=""),"",IFERROR(COUNTIFS('Job Catalog'!$F$10:$F$509,$A70,'Job Catalog'!$H$10:$H$509,BX$7,'Job Catalog'!$I$10:$I$509,BX$9)/COUNTA('Job Catalog'!$C$10:$C$509),""))</f>
        <v/>
      </c>
      <c r="BY70" s="57">
        <f>IF(OR($A70="",BY$9=""),"",IFERROR(COUNTIFS('Job Catalog'!$F$10:$F$509,$A70,'Job Catalog'!$H$10:$H$509,BY$7,'Job Catalog'!$I$10:$I$509,BY$9)/COUNTA('Job Catalog'!$C$10:$C$509),""))</f>
        <v/>
      </c>
      <c r="BZ70" s="57">
        <f>IF(OR($A70="",BZ$9=""),"",IFERROR(COUNTIFS('Job Catalog'!$F$10:$F$509,$A70,'Job Catalog'!$H$10:$H$509,BZ$7,'Job Catalog'!$I$10:$I$509,BZ$9)/COUNTA('Job Catalog'!$C$10:$C$509),""))</f>
        <v/>
      </c>
      <c r="CA70" s="57">
        <f>IF(OR($A70="",CA$9=""),"",IFERROR(COUNTIFS('Job Catalog'!$F$10:$F$509,$A70,'Job Catalog'!$H$10:$H$509,CA$7,'Job Catalog'!$I$10:$I$509,CA$9)/COUNTA('Job Catalog'!$C$10:$C$509),""))</f>
        <v/>
      </c>
      <c r="CB70" s="57">
        <f>IF(OR($A70="",CB$9=""),"",IFERROR(COUNTIFS('Job Catalog'!$F$10:$F$509,$A70,'Job Catalog'!$H$10:$H$509,CB$7,'Job Catalog'!$I$10:$I$509,CB$9)/COUNTA('Job Catalog'!$C$10:$C$509),""))</f>
        <v/>
      </c>
      <c r="CC70" s="57">
        <f>IF(OR($A70="",CC$9=""),"",IFERROR(COUNTIFS('Job Catalog'!$F$10:$F$509,$A70,'Job Catalog'!$H$10:$H$509,CC$7,'Job Catalog'!$I$10:$I$509,CC$9)/COUNTA('Job Catalog'!$C$10:$C$509),""))</f>
        <v/>
      </c>
      <c r="CD70" s="57">
        <f>IF(OR($A70="",CD$9=""),"",IFERROR(COUNTIFS('Job Catalog'!$F$10:$F$509,$A70,'Job Catalog'!$H$10:$H$509,CD$7,'Job Catalog'!$I$10:$I$509,CD$9)/COUNTA('Job Catalog'!$C$10:$C$509),""))</f>
        <v/>
      </c>
      <c r="CE70" s="57">
        <f>IF(OR($A70="",CE$9=""),"",IFERROR(COUNTIFS('Job Catalog'!$F$10:$F$509,$A70,'Job Catalog'!$H$10:$H$509,CE$7,'Job Catalog'!$I$10:$I$509,CE$9)/COUNTA('Job Catalog'!$C$10:$C$509),""))</f>
        <v/>
      </c>
      <c r="CF70" s="57">
        <f>IF(OR($A70="",CF$9=""),"",IFERROR(COUNTIFS('Job Catalog'!$F$10:$F$509,$A70,'Job Catalog'!$H$10:$H$509,CF$7,'Job Catalog'!$I$10:$I$509,CF$9)/COUNTA('Job Catalog'!$C$10:$C$509),""))</f>
        <v/>
      </c>
      <c r="CG70" s="57">
        <f>IF(OR($A70="",CG$9=""),"",IFERROR(COUNTIFS('Job Catalog'!$F$10:$F$509,$A70,'Job Catalog'!$H$10:$H$509,CG$7,'Job Catalog'!$I$10:$I$509,CG$9)/COUNTA('Job Catalog'!$C$10:$C$509),""))</f>
        <v/>
      </c>
      <c r="CH70" s="57">
        <f>IF(OR($A70="",CH$9=""),"",IFERROR(COUNTIFS('Job Catalog'!$F$10:$F$509,$A70,'Job Catalog'!$H$10:$H$509,CH$7,'Job Catalog'!$I$10:$I$509,CH$9)/COUNTA('Job Catalog'!$C$10:$C$509),""))</f>
        <v/>
      </c>
      <c r="CI70" s="57">
        <f>IF(OR($A70="",CI$9=""),"",IFERROR(COUNTIFS('Job Catalog'!$F$10:$F$509,$A70,'Job Catalog'!$H$10:$H$509,CI$7,'Job Catalog'!$I$10:$I$509,CI$9)/COUNTA('Job Catalog'!$C$10:$C$509),""))</f>
        <v/>
      </c>
      <c r="CJ70" s="57">
        <f>IF(OR($A70="",CJ$9=""),"",IFERROR(COUNTIFS('Job Catalog'!$F$10:$F$509,$A70,'Job Catalog'!$H$10:$H$509,CJ$7,'Job Catalog'!$I$10:$I$509,CJ$9)/COUNTA('Job Catalog'!$C$10:$C$509),""))</f>
        <v/>
      </c>
      <c r="CK70" s="57">
        <f>IF(OR($A70="",CK$9=""),"",IFERROR(COUNTIFS('Job Catalog'!$F$10:$F$509,$A70,'Job Catalog'!$H$10:$H$509,CK$7,'Job Catalog'!$I$10:$I$509,CK$9)/COUNTA('Job Catalog'!$C$10:$C$509),""))</f>
        <v/>
      </c>
      <c r="CL70" s="57">
        <f>IF(OR($A70="",CL$9=""),"",IFERROR(COUNTIFS('Job Catalog'!$F$10:$F$509,$A70,'Job Catalog'!$H$10:$H$509,CL$7,'Job Catalog'!$I$10:$I$509,CL$9)/COUNTA('Job Catalog'!$C$10:$C$509),""))</f>
        <v/>
      </c>
      <c r="CM70" s="57">
        <f>IF(OR($A70="",CM$9=""),"",IFERROR(COUNTIFS('Job Catalog'!$F$10:$F$509,$A70,'Job Catalog'!$H$10:$H$509,CM$7,'Job Catalog'!$I$10:$I$509,CM$9)/COUNTA('Job Catalog'!$C$10:$C$509),""))</f>
        <v/>
      </c>
      <c r="CN70" s="57">
        <f>IF(OR($A70="",CN$9=""),"",IFERROR(COUNTIFS('Job Catalog'!$F$10:$F$509,$A70,'Job Catalog'!$H$10:$H$509,CN$7,'Job Catalog'!$I$10:$I$509,CN$9)/COUNTA('Job Catalog'!$C$10:$C$509),""))</f>
        <v/>
      </c>
      <c r="CO70" s="57">
        <f>IF(OR($A70="",CO$9=""),"",IFERROR(COUNTIFS('Job Catalog'!$F$10:$F$509,$A70,'Job Catalog'!$H$10:$H$509,CO$7,'Job Catalog'!$I$10:$I$509,CO$9)/COUNTA('Job Catalog'!$C$10:$C$509),""))</f>
        <v/>
      </c>
      <c r="CP70" s="57">
        <f>IF(OR($A70="",CP$9=""),"",IFERROR(COUNTIFS('Job Catalog'!$F$10:$F$509,$A70,'Job Catalog'!$H$10:$H$509,CP$7,'Job Catalog'!$I$10:$I$509,CP$9)/COUNTA('Job Catalog'!$C$10:$C$509),""))</f>
        <v/>
      </c>
      <c r="CQ70" s="57">
        <f>IF(OR($A70="",CQ$9=""),"",IFERROR(COUNTIFS('Job Catalog'!$F$10:$F$509,$A70,'Job Catalog'!$H$10:$H$509,CQ$7,'Job Catalog'!$I$10:$I$509,CQ$9)/COUNTA('Job Catalog'!$C$10:$C$509),""))</f>
        <v/>
      </c>
      <c r="CR70" s="57">
        <f>IF(OR($A70="",CR$9=""),"",IFERROR(COUNTIFS('Job Catalog'!$F$10:$F$509,$A70,'Job Catalog'!$H$10:$H$509,CR$7,'Job Catalog'!$I$10:$I$509,CR$9)/COUNTA('Job Catalog'!$C$10:$C$509),""))</f>
        <v/>
      </c>
      <c r="CS70" s="57">
        <f>IF(OR($A70="",CS$9=""),"",IFERROR(COUNTIFS('Job Catalog'!$F$10:$F$509,$A70,'Job Catalog'!$H$10:$H$509,CS$7,'Job Catalog'!$I$10:$I$509,CS$9)/COUNTA('Job Catalog'!$C$10:$C$509),""))</f>
        <v/>
      </c>
      <c r="CT70" s="57">
        <f>IF(OR($A70="",CT$9=""),"",IFERROR(COUNTIFS('Job Catalog'!$F$10:$F$509,$A70,'Job Catalog'!$H$10:$H$509,CT$7,'Job Catalog'!$I$10:$I$509,CT$9)/COUNTA('Job Catalog'!$C$10:$C$509),""))</f>
        <v/>
      </c>
      <c r="CU70" s="58">
        <f>IF($A70="","",SUM(C70:CT70))</f>
        <v/>
      </c>
    </row>
    <row r="71">
      <c r="A71">
        <f>IF(SETUP!$C209="","",SETUP!$C209)</f>
        <v/>
      </c>
      <c r="B71" s="9">
        <f>IF(SETUP!$C209="","",SETUP!$B209&amp;" / "&amp;SETUP!$D209)</f>
        <v/>
      </c>
      <c r="C71" s="57">
        <f>IF(OR($A71="",C$9=""),"",IFERROR(COUNTIFS('Job Catalog'!$F$10:$F$509,$A71,'Job Catalog'!$H$10:$H$509,C$7,'Job Catalog'!$I$10:$I$509,C$9)/COUNTA('Job Catalog'!$C$10:$C$509),""))</f>
        <v/>
      </c>
      <c r="D71" s="57">
        <f>IF(OR($A71="",D$9=""),"",IFERROR(COUNTIFS('Job Catalog'!$F$10:$F$509,$A71,'Job Catalog'!$H$10:$H$509,D$7,'Job Catalog'!$I$10:$I$509,D$9)/COUNTA('Job Catalog'!$C$10:$C$509),""))</f>
        <v/>
      </c>
      <c r="E71" s="57">
        <f>IF(OR($A71="",E$9=""),"",IFERROR(COUNTIFS('Job Catalog'!$F$10:$F$509,$A71,'Job Catalog'!$H$10:$H$509,E$7,'Job Catalog'!$I$10:$I$509,E$9)/COUNTA('Job Catalog'!$C$10:$C$509),""))</f>
        <v/>
      </c>
      <c r="F71" s="57">
        <f>IF(OR($A71="",F$9=""),"",IFERROR(COUNTIFS('Job Catalog'!$F$10:$F$509,$A71,'Job Catalog'!$H$10:$H$509,F$7,'Job Catalog'!$I$10:$I$509,F$9)/COUNTA('Job Catalog'!$C$10:$C$509),""))</f>
        <v/>
      </c>
      <c r="G71" s="57">
        <f>IF(OR($A71="",G$9=""),"",IFERROR(COUNTIFS('Job Catalog'!$F$10:$F$509,$A71,'Job Catalog'!$H$10:$H$509,G$7,'Job Catalog'!$I$10:$I$509,G$9)/COUNTA('Job Catalog'!$C$10:$C$509),""))</f>
        <v/>
      </c>
      <c r="H71" s="57">
        <f>IF(OR($A71="",H$9=""),"",IFERROR(COUNTIFS('Job Catalog'!$F$10:$F$509,$A71,'Job Catalog'!$H$10:$H$509,H$7,'Job Catalog'!$I$10:$I$509,H$9)/COUNTA('Job Catalog'!$C$10:$C$509),""))</f>
        <v/>
      </c>
      <c r="I71" s="57">
        <f>IF(OR($A71="",I$9=""),"",IFERROR(COUNTIFS('Job Catalog'!$F$10:$F$509,$A71,'Job Catalog'!$H$10:$H$509,I$7,'Job Catalog'!$I$10:$I$509,I$9)/COUNTA('Job Catalog'!$C$10:$C$509),""))</f>
        <v/>
      </c>
      <c r="J71" s="57">
        <f>IF(OR($A71="",J$9=""),"",IFERROR(COUNTIFS('Job Catalog'!$F$10:$F$509,$A71,'Job Catalog'!$H$10:$H$509,J$7,'Job Catalog'!$I$10:$I$509,J$9)/COUNTA('Job Catalog'!$C$10:$C$509),""))</f>
        <v/>
      </c>
      <c r="K71" s="57">
        <f>IF(OR($A71="",K$9=""),"",IFERROR(COUNTIFS('Job Catalog'!$F$10:$F$509,$A71,'Job Catalog'!$H$10:$H$509,K$7,'Job Catalog'!$I$10:$I$509,K$9)/COUNTA('Job Catalog'!$C$10:$C$509),""))</f>
        <v/>
      </c>
      <c r="L71" s="57">
        <f>IF(OR($A71="",L$9=""),"",IFERROR(COUNTIFS('Job Catalog'!$F$10:$F$509,$A71,'Job Catalog'!$H$10:$H$509,L$7,'Job Catalog'!$I$10:$I$509,L$9)/COUNTA('Job Catalog'!$C$10:$C$509),""))</f>
        <v/>
      </c>
      <c r="M71" s="57">
        <f>IF(OR($A71="",M$9=""),"",IFERROR(COUNTIFS('Job Catalog'!$F$10:$F$509,$A71,'Job Catalog'!$H$10:$H$509,M$7,'Job Catalog'!$I$10:$I$509,M$9)/COUNTA('Job Catalog'!$C$10:$C$509),""))</f>
        <v/>
      </c>
      <c r="N71" s="57">
        <f>IF(OR($A71="",N$9=""),"",IFERROR(COUNTIFS('Job Catalog'!$F$10:$F$509,$A71,'Job Catalog'!$H$10:$H$509,N$7,'Job Catalog'!$I$10:$I$509,N$9)/COUNTA('Job Catalog'!$C$10:$C$509),""))</f>
        <v/>
      </c>
      <c r="O71" s="57">
        <f>IF(OR($A71="",O$9=""),"",IFERROR(COUNTIFS('Job Catalog'!$F$10:$F$509,$A71,'Job Catalog'!$H$10:$H$509,O$7,'Job Catalog'!$I$10:$I$509,O$9)/COUNTA('Job Catalog'!$C$10:$C$509),""))</f>
        <v/>
      </c>
      <c r="P71" s="57">
        <f>IF(OR($A71="",P$9=""),"",IFERROR(COUNTIFS('Job Catalog'!$F$10:$F$509,$A71,'Job Catalog'!$H$10:$H$509,P$7,'Job Catalog'!$I$10:$I$509,P$9)/COUNTA('Job Catalog'!$C$10:$C$509),""))</f>
        <v/>
      </c>
      <c r="Q71" s="57">
        <f>IF(OR($A71="",Q$9=""),"",IFERROR(COUNTIFS('Job Catalog'!$F$10:$F$509,$A71,'Job Catalog'!$H$10:$H$509,Q$7,'Job Catalog'!$I$10:$I$509,Q$9)/COUNTA('Job Catalog'!$C$10:$C$509),""))</f>
        <v/>
      </c>
      <c r="R71" s="57">
        <f>IF(OR($A71="",R$9=""),"",IFERROR(COUNTIFS('Job Catalog'!$F$10:$F$509,$A71,'Job Catalog'!$H$10:$H$509,R$7,'Job Catalog'!$I$10:$I$509,R$9)/COUNTA('Job Catalog'!$C$10:$C$509),""))</f>
        <v/>
      </c>
      <c r="S71" s="57">
        <f>IF(OR($A71="",S$9=""),"",IFERROR(COUNTIFS('Job Catalog'!$F$10:$F$509,$A71,'Job Catalog'!$H$10:$H$509,S$7,'Job Catalog'!$I$10:$I$509,S$9)/COUNTA('Job Catalog'!$C$10:$C$509),""))</f>
        <v/>
      </c>
      <c r="T71" s="57">
        <f>IF(OR($A71="",T$9=""),"",IFERROR(COUNTIFS('Job Catalog'!$F$10:$F$509,$A71,'Job Catalog'!$H$10:$H$509,T$7,'Job Catalog'!$I$10:$I$509,T$9)/COUNTA('Job Catalog'!$C$10:$C$509),""))</f>
        <v/>
      </c>
      <c r="U71" s="57">
        <f>IF(OR($A71="",U$9=""),"",IFERROR(COUNTIFS('Job Catalog'!$F$10:$F$509,$A71,'Job Catalog'!$H$10:$H$509,U$7,'Job Catalog'!$I$10:$I$509,U$9)/COUNTA('Job Catalog'!$C$10:$C$509),""))</f>
        <v/>
      </c>
      <c r="V71" s="57">
        <f>IF(OR($A71="",V$9=""),"",IFERROR(COUNTIFS('Job Catalog'!$F$10:$F$509,$A71,'Job Catalog'!$H$10:$H$509,V$7,'Job Catalog'!$I$10:$I$509,V$9)/COUNTA('Job Catalog'!$C$10:$C$509),""))</f>
        <v/>
      </c>
      <c r="W71" s="57">
        <f>IF(OR($A71="",W$9=""),"",IFERROR(COUNTIFS('Job Catalog'!$F$10:$F$509,$A71,'Job Catalog'!$H$10:$H$509,W$7,'Job Catalog'!$I$10:$I$509,W$9)/COUNTA('Job Catalog'!$C$10:$C$509),""))</f>
        <v/>
      </c>
      <c r="X71" s="57">
        <f>IF(OR($A71="",X$9=""),"",IFERROR(COUNTIFS('Job Catalog'!$F$10:$F$509,$A71,'Job Catalog'!$H$10:$H$509,X$7,'Job Catalog'!$I$10:$I$509,X$9)/COUNTA('Job Catalog'!$C$10:$C$509),""))</f>
        <v/>
      </c>
      <c r="Y71" s="57">
        <f>IF(OR($A71="",Y$9=""),"",IFERROR(COUNTIFS('Job Catalog'!$F$10:$F$509,$A71,'Job Catalog'!$H$10:$H$509,Y$7,'Job Catalog'!$I$10:$I$509,Y$9)/COUNTA('Job Catalog'!$C$10:$C$509),""))</f>
        <v/>
      </c>
      <c r="Z71" s="57">
        <f>IF(OR($A71="",Z$9=""),"",IFERROR(COUNTIFS('Job Catalog'!$F$10:$F$509,$A71,'Job Catalog'!$H$10:$H$509,Z$7,'Job Catalog'!$I$10:$I$509,Z$9)/COUNTA('Job Catalog'!$C$10:$C$509),""))</f>
        <v/>
      </c>
      <c r="AA71" s="57">
        <f>IF(OR($A71="",AA$9=""),"",IFERROR(COUNTIFS('Job Catalog'!$F$10:$F$509,$A71,'Job Catalog'!$H$10:$H$509,AA$7,'Job Catalog'!$I$10:$I$509,AA$9)/COUNTA('Job Catalog'!$C$10:$C$509),""))</f>
        <v/>
      </c>
      <c r="AB71" s="57">
        <f>IF(OR($A71="",AB$9=""),"",IFERROR(COUNTIFS('Job Catalog'!$F$10:$F$509,$A71,'Job Catalog'!$H$10:$H$509,AB$7,'Job Catalog'!$I$10:$I$509,AB$9)/COUNTA('Job Catalog'!$C$10:$C$509),""))</f>
        <v/>
      </c>
      <c r="AC71" s="57">
        <f>IF(OR($A71="",AC$9=""),"",IFERROR(COUNTIFS('Job Catalog'!$F$10:$F$509,$A71,'Job Catalog'!$H$10:$H$509,AC$7,'Job Catalog'!$I$10:$I$509,AC$9)/COUNTA('Job Catalog'!$C$10:$C$509),""))</f>
        <v/>
      </c>
      <c r="AD71" s="57">
        <f>IF(OR($A71="",AD$9=""),"",IFERROR(COUNTIFS('Job Catalog'!$F$10:$F$509,$A71,'Job Catalog'!$H$10:$H$509,AD$7,'Job Catalog'!$I$10:$I$509,AD$9)/COUNTA('Job Catalog'!$C$10:$C$509),""))</f>
        <v/>
      </c>
      <c r="AE71" s="57">
        <f>IF(OR($A71="",AE$9=""),"",IFERROR(COUNTIFS('Job Catalog'!$F$10:$F$509,$A71,'Job Catalog'!$H$10:$H$509,AE$7,'Job Catalog'!$I$10:$I$509,AE$9)/COUNTA('Job Catalog'!$C$10:$C$509),""))</f>
        <v/>
      </c>
      <c r="AF71" s="57">
        <f>IF(OR($A71="",AF$9=""),"",IFERROR(COUNTIFS('Job Catalog'!$F$10:$F$509,$A71,'Job Catalog'!$H$10:$H$509,AF$7,'Job Catalog'!$I$10:$I$509,AF$9)/COUNTA('Job Catalog'!$C$10:$C$509),""))</f>
        <v/>
      </c>
      <c r="AG71" s="57">
        <f>IF(OR($A71="",AG$9=""),"",IFERROR(COUNTIFS('Job Catalog'!$F$10:$F$509,$A71,'Job Catalog'!$H$10:$H$509,AG$7,'Job Catalog'!$I$10:$I$509,AG$9)/COUNTA('Job Catalog'!$C$10:$C$509),""))</f>
        <v/>
      </c>
      <c r="AH71" s="57">
        <f>IF(OR($A71="",AH$9=""),"",IFERROR(COUNTIFS('Job Catalog'!$F$10:$F$509,$A71,'Job Catalog'!$H$10:$H$509,AH$7,'Job Catalog'!$I$10:$I$509,AH$9)/COUNTA('Job Catalog'!$C$10:$C$509),""))</f>
        <v/>
      </c>
      <c r="AI71" s="57">
        <f>IF(OR($A71="",AI$9=""),"",IFERROR(COUNTIFS('Job Catalog'!$F$10:$F$509,$A71,'Job Catalog'!$H$10:$H$509,AI$7,'Job Catalog'!$I$10:$I$509,AI$9)/COUNTA('Job Catalog'!$C$10:$C$509),""))</f>
        <v/>
      </c>
      <c r="AJ71" s="57">
        <f>IF(OR($A71="",AJ$9=""),"",IFERROR(COUNTIFS('Job Catalog'!$F$10:$F$509,$A71,'Job Catalog'!$H$10:$H$509,AJ$7,'Job Catalog'!$I$10:$I$509,AJ$9)/COUNTA('Job Catalog'!$C$10:$C$509),""))</f>
        <v/>
      </c>
      <c r="AK71" s="57">
        <f>IF(OR($A71="",AK$9=""),"",IFERROR(COUNTIFS('Job Catalog'!$F$10:$F$509,$A71,'Job Catalog'!$H$10:$H$509,AK$7,'Job Catalog'!$I$10:$I$509,AK$9)/COUNTA('Job Catalog'!$C$10:$C$509),""))</f>
        <v/>
      </c>
      <c r="AL71" s="57">
        <f>IF(OR($A71="",AL$9=""),"",IFERROR(COUNTIFS('Job Catalog'!$F$10:$F$509,$A71,'Job Catalog'!$H$10:$H$509,AL$7,'Job Catalog'!$I$10:$I$509,AL$9)/COUNTA('Job Catalog'!$C$10:$C$509),""))</f>
        <v/>
      </c>
      <c r="AM71" s="57">
        <f>IF(OR($A71="",AM$9=""),"",IFERROR(COUNTIFS('Job Catalog'!$F$10:$F$509,$A71,'Job Catalog'!$H$10:$H$509,AM$7,'Job Catalog'!$I$10:$I$509,AM$9)/COUNTA('Job Catalog'!$C$10:$C$509),""))</f>
        <v/>
      </c>
      <c r="AN71" s="57">
        <f>IF(OR($A71="",AN$9=""),"",IFERROR(COUNTIFS('Job Catalog'!$F$10:$F$509,$A71,'Job Catalog'!$H$10:$H$509,AN$7,'Job Catalog'!$I$10:$I$509,AN$9)/COUNTA('Job Catalog'!$C$10:$C$509),""))</f>
        <v/>
      </c>
      <c r="AO71" s="57">
        <f>IF(OR($A71="",AO$9=""),"",IFERROR(COUNTIFS('Job Catalog'!$F$10:$F$509,$A71,'Job Catalog'!$H$10:$H$509,AO$7,'Job Catalog'!$I$10:$I$509,AO$9)/COUNTA('Job Catalog'!$C$10:$C$509),""))</f>
        <v/>
      </c>
      <c r="AP71" s="57">
        <f>IF(OR($A71="",AP$9=""),"",IFERROR(COUNTIFS('Job Catalog'!$F$10:$F$509,$A71,'Job Catalog'!$H$10:$H$509,AP$7,'Job Catalog'!$I$10:$I$509,AP$9)/COUNTA('Job Catalog'!$C$10:$C$509),""))</f>
        <v/>
      </c>
      <c r="AQ71" s="57">
        <f>IF(OR($A71="",AQ$9=""),"",IFERROR(COUNTIFS('Job Catalog'!$F$10:$F$509,$A71,'Job Catalog'!$H$10:$H$509,AQ$7,'Job Catalog'!$I$10:$I$509,AQ$9)/COUNTA('Job Catalog'!$C$10:$C$509),""))</f>
        <v/>
      </c>
      <c r="AR71" s="57">
        <f>IF(OR($A71="",AR$9=""),"",IFERROR(COUNTIFS('Job Catalog'!$F$10:$F$509,$A71,'Job Catalog'!$H$10:$H$509,AR$7,'Job Catalog'!$I$10:$I$509,AR$9)/COUNTA('Job Catalog'!$C$10:$C$509),""))</f>
        <v/>
      </c>
      <c r="AS71" s="57">
        <f>IF(OR($A71="",AS$9=""),"",IFERROR(COUNTIFS('Job Catalog'!$F$10:$F$509,$A71,'Job Catalog'!$H$10:$H$509,AS$7,'Job Catalog'!$I$10:$I$509,AS$9)/COUNTA('Job Catalog'!$C$10:$C$509),""))</f>
        <v/>
      </c>
      <c r="AT71" s="57">
        <f>IF(OR($A71="",AT$9=""),"",IFERROR(COUNTIFS('Job Catalog'!$F$10:$F$509,$A71,'Job Catalog'!$H$10:$H$509,AT$7,'Job Catalog'!$I$10:$I$509,AT$9)/COUNTA('Job Catalog'!$C$10:$C$509),""))</f>
        <v/>
      </c>
      <c r="AU71" s="57">
        <f>IF(OR($A71="",AU$9=""),"",IFERROR(COUNTIFS('Job Catalog'!$F$10:$F$509,$A71,'Job Catalog'!$H$10:$H$509,AU$7,'Job Catalog'!$I$10:$I$509,AU$9)/COUNTA('Job Catalog'!$C$10:$C$509),""))</f>
        <v/>
      </c>
      <c r="AV71" s="57">
        <f>IF(OR($A71="",AV$9=""),"",IFERROR(COUNTIFS('Job Catalog'!$F$10:$F$509,$A71,'Job Catalog'!$H$10:$H$509,AV$7,'Job Catalog'!$I$10:$I$509,AV$9)/COUNTA('Job Catalog'!$C$10:$C$509),""))</f>
        <v/>
      </c>
      <c r="AW71" s="57">
        <f>IF(OR($A71="",AW$9=""),"",IFERROR(COUNTIFS('Job Catalog'!$F$10:$F$509,$A71,'Job Catalog'!$H$10:$H$509,AW$7,'Job Catalog'!$I$10:$I$509,AW$9)/COUNTA('Job Catalog'!$C$10:$C$509),""))</f>
        <v/>
      </c>
      <c r="AX71" s="57">
        <f>IF(OR($A71="",AX$9=""),"",IFERROR(COUNTIFS('Job Catalog'!$F$10:$F$509,$A71,'Job Catalog'!$H$10:$H$509,AX$7,'Job Catalog'!$I$10:$I$509,AX$9)/COUNTA('Job Catalog'!$C$10:$C$509),""))</f>
        <v/>
      </c>
      <c r="AY71" s="57">
        <f>IF(OR($A71="",AY$9=""),"",IFERROR(COUNTIFS('Job Catalog'!$F$10:$F$509,$A71,'Job Catalog'!$H$10:$H$509,AY$7,'Job Catalog'!$I$10:$I$509,AY$9)/COUNTA('Job Catalog'!$C$10:$C$509),""))</f>
        <v/>
      </c>
      <c r="AZ71" s="57">
        <f>IF(OR($A71="",AZ$9=""),"",IFERROR(COUNTIFS('Job Catalog'!$F$10:$F$509,$A71,'Job Catalog'!$H$10:$H$509,AZ$7,'Job Catalog'!$I$10:$I$509,AZ$9)/COUNTA('Job Catalog'!$C$10:$C$509),""))</f>
        <v/>
      </c>
      <c r="BA71" s="57">
        <f>IF(OR($A71="",BA$9=""),"",IFERROR(COUNTIFS('Job Catalog'!$F$10:$F$509,$A71,'Job Catalog'!$H$10:$H$509,BA$7,'Job Catalog'!$I$10:$I$509,BA$9)/COUNTA('Job Catalog'!$C$10:$C$509),""))</f>
        <v/>
      </c>
      <c r="BB71" s="57">
        <f>IF(OR($A71="",BB$9=""),"",IFERROR(COUNTIFS('Job Catalog'!$F$10:$F$509,$A71,'Job Catalog'!$H$10:$H$509,BB$7,'Job Catalog'!$I$10:$I$509,BB$9)/COUNTA('Job Catalog'!$C$10:$C$509),""))</f>
        <v/>
      </c>
      <c r="BC71" s="57">
        <f>IF(OR($A71="",BC$9=""),"",IFERROR(COUNTIFS('Job Catalog'!$F$10:$F$509,$A71,'Job Catalog'!$H$10:$H$509,BC$7,'Job Catalog'!$I$10:$I$509,BC$9)/COUNTA('Job Catalog'!$C$10:$C$509),""))</f>
        <v/>
      </c>
      <c r="BD71" s="57">
        <f>IF(OR($A71="",BD$9=""),"",IFERROR(COUNTIFS('Job Catalog'!$F$10:$F$509,$A71,'Job Catalog'!$H$10:$H$509,BD$7,'Job Catalog'!$I$10:$I$509,BD$9)/COUNTA('Job Catalog'!$C$10:$C$509),""))</f>
        <v/>
      </c>
      <c r="BE71" s="57">
        <f>IF(OR($A71="",BE$9=""),"",IFERROR(COUNTIFS('Job Catalog'!$F$10:$F$509,$A71,'Job Catalog'!$H$10:$H$509,BE$7,'Job Catalog'!$I$10:$I$509,BE$9)/COUNTA('Job Catalog'!$C$10:$C$509),""))</f>
        <v/>
      </c>
      <c r="BF71" s="57">
        <f>IF(OR($A71="",BF$9=""),"",IFERROR(COUNTIFS('Job Catalog'!$F$10:$F$509,$A71,'Job Catalog'!$H$10:$H$509,BF$7,'Job Catalog'!$I$10:$I$509,BF$9)/COUNTA('Job Catalog'!$C$10:$C$509),""))</f>
        <v/>
      </c>
      <c r="BG71" s="57">
        <f>IF(OR($A71="",BG$9=""),"",IFERROR(COUNTIFS('Job Catalog'!$F$10:$F$509,$A71,'Job Catalog'!$H$10:$H$509,BG$7,'Job Catalog'!$I$10:$I$509,BG$9)/COUNTA('Job Catalog'!$C$10:$C$509),""))</f>
        <v/>
      </c>
      <c r="BH71" s="57">
        <f>IF(OR($A71="",BH$9=""),"",IFERROR(COUNTIFS('Job Catalog'!$F$10:$F$509,$A71,'Job Catalog'!$H$10:$H$509,BH$7,'Job Catalog'!$I$10:$I$509,BH$9)/COUNTA('Job Catalog'!$C$10:$C$509),""))</f>
        <v/>
      </c>
      <c r="BI71" s="57">
        <f>IF(OR($A71="",BI$9=""),"",IFERROR(COUNTIFS('Job Catalog'!$F$10:$F$509,$A71,'Job Catalog'!$H$10:$H$509,BI$7,'Job Catalog'!$I$10:$I$509,BI$9)/COUNTA('Job Catalog'!$C$10:$C$509),""))</f>
        <v/>
      </c>
      <c r="BJ71" s="57">
        <f>IF(OR($A71="",BJ$9=""),"",IFERROR(COUNTIFS('Job Catalog'!$F$10:$F$509,$A71,'Job Catalog'!$H$10:$H$509,BJ$7,'Job Catalog'!$I$10:$I$509,BJ$9)/COUNTA('Job Catalog'!$C$10:$C$509),""))</f>
        <v/>
      </c>
      <c r="BK71" s="57">
        <f>IF(OR($A71="",BK$9=""),"",IFERROR(COUNTIFS('Job Catalog'!$F$10:$F$509,$A71,'Job Catalog'!$H$10:$H$509,BK$7,'Job Catalog'!$I$10:$I$509,BK$9)/COUNTA('Job Catalog'!$C$10:$C$509),""))</f>
        <v/>
      </c>
      <c r="BL71" s="57">
        <f>IF(OR($A71="",BL$9=""),"",IFERROR(COUNTIFS('Job Catalog'!$F$10:$F$509,$A71,'Job Catalog'!$H$10:$H$509,BL$7,'Job Catalog'!$I$10:$I$509,BL$9)/COUNTA('Job Catalog'!$C$10:$C$509),""))</f>
        <v/>
      </c>
      <c r="BM71" s="57">
        <f>IF(OR($A71="",BM$9=""),"",IFERROR(COUNTIFS('Job Catalog'!$F$10:$F$509,$A71,'Job Catalog'!$H$10:$H$509,BM$7,'Job Catalog'!$I$10:$I$509,BM$9)/COUNTA('Job Catalog'!$C$10:$C$509),""))</f>
        <v/>
      </c>
      <c r="BN71" s="57">
        <f>IF(OR($A71="",BN$9=""),"",IFERROR(COUNTIFS('Job Catalog'!$F$10:$F$509,$A71,'Job Catalog'!$H$10:$H$509,BN$7,'Job Catalog'!$I$10:$I$509,BN$9)/COUNTA('Job Catalog'!$C$10:$C$509),""))</f>
        <v/>
      </c>
      <c r="BO71" s="57">
        <f>IF(OR($A71="",BO$9=""),"",IFERROR(COUNTIFS('Job Catalog'!$F$10:$F$509,$A71,'Job Catalog'!$H$10:$H$509,BO$7,'Job Catalog'!$I$10:$I$509,BO$9)/COUNTA('Job Catalog'!$C$10:$C$509),""))</f>
        <v/>
      </c>
      <c r="BP71" s="57">
        <f>IF(OR($A71="",BP$9=""),"",IFERROR(COUNTIFS('Job Catalog'!$F$10:$F$509,$A71,'Job Catalog'!$H$10:$H$509,BP$7,'Job Catalog'!$I$10:$I$509,BP$9)/COUNTA('Job Catalog'!$C$10:$C$509),""))</f>
        <v/>
      </c>
      <c r="BQ71" s="57">
        <f>IF(OR($A71="",BQ$9=""),"",IFERROR(COUNTIFS('Job Catalog'!$F$10:$F$509,$A71,'Job Catalog'!$H$10:$H$509,BQ$7,'Job Catalog'!$I$10:$I$509,BQ$9)/COUNTA('Job Catalog'!$C$10:$C$509),""))</f>
        <v/>
      </c>
      <c r="BR71" s="57">
        <f>IF(OR($A71="",BR$9=""),"",IFERROR(COUNTIFS('Job Catalog'!$F$10:$F$509,$A71,'Job Catalog'!$H$10:$H$509,BR$7,'Job Catalog'!$I$10:$I$509,BR$9)/COUNTA('Job Catalog'!$C$10:$C$509),""))</f>
        <v/>
      </c>
      <c r="BS71" s="57">
        <f>IF(OR($A71="",BS$9=""),"",IFERROR(COUNTIFS('Job Catalog'!$F$10:$F$509,$A71,'Job Catalog'!$H$10:$H$509,BS$7,'Job Catalog'!$I$10:$I$509,BS$9)/COUNTA('Job Catalog'!$C$10:$C$509),""))</f>
        <v/>
      </c>
      <c r="BT71" s="57">
        <f>IF(OR($A71="",BT$9=""),"",IFERROR(COUNTIFS('Job Catalog'!$F$10:$F$509,$A71,'Job Catalog'!$H$10:$H$509,BT$7,'Job Catalog'!$I$10:$I$509,BT$9)/COUNTA('Job Catalog'!$C$10:$C$509),""))</f>
        <v/>
      </c>
      <c r="BU71" s="57">
        <f>IF(OR($A71="",BU$9=""),"",IFERROR(COUNTIFS('Job Catalog'!$F$10:$F$509,$A71,'Job Catalog'!$H$10:$H$509,BU$7,'Job Catalog'!$I$10:$I$509,BU$9)/COUNTA('Job Catalog'!$C$10:$C$509),""))</f>
        <v/>
      </c>
      <c r="BV71" s="57">
        <f>IF(OR($A71="",BV$9=""),"",IFERROR(COUNTIFS('Job Catalog'!$F$10:$F$509,$A71,'Job Catalog'!$H$10:$H$509,BV$7,'Job Catalog'!$I$10:$I$509,BV$9)/COUNTA('Job Catalog'!$C$10:$C$509),""))</f>
        <v/>
      </c>
      <c r="BW71" s="57">
        <f>IF(OR($A71="",BW$9=""),"",IFERROR(COUNTIFS('Job Catalog'!$F$10:$F$509,$A71,'Job Catalog'!$H$10:$H$509,BW$7,'Job Catalog'!$I$10:$I$509,BW$9)/COUNTA('Job Catalog'!$C$10:$C$509),""))</f>
        <v/>
      </c>
      <c r="BX71" s="57">
        <f>IF(OR($A71="",BX$9=""),"",IFERROR(COUNTIFS('Job Catalog'!$F$10:$F$509,$A71,'Job Catalog'!$H$10:$H$509,BX$7,'Job Catalog'!$I$10:$I$509,BX$9)/COUNTA('Job Catalog'!$C$10:$C$509),""))</f>
        <v/>
      </c>
      <c r="BY71" s="57">
        <f>IF(OR($A71="",BY$9=""),"",IFERROR(COUNTIFS('Job Catalog'!$F$10:$F$509,$A71,'Job Catalog'!$H$10:$H$509,BY$7,'Job Catalog'!$I$10:$I$509,BY$9)/COUNTA('Job Catalog'!$C$10:$C$509),""))</f>
        <v/>
      </c>
      <c r="BZ71" s="57">
        <f>IF(OR($A71="",BZ$9=""),"",IFERROR(COUNTIFS('Job Catalog'!$F$10:$F$509,$A71,'Job Catalog'!$H$10:$H$509,BZ$7,'Job Catalog'!$I$10:$I$509,BZ$9)/COUNTA('Job Catalog'!$C$10:$C$509),""))</f>
        <v/>
      </c>
      <c r="CA71" s="57">
        <f>IF(OR($A71="",CA$9=""),"",IFERROR(COUNTIFS('Job Catalog'!$F$10:$F$509,$A71,'Job Catalog'!$H$10:$H$509,CA$7,'Job Catalog'!$I$10:$I$509,CA$9)/COUNTA('Job Catalog'!$C$10:$C$509),""))</f>
        <v/>
      </c>
      <c r="CB71" s="57">
        <f>IF(OR($A71="",CB$9=""),"",IFERROR(COUNTIFS('Job Catalog'!$F$10:$F$509,$A71,'Job Catalog'!$H$10:$H$509,CB$7,'Job Catalog'!$I$10:$I$509,CB$9)/COUNTA('Job Catalog'!$C$10:$C$509),""))</f>
        <v/>
      </c>
      <c r="CC71" s="57">
        <f>IF(OR($A71="",CC$9=""),"",IFERROR(COUNTIFS('Job Catalog'!$F$10:$F$509,$A71,'Job Catalog'!$H$10:$H$509,CC$7,'Job Catalog'!$I$10:$I$509,CC$9)/COUNTA('Job Catalog'!$C$10:$C$509),""))</f>
        <v/>
      </c>
      <c r="CD71" s="57">
        <f>IF(OR($A71="",CD$9=""),"",IFERROR(COUNTIFS('Job Catalog'!$F$10:$F$509,$A71,'Job Catalog'!$H$10:$H$509,CD$7,'Job Catalog'!$I$10:$I$509,CD$9)/COUNTA('Job Catalog'!$C$10:$C$509),""))</f>
        <v/>
      </c>
      <c r="CE71" s="57">
        <f>IF(OR($A71="",CE$9=""),"",IFERROR(COUNTIFS('Job Catalog'!$F$10:$F$509,$A71,'Job Catalog'!$H$10:$H$509,CE$7,'Job Catalog'!$I$10:$I$509,CE$9)/COUNTA('Job Catalog'!$C$10:$C$509),""))</f>
        <v/>
      </c>
      <c r="CF71" s="57">
        <f>IF(OR($A71="",CF$9=""),"",IFERROR(COUNTIFS('Job Catalog'!$F$10:$F$509,$A71,'Job Catalog'!$H$10:$H$509,CF$7,'Job Catalog'!$I$10:$I$509,CF$9)/COUNTA('Job Catalog'!$C$10:$C$509),""))</f>
        <v/>
      </c>
      <c r="CG71" s="57">
        <f>IF(OR($A71="",CG$9=""),"",IFERROR(COUNTIFS('Job Catalog'!$F$10:$F$509,$A71,'Job Catalog'!$H$10:$H$509,CG$7,'Job Catalog'!$I$10:$I$509,CG$9)/COUNTA('Job Catalog'!$C$10:$C$509),""))</f>
        <v/>
      </c>
      <c r="CH71" s="57">
        <f>IF(OR($A71="",CH$9=""),"",IFERROR(COUNTIFS('Job Catalog'!$F$10:$F$509,$A71,'Job Catalog'!$H$10:$H$509,CH$7,'Job Catalog'!$I$10:$I$509,CH$9)/COUNTA('Job Catalog'!$C$10:$C$509),""))</f>
        <v/>
      </c>
      <c r="CI71" s="57">
        <f>IF(OR($A71="",CI$9=""),"",IFERROR(COUNTIFS('Job Catalog'!$F$10:$F$509,$A71,'Job Catalog'!$H$10:$H$509,CI$7,'Job Catalog'!$I$10:$I$509,CI$9)/COUNTA('Job Catalog'!$C$10:$C$509),""))</f>
        <v/>
      </c>
      <c r="CJ71" s="57">
        <f>IF(OR($A71="",CJ$9=""),"",IFERROR(COUNTIFS('Job Catalog'!$F$10:$F$509,$A71,'Job Catalog'!$H$10:$H$509,CJ$7,'Job Catalog'!$I$10:$I$509,CJ$9)/COUNTA('Job Catalog'!$C$10:$C$509),""))</f>
        <v/>
      </c>
      <c r="CK71" s="57">
        <f>IF(OR($A71="",CK$9=""),"",IFERROR(COUNTIFS('Job Catalog'!$F$10:$F$509,$A71,'Job Catalog'!$H$10:$H$509,CK$7,'Job Catalog'!$I$10:$I$509,CK$9)/COUNTA('Job Catalog'!$C$10:$C$509),""))</f>
        <v/>
      </c>
      <c r="CL71" s="57">
        <f>IF(OR($A71="",CL$9=""),"",IFERROR(COUNTIFS('Job Catalog'!$F$10:$F$509,$A71,'Job Catalog'!$H$10:$H$509,CL$7,'Job Catalog'!$I$10:$I$509,CL$9)/COUNTA('Job Catalog'!$C$10:$C$509),""))</f>
        <v/>
      </c>
      <c r="CM71" s="57">
        <f>IF(OR($A71="",CM$9=""),"",IFERROR(COUNTIFS('Job Catalog'!$F$10:$F$509,$A71,'Job Catalog'!$H$10:$H$509,CM$7,'Job Catalog'!$I$10:$I$509,CM$9)/COUNTA('Job Catalog'!$C$10:$C$509),""))</f>
        <v/>
      </c>
      <c r="CN71" s="57">
        <f>IF(OR($A71="",CN$9=""),"",IFERROR(COUNTIFS('Job Catalog'!$F$10:$F$509,$A71,'Job Catalog'!$H$10:$H$509,CN$7,'Job Catalog'!$I$10:$I$509,CN$9)/COUNTA('Job Catalog'!$C$10:$C$509),""))</f>
        <v/>
      </c>
      <c r="CO71" s="57">
        <f>IF(OR($A71="",CO$9=""),"",IFERROR(COUNTIFS('Job Catalog'!$F$10:$F$509,$A71,'Job Catalog'!$H$10:$H$509,CO$7,'Job Catalog'!$I$10:$I$509,CO$9)/COUNTA('Job Catalog'!$C$10:$C$509),""))</f>
        <v/>
      </c>
      <c r="CP71" s="57">
        <f>IF(OR($A71="",CP$9=""),"",IFERROR(COUNTIFS('Job Catalog'!$F$10:$F$509,$A71,'Job Catalog'!$H$10:$H$509,CP$7,'Job Catalog'!$I$10:$I$509,CP$9)/COUNTA('Job Catalog'!$C$10:$C$509),""))</f>
        <v/>
      </c>
      <c r="CQ71" s="57">
        <f>IF(OR($A71="",CQ$9=""),"",IFERROR(COUNTIFS('Job Catalog'!$F$10:$F$509,$A71,'Job Catalog'!$H$10:$H$509,CQ$7,'Job Catalog'!$I$10:$I$509,CQ$9)/COUNTA('Job Catalog'!$C$10:$C$509),""))</f>
        <v/>
      </c>
      <c r="CR71" s="57">
        <f>IF(OR($A71="",CR$9=""),"",IFERROR(COUNTIFS('Job Catalog'!$F$10:$F$509,$A71,'Job Catalog'!$H$10:$H$509,CR$7,'Job Catalog'!$I$10:$I$509,CR$9)/COUNTA('Job Catalog'!$C$10:$C$509),""))</f>
        <v/>
      </c>
      <c r="CS71" s="57">
        <f>IF(OR($A71="",CS$9=""),"",IFERROR(COUNTIFS('Job Catalog'!$F$10:$F$509,$A71,'Job Catalog'!$H$10:$H$509,CS$7,'Job Catalog'!$I$10:$I$509,CS$9)/COUNTA('Job Catalog'!$C$10:$C$509),""))</f>
        <v/>
      </c>
      <c r="CT71" s="57">
        <f>IF(OR($A71="",CT$9=""),"",IFERROR(COUNTIFS('Job Catalog'!$F$10:$F$509,$A71,'Job Catalog'!$H$10:$H$509,CT$7,'Job Catalog'!$I$10:$I$509,CT$9)/COUNTA('Job Catalog'!$C$10:$C$509),""))</f>
        <v/>
      </c>
      <c r="CU71" s="58">
        <f>IF($A71="","",SUM(C71:CT71))</f>
        <v/>
      </c>
    </row>
    <row r="72">
      <c r="A72">
        <f>IF(SETUP!$C210="","",SETUP!$C210)</f>
        <v/>
      </c>
      <c r="B72" s="9">
        <f>IF(SETUP!$C210="","",SETUP!$B210&amp;" / "&amp;SETUP!$D210)</f>
        <v/>
      </c>
      <c r="C72" s="57">
        <f>IF(OR($A72="",C$9=""),"",IFERROR(COUNTIFS('Job Catalog'!$F$10:$F$509,$A72,'Job Catalog'!$H$10:$H$509,C$7,'Job Catalog'!$I$10:$I$509,C$9)/COUNTA('Job Catalog'!$C$10:$C$509),""))</f>
        <v/>
      </c>
      <c r="D72" s="57">
        <f>IF(OR($A72="",D$9=""),"",IFERROR(COUNTIFS('Job Catalog'!$F$10:$F$509,$A72,'Job Catalog'!$H$10:$H$509,D$7,'Job Catalog'!$I$10:$I$509,D$9)/COUNTA('Job Catalog'!$C$10:$C$509),""))</f>
        <v/>
      </c>
      <c r="E72" s="57">
        <f>IF(OR($A72="",E$9=""),"",IFERROR(COUNTIFS('Job Catalog'!$F$10:$F$509,$A72,'Job Catalog'!$H$10:$H$509,E$7,'Job Catalog'!$I$10:$I$509,E$9)/COUNTA('Job Catalog'!$C$10:$C$509),""))</f>
        <v/>
      </c>
      <c r="F72" s="57">
        <f>IF(OR($A72="",F$9=""),"",IFERROR(COUNTIFS('Job Catalog'!$F$10:$F$509,$A72,'Job Catalog'!$H$10:$H$509,F$7,'Job Catalog'!$I$10:$I$509,F$9)/COUNTA('Job Catalog'!$C$10:$C$509),""))</f>
        <v/>
      </c>
      <c r="G72" s="57">
        <f>IF(OR($A72="",G$9=""),"",IFERROR(COUNTIFS('Job Catalog'!$F$10:$F$509,$A72,'Job Catalog'!$H$10:$H$509,G$7,'Job Catalog'!$I$10:$I$509,G$9)/COUNTA('Job Catalog'!$C$10:$C$509),""))</f>
        <v/>
      </c>
      <c r="H72" s="57">
        <f>IF(OR($A72="",H$9=""),"",IFERROR(COUNTIFS('Job Catalog'!$F$10:$F$509,$A72,'Job Catalog'!$H$10:$H$509,H$7,'Job Catalog'!$I$10:$I$509,H$9)/COUNTA('Job Catalog'!$C$10:$C$509),""))</f>
        <v/>
      </c>
      <c r="I72" s="57">
        <f>IF(OR($A72="",I$9=""),"",IFERROR(COUNTIFS('Job Catalog'!$F$10:$F$509,$A72,'Job Catalog'!$H$10:$H$509,I$7,'Job Catalog'!$I$10:$I$509,I$9)/COUNTA('Job Catalog'!$C$10:$C$509),""))</f>
        <v/>
      </c>
      <c r="J72" s="57">
        <f>IF(OR($A72="",J$9=""),"",IFERROR(COUNTIFS('Job Catalog'!$F$10:$F$509,$A72,'Job Catalog'!$H$10:$H$509,J$7,'Job Catalog'!$I$10:$I$509,J$9)/COUNTA('Job Catalog'!$C$10:$C$509),""))</f>
        <v/>
      </c>
      <c r="K72" s="57">
        <f>IF(OR($A72="",K$9=""),"",IFERROR(COUNTIFS('Job Catalog'!$F$10:$F$509,$A72,'Job Catalog'!$H$10:$H$509,K$7,'Job Catalog'!$I$10:$I$509,K$9)/COUNTA('Job Catalog'!$C$10:$C$509),""))</f>
        <v/>
      </c>
      <c r="L72" s="57">
        <f>IF(OR($A72="",L$9=""),"",IFERROR(COUNTIFS('Job Catalog'!$F$10:$F$509,$A72,'Job Catalog'!$H$10:$H$509,L$7,'Job Catalog'!$I$10:$I$509,L$9)/COUNTA('Job Catalog'!$C$10:$C$509),""))</f>
        <v/>
      </c>
      <c r="M72" s="57">
        <f>IF(OR($A72="",M$9=""),"",IFERROR(COUNTIFS('Job Catalog'!$F$10:$F$509,$A72,'Job Catalog'!$H$10:$H$509,M$7,'Job Catalog'!$I$10:$I$509,M$9)/COUNTA('Job Catalog'!$C$10:$C$509),""))</f>
        <v/>
      </c>
      <c r="N72" s="57">
        <f>IF(OR($A72="",N$9=""),"",IFERROR(COUNTIFS('Job Catalog'!$F$10:$F$509,$A72,'Job Catalog'!$H$10:$H$509,N$7,'Job Catalog'!$I$10:$I$509,N$9)/COUNTA('Job Catalog'!$C$10:$C$509),""))</f>
        <v/>
      </c>
      <c r="O72" s="57">
        <f>IF(OR($A72="",O$9=""),"",IFERROR(COUNTIFS('Job Catalog'!$F$10:$F$509,$A72,'Job Catalog'!$H$10:$H$509,O$7,'Job Catalog'!$I$10:$I$509,O$9)/COUNTA('Job Catalog'!$C$10:$C$509),""))</f>
        <v/>
      </c>
      <c r="P72" s="57">
        <f>IF(OR($A72="",P$9=""),"",IFERROR(COUNTIFS('Job Catalog'!$F$10:$F$509,$A72,'Job Catalog'!$H$10:$H$509,P$7,'Job Catalog'!$I$10:$I$509,P$9)/COUNTA('Job Catalog'!$C$10:$C$509),""))</f>
        <v/>
      </c>
      <c r="Q72" s="57">
        <f>IF(OR($A72="",Q$9=""),"",IFERROR(COUNTIFS('Job Catalog'!$F$10:$F$509,$A72,'Job Catalog'!$H$10:$H$509,Q$7,'Job Catalog'!$I$10:$I$509,Q$9)/COUNTA('Job Catalog'!$C$10:$C$509),""))</f>
        <v/>
      </c>
      <c r="R72" s="57">
        <f>IF(OR($A72="",R$9=""),"",IFERROR(COUNTIFS('Job Catalog'!$F$10:$F$509,$A72,'Job Catalog'!$H$10:$H$509,R$7,'Job Catalog'!$I$10:$I$509,R$9)/COUNTA('Job Catalog'!$C$10:$C$509),""))</f>
        <v/>
      </c>
      <c r="S72" s="57">
        <f>IF(OR($A72="",S$9=""),"",IFERROR(COUNTIFS('Job Catalog'!$F$10:$F$509,$A72,'Job Catalog'!$H$10:$H$509,S$7,'Job Catalog'!$I$10:$I$509,S$9)/COUNTA('Job Catalog'!$C$10:$C$509),""))</f>
        <v/>
      </c>
      <c r="T72" s="57">
        <f>IF(OR($A72="",T$9=""),"",IFERROR(COUNTIFS('Job Catalog'!$F$10:$F$509,$A72,'Job Catalog'!$H$10:$H$509,T$7,'Job Catalog'!$I$10:$I$509,T$9)/COUNTA('Job Catalog'!$C$10:$C$509),""))</f>
        <v/>
      </c>
      <c r="U72" s="57">
        <f>IF(OR($A72="",U$9=""),"",IFERROR(COUNTIFS('Job Catalog'!$F$10:$F$509,$A72,'Job Catalog'!$H$10:$H$509,U$7,'Job Catalog'!$I$10:$I$509,U$9)/COUNTA('Job Catalog'!$C$10:$C$509),""))</f>
        <v/>
      </c>
      <c r="V72" s="57">
        <f>IF(OR($A72="",V$9=""),"",IFERROR(COUNTIFS('Job Catalog'!$F$10:$F$509,$A72,'Job Catalog'!$H$10:$H$509,V$7,'Job Catalog'!$I$10:$I$509,V$9)/COUNTA('Job Catalog'!$C$10:$C$509),""))</f>
        <v/>
      </c>
      <c r="W72" s="57">
        <f>IF(OR($A72="",W$9=""),"",IFERROR(COUNTIFS('Job Catalog'!$F$10:$F$509,$A72,'Job Catalog'!$H$10:$H$509,W$7,'Job Catalog'!$I$10:$I$509,W$9)/COUNTA('Job Catalog'!$C$10:$C$509),""))</f>
        <v/>
      </c>
      <c r="X72" s="57">
        <f>IF(OR($A72="",X$9=""),"",IFERROR(COUNTIFS('Job Catalog'!$F$10:$F$509,$A72,'Job Catalog'!$H$10:$H$509,X$7,'Job Catalog'!$I$10:$I$509,X$9)/COUNTA('Job Catalog'!$C$10:$C$509),""))</f>
        <v/>
      </c>
      <c r="Y72" s="57">
        <f>IF(OR($A72="",Y$9=""),"",IFERROR(COUNTIFS('Job Catalog'!$F$10:$F$509,$A72,'Job Catalog'!$H$10:$H$509,Y$7,'Job Catalog'!$I$10:$I$509,Y$9)/COUNTA('Job Catalog'!$C$10:$C$509),""))</f>
        <v/>
      </c>
      <c r="Z72" s="57">
        <f>IF(OR($A72="",Z$9=""),"",IFERROR(COUNTIFS('Job Catalog'!$F$10:$F$509,$A72,'Job Catalog'!$H$10:$H$509,Z$7,'Job Catalog'!$I$10:$I$509,Z$9)/COUNTA('Job Catalog'!$C$10:$C$509),""))</f>
        <v/>
      </c>
      <c r="AA72" s="57">
        <f>IF(OR($A72="",AA$9=""),"",IFERROR(COUNTIFS('Job Catalog'!$F$10:$F$509,$A72,'Job Catalog'!$H$10:$H$509,AA$7,'Job Catalog'!$I$10:$I$509,AA$9)/COUNTA('Job Catalog'!$C$10:$C$509),""))</f>
        <v/>
      </c>
      <c r="AB72" s="57">
        <f>IF(OR($A72="",AB$9=""),"",IFERROR(COUNTIFS('Job Catalog'!$F$10:$F$509,$A72,'Job Catalog'!$H$10:$H$509,AB$7,'Job Catalog'!$I$10:$I$509,AB$9)/COUNTA('Job Catalog'!$C$10:$C$509),""))</f>
        <v/>
      </c>
      <c r="AC72" s="57">
        <f>IF(OR($A72="",AC$9=""),"",IFERROR(COUNTIFS('Job Catalog'!$F$10:$F$509,$A72,'Job Catalog'!$H$10:$H$509,AC$7,'Job Catalog'!$I$10:$I$509,AC$9)/COUNTA('Job Catalog'!$C$10:$C$509),""))</f>
        <v/>
      </c>
      <c r="AD72" s="57">
        <f>IF(OR($A72="",AD$9=""),"",IFERROR(COUNTIFS('Job Catalog'!$F$10:$F$509,$A72,'Job Catalog'!$H$10:$H$509,AD$7,'Job Catalog'!$I$10:$I$509,AD$9)/COUNTA('Job Catalog'!$C$10:$C$509),""))</f>
        <v/>
      </c>
      <c r="AE72" s="57">
        <f>IF(OR($A72="",AE$9=""),"",IFERROR(COUNTIFS('Job Catalog'!$F$10:$F$509,$A72,'Job Catalog'!$H$10:$H$509,AE$7,'Job Catalog'!$I$10:$I$509,AE$9)/COUNTA('Job Catalog'!$C$10:$C$509),""))</f>
        <v/>
      </c>
      <c r="AF72" s="57">
        <f>IF(OR($A72="",AF$9=""),"",IFERROR(COUNTIFS('Job Catalog'!$F$10:$F$509,$A72,'Job Catalog'!$H$10:$H$509,AF$7,'Job Catalog'!$I$10:$I$509,AF$9)/COUNTA('Job Catalog'!$C$10:$C$509),""))</f>
        <v/>
      </c>
      <c r="AG72" s="57">
        <f>IF(OR($A72="",AG$9=""),"",IFERROR(COUNTIFS('Job Catalog'!$F$10:$F$509,$A72,'Job Catalog'!$H$10:$H$509,AG$7,'Job Catalog'!$I$10:$I$509,AG$9)/COUNTA('Job Catalog'!$C$10:$C$509),""))</f>
        <v/>
      </c>
      <c r="AH72" s="57">
        <f>IF(OR($A72="",AH$9=""),"",IFERROR(COUNTIFS('Job Catalog'!$F$10:$F$509,$A72,'Job Catalog'!$H$10:$H$509,AH$7,'Job Catalog'!$I$10:$I$509,AH$9)/COUNTA('Job Catalog'!$C$10:$C$509),""))</f>
        <v/>
      </c>
      <c r="AI72" s="57">
        <f>IF(OR($A72="",AI$9=""),"",IFERROR(COUNTIFS('Job Catalog'!$F$10:$F$509,$A72,'Job Catalog'!$H$10:$H$509,AI$7,'Job Catalog'!$I$10:$I$509,AI$9)/COUNTA('Job Catalog'!$C$10:$C$509),""))</f>
        <v/>
      </c>
      <c r="AJ72" s="57">
        <f>IF(OR($A72="",AJ$9=""),"",IFERROR(COUNTIFS('Job Catalog'!$F$10:$F$509,$A72,'Job Catalog'!$H$10:$H$509,AJ$7,'Job Catalog'!$I$10:$I$509,AJ$9)/COUNTA('Job Catalog'!$C$10:$C$509),""))</f>
        <v/>
      </c>
      <c r="AK72" s="57">
        <f>IF(OR($A72="",AK$9=""),"",IFERROR(COUNTIFS('Job Catalog'!$F$10:$F$509,$A72,'Job Catalog'!$H$10:$H$509,AK$7,'Job Catalog'!$I$10:$I$509,AK$9)/COUNTA('Job Catalog'!$C$10:$C$509),""))</f>
        <v/>
      </c>
      <c r="AL72" s="57">
        <f>IF(OR($A72="",AL$9=""),"",IFERROR(COUNTIFS('Job Catalog'!$F$10:$F$509,$A72,'Job Catalog'!$H$10:$H$509,AL$7,'Job Catalog'!$I$10:$I$509,AL$9)/COUNTA('Job Catalog'!$C$10:$C$509),""))</f>
        <v/>
      </c>
      <c r="AM72" s="57">
        <f>IF(OR($A72="",AM$9=""),"",IFERROR(COUNTIFS('Job Catalog'!$F$10:$F$509,$A72,'Job Catalog'!$H$10:$H$509,AM$7,'Job Catalog'!$I$10:$I$509,AM$9)/COUNTA('Job Catalog'!$C$10:$C$509),""))</f>
        <v/>
      </c>
      <c r="AN72" s="57">
        <f>IF(OR($A72="",AN$9=""),"",IFERROR(COUNTIFS('Job Catalog'!$F$10:$F$509,$A72,'Job Catalog'!$H$10:$H$509,AN$7,'Job Catalog'!$I$10:$I$509,AN$9)/COUNTA('Job Catalog'!$C$10:$C$509),""))</f>
        <v/>
      </c>
      <c r="AO72" s="57">
        <f>IF(OR($A72="",AO$9=""),"",IFERROR(COUNTIFS('Job Catalog'!$F$10:$F$509,$A72,'Job Catalog'!$H$10:$H$509,AO$7,'Job Catalog'!$I$10:$I$509,AO$9)/COUNTA('Job Catalog'!$C$10:$C$509),""))</f>
        <v/>
      </c>
      <c r="AP72" s="57">
        <f>IF(OR($A72="",AP$9=""),"",IFERROR(COUNTIFS('Job Catalog'!$F$10:$F$509,$A72,'Job Catalog'!$H$10:$H$509,AP$7,'Job Catalog'!$I$10:$I$509,AP$9)/COUNTA('Job Catalog'!$C$10:$C$509),""))</f>
        <v/>
      </c>
      <c r="AQ72" s="57">
        <f>IF(OR($A72="",AQ$9=""),"",IFERROR(COUNTIFS('Job Catalog'!$F$10:$F$509,$A72,'Job Catalog'!$H$10:$H$509,AQ$7,'Job Catalog'!$I$10:$I$509,AQ$9)/COUNTA('Job Catalog'!$C$10:$C$509),""))</f>
        <v/>
      </c>
      <c r="AR72" s="57">
        <f>IF(OR($A72="",AR$9=""),"",IFERROR(COUNTIFS('Job Catalog'!$F$10:$F$509,$A72,'Job Catalog'!$H$10:$H$509,AR$7,'Job Catalog'!$I$10:$I$509,AR$9)/COUNTA('Job Catalog'!$C$10:$C$509),""))</f>
        <v/>
      </c>
      <c r="AS72" s="57">
        <f>IF(OR($A72="",AS$9=""),"",IFERROR(COUNTIFS('Job Catalog'!$F$10:$F$509,$A72,'Job Catalog'!$H$10:$H$509,AS$7,'Job Catalog'!$I$10:$I$509,AS$9)/COUNTA('Job Catalog'!$C$10:$C$509),""))</f>
        <v/>
      </c>
      <c r="AT72" s="57">
        <f>IF(OR($A72="",AT$9=""),"",IFERROR(COUNTIFS('Job Catalog'!$F$10:$F$509,$A72,'Job Catalog'!$H$10:$H$509,AT$7,'Job Catalog'!$I$10:$I$509,AT$9)/COUNTA('Job Catalog'!$C$10:$C$509),""))</f>
        <v/>
      </c>
      <c r="AU72" s="57">
        <f>IF(OR($A72="",AU$9=""),"",IFERROR(COUNTIFS('Job Catalog'!$F$10:$F$509,$A72,'Job Catalog'!$H$10:$H$509,AU$7,'Job Catalog'!$I$10:$I$509,AU$9)/COUNTA('Job Catalog'!$C$10:$C$509),""))</f>
        <v/>
      </c>
      <c r="AV72" s="57">
        <f>IF(OR($A72="",AV$9=""),"",IFERROR(COUNTIFS('Job Catalog'!$F$10:$F$509,$A72,'Job Catalog'!$H$10:$H$509,AV$7,'Job Catalog'!$I$10:$I$509,AV$9)/COUNTA('Job Catalog'!$C$10:$C$509),""))</f>
        <v/>
      </c>
      <c r="AW72" s="57">
        <f>IF(OR($A72="",AW$9=""),"",IFERROR(COUNTIFS('Job Catalog'!$F$10:$F$509,$A72,'Job Catalog'!$H$10:$H$509,AW$7,'Job Catalog'!$I$10:$I$509,AW$9)/COUNTA('Job Catalog'!$C$10:$C$509),""))</f>
        <v/>
      </c>
      <c r="AX72" s="57">
        <f>IF(OR($A72="",AX$9=""),"",IFERROR(COUNTIFS('Job Catalog'!$F$10:$F$509,$A72,'Job Catalog'!$H$10:$H$509,AX$7,'Job Catalog'!$I$10:$I$509,AX$9)/COUNTA('Job Catalog'!$C$10:$C$509),""))</f>
        <v/>
      </c>
      <c r="AY72" s="57">
        <f>IF(OR($A72="",AY$9=""),"",IFERROR(COUNTIFS('Job Catalog'!$F$10:$F$509,$A72,'Job Catalog'!$H$10:$H$509,AY$7,'Job Catalog'!$I$10:$I$509,AY$9)/COUNTA('Job Catalog'!$C$10:$C$509),""))</f>
        <v/>
      </c>
      <c r="AZ72" s="57">
        <f>IF(OR($A72="",AZ$9=""),"",IFERROR(COUNTIFS('Job Catalog'!$F$10:$F$509,$A72,'Job Catalog'!$H$10:$H$509,AZ$7,'Job Catalog'!$I$10:$I$509,AZ$9)/COUNTA('Job Catalog'!$C$10:$C$509),""))</f>
        <v/>
      </c>
      <c r="BA72" s="57">
        <f>IF(OR($A72="",BA$9=""),"",IFERROR(COUNTIFS('Job Catalog'!$F$10:$F$509,$A72,'Job Catalog'!$H$10:$H$509,BA$7,'Job Catalog'!$I$10:$I$509,BA$9)/COUNTA('Job Catalog'!$C$10:$C$509),""))</f>
        <v/>
      </c>
      <c r="BB72" s="57">
        <f>IF(OR($A72="",BB$9=""),"",IFERROR(COUNTIFS('Job Catalog'!$F$10:$F$509,$A72,'Job Catalog'!$H$10:$H$509,BB$7,'Job Catalog'!$I$10:$I$509,BB$9)/COUNTA('Job Catalog'!$C$10:$C$509),""))</f>
        <v/>
      </c>
      <c r="BC72" s="57">
        <f>IF(OR($A72="",BC$9=""),"",IFERROR(COUNTIFS('Job Catalog'!$F$10:$F$509,$A72,'Job Catalog'!$H$10:$H$509,BC$7,'Job Catalog'!$I$10:$I$509,BC$9)/COUNTA('Job Catalog'!$C$10:$C$509),""))</f>
        <v/>
      </c>
      <c r="BD72" s="57">
        <f>IF(OR($A72="",BD$9=""),"",IFERROR(COUNTIFS('Job Catalog'!$F$10:$F$509,$A72,'Job Catalog'!$H$10:$H$509,BD$7,'Job Catalog'!$I$10:$I$509,BD$9)/COUNTA('Job Catalog'!$C$10:$C$509),""))</f>
        <v/>
      </c>
      <c r="BE72" s="57">
        <f>IF(OR($A72="",BE$9=""),"",IFERROR(COUNTIFS('Job Catalog'!$F$10:$F$509,$A72,'Job Catalog'!$H$10:$H$509,BE$7,'Job Catalog'!$I$10:$I$509,BE$9)/COUNTA('Job Catalog'!$C$10:$C$509),""))</f>
        <v/>
      </c>
      <c r="BF72" s="57">
        <f>IF(OR($A72="",BF$9=""),"",IFERROR(COUNTIFS('Job Catalog'!$F$10:$F$509,$A72,'Job Catalog'!$H$10:$H$509,BF$7,'Job Catalog'!$I$10:$I$509,BF$9)/COUNTA('Job Catalog'!$C$10:$C$509),""))</f>
        <v/>
      </c>
      <c r="BG72" s="57">
        <f>IF(OR($A72="",BG$9=""),"",IFERROR(COUNTIFS('Job Catalog'!$F$10:$F$509,$A72,'Job Catalog'!$H$10:$H$509,BG$7,'Job Catalog'!$I$10:$I$509,BG$9)/COUNTA('Job Catalog'!$C$10:$C$509),""))</f>
        <v/>
      </c>
      <c r="BH72" s="57">
        <f>IF(OR($A72="",BH$9=""),"",IFERROR(COUNTIFS('Job Catalog'!$F$10:$F$509,$A72,'Job Catalog'!$H$10:$H$509,BH$7,'Job Catalog'!$I$10:$I$509,BH$9)/COUNTA('Job Catalog'!$C$10:$C$509),""))</f>
        <v/>
      </c>
      <c r="BI72" s="57">
        <f>IF(OR($A72="",BI$9=""),"",IFERROR(COUNTIFS('Job Catalog'!$F$10:$F$509,$A72,'Job Catalog'!$H$10:$H$509,BI$7,'Job Catalog'!$I$10:$I$509,BI$9)/COUNTA('Job Catalog'!$C$10:$C$509),""))</f>
        <v/>
      </c>
      <c r="BJ72" s="57">
        <f>IF(OR($A72="",BJ$9=""),"",IFERROR(COUNTIFS('Job Catalog'!$F$10:$F$509,$A72,'Job Catalog'!$H$10:$H$509,BJ$7,'Job Catalog'!$I$10:$I$509,BJ$9)/COUNTA('Job Catalog'!$C$10:$C$509),""))</f>
        <v/>
      </c>
      <c r="BK72" s="57">
        <f>IF(OR($A72="",BK$9=""),"",IFERROR(COUNTIFS('Job Catalog'!$F$10:$F$509,$A72,'Job Catalog'!$H$10:$H$509,BK$7,'Job Catalog'!$I$10:$I$509,BK$9)/COUNTA('Job Catalog'!$C$10:$C$509),""))</f>
        <v/>
      </c>
      <c r="BL72" s="57">
        <f>IF(OR($A72="",BL$9=""),"",IFERROR(COUNTIFS('Job Catalog'!$F$10:$F$509,$A72,'Job Catalog'!$H$10:$H$509,BL$7,'Job Catalog'!$I$10:$I$509,BL$9)/COUNTA('Job Catalog'!$C$10:$C$509),""))</f>
        <v/>
      </c>
      <c r="BM72" s="57">
        <f>IF(OR($A72="",BM$9=""),"",IFERROR(COUNTIFS('Job Catalog'!$F$10:$F$509,$A72,'Job Catalog'!$H$10:$H$509,BM$7,'Job Catalog'!$I$10:$I$509,BM$9)/COUNTA('Job Catalog'!$C$10:$C$509),""))</f>
        <v/>
      </c>
      <c r="BN72" s="57">
        <f>IF(OR($A72="",BN$9=""),"",IFERROR(COUNTIFS('Job Catalog'!$F$10:$F$509,$A72,'Job Catalog'!$H$10:$H$509,BN$7,'Job Catalog'!$I$10:$I$509,BN$9)/COUNTA('Job Catalog'!$C$10:$C$509),""))</f>
        <v/>
      </c>
      <c r="BO72" s="57">
        <f>IF(OR($A72="",BO$9=""),"",IFERROR(COUNTIFS('Job Catalog'!$F$10:$F$509,$A72,'Job Catalog'!$H$10:$H$509,BO$7,'Job Catalog'!$I$10:$I$509,BO$9)/COUNTA('Job Catalog'!$C$10:$C$509),""))</f>
        <v/>
      </c>
      <c r="BP72" s="57">
        <f>IF(OR($A72="",BP$9=""),"",IFERROR(COUNTIFS('Job Catalog'!$F$10:$F$509,$A72,'Job Catalog'!$H$10:$H$509,BP$7,'Job Catalog'!$I$10:$I$509,BP$9)/COUNTA('Job Catalog'!$C$10:$C$509),""))</f>
        <v/>
      </c>
      <c r="BQ72" s="57">
        <f>IF(OR($A72="",BQ$9=""),"",IFERROR(COUNTIFS('Job Catalog'!$F$10:$F$509,$A72,'Job Catalog'!$H$10:$H$509,BQ$7,'Job Catalog'!$I$10:$I$509,BQ$9)/COUNTA('Job Catalog'!$C$10:$C$509),""))</f>
        <v/>
      </c>
      <c r="BR72" s="57">
        <f>IF(OR($A72="",BR$9=""),"",IFERROR(COUNTIFS('Job Catalog'!$F$10:$F$509,$A72,'Job Catalog'!$H$10:$H$509,BR$7,'Job Catalog'!$I$10:$I$509,BR$9)/COUNTA('Job Catalog'!$C$10:$C$509),""))</f>
        <v/>
      </c>
      <c r="BS72" s="57">
        <f>IF(OR($A72="",BS$9=""),"",IFERROR(COUNTIFS('Job Catalog'!$F$10:$F$509,$A72,'Job Catalog'!$H$10:$H$509,BS$7,'Job Catalog'!$I$10:$I$509,BS$9)/COUNTA('Job Catalog'!$C$10:$C$509),""))</f>
        <v/>
      </c>
      <c r="BT72" s="57">
        <f>IF(OR($A72="",BT$9=""),"",IFERROR(COUNTIFS('Job Catalog'!$F$10:$F$509,$A72,'Job Catalog'!$H$10:$H$509,BT$7,'Job Catalog'!$I$10:$I$509,BT$9)/COUNTA('Job Catalog'!$C$10:$C$509),""))</f>
        <v/>
      </c>
      <c r="BU72" s="57">
        <f>IF(OR($A72="",BU$9=""),"",IFERROR(COUNTIFS('Job Catalog'!$F$10:$F$509,$A72,'Job Catalog'!$H$10:$H$509,BU$7,'Job Catalog'!$I$10:$I$509,BU$9)/COUNTA('Job Catalog'!$C$10:$C$509),""))</f>
        <v/>
      </c>
      <c r="BV72" s="57">
        <f>IF(OR($A72="",BV$9=""),"",IFERROR(COUNTIFS('Job Catalog'!$F$10:$F$509,$A72,'Job Catalog'!$H$10:$H$509,BV$7,'Job Catalog'!$I$10:$I$509,BV$9)/COUNTA('Job Catalog'!$C$10:$C$509),""))</f>
        <v/>
      </c>
      <c r="BW72" s="57">
        <f>IF(OR($A72="",BW$9=""),"",IFERROR(COUNTIFS('Job Catalog'!$F$10:$F$509,$A72,'Job Catalog'!$H$10:$H$509,BW$7,'Job Catalog'!$I$10:$I$509,BW$9)/COUNTA('Job Catalog'!$C$10:$C$509),""))</f>
        <v/>
      </c>
      <c r="BX72" s="57">
        <f>IF(OR($A72="",BX$9=""),"",IFERROR(COUNTIFS('Job Catalog'!$F$10:$F$509,$A72,'Job Catalog'!$H$10:$H$509,BX$7,'Job Catalog'!$I$10:$I$509,BX$9)/COUNTA('Job Catalog'!$C$10:$C$509),""))</f>
        <v/>
      </c>
      <c r="BY72" s="57">
        <f>IF(OR($A72="",BY$9=""),"",IFERROR(COUNTIFS('Job Catalog'!$F$10:$F$509,$A72,'Job Catalog'!$H$10:$H$509,BY$7,'Job Catalog'!$I$10:$I$509,BY$9)/COUNTA('Job Catalog'!$C$10:$C$509),""))</f>
        <v/>
      </c>
      <c r="BZ72" s="57">
        <f>IF(OR($A72="",BZ$9=""),"",IFERROR(COUNTIFS('Job Catalog'!$F$10:$F$509,$A72,'Job Catalog'!$H$10:$H$509,BZ$7,'Job Catalog'!$I$10:$I$509,BZ$9)/COUNTA('Job Catalog'!$C$10:$C$509),""))</f>
        <v/>
      </c>
      <c r="CA72" s="57">
        <f>IF(OR($A72="",CA$9=""),"",IFERROR(COUNTIFS('Job Catalog'!$F$10:$F$509,$A72,'Job Catalog'!$H$10:$H$509,CA$7,'Job Catalog'!$I$10:$I$509,CA$9)/COUNTA('Job Catalog'!$C$10:$C$509),""))</f>
        <v/>
      </c>
      <c r="CB72" s="57">
        <f>IF(OR($A72="",CB$9=""),"",IFERROR(COUNTIFS('Job Catalog'!$F$10:$F$509,$A72,'Job Catalog'!$H$10:$H$509,CB$7,'Job Catalog'!$I$10:$I$509,CB$9)/COUNTA('Job Catalog'!$C$10:$C$509),""))</f>
        <v/>
      </c>
      <c r="CC72" s="57">
        <f>IF(OR($A72="",CC$9=""),"",IFERROR(COUNTIFS('Job Catalog'!$F$10:$F$509,$A72,'Job Catalog'!$H$10:$H$509,CC$7,'Job Catalog'!$I$10:$I$509,CC$9)/COUNTA('Job Catalog'!$C$10:$C$509),""))</f>
        <v/>
      </c>
      <c r="CD72" s="57">
        <f>IF(OR($A72="",CD$9=""),"",IFERROR(COUNTIFS('Job Catalog'!$F$10:$F$509,$A72,'Job Catalog'!$H$10:$H$509,CD$7,'Job Catalog'!$I$10:$I$509,CD$9)/COUNTA('Job Catalog'!$C$10:$C$509),""))</f>
        <v/>
      </c>
      <c r="CE72" s="57">
        <f>IF(OR($A72="",CE$9=""),"",IFERROR(COUNTIFS('Job Catalog'!$F$10:$F$509,$A72,'Job Catalog'!$H$10:$H$509,CE$7,'Job Catalog'!$I$10:$I$509,CE$9)/COUNTA('Job Catalog'!$C$10:$C$509),""))</f>
        <v/>
      </c>
      <c r="CF72" s="57">
        <f>IF(OR($A72="",CF$9=""),"",IFERROR(COUNTIFS('Job Catalog'!$F$10:$F$509,$A72,'Job Catalog'!$H$10:$H$509,CF$7,'Job Catalog'!$I$10:$I$509,CF$9)/COUNTA('Job Catalog'!$C$10:$C$509),""))</f>
        <v/>
      </c>
      <c r="CG72" s="57">
        <f>IF(OR($A72="",CG$9=""),"",IFERROR(COUNTIFS('Job Catalog'!$F$10:$F$509,$A72,'Job Catalog'!$H$10:$H$509,CG$7,'Job Catalog'!$I$10:$I$509,CG$9)/COUNTA('Job Catalog'!$C$10:$C$509),""))</f>
        <v/>
      </c>
      <c r="CH72" s="57">
        <f>IF(OR($A72="",CH$9=""),"",IFERROR(COUNTIFS('Job Catalog'!$F$10:$F$509,$A72,'Job Catalog'!$H$10:$H$509,CH$7,'Job Catalog'!$I$10:$I$509,CH$9)/COUNTA('Job Catalog'!$C$10:$C$509),""))</f>
        <v/>
      </c>
      <c r="CI72" s="57">
        <f>IF(OR($A72="",CI$9=""),"",IFERROR(COUNTIFS('Job Catalog'!$F$10:$F$509,$A72,'Job Catalog'!$H$10:$H$509,CI$7,'Job Catalog'!$I$10:$I$509,CI$9)/COUNTA('Job Catalog'!$C$10:$C$509),""))</f>
        <v/>
      </c>
      <c r="CJ72" s="57">
        <f>IF(OR($A72="",CJ$9=""),"",IFERROR(COUNTIFS('Job Catalog'!$F$10:$F$509,$A72,'Job Catalog'!$H$10:$H$509,CJ$7,'Job Catalog'!$I$10:$I$509,CJ$9)/COUNTA('Job Catalog'!$C$10:$C$509),""))</f>
        <v/>
      </c>
      <c r="CK72" s="57">
        <f>IF(OR($A72="",CK$9=""),"",IFERROR(COUNTIFS('Job Catalog'!$F$10:$F$509,$A72,'Job Catalog'!$H$10:$H$509,CK$7,'Job Catalog'!$I$10:$I$509,CK$9)/COUNTA('Job Catalog'!$C$10:$C$509),""))</f>
        <v/>
      </c>
      <c r="CL72" s="57">
        <f>IF(OR($A72="",CL$9=""),"",IFERROR(COUNTIFS('Job Catalog'!$F$10:$F$509,$A72,'Job Catalog'!$H$10:$H$509,CL$7,'Job Catalog'!$I$10:$I$509,CL$9)/COUNTA('Job Catalog'!$C$10:$C$509),""))</f>
        <v/>
      </c>
      <c r="CM72" s="57">
        <f>IF(OR($A72="",CM$9=""),"",IFERROR(COUNTIFS('Job Catalog'!$F$10:$F$509,$A72,'Job Catalog'!$H$10:$H$509,CM$7,'Job Catalog'!$I$10:$I$509,CM$9)/COUNTA('Job Catalog'!$C$10:$C$509),""))</f>
        <v/>
      </c>
      <c r="CN72" s="57">
        <f>IF(OR($A72="",CN$9=""),"",IFERROR(COUNTIFS('Job Catalog'!$F$10:$F$509,$A72,'Job Catalog'!$H$10:$H$509,CN$7,'Job Catalog'!$I$10:$I$509,CN$9)/COUNTA('Job Catalog'!$C$10:$C$509),""))</f>
        <v/>
      </c>
      <c r="CO72" s="57">
        <f>IF(OR($A72="",CO$9=""),"",IFERROR(COUNTIFS('Job Catalog'!$F$10:$F$509,$A72,'Job Catalog'!$H$10:$H$509,CO$7,'Job Catalog'!$I$10:$I$509,CO$9)/COUNTA('Job Catalog'!$C$10:$C$509),""))</f>
        <v/>
      </c>
      <c r="CP72" s="57">
        <f>IF(OR($A72="",CP$9=""),"",IFERROR(COUNTIFS('Job Catalog'!$F$10:$F$509,$A72,'Job Catalog'!$H$10:$H$509,CP$7,'Job Catalog'!$I$10:$I$509,CP$9)/COUNTA('Job Catalog'!$C$10:$C$509),""))</f>
        <v/>
      </c>
      <c r="CQ72" s="57">
        <f>IF(OR($A72="",CQ$9=""),"",IFERROR(COUNTIFS('Job Catalog'!$F$10:$F$509,$A72,'Job Catalog'!$H$10:$H$509,CQ$7,'Job Catalog'!$I$10:$I$509,CQ$9)/COUNTA('Job Catalog'!$C$10:$C$509),""))</f>
        <v/>
      </c>
      <c r="CR72" s="57">
        <f>IF(OR($A72="",CR$9=""),"",IFERROR(COUNTIFS('Job Catalog'!$F$10:$F$509,$A72,'Job Catalog'!$H$10:$H$509,CR$7,'Job Catalog'!$I$10:$I$509,CR$9)/COUNTA('Job Catalog'!$C$10:$C$509),""))</f>
        <v/>
      </c>
      <c r="CS72" s="57">
        <f>IF(OR($A72="",CS$9=""),"",IFERROR(COUNTIFS('Job Catalog'!$F$10:$F$509,$A72,'Job Catalog'!$H$10:$H$509,CS$7,'Job Catalog'!$I$10:$I$509,CS$9)/COUNTA('Job Catalog'!$C$10:$C$509),""))</f>
        <v/>
      </c>
      <c r="CT72" s="57">
        <f>IF(OR($A72="",CT$9=""),"",IFERROR(COUNTIFS('Job Catalog'!$F$10:$F$509,$A72,'Job Catalog'!$H$10:$H$509,CT$7,'Job Catalog'!$I$10:$I$509,CT$9)/COUNTA('Job Catalog'!$C$10:$C$509),""))</f>
        <v/>
      </c>
      <c r="CU72" s="58">
        <f>IF($A72="","",SUM(C72:CT72))</f>
        <v/>
      </c>
    </row>
    <row r="73">
      <c r="A73">
        <f>IF(SETUP!$C211="","",SETUP!$C211)</f>
        <v/>
      </c>
      <c r="B73" s="9">
        <f>IF(SETUP!$C211="","",SETUP!$B211&amp;" / "&amp;SETUP!$D211)</f>
        <v/>
      </c>
      <c r="C73" s="57">
        <f>IF(OR($A73="",C$9=""),"",IFERROR(COUNTIFS('Job Catalog'!$F$10:$F$509,$A73,'Job Catalog'!$H$10:$H$509,C$7,'Job Catalog'!$I$10:$I$509,C$9)/COUNTA('Job Catalog'!$C$10:$C$509),""))</f>
        <v/>
      </c>
      <c r="D73" s="57">
        <f>IF(OR($A73="",D$9=""),"",IFERROR(COUNTIFS('Job Catalog'!$F$10:$F$509,$A73,'Job Catalog'!$H$10:$H$509,D$7,'Job Catalog'!$I$10:$I$509,D$9)/COUNTA('Job Catalog'!$C$10:$C$509),""))</f>
        <v/>
      </c>
      <c r="E73" s="57">
        <f>IF(OR($A73="",E$9=""),"",IFERROR(COUNTIFS('Job Catalog'!$F$10:$F$509,$A73,'Job Catalog'!$H$10:$H$509,E$7,'Job Catalog'!$I$10:$I$509,E$9)/COUNTA('Job Catalog'!$C$10:$C$509),""))</f>
        <v/>
      </c>
      <c r="F73" s="57">
        <f>IF(OR($A73="",F$9=""),"",IFERROR(COUNTIFS('Job Catalog'!$F$10:$F$509,$A73,'Job Catalog'!$H$10:$H$509,F$7,'Job Catalog'!$I$10:$I$509,F$9)/COUNTA('Job Catalog'!$C$10:$C$509),""))</f>
        <v/>
      </c>
      <c r="G73" s="57">
        <f>IF(OR($A73="",G$9=""),"",IFERROR(COUNTIFS('Job Catalog'!$F$10:$F$509,$A73,'Job Catalog'!$H$10:$H$509,G$7,'Job Catalog'!$I$10:$I$509,G$9)/COUNTA('Job Catalog'!$C$10:$C$509),""))</f>
        <v/>
      </c>
      <c r="H73" s="57">
        <f>IF(OR($A73="",H$9=""),"",IFERROR(COUNTIFS('Job Catalog'!$F$10:$F$509,$A73,'Job Catalog'!$H$10:$H$509,H$7,'Job Catalog'!$I$10:$I$509,H$9)/COUNTA('Job Catalog'!$C$10:$C$509),""))</f>
        <v/>
      </c>
      <c r="I73" s="57">
        <f>IF(OR($A73="",I$9=""),"",IFERROR(COUNTIFS('Job Catalog'!$F$10:$F$509,$A73,'Job Catalog'!$H$10:$H$509,I$7,'Job Catalog'!$I$10:$I$509,I$9)/COUNTA('Job Catalog'!$C$10:$C$509),""))</f>
        <v/>
      </c>
      <c r="J73" s="57">
        <f>IF(OR($A73="",J$9=""),"",IFERROR(COUNTIFS('Job Catalog'!$F$10:$F$509,$A73,'Job Catalog'!$H$10:$H$509,J$7,'Job Catalog'!$I$10:$I$509,J$9)/COUNTA('Job Catalog'!$C$10:$C$509),""))</f>
        <v/>
      </c>
      <c r="K73" s="57">
        <f>IF(OR($A73="",K$9=""),"",IFERROR(COUNTIFS('Job Catalog'!$F$10:$F$509,$A73,'Job Catalog'!$H$10:$H$509,K$7,'Job Catalog'!$I$10:$I$509,K$9)/COUNTA('Job Catalog'!$C$10:$C$509),""))</f>
        <v/>
      </c>
      <c r="L73" s="57">
        <f>IF(OR($A73="",L$9=""),"",IFERROR(COUNTIFS('Job Catalog'!$F$10:$F$509,$A73,'Job Catalog'!$H$10:$H$509,L$7,'Job Catalog'!$I$10:$I$509,L$9)/COUNTA('Job Catalog'!$C$10:$C$509),""))</f>
        <v/>
      </c>
      <c r="M73" s="57">
        <f>IF(OR($A73="",M$9=""),"",IFERROR(COUNTIFS('Job Catalog'!$F$10:$F$509,$A73,'Job Catalog'!$H$10:$H$509,M$7,'Job Catalog'!$I$10:$I$509,M$9)/COUNTA('Job Catalog'!$C$10:$C$509),""))</f>
        <v/>
      </c>
      <c r="N73" s="57">
        <f>IF(OR($A73="",N$9=""),"",IFERROR(COUNTIFS('Job Catalog'!$F$10:$F$509,$A73,'Job Catalog'!$H$10:$H$509,N$7,'Job Catalog'!$I$10:$I$509,N$9)/COUNTA('Job Catalog'!$C$10:$C$509),""))</f>
        <v/>
      </c>
      <c r="O73" s="57">
        <f>IF(OR($A73="",O$9=""),"",IFERROR(COUNTIFS('Job Catalog'!$F$10:$F$509,$A73,'Job Catalog'!$H$10:$H$509,O$7,'Job Catalog'!$I$10:$I$509,O$9)/COUNTA('Job Catalog'!$C$10:$C$509),""))</f>
        <v/>
      </c>
      <c r="P73" s="57">
        <f>IF(OR($A73="",P$9=""),"",IFERROR(COUNTIFS('Job Catalog'!$F$10:$F$509,$A73,'Job Catalog'!$H$10:$H$509,P$7,'Job Catalog'!$I$10:$I$509,P$9)/COUNTA('Job Catalog'!$C$10:$C$509),""))</f>
        <v/>
      </c>
      <c r="Q73" s="57">
        <f>IF(OR($A73="",Q$9=""),"",IFERROR(COUNTIFS('Job Catalog'!$F$10:$F$509,$A73,'Job Catalog'!$H$10:$H$509,Q$7,'Job Catalog'!$I$10:$I$509,Q$9)/COUNTA('Job Catalog'!$C$10:$C$509),""))</f>
        <v/>
      </c>
      <c r="R73" s="57">
        <f>IF(OR($A73="",R$9=""),"",IFERROR(COUNTIFS('Job Catalog'!$F$10:$F$509,$A73,'Job Catalog'!$H$10:$H$509,R$7,'Job Catalog'!$I$10:$I$509,R$9)/COUNTA('Job Catalog'!$C$10:$C$509),""))</f>
        <v/>
      </c>
      <c r="S73" s="57">
        <f>IF(OR($A73="",S$9=""),"",IFERROR(COUNTIFS('Job Catalog'!$F$10:$F$509,$A73,'Job Catalog'!$H$10:$H$509,S$7,'Job Catalog'!$I$10:$I$509,S$9)/COUNTA('Job Catalog'!$C$10:$C$509),""))</f>
        <v/>
      </c>
      <c r="T73" s="57">
        <f>IF(OR($A73="",T$9=""),"",IFERROR(COUNTIFS('Job Catalog'!$F$10:$F$509,$A73,'Job Catalog'!$H$10:$H$509,T$7,'Job Catalog'!$I$10:$I$509,T$9)/COUNTA('Job Catalog'!$C$10:$C$509),""))</f>
        <v/>
      </c>
      <c r="U73" s="57">
        <f>IF(OR($A73="",U$9=""),"",IFERROR(COUNTIFS('Job Catalog'!$F$10:$F$509,$A73,'Job Catalog'!$H$10:$H$509,U$7,'Job Catalog'!$I$10:$I$509,U$9)/COUNTA('Job Catalog'!$C$10:$C$509),""))</f>
        <v/>
      </c>
      <c r="V73" s="57">
        <f>IF(OR($A73="",V$9=""),"",IFERROR(COUNTIFS('Job Catalog'!$F$10:$F$509,$A73,'Job Catalog'!$H$10:$H$509,V$7,'Job Catalog'!$I$10:$I$509,V$9)/COUNTA('Job Catalog'!$C$10:$C$509),""))</f>
        <v/>
      </c>
      <c r="W73" s="57">
        <f>IF(OR($A73="",W$9=""),"",IFERROR(COUNTIFS('Job Catalog'!$F$10:$F$509,$A73,'Job Catalog'!$H$10:$H$509,W$7,'Job Catalog'!$I$10:$I$509,W$9)/COUNTA('Job Catalog'!$C$10:$C$509),""))</f>
        <v/>
      </c>
      <c r="X73" s="57">
        <f>IF(OR($A73="",X$9=""),"",IFERROR(COUNTIFS('Job Catalog'!$F$10:$F$509,$A73,'Job Catalog'!$H$10:$H$509,X$7,'Job Catalog'!$I$10:$I$509,X$9)/COUNTA('Job Catalog'!$C$10:$C$509),""))</f>
        <v/>
      </c>
      <c r="Y73" s="57">
        <f>IF(OR($A73="",Y$9=""),"",IFERROR(COUNTIFS('Job Catalog'!$F$10:$F$509,$A73,'Job Catalog'!$H$10:$H$509,Y$7,'Job Catalog'!$I$10:$I$509,Y$9)/COUNTA('Job Catalog'!$C$10:$C$509),""))</f>
        <v/>
      </c>
      <c r="Z73" s="57">
        <f>IF(OR($A73="",Z$9=""),"",IFERROR(COUNTIFS('Job Catalog'!$F$10:$F$509,$A73,'Job Catalog'!$H$10:$H$509,Z$7,'Job Catalog'!$I$10:$I$509,Z$9)/COUNTA('Job Catalog'!$C$10:$C$509),""))</f>
        <v/>
      </c>
      <c r="AA73" s="57">
        <f>IF(OR($A73="",AA$9=""),"",IFERROR(COUNTIFS('Job Catalog'!$F$10:$F$509,$A73,'Job Catalog'!$H$10:$H$509,AA$7,'Job Catalog'!$I$10:$I$509,AA$9)/COUNTA('Job Catalog'!$C$10:$C$509),""))</f>
        <v/>
      </c>
      <c r="AB73" s="57">
        <f>IF(OR($A73="",AB$9=""),"",IFERROR(COUNTIFS('Job Catalog'!$F$10:$F$509,$A73,'Job Catalog'!$H$10:$H$509,AB$7,'Job Catalog'!$I$10:$I$509,AB$9)/COUNTA('Job Catalog'!$C$10:$C$509),""))</f>
        <v/>
      </c>
      <c r="AC73" s="57">
        <f>IF(OR($A73="",AC$9=""),"",IFERROR(COUNTIFS('Job Catalog'!$F$10:$F$509,$A73,'Job Catalog'!$H$10:$H$509,AC$7,'Job Catalog'!$I$10:$I$509,AC$9)/COUNTA('Job Catalog'!$C$10:$C$509),""))</f>
        <v/>
      </c>
      <c r="AD73" s="57">
        <f>IF(OR($A73="",AD$9=""),"",IFERROR(COUNTIFS('Job Catalog'!$F$10:$F$509,$A73,'Job Catalog'!$H$10:$H$509,AD$7,'Job Catalog'!$I$10:$I$509,AD$9)/COUNTA('Job Catalog'!$C$10:$C$509),""))</f>
        <v/>
      </c>
      <c r="AE73" s="57">
        <f>IF(OR($A73="",AE$9=""),"",IFERROR(COUNTIFS('Job Catalog'!$F$10:$F$509,$A73,'Job Catalog'!$H$10:$H$509,AE$7,'Job Catalog'!$I$10:$I$509,AE$9)/COUNTA('Job Catalog'!$C$10:$C$509),""))</f>
        <v/>
      </c>
      <c r="AF73" s="57">
        <f>IF(OR($A73="",AF$9=""),"",IFERROR(COUNTIFS('Job Catalog'!$F$10:$F$509,$A73,'Job Catalog'!$H$10:$H$509,AF$7,'Job Catalog'!$I$10:$I$509,AF$9)/COUNTA('Job Catalog'!$C$10:$C$509),""))</f>
        <v/>
      </c>
      <c r="AG73" s="57">
        <f>IF(OR($A73="",AG$9=""),"",IFERROR(COUNTIFS('Job Catalog'!$F$10:$F$509,$A73,'Job Catalog'!$H$10:$H$509,AG$7,'Job Catalog'!$I$10:$I$509,AG$9)/COUNTA('Job Catalog'!$C$10:$C$509),""))</f>
        <v/>
      </c>
      <c r="AH73" s="57">
        <f>IF(OR($A73="",AH$9=""),"",IFERROR(COUNTIFS('Job Catalog'!$F$10:$F$509,$A73,'Job Catalog'!$H$10:$H$509,AH$7,'Job Catalog'!$I$10:$I$509,AH$9)/COUNTA('Job Catalog'!$C$10:$C$509),""))</f>
        <v/>
      </c>
      <c r="AI73" s="57">
        <f>IF(OR($A73="",AI$9=""),"",IFERROR(COUNTIFS('Job Catalog'!$F$10:$F$509,$A73,'Job Catalog'!$H$10:$H$509,AI$7,'Job Catalog'!$I$10:$I$509,AI$9)/COUNTA('Job Catalog'!$C$10:$C$509),""))</f>
        <v/>
      </c>
      <c r="AJ73" s="57">
        <f>IF(OR($A73="",AJ$9=""),"",IFERROR(COUNTIFS('Job Catalog'!$F$10:$F$509,$A73,'Job Catalog'!$H$10:$H$509,AJ$7,'Job Catalog'!$I$10:$I$509,AJ$9)/COUNTA('Job Catalog'!$C$10:$C$509),""))</f>
        <v/>
      </c>
      <c r="AK73" s="57">
        <f>IF(OR($A73="",AK$9=""),"",IFERROR(COUNTIFS('Job Catalog'!$F$10:$F$509,$A73,'Job Catalog'!$H$10:$H$509,AK$7,'Job Catalog'!$I$10:$I$509,AK$9)/COUNTA('Job Catalog'!$C$10:$C$509),""))</f>
        <v/>
      </c>
      <c r="AL73" s="57">
        <f>IF(OR($A73="",AL$9=""),"",IFERROR(COUNTIFS('Job Catalog'!$F$10:$F$509,$A73,'Job Catalog'!$H$10:$H$509,AL$7,'Job Catalog'!$I$10:$I$509,AL$9)/COUNTA('Job Catalog'!$C$10:$C$509),""))</f>
        <v/>
      </c>
      <c r="AM73" s="57">
        <f>IF(OR($A73="",AM$9=""),"",IFERROR(COUNTIFS('Job Catalog'!$F$10:$F$509,$A73,'Job Catalog'!$H$10:$H$509,AM$7,'Job Catalog'!$I$10:$I$509,AM$9)/COUNTA('Job Catalog'!$C$10:$C$509),""))</f>
        <v/>
      </c>
      <c r="AN73" s="57">
        <f>IF(OR($A73="",AN$9=""),"",IFERROR(COUNTIFS('Job Catalog'!$F$10:$F$509,$A73,'Job Catalog'!$H$10:$H$509,AN$7,'Job Catalog'!$I$10:$I$509,AN$9)/COUNTA('Job Catalog'!$C$10:$C$509),""))</f>
        <v/>
      </c>
      <c r="AO73" s="57">
        <f>IF(OR($A73="",AO$9=""),"",IFERROR(COUNTIFS('Job Catalog'!$F$10:$F$509,$A73,'Job Catalog'!$H$10:$H$509,AO$7,'Job Catalog'!$I$10:$I$509,AO$9)/COUNTA('Job Catalog'!$C$10:$C$509),""))</f>
        <v/>
      </c>
      <c r="AP73" s="57">
        <f>IF(OR($A73="",AP$9=""),"",IFERROR(COUNTIFS('Job Catalog'!$F$10:$F$509,$A73,'Job Catalog'!$H$10:$H$509,AP$7,'Job Catalog'!$I$10:$I$509,AP$9)/COUNTA('Job Catalog'!$C$10:$C$509),""))</f>
        <v/>
      </c>
      <c r="AQ73" s="57">
        <f>IF(OR($A73="",AQ$9=""),"",IFERROR(COUNTIFS('Job Catalog'!$F$10:$F$509,$A73,'Job Catalog'!$H$10:$H$509,AQ$7,'Job Catalog'!$I$10:$I$509,AQ$9)/COUNTA('Job Catalog'!$C$10:$C$509),""))</f>
        <v/>
      </c>
      <c r="AR73" s="57">
        <f>IF(OR($A73="",AR$9=""),"",IFERROR(COUNTIFS('Job Catalog'!$F$10:$F$509,$A73,'Job Catalog'!$H$10:$H$509,AR$7,'Job Catalog'!$I$10:$I$509,AR$9)/COUNTA('Job Catalog'!$C$10:$C$509),""))</f>
        <v/>
      </c>
      <c r="AS73" s="57">
        <f>IF(OR($A73="",AS$9=""),"",IFERROR(COUNTIFS('Job Catalog'!$F$10:$F$509,$A73,'Job Catalog'!$H$10:$H$509,AS$7,'Job Catalog'!$I$10:$I$509,AS$9)/COUNTA('Job Catalog'!$C$10:$C$509),""))</f>
        <v/>
      </c>
      <c r="AT73" s="57">
        <f>IF(OR($A73="",AT$9=""),"",IFERROR(COUNTIFS('Job Catalog'!$F$10:$F$509,$A73,'Job Catalog'!$H$10:$H$509,AT$7,'Job Catalog'!$I$10:$I$509,AT$9)/COUNTA('Job Catalog'!$C$10:$C$509),""))</f>
        <v/>
      </c>
      <c r="AU73" s="57">
        <f>IF(OR($A73="",AU$9=""),"",IFERROR(COUNTIFS('Job Catalog'!$F$10:$F$509,$A73,'Job Catalog'!$H$10:$H$509,AU$7,'Job Catalog'!$I$10:$I$509,AU$9)/COUNTA('Job Catalog'!$C$10:$C$509),""))</f>
        <v/>
      </c>
      <c r="AV73" s="57">
        <f>IF(OR($A73="",AV$9=""),"",IFERROR(COUNTIFS('Job Catalog'!$F$10:$F$509,$A73,'Job Catalog'!$H$10:$H$509,AV$7,'Job Catalog'!$I$10:$I$509,AV$9)/COUNTA('Job Catalog'!$C$10:$C$509),""))</f>
        <v/>
      </c>
      <c r="AW73" s="57">
        <f>IF(OR($A73="",AW$9=""),"",IFERROR(COUNTIFS('Job Catalog'!$F$10:$F$509,$A73,'Job Catalog'!$H$10:$H$509,AW$7,'Job Catalog'!$I$10:$I$509,AW$9)/COUNTA('Job Catalog'!$C$10:$C$509),""))</f>
        <v/>
      </c>
      <c r="AX73" s="57">
        <f>IF(OR($A73="",AX$9=""),"",IFERROR(COUNTIFS('Job Catalog'!$F$10:$F$509,$A73,'Job Catalog'!$H$10:$H$509,AX$7,'Job Catalog'!$I$10:$I$509,AX$9)/COUNTA('Job Catalog'!$C$10:$C$509),""))</f>
        <v/>
      </c>
      <c r="AY73" s="57">
        <f>IF(OR($A73="",AY$9=""),"",IFERROR(COUNTIFS('Job Catalog'!$F$10:$F$509,$A73,'Job Catalog'!$H$10:$H$509,AY$7,'Job Catalog'!$I$10:$I$509,AY$9)/COUNTA('Job Catalog'!$C$10:$C$509),""))</f>
        <v/>
      </c>
      <c r="AZ73" s="57">
        <f>IF(OR($A73="",AZ$9=""),"",IFERROR(COUNTIFS('Job Catalog'!$F$10:$F$509,$A73,'Job Catalog'!$H$10:$H$509,AZ$7,'Job Catalog'!$I$10:$I$509,AZ$9)/COUNTA('Job Catalog'!$C$10:$C$509),""))</f>
        <v/>
      </c>
      <c r="BA73" s="57">
        <f>IF(OR($A73="",BA$9=""),"",IFERROR(COUNTIFS('Job Catalog'!$F$10:$F$509,$A73,'Job Catalog'!$H$10:$H$509,BA$7,'Job Catalog'!$I$10:$I$509,BA$9)/COUNTA('Job Catalog'!$C$10:$C$509),""))</f>
        <v/>
      </c>
      <c r="BB73" s="57">
        <f>IF(OR($A73="",BB$9=""),"",IFERROR(COUNTIFS('Job Catalog'!$F$10:$F$509,$A73,'Job Catalog'!$H$10:$H$509,BB$7,'Job Catalog'!$I$10:$I$509,BB$9)/COUNTA('Job Catalog'!$C$10:$C$509),""))</f>
        <v/>
      </c>
      <c r="BC73" s="57">
        <f>IF(OR($A73="",BC$9=""),"",IFERROR(COUNTIFS('Job Catalog'!$F$10:$F$509,$A73,'Job Catalog'!$H$10:$H$509,BC$7,'Job Catalog'!$I$10:$I$509,BC$9)/COUNTA('Job Catalog'!$C$10:$C$509),""))</f>
        <v/>
      </c>
      <c r="BD73" s="57">
        <f>IF(OR($A73="",BD$9=""),"",IFERROR(COUNTIFS('Job Catalog'!$F$10:$F$509,$A73,'Job Catalog'!$H$10:$H$509,BD$7,'Job Catalog'!$I$10:$I$509,BD$9)/COUNTA('Job Catalog'!$C$10:$C$509),""))</f>
        <v/>
      </c>
      <c r="BE73" s="57">
        <f>IF(OR($A73="",BE$9=""),"",IFERROR(COUNTIFS('Job Catalog'!$F$10:$F$509,$A73,'Job Catalog'!$H$10:$H$509,BE$7,'Job Catalog'!$I$10:$I$509,BE$9)/COUNTA('Job Catalog'!$C$10:$C$509),""))</f>
        <v/>
      </c>
      <c r="BF73" s="57">
        <f>IF(OR($A73="",BF$9=""),"",IFERROR(COUNTIFS('Job Catalog'!$F$10:$F$509,$A73,'Job Catalog'!$H$10:$H$509,BF$7,'Job Catalog'!$I$10:$I$509,BF$9)/COUNTA('Job Catalog'!$C$10:$C$509),""))</f>
        <v/>
      </c>
      <c r="BG73" s="57">
        <f>IF(OR($A73="",BG$9=""),"",IFERROR(COUNTIFS('Job Catalog'!$F$10:$F$509,$A73,'Job Catalog'!$H$10:$H$509,BG$7,'Job Catalog'!$I$10:$I$509,BG$9)/COUNTA('Job Catalog'!$C$10:$C$509),""))</f>
        <v/>
      </c>
      <c r="BH73" s="57">
        <f>IF(OR($A73="",BH$9=""),"",IFERROR(COUNTIFS('Job Catalog'!$F$10:$F$509,$A73,'Job Catalog'!$H$10:$H$509,BH$7,'Job Catalog'!$I$10:$I$509,BH$9)/COUNTA('Job Catalog'!$C$10:$C$509),""))</f>
        <v/>
      </c>
      <c r="BI73" s="57">
        <f>IF(OR($A73="",BI$9=""),"",IFERROR(COUNTIFS('Job Catalog'!$F$10:$F$509,$A73,'Job Catalog'!$H$10:$H$509,BI$7,'Job Catalog'!$I$10:$I$509,BI$9)/COUNTA('Job Catalog'!$C$10:$C$509),""))</f>
        <v/>
      </c>
      <c r="BJ73" s="57">
        <f>IF(OR($A73="",BJ$9=""),"",IFERROR(COUNTIFS('Job Catalog'!$F$10:$F$509,$A73,'Job Catalog'!$H$10:$H$509,BJ$7,'Job Catalog'!$I$10:$I$509,BJ$9)/COUNTA('Job Catalog'!$C$10:$C$509),""))</f>
        <v/>
      </c>
      <c r="BK73" s="57">
        <f>IF(OR($A73="",BK$9=""),"",IFERROR(COUNTIFS('Job Catalog'!$F$10:$F$509,$A73,'Job Catalog'!$H$10:$H$509,BK$7,'Job Catalog'!$I$10:$I$509,BK$9)/COUNTA('Job Catalog'!$C$10:$C$509),""))</f>
        <v/>
      </c>
      <c r="BL73" s="57">
        <f>IF(OR($A73="",BL$9=""),"",IFERROR(COUNTIFS('Job Catalog'!$F$10:$F$509,$A73,'Job Catalog'!$H$10:$H$509,BL$7,'Job Catalog'!$I$10:$I$509,BL$9)/COUNTA('Job Catalog'!$C$10:$C$509),""))</f>
        <v/>
      </c>
      <c r="BM73" s="57">
        <f>IF(OR($A73="",BM$9=""),"",IFERROR(COUNTIFS('Job Catalog'!$F$10:$F$509,$A73,'Job Catalog'!$H$10:$H$509,BM$7,'Job Catalog'!$I$10:$I$509,BM$9)/COUNTA('Job Catalog'!$C$10:$C$509),""))</f>
        <v/>
      </c>
      <c r="BN73" s="57">
        <f>IF(OR($A73="",BN$9=""),"",IFERROR(COUNTIFS('Job Catalog'!$F$10:$F$509,$A73,'Job Catalog'!$H$10:$H$509,BN$7,'Job Catalog'!$I$10:$I$509,BN$9)/COUNTA('Job Catalog'!$C$10:$C$509),""))</f>
        <v/>
      </c>
      <c r="BO73" s="57">
        <f>IF(OR($A73="",BO$9=""),"",IFERROR(COUNTIFS('Job Catalog'!$F$10:$F$509,$A73,'Job Catalog'!$H$10:$H$509,BO$7,'Job Catalog'!$I$10:$I$509,BO$9)/COUNTA('Job Catalog'!$C$10:$C$509),""))</f>
        <v/>
      </c>
      <c r="BP73" s="57">
        <f>IF(OR($A73="",BP$9=""),"",IFERROR(COUNTIFS('Job Catalog'!$F$10:$F$509,$A73,'Job Catalog'!$H$10:$H$509,BP$7,'Job Catalog'!$I$10:$I$509,BP$9)/COUNTA('Job Catalog'!$C$10:$C$509),""))</f>
        <v/>
      </c>
      <c r="BQ73" s="57">
        <f>IF(OR($A73="",BQ$9=""),"",IFERROR(COUNTIFS('Job Catalog'!$F$10:$F$509,$A73,'Job Catalog'!$H$10:$H$509,BQ$7,'Job Catalog'!$I$10:$I$509,BQ$9)/COUNTA('Job Catalog'!$C$10:$C$509),""))</f>
        <v/>
      </c>
      <c r="BR73" s="57">
        <f>IF(OR($A73="",BR$9=""),"",IFERROR(COUNTIFS('Job Catalog'!$F$10:$F$509,$A73,'Job Catalog'!$H$10:$H$509,BR$7,'Job Catalog'!$I$10:$I$509,BR$9)/COUNTA('Job Catalog'!$C$10:$C$509),""))</f>
        <v/>
      </c>
      <c r="BS73" s="57">
        <f>IF(OR($A73="",BS$9=""),"",IFERROR(COUNTIFS('Job Catalog'!$F$10:$F$509,$A73,'Job Catalog'!$H$10:$H$509,BS$7,'Job Catalog'!$I$10:$I$509,BS$9)/COUNTA('Job Catalog'!$C$10:$C$509),""))</f>
        <v/>
      </c>
      <c r="BT73" s="57">
        <f>IF(OR($A73="",BT$9=""),"",IFERROR(COUNTIFS('Job Catalog'!$F$10:$F$509,$A73,'Job Catalog'!$H$10:$H$509,BT$7,'Job Catalog'!$I$10:$I$509,BT$9)/COUNTA('Job Catalog'!$C$10:$C$509),""))</f>
        <v/>
      </c>
      <c r="BU73" s="57">
        <f>IF(OR($A73="",BU$9=""),"",IFERROR(COUNTIFS('Job Catalog'!$F$10:$F$509,$A73,'Job Catalog'!$H$10:$H$509,BU$7,'Job Catalog'!$I$10:$I$509,BU$9)/COUNTA('Job Catalog'!$C$10:$C$509),""))</f>
        <v/>
      </c>
      <c r="BV73" s="57">
        <f>IF(OR($A73="",BV$9=""),"",IFERROR(COUNTIFS('Job Catalog'!$F$10:$F$509,$A73,'Job Catalog'!$H$10:$H$509,BV$7,'Job Catalog'!$I$10:$I$509,BV$9)/COUNTA('Job Catalog'!$C$10:$C$509),""))</f>
        <v/>
      </c>
      <c r="BW73" s="57">
        <f>IF(OR($A73="",BW$9=""),"",IFERROR(COUNTIFS('Job Catalog'!$F$10:$F$509,$A73,'Job Catalog'!$H$10:$H$509,BW$7,'Job Catalog'!$I$10:$I$509,BW$9)/COUNTA('Job Catalog'!$C$10:$C$509),""))</f>
        <v/>
      </c>
      <c r="BX73" s="57">
        <f>IF(OR($A73="",BX$9=""),"",IFERROR(COUNTIFS('Job Catalog'!$F$10:$F$509,$A73,'Job Catalog'!$H$10:$H$509,BX$7,'Job Catalog'!$I$10:$I$509,BX$9)/COUNTA('Job Catalog'!$C$10:$C$509),""))</f>
        <v/>
      </c>
      <c r="BY73" s="57">
        <f>IF(OR($A73="",BY$9=""),"",IFERROR(COUNTIFS('Job Catalog'!$F$10:$F$509,$A73,'Job Catalog'!$H$10:$H$509,BY$7,'Job Catalog'!$I$10:$I$509,BY$9)/COUNTA('Job Catalog'!$C$10:$C$509),""))</f>
        <v/>
      </c>
      <c r="BZ73" s="57">
        <f>IF(OR($A73="",BZ$9=""),"",IFERROR(COUNTIFS('Job Catalog'!$F$10:$F$509,$A73,'Job Catalog'!$H$10:$H$509,BZ$7,'Job Catalog'!$I$10:$I$509,BZ$9)/COUNTA('Job Catalog'!$C$10:$C$509),""))</f>
        <v/>
      </c>
      <c r="CA73" s="57">
        <f>IF(OR($A73="",CA$9=""),"",IFERROR(COUNTIFS('Job Catalog'!$F$10:$F$509,$A73,'Job Catalog'!$H$10:$H$509,CA$7,'Job Catalog'!$I$10:$I$509,CA$9)/COUNTA('Job Catalog'!$C$10:$C$509),""))</f>
        <v/>
      </c>
      <c r="CB73" s="57">
        <f>IF(OR($A73="",CB$9=""),"",IFERROR(COUNTIFS('Job Catalog'!$F$10:$F$509,$A73,'Job Catalog'!$H$10:$H$509,CB$7,'Job Catalog'!$I$10:$I$509,CB$9)/COUNTA('Job Catalog'!$C$10:$C$509),""))</f>
        <v/>
      </c>
      <c r="CC73" s="57">
        <f>IF(OR($A73="",CC$9=""),"",IFERROR(COUNTIFS('Job Catalog'!$F$10:$F$509,$A73,'Job Catalog'!$H$10:$H$509,CC$7,'Job Catalog'!$I$10:$I$509,CC$9)/COUNTA('Job Catalog'!$C$10:$C$509),""))</f>
        <v/>
      </c>
      <c r="CD73" s="57">
        <f>IF(OR($A73="",CD$9=""),"",IFERROR(COUNTIFS('Job Catalog'!$F$10:$F$509,$A73,'Job Catalog'!$H$10:$H$509,CD$7,'Job Catalog'!$I$10:$I$509,CD$9)/COUNTA('Job Catalog'!$C$10:$C$509),""))</f>
        <v/>
      </c>
      <c r="CE73" s="57">
        <f>IF(OR($A73="",CE$9=""),"",IFERROR(COUNTIFS('Job Catalog'!$F$10:$F$509,$A73,'Job Catalog'!$H$10:$H$509,CE$7,'Job Catalog'!$I$10:$I$509,CE$9)/COUNTA('Job Catalog'!$C$10:$C$509),""))</f>
        <v/>
      </c>
      <c r="CF73" s="57">
        <f>IF(OR($A73="",CF$9=""),"",IFERROR(COUNTIFS('Job Catalog'!$F$10:$F$509,$A73,'Job Catalog'!$H$10:$H$509,CF$7,'Job Catalog'!$I$10:$I$509,CF$9)/COUNTA('Job Catalog'!$C$10:$C$509),""))</f>
        <v/>
      </c>
      <c r="CG73" s="57">
        <f>IF(OR($A73="",CG$9=""),"",IFERROR(COUNTIFS('Job Catalog'!$F$10:$F$509,$A73,'Job Catalog'!$H$10:$H$509,CG$7,'Job Catalog'!$I$10:$I$509,CG$9)/COUNTA('Job Catalog'!$C$10:$C$509),""))</f>
        <v/>
      </c>
      <c r="CH73" s="57">
        <f>IF(OR($A73="",CH$9=""),"",IFERROR(COUNTIFS('Job Catalog'!$F$10:$F$509,$A73,'Job Catalog'!$H$10:$H$509,CH$7,'Job Catalog'!$I$10:$I$509,CH$9)/COUNTA('Job Catalog'!$C$10:$C$509),""))</f>
        <v/>
      </c>
      <c r="CI73" s="57">
        <f>IF(OR($A73="",CI$9=""),"",IFERROR(COUNTIFS('Job Catalog'!$F$10:$F$509,$A73,'Job Catalog'!$H$10:$H$509,CI$7,'Job Catalog'!$I$10:$I$509,CI$9)/COUNTA('Job Catalog'!$C$10:$C$509),""))</f>
        <v/>
      </c>
      <c r="CJ73" s="57">
        <f>IF(OR($A73="",CJ$9=""),"",IFERROR(COUNTIFS('Job Catalog'!$F$10:$F$509,$A73,'Job Catalog'!$H$10:$H$509,CJ$7,'Job Catalog'!$I$10:$I$509,CJ$9)/COUNTA('Job Catalog'!$C$10:$C$509),""))</f>
        <v/>
      </c>
      <c r="CK73" s="57">
        <f>IF(OR($A73="",CK$9=""),"",IFERROR(COUNTIFS('Job Catalog'!$F$10:$F$509,$A73,'Job Catalog'!$H$10:$H$509,CK$7,'Job Catalog'!$I$10:$I$509,CK$9)/COUNTA('Job Catalog'!$C$10:$C$509),""))</f>
        <v/>
      </c>
      <c r="CL73" s="57">
        <f>IF(OR($A73="",CL$9=""),"",IFERROR(COUNTIFS('Job Catalog'!$F$10:$F$509,$A73,'Job Catalog'!$H$10:$H$509,CL$7,'Job Catalog'!$I$10:$I$509,CL$9)/COUNTA('Job Catalog'!$C$10:$C$509),""))</f>
        <v/>
      </c>
      <c r="CM73" s="57">
        <f>IF(OR($A73="",CM$9=""),"",IFERROR(COUNTIFS('Job Catalog'!$F$10:$F$509,$A73,'Job Catalog'!$H$10:$H$509,CM$7,'Job Catalog'!$I$10:$I$509,CM$9)/COUNTA('Job Catalog'!$C$10:$C$509),""))</f>
        <v/>
      </c>
      <c r="CN73" s="57">
        <f>IF(OR($A73="",CN$9=""),"",IFERROR(COUNTIFS('Job Catalog'!$F$10:$F$509,$A73,'Job Catalog'!$H$10:$H$509,CN$7,'Job Catalog'!$I$10:$I$509,CN$9)/COUNTA('Job Catalog'!$C$10:$C$509),""))</f>
        <v/>
      </c>
      <c r="CO73" s="57">
        <f>IF(OR($A73="",CO$9=""),"",IFERROR(COUNTIFS('Job Catalog'!$F$10:$F$509,$A73,'Job Catalog'!$H$10:$H$509,CO$7,'Job Catalog'!$I$10:$I$509,CO$9)/COUNTA('Job Catalog'!$C$10:$C$509),""))</f>
        <v/>
      </c>
      <c r="CP73" s="57">
        <f>IF(OR($A73="",CP$9=""),"",IFERROR(COUNTIFS('Job Catalog'!$F$10:$F$509,$A73,'Job Catalog'!$H$10:$H$509,CP$7,'Job Catalog'!$I$10:$I$509,CP$9)/COUNTA('Job Catalog'!$C$10:$C$509),""))</f>
        <v/>
      </c>
      <c r="CQ73" s="57">
        <f>IF(OR($A73="",CQ$9=""),"",IFERROR(COUNTIFS('Job Catalog'!$F$10:$F$509,$A73,'Job Catalog'!$H$10:$H$509,CQ$7,'Job Catalog'!$I$10:$I$509,CQ$9)/COUNTA('Job Catalog'!$C$10:$C$509),""))</f>
        <v/>
      </c>
      <c r="CR73" s="57">
        <f>IF(OR($A73="",CR$9=""),"",IFERROR(COUNTIFS('Job Catalog'!$F$10:$F$509,$A73,'Job Catalog'!$H$10:$H$509,CR$7,'Job Catalog'!$I$10:$I$509,CR$9)/COUNTA('Job Catalog'!$C$10:$C$509),""))</f>
        <v/>
      </c>
      <c r="CS73" s="57">
        <f>IF(OR($A73="",CS$9=""),"",IFERROR(COUNTIFS('Job Catalog'!$F$10:$F$509,$A73,'Job Catalog'!$H$10:$H$509,CS$7,'Job Catalog'!$I$10:$I$509,CS$9)/COUNTA('Job Catalog'!$C$10:$C$509),""))</f>
        <v/>
      </c>
      <c r="CT73" s="57">
        <f>IF(OR($A73="",CT$9=""),"",IFERROR(COUNTIFS('Job Catalog'!$F$10:$F$509,$A73,'Job Catalog'!$H$10:$H$509,CT$7,'Job Catalog'!$I$10:$I$509,CT$9)/COUNTA('Job Catalog'!$C$10:$C$509),""))</f>
        <v/>
      </c>
      <c r="CU73" s="58">
        <f>IF($A73="","",SUM(C73:CT73))</f>
        <v/>
      </c>
    </row>
    <row r="74">
      <c r="A74">
        <f>IF(SETUP!$C212="","",SETUP!$C212)</f>
        <v/>
      </c>
      <c r="B74" s="9">
        <f>IF(SETUP!$C212="","",SETUP!$B212&amp;" / "&amp;SETUP!$D212)</f>
        <v/>
      </c>
      <c r="C74" s="57">
        <f>IF(OR($A74="",C$9=""),"",IFERROR(COUNTIFS('Job Catalog'!$F$10:$F$509,$A74,'Job Catalog'!$H$10:$H$509,C$7,'Job Catalog'!$I$10:$I$509,C$9)/COUNTA('Job Catalog'!$C$10:$C$509),""))</f>
        <v/>
      </c>
      <c r="D74" s="57">
        <f>IF(OR($A74="",D$9=""),"",IFERROR(COUNTIFS('Job Catalog'!$F$10:$F$509,$A74,'Job Catalog'!$H$10:$H$509,D$7,'Job Catalog'!$I$10:$I$509,D$9)/COUNTA('Job Catalog'!$C$10:$C$509),""))</f>
        <v/>
      </c>
      <c r="E74" s="57">
        <f>IF(OR($A74="",E$9=""),"",IFERROR(COUNTIFS('Job Catalog'!$F$10:$F$509,$A74,'Job Catalog'!$H$10:$H$509,E$7,'Job Catalog'!$I$10:$I$509,E$9)/COUNTA('Job Catalog'!$C$10:$C$509),""))</f>
        <v/>
      </c>
      <c r="F74" s="57">
        <f>IF(OR($A74="",F$9=""),"",IFERROR(COUNTIFS('Job Catalog'!$F$10:$F$509,$A74,'Job Catalog'!$H$10:$H$509,F$7,'Job Catalog'!$I$10:$I$509,F$9)/COUNTA('Job Catalog'!$C$10:$C$509),""))</f>
        <v/>
      </c>
      <c r="G74" s="57">
        <f>IF(OR($A74="",G$9=""),"",IFERROR(COUNTIFS('Job Catalog'!$F$10:$F$509,$A74,'Job Catalog'!$H$10:$H$509,G$7,'Job Catalog'!$I$10:$I$509,G$9)/COUNTA('Job Catalog'!$C$10:$C$509),""))</f>
        <v/>
      </c>
      <c r="H74" s="57">
        <f>IF(OR($A74="",H$9=""),"",IFERROR(COUNTIFS('Job Catalog'!$F$10:$F$509,$A74,'Job Catalog'!$H$10:$H$509,H$7,'Job Catalog'!$I$10:$I$509,H$9)/COUNTA('Job Catalog'!$C$10:$C$509),""))</f>
        <v/>
      </c>
      <c r="I74" s="57">
        <f>IF(OR($A74="",I$9=""),"",IFERROR(COUNTIFS('Job Catalog'!$F$10:$F$509,$A74,'Job Catalog'!$H$10:$H$509,I$7,'Job Catalog'!$I$10:$I$509,I$9)/COUNTA('Job Catalog'!$C$10:$C$509),""))</f>
        <v/>
      </c>
      <c r="J74" s="57">
        <f>IF(OR($A74="",J$9=""),"",IFERROR(COUNTIFS('Job Catalog'!$F$10:$F$509,$A74,'Job Catalog'!$H$10:$H$509,J$7,'Job Catalog'!$I$10:$I$509,J$9)/COUNTA('Job Catalog'!$C$10:$C$509),""))</f>
        <v/>
      </c>
      <c r="K74" s="57">
        <f>IF(OR($A74="",K$9=""),"",IFERROR(COUNTIFS('Job Catalog'!$F$10:$F$509,$A74,'Job Catalog'!$H$10:$H$509,K$7,'Job Catalog'!$I$10:$I$509,K$9)/COUNTA('Job Catalog'!$C$10:$C$509),""))</f>
        <v/>
      </c>
      <c r="L74" s="57">
        <f>IF(OR($A74="",L$9=""),"",IFERROR(COUNTIFS('Job Catalog'!$F$10:$F$509,$A74,'Job Catalog'!$H$10:$H$509,L$7,'Job Catalog'!$I$10:$I$509,L$9)/COUNTA('Job Catalog'!$C$10:$C$509),""))</f>
        <v/>
      </c>
      <c r="M74" s="57">
        <f>IF(OR($A74="",M$9=""),"",IFERROR(COUNTIFS('Job Catalog'!$F$10:$F$509,$A74,'Job Catalog'!$H$10:$H$509,M$7,'Job Catalog'!$I$10:$I$509,M$9)/COUNTA('Job Catalog'!$C$10:$C$509),""))</f>
        <v/>
      </c>
      <c r="N74" s="57">
        <f>IF(OR($A74="",N$9=""),"",IFERROR(COUNTIFS('Job Catalog'!$F$10:$F$509,$A74,'Job Catalog'!$H$10:$H$509,N$7,'Job Catalog'!$I$10:$I$509,N$9)/COUNTA('Job Catalog'!$C$10:$C$509),""))</f>
        <v/>
      </c>
      <c r="O74" s="57">
        <f>IF(OR($A74="",O$9=""),"",IFERROR(COUNTIFS('Job Catalog'!$F$10:$F$509,$A74,'Job Catalog'!$H$10:$H$509,O$7,'Job Catalog'!$I$10:$I$509,O$9)/COUNTA('Job Catalog'!$C$10:$C$509),""))</f>
        <v/>
      </c>
      <c r="P74" s="57">
        <f>IF(OR($A74="",P$9=""),"",IFERROR(COUNTIFS('Job Catalog'!$F$10:$F$509,$A74,'Job Catalog'!$H$10:$H$509,P$7,'Job Catalog'!$I$10:$I$509,P$9)/COUNTA('Job Catalog'!$C$10:$C$509),""))</f>
        <v/>
      </c>
      <c r="Q74" s="57">
        <f>IF(OR($A74="",Q$9=""),"",IFERROR(COUNTIFS('Job Catalog'!$F$10:$F$509,$A74,'Job Catalog'!$H$10:$H$509,Q$7,'Job Catalog'!$I$10:$I$509,Q$9)/COUNTA('Job Catalog'!$C$10:$C$509),""))</f>
        <v/>
      </c>
      <c r="R74" s="57">
        <f>IF(OR($A74="",R$9=""),"",IFERROR(COUNTIFS('Job Catalog'!$F$10:$F$509,$A74,'Job Catalog'!$H$10:$H$509,R$7,'Job Catalog'!$I$10:$I$509,R$9)/COUNTA('Job Catalog'!$C$10:$C$509),""))</f>
        <v/>
      </c>
      <c r="S74" s="57">
        <f>IF(OR($A74="",S$9=""),"",IFERROR(COUNTIFS('Job Catalog'!$F$10:$F$509,$A74,'Job Catalog'!$H$10:$H$509,S$7,'Job Catalog'!$I$10:$I$509,S$9)/COUNTA('Job Catalog'!$C$10:$C$509),""))</f>
        <v/>
      </c>
      <c r="T74" s="57">
        <f>IF(OR($A74="",T$9=""),"",IFERROR(COUNTIFS('Job Catalog'!$F$10:$F$509,$A74,'Job Catalog'!$H$10:$H$509,T$7,'Job Catalog'!$I$10:$I$509,T$9)/COUNTA('Job Catalog'!$C$10:$C$509),""))</f>
        <v/>
      </c>
      <c r="U74" s="57">
        <f>IF(OR($A74="",U$9=""),"",IFERROR(COUNTIFS('Job Catalog'!$F$10:$F$509,$A74,'Job Catalog'!$H$10:$H$509,U$7,'Job Catalog'!$I$10:$I$509,U$9)/COUNTA('Job Catalog'!$C$10:$C$509),""))</f>
        <v/>
      </c>
      <c r="V74" s="57">
        <f>IF(OR($A74="",V$9=""),"",IFERROR(COUNTIFS('Job Catalog'!$F$10:$F$509,$A74,'Job Catalog'!$H$10:$H$509,V$7,'Job Catalog'!$I$10:$I$509,V$9)/COUNTA('Job Catalog'!$C$10:$C$509),""))</f>
        <v/>
      </c>
      <c r="W74" s="57">
        <f>IF(OR($A74="",W$9=""),"",IFERROR(COUNTIFS('Job Catalog'!$F$10:$F$509,$A74,'Job Catalog'!$H$10:$H$509,W$7,'Job Catalog'!$I$10:$I$509,W$9)/COUNTA('Job Catalog'!$C$10:$C$509),""))</f>
        <v/>
      </c>
      <c r="X74" s="57">
        <f>IF(OR($A74="",X$9=""),"",IFERROR(COUNTIFS('Job Catalog'!$F$10:$F$509,$A74,'Job Catalog'!$H$10:$H$509,X$7,'Job Catalog'!$I$10:$I$509,X$9)/COUNTA('Job Catalog'!$C$10:$C$509),""))</f>
        <v/>
      </c>
      <c r="Y74" s="57">
        <f>IF(OR($A74="",Y$9=""),"",IFERROR(COUNTIFS('Job Catalog'!$F$10:$F$509,$A74,'Job Catalog'!$H$10:$H$509,Y$7,'Job Catalog'!$I$10:$I$509,Y$9)/COUNTA('Job Catalog'!$C$10:$C$509),""))</f>
        <v/>
      </c>
      <c r="Z74" s="57">
        <f>IF(OR($A74="",Z$9=""),"",IFERROR(COUNTIFS('Job Catalog'!$F$10:$F$509,$A74,'Job Catalog'!$H$10:$H$509,Z$7,'Job Catalog'!$I$10:$I$509,Z$9)/COUNTA('Job Catalog'!$C$10:$C$509),""))</f>
        <v/>
      </c>
      <c r="AA74" s="57">
        <f>IF(OR($A74="",AA$9=""),"",IFERROR(COUNTIFS('Job Catalog'!$F$10:$F$509,$A74,'Job Catalog'!$H$10:$H$509,AA$7,'Job Catalog'!$I$10:$I$509,AA$9)/COUNTA('Job Catalog'!$C$10:$C$509),""))</f>
        <v/>
      </c>
      <c r="AB74" s="57">
        <f>IF(OR($A74="",AB$9=""),"",IFERROR(COUNTIFS('Job Catalog'!$F$10:$F$509,$A74,'Job Catalog'!$H$10:$H$509,AB$7,'Job Catalog'!$I$10:$I$509,AB$9)/COUNTA('Job Catalog'!$C$10:$C$509),""))</f>
        <v/>
      </c>
      <c r="AC74" s="57">
        <f>IF(OR($A74="",AC$9=""),"",IFERROR(COUNTIFS('Job Catalog'!$F$10:$F$509,$A74,'Job Catalog'!$H$10:$H$509,AC$7,'Job Catalog'!$I$10:$I$509,AC$9)/COUNTA('Job Catalog'!$C$10:$C$509),""))</f>
        <v/>
      </c>
      <c r="AD74" s="57">
        <f>IF(OR($A74="",AD$9=""),"",IFERROR(COUNTIFS('Job Catalog'!$F$10:$F$509,$A74,'Job Catalog'!$H$10:$H$509,AD$7,'Job Catalog'!$I$10:$I$509,AD$9)/COUNTA('Job Catalog'!$C$10:$C$509),""))</f>
        <v/>
      </c>
      <c r="AE74" s="57">
        <f>IF(OR($A74="",AE$9=""),"",IFERROR(COUNTIFS('Job Catalog'!$F$10:$F$509,$A74,'Job Catalog'!$H$10:$H$509,AE$7,'Job Catalog'!$I$10:$I$509,AE$9)/COUNTA('Job Catalog'!$C$10:$C$509),""))</f>
        <v/>
      </c>
      <c r="AF74" s="57">
        <f>IF(OR($A74="",AF$9=""),"",IFERROR(COUNTIFS('Job Catalog'!$F$10:$F$509,$A74,'Job Catalog'!$H$10:$H$509,AF$7,'Job Catalog'!$I$10:$I$509,AF$9)/COUNTA('Job Catalog'!$C$10:$C$509),""))</f>
        <v/>
      </c>
      <c r="AG74" s="57">
        <f>IF(OR($A74="",AG$9=""),"",IFERROR(COUNTIFS('Job Catalog'!$F$10:$F$509,$A74,'Job Catalog'!$H$10:$H$509,AG$7,'Job Catalog'!$I$10:$I$509,AG$9)/COUNTA('Job Catalog'!$C$10:$C$509),""))</f>
        <v/>
      </c>
      <c r="AH74" s="57">
        <f>IF(OR($A74="",AH$9=""),"",IFERROR(COUNTIFS('Job Catalog'!$F$10:$F$509,$A74,'Job Catalog'!$H$10:$H$509,AH$7,'Job Catalog'!$I$10:$I$509,AH$9)/COUNTA('Job Catalog'!$C$10:$C$509),""))</f>
        <v/>
      </c>
      <c r="AI74" s="57">
        <f>IF(OR($A74="",AI$9=""),"",IFERROR(COUNTIFS('Job Catalog'!$F$10:$F$509,$A74,'Job Catalog'!$H$10:$H$509,AI$7,'Job Catalog'!$I$10:$I$509,AI$9)/COUNTA('Job Catalog'!$C$10:$C$509),""))</f>
        <v/>
      </c>
      <c r="AJ74" s="57">
        <f>IF(OR($A74="",AJ$9=""),"",IFERROR(COUNTIFS('Job Catalog'!$F$10:$F$509,$A74,'Job Catalog'!$H$10:$H$509,AJ$7,'Job Catalog'!$I$10:$I$509,AJ$9)/COUNTA('Job Catalog'!$C$10:$C$509),""))</f>
        <v/>
      </c>
      <c r="AK74" s="57">
        <f>IF(OR($A74="",AK$9=""),"",IFERROR(COUNTIFS('Job Catalog'!$F$10:$F$509,$A74,'Job Catalog'!$H$10:$H$509,AK$7,'Job Catalog'!$I$10:$I$509,AK$9)/COUNTA('Job Catalog'!$C$10:$C$509),""))</f>
        <v/>
      </c>
      <c r="AL74" s="57">
        <f>IF(OR($A74="",AL$9=""),"",IFERROR(COUNTIFS('Job Catalog'!$F$10:$F$509,$A74,'Job Catalog'!$H$10:$H$509,AL$7,'Job Catalog'!$I$10:$I$509,AL$9)/COUNTA('Job Catalog'!$C$10:$C$509),""))</f>
        <v/>
      </c>
      <c r="AM74" s="57">
        <f>IF(OR($A74="",AM$9=""),"",IFERROR(COUNTIFS('Job Catalog'!$F$10:$F$509,$A74,'Job Catalog'!$H$10:$H$509,AM$7,'Job Catalog'!$I$10:$I$509,AM$9)/COUNTA('Job Catalog'!$C$10:$C$509),""))</f>
        <v/>
      </c>
      <c r="AN74" s="57">
        <f>IF(OR($A74="",AN$9=""),"",IFERROR(COUNTIFS('Job Catalog'!$F$10:$F$509,$A74,'Job Catalog'!$H$10:$H$509,AN$7,'Job Catalog'!$I$10:$I$509,AN$9)/COUNTA('Job Catalog'!$C$10:$C$509),""))</f>
        <v/>
      </c>
      <c r="AO74" s="57">
        <f>IF(OR($A74="",AO$9=""),"",IFERROR(COUNTIFS('Job Catalog'!$F$10:$F$509,$A74,'Job Catalog'!$H$10:$H$509,AO$7,'Job Catalog'!$I$10:$I$509,AO$9)/COUNTA('Job Catalog'!$C$10:$C$509),""))</f>
        <v/>
      </c>
      <c r="AP74" s="57">
        <f>IF(OR($A74="",AP$9=""),"",IFERROR(COUNTIFS('Job Catalog'!$F$10:$F$509,$A74,'Job Catalog'!$H$10:$H$509,AP$7,'Job Catalog'!$I$10:$I$509,AP$9)/COUNTA('Job Catalog'!$C$10:$C$509),""))</f>
        <v/>
      </c>
      <c r="AQ74" s="57">
        <f>IF(OR($A74="",AQ$9=""),"",IFERROR(COUNTIFS('Job Catalog'!$F$10:$F$509,$A74,'Job Catalog'!$H$10:$H$509,AQ$7,'Job Catalog'!$I$10:$I$509,AQ$9)/COUNTA('Job Catalog'!$C$10:$C$509),""))</f>
        <v/>
      </c>
      <c r="AR74" s="57">
        <f>IF(OR($A74="",AR$9=""),"",IFERROR(COUNTIFS('Job Catalog'!$F$10:$F$509,$A74,'Job Catalog'!$H$10:$H$509,AR$7,'Job Catalog'!$I$10:$I$509,AR$9)/COUNTA('Job Catalog'!$C$10:$C$509),""))</f>
        <v/>
      </c>
      <c r="AS74" s="57">
        <f>IF(OR($A74="",AS$9=""),"",IFERROR(COUNTIFS('Job Catalog'!$F$10:$F$509,$A74,'Job Catalog'!$H$10:$H$509,AS$7,'Job Catalog'!$I$10:$I$509,AS$9)/COUNTA('Job Catalog'!$C$10:$C$509),""))</f>
        <v/>
      </c>
      <c r="AT74" s="57">
        <f>IF(OR($A74="",AT$9=""),"",IFERROR(COUNTIFS('Job Catalog'!$F$10:$F$509,$A74,'Job Catalog'!$H$10:$H$509,AT$7,'Job Catalog'!$I$10:$I$509,AT$9)/COUNTA('Job Catalog'!$C$10:$C$509),""))</f>
        <v/>
      </c>
      <c r="AU74" s="57">
        <f>IF(OR($A74="",AU$9=""),"",IFERROR(COUNTIFS('Job Catalog'!$F$10:$F$509,$A74,'Job Catalog'!$H$10:$H$509,AU$7,'Job Catalog'!$I$10:$I$509,AU$9)/COUNTA('Job Catalog'!$C$10:$C$509),""))</f>
        <v/>
      </c>
      <c r="AV74" s="57">
        <f>IF(OR($A74="",AV$9=""),"",IFERROR(COUNTIFS('Job Catalog'!$F$10:$F$509,$A74,'Job Catalog'!$H$10:$H$509,AV$7,'Job Catalog'!$I$10:$I$509,AV$9)/COUNTA('Job Catalog'!$C$10:$C$509),""))</f>
        <v/>
      </c>
      <c r="AW74" s="57">
        <f>IF(OR($A74="",AW$9=""),"",IFERROR(COUNTIFS('Job Catalog'!$F$10:$F$509,$A74,'Job Catalog'!$H$10:$H$509,AW$7,'Job Catalog'!$I$10:$I$509,AW$9)/COUNTA('Job Catalog'!$C$10:$C$509),""))</f>
        <v/>
      </c>
      <c r="AX74" s="57">
        <f>IF(OR($A74="",AX$9=""),"",IFERROR(COUNTIFS('Job Catalog'!$F$10:$F$509,$A74,'Job Catalog'!$H$10:$H$509,AX$7,'Job Catalog'!$I$10:$I$509,AX$9)/COUNTA('Job Catalog'!$C$10:$C$509),""))</f>
        <v/>
      </c>
      <c r="AY74" s="57">
        <f>IF(OR($A74="",AY$9=""),"",IFERROR(COUNTIFS('Job Catalog'!$F$10:$F$509,$A74,'Job Catalog'!$H$10:$H$509,AY$7,'Job Catalog'!$I$10:$I$509,AY$9)/COUNTA('Job Catalog'!$C$10:$C$509),""))</f>
        <v/>
      </c>
      <c r="AZ74" s="57">
        <f>IF(OR($A74="",AZ$9=""),"",IFERROR(COUNTIFS('Job Catalog'!$F$10:$F$509,$A74,'Job Catalog'!$H$10:$H$509,AZ$7,'Job Catalog'!$I$10:$I$509,AZ$9)/COUNTA('Job Catalog'!$C$10:$C$509),""))</f>
        <v/>
      </c>
      <c r="BA74" s="57">
        <f>IF(OR($A74="",BA$9=""),"",IFERROR(COUNTIFS('Job Catalog'!$F$10:$F$509,$A74,'Job Catalog'!$H$10:$H$509,BA$7,'Job Catalog'!$I$10:$I$509,BA$9)/COUNTA('Job Catalog'!$C$10:$C$509),""))</f>
        <v/>
      </c>
      <c r="BB74" s="57">
        <f>IF(OR($A74="",BB$9=""),"",IFERROR(COUNTIFS('Job Catalog'!$F$10:$F$509,$A74,'Job Catalog'!$H$10:$H$509,BB$7,'Job Catalog'!$I$10:$I$509,BB$9)/COUNTA('Job Catalog'!$C$10:$C$509),""))</f>
        <v/>
      </c>
      <c r="BC74" s="57">
        <f>IF(OR($A74="",BC$9=""),"",IFERROR(COUNTIFS('Job Catalog'!$F$10:$F$509,$A74,'Job Catalog'!$H$10:$H$509,BC$7,'Job Catalog'!$I$10:$I$509,BC$9)/COUNTA('Job Catalog'!$C$10:$C$509),""))</f>
        <v/>
      </c>
      <c r="BD74" s="57">
        <f>IF(OR($A74="",BD$9=""),"",IFERROR(COUNTIFS('Job Catalog'!$F$10:$F$509,$A74,'Job Catalog'!$H$10:$H$509,BD$7,'Job Catalog'!$I$10:$I$509,BD$9)/COUNTA('Job Catalog'!$C$10:$C$509),""))</f>
        <v/>
      </c>
      <c r="BE74" s="57">
        <f>IF(OR($A74="",BE$9=""),"",IFERROR(COUNTIFS('Job Catalog'!$F$10:$F$509,$A74,'Job Catalog'!$H$10:$H$509,BE$7,'Job Catalog'!$I$10:$I$509,BE$9)/COUNTA('Job Catalog'!$C$10:$C$509),""))</f>
        <v/>
      </c>
      <c r="BF74" s="57">
        <f>IF(OR($A74="",BF$9=""),"",IFERROR(COUNTIFS('Job Catalog'!$F$10:$F$509,$A74,'Job Catalog'!$H$10:$H$509,BF$7,'Job Catalog'!$I$10:$I$509,BF$9)/COUNTA('Job Catalog'!$C$10:$C$509),""))</f>
        <v/>
      </c>
      <c r="BG74" s="57">
        <f>IF(OR($A74="",BG$9=""),"",IFERROR(COUNTIFS('Job Catalog'!$F$10:$F$509,$A74,'Job Catalog'!$H$10:$H$509,BG$7,'Job Catalog'!$I$10:$I$509,BG$9)/COUNTA('Job Catalog'!$C$10:$C$509),""))</f>
        <v/>
      </c>
      <c r="BH74" s="57">
        <f>IF(OR($A74="",BH$9=""),"",IFERROR(COUNTIFS('Job Catalog'!$F$10:$F$509,$A74,'Job Catalog'!$H$10:$H$509,BH$7,'Job Catalog'!$I$10:$I$509,BH$9)/COUNTA('Job Catalog'!$C$10:$C$509),""))</f>
        <v/>
      </c>
      <c r="BI74" s="57">
        <f>IF(OR($A74="",BI$9=""),"",IFERROR(COUNTIFS('Job Catalog'!$F$10:$F$509,$A74,'Job Catalog'!$H$10:$H$509,BI$7,'Job Catalog'!$I$10:$I$509,BI$9)/COUNTA('Job Catalog'!$C$10:$C$509),""))</f>
        <v/>
      </c>
      <c r="BJ74" s="57">
        <f>IF(OR($A74="",BJ$9=""),"",IFERROR(COUNTIFS('Job Catalog'!$F$10:$F$509,$A74,'Job Catalog'!$H$10:$H$509,BJ$7,'Job Catalog'!$I$10:$I$509,BJ$9)/COUNTA('Job Catalog'!$C$10:$C$509),""))</f>
        <v/>
      </c>
      <c r="BK74" s="57">
        <f>IF(OR($A74="",BK$9=""),"",IFERROR(COUNTIFS('Job Catalog'!$F$10:$F$509,$A74,'Job Catalog'!$H$10:$H$509,BK$7,'Job Catalog'!$I$10:$I$509,BK$9)/COUNTA('Job Catalog'!$C$10:$C$509),""))</f>
        <v/>
      </c>
      <c r="BL74" s="57">
        <f>IF(OR($A74="",BL$9=""),"",IFERROR(COUNTIFS('Job Catalog'!$F$10:$F$509,$A74,'Job Catalog'!$H$10:$H$509,BL$7,'Job Catalog'!$I$10:$I$509,BL$9)/COUNTA('Job Catalog'!$C$10:$C$509),""))</f>
        <v/>
      </c>
      <c r="BM74" s="57">
        <f>IF(OR($A74="",BM$9=""),"",IFERROR(COUNTIFS('Job Catalog'!$F$10:$F$509,$A74,'Job Catalog'!$H$10:$H$509,BM$7,'Job Catalog'!$I$10:$I$509,BM$9)/COUNTA('Job Catalog'!$C$10:$C$509),""))</f>
        <v/>
      </c>
      <c r="BN74" s="57">
        <f>IF(OR($A74="",BN$9=""),"",IFERROR(COUNTIFS('Job Catalog'!$F$10:$F$509,$A74,'Job Catalog'!$H$10:$H$509,BN$7,'Job Catalog'!$I$10:$I$509,BN$9)/COUNTA('Job Catalog'!$C$10:$C$509),""))</f>
        <v/>
      </c>
      <c r="BO74" s="57">
        <f>IF(OR($A74="",BO$9=""),"",IFERROR(COUNTIFS('Job Catalog'!$F$10:$F$509,$A74,'Job Catalog'!$H$10:$H$509,BO$7,'Job Catalog'!$I$10:$I$509,BO$9)/COUNTA('Job Catalog'!$C$10:$C$509),""))</f>
        <v/>
      </c>
      <c r="BP74" s="57">
        <f>IF(OR($A74="",BP$9=""),"",IFERROR(COUNTIFS('Job Catalog'!$F$10:$F$509,$A74,'Job Catalog'!$H$10:$H$509,BP$7,'Job Catalog'!$I$10:$I$509,BP$9)/COUNTA('Job Catalog'!$C$10:$C$509),""))</f>
        <v/>
      </c>
      <c r="BQ74" s="57">
        <f>IF(OR($A74="",BQ$9=""),"",IFERROR(COUNTIFS('Job Catalog'!$F$10:$F$509,$A74,'Job Catalog'!$H$10:$H$509,BQ$7,'Job Catalog'!$I$10:$I$509,BQ$9)/COUNTA('Job Catalog'!$C$10:$C$509),""))</f>
        <v/>
      </c>
      <c r="BR74" s="57">
        <f>IF(OR($A74="",BR$9=""),"",IFERROR(COUNTIFS('Job Catalog'!$F$10:$F$509,$A74,'Job Catalog'!$H$10:$H$509,BR$7,'Job Catalog'!$I$10:$I$509,BR$9)/COUNTA('Job Catalog'!$C$10:$C$509),""))</f>
        <v/>
      </c>
      <c r="BS74" s="57">
        <f>IF(OR($A74="",BS$9=""),"",IFERROR(COUNTIFS('Job Catalog'!$F$10:$F$509,$A74,'Job Catalog'!$H$10:$H$509,BS$7,'Job Catalog'!$I$10:$I$509,BS$9)/COUNTA('Job Catalog'!$C$10:$C$509),""))</f>
        <v/>
      </c>
      <c r="BT74" s="57">
        <f>IF(OR($A74="",BT$9=""),"",IFERROR(COUNTIFS('Job Catalog'!$F$10:$F$509,$A74,'Job Catalog'!$H$10:$H$509,BT$7,'Job Catalog'!$I$10:$I$509,BT$9)/COUNTA('Job Catalog'!$C$10:$C$509),""))</f>
        <v/>
      </c>
      <c r="BU74" s="57">
        <f>IF(OR($A74="",BU$9=""),"",IFERROR(COUNTIFS('Job Catalog'!$F$10:$F$509,$A74,'Job Catalog'!$H$10:$H$509,BU$7,'Job Catalog'!$I$10:$I$509,BU$9)/COUNTA('Job Catalog'!$C$10:$C$509),""))</f>
        <v/>
      </c>
      <c r="BV74" s="57">
        <f>IF(OR($A74="",BV$9=""),"",IFERROR(COUNTIFS('Job Catalog'!$F$10:$F$509,$A74,'Job Catalog'!$H$10:$H$509,BV$7,'Job Catalog'!$I$10:$I$509,BV$9)/COUNTA('Job Catalog'!$C$10:$C$509),""))</f>
        <v/>
      </c>
      <c r="BW74" s="57">
        <f>IF(OR($A74="",BW$9=""),"",IFERROR(COUNTIFS('Job Catalog'!$F$10:$F$509,$A74,'Job Catalog'!$H$10:$H$509,BW$7,'Job Catalog'!$I$10:$I$509,BW$9)/COUNTA('Job Catalog'!$C$10:$C$509),""))</f>
        <v/>
      </c>
      <c r="BX74" s="57">
        <f>IF(OR($A74="",BX$9=""),"",IFERROR(COUNTIFS('Job Catalog'!$F$10:$F$509,$A74,'Job Catalog'!$H$10:$H$509,BX$7,'Job Catalog'!$I$10:$I$509,BX$9)/COUNTA('Job Catalog'!$C$10:$C$509),""))</f>
        <v/>
      </c>
      <c r="BY74" s="57">
        <f>IF(OR($A74="",BY$9=""),"",IFERROR(COUNTIFS('Job Catalog'!$F$10:$F$509,$A74,'Job Catalog'!$H$10:$H$509,BY$7,'Job Catalog'!$I$10:$I$509,BY$9)/COUNTA('Job Catalog'!$C$10:$C$509),""))</f>
        <v/>
      </c>
      <c r="BZ74" s="57">
        <f>IF(OR($A74="",BZ$9=""),"",IFERROR(COUNTIFS('Job Catalog'!$F$10:$F$509,$A74,'Job Catalog'!$H$10:$H$509,BZ$7,'Job Catalog'!$I$10:$I$509,BZ$9)/COUNTA('Job Catalog'!$C$10:$C$509),""))</f>
        <v/>
      </c>
      <c r="CA74" s="57">
        <f>IF(OR($A74="",CA$9=""),"",IFERROR(COUNTIFS('Job Catalog'!$F$10:$F$509,$A74,'Job Catalog'!$H$10:$H$509,CA$7,'Job Catalog'!$I$10:$I$509,CA$9)/COUNTA('Job Catalog'!$C$10:$C$509),""))</f>
        <v/>
      </c>
      <c r="CB74" s="57">
        <f>IF(OR($A74="",CB$9=""),"",IFERROR(COUNTIFS('Job Catalog'!$F$10:$F$509,$A74,'Job Catalog'!$H$10:$H$509,CB$7,'Job Catalog'!$I$10:$I$509,CB$9)/COUNTA('Job Catalog'!$C$10:$C$509),""))</f>
        <v/>
      </c>
      <c r="CC74" s="57">
        <f>IF(OR($A74="",CC$9=""),"",IFERROR(COUNTIFS('Job Catalog'!$F$10:$F$509,$A74,'Job Catalog'!$H$10:$H$509,CC$7,'Job Catalog'!$I$10:$I$509,CC$9)/COUNTA('Job Catalog'!$C$10:$C$509),""))</f>
        <v/>
      </c>
      <c r="CD74" s="57">
        <f>IF(OR($A74="",CD$9=""),"",IFERROR(COUNTIFS('Job Catalog'!$F$10:$F$509,$A74,'Job Catalog'!$H$10:$H$509,CD$7,'Job Catalog'!$I$10:$I$509,CD$9)/COUNTA('Job Catalog'!$C$10:$C$509),""))</f>
        <v/>
      </c>
      <c r="CE74" s="57">
        <f>IF(OR($A74="",CE$9=""),"",IFERROR(COUNTIFS('Job Catalog'!$F$10:$F$509,$A74,'Job Catalog'!$H$10:$H$509,CE$7,'Job Catalog'!$I$10:$I$509,CE$9)/COUNTA('Job Catalog'!$C$10:$C$509),""))</f>
        <v/>
      </c>
      <c r="CF74" s="57">
        <f>IF(OR($A74="",CF$9=""),"",IFERROR(COUNTIFS('Job Catalog'!$F$10:$F$509,$A74,'Job Catalog'!$H$10:$H$509,CF$7,'Job Catalog'!$I$10:$I$509,CF$9)/COUNTA('Job Catalog'!$C$10:$C$509),""))</f>
        <v/>
      </c>
      <c r="CG74" s="57">
        <f>IF(OR($A74="",CG$9=""),"",IFERROR(COUNTIFS('Job Catalog'!$F$10:$F$509,$A74,'Job Catalog'!$H$10:$H$509,CG$7,'Job Catalog'!$I$10:$I$509,CG$9)/COUNTA('Job Catalog'!$C$10:$C$509),""))</f>
        <v/>
      </c>
      <c r="CH74" s="57">
        <f>IF(OR($A74="",CH$9=""),"",IFERROR(COUNTIFS('Job Catalog'!$F$10:$F$509,$A74,'Job Catalog'!$H$10:$H$509,CH$7,'Job Catalog'!$I$10:$I$509,CH$9)/COUNTA('Job Catalog'!$C$10:$C$509),""))</f>
        <v/>
      </c>
      <c r="CI74" s="57">
        <f>IF(OR($A74="",CI$9=""),"",IFERROR(COUNTIFS('Job Catalog'!$F$10:$F$509,$A74,'Job Catalog'!$H$10:$H$509,CI$7,'Job Catalog'!$I$10:$I$509,CI$9)/COUNTA('Job Catalog'!$C$10:$C$509),""))</f>
        <v/>
      </c>
      <c r="CJ74" s="57">
        <f>IF(OR($A74="",CJ$9=""),"",IFERROR(COUNTIFS('Job Catalog'!$F$10:$F$509,$A74,'Job Catalog'!$H$10:$H$509,CJ$7,'Job Catalog'!$I$10:$I$509,CJ$9)/COUNTA('Job Catalog'!$C$10:$C$509),""))</f>
        <v/>
      </c>
      <c r="CK74" s="57">
        <f>IF(OR($A74="",CK$9=""),"",IFERROR(COUNTIFS('Job Catalog'!$F$10:$F$509,$A74,'Job Catalog'!$H$10:$H$509,CK$7,'Job Catalog'!$I$10:$I$509,CK$9)/COUNTA('Job Catalog'!$C$10:$C$509),""))</f>
        <v/>
      </c>
      <c r="CL74" s="57">
        <f>IF(OR($A74="",CL$9=""),"",IFERROR(COUNTIFS('Job Catalog'!$F$10:$F$509,$A74,'Job Catalog'!$H$10:$H$509,CL$7,'Job Catalog'!$I$10:$I$509,CL$9)/COUNTA('Job Catalog'!$C$10:$C$509),""))</f>
        <v/>
      </c>
      <c r="CM74" s="57">
        <f>IF(OR($A74="",CM$9=""),"",IFERROR(COUNTIFS('Job Catalog'!$F$10:$F$509,$A74,'Job Catalog'!$H$10:$H$509,CM$7,'Job Catalog'!$I$10:$I$509,CM$9)/COUNTA('Job Catalog'!$C$10:$C$509),""))</f>
        <v/>
      </c>
      <c r="CN74" s="57">
        <f>IF(OR($A74="",CN$9=""),"",IFERROR(COUNTIFS('Job Catalog'!$F$10:$F$509,$A74,'Job Catalog'!$H$10:$H$509,CN$7,'Job Catalog'!$I$10:$I$509,CN$9)/COUNTA('Job Catalog'!$C$10:$C$509),""))</f>
        <v/>
      </c>
      <c r="CO74" s="57">
        <f>IF(OR($A74="",CO$9=""),"",IFERROR(COUNTIFS('Job Catalog'!$F$10:$F$509,$A74,'Job Catalog'!$H$10:$H$509,CO$7,'Job Catalog'!$I$10:$I$509,CO$9)/COUNTA('Job Catalog'!$C$10:$C$509),""))</f>
        <v/>
      </c>
      <c r="CP74" s="57">
        <f>IF(OR($A74="",CP$9=""),"",IFERROR(COUNTIFS('Job Catalog'!$F$10:$F$509,$A74,'Job Catalog'!$H$10:$H$509,CP$7,'Job Catalog'!$I$10:$I$509,CP$9)/COUNTA('Job Catalog'!$C$10:$C$509),""))</f>
        <v/>
      </c>
      <c r="CQ74" s="57">
        <f>IF(OR($A74="",CQ$9=""),"",IFERROR(COUNTIFS('Job Catalog'!$F$10:$F$509,$A74,'Job Catalog'!$H$10:$H$509,CQ$7,'Job Catalog'!$I$10:$I$509,CQ$9)/COUNTA('Job Catalog'!$C$10:$C$509),""))</f>
        <v/>
      </c>
      <c r="CR74" s="57">
        <f>IF(OR($A74="",CR$9=""),"",IFERROR(COUNTIFS('Job Catalog'!$F$10:$F$509,$A74,'Job Catalog'!$H$10:$H$509,CR$7,'Job Catalog'!$I$10:$I$509,CR$9)/COUNTA('Job Catalog'!$C$10:$C$509),""))</f>
        <v/>
      </c>
      <c r="CS74" s="57">
        <f>IF(OR($A74="",CS$9=""),"",IFERROR(COUNTIFS('Job Catalog'!$F$10:$F$509,$A74,'Job Catalog'!$H$10:$H$509,CS$7,'Job Catalog'!$I$10:$I$509,CS$9)/COUNTA('Job Catalog'!$C$10:$C$509),""))</f>
        <v/>
      </c>
      <c r="CT74" s="57">
        <f>IF(OR($A74="",CT$9=""),"",IFERROR(COUNTIFS('Job Catalog'!$F$10:$F$509,$A74,'Job Catalog'!$H$10:$H$509,CT$7,'Job Catalog'!$I$10:$I$509,CT$9)/COUNTA('Job Catalog'!$C$10:$C$509),""))</f>
        <v/>
      </c>
      <c r="CU74" s="58">
        <f>IF($A74="","",SUM(C74:CT74))</f>
        <v/>
      </c>
    </row>
    <row r="75">
      <c r="A75">
        <f>IF(SETUP!$C213="","",SETUP!$C213)</f>
        <v/>
      </c>
      <c r="B75" s="9">
        <f>IF(SETUP!$C213="","",SETUP!$B213&amp;" / "&amp;SETUP!$D213)</f>
        <v/>
      </c>
      <c r="C75" s="57">
        <f>IF(OR($A75="",C$9=""),"",IFERROR(COUNTIFS('Job Catalog'!$F$10:$F$509,$A75,'Job Catalog'!$H$10:$H$509,C$7,'Job Catalog'!$I$10:$I$509,C$9)/COUNTA('Job Catalog'!$C$10:$C$509),""))</f>
        <v/>
      </c>
      <c r="D75" s="57">
        <f>IF(OR($A75="",D$9=""),"",IFERROR(COUNTIFS('Job Catalog'!$F$10:$F$509,$A75,'Job Catalog'!$H$10:$H$509,D$7,'Job Catalog'!$I$10:$I$509,D$9)/COUNTA('Job Catalog'!$C$10:$C$509),""))</f>
        <v/>
      </c>
      <c r="E75" s="57">
        <f>IF(OR($A75="",E$9=""),"",IFERROR(COUNTIFS('Job Catalog'!$F$10:$F$509,$A75,'Job Catalog'!$H$10:$H$509,E$7,'Job Catalog'!$I$10:$I$509,E$9)/COUNTA('Job Catalog'!$C$10:$C$509),""))</f>
        <v/>
      </c>
      <c r="F75" s="57">
        <f>IF(OR($A75="",F$9=""),"",IFERROR(COUNTIFS('Job Catalog'!$F$10:$F$509,$A75,'Job Catalog'!$H$10:$H$509,F$7,'Job Catalog'!$I$10:$I$509,F$9)/COUNTA('Job Catalog'!$C$10:$C$509),""))</f>
        <v/>
      </c>
      <c r="G75" s="57">
        <f>IF(OR($A75="",G$9=""),"",IFERROR(COUNTIFS('Job Catalog'!$F$10:$F$509,$A75,'Job Catalog'!$H$10:$H$509,G$7,'Job Catalog'!$I$10:$I$509,G$9)/COUNTA('Job Catalog'!$C$10:$C$509),""))</f>
        <v/>
      </c>
      <c r="H75" s="57">
        <f>IF(OR($A75="",H$9=""),"",IFERROR(COUNTIFS('Job Catalog'!$F$10:$F$509,$A75,'Job Catalog'!$H$10:$H$509,H$7,'Job Catalog'!$I$10:$I$509,H$9)/COUNTA('Job Catalog'!$C$10:$C$509),""))</f>
        <v/>
      </c>
      <c r="I75" s="57">
        <f>IF(OR($A75="",I$9=""),"",IFERROR(COUNTIFS('Job Catalog'!$F$10:$F$509,$A75,'Job Catalog'!$H$10:$H$509,I$7,'Job Catalog'!$I$10:$I$509,I$9)/COUNTA('Job Catalog'!$C$10:$C$509),""))</f>
        <v/>
      </c>
      <c r="J75" s="57">
        <f>IF(OR($A75="",J$9=""),"",IFERROR(COUNTIFS('Job Catalog'!$F$10:$F$509,$A75,'Job Catalog'!$H$10:$H$509,J$7,'Job Catalog'!$I$10:$I$509,J$9)/COUNTA('Job Catalog'!$C$10:$C$509),""))</f>
        <v/>
      </c>
      <c r="K75" s="57">
        <f>IF(OR($A75="",K$9=""),"",IFERROR(COUNTIFS('Job Catalog'!$F$10:$F$509,$A75,'Job Catalog'!$H$10:$H$509,K$7,'Job Catalog'!$I$10:$I$509,K$9)/COUNTA('Job Catalog'!$C$10:$C$509),""))</f>
        <v/>
      </c>
      <c r="L75" s="57">
        <f>IF(OR($A75="",L$9=""),"",IFERROR(COUNTIFS('Job Catalog'!$F$10:$F$509,$A75,'Job Catalog'!$H$10:$H$509,L$7,'Job Catalog'!$I$10:$I$509,L$9)/COUNTA('Job Catalog'!$C$10:$C$509),""))</f>
        <v/>
      </c>
      <c r="M75" s="57">
        <f>IF(OR($A75="",M$9=""),"",IFERROR(COUNTIFS('Job Catalog'!$F$10:$F$509,$A75,'Job Catalog'!$H$10:$H$509,M$7,'Job Catalog'!$I$10:$I$509,M$9)/COUNTA('Job Catalog'!$C$10:$C$509),""))</f>
        <v/>
      </c>
      <c r="N75" s="57">
        <f>IF(OR($A75="",N$9=""),"",IFERROR(COUNTIFS('Job Catalog'!$F$10:$F$509,$A75,'Job Catalog'!$H$10:$H$509,N$7,'Job Catalog'!$I$10:$I$509,N$9)/COUNTA('Job Catalog'!$C$10:$C$509),""))</f>
        <v/>
      </c>
      <c r="O75" s="57">
        <f>IF(OR($A75="",O$9=""),"",IFERROR(COUNTIFS('Job Catalog'!$F$10:$F$509,$A75,'Job Catalog'!$H$10:$H$509,O$7,'Job Catalog'!$I$10:$I$509,O$9)/COUNTA('Job Catalog'!$C$10:$C$509),""))</f>
        <v/>
      </c>
      <c r="P75" s="57">
        <f>IF(OR($A75="",P$9=""),"",IFERROR(COUNTIFS('Job Catalog'!$F$10:$F$509,$A75,'Job Catalog'!$H$10:$H$509,P$7,'Job Catalog'!$I$10:$I$509,P$9)/COUNTA('Job Catalog'!$C$10:$C$509),""))</f>
        <v/>
      </c>
      <c r="Q75" s="57">
        <f>IF(OR($A75="",Q$9=""),"",IFERROR(COUNTIFS('Job Catalog'!$F$10:$F$509,$A75,'Job Catalog'!$H$10:$H$509,Q$7,'Job Catalog'!$I$10:$I$509,Q$9)/COUNTA('Job Catalog'!$C$10:$C$509),""))</f>
        <v/>
      </c>
      <c r="R75" s="57">
        <f>IF(OR($A75="",R$9=""),"",IFERROR(COUNTIFS('Job Catalog'!$F$10:$F$509,$A75,'Job Catalog'!$H$10:$H$509,R$7,'Job Catalog'!$I$10:$I$509,R$9)/COUNTA('Job Catalog'!$C$10:$C$509),""))</f>
        <v/>
      </c>
      <c r="S75" s="57">
        <f>IF(OR($A75="",S$9=""),"",IFERROR(COUNTIFS('Job Catalog'!$F$10:$F$509,$A75,'Job Catalog'!$H$10:$H$509,S$7,'Job Catalog'!$I$10:$I$509,S$9)/COUNTA('Job Catalog'!$C$10:$C$509),""))</f>
        <v/>
      </c>
      <c r="T75" s="57">
        <f>IF(OR($A75="",T$9=""),"",IFERROR(COUNTIFS('Job Catalog'!$F$10:$F$509,$A75,'Job Catalog'!$H$10:$H$509,T$7,'Job Catalog'!$I$10:$I$509,T$9)/COUNTA('Job Catalog'!$C$10:$C$509),""))</f>
        <v/>
      </c>
      <c r="U75" s="57">
        <f>IF(OR($A75="",U$9=""),"",IFERROR(COUNTIFS('Job Catalog'!$F$10:$F$509,$A75,'Job Catalog'!$H$10:$H$509,U$7,'Job Catalog'!$I$10:$I$509,U$9)/COUNTA('Job Catalog'!$C$10:$C$509),""))</f>
        <v/>
      </c>
      <c r="V75" s="57">
        <f>IF(OR($A75="",V$9=""),"",IFERROR(COUNTIFS('Job Catalog'!$F$10:$F$509,$A75,'Job Catalog'!$H$10:$H$509,V$7,'Job Catalog'!$I$10:$I$509,V$9)/COUNTA('Job Catalog'!$C$10:$C$509),""))</f>
        <v/>
      </c>
      <c r="W75" s="57">
        <f>IF(OR($A75="",W$9=""),"",IFERROR(COUNTIFS('Job Catalog'!$F$10:$F$509,$A75,'Job Catalog'!$H$10:$H$509,W$7,'Job Catalog'!$I$10:$I$509,W$9)/COUNTA('Job Catalog'!$C$10:$C$509),""))</f>
        <v/>
      </c>
      <c r="X75" s="57">
        <f>IF(OR($A75="",X$9=""),"",IFERROR(COUNTIFS('Job Catalog'!$F$10:$F$509,$A75,'Job Catalog'!$H$10:$H$509,X$7,'Job Catalog'!$I$10:$I$509,X$9)/COUNTA('Job Catalog'!$C$10:$C$509),""))</f>
        <v/>
      </c>
      <c r="Y75" s="57">
        <f>IF(OR($A75="",Y$9=""),"",IFERROR(COUNTIFS('Job Catalog'!$F$10:$F$509,$A75,'Job Catalog'!$H$10:$H$509,Y$7,'Job Catalog'!$I$10:$I$509,Y$9)/COUNTA('Job Catalog'!$C$10:$C$509),""))</f>
        <v/>
      </c>
      <c r="Z75" s="57">
        <f>IF(OR($A75="",Z$9=""),"",IFERROR(COUNTIFS('Job Catalog'!$F$10:$F$509,$A75,'Job Catalog'!$H$10:$H$509,Z$7,'Job Catalog'!$I$10:$I$509,Z$9)/COUNTA('Job Catalog'!$C$10:$C$509),""))</f>
        <v/>
      </c>
      <c r="AA75" s="57">
        <f>IF(OR($A75="",AA$9=""),"",IFERROR(COUNTIFS('Job Catalog'!$F$10:$F$509,$A75,'Job Catalog'!$H$10:$H$509,AA$7,'Job Catalog'!$I$10:$I$509,AA$9)/COUNTA('Job Catalog'!$C$10:$C$509),""))</f>
        <v/>
      </c>
      <c r="AB75" s="57">
        <f>IF(OR($A75="",AB$9=""),"",IFERROR(COUNTIFS('Job Catalog'!$F$10:$F$509,$A75,'Job Catalog'!$H$10:$H$509,AB$7,'Job Catalog'!$I$10:$I$509,AB$9)/COUNTA('Job Catalog'!$C$10:$C$509),""))</f>
        <v/>
      </c>
      <c r="AC75" s="57">
        <f>IF(OR($A75="",AC$9=""),"",IFERROR(COUNTIFS('Job Catalog'!$F$10:$F$509,$A75,'Job Catalog'!$H$10:$H$509,AC$7,'Job Catalog'!$I$10:$I$509,AC$9)/COUNTA('Job Catalog'!$C$10:$C$509),""))</f>
        <v/>
      </c>
      <c r="AD75" s="57">
        <f>IF(OR($A75="",AD$9=""),"",IFERROR(COUNTIFS('Job Catalog'!$F$10:$F$509,$A75,'Job Catalog'!$H$10:$H$509,AD$7,'Job Catalog'!$I$10:$I$509,AD$9)/COUNTA('Job Catalog'!$C$10:$C$509),""))</f>
        <v/>
      </c>
      <c r="AE75" s="57">
        <f>IF(OR($A75="",AE$9=""),"",IFERROR(COUNTIFS('Job Catalog'!$F$10:$F$509,$A75,'Job Catalog'!$H$10:$H$509,AE$7,'Job Catalog'!$I$10:$I$509,AE$9)/COUNTA('Job Catalog'!$C$10:$C$509),""))</f>
        <v/>
      </c>
      <c r="AF75" s="57">
        <f>IF(OR($A75="",AF$9=""),"",IFERROR(COUNTIFS('Job Catalog'!$F$10:$F$509,$A75,'Job Catalog'!$H$10:$H$509,AF$7,'Job Catalog'!$I$10:$I$509,AF$9)/COUNTA('Job Catalog'!$C$10:$C$509),""))</f>
        <v/>
      </c>
      <c r="AG75" s="57">
        <f>IF(OR($A75="",AG$9=""),"",IFERROR(COUNTIFS('Job Catalog'!$F$10:$F$509,$A75,'Job Catalog'!$H$10:$H$509,AG$7,'Job Catalog'!$I$10:$I$509,AG$9)/COUNTA('Job Catalog'!$C$10:$C$509),""))</f>
        <v/>
      </c>
      <c r="AH75" s="57">
        <f>IF(OR($A75="",AH$9=""),"",IFERROR(COUNTIFS('Job Catalog'!$F$10:$F$509,$A75,'Job Catalog'!$H$10:$H$509,AH$7,'Job Catalog'!$I$10:$I$509,AH$9)/COUNTA('Job Catalog'!$C$10:$C$509),""))</f>
        <v/>
      </c>
      <c r="AI75" s="57">
        <f>IF(OR($A75="",AI$9=""),"",IFERROR(COUNTIFS('Job Catalog'!$F$10:$F$509,$A75,'Job Catalog'!$H$10:$H$509,AI$7,'Job Catalog'!$I$10:$I$509,AI$9)/COUNTA('Job Catalog'!$C$10:$C$509),""))</f>
        <v/>
      </c>
      <c r="AJ75" s="57">
        <f>IF(OR($A75="",AJ$9=""),"",IFERROR(COUNTIFS('Job Catalog'!$F$10:$F$509,$A75,'Job Catalog'!$H$10:$H$509,AJ$7,'Job Catalog'!$I$10:$I$509,AJ$9)/COUNTA('Job Catalog'!$C$10:$C$509),""))</f>
        <v/>
      </c>
      <c r="AK75" s="57">
        <f>IF(OR($A75="",AK$9=""),"",IFERROR(COUNTIFS('Job Catalog'!$F$10:$F$509,$A75,'Job Catalog'!$H$10:$H$509,AK$7,'Job Catalog'!$I$10:$I$509,AK$9)/COUNTA('Job Catalog'!$C$10:$C$509),""))</f>
        <v/>
      </c>
      <c r="AL75" s="57">
        <f>IF(OR($A75="",AL$9=""),"",IFERROR(COUNTIFS('Job Catalog'!$F$10:$F$509,$A75,'Job Catalog'!$H$10:$H$509,AL$7,'Job Catalog'!$I$10:$I$509,AL$9)/COUNTA('Job Catalog'!$C$10:$C$509),""))</f>
        <v/>
      </c>
      <c r="AM75" s="57">
        <f>IF(OR($A75="",AM$9=""),"",IFERROR(COUNTIFS('Job Catalog'!$F$10:$F$509,$A75,'Job Catalog'!$H$10:$H$509,AM$7,'Job Catalog'!$I$10:$I$509,AM$9)/COUNTA('Job Catalog'!$C$10:$C$509),""))</f>
        <v/>
      </c>
      <c r="AN75" s="57">
        <f>IF(OR($A75="",AN$9=""),"",IFERROR(COUNTIFS('Job Catalog'!$F$10:$F$509,$A75,'Job Catalog'!$H$10:$H$509,AN$7,'Job Catalog'!$I$10:$I$509,AN$9)/COUNTA('Job Catalog'!$C$10:$C$509),""))</f>
        <v/>
      </c>
      <c r="AO75" s="57">
        <f>IF(OR($A75="",AO$9=""),"",IFERROR(COUNTIFS('Job Catalog'!$F$10:$F$509,$A75,'Job Catalog'!$H$10:$H$509,AO$7,'Job Catalog'!$I$10:$I$509,AO$9)/COUNTA('Job Catalog'!$C$10:$C$509),""))</f>
        <v/>
      </c>
      <c r="AP75" s="57">
        <f>IF(OR($A75="",AP$9=""),"",IFERROR(COUNTIFS('Job Catalog'!$F$10:$F$509,$A75,'Job Catalog'!$H$10:$H$509,AP$7,'Job Catalog'!$I$10:$I$509,AP$9)/COUNTA('Job Catalog'!$C$10:$C$509),""))</f>
        <v/>
      </c>
      <c r="AQ75" s="57">
        <f>IF(OR($A75="",AQ$9=""),"",IFERROR(COUNTIFS('Job Catalog'!$F$10:$F$509,$A75,'Job Catalog'!$H$10:$H$509,AQ$7,'Job Catalog'!$I$10:$I$509,AQ$9)/COUNTA('Job Catalog'!$C$10:$C$509),""))</f>
        <v/>
      </c>
      <c r="AR75" s="57">
        <f>IF(OR($A75="",AR$9=""),"",IFERROR(COUNTIFS('Job Catalog'!$F$10:$F$509,$A75,'Job Catalog'!$H$10:$H$509,AR$7,'Job Catalog'!$I$10:$I$509,AR$9)/COUNTA('Job Catalog'!$C$10:$C$509),""))</f>
        <v/>
      </c>
      <c r="AS75" s="57">
        <f>IF(OR($A75="",AS$9=""),"",IFERROR(COUNTIFS('Job Catalog'!$F$10:$F$509,$A75,'Job Catalog'!$H$10:$H$509,AS$7,'Job Catalog'!$I$10:$I$509,AS$9)/COUNTA('Job Catalog'!$C$10:$C$509),""))</f>
        <v/>
      </c>
      <c r="AT75" s="57">
        <f>IF(OR($A75="",AT$9=""),"",IFERROR(COUNTIFS('Job Catalog'!$F$10:$F$509,$A75,'Job Catalog'!$H$10:$H$509,AT$7,'Job Catalog'!$I$10:$I$509,AT$9)/COUNTA('Job Catalog'!$C$10:$C$509),""))</f>
        <v/>
      </c>
      <c r="AU75" s="57">
        <f>IF(OR($A75="",AU$9=""),"",IFERROR(COUNTIFS('Job Catalog'!$F$10:$F$509,$A75,'Job Catalog'!$H$10:$H$509,AU$7,'Job Catalog'!$I$10:$I$509,AU$9)/COUNTA('Job Catalog'!$C$10:$C$509),""))</f>
        <v/>
      </c>
      <c r="AV75" s="57">
        <f>IF(OR($A75="",AV$9=""),"",IFERROR(COUNTIFS('Job Catalog'!$F$10:$F$509,$A75,'Job Catalog'!$H$10:$H$509,AV$7,'Job Catalog'!$I$10:$I$509,AV$9)/COUNTA('Job Catalog'!$C$10:$C$509),""))</f>
        <v/>
      </c>
      <c r="AW75" s="57">
        <f>IF(OR($A75="",AW$9=""),"",IFERROR(COUNTIFS('Job Catalog'!$F$10:$F$509,$A75,'Job Catalog'!$H$10:$H$509,AW$7,'Job Catalog'!$I$10:$I$509,AW$9)/COUNTA('Job Catalog'!$C$10:$C$509),""))</f>
        <v/>
      </c>
      <c r="AX75" s="57">
        <f>IF(OR($A75="",AX$9=""),"",IFERROR(COUNTIFS('Job Catalog'!$F$10:$F$509,$A75,'Job Catalog'!$H$10:$H$509,AX$7,'Job Catalog'!$I$10:$I$509,AX$9)/COUNTA('Job Catalog'!$C$10:$C$509),""))</f>
        <v/>
      </c>
      <c r="AY75" s="57">
        <f>IF(OR($A75="",AY$9=""),"",IFERROR(COUNTIFS('Job Catalog'!$F$10:$F$509,$A75,'Job Catalog'!$H$10:$H$509,AY$7,'Job Catalog'!$I$10:$I$509,AY$9)/COUNTA('Job Catalog'!$C$10:$C$509),""))</f>
        <v/>
      </c>
      <c r="AZ75" s="57">
        <f>IF(OR($A75="",AZ$9=""),"",IFERROR(COUNTIFS('Job Catalog'!$F$10:$F$509,$A75,'Job Catalog'!$H$10:$H$509,AZ$7,'Job Catalog'!$I$10:$I$509,AZ$9)/COUNTA('Job Catalog'!$C$10:$C$509),""))</f>
        <v/>
      </c>
      <c r="BA75" s="57">
        <f>IF(OR($A75="",BA$9=""),"",IFERROR(COUNTIFS('Job Catalog'!$F$10:$F$509,$A75,'Job Catalog'!$H$10:$H$509,BA$7,'Job Catalog'!$I$10:$I$509,BA$9)/COUNTA('Job Catalog'!$C$10:$C$509),""))</f>
        <v/>
      </c>
      <c r="BB75" s="57">
        <f>IF(OR($A75="",BB$9=""),"",IFERROR(COUNTIFS('Job Catalog'!$F$10:$F$509,$A75,'Job Catalog'!$H$10:$H$509,BB$7,'Job Catalog'!$I$10:$I$509,BB$9)/COUNTA('Job Catalog'!$C$10:$C$509),""))</f>
        <v/>
      </c>
      <c r="BC75" s="57">
        <f>IF(OR($A75="",BC$9=""),"",IFERROR(COUNTIFS('Job Catalog'!$F$10:$F$509,$A75,'Job Catalog'!$H$10:$H$509,BC$7,'Job Catalog'!$I$10:$I$509,BC$9)/COUNTA('Job Catalog'!$C$10:$C$509),""))</f>
        <v/>
      </c>
      <c r="BD75" s="57">
        <f>IF(OR($A75="",BD$9=""),"",IFERROR(COUNTIFS('Job Catalog'!$F$10:$F$509,$A75,'Job Catalog'!$H$10:$H$509,BD$7,'Job Catalog'!$I$10:$I$509,BD$9)/COUNTA('Job Catalog'!$C$10:$C$509),""))</f>
        <v/>
      </c>
      <c r="BE75" s="57">
        <f>IF(OR($A75="",BE$9=""),"",IFERROR(COUNTIFS('Job Catalog'!$F$10:$F$509,$A75,'Job Catalog'!$H$10:$H$509,BE$7,'Job Catalog'!$I$10:$I$509,BE$9)/COUNTA('Job Catalog'!$C$10:$C$509),""))</f>
        <v/>
      </c>
      <c r="BF75" s="57">
        <f>IF(OR($A75="",BF$9=""),"",IFERROR(COUNTIFS('Job Catalog'!$F$10:$F$509,$A75,'Job Catalog'!$H$10:$H$509,BF$7,'Job Catalog'!$I$10:$I$509,BF$9)/COUNTA('Job Catalog'!$C$10:$C$509),""))</f>
        <v/>
      </c>
      <c r="BG75" s="57">
        <f>IF(OR($A75="",BG$9=""),"",IFERROR(COUNTIFS('Job Catalog'!$F$10:$F$509,$A75,'Job Catalog'!$H$10:$H$509,BG$7,'Job Catalog'!$I$10:$I$509,BG$9)/COUNTA('Job Catalog'!$C$10:$C$509),""))</f>
        <v/>
      </c>
      <c r="BH75" s="57">
        <f>IF(OR($A75="",BH$9=""),"",IFERROR(COUNTIFS('Job Catalog'!$F$10:$F$509,$A75,'Job Catalog'!$H$10:$H$509,BH$7,'Job Catalog'!$I$10:$I$509,BH$9)/COUNTA('Job Catalog'!$C$10:$C$509),""))</f>
        <v/>
      </c>
      <c r="BI75" s="57">
        <f>IF(OR($A75="",BI$9=""),"",IFERROR(COUNTIFS('Job Catalog'!$F$10:$F$509,$A75,'Job Catalog'!$H$10:$H$509,BI$7,'Job Catalog'!$I$10:$I$509,BI$9)/COUNTA('Job Catalog'!$C$10:$C$509),""))</f>
        <v/>
      </c>
      <c r="BJ75" s="57">
        <f>IF(OR($A75="",BJ$9=""),"",IFERROR(COUNTIFS('Job Catalog'!$F$10:$F$509,$A75,'Job Catalog'!$H$10:$H$509,BJ$7,'Job Catalog'!$I$10:$I$509,BJ$9)/COUNTA('Job Catalog'!$C$10:$C$509),""))</f>
        <v/>
      </c>
      <c r="BK75" s="57">
        <f>IF(OR($A75="",BK$9=""),"",IFERROR(COUNTIFS('Job Catalog'!$F$10:$F$509,$A75,'Job Catalog'!$H$10:$H$509,BK$7,'Job Catalog'!$I$10:$I$509,BK$9)/COUNTA('Job Catalog'!$C$10:$C$509),""))</f>
        <v/>
      </c>
      <c r="BL75" s="57">
        <f>IF(OR($A75="",BL$9=""),"",IFERROR(COUNTIFS('Job Catalog'!$F$10:$F$509,$A75,'Job Catalog'!$H$10:$H$509,BL$7,'Job Catalog'!$I$10:$I$509,BL$9)/COUNTA('Job Catalog'!$C$10:$C$509),""))</f>
        <v/>
      </c>
      <c r="BM75" s="57">
        <f>IF(OR($A75="",BM$9=""),"",IFERROR(COUNTIFS('Job Catalog'!$F$10:$F$509,$A75,'Job Catalog'!$H$10:$H$509,BM$7,'Job Catalog'!$I$10:$I$509,BM$9)/COUNTA('Job Catalog'!$C$10:$C$509),""))</f>
        <v/>
      </c>
      <c r="BN75" s="57">
        <f>IF(OR($A75="",BN$9=""),"",IFERROR(COUNTIFS('Job Catalog'!$F$10:$F$509,$A75,'Job Catalog'!$H$10:$H$509,BN$7,'Job Catalog'!$I$10:$I$509,BN$9)/COUNTA('Job Catalog'!$C$10:$C$509),""))</f>
        <v/>
      </c>
      <c r="BO75" s="57">
        <f>IF(OR($A75="",BO$9=""),"",IFERROR(COUNTIFS('Job Catalog'!$F$10:$F$509,$A75,'Job Catalog'!$H$10:$H$509,BO$7,'Job Catalog'!$I$10:$I$509,BO$9)/COUNTA('Job Catalog'!$C$10:$C$509),""))</f>
        <v/>
      </c>
      <c r="BP75" s="57">
        <f>IF(OR($A75="",BP$9=""),"",IFERROR(COUNTIFS('Job Catalog'!$F$10:$F$509,$A75,'Job Catalog'!$H$10:$H$509,BP$7,'Job Catalog'!$I$10:$I$509,BP$9)/COUNTA('Job Catalog'!$C$10:$C$509),""))</f>
        <v/>
      </c>
      <c r="BQ75" s="57">
        <f>IF(OR($A75="",BQ$9=""),"",IFERROR(COUNTIFS('Job Catalog'!$F$10:$F$509,$A75,'Job Catalog'!$H$10:$H$509,BQ$7,'Job Catalog'!$I$10:$I$509,BQ$9)/COUNTA('Job Catalog'!$C$10:$C$509),""))</f>
        <v/>
      </c>
      <c r="BR75" s="57">
        <f>IF(OR($A75="",BR$9=""),"",IFERROR(COUNTIFS('Job Catalog'!$F$10:$F$509,$A75,'Job Catalog'!$H$10:$H$509,BR$7,'Job Catalog'!$I$10:$I$509,BR$9)/COUNTA('Job Catalog'!$C$10:$C$509),""))</f>
        <v/>
      </c>
      <c r="BS75" s="57">
        <f>IF(OR($A75="",BS$9=""),"",IFERROR(COUNTIFS('Job Catalog'!$F$10:$F$509,$A75,'Job Catalog'!$H$10:$H$509,BS$7,'Job Catalog'!$I$10:$I$509,BS$9)/COUNTA('Job Catalog'!$C$10:$C$509),""))</f>
        <v/>
      </c>
      <c r="BT75" s="57">
        <f>IF(OR($A75="",BT$9=""),"",IFERROR(COUNTIFS('Job Catalog'!$F$10:$F$509,$A75,'Job Catalog'!$H$10:$H$509,BT$7,'Job Catalog'!$I$10:$I$509,BT$9)/COUNTA('Job Catalog'!$C$10:$C$509),""))</f>
        <v/>
      </c>
      <c r="BU75" s="57">
        <f>IF(OR($A75="",BU$9=""),"",IFERROR(COUNTIFS('Job Catalog'!$F$10:$F$509,$A75,'Job Catalog'!$H$10:$H$509,BU$7,'Job Catalog'!$I$10:$I$509,BU$9)/COUNTA('Job Catalog'!$C$10:$C$509),""))</f>
        <v/>
      </c>
      <c r="BV75" s="57">
        <f>IF(OR($A75="",BV$9=""),"",IFERROR(COUNTIFS('Job Catalog'!$F$10:$F$509,$A75,'Job Catalog'!$H$10:$H$509,BV$7,'Job Catalog'!$I$10:$I$509,BV$9)/COUNTA('Job Catalog'!$C$10:$C$509),""))</f>
        <v/>
      </c>
      <c r="BW75" s="57">
        <f>IF(OR($A75="",BW$9=""),"",IFERROR(COUNTIFS('Job Catalog'!$F$10:$F$509,$A75,'Job Catalog'!$H$10:$H$509,BW$7,'Job Catalog'!$I$10:$I$509,BW$9)/COUNTA('Job Catalog'!$C$10:$C$509),""))</f>
        <v/>
      </c>
      <c r="BX75" s="57">
        <f>IF(OR($A75="",BX$9=""),"",IFERROR(COUNTIFS('Job Catalog'!$F$10:$F$509,$A75,'Job Catalog'!$H$10:$H$509,BX$7,'Job Catalog'!$I$10:$I$509,BX$9)/COUNTA('Job Catalog'!$C$10:$C$509),""))</f>
        <v/>
      </c>
      <c r="BY75" s="57">
        <f>IF(OR($A75="",BY$9=""),"",IFERROR(COUNTIFS('Job Catalog'!$F$10:$F$509,$A75,'Job Catalog'!$H$10:$H$509,BY$7,'Job Catalog'!$I$10:$I$509,BY$9)/COUNTA('Job Catalog'!$C$10:$C$509),""))</f>
        <v/>
      </c>
      <c r="BZ75" s="57">
        <f>IF(OR($A75="",BZ$9=""),"",IFERROR(COUNTIFS('Job Catalog'!$F$10:$F$509,$A75,'Job Catalog'!$H$10:$H$509,BZ$7,'Job Catalog'!$I$10:$I$509,BZ$9)/COUNTA('Job Catalog'!$C$10:$C$509),""))</f>
        <v/>
      </c>
      <c r="CA75" s="57">
        <f>IF(OR($A75="",CA$9=""),"",IFERROR(COUNTIFS('Job Catalog'!$F$10:$F$509,$A75,'Job Catalog'!$H$10:$H$509,CA$7,'Job Catalog'!$I$10:$I$509,CA$9)/COUNTA('Job Catalog'!$C$10:$C$509),""))</f>
        <v/>
      </c>
      <c r="CB75" s="57">
        <f>IF(OR($A75="",CB$9=""),"",IFERROR(COUNTIFS('Job Catalog'!$F$10:$F$509,$A75,'Job Catalog'!$H$10:$H$509,CB$7,'Job Catalog'!$I$10:$I$509,CB$9)/COUNTA('Job Catalog'!$C$10:$C$509),""))</f>
        <v/>
      </c>
      <c r="CC75" s="57">
        <f>IF(OR($A75="",CC$9=""),"",IFERROR(COUNTIFS('Job Catalog'!$F$10:$F$509,$A75,'Job Catalog'!$H$10:$H$509,CC$7,'Job Catalog'!$I$10:$I$509,CC$9)/COUNTA('Job Catalog'!$C$10:$C$509),""))</f>
        <v/>
      </c>
      <c r="CD75" s="57">
        <f>IF(OR($A75="",CD$9=""),"",IFERROR(COUNTIFS('Job Catalog'!$F$10:$F$509,$A75,'Job Catalog'!$H$10:$H$509,CD$7,'Job Catalog'!$I$10:$I$509,CD$9)/COUNTA('Job Catalog'!$C$10:$C$509),""))</f>
        <v/>
      </c>
      <c r="CE75" s="57">
        <f>IF(OR($A75="",CE$9=""),"",IFERROR(COUNTIFS('Job Catalog'!$F$10:$F$509,$A75,'Job Catalog'!$H$10:$H$509,CE$7,'Job Catalog'!$I$10:$I$509,CE$9)/COUNTA('Job Catalog'!$C$10:$C$509),""))</f>
        <v/>
      </c>
      <c r="CF75" s="57">
        <f>IF(OR($A75="",CF$9=""),"",IFERROR(COUNTIFS('Job Catalog'!$F$10:$F$509,$A75,'Job Catalog'!$H$10:$H$509,CF$7,'Job Catalog'!$I$10:$I$509,CF$9)/COUNTA('Job Catalog'!$C$10:$C$509),""))</f>
        <v/>
      </c>
      <c r="CG75" s="57">
        <f>IF(OR($A75="",CG$9=""),"",IFERROR(COUNTIFS('Job Catalog'!$F$10:$F$509,$A75,'Job Catalog'!$H$10:$H$509,CG$7,'Job Catalog'!$I$10:$I$509,CG$9)/COUNTA('Job Catalog'!$C$10:$C$509),""))</f>
        <v/>
      </c>
      <c r="CH75" s="57">
        <f>IF(OR($A75="",CH$9=""),"",IFERROR(COUNTIFS('Job Catalog'!$F$10:$F$509,$A75,'Job Catalog'!$H$10:$H$509,CH$7,'Job Catalog'!$I$10:$I$509,CH$9)/COUNTA('Job Catalog'!$C$10:$C$509),""))</f>
        <v/>
      </c>
      <c r="CI75" s="57">
        <f>IF(OR($A75="",CI$9=""),"",IFERROR(COUNTIFS('Job Catalog'!$F$10:$F$509,$A75,'Job Catalog'!$H$10:$H$509,CI$7,'Job Catalog'!$I$10:$I$509,CI$9)/COUNTA('Job Catalog'!$C$10:$C$509),""))</f>
        <v/>
      </c>
      <c r="CJ75" s="57">
        <f>IF(OR($A75="",CJ$9=""),"",IFERROR(COUNTIFS('Job Catalog'!$F$10:$F$509,$A75,'Job Catalog'!$H$10:$H$509,CJ$7,'Job Catalog'!$I$10:$I$509,CJ$9)/COUNTA('Job Catalog'!$C$10:$C$509),""))</f>
        <v/>
      </c>
      <c r="CK75" s="57">
        <f>IF(OR($A75="",CK$9=""),"",IFERROR(COUNTIFS('Job Catalog'!$F$10:$F$509,$A75,'Job Catalog'!$H$10:$H$509,CK$7,'Job Catalog'!$I$10:$I$509,CK$9)/COUNTA('Job Catalog'!$C$10:$C$509),""))</f>
        <v/>
      </c>
      <c r="CL75" s="57">
        <f>IF(OR($A75="",CL$9=""),"",IFERROR(COUNTIFS('Job Catalog'!$F$10:$F$509,$A75,'Job Catalog'!$H$10:$H$509,CL$7,'Job Catalog'!$I$10:$I$509,CL$9)/COUNTA('Job Catalog'!$C$10:$C$509),""))</f>
        <v/>
      </c>
      <c r="CM75" s="57">
        <f>IF(OR($A75="",CM$9=""),"",IFERROR(COUNTIFS('Job Catalog'!$F$10:$F$509,$A75,'Job Catalog'!$H$10:$H$509,CM$7,'Job Catalog'!$I$10:$I$509,CM$9)/COUNTA('Job Catalog'!$C$10:$C$509),""))</f>
        <v/>
      </c>
      <c r="CN75" s="57">
        <f>IF(OR($A75="",CN$9=""),"",IFERROR(COUNTIFS('Job Catalog'!$F$10:$F$509,$A75,'Job Catalog'!$H$10:$H$509,CN$7,'Job Catalog'!$I$10:$I$509,CN$9)/COUNTA('Job Catalog'!$C$10:$C$509),""))</f>
        <v/>
      </c>
      <c r="CO75" s="57">
        <f>IF(OR($A75="",CO$9=""),"",IFERROR(COUNTIFS('Job Catalog'!$F$10:$F$509,$A75,'Job Catalog'!$H$10:$H$509,CO$7,'Job Catalog'!$I$10:$I$509,CO$9)/COUNTA('Job Catalog'!$C$10:$C$509),""))</f>
        <v/>
      </c>
      <c r="CP75" s="57">
        <f>IF(OR($A75="",CP$9=""),"",IFERROR(COUNTIFS('Job Catalog'!$F$10:$F$509,$A75,'Job Catalog'!$H$10:$H$509,CP$7,'Job Catalog'!$I$10:$I$509,CP$9)/COUNTA('Job Catalog'!$C$10:$C$509),""))</f>
        <v/>
      </c>
      <c r="CQ75" s="57">
        <f>IF(OR($A75="",CQ$9=""),"",IFERROR(COUNTIFS('Job Catalog'!$F$10:$F$509,$A75,'Job Catalog'!$H$10:$H$509,CQ$7,'Job Catalog'!$I$10:$I$509,CQ$9)/COUNTA('Job Catalog'!$C$10:$C$509),""))</f>
        <v/>
      </c>
      <c r="CR75" s="57">
        <f>IF(OR($A75="",CR$9=""),"",IFERROR(COUNTIFS('Job Catalog'!$F$10:$F$509,$A75,'Job Catalog'!$H$10:$H$509,CR$7,'Job Catalog'!$I$10:$I$509,CR$9)/COUNTA('Job Catalog'!$C$10:$C$509),""))</f>
        <v/>
      </c>
      <c r="CS75" s="57">
        <f>IF(OR($A75="",CS$9=""),"",IFERROR(COUNTIFS('Job Catalog'!$F$10:$F$509,$A75,'Job Catalog'!$H$10:$H$509,CS$7,'Job Catalog'!$I$10:$I$509,CS$9)/COUNTA('Job Catalog'!$C$10:$C$509),""))</f>
        <v/>
      </c>
      <c r="CT75" s="57">
        <f>IF(OR($A75="",CT$9=""),"",IFERROR(COUNTIFS('Job Catalog'!$F$10:$F$509,$A75,'Job Catalog'!$H$10:$H$509,CT$7,'Job Catalog'!$I$10:$I$509,CT$9)/COUNTA('Job Catalog'!$C$10:$C$509),""))</f>
        <v/>
      </c>
      <c r="CU75" s="58">
        <f>IF($A75="","",SUM(C75:CT75))</f>
        <v/>
      </c>
    </row>
    <row r="76">
      <c r="A76">
        <f>IF(SETUP!$C214="","",SETUP!$C214)</f>
        <v/>
      </c>
      <c r="B76" s="9">
        <f>IF(SETUP!$C214="","",SETUP!$B214&amp;" / "&amp;SETUP!$D214)</f>
        <v/>
      </c>
      <c r="C76" s="57">
        <f>IF(OR($A76="",C$9=""),"",IFERROR(COUNTIFS('Job Catalog'!$F$10:$F$509,$A76,'Job Catalog'!$H$10:$H$509,C$7,'Job Catalog'!$I$10:$I$509,C$9)/COUNTA('Job Catalog'!$C$10:$C$509),""))</f>
        <v/>
      </c>
      <c r="D76" s="57">
        <f>IF(OR($A76="",D$9=""),"",IFERROR(COUNTIFS('Job Catalog'!$F$10:$F$509,$A76,'Job Catalog'!$H$10:$H$509,D$7,'Job Catalog'!$I$10:$I$509,D$9)/COUNTA('Job Catalog'!$C$10:$C$509),""))</f>
        <v/>
      </c>
      <c r="E76" s="57">
        <f>IF(OR($A76="",E$9=""),"",IFERROR(COUNTIFS('Job Catalog'!$F$10:$F$509,$A76,'Job Catalog'!$H$10:$H$509,E$7,'Job Catalog'!$I$10:$I$509,E$9)/COUNTA('Job Catalog'!$C$10:$C$509),""))</f>
        <v/>
      </c>
      <c r="F76" s="57">
        <f>IF(OR($A76="",F$9=""),"",IFERROR(COUNTIFS('Job Catalog'!$F$10:$F$509,$A76,'Job Catalog'!$H$10:$H$509,F$7,'Job Catalog'!$I$10:$I$509,F$9)/COUNTA('Job Catalog'!$C$10:$C$509),""))</f>
        <v/>
      </c>
      <c r="G76" s="57">
        <f>IF(OR($A76="",G$9=""),"",IFERROR(COUNTIFS('Job Catalog'!$F$10:$F$509,$A76,'Job Catalog'!$H$10:$H$509,G$7,'Job Catalog'!$I$10:$I$509,G$9)/COUNTA('Job Catalog'!$C$10:$C$509),""))</f>
        <v/>
      </c>
      <c r="H76" s="57">
        <f>IF(OR($A76="",H$9=""),"",IFERROR(COUNTIFS('Job Catalog'!$F$10:$F$509,$A76,'Job Catalog'!$H$10:$H$509,H$7,'Job Catalog'!$I$10:$I$509,H$9)/COUNTA('Job Catalog'!$C$10:$C$509),""))</f>
        <v/>
      </c>
      <c r="I76" s="57">
        <f>IF(OR($A76="",I$9=""),"",IFERROR(COUNTIFS('Job Catalog'!$F$10:$F$509,$A76,'Job Catalog'!$H$10:$H$509,I$7,'Job Catalog'!$I$10:$I$509,I$9)/COUNTA('Job Catalog'!$C$10:$C$509),""))</f>
        <v/>
      </c>
      <c r="J76" s="57">
        <f>IF(OR($A76="",J$9=""),"",IFERROR(COUNTIFS('Job Catalog'!$F$10:$F$509,$A76,'Job Catalog'!$H$10:$H$509,J$7,'Job Catalog'!$I$10:$I$509,J$9)/COUNTA('Job Catalog'!$C$10:$C$509),""))</f>
        <v/>
      </c>
      <c r="K76" s="57">
        <f>IF(OR($A76="",K$9=""),"",IFERROR(COUNTIFS('Job Catalog'!$F$10:$F$509,$A76,'Job Catalog'!$H$10:$H$509,K$7,'Job Catalog'!$I$10:$I$509,K$9)/COUNTA('Job Catalog'!$C$10:$C$509),""))</f>
        <v/>
      </c>
      <c r="L76" s="57">
        <f>IF(OR($A76="",L$9=""),"",IFERROR(COUNTIFS('Job Catalog'!$F$10:$F$509,$A76,'Job Catalog'!$H$10:$H$509,L$7,'Job Catalog'!$I$10:$I$509,L$9)/COUNTA('Job Catalog'!$C$10:$C$509),""))</f>
        <v/>
      </c>
      <c r="M76" s="57">
        <f>IF(OR($A76="",M$9=""),"",IFERROR(COUNTIFS('Job Catalog'!$F$10:$F$509,$A76,'Job Catalog'!$H$10:$H$509,M$7,'Job Catalog'!$I$10:$I$509,M$9)/COUNTA('Job Catalog'!$C$10:$C$509),""))</f>
        <v/>
      </c>
      <c r="N76" s="57">
        <f>IF(OR($A76="",N$9=""),"",IFERROR(COUNTIFS('Job Catalog'!$F$10:$F$509,$A76,'Job Catalog'!$H$10:$H$509,N$7,'Job Catalog'!$I$10:$I$509,N$9)/COUNTA('Job Catalog'!$C$10:$C$509),""))</f>
        <v/>
      </c>
      <c r="O76" s="57">
        <f>IF(OR($A76="",O$9=""),"",IFERROR(COUNTIFS('Job Catalog'!$F$10:$F$509,$A76,'Job Catalog'!$H$10:$H$509,O$7,'Job Catalog'!$I$10:$I$509,O$9)/COUNTA('Job Catalog'!$C$10:$C$509),""))</f>
        <v/>
      </c>
      <c r="P76" s="57">
        <f>IF(OR($A76="",P$9=""),"",IFERROR(COUNTIFS('Job Catalog'!$F$10:$F$509,$A76,'Job Catalog'!$H$10:$H$509,P$7,'Job Catalog'!$I$10:$I$509,P$9)/COUNTA('Job Catalog'!$C$10:$C$509),""))</f>
        <v/>
      </c>
      <c r="Q76" s="57">
        <f>IF(OR($A76="",Q$9=""),"",IFERROR(COUNTIFS('Job Catalog'!$F$10:$F$509,$A76,'Job Catalog'!$H$10:$H$509,Q$7,'Job Catalog'!$I$10:$I$509,Q$9)/COUNTA('Job Catalog'!$C$10:$C$509),""))</f>
        <v/>
      </c>
      <c r="R76" s="57">
        <f>IF(OR($A76="",R$9=""),"",IFERROR(COUNTIFS('Job Catalog'!$F$10:$F$509,$A76,'Job Catalog'!$H$10:$H$509,R$7,'Job Catalog'!$I$10:$I$509,R$9)/COUNTA('Job Catalog'!$C$10:$C$509),""))</f>
        <v/>
      </c>
      <c r="S76" s="57">
        <f>IF(OR($A76="",S$9=""),"",IFERROR(COUNTIFS('Job Catalog'!$F$10:$F$509,$A76,'Job Catalog'!$H$10:$H$509,S$7,'Job Catalog'!$I$10:$I$509,S$9)/COUNTA('Job Catalog'!$C$10:$C$509),""))</f>
        <v/>
      </c>
      <c r="T76" s="57">
        <f>IF(OR($A76="",T$9=""),"",IFERROR(COUNTIFS('Job Catalog'!$F$10:$F$509,$A76,'Job Catalog'!$H$10:$H$509,T$7,'Job Catalog'!$I$10:$I$509,T$9)/COUNTA('Job Catalog'!$C$10:$C$509),""))</f>
        <v/>
      </c>
      <c r="U76" s="57">
        <f>IF(OR($A76="",U$9=""),"",IFERROR(COUNTIFS('Job Catalog'!$F$10:$F$509,$A76,'Job Catalog'!$H$10:$H$509,U$7,'Job Catalog'!$I$10:$I$509,U$9)/COUNTA('Job Catalog'!$C$10:$C$509),""))</f>
        <v/>
      </c>
      <c r="V76" s="57">
        <f>IF(OR($A76="",V$9=""),"",IFERROR(COUNTIFS('Job Catalog'!$F$10:$F$509,$A76,'Job Catalog'!$H$10:$H$509,V$7,'Job Catalog'!$I$10:$I$509,V$9)/COUNTA('Job Catalog'!$C$10:$C$509),""))</f>
        <v/>
      </c>
      <c r="W76" s="57">
        <f>IF(OR($A76="",W$9=""),"",IFERROR(COUNTIFS('Job Catalog'!$F$10:$F$509,$A76,'Job Catalog'!$H$10:$H$509,W$7,'Job Catalog'!$I$10:$I$509,W$9)/COUNTA('Job Catalog'!$C$10:$C$509),""))</f>
        <v/>
      </c>
      <c r="X76" s="57">
        <f>IF(OR($A76="",X$9=""),"",IFERROR(COUNTIFS('Job Catalog'!$F$10:$F$509,$A76,'Job Catalog'!$H$10:$H$509,X$7,'Job Catalog'!$I$10:$I$509,X$9)/COUNTA('Job Catalog'!$C$10:$C$509),""))</f>
        <v/>
      </c>
      <c r="Y76" s="57">
        <f>IF(OR($A76="",Y$9=""),"",IFERROR(COUNTIFS('Job Catalog'!$F$10:$F$509,$A76,'Job Catalog'!$H$10:$H$509,Y$7,'Job Catalog'!$I$10:$I$509,Y$9)/COUNTA('Job Catalog'!$C$10:$C$509),""))</f>
        <v/>
      </c>
      <c r="Z76" s="57">
        <f>IF(OR($A76="",Z$9=""),"",IFERROR(COUNTIFS('Job Catalog'!$F$10:$F$509,$A76,'Job Catalog'!$H$10:$H$509,Z$7,'Job Catalog'!$I$10:$I$509,Z$9)/COUNTA('Job Catalog'!$C$10:$C$509),""))</f>
        <v/>
      </c>
      <c r="AA76" s="57">
        <f>IF(OR($A76="",AA$9=""),"",IFERROR(COUNTIFS('Job Catalog'!$F$10:$F$509,$A76,'Job Catalog'!$H$10:$H$509,AA$7,'Job Catalog'!$I$10:$I$509,AA$9)/COUNTA('Job Catalog'!$C$10:$C$509),""))</f>
        <v/>
      </c>
      <c r="AB76" s="57">
        <f>IF(OR($A76="",AB$9=""),"",IFERROR(COUNTIFS('Job Catalog'!$F$10:$F$509,$A76,'Job Catalog'!$H$10:$H$509,AB$7,'Job Catalog'!$I$10:$I$509,AB$9)/COUNTA('Job Catalog'!$C$10:$C$509),""))</f>
        <v/>
      </c>
      <c r="AC76" s="57">
        <f>IF(OR($A76="",AC$9=""),"",IFERROR(COUNTIFS('Job Catalog'!$F$10:$F$509,$A76,'Job Catalog'!$H$10:$H$509,AC$7,'Job Catalog'!$I$10:$I$509,AC$9)/COUNTA('Job Catalog'!$C$10:$C$509),""))</f>
        <v/>
      </c>
      <c r="AD76" s="57">
        <f>IF(OR($A76="",AD$9=""),"",IFERROR(COUNTIFS('Job Catalog'!$F$10:$F$509,$A76,'Job Catalog'!$H$10:$H$509,AD$7,'Job Catalog'!$I$10:$I$509,AD$9)/COUNTA('Job Catalog'!$C$10:$C$509),""))</f>
        <v/>
      </c>
      <c r="AE76" s="57">
        <f>IF(OR($A76="",AE$9=""),"",IFERROR(COUNTIFS('Job Catalog'!$F$10:$F$509,$A76,'Job Catalog'!$H$10:$H$509,AE$7,'Job Catalog'!$I$10:$I$509,AE$9)/COUNTA('Job Catalog'!$C$10:$C$509),""))</f>
        <v/>
      </c>
      <c r="AF76" s="57">
        <f>IF(OR($A76="",AF$9=""),"",IFERROR(COUNTIFS('Job Catalog'!$F$10:$F$509,$A76,'Job Catalog'!$H$10:$H$509,AF$7,'Job Catalog'!$I$10:$I$509,AF$9)/COUNTA('Job Catalog'!$C$10:$C$509),""))</f>
        <v/>
      </c>
      <c r="AG76" s="57">
        <f>IF(OR($A76="",AG$9=""),"",IFERROR(COUNTIFS('Job Catalog'!$F$10:$F$509,$A76,'Job Catalog'!$H$10:$H$509,AG$7,'Job Catalog'!$I$10:$I$509,AG$9)/COUNTA('Job Catalog'!$C$10:$C$509),""))</f>
        <v/>
      </c>
      <c r="AH76" s="57">
        <f>IF(OR($A76="",AH$9=""),"",IFERROR(COUNTIFS('Job Catalog'!$F$10:$F$509,$A76,'Job Catalog'!$H$10:$H$509,AH$7,'Job Catalog'!$I$10:$I$509,AH$9)/COUNTA('Job Catalog'!$C$10:$C$509),""))</f>
        <v/>
      </c>
      <c r="AI76" s="57">
        <f>IF(OR($A76="",AI$9=""),"",IFERROR(COUNTIFS('Job Catalog'!$F$10:$F$509,$A76,'Job Catalog'!$H$10:$H$509,AI$7,'Job Catalog'!$I$10:$I$509,AI$9)/COUNTA('Job Catalog'!$C$10:$C$509),""))</f>
        <v/>
      </c>
      <c r="AJ76" s="57">
        <f>IF(OR($A76="",AJ$9=""),"",IFERROR(COUNTIFS('Job Catalog'!$F$10:$F$509,$A76,'Job Catalog'!$H$10:$H$509,AJ$7,'Job Catalog'!$I$10:$I$509,AJ$9)/COUNTA('Job Catalog'!$C$10:$C$509),""))</f>
        <v/>
      </c>
      <c r="AK76" s="57">
        <f>IF(OR($A76="",AK$9=""),"",IFERROR(COUNTIFS('Job Catalog'!$F$10:$F$509,$A76,'Job Catalog'!$H$10:$H$509,AK$7,'Job Catalog'!$I$10:$I$509,AK$9)/COUNTA('Job Catalog'!$C$10:$C$509),""))</f>
        <v/>
      </c>
      <c r="AL76" s="57">
        <f>IF(OR($A76="",AL$9=""),"",IFERROR(COUNTIFS('Job Catalog'!$F$10:$F$509,$A76,'Job Catalog'!$H$10:$H$509,AL$7,'Job Catalog'!$I$10:$I$509,AL$9)/COUNTA('Job Catalog'!$C$10:$C$509),""))</f>
        <v/>
      </c>
      <c r="AM76" s="57">
        <f>IF(OR($A76="",AM$9=""),"",IFERROR(COUNTIFS('Job Catalog'!$F$10:$F$509,$A76,'Job Catalog'!$H$10:$H$509,AM$7,'Job Catalog'!$I$10:$I$509,AM$9)/COUNTA('Job Catalog'!$C$10:$C$509),""))</f>
        <v/>
      </c>
      <c r="AN76" s="57">
        <f>IF(OR($A76="",AN$9=""),"",IFERROR(COUNTIFS('Job Catalog'!$F$10:$F$509,$A76,'Job Catalog'!$H$10:$H$509,AN$7,'Job Catalog'!$I$10:$I$509,AN$9)/COUNTA('Job Catalog'!$C$10:$C$509),""))</f>
        <v/>
      </c>
      <c r="AO76" s="57">
        <f>IF(OR($A76="",AO$9=""),"",IFERROR(COUNTIFS('Job Catalog'!$F$10:$F$509,$A76,'Job Catalog'!$H$10:$H$509,AO$7,'Job Catalog'!$I$10:$I$509,AO$9)/COUNTA('Job Catalog'!$C$10:$C$509),""))</f>
        <v/>
      </c>
      <c r="AP76" s="57">
        <f>IF(OR($A76="",AP$9=""),"",IFERROR(COUNTIFS('Job Catalog'!$F$10:$F$509,$A76,'Job Catalog'!$H$10:$H$509,AP$7,'Job Catalog'!$I$10:$I$509,AP$9)/COUNTA('Job Catalog'!$C$10:$C$509),""))</f>
        <v/>
      </c>
      <c r="AQ76" s="57">
        <f>IF(OR($A76="",AQ$9=""),"",IFERROR(COUNTIFS('Job Catalog'!$F$10:$F$509,$A76,'Job Catalog'!$H$10:$H$509,AQ$7,'Job Catalog'!$I$10:$I$509,AQ$9)/COUNTA('Job Catalog'!$C$10:$C$509),""))</f>
        <v/>
      </c>
      <c r="AR76" s="57">
        <f>IF(OR($A76="",AR$9=""),"",IFERROR(COUNTIFS('Job Catalog'!$F$10:$F$509,$A76,'Job Catalog'!$H$10:$H$509,AR$7,'Job Catalog'!$I$10:$I$509,AR$9)/COUNTA('Job Catalog'!$C$10:$C$509),""))</f>
        <v/>
      </c>
      <c r="AS76" s="57">
        <f>IF(OR($A76="",AS$9=""),"",IFERROR(COUNTIFS('Job Catalog'!$F$10:$F$509,$A76,'Job Catalog'!$H$10:$H$509,AS$7,'Job Catalog'!$I$10:$I$509,AS$9)/COUNTA('Job Catalog'!$C$10:$C$509),""))</f>
        <v/>
      </c>
      <c r="AT76" s="57">
        <f>IF(OR($A76="",AT$9=""),"",IFERROR(COUNTIFS('Job Catalog'!$F$10:$F$509,$A76,'Job Catalog'!$H$10:$H$509,AT$7,'Job Catalog'!$I$10:$I$509,AT$9)/COUNTA('Job Catalog'!$C$10:$C$509),""))</f>
        <v/>
      </c>
      <c r="AU76" s="57">
        <f>IF(OR($A76="",AU$9=""),"",IFERROR(COUNTIFS('Job Catalog'!$F$10:$F$509,$A76,'Job Catalog'!$H$10:$H$509,AU$7,'Job Catalog'!$I$10:$I$509,AU$9)/COUNTA('Job Catalog'!$C$10:$C$509),""))</f>
        <v/>
      </c>
      <c r="AV76" s="57">
        <f>IF(OR($A76="",AV$9=""),"",IFERROR(COUNTIFS('Job Catalog'!$F$10:$F$509,$A76,'Job Catalog'!$H$10:$H$509,AV$7,'Job Catalog'!$I$10:$I$509,AV$9)/COUNTA('Job Catalog'!$C$10:$C$509),""))</f>
        <v/>
      </c>
      <c r="AW76" s="57">
        <f>IF(OR($A76="",AW$9=""),"",IFERROR(COUNTIFS('Job Catalog'!$F$10:$F$509,$A76,'Job Catalog'!$H$10:$H$509,AW$7,'Job Catalog'!$I$10:$I$509,AW$9)/COUNTA('Job Catalog'!$C$10:$C$509),""))</f>
        <v/>
      </c>
      <c r="AX76" s="57">
        <f>IF(OR($A76="",AX$9=""),"",IFERROR(COUNTIFS('Job Catalog'!$F$10:$F$509,$A76,'Job Catalog'!$H$10:$H$509,AX$7,'Job Catalog'!$I$10:$I$509,AX$9)/COUNTA('Job Catalog'!$C$10:$C$509),""))</f>
        <v/>
      </c>
      <c r="AY76" s="57">
        <f>IF(OR($A76="",AY$9=""),"",IFERROR(COUNTIFS('Job Catalog'!$F$10:$F$509,$A76,'Job Catalog'!$H$10:$H$509,AY$7,'Job Catalog'!$I$10:$I$509,AY$9)/COUNTA('Job Catalog'!$C$10:$C$509),""))</f>
        <v/>
      </c>
      <c r="AZ76" s="57">
        <f>IF(OR($A76="",AZ$9=""),"",IFERROR(COUNTIFS('Job Catalog'!$F$10:$F$509,$A76,'Job Catalog'!$H$10:$H$509,AZ$7,'Job Catalog'!$I$10:$I$509,AZ$9)/COUNTA('Job Catalog'!$C$10:$C$509),""))</f>
        <v/>
      </c>
      <c r="BA76" s="57">
        <f>IF(OR($A76="",BA$9=""),"",IFERROR(COUNTIFS('Job Catalog'!$F$10:$F$509,$A76,'Job Catalog'!$H$10:$H$509,BA$7,'Job Catalog'!$I$10:$I$509,BA$9)/COUNTA('Job Catalog'!$C$10:$C$509),""))</f>
        <v/>
      </c>
      <c r="BB76" s="57">
        <f>IF(OR($A76="",BB$9=""),"",IFERROR(COUNTIFS('Job Catalog'!$F$10:$F$509,$A76,'Job Catalog'!$H$10:$H$509,BB$7,'Job Catalog'!$I$10:$I$509,BB$9)/COUNTA('Job Catalog'!$C$10:$C$509),""))</f>
        <v/>
      </c>
      <c r="BC76" s="57">
        <f>IF(OR($A76="",BC$9=""),"",IFERROR(COUNTIFS('Job Catalog'!$F$10:$F$509,$A76,'Job Catalog'!$H$10:$H$509,BC$7,'Job Catalog'!$I$10:$I$509,BC$9)/COUNTA('Job Catalog'!$C$10:$C$509),""))</f>
        <v/>
      </c>
      <c r="BD76" s="57">
        <f>IF(OR($A76="",BD$9=""),"",IFERROR(COUNTIFS('Job Catalog'!$F$10:$F$509,$A76,'Job Catalog'!$H$10:$H$509,BD$7,'Job Catalog'!$I$10:$I$509,BD$9)/COUNTA('Job Catalog'!$C$10:$C$509),""))</f>
        <v/>
      </c>
      <c r="BE76" s="57">
        <f>IF(OR($A76="",BE$9=""),"",IFERROR(COUNTIFS('Job Catalog'!$F$10:$F$509,$A76,'Job Catalog'!$H$10:$H$509,BE$7,'Job Catalog'!$I$10:$I$509,BE$9)/COUNTA('Job Catalog'!$C$10:$C$509),""))</f>
        <v/>
      </c>
      <c r="BF76" s="57">
        <f>IF(OR($A76="",BF$9=""),"",IFERROR(COUNTIFS('Job Catalog'!$F$10:$F$509,$A76,'Job Catalog'!$H$10:$H$509,BF$7,'Job Catalog'!$I$10:$I$509,BF$9)/COUNTA('Job Catalog'!$C$10:$C$509),""))</f>
        <v/>
      </c>
      <c r="BG76" s="57">
        <f>IF(OR($A76="",BG$9=""),"",IFERROR(COUNTIFS('Job Catalog'!$F$10:$F$509,$A76,'Job Catalog'!$H$10:$H$509,BG$7,'Job Catalog'!$I$10:$I$509,BG$9)/COUNTA('Job Catalog'!$C$10:$C$509),""))</f>
        <v/>
      </c>
      <c r="BH76" s="57">
        <f>IF(OR($A76="",BH$9=""),"",IFERROR(COUNTIFS('Job Catalog'!$F$10:$F$509,$A76,'Job Catalog'!$H$10:$H$509,BH$7,'Job Catalog'!$I$10:$I$509,BH$9)/COUNTA('Job Catalog'!$C$10:$C$509),""))</f>
        <v/>
      </c>
      <c r="BI76" s="57">
        <f>IF(OR($A76="",BI$9=""),"",IFERROR(COUNTIFS('Job Catalog'!$F$10:$F$509,$A76,'Job Catalog'!$H$10:$H$509,BI$7,'Job Catalog'!$I$10:$I$509,BI$9)/COUNTA('Job Catalog'!$C$10:$C$509),""))</f>
        <v/>
      </c>
      <c r="BJ76" s="57">
        <f>IF(OR($A76="",BJ$9=""),"",IFERROR(COUNTIFS('Job Catalog'!$F$10:$F$509,$A76,'Job Catalog'!$H$10:$H$509,BJ$7,'Job Catalog'!$I$10:$I$509,BJ$9)/COUNTA('Job Catalog'!$C$10:$C$509),""))</f>
        <v/>
      </c>
      <c r="BK76" s="57">
        <f>IF(OR($A76="",BK$9=""),"",IFERROR(COUNTIFS('Job Catalog'!$F$10:$F$509,$A76,'Job Catalog'!$H$10:$H$509,BK$7,'Job Catalog'!$I$10:$I$509,BK$9)/COUNTA('Job Catalog'!$C$10:$C$509),""))</f>
        <v/>
      </c>
      <c r="BL76" s="57">
        <f>IF(OR($A76="",BL$9=""),"",IFERROR(COUNTIFS('Job Catalog'!$F$10:$F$509,$A76,'Job Catalog'!$H$10:$H$509,BL$7,'Job Catalog'!$I$10:$I$509,BL$9)/COUNTA('Job Catalog'!$C$10:$C$509),""))</f>
        <v/>
      </c>
      <c r="BM76" s="57">
        <f>IF(OR($A76="",BM$9=""),"",IFERROR(COUNTIFS('Job Catalog'!$F$10:$F$509,$A76,'Job Catalog'!$H$10:$H$509,BM$7,'Job Catalog'!$I$10:$I$509,BM$9)/COUNTA('Job Catalog'!$C$10:$C$509),""))</f>
        <v/>
      </c>
      <c r="BN76" s="57">
        <f>IF(OR($A76="",BN$9=""),"",IFERROR(COUNTIFS('Job Catalog'!$F$10:$F$509,$A76,'Job Catalog'!$H$10:$H$509,BN$7,'Job Catalog'!$I$10:$I$509,BN$9)/COUNTA('Job Catalog'!$C$10:$C$509),""))</f>
        <v/>
      </c>
      <c r="BO76" s="57">
        <f>IF(OR($A76="",BO$9=""),"",IFERROR(COUNTIFS('Job Catalog'!$F$10:$F$509,$A76,'Job Catalog'!$H$10:$H$509,BO$7,'Job Catalog'!$I$10:$I$509,BO$9)/COUNTA('Job Catalog'!$C$10:$C$509),""))</f>
        <v/>
      </c>
      <c r="BP76" s="57">
        <f>IF(OR($A76="",BP$9=""),"",IFERROR(COUNTIFS('Job Catalog'!$F$10:$F$509,$A76,'Job Catalog'!$H$10:$H$509,BP$7,'Job Catalog'!$I$10:$I$509,BP$9)/COUNTA('Job Catalog'!$C$10:$C$509),""))</f>
        <v/>
      </c>
      <c r="BQ76" s="57">
        <f>IF(OR($A76="",BQ$9=""),"",IFERROR(COUNTIFS('Job Catalog'!$F$10:$F$509,$A76,'Job Catalog'!$H$10:$H$509,BQ$7,'Job Catalog'!$I$10:$I$509,BQ$9)/COUNTA('Job Catalog'!$C$10:$C$509),""))</f>
        <v/>
      </c>
      <c r="BR76" s="57">
        <f>IF(OR($A76="",BR$9=""),"",IFERROR(COUNTIFS('Job Catalog'!$F$10:$F$509,$A76,'Job Catalog'!$H$10:$H$509,BR$7,'Job Catalog'!$I$10:$I$509,BR$9)/COUNTA('Job Catalog'!$C$10:$C$509),""))</f>
        <v/>
      </c>
      <c r="BS76" s="57">
        <f>IF(OR($A76="",BS$9=""),"",IFERROR(COUNTIFS('Job Catalog'!$F$10:$F$509,$A76,'Job Catalog'!$H$10:$H$509,BS$7,'Job Catalog'!$I$10:$I$509,BS$9)/COUNTA('Job Catalog'!$C$10:$C$509),""))</f>
        <v/>
      </c>
      <c r="BT76" s="57">
        <f>IF(OR($A76="",BT$9=""),"",IFERROR(COUNTIFS('Job Catalog'!$F$10:$F$509,$A76,'Job Catalog'!$H$10:$H$509,BT$7,'Job Catalog'!$I$10:$I$509,BT$9)/COUNTA('Job Catalog'!$C$10:$C$509),""))</f>
        <v/>
      </c>
      <c r="BU76" s="57">
        <f>IF(OR($A76="",BU$9=""),"",IFERROR(COUNTIFS('Job Catalog'!$F$10:$F$509,$A76,'Job Catalog'!$H$10:$H$509,BU$7,'Job Catalog'!$I$10:$I$509,BU$9)/COUNTA('Job Catalog'!$C$10:$C$509),""))</f>
        <v/>
      </c>
      <c r="BV76" s="57">
        <f>IF(OR($A76="",BV$9=""),"",IFERROR(COUNTIFS('Job Catalog'!$F$10:$F$509,$A76,'Job Catalog'!$H$10:$H$509,BV$7,'Job Catalog'!$I$10:$I$509,BV$9)/COUNTA('Job Catalog'!$C$10:$C$509),""))</f>
        <v/>
      </c>
      <c r="BW76" s="57">
        <f>IF(OR($A76="",BW$9=""),"",IFERROR(COUNTIFS('Job Catalog'!$F$10:$F$509,$A76,'Job Catalog'!$H$10:$H$509,BW$7,'Job Catalog'!$I$10:$I$509,BW$9)/COUNTA('Job Catalog'!$C$10:$C$509),""))</f>
        <v/>
      </c>
      <c r="BX76" s="57">
        <f>IF(OR($A76="",BX$9=""),"",IFERROR(COUNTIFS('Job Catalog'!$F$10:$F$509,$A76,'Job Catalog'!$H$10:$H$509,BX$7,'Job Catalog'!$I$10:$I$509,BX$9)/COUNTA('Job Catalog'!$C$10:$C$509),""))</f>
        <v/>
      </c>
      <c r="BY76" s="57">
        <f>IF(OR($A76="",BY$9=""),"",IFERROR(COUNTIFS('Job Catalog'!$F$10:$F$509,$A76,'Job Catalog'!$H$10:$H$509,BY$7,'Job Catalog'!$I$10:$I$509,BY$9)/COUNTA('Job Catalog'!$C$10:$C$509),""))</f>
        <v/>
      </c>
      <c r="BZ76" s="57">
        <f>IF(OR($A76="",BZ$9=""),"",IFERROR(COUNTIFS('Job Catalog'!$F$10:$F$509,$A76,'Job Catalog'!$H$10:$H$509,BZ$7,'Job Catalog'!$I$10:$I$509,BZ$9)/COUNTA('Job Catalog'!$C$10:$C$509),""))</f>
        <v/>
      </c>
      <c r="CA76" s="57">
        <f>IF(OR($A76="",CA$9=""),"",IFERROR(COUNTIFS('Job Catalog'!$F$10:$F$509,$A76,'Job Catalog'!$H$10:$H$509,CA$7,'Job Catalog'!$I$10:$I$509,CA$9)/COUNTA('Job Catalog'!$C$10:$C$509),""))</f>
        <v/>
      </c>
      <c r="CB76" s="57">
        <f>IF(OR($A76="",CB$9=""),"",IFERROR(COUNTIFS('Job Catalog'!$F$10:$F$509,$A76,'Job Catalog'!$H$10:$H$509,CB$7,'Job Catalog'!$I$10:$I$509,CB$9)/COUNTA('Job Catalog'!$C$10:$C$509),""))</f>
        <v/>
      </c>
      <c r="CC76" s="57">
        <f>IF(OR($A76="",CC$9=""),"",IFERROR(COUNTIFS('Job Catalog'!$F$10:$F$509,$A76,'Job Catalog'!$H$10:$H$509,CC$7,'Job Catalog'!$I$10:$I$509,CC$9)/COUNTA('Job Catalog'!$C$10:$C$509),""))</f>
        <v/>
      </c>
      <c r="CD76" s="57">
        <f>IF(OR($A76="",CD$9=""),"",IFERROR(COUNTIFS('Job Catalog'!$F$10:$F$509,$A76,'Job Catalog'!$H$10:$H$509,CD$7,'Job Catalog'!$I$10:$I$509,CD$9)/COUNTA('Job Catalog'!$C$10:$C$509),""))</f>
        <v/>
      </c>
      <c r="CE76" s="57">
        <f>IF(OR($A76="",CE$9=""),"",IFERROR(COUNTIFS('Job Catalog'!$F$10:$F$509,$A76,'Job Catalog'!$H$10:$H$509,CE$7,'Job Catalog'!$I$10:$I$509,CE$9)/COUNTA('Job Catalog'!$C$10:$C$509),""))</f>
        <v/>
      </c>
      <c r="CF76" s="57">
        <f>IF(OR($A76="",CF$9=""),"",IFERROR(COUNTIFS('Job Catalog'!$F$10:$F$509,$A76,'Job Catalog'!$H$10:$H$509,CF$7,'Job Catalog'!$I$10:$I$509,CF$9)/COUNTA('Job Catalog'!$C$10:$C$509),""))</f>
        <v/>
      </c>
      <c r="CG76" s="57">
        <f>IF(OR($A76="",CG$9=""),"",IFERROR(COUNTIFS('Job Catalog'!$F$10:$F$509,$A76,'Job Catalog'!$H$10:$H$509,CG$7,'Job Catalog'!$I$10:$I$509,CG$9)/COUNTA('Job Catalog'!$C$10:$C$509),""))</f>
        <v/>
      </c>
      <c r="CH76" s="57">
        <f>IF(OR($A76="",CH$9=""),"",IFERROR(COUNTIFS('Job Catalog'!$F$10:$F$509,$A76,'Job Catalog'!$H$10:$H$509,CH$7,'Job Catalog'!$I$10:$I$509,CH$9)/COUNTA('Job Catalog'!$C$10:$C$509),""))</f>
        <v/>
      </c>
      <c r="CI76" s="57">
        <f>IF(OR($A76="",CI$9=""),"",IFERROR(COUNTIFS('Job Catalog'!$F$10:$F$509,$A76,'Job Catalog'!$H$10:$H$509,CI$7,'Job Catalog'!$I$10:$I$509,CI$9)/COUNTA('Job Catalog'!$C$10:$C$509),""))</f>
        <v/>
      </c>
      <c r="CJ76" s="57">
        <f>IF(OR($A76="",CJ$9=""),"",IFERROR(COUNTIFS('Job Catalog'!$F$10:$F$509,$A76,'Job Catalog'!$H$10:$H$509,CJ$7,'Job Catalog'!$I$10:$I$509,CJ$9)/COUNTA('Job Catalog'!$C$10:$C$509),""))</f>
        <v/>
      </c>
      <c r="CK76" s="57">
        <f>IF(OR($A76="",CK$9=""),"",IFERROR(COUNTIFS('Job Catalog'!$F$10:$F$509,$A76,'Job Catalog'!$H$10:$H$509,CK$7,'Job Catalog'!$I$10:$I$509,CK$9)/COUNTA('Job Catalog'!$C$10:$C$509),""))</f>
        <v/>
      </c>
      <c r="CL76" s="57">
        <f>IF(OR($A76="",CL$9=""),"",IFERROR(COUNTIFS('Job Catalog'!$F$10:$F$509,$A76,'Job Catalog'!$H$10:$H$509,CL$7,'Job Catalog'!$I$10:$I$509,CL$9)/COUNTA('Job Catalog'!$C$10:$C$509),""))</f>
        <v/>
      </c>
      <c r="CM76" s="57">
        <f>IF(OR($A76="",CM$9=""),"",IFERROR(COUNTIFS('Job Catalog'!$F$10:$F$509,$A76,'Job Catalog'!$H$10:$H$509,CM$7,'Job Catalog'!$I$10:$I$509,CM$9)/COUNTA('Job Catalog'!$C$10:$C$509),""))</f>
        <v/>
      </c>
      <c r="CN76" s="57">
        <f>IF(OR($A76="",CN$9=""),"",IFERROR(COUNTIFS('Job Catalog'!$F$10:$F$509,$A76,'Job Catalog'!$H$10:$H$509,CN$7,'Job Catalog'!$I$10:$I$509,CN$9)/COUNTA('Job Catalog'!$C$10:$C$509),""))</f>
        <v/>
      </c>
      <c r="CO76" s="57">
        <f>IF(OR($A76="",CO$9=""),"",IFERROR(COUNTIFS('Job Catalog'!$F$10:$F$509,$A76,'Job Catalog'!$H$10:$H$509,CO$7,'Job Catalog'!$I$10:$I$509,CO$9)/COUNTA('Job Catalog'!$C$10:$C$509),""))</f>
        <v/>
      </c>
      <c r="CP76" s="57">
        <f>IF(OR($A76="",CP$9=""),"",IFERROR(COUNTIFS('Job Catalog'!$F$10:$F$509,$A76,'Job Catalog'!$H$10:$H$509,CP$7,'Job Catalog'!$I$10:$I$509,CP$9)/COUNTA('Job Catalog'!$C$10:$C$509),""))</f>
        <v/>
      </c>
      <c r="CQ76" s="57">
        <f>IF(OR($A76="",CQ$9=""),"",IFERROR(COUNTIFS('Job Catalog'!$F$10:$F$509,$A76,'Job Catalog'!$H$10:$H$509,CQ$7,'Job Catalog'!$I$10:$I$509,CQ$9)/COUNTA('Job Catalog'!$C$10:$C$509),""))</f>
        <v/>
      </c>
      <c r="CR76" s="57">
        <f>IF(OR($A76="",CR$9=""),"",IFERROR(COUNTIFS('Job Catalog'!$F$10:$F$509,$A76,'Job Catalog'!$H$10:$H$509,CR$7,'Job Catalog'!$I$10:$I$509,CR$9)/COUNTA('Job Catalog'!$C$10:$C$509),""))</f>
        <v/>
      </c>
      <c r="CS76" s="57">
        <f>IF(OR($A76="",CS$9=""),"",IFERROR(COUNTIFS('Job Catalog'!$F$10:$F$509,$A76,'Job Catalog'!$H$10:$H$509,CS$7,'Job Catalog'!$I$10:$I$509,CS$9)/COUNTA('Job Catalog'!$C$10:$C$509),""))</f>
        <v/>
      </c>
      <c r="CT76" s="57">
        <f>IF(OR($A76="",CT$9=""),"",IFERROR(COUNTIFS('Job Catalog'!$F$10:$F$509,$A76,'Job Catalog'!$H$10:$H$509,CT$7,'Job Catalog'!$I$10:$I$509,CT$9)/COUNTA('Job Catalog'!$C$10:$C$509),""))</f>
        <v/>
      </c>
      <c r="CU76" s="58">
        <f>IF($A76="","",SUM(C76:CT76))</f>
        <v/>
      </c>
    </row>
    <row r="77">
      <c r="A77">
        <f>IF(SETUP!$C215="","",SETUP!$C215)</f>
        <v/>
      </c>
      <c r="B77" s="9">
        <f>IF(SETUP!$C215="","",SETUP!$B215&amp;" / "&amp;SETUP!$D215)</f>
        <v/>
      </c>
      <c r="C77" s="57">
        <f>IF(OR($A77="",C$9=""),"",IFERROR(COUNTIFS('Job Catalog'!$F$10:$F$509,$A77,'Job Catalog'!$H$10:$H$509,C$7,'Job Catalog'!$I$10:$I$509,C$9)/COUNTA('Job Catalog'!$C$10:$C$509),""))</f>
        <v/>
      </c>
      <c r="D77" s="57">
        <f>IF(OR($A77="",D$9=""),"",IFERROR(COUNTIFS('Job Catalog'!$F$10:$F$509,$A77,'Job Catalog'!$H$10:$H$509,D$7,'Job Catalog'!$I$10:$I$509,D$9)/COUNTA('Job Catalog'!$C$10:$C$509),""))</f>
        <v/>
      </c>
      <c r="E77" s="57">
        <f>IF(OR($A77="",E$9=""),"",IFERROR(COUNTIFS('Job Catalog'!$F$10:$F$509,$A77,'Job Catalog'!$H$10:$H$509,E$7,'Job Catalog'!$I$10:$I$509,E$9)/COUNTA('Job Catalog'!$C$10:$C$509),""))</f>
        <v/>
      </c>
      <c r="F77" s="57">
        <f>IF(OR($A77="",F$9=""),"",IFERROR(COUNTIFS('Job Catalog'!$F$10:$F$509,$A77,'Job Catalog'!$H$10:$H$509,F$7,'Job Catalog'!$I$10:$I$509,F$9)/COUNTA('Job Catalog'!$C$10:$C$509),""))</f>
        <v/>
      </c>
      <c r="G77" s="57">
        <f>IF(OR($A77="",G$9=""),"",IFERROR(COUNTIFS('Job Catalog'!$F$10:$F$509,$A77,'Job Catalog'!$H$10:$H$509,G$7,'Job Catalog'!$I$10:$I$509,G$9)/COUNTA('Job Catalog'!$C$10:$C$509),""))</f>
        <v/>
      </c>
      <c r="H77" s="57">
        <f>IF(OR($A77="",H$9=""),"",IFERROR(COUNTIFS('Job Catalog'!$F$10:$F$509,$A77,'Job Catalog'!$H$10:$H$509,H$7,'Job Catalog'!$I$10:$I$509,H$9)/COUNTA('Job Catalog'!$C$10:$C$509),""))</f>
        <v/>
      </c>
      <c r="I77" s="57">
        <f>IF(OR($A77="",I$9=""),"",IFERROR(COUNTIFS('Job Catalog'!$F$10:$F$509,$A77,'Job Catalog'!$H$10:$H$509,I$7,'Job Catalog'!$I$10:$I$509,I$9)/COUNTA('Job Catalog'!$C$10:$C$509),""))</f>
        <v/>
      </c>
      <c r="J77" s="57">
        <f>IF(OR($A77="",J$9=""),"",IFERROR(COUNTIFS('Job Catalog'!$F$10:$F$509,$A77,'Job Catalog'!$H$10:$H$509,J$7,'Job Catalog'!$I$10:$I$509,J$9)/COUNTA('Job Catalog'!$C$10:$C$509),""))</f>
        <v/>
      </c>
      <c r="K77" s="57">
        <f>IF(OR($A77="",K$9=""),"",IFERROR(COUNTIFS('Job Catalog'!$F$10:$F$509,$A77,'Job Catalog'!$H$10:$H$509,K$7,'Job Catalog'!$I$10:$I$509,K$9)/COUNTA('Job Catalog'!$C$10:$C$509),""))</f>
        <v/>
      </c>
      <c r="L77" s="57">
        <f>IF(OR($A77="",L$9=""),"",IFERROR(COUNTIFS('Job Catalog'!$F$10:$F$509,$A77,'Job Catalog'!$H$10:$H$509,L$7,'Job Catalog'!$I$10:$I$509,L$9)/COUNTA('Job Catalog'!$C$10:$C$509),""))</f>
        <v/>
      </c>
      <c r="M77" s="57">
        <f>IF(OR($A77="",M$9=""),"",IFERROR(COUNTIFS('Job Catalog'!$F$10:$F$509,$A77,'Job Catalog'!$H$10:$H$509,M$7,'Job Catalog'!$I$10:$I$509,M$9)/COUNTA('Job Catalog'!$C$10:$C$509),""))</f>
        <v/>
      </c>
      <c r="N77" s="57">
        <f>IF(OR($A77="",N$9=""),"",IFERROR(COUNTIFS('Job Catalog'!$F$10:$F$509,$A77,'Job Catalog'!$H$10:$H$509,N$7,'Job Catalog'!$I$10:$I$509,N$9)/COUNTA('Job Catalog'!$C$10:$C$509),""))</f>
        <v/>
      </c>
      <c r="O77" s="57">
        <f>IF(OR($A77="",O$9=""),"",IFERROR(COUNTIFS('Job Catalog'!$F$10:$F$509,$A77,'Job Catalog'!$H$10:$H$509,O$7,'Job Catalog'!$I$10:$I$509,O$9)/COUNTA('Job Catalog'!$C$10:$C$509),""))</f>
        <v/>
      </c>
      <c r="P77" s="57">
        <f>IF(OR($A77="",P$9=""),"",IFERROR(COUNTIFS('Job Catalog'!$F$10:$F$509,$A77,'Job Catalog'!$H$10:$H$509,P$7,'Job Catalog'!$I$10:$I$509,P$9)/COUNTA('Job Catalog'!$C$10:$C$509),""))</f>
        <v/>
      </c>
      <c r="Q77" s="57">
        <f>IF(OR($A77="",Q$9=""),"",IFERROR(COUNTIFS('Job Catalog'!$F$10:$F$509,$A77,'Job Catalog'!$H$10:$H$509,Q$7,'Job Catalog'!$I$10:$I$509,Q$9)/COUNTA('Job Catalog'!$C$10:$C$509),""))</f>
        <v/>
      </c>
      <c r="R77" s="57">
        <f>IF(OR($A77="",R$9=""),"",IFERROR(COUNTIFS('Job Catalog'!$F$10:$F$509,$A77,'Job Catalog'!$H$10:$H$509,R$7,'Job Catalog'!$I$10:$I$509,R$9)/COUNTA('Job Catalog'!$C$10:$C$509),""))</f>
        <v/>
      </c>
      <c r="S77" s="57">
        <f>IF(OR($A77="",S$9=""),"",IFERROR(COUNTIFS('Job Catalog'!$F$10:$F$509,$A77,'Job Catalog'!$H$10:$H$509,S$7,'Job Catalog'!$I$10:$I$509,S$9)/COUNTA('Job Catalog'!$C$10:$C$509),""))</f>
        <v/>
      </c>
      <c r="T77" s="57">
        <f>IF(OR($A77="",T$9=""),"",IFERROR(COUNTIFS('Job Catalog'!$F$10:$F$509,$A77,'Job Catalog'!$H$10:$H$509,T$7,'Job Catalog'!$I$10:$I$509,T$9)/COUNTA('Job Catalog'!$C$10:$C$509),""))</f>
        <v/>
      </c>
      <c r="U77" s="57">
        <f>IF(OR($A77="",U$9=""),"",IFERROR(COUNTIFS('Job Catalog'!$F$10:$F$509,$A77,'Job Catalog'!$H$10:$H$509,U$7,'Job Catalog'!$I$10:$I$509,U$9)/COUNTA('Job Catalog'!$C$10:$C$509),""))</f>
        <v/>
      </c>
      <c r="V77" s="57">
        <f>IF(OR($A77="",V$9=""),"",IFERROR(COUNTIFS('Job Catalog'!$F$10:$F$509,$A77,'Job Catalog'!$H$10:$H$509,V$7,'Job Catalog'!$I$10:$I$509,V$9)/COUNTA('Job Catalog'!$C$10:$C$509),""))</f>
        <v/>
      </c>
      <c r="W77" s="57">
        <f>IF(OR($A77="",W$9=""),"",IFERROR(COUNTIFS('Job Catalog'!$F$10:$F$509,$A77,'Job Catalog'!$H$10:$H$509,W$7,'Job Catalog'!$I$10:$I$509,W$9)/COUNTA('Job Catalog'!$C$10:$C$509),""))</f>
        <v/>
      </c>
      <c r="X77" s="57">
        <f>IF(OR($A77="",X$9=""),"",IFERROR(COUNTIFS('Job Catalog'!$F$10:$F$509,$A77,'Job Catalog'!$H$10:$H$509,X$7,'Job Catalog'!$I$10:$I$509,X$9)/COUNTA('Job Catalog'!$C$10:$C$509),""))</f>
        <v/>
      </c>
      <c r="Y77" s="57">
        <f>IF(OR($A77="",Y$9=""),"",IFERROR(COUNTIFS('Job Catalog'!$F$10:$F$509,$A77,'Job Catalog'!$H$10:$H$509,Y$7,'Job Catalog'!$I$10:$I$509,Y$9)/COUNTA('Job Catalog'!$C$10:$C$509),""))</f>
        <v/>
      </c>
      <c r="Z77" s="57">
        <f>IF(OR($A77="",Z$9=""),"",IFERROR(COUNTIFS('Job Catalog'!$F$10:$F$509,$A77,'Job Catalog'!$H$10:$H$509,Z$7,'Job Catalog'!$I$10:$I$509,Z$9)/COUNTA('Job Catalog'!$C$10:$C$509),""))</f>
        <v/>
      </c>
      <c r="AA77" s="57">
        <f>IF(OR($A77="",AA$9=""),"",IFERROR(COUNTIFS('Job Catalog'!$F$10:$F$509,$A77,'Job Catalog'!$H$10:$H$509,AA$7,'Job Catalog'!$I$10:$I$509,AA$9)/COUNTA('Job Catalog'!$C$10:$C$509),""))</f>
        <v/>
      </c>
      <c r="AB77" s="57">
        <f>IF(OR($A77="",AB$9=""),"",IFERROR(COUNTIFS('Job Catalog'!$F$10:$F$509,$A77,'Job Catalog'!$H$10:$H$509,AB$7,'Job Catalog'!$I$10:$I$509,AB$9)/COUNTA('Job Catalog'!$C$10:$C$509),""))</f>
        <v/>
      </c>
      <c r="AC77" s="57">
        <f>IF(OR($A77="",AC$9=""),"",IFERROR(COUNTIFS('Job Catalog'!$F$10:$F$509,$A77,'Job Catalog'!$H$10:$H$509,AC$7,'Job Catalog'!$I$10:$I$509,AC$9)/COUNTA('Job Catalog'!$C$10:$C$509),""))</f>
        <v/>
      </c>
      <c r="AD77" s="57">
        <f>IF(OR($A77="",AD$9=""),"",IFERROR(COUNTIFS('Job Catalog'!$F$10:$F$509,$A77,'Job Catalog'!$H$10:$H$509,AD$7,'Job Catalog'!$I$10:$I$509,AD$9)/COUNTA('Job Catalog'!$C$10:$C$509),""))</f>
        <v/>
      </c>
      <c r="AE77" s="57">
        <f>IF(OR($A77="",AE$9=""),"",IFERROR(COUNTIFS('Job Catalog'!$F$10:$F$509,$A77,'Job Catalog'!$H$10:$H$509,AE$7,'Job Catalog'!$I$10:$I$509,AE$9)/COUNTA('Job Catalog'!$C$10:$C$509),""))</f>
        <v/>
      </c>
      <c r="AF77" s="57">
        <f>IF(OR($A77="",AF$9=""),"",IFERROR(COUNTIFS('Job Catalog'!$F$10:$F$509,$A77,'Job Catalog'!$H$10:$H$509,AF$7,'Job Catalog'!$I$10:$I$509,AF$9)/COUNTA('Job Catalog'!$C$10:$C$509),""))</f>
        <v/>
      </c>
      <c r="AG77" s="57">
        <f>IF(OR($A77="",AG$9=""),"",IFERROR(COUNTIFS('Job Catalog'!$F$10:$F$509,$A77,'Job Catalog'!$H$10:$H$509,AG$7,'Job Catalog'!$I$10:$I$509,AG$9)/COUNTA('Job Catalog'!$C$10:$C$509),""))</f>
        <v/>
      </c>
      <c r="AH77" s="57">
        <f>IF(OR($A77="",AH$9=""),"",IFERROR(COUNTIFS('Job Catalog'!$F$10:$F$509,$A77,'Job Catalog'!$H$10:$H$509,AH$7,'Job Catalog'!$I$10:$I$509,AH$9)/COUNTA('Job Catalog'!$C$10:$C$509),""))</f>
        <v/>
      </c>
      <c r="AI77" s="57">
        <f>IF(OR($A77="",AI$9=""),"",IFERROR(COUNTIFS('Job Catalog'!$F$10:$F$509,$A77,'Job Catalog'!$H$10:$H$509,AI$7,'Job Catalog'!$I$10:$I$509,AI$9)/COUNTA('Job Catalog'!$C$10:$C$509),""))</f>
        <v/>
      </c>
      <c r="AJ77" s="57">
        <f>IF(OR($A77="",AJ$9=""),"",IFERROR(COUNTIFS('Job Catalog'!$F$10:$F$509,$A77,'Job Catalog'!$H$10:$H$509,AJ$7,'Job Catalog'!$I$10:$I$509,AJ$9)/COUNTA('Job Catalog'!$C$10:$C$509),""))</f>
        <v/>
      </c>
      <c r="AK77" s="57">
        <f>IF(OR($A77="",AK$9=""),"",IFERROR(COUNTIFS('Job Catalog'!$F$10:$F$509,$A77,'Job Catalog'!$H$10:$H$509,AK$7,'Job Catalog'!$I$10:$I$509,AK$9)/COUNTA('Job Catalog'!$C$10:$C$509),""))</f>
        <v/>
      </c>
      <c r="AL77" s="57">
        <f>IF(OR($A77="",AL$9=""),"",IFERROR(COUNTIFS('Job Catalog'!$F$10:$F$509,$A77,'Job Catalog'!$H$10:$H$509,AL$7,'Job Catalog'!$I$10:$I$509,AL$9)/COUNTA('Job Catalog'!$C$10:$C$509),""))</f>
        <v/>
      </c>
      <c r="AM77" s="57">
        <f>IF(OR($A77="",AM$9=""),"",IFERROR(COUNTIFS('Job Catalog'!$F$10:$F$509,$A77,'Job Catalog'!$H$10:$H$509,AM$7,'Job Catalog'!$I$10:$I$509,AM$9)/COUNTA('Job Catalog'!$C$10:$C$509),""))</f>
        <v/>
      </c>
      <c r="AN77" s="57">
        <f>IF(OR($A77="",AN$9=""),"",IFERROR(COUNTIFS('Job Catalog'!$F$10:$F$509,$A77,'Job Catalog'!$H$10:$H$509,AN$7,'Job Catalog'!$I$10:$I$509,AN$9)/COUNTA('Job Catalog'!$C$10:$C$509),""))</f>
        <v/>
      </c>
      <c r="AO77" s="57">
        <f>IF(OR($A77="",AO$9=""),"",IFERROR(COUNTIFS('Job Catalog'!$F$10:$F$509,$A77,'Job Catalog'!$H$10:$H$509,AO$7,'Job Catalog'!$I$10:$I$509,AO$9)/COUNTA('Job Catalog'!$C$10:$C$509),""))</f>
        <v/>
      </c>
      <c r="AP77" s="57">
        <f>IF(OR($A77="",AP$9=""),"",IFERROR(COUNTIFS('Job Catalog'!$F$10:$F$509,$A77,'Job Catalog'!$H$10:$H$509,AP$7,'Job Catalog'!$I$10:$I$509,AP$9)/COUNTA('Job Catalog'!$C$10:$C$509),""))</f>
        <v/>
      </c>
      <c r="AQ77" s="57">
        <f>IF(OR($A77="",AQ$9=""),"",IFERROR(COUNTIFS('Job Catalog'!$F$10:$F$509,$A77,'Job Catalog'!$H$10:$H$509,AQ$7,'Job Catalog'!$I$10:$I$509,AQ$9)/COUNTA('Job Catalog'!$C$10:$C$509),""))</f>
        <v/>
      </c>
      <c r="AR77" s="57">
        <f>IF(OR($A77="",AR$9=""),"",IFERROR(COUNTIFS('Job Catalog'!$F$10:$F$509,$A77,'Job Catalog'!$H$10:$H$509,AR$7,'Job Catalog'!$I$10:$I$509,AR$9)/COUNTA('Job Catalog'!$C$10:$C$509),""))</f>
        <v/>
      </c>
      <c r="AS77" s="57">
        <f>IF(OR($A77="",AS$9=""),"",IFERROR(COUNTIFS('Job Catalog'!$F$10:$F$509,$A77,'Job Catalog'!$H$10:$H$509,AS$7,'Job Catalog'!$I$10:$I$509,AS$9)/COUNTA('Job Catalog'!$C$10:$C$509),""))</f>
        <v/>
      </c>
      <c r="AT77" s="57">
        <f>IF(OR($A77="",AT$9=""),"",IFERROR(COUNTIFS('Job Catalog'!$F$10:$F$509,$A77,'Job Catalog'!$H$10:$H$509,AT$7,'Job Catalog'!$I$10:$I$509,AT$9)/COUNTA('Job Catalog'!$C$10:$C$509),""))</f>
        <v/>
      </c>
      <c r="AU77" s="57">
        <f>IF(OR($A77="",AU$9=""),"",IFERROR(COUNTIFS('Job Catalog'!$F$10:$F$509,$A77,'Job Catalog'!$H$10:$H$509,AU$7,'Job Catalog'!$I$10:$I$509,AU$9)/COUNTA('Job Catalog'!$C$10:$C$509),""))</f>
        <v/>
      </c>
      <c r="AV77" s="57">
        <f>IF(OR($A77="",AV$9=""),"",IFERROR(COUNTIFS('Job Catalog'!$F$10:$F$509,$A77,'Job Catalog'!$H$10:$H$509,AV$7,'Job Catalog'!$I$10:$I$509,AV$9)/COUNTA('Job Catalog'!$C$10:$C$509),""))</f>
        <v/>
      </c>
      <c r="AW77" s="57">
        <f>IF(OR($A77="",AW$9=""),"",IFERROR(COUNTIFS('Job Catalog'!$F$10:$F$509,$A77,'Job Catalog'!$H$10:$H$509,AW$7,'Job Catalog'!$I$10:$I$509,AW$9)/COUNTA('Job Catalog'!$C$10:$C$509),""))</f>
        <v/>
      </c>
      <c r="AX77" s="57">
        <f>IF(OR($A77="",AX$9=""),"",IFERROR(COUNTIFS('Job Catalog'!$F$10:$F$509,$A77,'Job Catalog'!$H$10:$H$509,AX$7,'Job Catalog'!$I$10:$I$509,AX$9)/COUNTA('Job Catalog'!$C$10:$C$509),""))</f>
        <v/>
      </c>
      <c r="AY77" s="57">
        <f>IF(OR($A77="",AY$9=""),"",IFERROR(COUNTIFS('Job Catalog'!$F$10:$F$509,$A77,'Job Catalog'!$H$10:$H$509,AY$7,'Job Catalog'!$I$10:$I$509,AY$9)/COUNTA('Job Catalog'!$C$10:$C$509),""))</f>
        <v/>
      </c>
      <c r="AZ77" s="57">
        <f>IF(OR($A77="",AZ$9=""),"",IFERROR(COUNTIFS('Job Catalog'!$F$10:$F$509,$A77,'Job Catalog'!$H$10:$H$509,AZ$7,'Job Catalog'!$I$10:$I$509,AZ$9)/COUNTA('Job Catalog'!$C$10:$C$509),""))</f>
        <v/>
      </c>
      <c r="BA77" s="57">
        <f>IF(OR($A77="",BA$9=""),"",IFERROR(COUNTIFS('Job Catalog'!$F$10:$F$509,$A77,'Job Catalog'!$H$10:$H$509,BA$7,'Job Catalog'!$I$10:$I$509,BA$9)/COUNTA('Job Catalog'!$C$10:$C$509),""))</f>
        <v/>
      </c>
      <c r="BB77" s="57">
        <f>IF(OR($A77="",BB$9=""),"",IFERROR(COUNTIFS('Job Catalog'!$F$10:$F$509,$A77,'Job Catalog'!$H$10:$H$509,BB$7,'Job Catalog'!$I$10:$I$509,BB$9)/COUNTA('Job Catalog'!$C$10:$C$509),""))</f>
        <v/>
      </c>
      <c r="BC77" s="57">
        <f>IF(OR($A77="",BC$9=""),"",IFERROR(COUNTIFS('Job Catalog'!$F$10:$F$509,$A77,'Job Catalog'!$H$10:$H$509,BC$7,'Job Catalog'!$I$10:$I$509,BC$9)/COUNTA('Job Catalog'!$C$10:$C$509),""))</f>
        <v/>
      </c>
      <c r="BD77" s="57">
        <f>IF(OR($A77="",BD$9=""),"",IFERROR(COUNTIFS('Job Catalog'!$F$10:$F$509,$A77,'Job Catalog'!$H$10:$H$509,BD$7,'Job Catalog'!$I$10:$I$509,BD$9)/COUNTA('Job Catalog'!$C$10:$C$509),""))</f>
        <v/>
      </c>
      <c r="BE77" s="57">
        <f>IF(OR($A77="",BE$9=""),"",IFERROR(COUNTIFS('Job Catalog'!$F$10:$F$509,$A77,'Job Catalog'!$H$10:$H$509,BE$7,'Job Catalog'!$I$10:$I$509,BE$9)/COUNTA('Job Catalog'!$C$10:$C$509),""))</f>
        <v/>
      </c>
      <c r="BF77" s="57">
        <f>IF(OR($A77="",BF$9=""),"",IFERROR(COUNTIFS('Job Catalog'!$F$10:$F$509,$A77,'Job Catalog'!$H$10:$H$509,BF$7,'Job Catalog'!$I$10:$I$509,BF$9)/COUNTA('Job Catalog'!$C$10:$C$509),""))</f>
        <v/>
      </c>
      <c r="BG77" s="57">
        <f>IF(OR($A77="",BG$9=""),"",IFERROR(COUNTIFS('Job Catalog'!$F$10:$F$509,$A77,'Job Catalog'!$H$10:$H$509,BG$7,'Job Catalog'!$I$10:$I$509,BG$9)/COUNTA('Job Catalog'!$C$10:$C$509),""))</f>
        <v/>
      </c>
      <c r="BH77" s="57">
        <f>IF(OR($A77="",BH$9=""),"",IFERROR(COUNTIFS('Job Catalog'!$F$10:$F$509,$A77,'Job Catalog'!$H$10:$H$509,BH$7,'Job Catalog'!$I$10:$I$509,BH$9)/COUNTA('Job Catalog'!$C$10:$C$509),""))</f>
        <v/>
      </c>
      <c r="BI77" s="57">
        <f>IF(OR($A77="",BI$9=""),"",IFERROR(COUNTIFS('Job Catalog'!$F$10:$F$509,$A77,'Job Catalog'!$H$10:$H$509,BI$7,'Job Catalog'!$I$10:$I$509,BI$9)/COUNTA('Job Catalog'!$C$10:$C$509),""))</f>
        <v/>
      </c>
      <c r="BJ77" s="57">
        <f>IF(OR($A77="",BJ$9=""),"",IFERROR(COUNTIFS('Job Catalog'!$F$10:$F$509,$A77,'Job Catalog'!$H$10:$H$509,BJ$7,'Job Catalog'!$I$10:$I$509,BJ$9)/COUNTA('Job Catalog'!$C$10:$C$509),""))</f>
        <v/>
      </c>
      <c r="BK77" s="57">
        <f>IF(OR($A77="",BK$9=""),"",IFERROR(COUNTIFS('Job Catalog'!$F$10:$F$509,$A77,'Job Catalog'!$H$10:$H$509,BK$7,'Job Catalog'!$I$10:$I$509,BK$9)/COUNTA('Job Catalog'!$C$10:$C$509),""))</f>
        <v/>
      </c>
      <c r="BL77" s="57">
        <f>IF(OR($A77="",BL$9=""),"",IFERROR(COUNTIFS('Job Catalog'!$F$10:$F$509,$A77,'Job Catalog'!$H$10:$H$509,BL$7,'Job Catalog'!$I$10:$I$509,BL$9)/COUNTA('Job Catalog'!$C$10:$C$509),""))</f>
        <v/>
      </c>
      <c r="BM77" s="57">
        <f>IF(OR($A77="",BM$9=""),"",IFERROR(COUNTIFS('Job Catalog'!$F$10:$F$509,$A77,'Job Catalog'!$H$10:$H$509,BM$7,'Job Catalog'!$I$10:$I$509,BM$9)/COUNTA('Job Catalog'!$C$10:$C$509),""))</f>
        <v/>
      </c>
      <c r="BN77" s="57">
        <f>IF(OR($A77="",BN$9=""),"",IFERROR(COUNTIFS('Job Catalog'!$F$10:$F$509,$A77,'Job Catalog'!$H$10:$H$509,BN$7,'Job Catalog'!$I$10:$I$509,BN$9)/COUNTA('Job Catalog'!$C$10:$C$509),""))</f>
        <v/>
      </c>
      <c r="BO77" s="57">
        <f>IF(OR($A77="",BO$9=""),"",IFERROR(COUNTIFS('Job Catalog'!$F$10:$F$509,$A77,'Job Catalog'!$H$10:$H$509,BO$7,'Job Catalog'!$I$10:$I$509,BO$9)/COUNTA('Job Catalog'!$C$10:$C$509),""))</f>
        <v/>
      </c>
      <c r="BP77" s="57">
        <f>IF(OR($A77="",BP$9=""),"",IFERROR(COUNTIFS('Job Catalog'!$F$10:$F$509,$A77,'Job Catalog'!$H$10:$H$509,BP$7,'Job Catalog'!$I$10:$I$509,BP$9)/COUNTA('Job Catalog'!$C$10:$C$509),""))</f>
        <v/>
      </c>
      <c r="BQ77" s="57">
        <f>IF(OR($A77="",BQ$9=""),"",IFERROR(COUNTIFS('Job Catalog'!$F$10:$F$509,$A77,'Job Catalog'!$H$10:$H$509,BQ$7,'Job Catalog'!$I$10:$I$509,BQ$9)/COUNTA('Job Catalog'!$C$10:$C$509),""))</f>
        <v/>
      </c>
      <c r="BR77" s="57">
        <f>IF(OR($A77="",BR$9=""),"",IFERROR(COUNTIFS('Job Catalog'!$F$10:$F$509,$A77,'Job Catalog'!$H$10:$H$509,BR$7,'Job Catalog'!$I$10:$I$509,BR$9)/COUNTA('Job Catalog'!$C$10:$C$509),""))</f>
        <v/>
      </c>
      <c r="BS77" s="57">
        <f>IF(OR($A77="",BS$9=""),"",IFERROR(COUNTIFS('Job Catalog'!$F$10:$F$509,$A77,'Job Catalog'!$H$10:$H$509,BS$7,'Job Catalog'!$I$10:$I$509,BS$9)/COUNTA('Job Catalog'!$C$10:$C$509),""))</f>
        <v/>
      </c>
      <c r="BT77" s="57">
        <f>IF(OR($A77="",BT$9=""),"",IFERROR(COUNTIFS('Job Catalog'!$F$10:$F$509,$A77,'Job Catalog'!$H$10:$H$509,BT$7,'Job Catalog'!$I$10:$I$509,BT$9)/COUNTA('Job Catalog'!$C$10:$C$509),""))</f>
        <v/>
      </c>
      <c r="BU77" s="57">
        <f>IF(OR($A77="",BU$9=""),"",IFERROR(COUNTIFS('Job Catalog'!$F$10:$F$509,$A77,'Job Catalog'!$H$10:$H$509,BU$7,'Job Catalog'!$I$10:$I$509,BU$9)/COUNTA('Job Catalog'!$C$10:$C$509),""))</f>
        <v/>
      </c>
      <c r="BV77" s="57">
        <f>IF(OR($A77="",BV$9=""),"",IFERROR(COUNTIFS('Job Catalog'!$F$10:$F$509,$A77,'Job Catalog'!$H$10:$H$509,BV$7,'Job Catalog'!$I$10:$I$509,BV$9)/COUNTA('Job Catalog'!$C$10:$C$509),""))</f>
        <v/>
      </c>
      <c r="BW77" s="57">
        <f>IF(OR($A77="",BW$9=""),"",IFERROR(COUNTIFS('Job Catalog'!$F$10:$F$509,$A77,'Job Catalog'!$H$10:$H$509,BW$7,'Job Catalog'!$I$10:$I$509,BW$9)/COUNTA('Job Catalog'!$C$10:$C$509),""))</f>
        <v/>
      </c>
      <c r="BX77" s="57">
        <f>IF(OR($A77="",BX$9=""),"",IFERROR(COUNTIFS('Job Catalog'!$F$10:$F$509,$A77,'Job Catalog'!$H$10:$H$509,BX$7,'Job Catalog'!$I$10:$I$509,BX$9)/COUNTA('Job Catalog'!$C$10:$C$509),""))</f>
        <v/>
      </c>
      <c r="BY77" s="57">
        <f>IF(OR($A77="",BY$9=""),"",IFERROR(COUNTIFS('Job Catalog'!$F$10:$F$509,$A77,'Job Catalog'!$H$10:$H$509,BY$7,'Job Catalog'!$I$10:$I$509,BY$9)/COUNTA('Job Catalog'!$C$10:$C$509),""))</f>
        <v/>
      </c>
      <c r="BZ77" s="57">
        <f>IF(OR($A77="",BZ$9=""),"",IFERROR(COUNTIFS('Job Catalog'!$F$10:$F$509,$A77,'Job Catalog'!$H$10:$H$509,BZ$7,'Job Catalog'!$I$10:$I$509,BZ$9)/COUNTA('Job Catalog'!$C$10:$C$509),""))</f>
        <v/>
      </c>
      <c r="CA77" s="57">
        <f>IF(OR($A77="",CA$9=""),"",IFERROR(COUNTIFS('Job Catalog'!$F$10:$F$509,$A77,'Job Catalog'!$H$10:$H$509,CA$7,'Job Catalog'!$I$10:$I$509,CA$9)/COUNTA('Job Catalog'!$C$10:$C$509),""))</f>
        <v/>
      </c>
      <c r="CB77" s="57">
        <f>IF(OR($A77="",CB$9=""),"",IFERROR(COUNTIFS('Job Catalog'!$F$10:$F$509,$A77,'Job Catalog'!$H$10:$H$509,CB$7,'Job Catalog'!$I$10:$I$509,CB$9)/COUNTA('Job Catalog'!$C$10:$C$509),""))</f>
        <v/>
      </c>
      <c r="CC77" s="57">
        <f>IF(OR($A77="",CC$9=""),"",IFERROR(COUNTIFS('Job Catalog'!$F$10:$F$509,$A77,'Job Catalog'!$H$10:$H$509,CC$7,'Job Catalog'!$I$10:$I$509,CC$9)/COUNTA('Job Catalog'!$C$10:$C$509),""))</f>
        <v/>
      </c>
      <c r="CD77" s="57">
        <f>IF(OR($A77="",CD$9=""),"",IFERROR(COUNTIFS('Job Catalog'!$F$10:$F$509,$A77,'Job Catalog'!$H$10:$H$509,CD$7,'Job Catalog'!$I$10:$I$509,CD$9)/COUNTA('Job Catalog'!$C$10:$C$509),""))</f>
        <v/>
      </c>
      <c r="CE77" s="57">
        <f>IF(OR($A77="",CE$9=""),"",IFERROR(COUNTIFS('Job Catalog'!$F$10:$F$509,$A77,'Job Catalog'!$H$10:$H$509,CE$7,'Job Catalog'!$I$10:$I$509,CE$9)/COUNTA('Job Catalog'!$C$10:$C$509),""))</f>
        <v/>
      </c>
      <c r="CF77" s="57">
        <f>IF(OR($A77="",CF$9=""),"",IFERROR(COUNTIFS('Job Catalog'!$F$10:$F$509,$A77,'Job Catalog'!$H$10:$H$509,CF$7,'Job Catalog'!$I$10:$I$509,CF$9)/COUNTA('Job Catalog'!$C$10:$C$509),""))</f>
        <v/>
      </c>
      <c r="CG77" s="57">
        <f>IF(OR($A77="",CG$9=""),"",IFERROR(COUNTIFS('Job Catalog'!$F$10:$F$509,$A77,'Job Catalog'!$H$10:$H$509,CG$7,'Job Catalog'!$I$10:$I$509,CG$9)/COUNTA('Job Catalog'!$C$10:$C$509),""))</f>
        <v/>
      </c>
      <c r="CH77" s="57">
        <f>IF(OR($A77="",CH$9=""),"",IFERROR(COUNTIFS('Job Catalog'!$F$10:$F$509,$A77,'Job Catalog'!$H$10:$H$509,CH$7,'Job Catalog'!$I$10:$I$509,CH$9)/COUNTA('Job Catalog'!$C$10:$C$509),""))</f>
        <v/>
      </c>
      <c r="CI77" s="57">
        <f>IF(OR($A77="",CI$9=""),"",IFERROR(COUNTIFS('Job Catalog'!$F$10:$F$509,$A77,'Job Catalog'!$H$10:$H$509,CI$7,'Job Catalog'!$I$10:$I$509,CI$9)/COUNTA('Job Catalog'!$C$10:$C$509),""))</f>
        <v/>
      </c>
      <c r="CJ77" s="57">
        <f>IF(OR($A77="",CJ$9=""),"",IFERROR(COUNTIFS('Job Catalog'!$F$10:$F$509,$A77,'Job Catalog'!$H$10:$H$509,CJ$7,'Job Catalog'!$I$10:$I$509,CJ$9)/COUNTA('Job Catalog'!$C$10:$C$509),""))</f>
        <v/>
      </c>
      <c r="CK77" s="57">
        <f>IF(OR($A77="",CK$9=""),"",IFERROR(COUNTIFS('Job Catalog'!$F$10:$F$509,$A77,'Job Catalog'!$H$10:$H$509,CK$7,'Job Catalog'!$I$10:$I$509,CK$9)/COUNTA('Job Catalog'!$C$10:$C$509),""))</f>
        <v/>
      </c>
      <c r="CL77" s="57">
        <f>IF(OR($A77="",CL$9=""),"",IFERROR(COUNTIFS('Job Catalog'!$F$10:$F$509,$A77,'Job Catalog'!$H$10:$H$509,CL$7,'Job Catalog'!$I$10:$I$509,CL$9)/COUNTA('Job Catalog'!$C$10:$C$509),""))</f>
        <v/>
      </c>
      <c r="CM77" s="57">
        <f>IF(OR($A77="",CM$9=""),"",IFERROR(COUNTIFS('Job Catalog'!$F$10:$F$509,$A77,'Job Catalog'!$H$10:$H$509,CM$7,'Job Catalog'!$I$10:$I$509,CM$9)/COUNTA('Job Catalog'!$C$10:$C$509),""))</f>
        <v/>
      </c>
      <c r="CN77" s="57">
        <f>IF(OR($A77="",CN$9=""),"",IFERROR(COUNTIFS('Job Catalog'!$F$10:$F$509,$A77,'Job Catalog'!$H$10:$H$509,CN$7,'Job Catalog'!$I$10:$I$509,CN$9)/COUNTA('Job Catalog'!$C$10:$C$509),""))</f>
        <v/>
      </c>
      <c r="CO77" s="57">
        <f>IF(OR($A77="",CO$9=""),"",IFERROR(COUNTIFS('Job Catalog'!$F$10:$F$509,$A77,'Job Catalog'!$H$10:$H$509,CO$7,'Job Catalog'!$I$10:$I$509,CO$9)/COUNTA('Job Catalog'!$C$10:$C$509),""))</f>
        <v/>
      </c>
      <c r="CP77" s="57">
        <f>IF(OR($A77="",CP$9=""),"",IFERROR(COUNTIFS('Job Catalog'!$F$10:$F$509,$A77,'Job Catalog'!$H$10:$H$509,CP$7,'Job Catalog'!$I$10:$I$509,CP$9)/COUNTA('Job Catalog'!$C$10:$C$509),""))</f>
        <v/>
      </c>
      <c r="CQ77" s="57">
        <f>IF(OR($A77="",CQ$9=""),"",IFERROR(COUNTIFS('Job Catalog'!$F$10:$F$509,$A77,'Job Catalog'!$H$10:$H$509,CQ$7,'Job Catalog'!$I$10:$I$509,CQ$9)/COUNTA('Job Catalog'!$C$10:$C$509),""))</f>
        <v/>
      </c>
      <c r="CR77" s="57">
        <f>IF(OR($A77="",CR$9=""),"",IFERROR(COUNTIFS('Job Catalog'!$F$10:$F$509,$A77,'Job Catalog'!$H$10:$H$509,CR$7,'Job Catalog'!$I$10:$I$509,CR$9)/COUNTA('Job Catalog'!$C$10:$C$509),""))</f>
        <v/>
      </c>
      <c r="CS77" s="57">
        <f>IF(OR($A77="",CS$9=""),"",IFERROR(COUNTIFS('Job Catalog'!$F$10:$F$509,$A77,'Job Catalog'!$H$10:$H$509,CS$7,'Job Catalog'!$I$10:$I$509,CS$9)/COUNTA('Job Catalog'!$C$10:$C$509),""))</f>
        <v/>
      </c>
      <c r="CT77" s="57">
        <f>IF(OR($A77="",CT$9=""),"",IFERROR(COUNTIFS('Job Catalog'!$F$10:$F$509,$A77,'Job Catalog'!$H$10:$H$509,CT$7,'Job Catalog'!$I$10:$I$509,CT$9)/COUNTA('Job Catalog'!$C$10:$C$509),""))</f>
        <v/>
      </c>
      <c r="CU77" s="58">
        <f>IF($A77="","",SUM(C77:CT77))</f>
        <v/>
      </c>
    </row>
    <row r="78">
      <c r="A78">
        <f>IF(SETUP!$C216="","",SETUP!$C216)</f>
        <v/>
      </c>
      <c r="B78" s="9">
        <f>IF(SETUP!$C216="","",SETUP!$B216&amp;" / "&amp;SETUP!$D216)</f>
        <v/>
      </c>
      <c r="C78" s="57">
        <f>IF(OR($A78="",C$9=""),"",IFERROR(COUNTIFS('Job Catalog'!$F$10:$F$509,$A78,'Job Catalog'!$H$10:$H$509,C$7,'Job Catalog'!$I$10:$I$509,C$9)/COUNTA('Job Catalog'!$C$10:$C$509),""))</f>
        <v/>
      </c>
      <c r="D78" s="57">
        <f>IF(OR($A78="",D$9=""),"",IFERROR(COUNTIFS('Job Catalog'!$F$10:$F$509,$A78,'Job Catalog'!$H$10:$H$509,D$7,'Job Catalog'!$I$10:$I$509,D$9)/COUNTA('Job Catalog'!$C$10:$C$509),""))</f>
        <v/>
      </c>
      <c r="E78" s="57">
        <f>IF(OR($A78="",E$9=""),"",IFERROR(COUNTIFS('Job Catalog'!$F$10:$F$509,$A78,'Job Catalog'!$H$10:$H$509,E$7,'Job Catalog'!$I$10:$I$509,E$9)/COUNTA('Job Catalog'!$C$10:$C$509),""))</f>
        <v/>
      </c>
      <c r="F78" s="57">
        <f>IF(OR($A78="",F$9=""),"",IFERROR(COUNTIFS('Job Catalog'!$F$10:$F$509,$A78,'Job Catalog'!$H$10:$H$509,F$7,'Job Catalog'!$I$10:$I$509,F$9)/COUNTA('Job Catalog'!$C$10:$C$509),""))</f>
        <v/>
      </c>
      <c r="G78" s="57">
        <f>IF(OR($A78="",G$9=""),"",IFERROR(COUNTIFS('Job Catalog'!$F$10:$F$509,$A78,'Job Catalog'!$H$10:$H$509,G$7,'Job Catalog'!$I$10:$I$509,G$9)/COUNTA('Job Catalog'!$C$10:$C$509),""))</f>
        <v/>
      </c>
      <c r="H78" s="57">
        <f>IF(OR($A78="",H$9=""),"",IFERROR(COUNTIFS('Job Catalog'!$F$10:$F$509,$A78,'Job Catalog'!$H$10:$H$509,H$7,'Job Catalog'!$I$10:$I$509,H$9)/COUNTA('Job Catalog'!$C$10:$C$509),""))</f>
        <v/>
      </c>
      <c r="I78" s="57">
        <f>IF(OR($A78="",I$9=""),"",IFERROR(COUNTIFS('Job Catalog'!$F$10:$F$509,$A78,'Job Catalog'!$H$10:$H$509,I$7,'Job Catalog'!$I$10:$I$509,I$9)/COUNTA('Job Catalog'!$C$10:$C$509),""))</f>
        <v/>
      </c>
      <c r="J78" s="57">
        <f>IF(OR($A78="",J$9=""),"",IFERROR(COUNTIFS('Job Catalog'!$F$10:$F$509,$A78,'Job Catalog'!$H$10:$H$509,J$7,'Job Catalog'!$I$10:$I$509,J$9)/COUNTA('Job Catalog'!$C$10:$C$509),""))</f>
        <v/>
      </c>
      <c r="K78" s="57">
        <f>IF(OR($A78="",K$9=""),"",IFERROR(COUNTIFS('Job Catalog'!$F$10:$F$509,$A78,'Job Catalog'!$H$10:$H$509,K$7,'Job Catalog'!$I$10:$I$509,K$9)/COUNTA('Job Catalog'!$C$10:$C$509),""))</f>
        <v/>
      </c>
      <c r="L78" s="57">
        <f>IF(OR($A78="",L$9=""),"",IFERROR(COUNTIFS('Job Catalog'!$F$10:$F$509,$A78,'Job Catalog'!$H$10:$H$509,L$7,'Job Catalog'!$I$10:$I$509,L$9)/COUNTA('Job Catalog'!$C$10:$C$509),""))</f>
        <v/>
      </c>
      <c r="M78" s="57">
        <f>IF(OR($A78="",M$9=""),"",IFERROR(COUNTIFS('Job Catalog'!$F$10:$F$509,$A78,'Job Catalog'!$H$10:$H$509,M$7,'Job Catalog'!$I$10:$I$509,M$9)/COUNTA('Job Catalog'!$C$10:$C$509),""))</f>
        <v/>
      </c>
      <c r="N78" s="57">
        <f>IF(OR($A78="",N$9=""),"",IFERROR(COUNTIFS('Job Catalog'!$F$10:$F$509,$A78,'Job Catalog'!$H$10:$H$509,N$7,'Job Catalog'!$I$10:$I$509,N$9)/COUNTA('Job Catalog'!$C$10:$C$509),""))</f>
        <v/>
      </c>
      <c r="O78" s="57">
        <f>IF(OR($A78="",O$9=""),"",IFERROR(COUNTIFS('Job Catalog'!$F$10:$F$509,$A78,'Job Catalog'!$H$10:$H$509,O$7,'Job Catalog'!$I$10:$I$509,O$9)/COUNTA('Job Catalog'!$C$10:$C$509),""))</f>
        <v/>
      </c>
      <c r="P78" s="57">
        <f>IF(OR($A78="",P$9=""),"",IFERROR(COUNTIFS('Job Catalog'!$F$10:$F$509,$A78,'Job Catalog'!$H$10:$H$509,P$7,'Job Catalog'!$I$10:$I$509,P$9)/COUNTA('Job Catalog'!$C$10:$C$509),""))</f>
        <v/>
      </c>
      <c r="Q78" s="57">
        <f>IF(OR($A78="",Q$9=""),"",IFERROR(COUNTIFS('Job Catalog'!$F$10:$F$509,$A78,'Job Catalog'!$H$10:$H$509,Q$7,'Job Catalog'!$I$10:$I$509,Q$9)/COUNTA('Job Catalog'!$C$10:$C$509),""))</f>
        <v/>
      </c>
      <c r="R78" s="57">
        <f>IF(OR($A78="",R$9=""),"",IFERROR(COUNTIFS('Job Catalog'!$F$10:$F$509,$A78,'Job Catalog'!$H$10:$H$509,R$7,'Job Catalog'!$I$10:$I$509,R$9)/COUNTA('Job Catalog'!$C$10:$C$509),""))</f>
        <v/>
      </c>
      <c r="S78" s="57">
        <f>IF(OR($A78="",S$9=""),"",IFERROR(COUNTIFS('Job Catalog'!$F$10:$F$509,$A78,'Job Catalog'!$H$10:$H$509,S$7,'Job Catalog'!$I$10:$I$509,S$9)/COUNTA('Job Catalog'!$C$10:$C$509),""))</f>
        <v/>
      </c>
      <c r="T78" s="57">
        <f>IF(OR($A78="",T$9=""),"",IFERROR(COUNTIFS('Job Catalog'!$F$10:$F$509,$A78,'Job Catalog'!$H$10:$H$509,T$7,'Job Catalog'!$I$10:$I$509,T$9)/COUNTA('Job Catalog'!$C$10:$C$509),""))</f>
        <v/>
      </c>
      <c r="U78" s="57">
        <f>IF(OR($A78="",U$9=""),"",IFERROR(COUNTIFS('Job Catalog'!$F$10:$F$509,$A78,'Job Catalog'!$H$10:$H$509,U$7,'Job Catalog'!$I$10:$I$509,U$9)/COUNTA('Job Catalog'!$C$10:$C$509),""))</f>
        <v/>
      </c>
      <c r="V78" s="57">
        <f>IF(OR($A78="",V$9=""),"",IFERROR(COUNTIFS('Job Catalog'!$F$10:$F$509,$A78,'Job Catalog'!$H$10:$H$509,V$7,'Job Catalog'!$I$10:$I$509,V$9)/COUNTA('Job Catalog'!$C$10:$C$509),""))</f>
        <v/>
      </c>
      <c r="W78" s="57">
        <f>IF(OR($A78="",W$9=""),"",IFERROR(COUNTIFS('Job Catalog'!$F$10:$F$509,$A78,'Job Catalog'!$H$10:$H$509,W$7,'Job Catalog'!$I$10:$I$509,W$9)/COUNTA('Job Catalog'!$C$10:$C$509),""))</f>
        <v/>
      </c>
      <c r="X78" s="57">
        <f>IF(OR($A78="",X$9=""),"",IFERROR(COUNTIFS('Job Catalog'!$F$10:$F$509,$A78,'Job Catalog'!$H$10:$H$509,X$7,'Job Catalog'!$I$10:$I$509,X$9)/COUNTA('Job Catalog'!$C$10:$C$509),""))</f>
        <v/>
      </c>
      <c r="Y78" s="57">
        <f>IF(OR($A78="",Y$9=""),"",IFERROR(COUNTIFS('Job Catalog'!$F$10:$F$509,$A78,'Job Catalog'!$H$10:$H$509,Y$7,'Job Catalog'!$I$10:$I$509,Y$9)/COUNTA('Job Catalog'!$C$10:$C$509),""))</f>
        <v/>
      </c>
      <c r="Z78" s="57">
        <f>IF(OR($A78="",Z$9=""),"",IFERROR(COUNTIFS('Job Catalog'!$F$10:$F$509,$A78,'Job Catalog'!$H$10:$H$509,Z$7,'Job Catalog'!$I$10:$I$509,Z$9)/COUNTA('Job Catalog'!$C$10:$C$509),""))</f>
        <v/>
      </c>
      <c r="AA78" s="57">
        <f>IF(OR($A78="",AA$9=""),"",IFERROR(COUNTIFS('Job Catalog'!$F$10:$F$509,$A78,'Job Catalog'!$H$10:$H$509,AA$7,'Job Catalog'!$I$10:$I$509,AA$9)/COUNTA('Job Catalog'!$C$10:$C$509),""))</f>
        <v/>
      </c>
      <c r="AB78" s="57">
        <f>IF(OR($A78="",AB$9=""),"",IFERROR(COUNTIFS('Job Catalog'!$F$10:$F$509,$A78,'Job Catalog'!$H$10:$H$509,AB$7,'Job Catalog'!$I$10:$I$509,AB$9)/COUNTA('Job Catalog'!$C$10:$C$509),""))</f>
        <v/>
      </c>
      <c r="AC78" s="57">
        <f>IF(OR($A78="",AC$9=""),"",IFERROR(COUNTIFS('Job Catalog'!$F$10:$F$509,$A78,'Job Catalog'!$H$10:$H$509,AC$7,'Job Catalog'!$I$10:$I$509,AC$9)/COUNTA('Job Catalog'!$C$10:$C$509),""))</f>
        <v/>
      </c>
      <c r="AD78" s="57">
        <f>IF(OR($A78="",AD$9=""),"",IFERROR(COUNTIFS('Job Catalog'!$F$10:$F$509,$A78,'Job Catalog'!$H$10:$H$509,AD$7,'Job Catalog'!$I$10:$I$509,AD$9)/COUNTA('Job Catalog'!$C$10:$C$509),""))</f>
        <v/>
      </c>
      <c r="AE78" s="57">
        <f>IF(OR($A78="",AE$9=""),"",IFERROR(COUNTIFS('Job Catalog'!$F$10:$F$509,$A78,'Job Catalog'!$H$10:$H$509,AE$7,'Job Catalog'!$I$10:$I$509,AE$9)/COUNTA('Job Catalog'!$C$10:$C$509),""))</f>
        <v/>
      </c>
      <c r="AF78" s="57">
        <f>IF(OR($A78="",AF$9=""),"",IFERROR(COUNTIFS('Job Catalog'!$F$10:$F$509,$A78,'Job Catalog'!$H$10:$H$509,AF$7,'Job Catalog'!$I$10:$I$509,AF$9)/COUNTA('Job Catalog'!$C$10:$C$509),""))</f>
        <v/>
      </c>
      <c r="AG78" s="57">
        <f>IF(OR($A78="",AG$9=""),"",IFERROR(COUNTIFS('Job Catalog'!$F$10:$F$509,$A78,'Job Catalog'!$H$10:$H$509,AG$7,'Job Catalog'!$I$10:$I$509,AG$9)/COUNTA('Job Catalog'!$C$10:$C$509),""))</f>
        <v/>
      </c>
      <c r="AH78" s="57">
        <f>IF(OR($A78="",AH$9=""),"",IFERROR(COUNTIFS('Job Catalog'!$F$10:$F$509,$A78,'Job Catalog'!$H$10:$H$509,AH$7,'Job Catalog'!$I$10:$I$509,AH$9)/COUNTA('Job Catalog'!$C$10:$C$509),""))</f>
        <v/>
      </c>
      <c r="AI78" s="57">
        <f>IF(OR($A78="",AI$9=""),"",IFERROR(COUNTIFS('Job Catalog'!$F$10:$F$509,$A78,'Job Catalog'!$H$10:$H$509,AI$7,'Job Catalog'!$I$10:$I$509,AI$9)/COUNTA('Job Catalog'!$C$10:$C$509),""))</f>
        <v/>
      </c>
      <c r="AJ78" s="57">
        <f>IF(OR($A78="",AJ$9=""),"",IFERROR(COUNTIFS('Job Catalog'!$F$10:$F$509,$A78,'Job Catalog'!$H$10:$H$509,AJ$7,'Job Catalog'!$I$10:$I$509,AJ$9)/COUNTA('Job Catalog'!$C$10:$C$509),""))</f>
        <v/>
      </c>
      <c r="AK78" s="57">
        <f>IF(OR($A78="",AK$9=""),"",IFERROR(COUNTIFS('Job Catalog'!$F$10:$F$509,$A78,'Job Catalog'!$H$10:$H$509,AK$7,'Job Catalog'!$I$10:$I$509,AK$9)/COUNTA('Job Catalog'!$C$10:$C$509),""))</f>
        <v/>
      </c>
      <c r="AL78" s="57">
        <f>IF(OR($A78="",AL$9=""),"",IFERROR(COUNTIFS('Job Catalog'!$F$10:$F$509,$A78,'Job Catalog'!$H$10:$H$509,AL$7,'Job Catalog'!$I$10:$I$509,AL$9)/COUNTA('Job Catalog'!$C$10:$C$509),""))</f>
        <v/>
      </c>
      <c r="AM78" s="57">
        <f>IF(OR($A78="",AM$9=""),"",IFERROR(COUNTIFS('Job Catalog'!$F$10:$F$509,$A78,'Job Catalog'!$H$10:$H$509,AM$7,'Job Catalog'!$I$10:$I$509,AM$9)/COUNTA('Job Catalog'!$C$10:$C$509),""))</f>
        <v/>
      </c>
      <c r="AN78" s="57">
        <f>IF(OR($A78="",AN$9=""),"",IFERROR(COUNTIFS('Job Catalog'!$F$10:$F$509,$A78,'Job Catalog'!$H$10:$H$509,AN$7,'Job Catalog'!$I$10:$I$509,AN$9)/COUNTA('Job Catalog'!$C$10:$C$509),""))</f>
        <v/>
      </c>
      <c r="AO78" s="57">
        <f>IF(OR($A78="",AO$9=""),"",IFERROR(COUNTIFS('Job Catalog'!$F$10:$F$509,$A78,'Job Catalog'!$H$10:$H$509,AO$7,'Job Catalog'!$I$10:$I$509,AO$9)/COUNTA('Job Catalog'!$C$10:$C$509),""))</f>
        <v/>
      </c>
      <c r="AP78" s="57">
        <f>IF(OR($A78="",AP$9=""),"",IFERROR(COUNTIFS('Job Catalog'!$F$10:$F$509,$A78,'Job Catalog'!$H$10:$H$509,AP$7,'Job Catalog'!$I$10:$I$509,AP$9)/COUNTA('Job Catalog'!$C$10:$C$509),""))</f>
        <v/>
      </c>
      <c r="AQ78" s="57">
        <f>IF(OR($A78="",AQ$9=""),"",IFERROR(COUNTIFS('Job Catalog'!$F$10:$F$509,$A78,'Job Catalog'!$H$10:$H$509,AQ$7,'Job Catalog'!$I$10:$I$509,AQ$9)/COUNTA('Job Catalog'!$C$10:$C$509),""))</f>
        <v/>
      </c>
      <c r="AR78" s="57">
        <f>IF(OR($A78="",AR$9=""),"",IFERROR(COUNTIFS('Job Catalog'!$F$10:$F$509,$A78,'Job Catalog'!$H$10:$H$509,AR$7,'Job Catalog'!$I$10:$I$509,AR$9)/COUNTA('Job Catalog'!$C$10:$C$509),""))</f>
        <v/>
      </c>
      <c r="AS78" s="57">
        <f>IF(OR($A78="",AS$9=""),"",IFERROR(COUNTIFS('Job Catalog'!$F$10:$F$509,$A78,'Job Catalog'!$H$10:$H$509,AS$7,'Job Catalog'!$I$10:$I$509,AS$9)/COUNTA('Job Catalog'!$C$10:$C$509),""))</f>
        <v/>
      </c>
      <c r="AT78" s="57">
        <f>IF(OR($A78="",AT$9=""),"",IFERROR(COUNTIFS('Job Catalog'!$F$10:$F$509,$A78,'Job Catalog'!$H$10:$H$509,AT$7,'Job Catalog'!$I$10:$I$509,AT$9)/COUNTA('Job Catalog'!$C$10:$C$509),""))</f>
        <v/>
      </c>
      <c r="AU78" s="57">
        <f>IF(OR($A78="",AU$9=""),"",IFERROR(COUNTIFS('Job Catalog'!$F$10:$F$509,$A78,'Job Catalog'!$H$10:$H$509,AU$7,'Job Catalog'!$I$10:$I$509,AU$9)/COUNTA('Job Catalog'!$C$10:$C$509),""))</f>
        <v/>
      </c>
      <c r="AV78" s="57">
        <f>IF(OR($A78="",AV$9=""),"",IFERROR(COUNTIFS('Job Catalog'!$F$10:$F$509,$A78,'Job Catalog'!$H$10:$H$509,AV$7,'Job Catalog'!$I$10:$I$509,AV$9)/COUNTA('Job Catalog'!$C$10:$C$509),""))</f>
        <v/>
      </c>
      <c r="AW78" s="57">
        <f>IF(OR($A78="",AW$9=""),"",IFERROR(COUNTIFS('Job Catalog'!$F$10:$F$509,$A78,'Job Catalog'!$H$10:$H$509,AW$7,'Job Catalog'!$I$10:$I$509,AW$9)/COUNTA('Job Catalog'!$C$10:$C$509),""))</f>
        <v/>
      </c>
      <c r="AX78" s="57">
        <f>IF(OR($A78="",AX$9=""),"",IFERROR(COUNTIFS('Job Catalog'!$F$10:$F$509,$A78,'Job Catalog'!$H$10:$H$509,AX$7,'Job Catalog'!$I$10:$I$509,AX$9)/COUNTA('Job Catalog'!$C$10:$C$509),""))</f>
        <v/>
      </c>
      <c r="AY78" s="57">
        <f>IF(OR($A78="",AY$9=""),"",IFERROR(COUNTIFS('Job Catalog'!$F$10:$F$509,$A78,'Job Catalog'!$H$10:$H$509,AY$7,'Job Catalog'!$I$10:$I$509,AY$9)/COUNTA('Job Catalog'!$C$10:$C$509),""))</f>
        <v/>
      </c>
      <c r="AZ78" s="57">
        <f>IF(OR($A78="",AZ$9=""),"",IFERROR(COUNTIFS('Job Catalog'!$F$10:$F$509,$A78,'Job Catalog'!$H$10:$H$509,AZ$7,'Job Catalog'!$I$10:$I$509,AZ$9)/COUNTA('Job Catalog'!$C$10:$C$509),""))</f>
        <v/>
      </c>
      <c r="BA78" s="57">
        <f>IF(OR($A78="",BA$9=""),"",IFERROR(COUNTIFS('Job Catalog'!$F$10:$F$509,$A78,'Job Catalog'!$H$10:$H$509,BA$7,'Job Catalog'!$I$10:$I$509,BA$9)/COUNTA('Job Catalog'!$C$10:$C$509),""))</f>
        <v/>
      </c>
      <c r="BB78" s="57">
        <f>IF(OR($A78="",BB$9=""),"",IFERROR(COUNTIFS('Job Catalog'!$F$10:$F$509,$A78,'Job Catalog'!$H$10:$H$509,BB$7,'Job Catalog'!$I$10:$I$509,BB$9)/COUNTA('Job Catalog'!$C$10:$C$509),""))</f>
        <v/>
      </c>
      <c r="BC78" s="57">
        <f>IF(OR($A78="",BC$9=""),"",IFERROR(COUNTIFS('Job Catalog'!$F$10:$F$509,$A78,'Job Catalog'!$H$10:$H$509,BC$7,'Job Catalog'!$I$10:$I$509,BC$9)/COUNTA('Job Catalog'!$C$10:$C$509),""))</f>
        <v/>
      </c>
      <c r="BD78" s="57">
        <f>IF(OR($A78="",BD$9=""),"",IFERROR(COUNTIFS('Job Catalog'!$F$10:$F$509,$A78,'Job Catalog'!$H$10:$H$509,BD$7,'Job Catalog'!$I$10:$I$509,BD$9)/COUNTA('Job Catalog'!$C$10:$C$509),""))</f>
        <v/>
      </c>
      <c r="BE78" s="57">
        <f>IF(OR($A78="",BE$9=""),"",IFERROR(COUNTIFS('Job Catalog'!$F$10:$F$509,$A78,'Job Catalog'!$H$10:$H$509,BE$7,'Job Catalog'!$I$10:$I$509,BE$9)/COUNTA('Job Catalog'!$C$10:$C$509),""))</f>
        <v/>
      </c>
      <c r="BF78" s="57">
        <f>IF(OR($A78="",BF$9=""),"",IFERROR(COUNTIFS('Job Catalog'!$F$10:$F$509,$A78,'Job Catalog'!$H$10:$H$509,BF$7,'Job Catalog'!$I$10:$I$509,BF$9)/COUNTA('Job Catalog'!$C$10:$C$509),""))</f>
        <v/>
      </c>
      <c r="BG78" s="57">
        <f>IF(OR($A78="",BG$9=""),"",IFERROR(COUNTIFS('Job Catalog'!$F$10:$F$509,$A78,'Job Catalog'!$H$10:$H$509,BG$7,'Job Catalog'!$I$10:$I$509,BG$9)/COUNTA('Job Catalog'!$C$10:$C$509),""))</f>
        <v/>
      </c>
      <c r="BH78" s="57">
        <f>IF(OR($A78="",BH$9=""),"",IFERROR(COUNTIFS('Job Catalog'!$F$10:$F$509,$A78,'Job Catalog'!$H$10:$H$509,BH$7,'Job Catalog'!$I$10:$I$509,BH$9)/COUNTA('Job Catalog'!$C$10:$C$509),""))</f>
        <v/>
      </c>
      <c r="BI78" s="57">
        <f>IF(OR($A78="",BI$9=""),"",IFERROR(COUNTIFS('Job Catalog'!$F$10:$F$509,$A78,'Job Catalog'!$H$10:$H$509,BI$7,'Job Catalog'!$I$10:$I$509,BI$9)/COUNTA('Job Catalog'!$C$10:$C$509),""))</f>
        <v/>
      </c>
      <c r="BJ78" s="57">
        <f>IF(OR($A78="",BJ$9=""),"",IFERROR(COUNTIFS('Job Catalog'!$F$10:$F$509,$A78,'Job Catalog'!$H$10:$H$509,BJ$7,'Job Catalog'!$I$10:$I$509,BJ$9)/COUNTA('Job Catalog'!$C$10:$C$509),""))</f>
        <v/>
      </c>
      <c r="BK78" s="57">
        <f>IF(OR($A78="",BK$9=""),"",IFERROR(COUNTIFS('Job Catalog'!$F$10:$F$509,$A78,'Job Catalog'!$H$10:$H$509,BK$7,'Job Catalog'!$I$10:$I$509,BK$9)/COUNTA('Job Catalog'!$C$10:$C$509),""))</f>
        <v/>
      </c>
      <c r="BL78" s="57">
        <f>IF(OR($A78="",BL$9=""),"",IFERROR(COUNTIFS('Job Catalog'!$F$10:$F$509,$A78,'Job Catalog'!$H$10:$H$509,BL$7,'Job Catalog'!$I$10:$I$509,BL$9)/COUNTA('Job Catalog'!$C$10:$C$509),""))</f>
        <v/>
      </c>
      <c r="BM78" s="57">
        <f>IF(OR($A78="",BM$9=""),"",IFERROR(COUNTIFS('Job Catalog'!$F$10:$F$509,$A78,'Job Catalog'!$H$10:$H$509,BM$7,'Job Catalog'!$I$10:$I$509,BM$9)/COUNTA('Job Catalog'!$C$10:$C$509),""))</f>
        <v/>
      </c>
      <c r="BN78" s="57">
        <f>IF(OR($A78="",BN$9=""),"",IFERROR(COUNTIFS('Job Catalog'!$F$10:$F$509,$A78,'Job Catalog'!$H$10:$H$509,BN$7,'Job Catalog'!$I$10:$I$509,BN$9)/COUNTA('Job Catalog'!$C$10:$C$509),""))</f>
        <v/>
      </c>
      <c r="BO78" s="57">
        <f>IF(OR($A78="",BO$9=""),"",IFERROR(COUNTIFS('Job Catalog'!$F$10:$F$509,$A78,'Job Catalog'!$H$10:$H$509,BO$7,'Job Catalog'!$I$10:$I$509,BO$9)/COUNTA('Job Catalog'!$C$10:$C$509),""))</f>
        <v/>
      </c>
      <c r="BP78" s="57">
        <f>IF(OR($A78="",BP$9=""),"",IFERROR(COUNTIFS('Job Catalog'!$F$10:$F$509,$A78,'Job Catalog'!$H$10:$H$509,BP$7,'Job Catalog'!$I$10:$I$509,BP$9)/COUNTA('Job Catalog'!$C$10:$C$509),""))</f>
        <v/>
      </c>
      <c r="BQ78" s="57">
        <f>IF(OR($A78="",BQ$9=""),"",IFERROR(COUNTIFS('Job Catalog'!$F$10:$F$509,$A78,'Job Catalog'!$H$10:$H$509,BQ$7,'Job Catalog'!$I$10:$I$509,BQ$9)/COUNTA('Job Catalog'!$C$10:$C$509),""))</f>
        <v/>
      </c>
      <c r="BR78" s="57">
        <f>IF(OR($A78="",BR$9=""),"",IFERROR(COUNTIFS('Job Catalog'!$F$10:$F$509,$A78,'Job Catalog'!$H$10:$H$509,BR$7,'Job Catalog'!$I$10:$I$509,BR$9)/COUNTA('Job Catalog'!$C$10:$C$509),""))</f>
        <v/>
      </c>
      <c r="BS78" s="57">
        <f>IF(OR($A78="",BS$9=""),"",IFERROR(COUNTIFS('Job Catalog'!$F$10:$F$509,$A78,'Job Catalog'!$H$10:$H$509,BS$7,'Job Catalog'!$I$10:$I$509,BS$9)/COUNTA('Job Catalog'!$C$10:$C$509),""))</f>
        <v/>
      </c>
      <c r="BT78" s="57">
        <f>IF(OR($A78="",BT$9=""),"",IFERROR(COUNTIFS('Job Catalog'!$F$10:$F$509,$A78,'Job Catalog'!$H$10:$H$509,BT$7,'Job Catalog'!$I$10:$I$509,BT$9)/COUNTA('Job Catalog'!$C$10:$C$509),""))</f>
        <v/>
      </c>
      <c r="BU78" s="57">
        <f>IF(OR($A78="",BU$9=""),"",IFERROR(COUNTIFS('Job Catalog'!$F$10:$F$509,$A78,'Job Catalog'!$H$10:$H$509,BU$7,'Job Catalog'!$I$10:$I$509,BU$9)/COUNTA('Job Catalog'!$C$10:$C$509),""))</f>
        <v/>
      </c>
      <c r="BV78" s="57">
        <f>IF(OR($A78="",BV$9=""),"",IFERROR(COUNTIFS('Job Catalog'!$F$10:$F$509,$A78,'Job Catalog'!$H$10:$H$509,BV$7,'Job Catalog'!$I$10:$I$509,BV$9)/COUNTA('Job Catalog'!$C$10:$C$509),""))</f>
        <v/>
      </c>
      <c r="BW78" s="57">
        <f>IF(OR($A78="",BW$9=""),"",IFERROR(COUNTIFS('Job Catalog'!$F$10:$F$509,$A78,'Job Catalog'!$H$10:$H$509,BW$7,'Job Catalog'!$I$10:$I$509,BW$9)/COUNTA('Job Catalog'!$C$10:$C$509),""))</f>
        <v/>
      </c>
      <c r="BX78" s="57">
        <f>IF(OR($A78="",BX$9=""),"",IFERROR(COUNTIFS('Job Catalog'!$F$10:$F$509,$A78,'Job Catalog'!$H$10:$H$509,BX$7,'Job Catalog'!$I$10:$I$509,BX$9)/COUNTA('Job Catalog'!$C$10:$C$509),""))</f>
        <v/>
      </c>
      <c r="BY78" s="57">
        <f>IF(OR($A78="",BY$9=""),"",IFERROR(COUNTIFS('Job Catalog'!$F$10:$F$509,$A78,'Job Catalog'!$H$10:$H$509,BY$7,'Job Catalog'!$I$10:$I$509,BY$9)/COUNTA('Job Catalog'!$C$10:$C$509),""))</f>
        <v/>
      </c>
      <c r="BZ78" s="57">
        <f>IF(OR($A78="",BZ$9=""),"",IFERROR(COUNTIFS('Job Catalog'!$F$10:$F$509,$A78,'Job Catalog'!$H$10:$H$509,BZ$7,'Job Catalog'!$I$10:$I$509,BZ$9)/COUNTA('Job Catalog'!$C$10:$C$509),""))</f>
        <v/>
      </c>
      <c r="CA78" s="57">
        <f>IF(OR($A78="",CA$9=""),"",IFERROR(COUNTIFS('Job Catalog'!$F$10:$F$509,$A78,'Job Catalog'!$H$10:$H$509,CA$7,'Job Catalog'!$I$10:$I$509,CA$9)/COUNTA('Job Catalog'!$C$10:$C$509),""))</f>
        <v/>
      </c>
      <c r="CB78" s="57">
        <f>IF(OR($A78="",CB$9=""),"",IFERROR(COUNTIFS('Job Catalog'!$F$10:$F$509,$A78,'Job Catalog'!$H$10:$H$509,CB$7,'Job Catalog'!$I$10:$I$509,CB$9)/COUNTA('Job Catalog'!$C$10:$C$509),""))</f>
        <v/>
      </c>
      <c r="CC78" s="57">
        <f>IF(OR($A78="",CC$9=""),"",IFERROR(COUNTIFS('Job Catalog'!$F$10:$F$509,$A78,'Job Catalog'!$H$10:$H$509,CC$7,'Job Catalog'!$I$10:$I$509,CC$9)/COUNTA('Job Catalog'!$C$10:$C$509),""))</f>
        <v/>
      </c>
      <c r="CD78" s="57">
        <f>IF(OR($A78="",CD$9=""),"",IFERROR(COUNTIFS('Job Catalog'!$F$10:$F$509,$A78,'Job Catalog'!$H$10:$H$509,CD$7,'Job Catalog'!$I$10:$I$509,CD$9)/COUNTA('Job Catalog'!$C$10:$C$509),""))</f>
        <v/>
      </c>
      <c r="CE78" s="57">
        <f>IF(OR($A78="",CE$9=""),"",IFERROR(COUNTIFS('Job Catalog'!$F$10:$F$509,$A78,'Job Catalog'!$H$10:$H$509,CE$7,'Job Catalog'!$I$10:$I$509,CE$9)/COUNTA('Job Catalog'!$C$10:$C$509),""))</f>
        <v/>
      </c>
      <c r="CF78" s="57">
        <f>IF(OR($A78="",CF$9=""),"",IFERROR(COUNTIFS('Job Catalog'!$F$10:$F$509,$A78,'Job Catalog'!$H$10:$H$509,CF$7,'Job Catalog'!$I$10:$I$509,CF$9)/COUNTA('Job Catalog'!$C$10:$C$509),""))</f>
        <v/>
      </c>
      <c r="CG78" s="57">
        <f>IF(OR($A78="",CG$9=""),"",IFERROR(COUNTIFS('Job Catalog'!$F$10:$F$509,$A78,'Job Catalog'!$H$10:$H$509,CG$7,'Job Catalog'!$I$10:$I$509,CG$9)/COUNTA('Job Catalog'!$C$10:$C$509),""))</f>
        <v/>
      </c>
      <c r="CH78" s="57">
        <f>IF(OR($A78="",CH$9=""),"",IFERROR(COUNTIFS('Job Catalog'!$F$10:$F$509,$A78,'Job Catalog'!$H$10:$H$509,CH$7,'Job Catalog'!$I$10:$I$509,CH$9)/COUNTA('Job Catalog'!$C$10:$C$509),""))</f>
        <v/>
      </c>
      <c r="CI78" s="57">
        <f>IF(OR($A78="",CI$9=""),"",IFERROR(COUNTIFS('Job Catalog'!$F$10:$F$509,$A78,'Job Catalog'!$H$10:$H$509,CI$7,'Job Catalog'!$I$10:$I$509,CI$9)/COUNTA('Job Catalog'!$C$10:$C$509),""))</f>
        <v/>
      </c>
      <c r="CJ78" s="57">
        <f>IF(OR($A78="",CJ$9=""),"",IFERROR(COUNTIFS('Job Catalog'!$F$10:$F$509,$A78,'Job Catalog'!$H$10:$H$509,CJ$7,'Job Catalog'!$I$10:$I$509,CJ$9)/COUNTA('Job Catalog'!$C$10:$C$509),""))</f>
        <v/>
      </c>
      <c r="CK78" s="57">
        <f>IF(OR($A78="",CK$9=""),"",IFERROR(COUNTIFS('Job Catalog'!$F$10:$F$509,$A78,'Job Catalog'!$H$10:$H$509,CK$7,'Job Catalog'!$I$10:$I$509,CK$9)/COUNTA('Job Catalog'!$C$10:$C$509),""))</f>
        <v/>
      </c>
      <c r="CL78" s="57">
        <f>IF(OR($A78="",CL$9=""),"",IFERROR(COUNTIFS('Job Catalog'!$F$10:$F$509,$A78,'Job Catalog'!$H$10:$H$509,CL$7,'Job Catalog'!$I$10:$I$509,CL$9)/COUNTA('Job Catalog'!$C$10:$C$509),""))</f>
        <v/>
      </c>
      <c r="CM78" s="57">
        <f>IF(OR($A78="",CM$9=""),"",IFERROR(COUNTIFS('Job Catalog'!$F$10:$F$509,$A78,'Job Catalog'!$H$10:$H$509,CM$7,'Job Catalog'!$I$10:$I$509,CM$9)/COUNTA('Job Catalog'!$C$10:$C$509),""))</f>
        <v/>
      </c>
      <c r="CN78" s="57">
        <f>IF(OR($A78="",CN$9=""),"",IFERROR(COUNTIFS('Job Catalog'!$F$10:$F$509,$A78,'Job Catalog'!$H$10:$H$509,CN$7,'Job Catalog'!$I$10:$I$509,CN$9)/COUNTA('Job Catalog'!$C$10:$C$509),""))</f>
        <v/>
      </c>
      <c r="CO78" s="57">
        <f>IF(OR($A78="",CO$9=""),"",IFERROR(COUNTIFS('Job Catalog'!$F$10:$F$509,$A78,'Job Catalog'!$H$10:$H$509,CO$7,'Job Catalog'!$I$10:$I$509,CO$9)/COUNTA('Job Catalog'!$C$10:$C$509),""))</f>
        <v/>
      </c>
      <c r="CP78" s="57">
        <f>IF(OR($A78="",CP$9=""),"",IFERROR(COUNTIFS('Job Catalog'!$F$10:$F$509,$A78,'Job Catalog'!$H$10:$H$509,CP$7,'Job Catalog'!$I$10:$I$509,CP$9)/COUNTA('Job Catalog'!$C$10:$C$509),""))</f>
        <v/>
      </c>
      <c r="CQ78" s="57">
        <f>IF(OR($A78="",CQ$9=""),"",IFERROR(COUNTIFS('Job Catalog'!$F$10:$F$509,$A78,'Job Catalog'!$H$10:$H$509,CQ$7,'Job Catalog'!$I$10:$I$509,CQ$9)/COUNTA('Job Catalog'!$C$10:$C$509),""))</f>
        <v/>
      </c>
      <c r="CR78" s="57">
        <f>IF(OR($A78="",CR$9=""),"",IFERROR(COUNTIFS('Job Catalog'!$F$10:$F$509,$A78,'Job Catalog'!$H$10:$H$509,CR$7,'Job Catalog'!$I$10:$I$509,CR$9)/COUNTA('Job Catalog'!$C$10:$C$509),""))</f>
        <v/>
      </c>
      <c r="CS78" s="57">
        <f>IF(OR($A78="",CS$9=""),"",IFERROR(COUNTIFS('Job Catalog'!$F$10:$F$509,$A78,'Job Catalog'!$H$10:$H$509,CS$7,'Job Catalog'!$I$10:$I$509,CS$9)/COUNTA('Job Catalog'!$C$10:$C$509),""))</f>
        <v/>
      </c>
      <c r="CT78" s="57">
        <f>IF(OR($A78="",CT$9=""),"",IFERROR(COUNTIFS('Job Catalog'!$F$10:$F$509,$A78,'Job Catalog'!$H$10:$H$509,CT$7,'Job Catalog'!$I$10:$I$509,CT$9)/COUNTA('Job Catalog'!$C$10:$C$509),""))</f>
        <v/>
      </c>
      <c r="CU78" s="58">
        <f>IF($A78="","",SUM(C78:CT78))</f>
        <v/>
      </c>
    </row>
    <row r="79">
      <c r="A79">
        <f>IF(SETUP!$C217="","",SETUP!$C217)</f>
        <v/>
      </c>
      <c r="B79" s="9">
        <f>IF(SETUP!$C217="","",SETUP!$B217&amp;" / "&amp;SETUP!$D217)</f>
        <v/>
      </c>
      <c r="C79" s="57">
        <f>IF(OR($A79="",C$9=""),"",IFERROR(COUNTIFS('Job Catalog'!$F$10:$F$509,$A79,'Job Catalog'!$H$10:$H$509,C$7,'Job Catalog'!$I$10:$I$509,C$9)/COUNTA('Job Catalog'!$C$10:$C$509),""))</f>
        <v/>
      </c>
      <c r="D79" s="57">
        <f>IF(OR($A79="",D$9=""),"",IFERROR(COUNTIFS('Job Catalog'!$F$10:$F$509,$A79,'Job Catalog'!$H$10:$H$509,D$7,'Job Catalog'!$I$10:$I$509,D$9)/COUNTA('Job Catalog'!$C$10:$C$509),""))</f>
        <v/>
      </c>
      <c r="E79" s="57">
        <f>IF(OR($A79="",E$9=""),"",IFERROR(COUNTIFS('Job Catalog'!$F$10:$F$509,$A79,'Job Catalog'!$H$10:$H$509,E$7,'Job Catalog'!$I$10:$I$509,E$9)/COUNTA('Job Catalog'!$C$10:$C$509),""))</f>
        <v/>
      </c>
      <c r="F79" s="57">
        <f>IF(OR($A79="",F$9=""),"",IFERROR(COUNTIFS('Job Catalog'!$F$10:$F$509,$A79,'Job Catalog'!$H$10:$H$509,F$7,'Job Catalog'!$I$10:$I$509,F$9)/COUNTA('Job Catalog'!$C$10:$C$509),""))</f>
        <v/>
      </c>
      <c r="G79" s="57">
        <f>IF(OR($A79="",G$9=""),"",IFERROR(COUNTIFS('Job Catalog'!$F$10:$F$509,$A79,'Job Catalog'!$H$10:$H$509,G$7,'Job Catalog'!$I$10:$I$509,G$9)/COUNTA('Job Catalog'!$C$10:$C$509),""))</f>
        <v/>
      </c>
      <c r="H79" s="57">
        <f>IF(OR($A79="",H$9=""),"",IFERROR(COUNTIFS('Job Catalog'!$F$10:$F$509,$A79,'Job Catalog'!$H$10:$H$509,H$7,'Job Catalog'!$I$10:$I$509,H$9)/COUNTA('Job Catalog'!$C$10:$C$509),""))</f>
        <v/>
      </c>
      <c r="I79" s="57">
        <f>IF(OR($A79="",I$9=""),"",IFERROR(COUNTIFS('Job Catalog'!$F$10:$F$509,$A79,'Job Catalog'!$H$10:$H$509,I$7,'Job Catalog'!$I$10:$I$509,I$9)/COUNTA('Job Catalog'!$C$10:$C$509),""))</f>
        <v/>
      </c>
      <c r="J79" s="57">
        <f>IF(OR($A79="",J$9=""),"",IFERROR(COUNTIFS('Job Catalog'!$F$10:$F$509,$A79,'Job Catalog'!$H$10:$H$509,J$7,'Job Catalog'!$I$10:$I$509,J$9)/COUNTA('Job Catalog'!$C$10:$C$509),""))</f>
        <v/>
      </c>
      <c r="K79" s="57">
        <f>IF(OR($A79="",K$9=""),"",IFERROR(COUNTIFS('Job Catalog'!$F$10:$F$509,$A79,'Job Catalog'!$H$10:$H$509,K$7,'Job Catalog'!$I$10:$I$509,K$9)/COUNTA('Job Catalog'!$C$10:$C$509),""))</f>
        <v/>
      </c>
      <c r="L79" s="57">
        <f>IF(OR($A79="",L$9=""),"",IFERROR(COUNTIFS('Job Catalog'!$F$10:$F$509,$A79,'Job Catalog'!$H$10:$H$509,L$7,'Job Catalog'!$I$10:$I$509,L$9)/COUNTA('Job Catalog'!$C$10:$C$509),""))</f>
        <v/>
      </c>
      <c r="M79" s="57">
        <f>IF(OR($A79="",M$9=""),"",IFERROR(COUNTIFS('Job Catalog'!$F$10:$F$509,$A79,'Job Catalog'!$H$10:$H$509,M$7,'Job Catalog'!$I$10:$I$509,M$9)/COUNTA('Job Catalog'!$C$10:$C$509),""))</f>
        <v/>
      </c>
      <c r="N79" s="57">
        <f>IF(OR($A79="",N$9=""),"",IFERROR(COUNTIFS('Job Catalog'!$F$10:$F$509,$A79,'Job Catalog'!$H$10:$H$509,N$7,'Job Catalog'!$I$10:$I$509,N$9)/COUNTA('Job Catalog'!$C$10:$C$509),""))</f>
        <v/>
      </c>
      <c r="O79" s="57">
        <f>IF(OR($A79="",O$9=""),"",IFERROR(COUNTIFS('Job Catalog'!$F$10:$F$509,$A79,'Job Catalog'!$H$10:$H$509,O$7,'Job Catalog'!$I$10:$I$509,O$9)/COUNTA('Job Catalog'!$C$10:$C$509),""))</f>
        <v/>
      </c>
      <c r="P79" s="57">
        <f>IF(OR($A79="",P$9=""),"",IFERROR(COUNTIFS('Job Catalog'!$F$10:$F$509,$A79,'Job Catalog'!$H$10:$H$509,P$7,'Job Catalog'!$I$10:$I$509,P$9)/COUNTA('Job Catalog'!$C$10:$C$509),""))</f>
        <v/>
      </c>
      <c r="Q79" s="57">
        <f>IF(OR($A79="",Q$9=""),"",IFERROR(COUNTIFS('Job Catalog'!$F$10:$F$509,$A79,'Job Catalog'!$H$10:$H$509,Q$7,'Job Catalog'!$I$10:$I$509,Q$9)/COUNTA('Job Catalog'!$C$10:$C$509),""))</f>
        <v/>
      </c>
      <c r="R79" s="57">
        <f>IF(OR($A79="",R$9=""),"",IFERROR(COUNTIFS('Job Catalog'!$F$10:$F$509,$A79,'Job Catalog'!$H$10:$H$509,R$7,'Job Catalog'!$I$10:$I$509,R$9)/COUNTA('Job Catalog'!$C$10:$C$509),""))</f>
        <v/>
      </c>
      <c r="S79" s="57">
        <f>IF(OR($A79="",S$9=""),"",IFERROR(COUNTIFS('Job Catalog'!$F$10:$F$509,$A79,'Job Catalog'!$H$10:$H$509,S$7,'Job Catalog'!$I$10:$I$509,S$9)/COUNTA('Job Catalog'!$C$10:$C$509),""))</f>
        <v/>
      </c>
      <c r="T79" s="57">
        <f>IF(OR($A79="",T$9=""),"",IFERROR(COUNTIFS('Job Catalog'!$F$10:$F$509,$A79,'Job Catalog'!$H$10:$H$509,T$7,'Job Catalog'!$I$10:$I$509,T$9)/COUNTA('Job Catalog'!$C$10:$C$509),""))</f>
        <v/>
      </c>
      <c r="U79" s="57">
        <f>IF(OR($A79="",U$9=""),"",IFERROR(COUNTIFS('Job Catalog'!$F$10:$F$509,$A79,'Job Catalog'!$H$10:$H$509,U$7,'Job Catalog'!$I$10:$I$509,U$9)/COUNTA('Job Catalog'!$C$10:$C$509),""))</f>
        <v/>
      </c>
      <c r="V79" s="57">
        <f>IF(OR($A79="",V$9=""),"",IFERROR(COUNTIFS('Job Catalog'!$F$10:$F$509,$A79,'Job Catalog'!$H$10:$H$509,V$7,'Job Catalog'!$I$10:$I$509,V$9)/COUNTA('Job Catalog'!$C$10:$C$509),""))</f>
        <v/>
      </c>
      <c r="W79" s="57">
        <f>IF(OR($A79="",W$9=""),"",IFERROR(COUNTIFS('Job Catalog'!$F$10:$F$509,$A79,'Job Catalog'!$H$10:$H$509,W$7,'Job Catalog'!$I$10:$I$509,W$9)/COUNTA('Job Catalog'!$C$10:$C$509),""))</f>
        <v/>
      </c>
      <c r="X79" s="57">
        <f>IF(OR($A79="",X$9=""),"",IFERROR(COUNTIFS('Job Catalog'!$F$10:$F$509,$A79,'Job Catalog'!$H$10:$H$509,X$7,'Job Catalog'!$I$10:$I$509,X$9)/COUNTA('Job Catalog'!$C$10:$C$509),""))</f>
        <v/>
      </c>
      <c r="Y79" s="57">
        <f>IF(OR($A79="",Y$9=""),"",IFERROR(COUNTIFS('Job Catalog'!$F$10:$F$509,$A79,'Job Catalog'!$H$10:$H$509,Y$7,'Job Catalog'!$I$10:$I$509,Y$9)/COUNTA('Job Catalog'!$C$10:$C$509),""))</f>
        <v/>
      </c>
      <c r="Z79" s="57">
        <f>IF(OR($A79="",Z$9=""),"",IFERROR(COUNTIFS('Job Catalog'!$F$10:$F$509,$A79,'Job Catalog'!$H$10:$H$509,Z$7,'Job Catalog'!$I$10:$I$509,Z$9)/COUNTA('Job Catalog'!$C$10:$C$509),""))</f>
        <v/>
      </c>
      <c r="AA79" s="57">
        <f>IF(OR($A79="",AA$9=""),"",IFERROR(COUNTIFS('Job Catalog'!$F$10:$F$509,$A79,'Job Catalog'!$H$10:$H$509,AA$7,'Job Catalog'!$I$10:$I$509,AA$9)/COUNTA('Job Catalog'!$C$10:$C$509),""))</f>
        <v/>
      </c>
      <c r="AB79" s="57">
        <f>IF(OR($A79="",AB$9=""),"",IFERROR(COUNTIFS('Job Catalog'!$F$10:$F$509,$A79,'Job Catalog'!$H$10:$H$509,AB$7,'Job Catalog'!$I$10:$I$509,AB$9)/COUNTA('Job Catalog'!$C$10:$C$509),""))</f>
        <v/>
      </c>
      <c r="AC79" s="57">
        <f>IF(OR($A79="",AC$9=""),"",IFERROR(COUNTIFS('Job Catalog'!$F$10:$F$509,$A79,'Job Catalog'!$H$10:$H$509,AC$7,'Job Catalog'!$I$10:$I$509,AC$9)/COUNTA('Job Catalog'!$C$10:$C$509),""))</f>
        <v/>
      </c>
      <c r="AD79" s="57">
        <f>IF(OR($A79="",AD$9=""),"",IFERROR(COUNTIFS('Job Catalog'!$F$10:$F$509,$A79,'Job Catalog'!$H$10:$H$509,AD$7,'Job Catalog'!$I$10:$I$509,AD$9)/COUNTA('Job Catalog'!$C$10:$C$509),""))</f>
        <v/>
      </c>
      <c r="AE79" s="57">
        <f>IF(OR($A79="",AE$9=""),"",IFERROR(COUNTIFS('Job Catalog'!$F$10:$F$509,$A79,'Job Catalog'!$H$10:$H$509,AE$7,'Job Catalog'!$I$10:$I$509,AE$9)/COUNTA('Job Catalog'!$C$10:$C$509),""))</f>
        <v/>
      </c>
      <c r="AF79" s="57">
        <f>IF(OR($A79="",AF$9=""),"",IFERROR(COUNTIFS('Job Catalog'!$F$10:$F$509,$A79,'Job Catalog'!$H$10:$H$509,AF$7,'Job Catalog'!$I$10:$I$509,AF$9)/COUNTA('Job Catalog'!$C$10:$C$509),""))</f>
        <v/>
      </c>
      <c r="AG79" s="57">
        <f>IF(OR($A79="",AG$9=""),"",IFERROR(COUNTIFS('Job Catalog'!$F$10:$F$509,$A79,'Job Catalog'!$H$10:$H$509,AG$7,'Job Catalog'!$I$10:$I$509,AG$9)/COUNTA('Job Catalog'!$C$10:$C$509),""))</f>
        <v/>
      </c>
      <c r="AH79" s="57">
        <f>IF(OR($A79="",AH$9=""),"",IFERROR(COUNTIFS('Job Catalog'!$F$10:$F$509,$A79,'Job Catalog'!$H$10:$H$509,AH$7,'Job Catalog'!$I$10:$I$509,AH$9)/COUNTA('Job Catalog'!$C$10:$C$509),""))</f>
        <v/>
      </c>
      <c r="AI79" s="57">
        <f>IF(OR($A79="",AI$9=""),"",IFERROR(COUNTIFS('Job Catalog'!$F$10:$F$509,$A79,'Job Catalog'!$H$10:$H$509,AI$7,'Job Catalog'!$I$10:$I$509,AI$9)/COUNTA('Job Catalog'!$C$10:$C$509),""))</f>
        <v/>
      </c>
      <c r="AJ79" s="57">
        <f>IF(OR($A79="",AJ$9=""),"",IFERROR(COUNTIFS('Job Catalog'!$F$10:$F$509,$A79,'Job Catalog'!$H$10:$H$509,AJ$7,'Job Catalog'!$I$10:$I$509,AJ$9)/COUNTA('Job Catalog'!$C$10:$C$509),""))</f>
        <v/>
      </c>
      <c r="AK79" s="57">
        <f>IF(OR($A79="",AK$9=""),"",IFERROR(COUNTIFS('Job Catalog'!$F$10:$F$509,$A79,'Job Catalog'!$H$10:$H$509,AK$7,'Job Catalog'!$I$10:$I$509,AK$9)/COUNTA('Job Catalog'!$C$10:$C$509),""))</f>
        <v/>
      </c>
      <c r="AL79" s="57">
        <f>IF(OR($A79="",AL$9=""),"",IFERROR(COUNTIFS('Job Catalog'!$F$10:$F$509,$A79,'Job Catalog'!$H$10:$H$509,AL$7,'Job Catalog'!$I$10:$I$509,AL$9)/COUNTA('Job Catalog'!$C$10:$C$509),""))</f>
        <v/>
      </c>
      <c r="AM79" s="57">
        <f>IF(OR($A79="",AM$9=""),"",IFERROR(COUNTIFS('Job Catalog'!$F$10:$F$509,$A79,'Job Catalog'!$H$10:$H$509,AM$7,'Job Catalog'!$I$10:$I$509,AM$9)/COUNTA('Job Catalog'!$C$10:$C$509),""))</f>
        <v/>
      </c>
      <c r="AN79" s="57">
        <f>IF(OR($A79="",AN$9=""),"",IFERROR(COUNTIFS('Job Catalog'!$F$10:$F$509,$A79,'Job Catalog'!$H$10:$H$509,AN$7,'Job Catalog'!$I$10:$I$509,AN$9)/COUNTA('Job Catalog'!$C$10:$C$509),""))</f>
        <v/>
      </c>
      <c r="AO79" s="57">
        <f>IF(OR($A79="",AO$9=""),"",IFERROR(COUNTIFS('Job Catalog'!$F$10:$F$509,$A79,'Job Catalog'!$H$10:$H$509,AO$7,'Job Catalog'!$I$10:$I$509,AO$9)/COUNTA('Job Catalog'!$C$10:$C$509),""))</f>
        <v/>
      </c>
      <c r="AP79" s="57">
        <f>IF(OR($A79="",AP$9=""),"",IFERROR(COUNTIFS('Job Catalog'!$F$10:$F$509,$A79,'Job Catalog'!$H$10:$H$509,AP$7,'Job Catalog'!$I$10:$I$509,AP$9)/COUNTA('Job Catalog'!$C$10:$C$509),""))</f>
        <v/>
      </c>
      <c r="AQ79" s="57">
        <f>IF(OR($A79="",AQ$9=""),"",IFERROR(COUNTIFS('Job Catalog'!$F$10:$F$509,$A79,'Job Catalog'!$H$10:$H$509,AQ$7,'Job Catalog'!$I$10:$I$509,AQ$9)/COUNTA('Job Catalog'!$C$10:$C$509),""))</f>
        <v/>
      </c>
      <c r="AR79" s="57">
        <f>IF(OR($A79="",AR$9=""),"",IFERROR(COUNTIFS('Job Catalog'!$F$10:$F$509,$A79,'Job Catalog'!$H$10:$H$509,AR$7,'Job Catalog'!$I$10:$I$509,AR$9)/COUNTA('Job Catalog'!$C$10:$C$509),""))</f>
        <v/>
      </c>
      <c r="AS79" s="57">
        <f>IF(OR($A79="",AS$9=""),"",IFERROR(COUNTIFS('Job Catalog'!$F$10:$F$509,$A79,'Job Catalog'!$H$10:$H$509,AS$7,'Job Catalog'!$I$10:$I$509,AS$9)/COUNTA('Job Catalog'!$C$10:$C$509),""))</f>
        <v/>
      </c>
      <c r="AT79" s="57">
        <f>IF(OR($A79="",AT$9=""),"",IFERROR(COUNTIFS('Job Catalog'!$F$10:$F$509,$A79,'Job Catalog'!$H$10:$H$509,AT$7,'Job Catalog'!$I$10:$I$509,AT$9)/COUNTA('Job Catalog'!$C$10:$C$509),""))</f>
        <v/>
      </c>
      <c r="AU79" s="57">
        <f>IF(OR($A79="",AU$9=""),"",IFERROR(COUNTIFS('Job Catalog'!$F$10:$F$509,$A79,'Job Catalog'!$H$10:$H$509,AU$7,'Job Catalog'!$I$10:$I$509,AU$9)/COUNTA('Job Catalog'!$C$10:$C$509),""))</f>
        <v/>
      </c>
      <c r="AV79" s="57">
        <f>IF(OR($A79="",AV$9=""),"",IFERROR(COUNTIFS('Job Catalog'!$F$10:$F$509,$A79,'Job Catalog'!$H$10:$H$509,AV$7,'Job Catalog'!$I$10:$I$509,AV$9)/COUNTA('Job Catalog'!$C$10:$C$509),""))</f>
        <v/>
      </c>
      <c r="AW79" s="57">
        <f>IF(OR($A79="",AW$9=""),"",IFERROR(COUNTIFS('Job Catalog'!$F$10:$F$509,$A79,'Job Catalog'!$H$10:$H$509,AW$7,'Job Catalog'!$I$10:$I$509,AW$9)/COUNTA('Job Catalog'!$C$10:$C$509),""))</f>
        <v/>
      </c>
      <c r="AX79" s="57">
        <f>IF(OR($A79="",AX$9=""),"",IFERROR(COUNTIFS('Job Catalog'!$F$10:$F$509,$A79,'Job Catalog'!$H$10:$H$509,AX$7,'Job Catalog'!$I$10:$I$509,AX$9)/COUNTA('Job Catalog'!$C$10:$C$509),""))</f>
        <v/>
      </c>
      <c r="AY79" s="57">
        <f>IF(OR($A79="",AY$9=""),"",IFERROR(COUNTIFS('Job Catalog'!$F$10:$F$509,$A79,'Job Catalog'!$H$10:$H$509,AY$7,'Job Catalog'!$I$10:$I$509,AY$9)/COUNTA('Job Catalog'!$C$10:$C$509),""))</f>
        <v/>
      </c>
      <c r="AZ79" s="57">
        <f>IF(OR($A79="",AZ$9=""),"",IFERROR(COUNTIFS('Job Catalog'!$F$10:$F$509,$A79,'Job Catalog'!$H$10:$H$509,AZ$7,'Job Catalog'!$I$10:$I$509,AZ$9)/COUNTA('Job Catalog'!$C$10:$C$509),""))</f>
        <v/>
      </c>
      <c r="BA79" s="57">
        <f>IF(OR($A79="",BA$9=""),"",IFERROR(COUNTIFS('Job Catalog'!$F$10:$F$509,$A79,'Job Catalog'!$H$10:$H$509,BA$7,'Job Catalog'!$I$10:$I$509,BA$9)/COUNTA('Job Catalog'!$C$10:$C$509),""))</f>
        <v/>
      </c>
      <c r="BB79" s="57">
        <f>IF(OR($A79="",BB$9=""),"",IFERROR(COUNTIFS('Job Catalog'!$F$10:$F$509,$A79,'Job Catalog'!$H$10:$H$509,BB$7,'Job Catalog'!$I$10:$I$509,BB$9)/COUNTA('Job Catalog'!$C$10:$C$509),""))</f>
        <v/>
      </c>
      <c r="BC79" s="57">
        <f>IF(OR($A79="",BC$9=""),"",IFERROR(COUNTIFS('Job Catalog'!$F$10:$F$509,$A79,'Job Catalog'!$H$10:$H$509,BC$7,'Job Catalog'!$I$10:$I$509,BC$9)/COUNTA('Job Catalog'!$C$10:$C$509),""))</f>
        <v/>
      </c>
      <c r="BD79" s="57">
        <f>IF(OR($A79="",BD$9=""),"",IFERROR(COUNTIFS('Job Catalog'!$F$10:$F$509,$A79,'Job Catalog'!$H$10:$H$509,BD$7,'Job Catalog'!$I$10:$I$509,BD$9)/COUNTA('Job Catalog'!$C$10:$C$509),""))</f>
        <v/>
      </c>
      <c r="BE79" s="57">
        <f>IF(OR($A79="",BE$9=""),"",IFERROR(COUNTIFS('Job Catalog'!$F$10:$F$509,$A79,'Job Catalog'!$H$10:$H$509,BE$7,'Job Catalog'!$I$10:$I$509,BE$9)/COUNTA('Job Catalog'!$C$10:$C$509),""))</f>
        <v/>
      </c>
      <c r="BF79" s="57">
        <f>IF(OR($A79="",BF$9=""),"",IFERROR(COUNTIFS('Job Catalog'!$F$10:$F$509,$A79,'Job Catalog'!$H$10:$H$509,BF$7,'Job Catalog'!$I$10:$I$509,BF$9)/COUNTA('Job Catalog'!$C$10:$C$509),""))</f>
        <v/>
      </c>
      <c r="BG79" s="57">
        <f>IF(OR($A79="",BG$9=""),"",IFERROR(COUNTIFS('Job Catalog'!$F$10:$F$509,$A79,'Job Catalog'!$H$10:$H$509,BG$7,'Job Catalog'!$I$10:$I$509,BG$9)/COUNTA('Job Catalog'!$C$10:$C$509),""))</f>
        <v/>
      </c>
      <c r="BH79" s="57">
        <f>IF(OR($A79="",BH$9=""),"",IFERROR(COUNTIFS('Job Catalog'!$F$10:$F$509,$A79,'Job Catalog'!$H$10:$H$509,BH$7,'Job Catalog'!$I$10:$I$509,BH$9)/COUNTA('Job Catalog'!$C$10:$C$509),""))</f>
        <v/>
      </c>
      <c r="BI79" s="57">
        <f>IF(OR($A79="",BI$9=""),"",IFERROR(COUNTIFS('Job Catalog'!$F$10:$F$509,$A79,'Job Catalog'!$H$10:$H$509,BI$7,'Job Catalog'!$I$10:$I$509,BI$9)/COUNTA('Job Catalog'!$C$10:$C$509),""))</f>
        <v/>
      </c>
      <c r="BJ79" s="57">
        <f>IF(OR($A79="",BJ$9=""),"",IFERROR(COUNTIFS('Job Catalog'!$F$10:$F$509,$A79,'Job Catalog'!$H$10:$H$509,BJ$7,'Job Catalog'!$I$10:$I$509,BJ$9)/COUNTA('Job Catalog'!$C$10:$C$509),""))</f>
        <v/>
      </c>
      <c r="BK79" s="57">
        <f>IF(OR($A79="",BK$9=""),"",IFERROR(COUNTIFS('Job Catalog'!$F$10:$F$509,$A79,'Job Catalog'!$H$10:$H$509,BK$7,'Job Catalog'!$I$10:$I$509,BK$9)/COUNTA('Job Catalog'!$C$10:$C$509),""))</f>
        <v/>
      </c>
      <c r="BL79" s="57">
        <f>IF(OR($A79="",BL$9=""),"",IFERROR(COUNTIFS('Job Catalog'!$F$10:$F$509,$A79,'Job Catalog'!$H$10:$H$509,BL$7,'Job Catalog'!$I$10:$I$509,BL$9)/COUNTA('Job Catalog'!$C$10:$C$509),""))</f>
        <v/>
      </c>
      <c r="BM79" s="57">
        <f>IF(OR($A79="",BM$9=""),"",IFERROR(COUNTIFS('Job Catalog'!$F$10:$F$509,$A79,'Job Catalog'!$H$10:$H$509,BM$7,'Job Catalog'!$I$10:$I$509,BM$9)/COUNTA('Job Catalog'!$C$10:$C$509),""))</f>
        <v/>
      </c>
      <c r="BN79" s="57">
        <f>IF(OR($A79="",BN$9=""),"",IFERROR(COUNTIFS('Job Catalog'!$F$10:$F$509,$A79,'Job Catalog'!$H$10:$H$509,BN$7,'Job Catalog'!$I$10:$I$509,BN$9)/COUNTA('Job Catalog'!$C$10:$C$509),""))</f>
        <v/>
      </c>
      <c r="BO79" s="57">
        <f>IF(OR($A79="",BO$9=""),"",IFERROR(COUNTIFS('Job Catalog'!$F$10:$F$509,$A79,'Job Catalog'!$H$10:$H$509,BO$7,'Job Catalog'!$I$10:$I$509,BO$9)/COUNTA('Job Catalog'!$C$10:$C$509),""))</f>
        <v/>
      </c>
      <c r="BP79" s="57">
        <f>IF(OR($A79="",BP$9=""),"",IFERROR(COUNTIFS('Job Catalog'!$F$10:$F$509,$A79,'Job Catalog'!$H$10:$H$509,BP$7,'Job Catalog'!$I$10:$I$509,BP$9)/COUNTA('Job Catalog'!$C$10:$C$509),""))</f>
        <v/>
      </c>
      <c r="BQ79" s="57">
        <f>IF(OR($A79="",BQ$9=""),"",IFERROR(COUNTIFS('Job Catalog'!$F$10:$F$509,$A79,'Job Catalog'!$H$10:$H$509,BQ$7,'Job Catalog'!$I$10:$I$509,BQ$9)/COUNTA('Job Catalog'!$C$10:$C$509),""))</f>
        <v/>
      </c>
      <c r="BR79" s="57">
        <f>IF(OR($A79="",BR$9=""),"",IFERROR(COUNTIFS('Job Catalog'!$F$10:$F$509,$A79,'Job Catalog'!$H$10:$H$509,BR$7,'Job Catalog'!$I$10:$I$509,BR$9)/COUNTA('Job Catalog'!$C$10:$C$509),""))</f>
        <v/>
      </c>
      <c r="BS79" s="57">
        <f>IF(OR($A79="",BS$9=""),"",IFERROR(COUNTIFS('Job Catalog'!$F$10:$F$509,$A79,'Job Catalog'!$H$10:$H$509,BS$7,'Job Catalog'!$I$10:$I$509,BS$9)/COUNTA('Job Catalog'!$C$10:$C$509),""))</f>
        <v/>
      </c>
      <c r="BT79" s="57">
        <f>IF(OR($A79="",BT$9=""),"",IFERROR(COUNTIFS('Job Catalog'!$F$10:$F$509,$A79,'Job Catalog'!$H$10:$H$509,BT$7,'Job Catalog'!$I$10:$I$509,BT$9)/COUNTA('Job Catalog'!$C$10:$C$509),""))</f>
        <v/>
      </c>
      <c r="BU79" s="57">
        <f>IF(OR($A79="",BU$9=""),"",IFERROR(COUNTIFS('Job Catalog'!$F$10:$F$509,$A79,'Job Catalog'!$H$10:$H$509,BU$7,'Job Catalog'!$I$10:$I$509,BU$9)/COUNTA('Job Catalog'!$C$10:$C$509),""))</f>
        <v/>
      </c>
      <c r="BV79" s="57">
        <f>IF(OR($A79="",BV$9=""),"",IFERROR(COUNTIFS('Job Catalog'!$F$10:$F$509,$A79,'Job Catalog'!$H$10:$H$509,BV$7,'Job Catalog'!$I$10:$I$509,BV$9)/COUNTA('Job Catalog'!$C$10:$C$509),""))</f>
        <v/>
      </c>
      <c r="BW79" s="57">
        <f>IF(OR($A79="",BW$9=""),"",IFERROR(COUNTIFS('Job Catalog'!$F$10:$F$509,$A79,'Job Catalog'!$H$10:$H$509,BW$7,'Job Catalog'!$I$10:$I$509,BW$9)/COUNTA('Job Catalog'!$C$10:$C$509),""))</f>
        <v/>
      </c>
      <c r="BX79" s="57">
        <f>IF(OR($A79="",BX$9=""),"",IFERROR(COUNTIFS('Job Catalog'!$F$10:$F$509,$A79,'Job Catalog'!$H$10:$H$509,BX$7,'Job Catalog'!$I$10:$I$509,BX$9)/COUNTA('Job Catalog'!$C$10:$C$509),""))</f>
        <v/>
      </c>
      <c r="BY79" s="57">
        <f>IF(OR($A79="",BY$9=""),"",IFERROR(COUNTIFS('Job Catalog'!$F$10:$F$509,$A79,'Job Catalog'!$H$10:$H$509,BY$7,'Job Catalog'!$I$10:$I$509,BY$9)/COUNTA('Job Catalog'!$C$10:$C$509),""))</f>
        <v/>
      </c>
      <c r="BZ79" s="57">
        <f>IF(OR($A79="",BZ$9=""),"",IFERROR(COUNTIFS('Job Catalog'!$F$10:$F$509,$A79,'Job Catalog'!$H$10:$H$509,BZ$7,'Job Catalog'!$I$10:$I$509,BZ$9)/COUNTA('Job Catalog'!$C$10:$C$509),""))</f>
        <v/>
      </c>
      <c r="CA79" s="57">
        <f>IF(OR($A79="",CA$9=""),"",IFERROR(COUNTIFS('Job Catalog'!$F$10:$F$509,$A79,'Job Catalog'!$H$10:$H$509,CA$7,'Job Catalog'!$I$10:$I$509,CA$9)/COUNTA('Job Catalog'!$C$10:$C$509),""))</f>
        <v/>
      </c>
      <c r="CB79" s="57">
        <f>IF(OR($A79="",CB$9=""),"",IFERROR(COUNTIFS('Job Catalog'!$F$10:$F$509,$A79,'Job Catalog'!$H$10:$H$509,CB$7,'Job Catalog'!$I$10:$I$509,CB$9)/COUNTA('Job Catalog'!$C$10:$C$509),""))</f>
        <v/>
      </c>
      <c r="CC79" s="57">
        <f>IF(OR($A79="",CC$9=""),"",IFERROR(COUNTIFS('Job Catalog'!$F$10:$F$509,$A79,'Job Catalog'!$H$10:$H$509,CC$7,'Job Catalog'!$I$10:$I$509,CC$9)/COUNTA('Job Catalog'!$C$10:$C$509),""))</f>
        <v/>
      </c>
      <c r="CD79" s="57">
        <f>IF(OR($A79="",CD$9=""),"",IFERROR(COUNTIFS('Job Catalog'!$F$10:$F$509,$A79,'Job Catalog'!$H$10:$H$509,CD$7,'Job Catalog'!$I$10:$I$509,CD$9)/COUNTA('Job Catalog'!$C$10:$C$509),""))</f>
        <v/>
      </c>
      <c r="CE79" s="57">
        <f>IF(OR($A79="",CE$9=""),"",IFERROR(COUNTIFS('Job Catalog'!$F$10:$F$509,$A79,'Job Catalog'!$H$10:$H$509,CE$7,'Job Catalog'!$I$10:$I$509,CE$9)/COUNTA('Job Catalog'!$C$10:$C$509),""))</f>
        <v/>
      </c>
      <c r="CF79" s="57">
        <f>IF(OR($A79="",CF$9=""),"",IFERROR(COUNTIFS('Job Catalog'!$F$10:$F$509,$A79,'Job Catalog'!$H$10:$H$509,CF$7,'Job Catalog'!$I$10:$I$509,CF$9)/COUNTA('Job Catalog'!$C$10:$C$509),""))</f>
        <v/>
      </c>
      <c r="CG79" s="57">
        <f>IF(OR($A79="",CG$9=""),"",IFERROR(COUNTIFS('Job Catalog'!$F$10:$F$509,$A79,'Job Catalog'!$H$10:$H$509,CG$7,'Job Catalog'!$I$10:$I$509,CG$9)/COUNTA('Job Catalog'!$C$10:$C$509),""))</f>
        <v/>
      </c>
      <c r="CH79" s="57">
        <f>IF(OR($A79="",CH$9=""),"",IFERROR(COUNTIFS('Job Catalog'!$F$10:$F$509,$A79,'Job Catalog'!$H$10:$H$509,CH$7,'Job Catalog'!$I$10:$I$509,CH$9)/COUNTA('Job Catalog'!$C$10:$C$509),""))</f>
        <v/>
      </c>
      <c r="CI79" s="57">
        <f>IF(OR($A79="",CI$9=""),"",IFERROR(COUNTIFS('Job Catalog'!$F$10:$F$509,$A79,'Job Catalog'!$H$10:$H$509,CI$7,'Job Catalog'!$I$10:$I$509,CI$9)/COUNTA('Job Catalog'!$C$10:$C$509),""))</f>
        <v/>
      </c>
      <c r="CJ79" s="57">
        <f>IF(OR($A79="",CJ$9=""),"",IFERROR(COUNTIFS('Job Catalog'!$F$10:$F$509,$A79,'Job Catalog'!$H$10:$H$509,CJ$7,'Job Catalog'!$I$10:$I$509,CJ$9)/COUNTA('Job Catalog'!$C$10:$C$509),""))</f>
        <v/>
      </c>
      <c r="CK79" s="57">
        <f>IF(OR($A79="",CK$9=""),"",IFERROR(COUNTIFS('Job Catalog'!$F$10:$F$509,$A79,'Job Catalog'!$H$10:$H$509,CK$7,'Job Catalog'!$I$10:$I$509,CK$9)/COUNTA('Job Catalog'!$C$10:$C$509),""))</f>
        <v/>
      </c>
      <c r="CL79" s="57">
        <f>IF(OR($A79="",CL$9=""),"",IFERROR(COUNTIFS('Job Catalog'!$F$10:$F$509,$A79,'Job Catalog'!$H$10:$H$509,CL$7,'Job Catalog'!$I$10:$I$509,CL$9)/COUNTA('Job Catalog'!$C$10:$C$509),""))</f>
        <v/>
      </c>
      <c r="CM79" s="57">
        <f>IF(OR($A79="",CM$9=""),"",IFERROR(COUNTIFS('Job Catalog'!$F$10:$F$509,$A79,'Job Catalog'!$H$10:$H$509,CM$7,'Job Catalog'!$I$10:$I$509,CM$9)/COUNTA('Job Catalog'!$C$10:$C$509),""))</f>
        <v/>
      </c>
      <c r="CN79" s="57">
        <f>IF(OR($A79="",CN$9=""),"",IFERROR(COUNTIFS('Job Catalog'!$F$10:$F$509,$A79,'Job Catalog'!$H$10:$H$509,CN$7,'Job Catalog'!$I$10:$I$509,CN$9)/COUNTA('Job Catalog'!$C$10:$C$509),""))</f>
        <v/>
      </c>
      <c r="CO79" s="57">
        <f>IF(OR($A79="",CO$9=""),"",IFERROR(COUNTIFS('Job Catalog'!$F$10:$F$509,$A79,'Job Catalog'!$H$10:$H$509,CO$7,'Job Catalog'!$I$10:$I$509,CO$9)/COUNTA('Job Catalog'!$C$10:$C$509),""))</f>
        <v/>
      </c>
      <c r="CP79" s="57">
        <f>IF(OR($A79="",CP$9=""),"",IFERROR(COUNTIFS('Job Catalog'!$F$10:$F$509,$A79,'Job Catalog'!$H$10:$H$509,CP$7,'Job Catalog'!$I$10:$I$509,CP$9)/COUNTA('Job Catalog'!$C$10:$C$509),""))</f>
        <v/>
      </c>
      <c r="CQ79" s="57">
        <f>IF(OR($A79="",CQ$9=""),"",IFERROR(COUNTIFS('Job Catalog'!$F$10:$F$509,$A79,'Job Catalog'!$H$10:$H$509,CQ$7,'Job Catalog'!$I$10:$I$509,CQ$9)/COUNTA('Job Catalog'!$C$10:$C$509),""))</f>
        <v/>
      </c>
      <c r="CR79" s="57">
        <f>IF(OR($A79="",CR$9=""),"",IFERROR(COUNTIFS('Job Catalog'!$F$10:$F$509,$A79,'Job Catalog'!$H$10:$H$509,CR$7,'Job Catalog'!$I$10:$I$509,CR$9)/COUNTA('Job Catalog'!$C$10:$C$509),""))</f>
        <v/>
      </c>
      <c r="CS79" s="57">
        <f>IF(OR($A79="",CS$9=""),"",IFERROR(COUNTIFS('Job Catalog'!$F$10:$F$509,$A79,'Job Catalog'!$H$10:$H$509,CS$7,'Job Catalog'!$I$10:$I$509,CS$9)/COUNTA('Job Catalog'!$C$10:$C$509),""))</f>
        <v/>
      </c>
      <c r="CT79" s="57">
        <f>IF(OR($A79="",CT$9=""),"",IFERROR(COUNTIFS('Job Catalog'!$F$10:$F$509,$A79,'Job Catalog'!$H$10:$H$509,CT$7,'Job Catalog'!$I$10:$I$509,CT$9)/COUNTA('Job Catalog'!$C$10:$C$509),""))</f>
        <v/>
      </c>
      <c r="CU79" s="58">
        <f>IF($A79="","",SUM(C79:CT79))</f>
        <v/>
      </c>
    </row>
    <row r="80">
      <c r="A80">
        <f>IF(SETUP!$C218="","",SETUP!$C218)</f>
        <v/>
      </c>
      <c r="B80" s="9">
        <f>IF(SETUP!$C218="","",SETUP!$B218&amp;" / "&amp;SETUP!$D218)</f>
        <v/>
      </c>
      <c r="C80" s="57">
        <f>IF(OR($A80="",C$9=""),"",IFERROR(COUNTIFS('Job Catalog'!$F$10:$F$509,$A80,'Job Catalog'!$H$10:$H$509,C$7,'Job Catalog'!$I$10:$I$509,C$9)/COUNTA('Job Catalog'!$C$10:$C$509),""))</f>
        <v/>
      </c>
      <c r="D80" s="57">
        <f>IF(OR($A80="",D$9=""),"",IFERROR(COUNTIFS('Job Catalog'!$F$10:$F$509,$A80,'Job Catalog'!$H$10:$H$509,D$7,'Job Catalog'!$I$10:$I$509,D$9)/COUNTA('Job Catalog'!$C$10:$C$509),""))</f>
        <v/>
      </c>
      <c r="E80" s="57">
        <f>IF(OR($A80="",E$9=""),"",IFERROR(COUNTIFS('Job Catalog'!$F$10:$F$509,$A80,'Job Catalog'!$H$10:$H$509,E$7,'Job Catalog'!$I$10:$I$509,E$9)/COUNTA('Job Catalog'!$C$10:$C$509),""))</f>
        <v/>
      </c>
      <c r="F80" s="57">
        <f>IF(OR($A80="",F$9=""),"",IFERROR(COUNTIFS('Job Catalog'!$F$10:$F$509,$A80,'Job Catalog'!$H$10:$H$509,F$7,'Job Catalog'!$I$10:$I$509,F$9)/COUNTA('Job Catalog'!$C$10:$C$509),""))</f>
        <v/>
      </c>
      <c r="G80" s="57">
        <f>IF(OR($A80="",G$9=""),"",IFERROR(COUNTIFS('Job Catalog'!$F$10:$F$509,$A80,'Job Catalog'!$H$10:$H$509,G$7,'Job Catalog'!$I$10:$I$509,G$9)/COUNTA('Job Catalog'!$C$10:$C$509),""))</f>
        <v/>
      </c>
      <c r="H80" s="57">
        <f>IF(OR($A80="",H$9=""),"",IFERROR(COUNTIFS('Job Catalog'!$F$10:$F$509,$A80,'Job Catalog'!$H$10:$H$509,H$7,'Job Catalog'!$I$10:$I$509,H$9)/COUNTA('Job Catalog'!$C$10:$C$509),""))</f>
        <v/>
      </c>
      <c r="I80" s="57">
        <f>IF(OR($A80="",I$9=""),"",IFERROR(COUNTIFS('Job Catalog'!$F$10:$F$509,$A80,'Job Catalog'!$H$10:$H$509,I$7,'Job Catalog'!$I$10:$I$509,I$9)/COUNTA('Job Catalog'!$C$10:$C$509),""))</f>
        <v/>
      </c>
      <c r="J80" s="57">
        <f>IF(OR($A80="",J$9=""),"",IFERROR(COUNTIFS('Job Catalog'!$F$10:$F$509,$A80,'Job Catalog'!$H$10:$H$509,J$7,'Job Catalog'!$I$10:$I$509,J$9)/COUNTA('Job Catalog'!$C$10:$C$509),""))</f>
        <v/>
      </c>
      <c r="K80" s="57">
        <f>IF(OR($A80="",K$9=""),"",IFERROR(COUNTIFS('Job Catalog'!$F$10:$F$509,$A80,'Job Catalog'!$H$10:$H$509,K$7,'Job Catalog'!$I$10:$I$509,K$9)/COUNTA('Job Catalog'!$C$10:$C$509),""))</f>
        <v/>
      </c>
      <c r="L80" s="57">
        <f>IF(OR($A80="",L$9=""),"",IFERROR(COUNTIFS('Job Catalog'!$F$10:$F$509,$A80,'Job Catalog'!$H$10:$H$509,L$7,'Job Catalog'!$I$10:$I$509,L$9)/COUNTA('Job Catalog'!$C$10:$C$509),""))</f>
        <v/>
      </c>
      <c r="M80" s="57">
        <f>IF(OR($A80="",M$9=""),"",IFERROR(COUNTIFS('Job Catalog'!$F$10:$F$509,$A80,'Job Catalog'!$H$10:$H$509,M$7,'Job Catalog'!$I$10:$I$509,M$9)/COUNTA('Job Catalog'!$C$10:$C$509),""))</f>
        <v/>
      </c>
      <c r="N80" s="57">
        <f>IF(OR($A80="",N$9=""),"",IFERROR(COUNTIFS('Job Catalog'!$F$10:$F$509,$A80,'Job Catalog'!$H$10:$H$509,N$7,'Job Catalog'!$I$10:$I$509,N$9)/COUNTA('Job Catalog'!$C$10:$C$509),""))</f>
        <v/>
      </c>
      <c r="O80" s="57">
        <f>IF(OR($A80="",O$9=""),"",IFERROR(COUNTIFS('Job Catalog'!$F$10:$F$509,$A80,'Job Catalog'!$H$10:$H$509,O$7,'Job Catalog'!$I$10:$I$509,O$9)/COUNTA('Job Catalog'!$C$10:$C$509),""))</f>
        <v/>
      </c>
      <c r="P80" s="57">
        <f>IF(OR($A80="",P$9=""),"",IFERROR(COUNTIFS('Job Catalog'!$F$10:$F$509,$A80,'Job Catalog'!$H$10:$H$509,P$7,'Job Catalog'!$I$10:$I$509,P$9)/COUNTA('Job Catalog'!$C$10:$C$509),""))</f>
        <v/>
      </c>
      <c r="Q80" s="57">
        <f>IF(OR($A80="",Q$9=""),"",IFERROR(COUNTIFS('Job Catalog'!$F$10:$F$509,$A80,'Job Catalog'!$H$10:$H$509,Q$7,'Job Catalog'!$I$10:$I$509,Q$9)/COUNTA('Job Catalog'!$C$10:$C$509),""))</f>
        <v/>
      </c>
      <c r="R80" s="57">
        <f>IF(OR($A80="",R$9=""),"",IFERROR(COUNTIFS('Job Catalog'!$F$10:$F$509,$A80,'Job Catalog'!$H$10:$H$509,R$7,'Job Catalog'!$I$10:$I$509,R$9)/COUNTA('Job Catalog'!$C$10:$C$509),""))</f>
        <v/>
      </c>
      <c r="S80" s="57">
        <f>IF(OR($A80="",S$9=""),"",IFERROR(COUNTIFS('Job Catalog'!$F$10:$F$509,$A80,'Job Catalog'!$H$10:$H$509,S$7,'Job Catalog'!$I$10:$I$509,S$9)/COUNTA('Job Catalog'!$C$10:$C$509),""))</f>
        <v/>
      </c>
      <c r="T80" s="57">
        <f>IF(OR($A80="",T$9=""),"",IFERROR(COUNTIFS('Job Catalog'!$F$10:$F$509,$A80,'Job Catalog'!$H$10:$H$509,T$7,'Job Catalog'!$I$10:$I$509,T$9)/COUNTA('Job Catalog'!$C$10:$C$509),""))</f>
        <v/>
      </c>
      <c r="U80" s="57">
        <f>IF(OR($A80="",U$9=""),"",IFERROR(COUNTIFS('Job Catalog'!$F$10:$F$509,$A80,'Job Catalog'!$H$10:$H$509,U$7,'Job Catalog'!$I$10:$I$509,U$9)/COUNTA('Job Catalog'!$C$10:$C$509),""))</f>
        <v/>
      </c>
      <c r="V80" s="57">
        <f>IF(OR($A80="",V$9=""),"",IFERROR(COUNTIFS('Job Catalog'!$F$10:$F$509,$A80,'Job Catalog'!$H$10:$H$509,V$7,'Job Catalog'!$I$10:$I$509,V$9)/COUNTA('Job Catalog'!$C$10:$C$509),""))</f>
        <v/>
      </c>
      <c r="W80" s="57">
        <f>IF(OR($A80="",W$9=""),"",IFERROR(COUNTIFS('Job Catalog'!$F$10:$F$509,$A80,'Job Catalog'!$H$10:$H$509,W$7,'Job Catalog'!$I$10:$I$509,W$9)/COUNTA('Job Catalog'!$C$10:$C$509),""))</f>
        <v/>
      </c>
      <c r="X80" s="57">
        <f>IF(OR($A80="",X$9=""),"",IFERROR(COUNTIFS('Job Catalog'!$F$10:$F$509,$A80,'Job Catalog'!$H$10:$H$509,X$7,'Job Catalog'!$I$10:$I$509,X$9)/COUNTA('Job Catalog'!$C$10:$C$509),""))</f>
        <v/>
      </c>
      <c r="Y80" s="57">
        <f>IF(OR($A80="",Y$9=""),"",IFERROR(COUNTIFS('Job Catalog'!$F$10:$F$509,$A80,'Job Catalog'!$H$10:$H$509,Y$7,'Job Catalog'!$I$10:$I$509,Y$9)/COUNTA('Job Catalog'!$C$10:$C$509),""))</f>
        <v/>
      </c>
      <c r="Z80" s="57">
        <f>IF(OR($A80="",Z$9=""),"",IFERROR(COUNTIFS('Job Catalog'!$F$10:$F$509,$A80,'Job Catalog'!$H$10:$H$509,Z$7,'Job Catalog'!$I$10:$I$509,Z$9)/COUNTA('Job Catalog'!$C$10:$C$509),""))</f>
        <v/>
      </c>
      <c r="AA80" s="57">
        <f>IF(OR($A80="",AA$9=""),"",IFERROR(COUNTIFS('Job Catalog'!$F$10:$F$509,$A80,'Job Catalog'!$H$10:$H$509,AA$7,'Job Catalog'!$I$10:$I$509,AA$9)/COUNTA('Job Catalog'!$C$10:$C$509),""))</f>
        <v/>
      </c>
      <c r="AB80" s="57">
        <f>IF(OR($A80="",AB$9=""),"",IFERROR(COUNTIFS('Job Catalog'!$F$10:$F$509,$A80,'Job Catalog'!$H$10:$H$509,AB$7,'Job Catalog'!$I$10:$I$509,AB$9)/COUNTA('Job Catalog'!$C$10:$C$509),""))</f>
        <v/>
      </c>
      <c r="AC80" s="57">
        <f>IF(OR($A80="",AC$9=""),"",IFERROR(COUNTIFS('Job Catalog'!$F$10:$F$509,$A80,'Job Catalog'!$H$10:$H$509,AC$7,'Job Catalog'!$I$10:$I$509,AC$9)/COUNTA('Job Catalog'!$C$10:$C$509),""))</f>
        <v/>
      </c>
      <c r="AD80" s="57">
        <f>IF(OR($A80="",AD$9=""),"",IFERROR(COUNTIFS('Job Catalog'!$F$10:$F$509,$A80,'Job Catalog'!$H$10:$H$509,AD$7,'Job Catalog'!$I$10:$I$509,AD$9)/COUNTA('Job Catalog'!$C$10:$C$509),""))</f>
        <v/>
      </c>
      <c r="AE80" s="57">
        <f>IF(OR($A80="",AE$9=""),"",IFERROR(COUNTIFS('Job Catalog'!$F$10:$F$509,$A80,'Job Catalog'!$H$10:$H$509,AE$7,'Job Catalog'!$I$10:$I$509,AE$9)/COUNTA('Job Catalog'!$C$10:$C$509),""))</f>
        <v/>
      </c>
      <c r="AF80" s="57">
        <f>IF(OR($A80="",AF$9=""),"",IFERROR(COUNTIFS('Job Catalog'!$F$10:$F$509,$A80,'Job Catalog'!$H$10:$H$509,AF$7,'Job Catalog'!$I$10:$I$509,AF$9)/COUNTA('Job Catalog'!$C$10:$C$509),""))</f>
        <v/>
      </c>
      <c r="AG80" s="57">
        <f>IF(OR($A80="",AG$9=""),"",IFERROR(COUNTIFS('Job Catalog'!$F$10:$F$509,$A80,'Job Catalog'!$H$10:$H$509,AG$7,'Job Catalog'!$I$10:$I$509,AG$9)/COUNTA('Job Catalog'!$C$10:$C$509),""))</f>
        <v/>
      </c>
      <c r="AH80" s="57">
        <f>IF(OR($A80="",AH$9=""),"",IFERROR(COUNTIFS('Job Catalog'!$F$10:$F$509,$A80,'Job Catalog'!$H$10:$H$509,AH$7,'Job Catalog'!$I$10:$I$509,AH$9)/COUNTA('Job Catalog'!$C$10:$C$509),""))</f>
        <v/>
      </c>
      <c r="AI80" s="57">
        <f>IF(OR($A80="",AI$9=""),"",IFERROR(COUNTIFS('Job Catalog'!$F$10:$F$509,$A80,'Job Catalog'!$H$10:$H$509,AI$7,'Job Catalog'!$I$10:$I$509,AI$9)/COUNTA('Job Catalog'!$C$10:$C$509),""))</f>
        <v/>
      </c>
      <c r="AJ80" s="57">
        <f>IF(OR($A80="",AJ$9=""),"",IFERROR(COUNTIFS('Job Catalog'!$F$10:$F$509,$A80,'Job Catalog'!$H$10:$H$509,AJ$7,'Job Catalog'!$I$10:$I$509,AJ$9)/COUNTA('Job Catalog'!$C$10:$C$509),""))</f>
        <v/>
      </c>
      <c r="AK80" s="57">
        <f>IF(OR($A80="",AK$9=""),"",IFERROR(COUNTIFS('Job Catalog'!$F$10:$F$509,$A80,'Job Catalog'!$H$10:$H$509,AK$7,'Job Catalog'!$I$10:$I$509,AK$9)/COUNTA('Job Catalog'!$C$10:$C$509),""))</f>
        <v/>
      </c>
      <c r="AL80" s="57">
        <f>IF(OR($A80="",AL$9=""),"",IFERROR(COUNTIFS('Job Catalog'!$F$10:$F$509,$A80,'Job Catalog'!$H$10:$H$509,AL$7,'Job Catalog'!$I$10:$I$509,AL$9)/COUNTA('Job Catalog'!$C$10:$C$509),""))</f>
        <v/>
      </c>
      <c r="AM80" s="57">
        <f>IF(OR($A80="",AM$9=""),"",IFERROR(COUNTIFS('Job Catalog'!$F$10:$F$509,$A80,'Job Catalog'!$H$10:$H$509,AM$7,'Job Catalog'!$I$10:$I$509,AM$9)/COUNTA('Job Catalog'!$C$10:$C$509),""))</f>
        <v/>
      </c>
      <c r="AN80" s="57">
        <f>IF(OR($A80="",AN$9=""),"",IFERROR(COUNTIFS('Job Catalog'!$F$10:$F$509,$A80,'Job Catalog'!$H$10:$H$509,AN$7,'Job Catalog'!$I$10:$I$509,AN$9)/COUNTA('Job Catalog'!$C$10:$C$509),""))</f>
        <v/>
      </c>
      <c r="AO80" s="57">
        <f>IF(OR($A80="",AO$9=""),"",IFERROR(COUNTIFS('Job Catalog'!$F$10:$F$509,$A80,'Job Catalog'!$H$10:$H$509,AO$7,'Job Catalog'!$I$10:$I$509,AO$9)/COUNTA('Job Catalog'!$C$10:$C$509),""))</f>
        <v/>
      </c>
      <c r="AP80" s="57">
        <f>IF(OR($A80="",AP$9=""),"",IFERROR(COUNTIFS('Job Catalog'!$F$10:$F$509,$A80,'Job Catalog'!$H$10:$H$509,AP$7,'Job Catalog'!$I$10:$I$509,AP$9)/COUNTA('Job Catalog'!$C$10:$C$509),""))</f>
        <v/>
      </c>
      <c r="AQ80" s="57">
        <f>IF(OR($A80="",AQ$9=""),"",IFERROR(COUNTIFS('Job Catalog'!$F$10:$F$509,$A80,'Job Catalog'!$H$10:$H$509,AQ$7,'Job Catalog'!$I$10:$I$509,AQ$9)/COUNTA('Job Catalog'!$C$10:$C$509),""))</f>
        <v/>
      </c>
      <c r="AR80" s="57">
        <f>IF(OR($A80="",AR$9=""),"",IFERROR(COUNTIFS('Job Catalog'!$F$10:$F$509,$A80,'Job Catalog'!$H$10:$H$509,AR$7,'Job Catalog'!$I$10:$I$509,AR$9)/COUNTA('Job Catalog'!$C$10:$C$509),""))</f>
        <v/>
      </c>
      <c r="AS80" s="57">
        <f>IF(OR($A80="",AS$9=""),"",IFERROR(COUNTIFS('Job Catalog'!$F$10:$F$509,$A80,'Job Catalog'!$H$10:$H$509,AS$7,'Job Catalog'!$I$10:$I$509,AS$9)/COUNTA('Job Catalog'!$C$10:$C$509),""))</f>
        <v/>
      </c>
      <c r="AT80" s="57">
        <f>IF(OR($A80="",AT$9=""),"",IFERROR(COUNTIFS('Job Catalog'!$F$10:$F$509,$A80,'Job Catalog'!$H$10:$H$509,AT$7,'Job Catalog'!$I$10:$I$509,AT$9)/COUNTA('Job Catalog'!$C$10:$C$509),""))</f>
        <v/>
      </c>
      <c r="AU80" s="57">
        <f>IF(OR($A80="",AU$9=""),"",IFERROR(COUNTIFS('Job Catalog'!$F$10:$F$509,$A80,'Job Catalog'!$H$10:$H$509,AU$7,'Job Catalog'!$I$10:$I$509,AU$9)/COUNTA('Job Catalog'!$C$10:$C$509),""))</f>
        <v/>
      </c>
      <c r="AV80" s="57">
        <f>IF(OR($A80="",AV$9=""),"",IFERROR(COUNTIFS('Job Catalog'!$F$10:$F$509,$A80,'Job Catalog'!$H$10:$H$509,AV$7,'Job Catalog'!$I$10:$I$509,AV$9)/COUNTA('Job Catalog'!$C$10:$C$509),""))</f>
        <v/>
      </c>
      <c r="AW80" s="57">
        <f>IF(OR($A80="",AW$9=""),"",IFERROR(COUNTIFS('Job Catalog'!$F$10:$F$509,$A80,'Job Catalog'!$H$10:$H$509,AW$7,'Job Catalog'!$I$10:$I$509,AW$9)/COUNTA('Job Catalog'!$C$10:$C$509),""))</f>
        <v/>
      </c>
      <c r="AX80" s="57">
        <f>IF(OR($A80="",AX$9=""),"",IFERROR(COUNTIFS('Job Catalog'!$F$10:$F$509,$A80,'Job Catalog'!$H$10:$H$509,AX$7,'Job Catalog'!$I$10:$I$509,AX$9)/COUNTA('Job Catalog'!$C$10:$C$509),""))</f>
        <v/>
      </c>
      <c r="AY80" s="57">
        <f>IF(OR($A80="",AY$9=""),"",IFERROR(COUNTIFS('Job Catalog'!$F$10:$F$509,$A80,'Job Catalog'!$H$10:$H$509,AY$7,'Job Catalog'!$I$10:$I$509,AY$9)/COUNTA('Job Catalog'!$C$10:$C$509),""))</f>
        <v/>
      </c>
      <c r="AZ80" s="57">
        <f>IF(OR($A80="",AZ$9=""),"",IFERROR(COUNTIFS('Job Catalog'!$F$10:$F$509,$A80,'Job Catalog'!$H$10:$H$509,AZ$7,'Job Catalog'!$I$10:$I$509,AZ$9)/COUNTA('Job Catalog'!$C$10:$C$509),""))</f>
        <v/>
      </c>
      <c r="BA80" s="57">
        <f>IF(OR($A80="",BA$9=""),"",IFERROR(COUNTIFS('Job Catalog'!$F$10:$F$509,$A80,'Job Catalog'!$H$10:$H$509,BA$7,'Job Catalog'!$I$10:$I$509,BA$9)/COUNTA('Job Catalog'!$C$10:$C$509),""))</f>
        <v/>
      </c>
      <c r="BB80" s="57">
        <f>IF(OR($A80="",BB$9=""),"",IFERROR(COUNTIFS('Job Catalog'!$F$10:$F$509,$A80,'Job Catalog'!$H$10:$H$509,BB$7,'Job Catalog'!$I$10:$I$509,BB$9)/COUNTA('Job Catalog'!$C$10:$C$509),""))</f>
        <v/>
      </c>
      <c r="BC80" s="57">
        <f>IF(OR($A80="",BC$9=""),"",IFERROR(COUNTIFS('Job Catalog'!$F$10:$F$509,$A80,'Job Catalog'!$H$10:$H$509,BC$7,'Job Catalog'!$I$10:$I$509,BC$9)/COUNTA('Job Catalog'!$C$10:$C$509),""))</f>
        <v/>
      </c>
      <c r="BD80" s="57">
        <f>IF(OR($A80="",BD$9=""),"",IFERROR(COUNTIFS('Job Catalog'!$F$10:$F$509,$A80,'Job Catalog'!$H$10:$H$509,BD$7,'Job Catalog'!$I$10:$I$509,BD$9)/COUNTA('Job Catalog'!$C$10:$C$509),""))</f>
        <v/>
      </c>
      <c r="BE80" s="57">
        <f>IF(OR($A80="",BE$9=""),"",IFERROR(COUNTIFS('Job Catalog'!$F$10:$F$509,$A80,'Job Catalog'!$H$10:$H$509,BE$7,'Job Catalog'!$I$10:$I$509,BE$9)/COUNTA('Job Catalog'!$C$10:$C$509),""))</f>
        <v/>
      </c>
      <c r="BF80" s="57">
        <f>IF(OR($A80="",BF$9=""),"",IFERROR(COUNTIFS('Job Catalog'!$F$10:$F$509,$A80,'Job Catalog'!$H$10:$H$509,BF$7,'Job Catalog'!$I$10:$I$509,BF$9)/COUNTA('Job Catalog'!$C$10:$C$509),""))</f>
        <v/>
      </c>
      <c r="BG80" s="57">
        <f>IF(OR($A80="",BG$9=""),"",IFERROR(COUNTIFS('Job Catalog'!$F$10:$F$509,$A80,'Job Catalog'!$H$10:$H$509,BG$7,'Job Catalog'!$I$10:$I$509,BG$9)/COUNTA('Job Catalog'!$C$10:$C$509),""))</f>
        <v/>
      </c>
      <c r="BH80" s="57">
        <f>IF(OR($A80="",BH$9=""),"",IFERROR(COUNTIFS('Job Catalog'!$F$10:$F$509,$A80,'Job Catalog'!$H$10:$H$509,BH$7,'Job Catalog'!$I$10:$I$509,BH$9)/COUNTA('Job Catalog'!$C$10:$C$509),""))</f>
        <v/>
      </c>
      <c r="BI80" s="57">
        <f>IF(OR($A80="",BI$9=""),"",IFERROR(COUNTIFS('Job Catalog'!$F$10:$F$509,$A80,'Job Catalog'!$H$10:$H$509,BI$7,'Job Catalog'!$I$10:$I$509,BI$9)/COUNTA('Job Catalog'!$C$10:$C$509),""))</f>
        <v/>
      </c>
      <c r="BJ80" s="57">
        <f>IF(OR($A80="",BJ$9=""),"",IFERROR(COUNTIFS('Job Catalog'!$F$10:$F$509,$A80,'Job Catalog'!$H$10:$H$509,BJ$7,'Job Catalog'!$I$10:$I$509,BJ$9)/COUNTA('Job Catalog'!$C$10:$C$509),""))</f>
        <v/>
      </c>
      <c r="BK80" s="57">
        <f>IF(OR($A80="",BK$9=""),"",IFERROR(COUNTIFS('Job Catalog'!$F$10:$F$509,$A80,'Job Catalog'!$H$10:$H$509,BK$7,'Job Catalog'!$I$10:$I$509,BK$9)/COUNTA('Job Catalog'!$C$10:$C$509),""))</f>
        <v/>
      </c>
      <c r="BL80" s="57">
        <f>IF(OR($A80="",BL$9=""),"",IFERROR(COUNTIFS('Job Catalog'!$F$10:$F$509,$A80,'Job Catalog'!$H$10:$H$509,BL$7,'Job Catalog'!$I$10:$I$509,BL$9)/COUNTA('Job Catalog'!$C$10:$C$509),""))</f>
        <v/>
      </c>
      <c r="BM80" s="57">
        <f>IF(OR($A80="",BM$9=""),"",IFERROR(COUNTIFS('Job Catalog'!$F$10:$F$509,$A80,'Job Catalog'!$H$10:$H$509,BM$7,'Job Catalog'!$I$10:$I$509,BM$9)/COUNTA('Job Catalog'!$C$10:$C$509),""))</f>
        <v/>
      </c>
      <c r="BN80" s="57">
        <f>IF(OR($A80="",BN$9=""),"",IFERROR(COUNTIFS('Job Catalog'!$F$10:$F$509,$A80,'Job Catalog'!$H$10:$H$509,BN$7,'Job Catalog'!$I$10:$I$509,BN$9)/COUNTA('Job Catalog'!$C$10:$C$509),""))</f>
        <v/>
      </c>
      <c r="BO80" s="57">
        <f>IF(OR($A80="",BO$9=""),"",IFERROR(COUNTIFS('Job Catalog'!$F$10:$F$509,$A80,'Job Catalog'!$H$10:$H$509,BO$7,'Job Catalog'!$I$10:$I$509,BO$9)/COUNTA('Job Catalog'!$C$10:$C$509),""))</f>
        <v/>
      </c>
      <c r="BP80" s="57">
        <f>IF(OR($A80="",BP$9=""),"",IFERROR(COUNTIFS('Job Catalog'!$F$10:$F$509,$A80,'Job Catalog'!$H$10:$H$509,BP$7,'Job Catalog'!$I$10:$I$509,BP$9)/COUNTA('Job Catalog'!$C$10:$C$509),""))</f>
        <v/>
      </c>
      <c r="BQ80" s="57">
        <f>IF(OR($A80="",BQ$9=""),"",IFERROR(COUNTIFS('Job Catalog'!$F$10:$F$509,$A80,'Job Catalog'!$H$10:$H$509,BQ$7,'Job Catalog'!$I$10:$I$509,BQ$9)/COUNTA('Job Catalog'!$C$10:$C$509),""))</f>
        <v/>
      </c>
      <c r="BR80" s="57">
        <f>IF(OR($A80="",BR$9=""),"",IFERROR(COUNTIFS('Job Catalog'!$F$10:$F$509,$A80,'Job Catalog'!$H$10:$H$509,BR$7,'Job Catalog'!$I$10:$I$509,BR$9)/COUNTA('Job Catalog'!$C$10:$C$509),""))</f>
        <v/>
      </c>
      <c r="BS80" s="57">
        <f>IF(OR($A80="",BS$9=""),"",IFERROR(COUNTIFS('Job Catalog'!$F$10:$F$509,$A80,'Job Catalog'!$H$10:$H$509,BS$7,'Job Catalog'!$I$10:$I$509,BS$9)/COUNTA('Job Catalog'!$C$10:$C$509),""))</f>
        <v/>
      </c>
      <c r="BT80" s="57">
        <f>IF(OR($A80="",BT$9=""),"",IFERROR(COUNTIFS('Job Catalog'!$F$10:$F$509,$A80,'Job Catalog'!$H$10:$H$509,BT$7,'Job Catalog'!$I$10:$I$509,BT$9)/COUNTA('Job Catalog'!$C$10:$C$509),""))</f>
        <v/>
      </c>
      <c r="BU80" s="57">
        <f>IF(OR($A80="",BU$9=""),"",IFERROR(COUNTIFS('Job Catalog'!$F$10:$F$509,$A80,'Job Catalog'!$H$10:$H$509,BU$7,'Job Catalog'!$I$10:$I$509,BU$9)/COUNTA('Job Catalog'!$C$10:$C$509),""))</f>
        <v/>
      </c>
      <c r="BV80" s="57">
        <f>IF(OR($A80="",BV$9=""),"",IFERROR(COUNTIFS('Job Catalog'!$F$10:$F$509,$A80,'Job Catalog'!$H$10:$H$509,BV$7,'Job Catalog'!$I$10:$I$509,BV$9)/COUNTA('Job Catalog'!$C$10:$C$509),""))</f>
        <v/>
      </c>
      <c r="BW80" s="57">
        <f>IF(OR($A80="",BW$9=""),"",IFERROR(COUNTIFS('Job Catalog'!$F$10:$F$509,$A80,'Job Catalog'!$H$10:$H$509,BW$7,'Job Catalog'!$I$10:$I$509,BW$9)/COUNTA('Job Catalog'!$C$10:$C$509),""))</f>
        <v/>
      </c>
      <c r="BX80" s="57">
        <f>IF(OR($A80="",BX$9=""),"",IFERROR(COUNTIFS('Job Catalog'!$F$10:$F$509,$A80,'Job Catalog'!$H$10:$H$509,BX$7,'Job Catalog'!$I$10:$I$509,BX$9)/COUNTA('Job Catalog'!$C$10:$C$509),""))</f>
        <v/>
      </c>
      <c r="BY80" s="57">
        <f>IF(OR($A80="",BY$9=""),"",IFERROR(COUNTIFS('Job Catalog'!$F$10:$F$509,$A80,'Job Catalog'!$H$10:$H$509,BY$7,'Job Catalog'!$I$10:$I$509,BY$9)/COUNTA('Job Catalog'!$C$10:$C$509),""))</f>
        <v/>
      </c>
      <c r="BZ80" s="57">
        <f>IF(OR($A80="",BZ$9=""),"",IFERROR(COUNTIFS('Job Catalog'!$F$10:$F$509,$A80,'Job Catalog'!$H$10:$H$509,BZ$7,'Job Catalog'!$I$10:$I$509,BZ$9)/COUNTA('Job Catalog'!$C$10:$C$509),""))</f>
        <v/>
      </c>
      <c r="CA80" s="57">
        <f>IF(OR($A80="",CA$9=""),"",IFERROR(COUNTIFS('Job Catalog'!$F$10:$F$509,$A80,'Job Catalog'!$H$10:$H$509,CA$7,'Job Catalog'!$I$10:$I$509,CA$9)/COUNTA('Job Catalog'!$C$10:$C$509),""))</f>
        <v/>
      </c>
      <c r="CB80" s="57">
        <f>IF(OR($A80="",CB$9=""),"",IFERROR(COUNTIFS('Job Catalog'!$F$10:$F$509,$A80,'Job Catalog'!$H$10:$H$509,CB$7,'Job Catalog'!$I$10:$I$509,CB$9)/COUNTA('Job Catalog'!$C$10:$C$509),""))</f>
        <v/>
      </c>
      <c r="CC80" s="57">
        <f>IF(OR($A80="",CC$9=""),"",IFERROR(COUNTIFS('Job Catalog'!$F$10:$F$509,$A80,'Job Catalog'!$H$10:$H$509,CC$7,'Job Catalog'!$I$10:$I$509,CC$9)/COUNTA('Job Catalog'!$C$10:$C$509),""))</f>
        <v/>
      </c>
      <c r="CD80" s="57">
        <f>IF(OR($A80="",CD$9=""),"",IFERROR(COUNTIFS('Job Catalog'!$F$10:$F$509,$A80,'Job Catalog'!$H$10:$H$509,CD$7,'Job Catalog'!$I$10:$I$509,CD$9)/COUNTA('Job Catalog'!$C$10:$C$509),""))</f>
        <v/>
      </c>
      <c r="CE80" s="57">
        <f>IF(OR($A80="",CE$9=""),"",IFERROR(COUNTIFS('Job Catalog'!$F$10:$F$509,$A80,'Job Catalog'!$H$10:$H$509,CE$7,'Job Catalog'!$I$10:$I$509,CE$9)/COUNTA('Job Catalog'!$C$10:$C$509),""))</f>
        <v/>
      </c>
      <c r="CF80" s="57">
        <f>IF(OR($A80="",CF$9=""),"",IFERROR(COUNTIFS('Job Catalog'!$F$10:$F$509,$A80,'Job Catalog'!$H$10:$H$509,CF$7,'Job Catalog'!$I$10:$I$509,CF$9)/COUNTA('Job Catalog'!$C$10:$C$509),""))</f>
        <v/>
      </c>
      <c r="CG80" s="57">
        <f>IF(OR($A80="",CG$9=""),"",IFERROR(COUNTIFS('Job Catalog'!$F$10:$F$509,$A80,'Job Catalog'!$H$10:$H$509,CG$7,'Job Catalog'!$I$10:$I$509,CG$9)/COUNTA('Job Catalog'!$C$10:$C$509),""))</f>
        <v/>
      </c>
      <c r="CH80" s="57">
        <f>IF(OR($A80="",CH$9=""),"",IFERROR(COUNTIFS('Job Catalog'!$F$10:$F$509,$A80,'Job Catalog'!$H$10:$H$509,CH$7,'Job Catalog'!$I$10:$I$509,CH$9)/COUNTA('Job Catalog'!$C$10:$C$509),""))</f>
        <v/>
      </c>
      <c r="CI80" s="57">
        <f>IF(OR($A80="",CI$9=""),"",IFERROR(COUNTIFS('Job Catalog'!$F$10:$F$509,$A80,'Job Catalog'!$H$10:$H$509,CI$7,'Job Catalog'!$I$10:$I$509,CI$9)/COUNTA('Job Catalog'!$C$10:$C$509),""))</f>
        <v/>
      </c>
      <c r="CJ80" s="57">
        <f>IF(OR($A80="",CJ$9=""),"",IFERROR(COUNTIFS('Job Catalog'!$F$10:$F$509,$A80,'Job Catalog'!$H$10:$H$509,CJ$7,'Job Catalog'!$I$10:$I$509,CJ$9)/COUNTA('Job Catalog'!$C$10:$C$509),""))</f>
        <v/>
      </c>
      <c r="CK80" s="57">
        <f>IF(OR($A80="",CK$9=""),"",IFERROR(COUNTIFS('Job Catalog'!$F$10:$F$509,$A80,'Job Catalog'!$H$10:$H$509,CK$7,'Job Catalog'!$I$10:$I$509,CK$9)/COUNTA('Job Catalog'!$C$10:$C$509),""))</f>
        <v/>
      </c>
      <c r="CL80" s="57">
        <f>IF(OR($A80="",CL$9=""),"",IFERROR(COUNTIFS('Job Catalog'!$F$10:$F$509,$A80,'Job Catalog'!$H$10:$H$509,CL$7,'Job Catalog'!$I$10:$I$509,CL$9)/COUNTA('Job Catalog'!$C$10:$C$509),""))</f>
        <v/>
      </c>
      <c r="CM80" s="57">
        <f>IF(OR($A80="",CM$9=""),"",IFERROR(COUNTIFS('Job Catalog'!$F$10:$F$509,$A80,'Job Catalog'!$H$10:$H$509,CM$7,'Job Catalog'!$I$10:$I$509,CM$9)/COUNTA('Job Catalog'!$C$10:$C$509),""))</f>
        <v/>
      </c>
      <c r="CN80" s="57">
        <f>IF(OR($A80="",CN$9=""),"",IFERROR(COUNTIFS('Job Catalog'!$F$10:$F$509,$A80,'Job Catalog'!$H$10:$H$509,CN$7,'Job Catalog'!$I$10:$I$509,CN$9)/COUNTA('Job Catalog'!$C$10:$C$509),""))</f>
        <v/>
      </c>
      <c r="CO80" s="57">
        <f>IF(OR($A80="",CO$9=""),"",IFERROR(COUNTIFS('Job Catalog'!$F$10:$F$509,$A80,'Job Catalog'!$H$10:$H$509,CO$7,'Job Catalog'!$I$10:$I$509,CO$9)/COUNTA('Job Catalog'!$C$10:$C$509),""))</f>
        <v/>
      </c>
      <c r="CP80" s="57">
        <f>IF(OR($A80="",CP$9=""),"",IFERROR(COUNTIFS('Job Catalog'!$F$10:$F$509,$A80,'Job Catalog'!$H$10:$H$509,CP$7,'Job Catalog'!$I$10:$I$509,CP$9)/COUNTA('Job Catalog'!$C$10:$C$509),""))</f>
        <v/>
      </c>
      <c r="CQ80" s="57">
        <f>IF(OR($A80="",CQ$9=""),"",IFERROR(COUNTIFS('Job Catalog'!$F$10:$F$509,$A80,'Job Catalog'!$H$10:$H$509,CQ$7,'Job Catalog'!$I$10:$I$509,CQ$9)/COUNTA('Job Catalog'!$C$10:$C$509),""))</f>
        <v/>
      </c>
      <c r="CR80" s="57">
        <f>IF(OR($A80="",CR$9=""),"",IFERROR(COUNTIFS('Job Catalog'!$F$10:$F$509,$A80,'Job Catalog'!$H$10:$H$509,CR$7,'Job Catalog'!$I$10:$I$509,CR$9)/COUNTA('Job Catalog'!$C$10:$C$509),""))</f>
        <v/>
      </c>
      <c r="CS80" s="57">
        <f>IF(OR($A80="",CS$9=""),"",IFERROR(COUNTIFS('Job Catalog'!$F$10:$F$509,$A80,'Job Catalog'!$H$10:$H$509,CS$7,'Job Catalog'!$I$10:$I$509,CS$9)/COUNTA('Job Catalog'!$C$10:$C$509),""))</f>
        <v/>
      </c>
      <c r="CT80" s="57">
        <f>IF(OR($A80="",CT$9=""),"",IFERROR(COUNTIFS('Job Catalog'!$F$10:$F$509,$A80,'Job Catalog'!$H$10:$H$509,CT$7,'Job Catalog'!$I$10:$I$509,CT$9)/COUNTA('Job Catalog'!$C$10:$C$509),""))</f>
        <v/>
      </c>
      <c r="CU80" s="58">
        <f>IF($A80="","",SUM(C80:CT80))</f>
        <v/>
      </c>
    </row>
    <row r="81">
      <c r="A81">
        <f>IF(SETUP!$C219="","",SETUP!$C219)</f>
        <v/>
      </c>
      <c r="B81" s="9">
        <f>IF(SETUP!$C219="","",SETUP!$B219&amp;" / "&amp;SETUP!$D219)</f>
        <v/>
      </c>
      <c r="C81" s="57">
        <f>IF(OR($A81="",C$9=""),"",IFERROR(COUNTIFS('Job Catalog'!$F$10:$F$509,$A81,'Job Catalog'!$H$10:$H$509,C$7,'Job Catalog'!$I$10:$I$509,C$9)/COUNTA('Job Catalog'!$C$10:$C$509),""))</f>
        <v/>
      </c>
      <c r="D81" s="57">
        <f>IF(OR($A81="",D$9=""),"",IFERROR(COUNTIFS('Job Catalog'!$F$10:$F$509,$A81,'Job Catalog'!$H$10:$H$509,D$7,'Job Catalog'!$I$10:$I$509,D$9)/COUNTA('Job Catalog'!$C$10:$C$509),""))</f>
        <v/>
      </c>
      <c r="E81" s="57">
        <f>IF(OR($A81="",E$9=""),"",IFERROR(COUNTIFS('Job Catalog'!$F$10:$F$509,$A81,'Job Catalog'!$H$10:$H$509,E$7,'Job Catalog'!$I$10:$I$509,E$9)/COUNTA('Job Catalog'!$C$10:$C$509),""))</f>
        <v/>
      </c>
      <c r="F81" s="57">
        <f>IF(OR($A81="",F$9=""),"",IFERROR(COUNTIFS('Job Catalog'!$F$10:$F$509,$A81,'Job Catalog'!$H$10:$H$509,F$7,'Job Catalog'!$I$10:$I$509,F$9)/COUNTA('Job Catalog'!$C$10:$C$509),""))</f>
        <v/>
      </c>
      <c r="G81" s="57">
        <f>IF(OR($A81="",G$9=""),"",IFERROR(COUNTIFS('Job Catalog'!$F$10:$F$509,$A81,'Job Catalog'!$H$10:$H$509,G$7,'Job Catalog'!$I$10:$I$509,G$9)/COUNTA('Job Catalog'!$C$10:$C$509),""))</f>
        <v/>
      </c>
      <c r="H81" s="57">
        <f>IF(OR($A81="",H$9=""),"",IFERROR(COUNTIFS('Job Catalog'!$F$10:$F$509,$A81,'Job Catalog'!$H$10:$H$509,H$7,'Job Catalog'!$I$10:$I$509,H$9)/COUNTA('Job Catalog'!$C$10:$C$509),""))</f>
        <v/>
      </c>
      <c r="I81" s="57">
        <f>IF(OR($A81="",I$9=""),"",IFERROR(COUNTIFS('Job Catalog'!$F$10:$F$509,$A81,'Job Catalog'!$H$10:$H$509,I$7,'Job Catalog'!$I$10:$I$509,I$9)/COUNTA('Job Catalog'!$C$10:$C$509),""))</f>
        <v/>
      </c>
      <c r="J81" s="57">
        <f>IF(OR($A81="",J$9=""),"",IFERROR(COUNTIFS('Job Catalog'!$F$10:$F$509,$A81,'Job Catalog'!$H$10:$H$509,J$7,'Job Catalog'!$I$10:$I$509,J$9)/COUNTA('Job Catalog'!$C$10:$C$509),""))</f>
        <v/>
      </c>
      <c r="K81" s="57">
        <f>IF(OR($A81="",K$9=""),"",IFERROR(COUNTIFS('Job Catalog'!$F$10:$F$509,$A81,'Job Catalog'!$H$10:$H$509,K$7,'Job Catalog'!$I$10:$I$509,K$9)/COUNTA('Job Catalog'!$C$10:$C$509),""))</f>
        <v/>
      </c>
      <c r="L81" s="57">
        <f>IF(OR($A81="",L$9=""),"",IFERROR(COUNTIFS('Job Catalog'!$F$10:$F$509,$A81,'Job Catalog'!$H$10:$H$509,L$7,'Job Catalog'!$I$10:$I$509,L$9)/COUNTA('Job Catalog'!$C$10:$C$509),""))</f>
        <v/>
      </c>
      <c r="M81" s="57">
        <f>IF(OR($A81="",M$9=""),"",IFERROR(COUNTIFS('Job Catalog'!$F$10:$F$509,$A81,'Job Catalog'!$H$10:$H$509,M$7,'Job Catalog'!$I$10:$I$509,M$9)/COUNTA('Job Catalog'!$C$10:$C$509),""))</f>
        <v/>
      </c>
      <c r="N81" s="57">
        <f>IF(OR($A81="",N$9=""),"",IFERROR(COUNTIFS('Job Catalog'!$F$10:$F$509,$A81,'Job Catalog'!$H$10:$H$509,N$7,'Job Catalog'!$I$10:$I$509,N$9)/COUNTA('Job Catalog'!$C$10:$C$509),""))</f>
        <v/>
      </c>
      <c r="O81" s="57">
        <f>IF(OR($A81="",O$9=""),"",IFERROR(COUNTIFS('Job Catalog'!$F$10:$F$509,$A81,'Job Catalog'!$H$10:$H$509,O$7,'Job Catalog'!$I$10:$I$509,O$9)/COUNTA('Job Catalog'!$C$10:$C$509),""))</f>
        <v/>
      </c>
      <c r="P81" s="57">
        <f>IF(OR($A81="",P$9=""),"",IFERROR(COUNTIFS('Job Catalog'!$F$10:$F$509,$A81,'Job Catalog'!$H$10:$H$509,P$7,'Job Catalog'!$I$10:$I$509,P$9)/COUNTA('Job Catalog'!$C$10:$C$509),""))</f>
        <v/>
      </c>
      <c r="Q81" s="57">
        <f>IF(OR($A81="",Q$9=""),"",IFERROR(COUNTIFS('Job Catalog'!$F$10:$F$509,$A81,'Job Catalog'!$H$10:$H$509,Q$7,'Job Catalog'!$I$10:$I$509,Q$9)/COUNTA('Job Catalog'!$C$10:$C$509),""))</f>
        <v/>
      </c>
      <c r="R81" s="57">
        <f>IF(OR($A81="",R$9=""),"",IFERROR(COUNTIFS('Job Catalog'!$F$10:$F$509,$A81,'Job Catalog'!$H$10:$H$509,R$7,'Job Catalog'!$I$10:$I$509,R$9)/COUNTA('Job Catalog'!$C$10:$C$509),""))</f>
        <v/>
      </c>
      <c r="S81" s="57">
        <f>IF(OR($A81="",S$9=""),"",IFERROR(COUNTIFS('Job Catalog'!$F$10:$F$509,$A81,'Job Catalog'!$H$10:$H$509,S$7,'Job Catalog'!$I$10:$I$509,S$9)/COUNTA('Job Catalog'!$C$10:$C$509),""))</f>
        <v/>
      </c>
      <c r="T81" s="57">
        <f>IF(OR($A81="",T$9=""),"",IFERROR(COUNTIFS('Job Catalog'!$F$10:$F$509,$A81,'Job Catalog'!$H$10:$H$509,T$7,'Job Catalog'!$I$10:$I$509,T$9)/COUNTA('Job Catalog'!$C$10:$C$509),""))</f>
        <v/>
      </c>
      <c r="U81" s="57">
        <f>IF(OR($A81="",U$9=""),"",IFERROR(COUNTIFS('Job Catalog'!$F$10:$F$509,$A81,'Job Catalog'!$H$10:$H$509,U$7,'Job Catalog'!$I$10:$I$509,U$9)/COUNTA('Job Catalog'!$C$10:$C$509),""))</f>
        <v/>
      </c>
      <c r="V81" s="57">
        <f>IF(OR($A81="",V$9=""),"",IFERROR(COUNTIFS('Job Catalog'!$F$10:$F$509,$A81,'Job Catalog'!$H$10:$H$509,V$7,'Job Catalog'!$I$10:$I$509,V$9)/COUNTA('Job Catalog'!$C$10:$C$509),""))</f>
        <v/>
      </c>
      <c r="W81" s="57">
        <f>IF(OR($A81="",W$9=""),"",IFERROR(COUNTIFS('Job Catalog'!$F$10:$F$509,$A81,'Job Catalog'!$H$10:$H$509,W$7,'Job Catalog'!$I$10:$I$509,W$9)/COUNTA('Job Catalog'!$C$10:$C$509),""))</f>
        <v/>
      </c>
      <c r="X81" s="57">
        <f>IF(OR($A81="",X$9=""),"",IFERROR(COUNTIFS('Job Catalog'!$F$10:$F$509,$A81,'Job Catalog'!$H$10:$H$509,X$7,'Job Catalog'!$I$10:$I$509,X$9)/COUNTA('Job Catalog'!$C$10:$C$509),""))</f>
        <v/>
      </c>
      <c r="Y81" s="57">
        <f>IF(OR($A81="",Y$9=""),"",IFERROR(COUNTIFS('Job Catalog'!$F$10:$F$509,$A81,'Job Catalog'!$H$10:$H$509,Y$7,'Job Catalog'!$I$10:$I$509,Y$9)/COUNTA('Job Catalog'!$C$10:$C$509),""))</f>
        <v/>
      </c>
      <c r="Z81" s="57">
        <f>IF(OR($A81="",Z$9=""),"",IFERROR(COUNTIFS('Job Catalog'!$F$10:$F$509,$A81,'Job Catalog'!$H$10:$H$509,Z$7,'Job Catalog'!$I$10:$I$509,Z$9)/COUNTA('Job Catalog'!$C$10:$C$509),""))</f>
        <v/>
      </c>
      <c r="AA81" s="57">
        <f>IF(OR($A81="",AA$9=""),"",IFERROR(COUNTIFS('Job Catalog'!$F$10:$F$509,$A81,'Job Catalog'!$H$10:$H$509,AA$7,'Job Catalog'!$I$10:$I$509,AA$9)/COUNTA('Job Catalog'!$C$10:$C$509),""))</f>
        <v/>
      </c>
      <c r="AB81" s="57">
        <f>IF(OR($A81="",AB$9=""),"",IFERROR(COUNTIFS('Job Catalog'!$F$10:$F$509,$A81,'Job Catalog'!$H$10:$H$509,AB$7,'Job Catalog'!$I$10:$I$509,AB$9)/COUNTA('Job Catalog'!$C$10:$C$509),""))</f>
        <v/>
      </c>
      <c r="AC81" s="57">
        <f>IF(OR($A81="",AC$9=""),"",IFERROR(COUNTIFS('Job Catalog'!$F$10:$F$509,$A81,'Job Catalog'!$H$10:$H$509,AC$7,'Job Catalog'!$I$10:$I$509,AC$9)/COUNTA('Job Catalog'!$C$10:$C$509),""))</f>
        <v/>
      </c>
      <c r="AD81" s="57">
        <f>IF(OR($A81="",AD$9=""),"",IFERROR(COUNTIFS('Job Catalog'!$F$10:$F$509,$A81,'Job Catalog'!$H$10:$H$509,AD$7,'Job Catalog'!$I$10:$I$509,AD$9)/COUNTA('Job Catalog'!$C$10:$C$509),""))</f>
        <v/>
      </c>
      <c r="AE81" s="57">
        <f>IF(OR($A81="",AE$9=""),"",IFERROR(COUNTIFS('Job Catalog'!$F$10:$F$509,$A81,'Job Catalog'!$H$10:$H$509,AE$7,'Job Catalog'!$I$10:$I$509,AE$9)/COUNTA('Job Catalog'!$C$10:$C$509),""))</f>
        <v/>
      </c>
      <c r="AF81" s="57">
        <f>IF(OR($A81="",AF$9=""),"",IFERROR(COUNTIFS('Job Catalog'!$F$10:$F$509,$A81,'Job Catalog'!$H$10:$H$509,AF$7,'Job Catalog'!$I$10:$I$509,AF$9)/COUNTA('Job Catalog'!$C$10:$C$509),""))</f>
        <v/>
      </c>
      <c r="AG81" s="57">
        <f>IF(OR($A81="",AG$9=""),"",IFERROR(COUNTIFS('Job Catalog'!$F$10:$F$509,$A81,'Job Catalog'!$H$10:$H$509,AG$7,'Job Catalog'!$I$10:$I$509,AG$9)/COUNTA('Job Catalog'!$C$10:$C$509),""))</f>
        <v/>
      </c>
      <c r="AH81" s="57">
        <f>IF(OR($A81="",AH$9=""),"",IFERROR(COUNTIFS('Job Catalog'!$F$10:$F$509,$A81,'Job Catalog'!$H$10:$H$509,AH$7,'Job Catalog'!$I$10:$I$509,AH$9)/COUNTA('Job Catalog'!$C$10:$C$509),""))</f>
        <v/>
      </c>
      <c r="AI81" s="57">
        <f>IF(OR($A81="",AI$9=""),"",IFERROR(COUNTIFS('Job Catalog'!$F$10:$F$509,$A81,'Job Catalog'!$H$10:$H$509,AI$7,'Job Catalog'!$I$10:$I$509,AI$9)/COUNTA('Job Catalog'!$C$10:$C$509),""))</f>
        <v/>
      </c>
      <c r="AJ81" s="57">
        <f>IF(OR($A81="",AJ$9=""),"",IFERROR(COUNTIFS('Job Catalog'!$F$10:$F$509,$A81,'Job Catalog'!$H$10:$H$509,AJ$7,'Job Catalog'!$I$10:$I$509,AJ$9)/COUNTA('Job Catalog'!$C$10:$C$509),""))</f>
        <v/>
      </c>
      <c r="AK81" s="57">
        <f>IF(OR($A81="",AK$9=""),"",IFERROR(COUNTIFS('Job Catalog'!$F$10:$F$509,$A81,'Job Catalog'!$H$10:$H$509,AK$7,'Job Catalog'!$I$10:$I$509,AK$9)/COUNTA('Job Catalog'!$C$10:$C$509),""))</f>
        <v/>
      </c>
      <c r="AL81" s="57">
        <f>IF(OR($A81="",AL$9=""),"",IFERROR(COUNTIFS('Job Catalog'!$F$10:$F$509,$A81,'Job Catalog'!$H$10:$H$509,AL$7,'Job Catalog'!$I$10:$I$509,AL$9)/COUNTA('Job Catalog'!$C$10:$C$509),""))</f>
        <v/>
      </c>
      <c r="AM81" s="57">
        <f>IF(OR($A81="",AM$9=""),"",IFERROR(COUNTIFS('Job Catalog'!$F$10:$F$509,$A81,'Job Catalog'!$H$10:$H$509,AM$7,'Job Catalog'!$I$10:$I$509,AM$9)/COUNTA('Job Catalog'!$C$10:$C$509),""))</f>
        <v/>
      </c>
      <c r="AN81" s="57">
        <f>IF(OR($A81="",AN$9=""),"",IFERROR(COUNTIFS('Job Catalog'!$F$10:$F$509,$A81,'Job Catalog'!$H$10:$H$509,AN$7,'Job Catalog'!$I$10:$I$509,AN$9)/COUNTA('Job Catalog'!$C$10:$C$509),""))</f>
        <v/>
      </c>
      <c r="AO81" s="57">
        <f>IF(OR($A81="",AO$9=""),"",IFERROR(COUNTIFS('Job Catalog'!$F$10:$F$509,$A81,'Job Catalog'!$H$10:$H$509,AO$7,'Job Catalog'!$I$10:$I$509,AO$9)/COUNTA('Job Catalog'!$C$10:$C$509),""))</f>
        <v/>
      </c>
      <c r="AP81" s="57">
        <f>IF(OR($A81="",AP$9=""),"",IFERROR(COUNTIFS('Job Catalog'!$F$10:$F$509,$A81,'Job Catalog'!$H$10:$H$509,AP$7,'Job Catalog'!$I$10:$I$509,AP$9)/COUNTA('Job Catalog'!$C$10:$C$509),""))</f>
        <v/>
      </c>
      <c r="AQ81" s="57">
        <f>IF(OR($A81="",AQ$9=""),"",IFERROR(COUNTIFS('Job Catalog'!$F$10:$F$509,$A81,'Job Catalog'!$H$10:$H$509,AQ$7,'Job Catalog'!$I$10:$I$509,AQ$9)/COUNTA('Job Catalog'!$C$10:$C$509),""))</f>
        <v/>
      </c>
      <c r="AR81" s="57">
        <f>IF(OR($A81="",AR$9=""),"",IFERROR(COUNTIFS('Job Catalog'!$F$10:$F$509,$A81,'Job Catalog'!$H$10:$H$509,AR$7,'Job Catalog'!$I$10:$I$509,AR$9)/COUNTA('Job Catalog'!$C$10:$C$509),""))</f>
        <v/>
      </c>
      <c r="AS81" s="57">
        <f>IF(OR($A81="",AS$9=""),"",IFERROR(COUNTIFS('Job Catalog'!$F$10:$F$509,$A81,'Job Catalog'!$H$10:$H$509,AS$7,'Job Catalog'!$I$10:$I$509,AS$9)/COUNTA('Job Catalog'!$C$10:$C$509),""))</f>
        <v/>
      </c>
      <c r="AT81" s="57">
        <f>IF(OR($A81="",AT$9=""),"",IFERROR(COUNTIFS('Job Catalog'!$F$10:$F$509,$A81,'Job Catalog'!$H$10:$H$509,AT$7,'Job Catalog'!$I$10:$I$509,AT$9)/COUNTA('Job Catalog'!$C$10:$C$509),""))</f>
        <v/>
      </c>
      <c r="AU81" s="57">
        <f>IF(OR($A81="",AU$9=""),"",IFERROR(COUNTIFS('Job Catalog'!$F$10:$F$509,$A81,'Job Catalog'!$H$10:$H$509,AU$7,'Job Catalog'!$I$10:$I$509,AU$9)/COUNTA('Job Catalog'!$C$10:$C$509),""))</f>
        <v/>
      </c>
      <c r="AV81" s="57">
        <f>IF(OR($A81="",AV$9=""),"",IFERROR(COUNTIFS('Job Catalog'!$F$10:$F$509,$A81,'Job Catalog'!$H$10:$H$509,AV$7,'Job Catalog'!$I$10:$I$509,AV$9)/COUNTA('Job Catalog'!$C$10:$C$509),""))</f>
        <v/>
      </c>
      <c r="AW81" s="57">
        <f>IF(OR($A81="",AW$9=""),"",IFERROR(COUNTIFS('Job Catalog'!$F$10:$F$509,$A81,'Job Catalog'!$H$10:$H$509,AW$7,'Job Catalog'!$I$10:$I$509,AW$9)/COUNTA('Job Catalog'!$C$10:$C$509),""))</f>
        <v/>
      </c>
      <c r="AX81" s="57">
        <f>IF(OR($A81="",AX$9=""),"",IFERROR(COUNTIFS('Job Catalog'!$F$10:$F$509,$A81,'Job Catalog'!$H$10:$H$509,AX$7,'Job Catalog'!$I$10:$I$509,AX$9)/COUNTA('Job Catalog'!$C$10:$C$509),""))</f>
        <v/>
      </c>
      <c r="AY81" s="57">
        <f>IF(OR($A81="",AY$9=""),"",IFERROR(COUNTIFS('Job Catalog'!$F$10:$F$509,$A81,'Job Catalog'!$H$10:$H$509,AY$7,'Job Catalog'!$I$10:$I$509,AY$9)/COUNTA('Job Catalog'!$C$10:$C$509),""))</f>
        <v/>
      </c>
      <c r="AZ81" s="57">
        <f>IF(OR($A81="",AZ$9=""),"",IFERROR(COUNTIFS('Job Catalog'!$F$10:$F$509,$A81,'Job Catalog'!$H$10:$H$509,AZ$7,'Job Catalog'!$I$10:$I$509,AZ$9)/COUNTA('Job Catalog'!$C$10:$C$509),""))</f>
        <v/>
      </c>
      <c r="BA81" s="57">
        <f>IF(OR($A81="",BA$9=""),"",IFERROR(COUNTIFS('Job Catalog'!$F$10:$F$509,$A81,'Job Catalog'!$H$10:$H$509,BA$7,'Job Catalog'!$I$10:$I$509,BA$9)/COUNTA('Job Catalog'!$C$10:$C$509),""))</f>
        <v/>
      </c>
      <c r="BB81" s="57">
        <f>IF(OR($A81="",BB$9=""),"",IFERROR(COUNTIFS('Job Catalog'!$F$10:$F$509,$A81,'Job Catalog'!$H$10:$H$509,BB$7,'Job Catalog'!$I$10:$I$509,BB$9)/COUNTA('Job Catalog'!$C$10:$C$509),""))</f>
        <v/>
      </c>
      <c r="BC81" s="57">
        <f>IF(OR($A81="",BC$9=""),"",IFERROR(COUNTIFS('Job Catalog'!$F$10:$F$509,$A81,'Job Catalog'!$H$10:$H$509,BC$7,'Job Catalog'!$I$10:$I$509,BC$9)/COUNTA('Job Catalog'!$C$10:$C$509),""))</f>
        <v/>
      </c>
      <c r="BD81" s="57">
        <f>IF(OR($A81="",BD$9=""),"",IFERROR(COUNTIFS('Job Catalog'!$F$10:$F$509,$A81,'Job Catalog'!$H$10:$H$509,BD$7,'Job Catalog'!$I$10:$I$509,BD$9)/COUNTA('Job Catalog'!$C$10:$C$509),""))</f>
        <v/>
      </c>
      <c r="BE81" s="57">
        <f>IF(OR($A81="",BE$9=""),"",IFERROR(COUNTIFS('Job Catalog'!$F$10:$F$509,$A81,'Job Catalog'!$H$10:$H$509,BE$7,'Job Catalog'!$I$10:$I$509,BE$9)/COUNTA('Job Catalog'!$C$10:$C$509),""))</f>
        <v/>
      </c>
      <c r="BF81" s="57">
        <f>IF(OR($A81="",BF$9=""),"",IFERROR(COUNTIFS('Job Catalog'!$F$10:$F$509,$A81,'Job Catalog'!$H$10:$H$509,BF$7,'Job Catalog'!$I$10:$I$509,BF$9)/COUNTA('Job Catalog'!$C$10:$C$509),""))</f>
        <v/>
      </c>
      <c r="BG81" s="57">
        <f>IF(OR($A81="",BG$9=""),"",IFERROR(COUNTIFS('Job Catalog'!$F$10:$F$509,$A81,'Job Catalog'!$H$10:$H$509,BG$7,'Job Catalog'!$I$10:$I$509,BG$9)/COUNTA('Job Catalog'!$C$10:$C$509),""))</f>
        <v/>
      </c>
      <c r="BH81" s="57">
        <f>IF(OR($A81="",BH$9=""),"",IFERROR(COUNTIFS('Job Catalog'!$F$10:$F$509,$A81,'Job Catalog'!$H$10:$H$509,BH$7,'Job Catalog'!$I$10:$I$509,BH$9)/COUNTA('Job Catalog'!$C$10:$C$509),""))</f>
        <v/>
      </c>
      <c r="BI81" s="57">
        <f>IF(OR($A81="",BI$9=""),"",IFERROR(COUNTIFS('Job Catalog'!$F$10:$F$509,$A81,'Job Catalog'!$H$10:$H$509,BI$7,'Job Catalog'!$I$10:$I$509,BI$9)/COUNTA('Job Catalog'!$C$10:$C$509),""))</f>
        <v/>
      </c>
      <c r="BJ81" s="57">
        <f>IF(OR($A81="",BJ$9=""),"",IFERROR(COUNTIFS('Job Catalog'!$F$10:$F$509,$A81,'Job Catalog'!$H$10:$H$509,BJ$7,'Job Catalog'!$I$10:$I$509,BJ$9)/COUNTA('Job Catalog'!$C$10:$C$509),""))</f>
        <v/>
      </c>
      <c r="BK81" s="57">
        <f>IF(OR($A81="",BK$9=""),"",IFERROR(COUNTIFS('Job Catalog'!$F$10:$F$509,$A81,'Job Catalog'!$H$10:$H$509,BK$7,'Job Catalog'!$I$10:$I$509,BK$9)/COUNTA('Job Catalog'!$C$10:$C$509),""))</f>
        <v/>
      </c>
      <c r="BL81" s="57">
        <f>IF(OR($A81="",BL$9=""),"",IFERROR(COUNTIFS('Job Catalog'!$F$10:$F$509,$A81,'Job Catalog'!$H$10:$H$509,BL$7,'Job Catalog'!$I$10:$I$509,BL$9)/COUNTA('Job Catalog'!$C$10:$C$509),""))</f>
        <v/>
      </c>
      <c r="BM81" s="57">
        <f>IF(OR($A81="",BM$9=""),"",IFERROR(COUNTIFS('Job Catalog'!$F$10:$F$509,$A81,'Job Catalog'!$H$10:$H$509,BM$7,'Job Catalog'!$I$10:$I$509,BM$9)/COUNTA('Job Catalog'!$C$10:$C$509),""))</f>
        <v/>
      </c>
      <c r="BN81" s="57">
        <f>IF(OR($A81="",BN$9=""),"",IFERROR(COUNTIFS('Job Catalog'!$F$10:$F$509,$A81,'Job Catalog'!$H$10:$H$509,BN$7,'Job Catalog'!$I$10:$I$509,BN$9)/COUNTA('Job Catalog'!$C$10:$C$509),""))</f>
        <v/>
      </c>
      <c r="BO81" s="57">
        <f>IF(OR($A81="",BO$9=""),"",IFERROR(COUNTIFS('Job Catalog'!$F$10:$F$509,$A81,'Job Catalog'!$H$10:$H$509,BO$7,'Job Catalog'!$I$10:$I$509,BO$9)/COUNTA('Job Catalog'!$C$10:$C$509),""))</f>
        <v/>
      </c>
      <c r="BP81" s="57">
        <f>IF(OR($A81="",BP$9=""),"",IFERROR(COUNTIFS('Job Catalog'!$F$10:$F$509,$A81,'Job Catalog'!$H$10:$H$509,BP$7,'Job Catalog'!$I$10:$I$509,BP$9)/COUNTA('Job Catalog'!$C$10:$C$509),""))</f>
        <v/>
      </c>
      <c r="BQ81" s="57">
        <f>IF(OR($A81="",BQ$9=""),"",IFERROR(COUNTIFS('Job Catalog'!$F$10:$F$509,$A81,'Job Catalog'!$H$10:$H$509,BQ$7,'Job Catalog'!$I$10:$I$509,BQ$9)/COUNTA('Job Catalog'!$C$10:$C$509),""))</f>
        <v/>
      </c>
      <c r="BR81" s="57">
        <f>IF(OR($A81="",BR$9=""),"",IFERROR(COUNTIFS('Job Catalog'!$F$10:$F$509,$A81,'Job Catalog'!$H$10:$H$509,BR$7,'Job Catalog'!$I$10:$I$509,BR$9)/COUNTA('Job Catalog'!$C$10:$C$509),""))</f>
        <v/>
      </c>
      <c r="BS81" s="57">
        <f>IF(OR($A81="",BS$9=""),"",IFERROR(COUNTIFS('Job Catalog'!$F$10:$F$509,$A81,'Job Catalog'!$H$10:$H$509,BS$7,'Job Catalog'!$I$10:$I$509,BS$9)/COUNTA('Job Catalog'!$C$10:$C$509),""))</f>
        <v/>
      </c>
      <c r="BT81" s="57">
        <f>IF(OR($A81="",BT$9=""),"",IFERROR(COUNTIFS('Job Catalog'!$F$10:$F$509,$A81,'Job Catalog'!$H$10:$H$509,BT$7,'Job Catalog'!$I$10:$I$509,BT$9)/COUNTA('Job Catalog'!$C$10:$C$509),""))</f>
        <v/>
      </c>
      <c r="BU81" s="57">
        <f>IF(OR($A81="",BU$9=""),"",IFERROR(COUNTIFS('Job Catalog'!$F$10:$F$509,$A81,'Job Catalog'!$H$10:$H$509,BU$7,'Job Catalog'!$I$10:$I$509,BU$9)/COUNTA('Job Catalog'!$C$10:$C$509),""))</f>
        <v/>
      </c>
      <c r="BV81" s="57">
        <f>IF(OR($A81="",BV$9=""),"",IFERROR(COUNTIFS('Job Catalog'!$F$10:$F$509,$A81,'Job Catalog'!$H$10:$H$509,BV$7,'Job Catalog'!$I$10:$I$509,BV$9)/COUNTA('Job Catalog'!$C$10:$C$509),""))</f>
        <v/>
      </c>
      <c r="BW81" s="57">
        <f>IF(OR($A81="",BW$9=""),"",IFERROR(COUNTIFS('Job Catalog'!$F$10:$F$509,$A81,'Job Catalog'!$H$10:$H$509,BW$7,'Job Catalog'!$I$10:$I$509,BW$9)/COUNTA('Job Catalog'!$C$10:$C$509),""))</f>
        <v/>
      </c>
      <c r="BX81" s="57">
        <f>IF(OR($A81="",BX$9=""),"",IFERROR(COUNTIFS('Job Catalog'!$F$10:$F$509,$A81,'Job Catalog'!$H$10:$H$509,BX$7,'Job Catalog'!$I$10:$I$509,BX$9)/COUNTA('Job Catalog'!$C$10:$C$509),""))</f>
        <v/>
      </c>
      <c r="BY81" s="57">
        <f>IF(OR($A81="",BY$9=""),"",IFERROR(COUNTIFS('Job Catalog'!$F$10:$F$509,$A81,'Job Catalog'!$H$10:$H$509,BY$7,'Job Catalog'!$I$10:$I$509,BY$9)/COUNTA('Job Catalog'!$C$10:$C$509),""))</f>
        <v/>
      </c>
      <c r="BZ81" s="57">
        <f>IF(OR($A81="",BZ$9=""),"",IFERROR(COUNTIFS('Job Catalog'!$F$10:$F$509,$A81,'Job Catalog'!$H$10:$H$509,BZ$7,'Job Catalog'!$I$10:$I$509,BZ$9)/COUNTA('Job Catalog'!$C$10:$C$509),""))</f>
        <v/>
      </c>
      <c r="CA81" s="57">
        <f>IF(OR($A81="",CA$9=""),"",IFERROR(COUNTIFS('Job Catalog'!$F$10:$F$509,$A81,'Job Catalog'!$H$10:$H$509,CA$7,'Job Catalog'!$I$10:$I$509,CA$9)/COUNTA('Job Catalog'!$C$10:$C$509),""))</f>
        <v/>
      </c>
      <c r="CB81" s="57">
        <f>IF(OR($A81="",CB$9=""),"",IFERROR(COUNTIFS('Job Catalog'!$F$10:$F$509,$A81,'Job Catalog'!$H$10:$H$509,CB$7,'Job Catalog'!$I$10:$I$509,CB$9)/COUNTA('Job Catalog'!$C$10:$C$509),""))</f>
        <v/>
      </c>
      <c r="CC81" s="57">
        <f>IF(OR($A81="",CC$9=""),"",IFERROR(COUNTIFS('Job Catalog'!$F$10:$F$509,$A81,'Job Catalog'!$H$10:$H$509,CC$7,'Job Catalog'!$I$10:$I$509,CC$9)/COUNTA('Job Catalog'!$C$10:$C$509),""))</f>
        <v/>
      </c>
      <c r="CD81" s="57">
        <f>IF(OR($A81="",CD$9=""),"",IFERROR(COUNTIFS('Job Catalog'!$F$10:$F$509,$A81,'Job Catalog'!$H$10:$H$509,CD$7,'Job Catalog'!$I$10:$I$509,CD$9)/COUNTA('Job Catalog'!$C$10:$C$509),""))</f>
        <v/>
      </c>
      <c r="CE81" s="57">
        <f>IF(OR($A81="",CE$9=""),"",IFERROR(COUNTIFS('Job Catalog'!$F$10:$F$509,$A81,'Job Catalog'!$H$10:$H$509,CE$7,'Job Catalog'!$I$10:$I$509,CE$9)/COUNTA('Job Catalog'!$C$10:$C$509),""))</f>
        <v/>
      </c>
      <c r="CF81" s="57">
        <f>IF(OR($A81="",CF$9=""),"",IFERROR(COUNTIFS('Job Catalog'!$F$10:$F$509,$A81,'Job Catalog'!$H$10:$H$509,CF$7,'Job Catalog'!$I$10:$I$509,CF$9)/COUNTA('Job Catalog'!$C$10:$C$509),""))</f>
        <v/>
      </c>
      <c r="CG81" s="57">
        <f>IF(OR($A81="",CG$9=""),"",IFERROR(COUNTIFS('Job Catalog'!$F$10:$F$509,$A81,'Job Catalog'!$H$10:$H$509,CG$7,'Job Catalog'!$I$10:$I$509,CG$9)/COUNTA('Job Catalog'!$C$10:$C$509),""))</f>
        <v/>
      </c>
      <c r="CH81" s="57">
        <f>IF(OR($A81="",CH$9=""),"",IFERROR(COUNTIFS('Job Catalog'!$F$10:$F$509,$A81,'Job Catalog'!$H$10:$H$509,CH$7,'Job Catalog'!$I$10:$I$509,CH$9)/COUNTA('Job Catalog'!$C$10:$C$509),""))</f>
        <v/>
      </c>
      <c r="CI81" s="57">
        <f>IF(OR($A81="",CI$9=""),"",IFERROR(COUNTIFS('Job Catalog'!$F$10:$F$509,$A81,'Job Catalog'!$H$10:$H$509,CI$7,'Job Catalog'!$I$10:$I$509,CI$9)/COUNTA('Job Catalog'!$C$10:$C$509),""))</f>
        <v/>
      </c>
      <c r="CJ81" s="57">
        <f>IF(OR($A81="",CJ$9=""),"",IFERROR(COUNTIFS('Job Catalog'!$F$10:$F$509,$A81,'Job Catalog'!$H$10:$H$509,CJ$7,'Job Catalog'!$I$10:$I$509,CJ$9)/COUNTA('Job Catalog'!$C$10:$C$509),""))</f>
        <v/>
      </c>
      <c r="CK81" s="57">
        <f>IF(OR($A81="",CK$9=""),"",IFERROR(COUNTIFS('Job Catalog'!$F$10:$F$509,$A81,'Job Catalog'!$H$10:$H$509,CK$7,'Job Catalog'!$I$10:$I$509,CK$9)/COUNTA('Job Catalog'!$C$10:$C$509),""))</f>
        <v/>
      </c>
      <c r="CL81" s="57">
        <f>IF(OR($A81="",CL$9=""),"",IFERROR(COUNTIFS('Job Catalog'!$F$10:$F$509,$A81,'Job Catalog'!$H$10:$H$509,CL$7,'Job Catalog'!$I$10:$I$509,CL$9)/COUNTA('Job Catalog'!$C$10:$C$509),""))</f>
        <v/>
      </c>
      <c r="CM81" s="57">
        <f>IF(OR($A81="",CM$9=""),"",IFERROR(COUNTIFS('Job Catalog'!$F$10:$F$509,$A81,'Job Catalog'!$H$10:$H$509,CM$7,'Job Catalog'!$I$10:$I$509,CM$9)/COUNTA('Job Catalog'!$C$10:$C$509),""))</f>
        <v/>
      </c>
      <c r="CN81" s="57">
        <f>IF(OR($A81="",CN$9=""),"",IFERROR(COUNTIFS('Job Catalog'!$F$10:$F$509,$A81,'Job Catalog'!$H$10:$H$509,CN$7,'Job Catalog'!$I$10:$I$509,CN$9)/COUNTA('Job Catalog'!$C$10:$C$509),""))</f>
        <v/>
      </c>
      <c r="CO81" s="57">
        <f>IF(OR($A81="",CO$9=""),"",IFERROR(COUNTIFS('Job Catalog'!$F$10:$F$509,$A81,'Job Catalog'!$H$10:$H$509,CO$7,'Job Catalog'!$I$10:$I$509,CO$9)/COUNTA('Job Catalog'!$C$10:$C$509),""))</f>
        <v/>
      </c>
      <c r="CP81" s="57">
        <f>IF(OR($A81="",CP$9=""),"",IFERROR(COUNTIFS('Job Catalog'!$F$10:$F$509,$A81,'Job Catalog'!$H$10:$H$509,CP$7,'Job Catalog'!$I$10:$I$509,CP$9)/COUNTA('Job Catalog'!$C$10:$C$509),""))</f>
        <v/>
      </c>
      <c r="CQ81" s="57">
        <f>IF(OR($A81="",CQ$9=""),"",IFERROR(COUNTIFS('Job Catalog'!$F$10:$F$509,$A81,'Job Catalog'!$H$10:$H$509,CQ$7,'Job Catalog'!$I$10:$I$509,CQ$9)/COUNTA('Job Catalog'!$C$10:$C$509),""))</f>
        <v/>
      </c>
      <c r="CR81" s="57">
        <f>IF(OR($A81="",CR$9=""),"",IFERROR(COUNTIFS('Job Catalog'!$F$10:$F$509,$A81,'Job Catalog'!$H$10:$H$509,CR$7,'Job Catalog'!$I$10:$I$509,CR$9)/COUNTA('Job Catalog'!$C$10:$C$509),""))</f>
        <v/>
      </c>
      <c r="CS81" s="57">
        <f>IF(OR($A81="",CS$9=""),"",IFERROR(COUNTIFS('Job Catalog'!$F$10:$F$509,$A81,'Job Catalog'!$H$10:$H$509,CS$7,'Job Catalog'!$I$10:$I$509,CS$9)/COUNTA('Job Catalog'!$C$10:$C$509),""))</f>
        <v/>
      </c>
      <c r="CT81" s="57">
        <f>IF(OR($A81="",CT$9=""),"",IFERROR(COUNTIFS('Job Catalog'!$F$10:$F$509,$A81,'Job Catalog'!$H$10:$H$509,CT$7,'Job Catalog'!$I$10:$I$509,CT$9)/COUNTA('Job Catalog'!$C$10:$C$509),""))</f>
        <v/>
      </c>
      <c r="CU81" s="58">
        <f>IF($A81="","",SUM(C81:CT81))</f>
        <v/>
      </c>
    </row>
    <row r="82">
      <c r="A82">
        <f>IF(SETUP!$C220="","",SETUP!$C220)</f>
        <v/>
      </c>
      <c r="B82" s="9">
        <f>IF(SETUP!$C220="","",SETUP!$B220&amp;" / "&amp;SETUP!$D220)</f>
        <v/>
      </c>
      <c r="C82" s="57">
        <f>IF(OR($A82="",C$9=""),"",IFERROR(COUNTIFS('Job Catalog'!$F$10:$F$509,$A82,'Job Catalog'!$H$10:$H$509,C$7,'Job Catalog'!$I$10:$I$509,C$9)/COUNTA('Job Catalog'!$C$10:$C$509),""))</f>
        <v/>
      </c>
      <c r="D82" s="57">
        <f>IF(OR($A82="",D$9=""),"",IFERROR(COUNTIFS('Job Catalog'!$F$10:$F$509,$A82,'Job Catalog'!$H$10:$H$509,D$7,'Job Catalog'!$I$10:$I$509,D$9)/COUNTA('Job Catalog'!$C$10:$C$509),""))</f>
        <v/>
      </c>
      <c r="E82" s="57">
        <f>IF(OR($A82="",E$9=""),"",IFERROR(COUNTIFS('Job Catalog'!$F$10:$F$509,$A82,'Job Catalog'!$H$10:$H$509,E$7,'Job Catalog'!$I$10:$I$509,E$9)/COUNTA('Job Catalog'!$C$10:$C$509),""))</f>
        <v/>
      </c>
      <c r="F82" s="57">
        <f>IF(OR($A82="",F$9=""),"",IFERROR(COUNTIFS('Job Catalog'!$F$10:$F$509,$A82,'Job Catalog'!$H$10:$H$509,F$7,'Job Catalog'!$I$10:$I$509,F$9)/COUNTA('Job Catalog'!$C$10:$C$509),""))</f>
        <v/>
      </c>
      <c r="G82" s="57">
        <f>IF(OR($A82="",G$9=""),"",IFERROR(COUNTIFS('Job Catalog'!$F$10:$F$509,$A82,'Job Catalog'!$H$10:$H$509,G$7,'Job Catalog'!$I$10:$I$509,G$9)/COUNTA('Job Catalog'!$C$10:$C$509),""))</f>
        <v/>
      </c>
      <c r="H82" s="57">
        <f>IF(OR($A82="",H$9=""),"",IFERROR(COUNTIFS('Job Catalog'!$F$10:$F$509,$A82,'Job Catalog'!$H$10:$H$509,H$7,'Job Catalog'!$I$10:$I$509,H$9)/COUNTA('Job Catalog'!$C$10:$C$509),""))</f>
        <v/>
      </c>
      <c r="I82" s="57">
        <f>IF(OR($A82="",I$9=""),"",IFERROR(COUNTIFS('Job Catalog'!$F$10:$F$509,$A82,'Job Catalog'!$H$10:$H$509,I$7,'Job Catalog'!$I$10:$I$509,I$9)/COUNTA('Job Catalog'!$C$10:$C$509),""))</f>
        <v/>
      </c>
      <c r="J82" s="57">
        <f>IF(OR($A82="",J$9=""),"",IFERROR(COUNTIFS('Job Catalog'!$F$10:$F$509,$A82,'Job Catalog'!$H$10:$H$509,J$7,'Job Catalog'!$I$10:$I$509,J$9)/COUNTA('Job Catalog'!$C$10:$C$509),""))</f>
        <v/>
      </c>
      <c r="K82" s="57">
        <f>IF(OR($A82="",K$9=""),"",IFERROR(COUNTIFS('Job Catalog'!$F$10:$F$509,$A82,'Job Catalog'!$H$10:$H$509,K$7,'Job Catalog'!$I$10:$I$509,K$9)/COUNTA('Job Catalog'!$C$10:$C$509),""))</f>
        <v/>
      </c>
      <c r="L82" s="57">
        <f>IF(OR($A82="",L$9=""),"",IFERROR(COUNTIFS('Job Catalog'!$F$10:$F$509,$A82,'Job Catalog'!$H$10:$H$509,L$7,'Job Catalog'!$I$10:$I$509,L$9)/COUNTA('Job Catalog'!$C$10:$C$509),""))</f>
        <v/>
      </c>
      <c r="M82" s="57">
        <f>IF(OR($A82="",M$9=""),"",IFERROR(COUNTIFS('Job Catalog'!$F$10:$F$509,$A82,'Job Catalog'!$H$10:$H$509,M$7,'Job Catalog'!$I$10:$I$509,M$9)/COUNTA('Job Catalog'!$C$10:$C$509),""))</f>
        <v/>
      </c>
      <c r="N82" s="57">
        <f>IF(OR($A82="",N$9=""),"",IFERROR(COUNTIFS('Job Catalog'!$F$10:$F$509,$A82,'Job Catalog'!$H$10:$H$509,N$7,'Job Catalog'!$I$10:$I$509,N$9)/COUNTA('Job Catalog'!$C$10:$C$509),""))</f>
        <v/>
      </c>
      <c r="O82" s="57">
        <f>IF(OR($A82="",O$9=""),"",IFERROR(COUNTIFS('Job Catalog'!$F$10:$F$509,$A82,'Job Catalog'!$H$10:$H$509,O$7,'Job Catalog'!$I$10:$I$509,O$9)/COUNTA('Job Catalog'!$C$10:$C$509),""))</f>
        <v/>
      </c>
      <c r="P82" s="57">
        <f>IF(OR($A82="",P$9=""),"",IFERROR(COUNTIFS('Job Catalog'!$F$10:$F$509,$A82,'Job Catalog'!$H$10:$H$509,P$7,'Job Catalog'!$I$10:$I$509,P$9)/COUNTA('Job Catalog'!$C$10:$C$509),""))</f>
        <v/>
      </c>
      <c r="Q82" s="57">
        <f>IF(OR($A82="",Q$9=""),"",IFERROR(COUNTIFS('Job Catalog'!$F$10:$F$509,$A82,'Job Catalog'!$H$10:$H$509,Q$7,'Job Catalog'!$I$10:$I$509,Q$9)/COUNTA('Job Catalog'!$C$10:$C$509),""))</f>
        <v/>
      </c>
      <c r="R82" s="57">
        <f>IF(OR($A82="",R$9=""),"",IFERROR(COUNTIFS('Job Catalog'!$F$10:$F$509,$A82,'Job Catalog'!$H$10:$H$509,R$7,'Job Catalog'!$I$10:$I$509,R$9)/COUNTA('Job Catalog'!$C$10:$C$509),""))</f>
        <v/>
      </c>
      <c r="S82" s="57">
        <f>IF(OR($A82="",S$9=""),"",IFERROR(COUNTIFS('Job Catalog'!$F$10:$F$509,$A82,'Job Catalog'!$H$10:$H$509,S$7,'Job Catalog'!$I$10:$I$509,S$9)/COUNTA('Job Catalog'!$C$10:$C$509),""))</f>
        <v/>
      </c>
      <c r="T82" s="57">
        <f>IF(OR($A82="",T$9=""),"",IFERROR(COUNTIFS('Job Catalog'!$F$10:$F$509,$A82,'Job Catalog'!$H$10:$H$509,T$7,'Job Catalog'!$I$10:$I$509,T$9)/COUNTA('Job Catalog'!$C$10:$C$509),""))</f>
        <v/>
      </c>
      <c r="U82" s="57">
        <f>IF(OR($A82="",U$9=""),"",IFERROR(COUNTIFS('Job Catalog'!$F$10:$F$509,$A82,'Job Catalog'!$H$10:$H$509,U$7,'Job Catalog'!$I$10:$I$509,U$9)/COUNTA('Job Catalog'!$C$10:$C$509),""))</f>
        <v/>
      </c>
      <c r="V82" s="57">
        <f>IF(OR($A82="",V$9=""),"",IFERROR(COUNTIFS('Job Catalog'!$F$10:$F$509,$A82,'Job Catalog'!$H$10:$H$509,V$7,'Job Catalog'!$I$10:$I$509,V$9)/COUNTA('Job Catalog'!$C$10:$C$509),""))</f>
        <v/>
      </c>
      <c r="W82" s="57">
        <f>IF(OR($A82="",W$9=""),"",IFERROR(COUNTIFS('Job Catalog'!$F$10:$F$509,$A82,'Job Catalog'!$H$10:$H$509,W$7,'Job Catalog'!$I$10:$I$509,W$9)/COUNTA('Job Catalog'!$C$10:$C$509),""))</f>
        <v/>
      </c>
      <c r="X82" s="57">
        <f>IF(OR($A82="",X$9=""),"",IFERROR(COUNTIFS('Job Catalog'!$F$10:$F$509,$A82,'Job Catalog'!$H$10:$H$509,X$7,'Job Catalog'!$I$10:$I$509,X$9)/COUNTA('Job Catalog'!$C$10:$C$509),""))</f>
        <v/>
      </c>
      <c r="Y82" s="57">
        <f>IF(OR($A82="",Y$9=""),"",IFERROR(COUNTIFS('Job Catalog'!$F$10:$F$509,$A82,'Job Catalog'!$H$10:$H$509,Y$7,'Job Catalog'!$I$10:$I$509,Y$9)/COUNTA('Job Catalog'!$C$10:$C$509),""))</f>
        <v/>
      </c>
      <c r="Z82" s="57">
        <f>IF(OR($A82="",Z$9=""),"",IFERROR(COUNTIFS('Job Catalog'!$F$10:$F$509,$A82,'Job Catalog'!$H$10:$H$509,Z$7,'Job Catalog'!$I$10:$I$509,Z$9)/COUNTA('Job Catalog'!$C$10:$C$509),""))</f>
        <v/>
      </c>
      <c r="AA82" s="57">
        <f>IF(OR($A82="",AA$9=""),"",IFERROR(COUNTIFS('Job Catalog'!$F$10:$F$509,$A82,'Job Catalog'!$H$10:$H$509,AA$7,'Job Catalog'!$I$10:$I$509,AA$9)/COUNTA('Job Catalog'!$C$10:$C$509),""))</f>
        <v/>
      </c>
      <c r="AB82" s="57">
        <f>IF(OR($A82="",AB$9=""),"",IFERROR(COUNTIFS('Job Catalog'!$F$10:$F$509,$A82,'Job Catalog'!$H$10:$H$509,AB$7,'Job Catalog'!$I$10:$I$509,AB$9)/COUNTA('Job Catalog'!$C$10:$C$509),""))</f>
        <v/>
      </c>
      <c r="AC82" s="57">
        <f>IF(OR($A82="",AC$9=""),"",IFERROR(COUNTIFS('Job Catalog'!$F$10:$F$509,$A82,'Job Catalog'!$H$10:$H$509,AC$7,'Job Catalog'!$I$10:$I$509,AC$9)/COUNTA('Job Catalog'!$C$10:$C$509),""))</f>
        <v/>
      </c>
      <c r="AD82" s="57">
        <f>IF(OR($A82="",AD$9=""),"",IFERROR(COUNTIFS('Job Catalog'!$F$10:$F$509,$A82,'Job Catalog'!$H$10:$H$509,AD$7,'Job Catalog'!$I$10:$I$509,AD$9)/COUNTA('Job Catalog'!$C$10:$C$509),""))</f>
        <v/>
      </c>
      <c r="AE82" s="57">
        <f>IF(OR($A82="",AE$9=""),"",IFERROR(COUNTIFS('Job Catalog'!$F$10:$F$509,$A82,'Job Catalog'!$H$10:$H$509,AE$7,'Job Catalog'!$I$10:$I$509,AE$9)/COUNTA('Job Catalog'!$C$10:$C$509),""))</f>
        <v/>
      </c>
      <c r="AF82" s="57">
        <f>IF(OR($A82="",AF$9=""),"",IFERROR(COUNTIFS('Job Catalog'!$F$10:$F$509,$A82,'Job Catalog'!$H$10:$H$509,AF$7,'Job Catalog'!$I$10:$I$509,AF$9)/COUNTA('Job Catalog'!$C$10:$C$509),""))</f>
        <v/>
      </c>
      <c r="AG82" s="57">
        <f>IF(OR($A82="",AG$9=""),"",IFERROR(COUNTIFS('Job Catalog'!$F$10:$F$509,$A82,'Job Catalog'!$H$10:$H$509,AG$7,'Job Catalog'!$I$10:$I$509,AG$9)/COUNTA('Job Catalog'!$C$10:$C$509),""))</f>
        <v/>
      </c>
      <c r="AH82" s="57">
        <f>IF(OR($A82="",AH$9=""),"",IFERROR(COUNTIFS('Job Catalog'!$F$10:$F$509,$A82,'Job Catalog'!$H$10:$H$509,AH$7,'Job Catalog'!$I$10:$I$509,AH$9)/COUNTA('Job Catalog'!$C$10:$C$509),""))</f>
        <v/>
      </c>
      <c r="AI82" s="57">
        <f>IF(OR($A82="",AI$9=""),"",IFERROR(COUNTIFS('Job Catalog'!$F$10:$F$509,$A82,'Job Catalog'!$H$10:$H$509,AI$7,'Job Catalog'!$I$10:$I$509,AI$9)/COUNTA('Job Catalog'!$C$10:$C$509),""))</f>
        <v/>
      </c>
      <c r="AJ82" s="57">
        <f>IF(OR($A82="",AJ$9=""),"",IFERROR(COUNTIFS('Job Catalog'!$F$10:$F$509,$A82,'Job Catalog'!$H$10:$H$509,AJ$7,'Job Catalog'!$I$10:$I$509,AJ$9)/COUNTA('Job Catalog'!$C$10:$C$509),""))</f>
        <v/>
      </c>
      <c r="AK82" s="57">
        <f>IF(OR($A82="",AK$9=""),"",IFERROR(COUNTIFS('Job Catalog'!$F$10:$F$509,$A82,'Job Catalog'!$H$10:$H$509,AK$7,'Job Catalog'!$I$10:$I$509,AK$9)/COUNTA('Job Catalog'!$C$10:$C$509),""))</f>
        <v/>
      </c>
      <c r="AL82" s="57">
        <f>IF(OR($A82="",AL$9=""),"",IFERROR(COUNTIFS('Job Catalog'!$F$10:$F$509,$A82,'Job Catalog'!$H$10:$H$509,AL$7,'Job Catalog'!$I$10:$I$509,AL$9)/COUNTA('Job Catalog'!$C$10:$C$509),""))</f>
        <v/>
      </c>
      <c r="AM82" s="57">
        <f>IF(OR($A82="",AM$9=""),"",IFERROR(COUNTIFS('Job Catalog'!$F$10:$F$509,$A82,'Job Catalog'!$H$10:$H$509,AM$7,'Job Catalog'!$I$10:$I$509,AM$9)/COUNTA('Job Catalog'!$C$10:$C$509),""))</f>
        <v/>
      </c>
      <c r="AN82" s="57">
        <f>IF(OR($A82="",AN$9=""),"",IFERROR(COUNTIFS('Job Catalog'!$F$10:$F$509,$A82,'Job Catalog'!$H$10:$H$509,AN$7,'Job Catalog'!$I$10:$I$509,AN$9)/COUNTA('Job Catalog'!$C$10:$C$509),""))</f>
        <v/>
      </c>
      <c r="AO82" s="57">
        <f>IF(OR($A82="",AO$9=""),"",IFERROR(COUNTIFS('Job Catalog'!$F$10:$F$509,$A82,'Job Catalog'!$H$10:$H$509,AO$7,'Job Catalog'!$I$10:$I$509,AO$9)/COUNTA('Job Catalog'!$C$10:$C$509),""))</f>
        <v/>
      </c>
      <c r="AP82" s="57">
        <f>IF(OR($A82="",AP$9=""),"",IFERROR(COUNTIFS('Job Catalog'!$F$10:$F$509,$A82,'Job Catalog'!$H$10:$H$509,AP$7,'Job Catalog'!$I$10:$I$509,AP$9)/COUNTA('Job Catalog'!$C$10:$C$509),""))</f>
        <v/>
      </c>
      <c r="AQ82" s="57">
        <f>IF(OR($A82="",AQ$9=""),"",IFERROR(COUNTIFS('Job Catalog'!$F$10:$F$509,$A82,'Job Catalog'!$H$10:$H$509,AQ$7,'Job Catalog'!$I$10:$I$509,AQ$9)/COUNTA('Job Catalog'!$C$10:$C$509),""))</f>
        <v/>
      </c>
      <c r="AR82" s="57">
        <f>IF(OR($A82="",AR$9=""),"",IFERROR(COUNTIFS('Job Catalog'!$F$10:$F$509,$A82,'Job Catalog'!$H$10:$H$509,AR$7,'Job Catalog'!$I$10:$I$509,AR$9)/COUNTA('Job Catalog'!$C$10:$C$509),""))</f>
        <v/>
      </c>
      <c r="AS82" s="57">
        <f>IF(OR($A82="",AS$9=""),"",IFERROR(COUNTIFS('Job Catalog'!$F$10:$F$509,$A82,'Job Catalog'!$H$10:$H$509,AS$7,'Job Catalog'!$I$10:$I$509,AS$9)/COUNTA('Job Catalog'!$C$10:$C$509),""))</f>
        <v/>
      </c>
      <c r="AT82" s="57">
        <f>IF(OR($A82="",AT$9=""),"",IFERROR(COUNTIFS('Job Catalog'!$F$10:$F$509,$A82,'Job Catalog'!$H$10:$H$509,AT$7,'Job Catalog'!$I$10:$I$509,AT$9)/COUNTA('Job Catalog'!$C$10:$C$509),""))</f>
        <v/>
      </c>
      <c r="AU82" s="57">
        <f>IF(OR($A82="",AU$9=""),"",IFERROR(COUNTIFS('Job Catalog'!$F$10:$F$509,$A82,'Job Catalog'!$H$10:$H$509,AU$7,'Job Catalog'!$I$10:$I$509,AU$9)/COUNTA('Job Catalog'!$C$10:$C$509),""))</f>
        <v/>
      </c>
      <c r="AV82" s="57">
        <f>IF(OR($A82="",AV$9=""),"",IFERROR(COUNTIFS('Job Catalog'!$F$10:$F$509,$A82,'Job Catalog'!$H$10:$H$509,AV$7,'Job Catalog'!$I$10:$I$509,AV$9)/COUNTA('Job Catalog'!$C$10:$C$509),""))</f>
        <v/>
      </c>
      <c r="AW82" s="57">
        <f>IF(OR($A82="",AW$9=""),"",IFERROR(COUNTIFS('Job Catalog'!$F$10:$F$509,$A82,'Job Catalog'!$H$10:$H$509,AW$7,'Job Catalog'!$I$10:$I$509,AW$9)/COUNTA('Job Catalog'!$C$10:$C$509),""))</f>
        <v/>
      </c>
      <c r="AX82" s="57">
        <f>IF(OR($A82="",AX$9=""),"",IFERROR(COUNTIFS('Job Catalog'!$F$10:$F$509,$A82,'Job Catalog'!$H$10:$H$509,AX$7,'Job Catalog'!$I$10:$I$509,AX$9)/COUNTA('Job Catalog'!$C$10:$C$509),""))</f>
        <v/>
      </c>
      <c r="AY82" s="57">
        <f>IF(OR($A82="",AY$9=""),"",IFERROR(COUNTIFS('Job Catalog'!$F$10:$F$509,$A82,'Job Catalog'!$H$10:$H$509,AY$7,'Job Catalog'!$I$10:$I$509,AY$9)/COUNTA('Job Catalog'!$C$10:$C$509),""))</f>
        <v/>
      </c>
      <c r="AZ82" s="57">
        <f>IF(OR($A82="",AZ$9=""),"",IFERROR(COUNTIFS('Job Catalog'!$F$10:$F$509,$A82,'Job Catalog'!$H$10:$H$509,AZ$7,'Job Catalog'!$I$10:$I$509,AZ$9)/COUNTA('Job Catalog'!$C$10:$C$509),""))</f>
        <v/>
      </c>
      <c r="BA82" s="57">
        <f>IF(OR($A82="",BA$9=""),"",IFERROR(COUNTIFS('Job Catalog'!$F$10:$F$509,$A82,'Job Catalog'!$H$10:$H$509,BA$7,'Job Catalog'!$I$10:$I$509,BA$9)/COUNTA('Job Catalog'!$C$10:$C$509),""))</f>
        <v/>
      </c>
      <c r="BB82" s="57">
        <f>IF(OR($A82="",BB$9=""),"",IFERROR(COUNTIFS('Job Catalog'!$F$10:$F$509,$A82,'Job Catalog'!$H$10:$H$509,BB$7,'Job Catalog'!$I$10:$I$509,BB$9)/COUNTA('Job Catalog'!$C$10:$C$509),""))</f>
        <v/>
      </c>
      <c r="BC82" s="57">
        <f>IF(OR($A82="",BC$9=""),"",IFERROR(COUNTIFS('Job Catalog'!$F$10:$F$509,$A82,'Job Catalog'!$H$10:$H$509,BC$7,'Job Catalog'!$I$10:$I$509,BC$9)/COUNTA('Job Catalog'!$C$10:$C$509),""))</f>
        <v/>
      </c>
      <c r="BD82" s="57">
        <f>IF(OR($A82="",BD$9=""),"",IFERROR(COUNTIFS('Job Catalog'!$F$10:$F$509,$A82,'Job Catalog'!$H$10:$H$509,BD$7,'Job Catalog'!$I$10:$I$509,BD$9)/COUNTA('Job Catalog'!$C$10:$C$509),""))</f>
        <v/>
      </c>
      <c r="BE82" s="57">
        <f>IF(OR($A82="",BE$9=""),"",IFERROR(COUNTIFS('Job Catalog'!$F$10:$F$509,$A82,'Job Catalog'!$H$10:$H$509,BE$7,'Job Catalog'!$I$10:$I$509,BE$9)/COUNTA('Job Catalog'!$C$10:$C$509),""))</f>
        <v/>
      </c>
      <c r="BF82" s="57">
        <f>IF(OR($A82="",BF$9=""),"",IFERROR(COUNTIFS('Job Catalog'!$F$10:$F$509,$A82,'Job Catalog'!$H$10:$H$509,BF$7,'Job Catalog'!$I$10:$I$509,BF$9)/COUNTA('Job Catalog'!$C$10:$C$509),""))</f>
        <v/>
      </c>
      <c r="BG82" s="57">
        <f>IF(OR($A82="",BG$9=""),"",IFERROR(COUNTIFS('Job Catalog'!$F$10:$F$509,$A82,'Job Catalog'!$H$10:$H$509,BG$7,'Job Catalog'!$I$10:$I$509,BG$9)/COUNTA('Job Catalog'!$C$10:$C$509),""))</f>
        <v/>
      </c>
      <c r="BH82" s="57">
        <f>IF(OR($A82="",BH$9=""),"",IFERROR(COUNTIFS('Job Catalog'!$F$10:$F$509,$A82,'Job Catalog'!$H$10:$H$509,BH$7,'Job Catalog'!$I$10:$I$509,BH$9)/COUNTA('Job Catalog'!$C$10:$C$509),""))</f>
        <v/>
      </c>
      <c r="BI82" s="57">
        <f>IF(OR($A82="",BI$9=""),"",IFERROR(COUNTIFS('Job Catalog'!$F$10:$F$509,$A82,'Job Catalog'!$H$10:$H$509,BI$7,'Job Catalog'!$I$10:$I$509,BI$9)/COUNTA('Job Catalog'!$C$10:$C$509),""))</f>
        <v/>
      </c>
      <c r="BJ82" s="57">
        <f>IF(OR($A82="",BJ$9=""),"",IFERROR(COUNTIFS('Job Catalog'!$F$10:$F$509,$A82,'Job Catalog'!$H$10:$H$509,BJ$7,'Job Catalog'!$I$10:$I$509,BJ$9)/COUNTA('Job Catalog'!$C$10:$C$509),""))</f>
        <v/>
      </c>
      <c r="BK82" s="57">
        <f>IF(OR($A82="",BK$9=""),"",IFERROR(COUNTIFS('Job Catalog'!$F$10:$F$509,$A82,'Job Catalog'!$H$10:$H$509,BK$7,'Job Catalog'!$I$10:$I$509,BK$9)/COUNTA('Job Catalog'!$C$10:$C$509),""))</f>
        <v/>
      </c>
      <c r="BL82" s="57">
        <f>IF(OR($A82="",BL$9=""),"",IFERROR(COUNTIFS('Job Catalog'!$F$10:$F$509,$A82,'Job Catalog'!$H$10:$H$509,BL$7,'Job Catalog'!$I$10:$I$509,BL$9)/COUNTA('Job Catalog'!$C$10:$C$509),""))</f>
        <v/>
      </c>
      <c r="BM82" s="57">
        <f>IF(OR($A82="",BM$9=""),"",IFERROR(COUNTIFS('Job Catalog'!$F$10:$F$509,$A82,'Job Catalog'!$H$10:$H$509,BM$7,'Job Catalog'!$I$10:$I$509,BM$9)/COUNTA('Job Catalog'!$C$10:$C$509),""))</f>
        <v/>
      </c>
      <c r="BN82" s="57">
        <f>IF(OR($A82="",BN$9=""),"",IFERROR(COUNTIFS('Job Catalog'!$F$10:$F$509,$A82,'Job Catalog'!$H$10:$H$509,BN$7,'Job Catalog'!$I$10:$I$509,BN$9)/COUNTA('Job Catalog'!$C$10:$C$509),""))</f>
        <v/>
      </c>
      <c r="BO82" s="57">
        <f>IF(OR($A82="",BO$9=""),"",IFERROR(COUNTIFS('Job Catalog'!$F$10:$F$509,$A82,'Job Catalog'!$H$10:$H$509,BO$7,'Job Catalog'!$I$10:$I$509,BO$9)/COUNTA('Job Catalog'!$C$10:$C$509),""))</f>
        <v/>
      </c>
      <c r="BP82" s="57">
        <f>IF(OR($A82="",BP$9=""),"",IFERROR(COUNTIFS('Job Catalog'!$F$10:$F$509,$A82,'Job Catalog'!$H$10:$H$509,BP$7,'Job Catalog'!$I$10:$I$509,BP$9)/COUNTA('Job Catalog'!$C$10:$C$509),""))</f>
        <v/>
      </c>
      <c r="BQ82" s="57">
        <f>IF(OR($A82="",BQ$9=""),"",IFERROR(COUNTIFS('Job Catalog'!$F$10:$F$509,$A82,'Job Catalog'!$H$10:$H$509,BQ$7,'Job Catalog'!$I$10:$I$509,BQ$9)/COUNTA('Job Catalog'!$C$10:$C$509),""))</f>
        <v/>
      </c>
      <c r="BR82" s="57">
        <f>IF(OR($A82="",BR$9=""),"",IFERROR(COUNTIFS('Job Catalog'!$F$10:$F$509,$A82,'Job Catalog'!$H$10:$H$509,BR$7,'Job Catalog'!$I$10:$I$509,BR$9)/COUNTA('Job Catalog'!$C$10:$C$509),""))</f>
        <v/>
      </c>
      <c r="BS82" s="57">
        <f>IF(OR($A82="",BS$9=""),"",IFERROR(COUNTIFS('Job Catalog'!$F$10:$F$509,$A82,'Job Catalog'!$H$10:$H$509,BS$7,'Job Catalog'!$I$10:$I$509,BS$9)/COUNTA('Job Catalog'!$C$10:$C$509),""))</f>
        <v/>
      </c>
      <c r="BT82" s="57">
        <f>IF(OR($A82="",BT$9=""),"",IFERROR(COUNTIFS('Job Catalog'!$F$10:$F$509,$A82,'Job Catalog'!$H$10:$H$509,BT$7,'Job Catalog'!$I$10:$I$509,BT$9)/COUNTA('Job Catalog'!$C$10:$C$509),""))</f>
        <v/>
      </c>
      <c r="BU82" s="57">
        <f>IF(OR($A82="",BU$9=""),"",IFERROR(COUNTIFS('Job Catalog'!$F$10:$F$509,$A82,'Job Catalog'!$H$10:$H$509,BU$7,'Job Catalog'!$I$10:$I$509,BU$9)/COUNTA('Job Catalog'!$C$10:$C$509),""))</f>
        <v/>
      </c>
      <c r="BV82" s="57">
        <f>IF(OR($A82="",BV$9=""),"",IFERROR(COUNTIFS('Job Catalog'!$F$10:$F$509,$A82,'Job Catalog'!$H$10:$H$509,BV$7,'Job Catalog'!$I$10:$I$509,BV$9)/COUNTA('Job Catalog'!$C$10:$C$509),""))</f>
        <v/>
      </c>
      <c r="BW82" s="57">
        <f>IF(OR($A82="",BW$9=""),"",IFERROR(COUNTIFS('Job Catalog'!$F$10:$F$509,$A82,'Job Catalog'!$H$10:$H$509,BW$7,'Job Catalog'!$I$10:$I$509,BW$9)/COUNTA('Job Catalog'!$C$10:$C$509),""))</f>
        <v/>
      </c>
      <c r="BX82" s="57">
        <f>IF(OR($A82="",BX$9=""),"",IFERROR(COUNTIFS('Job Catalog'!$F$10:$F$509,$A82,'Job Catalog'!$H$10:$H$509,BX$7,'Job Catalog'!$I$10:$I$509,BX$9)/COUNTA('Job Catalog'!$C$10:$C$509),""))</f>
        <v/>
      </c>
      <c r="BY82" s="57">
        <f>IF(OR($A82="",BY$9=""),"",IFERROR(COUNTIFS('Job Catalog'!$F$10:$F$509,$A82,'Job Catalog'!$H$10:$H$509,BY$7,'Job Catalog'!$I$10:$I$509,BY$9)/COUNTA('Job Catalog'!$C$10:$C$509),""))</f>
        <v/>
      </c>
      <c r="BZ82" s="57">
        <f>IF(OR($A82="",BZ$9=""),"",IFERROR(COUNTIFS('Job Catalog'!$F$10:$F$509,$A82,'Job Catalog'!$H$10:$H$509,BZ$7,'Job Catalog'!$I$10:$I$509,BZ$9)/COUNTA('Job Catalog'!$C$10:$C$509),""))</f>
        <v/>
      </c>
      <c r="CA82" s="57">
        <f>IF(OR($A82="",CA$9=""),"",IFERROR(COUNTIFS('Job Catalog'!$F$10:$F$509,$A82,'Job Catalog'!$H$10:$H$509,CA$7,'Job Catalog'!$I$10:$I$509,CA$9)/COUNTA('Job Catalog'!$C$10:$C$509),""))</f>
        <v/>
      </c>
      <c r="CB82" s="57">
        <f>IF(OR($A82="",CB$9=""),"",IFERROR(COUNTIFS('Job Catalog'!$F$10:$F$509,$A82,'Job Catalog'!$H$10:$H$509,CB$7,'Job Catalog'!$I$10:$I$509,CB$9)/COUNTA('Job Catalog'!$C$10:$C$509),""))</f>
        <v/>
      </c>
      <c r="CC82" s="57">
        <f>IF(OR($A82="",CC$9=""),"",IFERROR(COUNTIFS('Job Catalog'!$F$10:$F$509,$A82,'Job Catalog'!$H$10:$H$509,CC$7,'Job Catalog'!$I$10:$I$509,CC$9)/COUNTA('Job Catalog'!$C$10:$C$509),""))</f>
        <v/>
      </c>
      <c r="CD82" s="57">
        <f>IF(OR($A82="",CD$9=""),"",IFERROR(COUNTIFS('Job Catalog'!$F$10:$F$509,$A82,'Job Catalog'!$H$10:$H$509,CD$7,'Job Catalog'!$I$10:$I$509,CD$9)/COUNTA('Job Catalog'!$C$10:$C$509),""))</f>
        <v/>
      </c>
      <c r="CE82" s="57">
        <f>IF(OR($A82="",CE$9=""),"",IFERROR(COUNTIFS('Job Catalog'!$F$10:$F$509,$A82,'Job Catalog'!$H$10:$H$509,CE$7,'Job Catalog'!$I$10:$I$509,CE$9)/COUNTA('Job Catalog'!$C$10:$C$509),""))</f>
        <v/>
      </c>
      <c r="CF82" s="57">
        <f>IF(OR($A82="",CF$9=""),"",IFERROR(COUNTIFS('Job Catalog'!$F$10:$F$509,$A82,'Job Catalog'!$H$10:$H$509,CF$7,'Job Catalog'!$I$10:$I$509,CF$9)/COUNTA('Job Catalog'!$C$10:$C$509),""))</f>
        <v/>
      </c>
      <c r="CG82" s="57">
        <f>IF(OR($A82="",CG$9=""),"",IFERROR(COUNTIFS('Job Catalog'!$F$10:$F$509,$A82,'Job Catalog'!$H$10:$H$509,CG$7,'Job Catalog'!$I$10:$I$509,CG$9)/COUNTA('Job Catalog'!$C$10:$C$509),""))</f>
        <v/>
      </c>
      <c r="CH82" s="57">
        <f>IF(OR($A82="",CH$9=""),"",IFERROR(COUNTIFS('Job Catalog'!$F$10:$F$509,$A82,'Job Catalog'!$H$10:$H$509,CH$7,'Job Catalog'!$I$10:$I$509,CH$9)/COUNTA('Job Catalog'!$C$10:$C$509),""))</f>
        <v/>
      </c>
      <c r="CI82" s="57">
        <f>IF(OR($A82="",CI$9=""),"",IFERROR(COUNTIFS('Job Catalog'!$F$10:$F$509,$A82,'Job Catalog'!$H$10:$H$509,CI$7,'Job Catalog'!$I$10:$I$509,CI$9)/COUNTA('Job Catalog'!$C$10:$C$509),""))</f>
        <v/>
      </c>
      <c r="CJ82" s="57">
        <f>IF(OR($A82="",CJ$9=""),"",IFERROR(COUNTIFS('Job Catalog'!$F$10:$F$509,$A82,'Job Catalog'!$H$10:$H$509,CJ$7,'Job Catalog'!$I$10:$I$509,CJ$9)/COUNTA('Job Catalog'!$C$10:$C$509),""))</f>
        <v/>
      </c>
      <c r="CK82" s="57">
        <f>IF(OR($A82="",CK$9=""),"",IFERROR(COUNTIFS('Job Catalog'!$F$10:$F$509,$A82,'Job Catalog'!$H$10:$H$509,CK$7,'Job Catalog'!$I$10:$I$509,CK$9)/COUNTA('Job Catalog'!$C$10:$C$509),""))</f>
        <v/>
      </c>
      <c r="CL82" s="57">
        <f>IF(OR($A82="",CL$9=""),"",IFERROR(COUNTIFS('Job Catalog'!$F$10:$F$509,$A82,'Job Catalog'!$H$10:$H$509,CL$7,'Job Catalog'!$I$10:$I$509,CL$9)/COUNTA('Job Catalog'!$C$10:$C$509),""))</f>
        <v/>
      </c>
      <c r="CM82" s="57">
        <f>IF(OR($A82="",CM$9=""),"",IFERROR(COUNTIFS('Job Catalog'!$F$10:$F$509,$A82,'Job Catalog'!$H$10:$H$509,CM$7,'Job Catalog'!$I$10:$I$509,CM$9)/COUNTA('Job Catalog'!$C$10:$C$509),""))</f>
        <v/>
      </c>
      <c r="CN82" s="57">
        <f>IF(OR($A82="",CN$9=""),"",IFERROR(COUNTIFS('Job Catalog'!$F$10:$F$509,$A82,'Job Catalog'!$H$10:$H$509,CN$7,'Job Catalog'!$I$10:$I$509,CN$9)/COUNTA('Job Catalog'!$C$10:$C$509),""))</f>
        <v/>
      </c>
      <c r="CO82" s="57">
        <f>IF(OR($A82="",CO$9=""),"",IFERROR(COUNTIFS('Job Catalog'!$F$10:$F$509,$A82,'Job Catalog'!$H$10:$H$509,CO$7,'Job Catalog'!$I$10:$I$509,CO$9)/COUNTA('Job Catalog'!$C$10:$C$509),""))</f>
        <v/>
      </c>
      <c r="CP82" s="57">
        <f>IF(OR($A82="",CP$9=""),"",IFERROR(COUNTIFS('Job Catalog'!$F$10:$F$509,$A82,'Job Catalog'!$H$10:$H$509,CP$7,'Job Catalog'!$I$10:$I$509,CP$9)/COUNTA('Job Catalog'!$C$10:$C$509),""))</f>
        <v/>
      </c>
      <c r="CQ82" s="57">
        <f>IF(OR($A82="",CQ$9=""),"",IFERROR(COUNTIFS('Job Catalog'!$F$10:$F$509,$A82,'Job Catalog'!$H$10:$H$509,CQ$7,'Job Catalog'!$I$10:$I$509,CQ$9)/COUNTA('Job Catalog'!$C$10:$C$509),""))</f>
        <v/>
      </c>
      <c r="CR82" s="57">
        <f>IF(OR($A82="",CR$9=""),"",IFERROR(COUNTIFS('Job Catalog'!$F$10:$F$509,$A82,'Job Catalog'!$H$10:$H$509,CR$7,'Job Catalog'!$I$10:$I$509,CR$9)/COUNTA('Job Catalog'!$C$10:$C$509),""))</f>
        <v/>
      </c>
      <c r="CS82" s="57">
        <f>IF(OR($A82="",CS$9=""),"",IFERROR(COUNTIFS('Job Catalog'!$F$10:$F$509,$A82,'Job Catalog'!$H$10:$H$509,CS$7,'Job Catalog'!$I$10:$I$509,CS$9)/COUNTA('Job Catalog'!$C$10:$C$509),""))</f>
        <v/>
      </c>
      <c r="CT82" s="57">
        <f>IF(OR($A82="",CT$9=""),"",IFERROR(COUNTIFS('Job Catalog'!$F$10:$F$509,$A82,'Job Catalog'!$H$10:$H$509,CT$7,'Job Catalog'!$I$10:$I$509,CT$9)/COUNTA('Job Catalog'!$C$10:$C$509),""))</f>
        <v/>
      </c>
      <c r="CU82" s="58">
        <f>IF($A82="","",SUM(C82:CT82))</f>
        <v/>
      </c>
    </row>
    <row r="83">
      <c r="A83">
        <f>IF(SETUP!$C221="","",SETUP!$C221)</f>
        <v/>
      </c>
      <c r="B83" s="9">
        <f>IF(SETUP!$C221="","",SETUP!$B221&amp;" / "&amp;SETUP!$D221)</f>
        <v/>
      </c>
      <c r="C83" s="57">
        <f>IF(OR($A83="",C$9=""),"",IFERROR(COUNTIFS('Job Catalog'!$F$10:$F$509,$A83,'Job Catalog'!$H$10:$H$509,C$7,'Job Catalog'!$I$10:$I$509,C$9)/COUNTA('Job Catalog'!$C$10:$C$509),""))</f>
        <v/>
      </c>
      <c r="D83" s="57">
        <f>IF(OR($A83="",D$9=""),"",IFERROR(COUNTIFS('Job Catalog'!$F$10:$F$509,$A83,'Job Catalog'!$H$10:$H$509,D$7,'Job Catalog'!$I$10:$I$509,D$9)/COUNTA('Job Catalog'!$C$10:$C$509),""))</f>
        <v/>
      </c>
      <c r="E83" s="57">
        <f>IF(OR($A83="",E$9=""),"",IFERROR(COUNTIFS('Job Catalog'!$F$10:$F$509,$A83,'Job Catalog'!$H$10:$H$509,E$7,'Job Catalog'!$I$10:$I$509,E$9)/COUNTA('Job Catalog'!$C$10:$C$509),""))</f>
        <v/>
      </c>
      <c r="F83" s="57">
        <f>IF(OR($A83="",F$9=""),"",IFERROR(COUNTIFS('Job Catalog'!$F$10:$F$509,$A83,'Job Catalog'!$H$10:$H$509,F$7,'Job Catalog'!$I$10:$I$509,F$9)/COUNTA('Job Catalog'!$C$10:$C$509),""))</f>
        <v/>
      </c>
      <c r="G83" s="57">
        <f>IF(OR($A83="",G$9=""),"",IFERROR(COUNTIFS('Job Catalog'!$F$10:$F$509,$A83,'Job Catalog'!$H$10:$H$509,G$7,'Job Catalog'!$I$10:$I$509,G$9)/COUNTA('Job Catalog'!$C$10:$C$509),""))</f>
        <v/>
      </c>
      <c r="H83" s="57">
        <f>IF(OR($A83="",H$9=""),"",IFERROR(COUNTIFS('Job Catalog'!$F$10:$F$509,$A83,'Job Catalog'!$H$10:$H$509,H$7,'Job Catalog'!$I$10:$I$509,H$9)/COUNTA('Job Catalog'!$C$10:$C$509),""))</f>
        <v/>
      </c>
      <c r="I83" s="57">
        <f>IF(OR($A83="",I$9=""),"",IFERROR(COUNTIFS('Job Catalog'!$F$10:$F$509,$A83,'Job Catalog'!$H$10:$H$509,I$7,'Job Catalog'!$I$10:$I$509,I$9)/COUNTA('Job Catalog'!$C$10:$C$509),""))</f>
        <v/>
      </c>
      <c r="J83" s="57">
        <f>IF(OR($A83="",J$9=""),"",IFERROR(COUNTIFS('Job Catalog'!$F$10:$F$509,$A83,'Job Catalog'!$H$10:$H$509,J$7,'Job Catalog'!$I$10:$I$509,J$9)/COUNTA('Job Catalog'!$C$10:$C$509),""))</f>
        <v/>
      </c>
      <c r="K83" s="57">
        <f>IF(OR($A83="",K$9=""),"",IFERROR(COUNTIFS('Job Catalog'!$F$10:$F$509,$A83,'Job Catalog'!$H$10:$H$509,K$7,'Job Catalog'!$I$10:$I$509,K$9)/COUNTA('Job Catalog'!$C$10:$C$509),""))</f>
        <v/>
      </c>
      <c r="L83" s="57">
        <f>IF(OR($A83="",L$9=""),"",IFERROR(COUNTIFS('Job Catalog'!$F$10:$F$509,$A83,'Job Catalog'!$H$10:$H$509,L$7,'Job Catalog'!$I$10:$I$509,L$9)/COUNTA('Job Catalog'!$C$10:$C$509),""))</f>
        <v/>
      </c>
      <c r="M83" s="57">
        <f>IF(OR($A83="",M$9=""),"",IFERROR(COUNTIFS('Job Catalog'!$F$10:$F$509,$A83,'Job Catalog'!$H$10:$H$509,M$7,'Job Catalog'!$I$10:$I$509,M$9)/COUNTA('Job Catalog'!$C$10:$C$509),""))</f>
        <v/>
      </c>
      <c r="N83" s="57">
        <f>IF(OR($A83="",N$9=""),"",IFERROR(COUNTIFS('Job Catalog'!$F$10:$F$509,$A83,'Job Catalog'!$H$10:$H$509,N$7,'Job Catalog'!$I$10:$I$509,N$9)/COUNTA('Job Catalog'!$C$10:$C$509),""))</f>
        <v/>
      </c>
      <c r="O83" s="57">
        <f>IF(OR($A83="",O$9=""),"",IFERROR(COUNTIFS('Job Catalog'!$F$10:$F$509,$A83,'Job Catalog'!$H$10:$H$509,O$7,'Job Catalog'!$I$10:$I$509,O$9)/COUNTA('Job Catalog'!$C$10:$C$509),""))</f>
        <v/>
      </c>
      <c r="P83" s="57">
        <f>IF(OR($A83="",P$9=""),"",IFERROR(COUNTIFS('Job Catalog'!$F$10:$F$509,$A83,'Job Catalog'!$H$10:$H$509,P$7,'Job Catalog'!$I$10:$I$509,P$9)/COUNTA('Job Catalog'!$C$10:$C$509),""))</f>
        <v/>
      </c>
      <c r="Q83" s="57">
        <f>IF(OR($A83="",Q$9=""),"",IFERROR(COUNTIFS('Job Catalog'!$F$10:$F$509,$A83,'Job Catalog'!$H$10:$H$509,Q$7,'Job Catalog'!$I$10:$I$509,Q$9)/COUNTA('Job Catalog'!$C$10:$C$509),""))</f>
        <v/>
      </c>
      <c r="R83" s="57">
        <f>IF(OR($A83="",R$9=""),"",IFERROR(COUNTIFS('Job Catalog'!$F$10:$F$509,$A83,'Job Catalog'!$H$10:$H$509,R$7,'Job Catalog'!$I$10:$I$509,R$9)/COUNTA('Job Catalog'!$C$10:$C$509),""))</f>
        <v/>
      </c>
      <c r="S83" s="57">
        <f>IF(OR($A83="",S$9=""),"",IFERROR(COUNTIFS('Job Catalog'!$F$10:$F$509,$A83,'Job Catalog'!$H$10:$H$509,S$7,'Job Catalog'!$I$10:$I$509,S$9)/COUNTA('Job Catalog'!$C$10:$C$509),""))</f>
        <v/>
      </c>
      <c r="T83" s="57">
        <f>IF(OR($A83="",T$9=""),"",IFERROR(COUNTIFS('Job Catalog'!$F$10:$F$509,$A83,'Job Catalog'!$H$10:$H$509,T$7,'Job Catalog'!$I$10:$I$509,T$9)/COUNTA('Job Catalog'!$C$10:$C$509),""))</f>
        <v/>
      </c>
      <c r="U83" s="57">
        <f>IF(OR($A83="",U$9=""),"",IFERROR(COUNTIFS('Job Catalog'!$F$10:$F$509,$A83,'Job Catalog'!$H$10:$H$509,U$7,'Job Catalog'!$I$10:$I$509,U$9)/COUNTA('Job Catalog'!$C$10:$C$509),""))</f>
        <v/>
      </c>
      <c r="V83" s="57">
        <f>IF(OR($A83="",V$9=""),"",IFERROR(COUNTIFS('Job Catalog'!$F$10:$F$509,$A83,'Job Catalog'!$H$10:$H$509,V$7,'Job Catalog'!$I$10:$I$509,V$9)/COUNTA('Job Catalog'!$C$10:$C$509),""))</f>
        <v/>
      </c>
      <c r="W83" s="57">
        <f>IF(OR($A83="",W$9=""),"",IFERROR(COUNTIFS('Job Catalog'!$F$10:$F$509,$A83,'Job Catalog'!$H$10:$H$509,W$7,'Job Catalog'!$I$10:$I$509,W$9)/COUNTA('Job Catalog'!$C$10:$C$509),""))</f>
        <v/>
      </c>
      <c r="X83" s="57">
        <f>IF(OR($A83="",X$9=""),"",IFERROR(COUNTIFS('Job Catalog'!$F$10:$F$509,$A83,'Job Catalog'!$H$10:$H$509,X$7,'Job Catalog'!$I$10:$I$509,X$9)/COUNTA('Job Catalog'!$C$10:$C$509),""))</f>
        <v/>
      </c>
      <c r="Y83" s="57">
        <f>IF(OR($A83="",Y$9=""),"",IFERROR(COUNTIFS('Job Catalog'!$F$10:$F$509,$A83,'Job Catalog'!$H$10:$H$509,Y$7,'Job Catalog'!$I$10:$I$509,Y$9)/COUNTA('Job Catalog'!$C$10:$C$509),""))</f>
        <v/>
      </c>
      <c r="Z83" s="57">
        <f>IF(OR($A83="",Z$9=""),"",IFERROR(COUNTIFS('Job Catalog'!$F$10:$F$509,$A83,'Job Catalog'!$H$10:$H$509,Z$7,'Job Catalog'!$I$10:$I$509,Z$9)/COUNTA('Job Catalog'!$C$10:$C$509),""))</f>
        <v/>
      </c>
      <c r="AA83" s="57">
        <f>IF(OR($A83="",AA$9=""),"",IFERROR(COUNTIFS('Job Catalog'!$F$10:$F$509,$A83,'Job Catalog'!$H$10:$H$509,AA$7,'Job Catalog'!$I$10:$I$509,AA$9)/COUNTA('Job Catalog'!$C$10:$C$509),""))</f>
        <v/>
      </c>
      <c r="AB83" s="57">
        <f>IF(OR($A83="",AB$9=""),"",IFERROR(COUNTIFS('Job Catalog'!$F$10:$F$509,$A83,'Job Catalog'!$H$10:$H$509,AB$7,'Job Catalog'!$I$10:$I$509,AB$9)/COUNTA('Job Catalog'!$C$10:$C$509),""))</f>
        <v/>
      </c>
      <c r="AC83" s="57">
        <f>IF(OR($A83="",AC$9=""),"",IFERROR(COUNTIFS('Job Catalog'!$F$10:$F$509,$A83,'Job Catalog'!$H$10:$H$509,AC$7,'Job Catalog'!$I$10:$I$509,AC$9)/COUNTA('Job Catalog'!$C$10:$C$509),""))</f>
        <v/>
      </c>
      <c r="AD83" s="57">
        <f>IF(OR($A83="",AD$9=""),"",IFERROR(COUNTIFS('Job Catalog'!$F$10:$F$509,$A83,'Job Catalog'!$H$10:$H$509,AD$7,'Job Catalog'!$I$10:$I$509,AD$9)/COUNTA('Job Catalog'!$C$10:$C$509),""))</f>
        <v/>
      </c>
      <c r="AE83" s="57">
        <f>IF(OR($A83="",AE$9=""),"",IFERROR(COUNTIFS('Job Catalog'!$F$10:$F$509,$A83,'Job Catalog'!$H$10:$H$509,AE$7,'Job Catalog'!$I$10:$I$509,AE$9)/COUNTA('Job Catalog'!$C$10:$C$509),""))</f>
        <v/>
      </c>
      <c r="AF83" s="57">
        <f>IF(OR($A83="",AF$9=""),"",IFERROR(COUNTIFS('Job Catalog'!$F$10:$F$509,$A83,'Job Catalog'!$H$10:$H$509,AF$7,'Job Catalog'!$I$10:$I$509,AF$9)/COUNTA('Job Catalog'!$C$10:$C$509),""))</f>
        <v/>
      </c>
      <c r="AG83" s="57">
        <f>IF(OR($A83="",AG$9=""),"",IFERROR(COUNTIFS('Job Catalog'!$F$10:$F$509,$A83,'Job Catalog'!$H$10:$H$509,AG$7,'Job Catalog'!$I$10:$I$509,AG$9)/COUNTA('Job Catalog'!$C$10:$C$509),""))</f>
        <v/>
      </c>
      <c r="AH83" s="57">
        <f>IF(OR($A83="",AH$9=""),"",IFERROR(COUNTIFS('Job Catalog'!$F$10:$F$509,$A83,'Job Catalog'!$H$10:$H$509,AH$7,'Job Catalog'!$I$10:$I$509,AH$9)/COUNTA('Job Catalog'!$C$10:$C$509),""))</f>
        <v/>
      </c>
      <c r="AI83" s="57">
        <f>IF(OR($A83="",AI$9=""),"",IFERROR(COUNTIFS('Job Catalog'!$F$10:$F$509,$A83,'Job Catalog'!$H$10:$H$509,AI$7,'Job Catalog'!$I$10:$I$509,AI$9)/COUNTA('Job Catalog'!$C$10:$C$509),""))</f>
        <v/>
      </c>
      <c r="AJ83" s="57">
        <f>IF(OR($A83="",AJ$9=""),"",IFERROR(COUNTIFS('Job Catalog'!$F$10:$F$509,$A83,'Job Catalog'!$H$10:$H$509,AJ$7,'Job Catalog'!$I$10:$I$509,AJ$9)/COUNTA('Job Catalog'!$C$10:$C$509),""))</f>
        <v/>
      </c>
      <c r="AK83" s="57">
        <f>IF(OR($A83="",AK$9=""),"",IFERROR(COUNTIFS('Job Catalog'!$F$10:$F$509,$A83,'Job Catalog'!$H$10:$H$509,AK$7,'Job Catalog'!$I$10:$I$509,AK$9)/COUNTA('Job Catalog'!$C$10:$C$509),""))</f>
        <v/>
      </c>
      <c r="AL83" s="57">
        <f>IF(OR($A83="",AL$9=""),"",IFERROR(COUNTIFS('Job Catalog'!$F$10:$F$509,$A83,'Job Catalog'!$H$10:$H$509,AL$7,'Job Catalog'!$I$10:$I$509,AL$9)/COUNTA('Job Catalog'!$C$10:$C$509),""))</f>
        <v/>
      </c>
      <c r="AM83" s="57">
        <f>IF(OR($A83="",AM$9=""),"",IFERROR(COUNTIFS('Job Catalog'!$F$10:$F$509,$A83,'Job Catalog'!$H$10:$H$509,AM$7,'Job Catalog'!$I$10:$I$509,AM$9)/COUNTA('Job Catalog'!$C$10:$C$509),""))</f>
        <v/>
      </c>
      <c r="AN83" s="57">
        <f>IF(OR($A83="",AN$9=""),"",IFERROR(COUNTIFS('Job Catalog'!$F$10:$F$509,$A83,'Job Catalog'!$H$10:$H$509,AN$7,'Job Catalog'!$I$10:$I$509,AN$9)/COUNTA('Job Catalog'!$C$10:$C$509),""))</f>
        <v/>
      </c>
      <c r="AO83" s="57">
        <f>IF(OR($A83="",AO$9=""),"",IFERROR(COUNTIFS('Job Catalog'!$F$10:$F$509,$A83,'Job Catalog'!$H$10:$H$509,AO$7,'Job Catalog'!$I$10:$I$509,AO$9)/COUNTA('Job Catalog'!$C$10:$C$509),""))</f>
        <v/>
      </c>
      <c r="AP83" s="57">
        <f>IF(OR($A83="",AP$9=""),"",IFERROR(COUNTIFS('Job Catalog'!$F$10:$F$509,$A83,'Job Catalog'!$H$10:$H$509,AP$7,'Job Catalog'!$I$10:$I$509,AP$9)/COUNTA('Job Catalog'!$C$10:$C$509),""))</f>
        <v/>
      </c>
      <c r="AQ83" s="57">
        <f>IF(OR($A83="",AQ$9=""),"",IFERROR(COUNTIFS('Job Catalog'!$F$10:$F$509,$A83,'Job Catalog'!$H$10:$H$509,AQ$7,'Job Catalog'!$I$10:$I$509,AQ$9)/COUNTA('Job Catalog'!$C$10:$C$509),""))</f>
        <v/>
      </c>
      <c r="AR83" s="57">
        <f>IF(OR($A83="",AR$9=""),"",IFERROR(COUNTIFS('Job Catalog'!$F$10:$F$509,$A83,'Job Catalog'!$H$10:$H$509,AR$7,'Job Catalog'!$I$10:$I$509,AR$9)/COUNTA('Job Catalog'!$C$10:$C$509),""))</f>
        <v/>
      </c>
      <c r="AS83" s="57">
        <f>IF(OR($A83="",AS$9=""),"",IFERROR(COUNTIFS('Job Catalog'!$F$10:$F$509,$A83,'Job Catalog'!$H$10:$H$509,AS$7,'Job Catalog'!$I$10:$I$509,AS$9)/COUNTA('Job Catalog'!$C$10:$C$509),""))</f>
        <v/>
      </c>
      <c r="AT83" s="57">
        <f>IF(OR($A83="",AT$9=""),"",IFERROR(COUNTIFS('Job Catalog'!$F$10:$F$509,$A83,'Job Catalog'!$H$10:$H$509,AT$7,'Job Catalog'!$I$10:$I$509,AT$9)/COUNTA('Job Catalog'!$C$10:$C$509),""))</f>
        <v/>
      </c>
      <c r="AU83" s="57">
        <f>IF(OR($A83="",AU$9=""),"",IFERROR(COUNTIFS('Job Catalog'!$F$10:$F$509,$A83,'Job Catalog'!$H$10:$H$509,AU$7,'Job Catalog'!$I$10:$I$509,AU$9)/COUNTA('Job Catalog'!$C$10:$C$509),""))</f>
        <v/>
      </c>
      <c r="AV83" s="57">
        <f>IF(OR($A83="",AV$9=""),"",IFERROR(COUNTIFS('Job Catalog'!$F$10:$F$509,$A83,'Job Catalog'!$H$10:$H$509,AV$7,'Job Catalog'!$I$10:$I$509,AV$9)/COUNTA('Job Catalog'!$C$10:$C$509),""))</f>
        <v/>
      </c>
      <c r="AW83" s="57">
        <f>IF(OR($A83="",AW$9=""),"",IFERROR(COUNTIFS('Job Catalog'!$F$10:$F$509,$A83,'Job Catalog'!$H$10:$H$509,AW$7,'Job Catalog'!$I$10:$I$509,AW$9)/COUNTA('Job Catalog'!$C$10:$C$509),""))</f>
        <v/>
      </c>
      <c r="AX83" s="57">
        <f>IF(OR($A83="",AX$9=""),"",IFERROR(COUNTIFS('Job Catalog'!$F$10:$F$509,$A83,'Job Catalog'!$H$10:$H$509,AX$7,'Job Catalog'!$I$10:$I$509,AX$9)/COUNTA('Job Catalog'!$C$10:$C$509),""))</f>
        <v/>
      </c>
      <c r="AY83" s="57">
        <f>IF(OR($A83="",AY$9=""),"",IFERROR(COUNTIFS('Job Catalog'!$F$10:$F$509,$A83,'Job Catalog'!$H$10:$H$509,AY$7,'Job Catalog'!$I$10:$I$509,AY$9)/COUNTA('Job Catalog'!$C$10:$C$509),""))</f>
        <v/>
      </c>
      <c r="AZ83" s="57">
        <f>IF(OR($A83="",AZ$9=""),"",IFERROR(COUNTIFS('Job Catalog'!$F$10:$F$509,$A83,'Job Catalog'!$H$10:$H$509,AZ$7,'Job Catalog'!$I$10:$I$509,AZ$9)/COUNTA('Job Catalog'!$C$10:$C$509),""))</f>
        <v/>
      </c>
      <c r="BA83" s="57">
        <f>IF(OR($A83="",BA$9=""),"",IFERROR(COUNTIFS('Job Catalog'!$F$10:$F$509,$A83,'Job Catalog'!$H$10:$H$509,BA$7,'Job Catalog'!$I$10:$I$509,BA$9)/COUNTA('Job Catalog'!$C$10:$C$509),""))</f>
        <v/>
      </c>
      <c r="BB83" s="57">
        <f>IF(OR($A83="",BB$9=""),"",IFERROR(COUNTIFS('Job Catalog'!$F$10:$F$509,$A83,'Job Catalog'!$H$10:$H$509,BB$7,'Job Catalog'!$I$10:$I$509,BB$9)/COUNTA('Job Catalog'!$C$10:$C$509),""))</f>
        <v/>
      </c>
      <c r="BC83" s="57">
        <f>IF(OR($A83="",BC$9=""),"",IFERROR(COUNTIFS('Job Catalog'!$F$10:$F$509,$A83,'Job Catalog'!$H$10:$H$509,BC$7,'Job Catalog'!$I$10:$I$509,BC$9)/COUNTA('Job Catalog'!$C$10:$C$509),""))</f>
        <v/>
      </c>
      <c r="BD83" s="57">
        <f>IF(OR($A83="",BD$9=""),"",IFERROR(COUNTIFS('Job Catalog'!$F$10:$F$509,$A83,'Job Catalog'!$H$10:$H$509,BD$7,'Job Catalog'!$I$10:$I$509,BD$9)/COUNTA('Job Catalog'!$C$10:$C$509),""))</f>
        <v/>
      </c>
      <c r="BE83" s="57">
        <f>IF(OR($A83="",BE$9=""),"",IFERROR(COUNTIFS('Job Catalog'!$F$10:$F$509,$A83,'Job Catalog'!$H$10:$H$509,BE$7,'Job Catalog'!$I$10:$I$509,BE$9)/COUNTA('Job Catalog'!$C$10:$C$509),""))</f>
        <v/>
      </c>
      <c r="BF83" s="57">
        <f>IF(OR($A83="",BF$9=""),"",IFERROR(COUNTIFS('Job Catalog'!$F$10:$F$509,$A83,'Job Catalog'!$H$10:$H$509,BF$7,'Job Catalog'!$I$10:$I$509,BF$9)/COUNTA('Job Catalog'!$C$10:$C$509),""))</f>
        <v/>
      </c>
      <c r="BG83" s="57">
        <f>IF(OR($A83="",BG$9=""),"",IFERROR(COUNTIFS('Job Catalog'!$F$10:$F$509,$A83,'Job Catalog'!$H$10:$H$509,BG$7,'Job Catalog'!$I$10:$I$509,BG$9)/COUNTA('Job Catalog'!$C$10:$C$509),""))</f>
        <v/>
      </c>
      <c r="BH83" s="57">
        <f>IF(OR($A83="",BH$9=""),"",IFERROR(COUNTIFS('Job Catalog'!$F$10:$F$509,$A83,'Job Catalog'!$H$10:$H$509,BH$7,'Job Catalog'!$I$10:$I$509,BH$9)/COUNTA('Job Catalog'!$C$10:$C$509),""))</f>
        <v/>
      </c>
      <c r="BI83" s="57">
        <f>IF(OR($A83="",BI$9=""),"",IFERROR(COUNTIFS('Job Catalog'!$F$10:$F$509,$A83,'Job Catalog'!$H$10:$H$509,BI$7,'Job Catalog'!$I$10:$I$509,BI$9)/COUNTA('Job Catalog'!$C$10:$C$509),""))</f>
        <v/>
      </c>
      <c r="BJ83" s="57">
        <f>IF(OR($A83="",BJ$9=""),"",IFERROR(COUNTIFS('Job Catalog'!$F$10:$F$509,$A83,'Job Catalog'!$H$10:$H$509,BJ$7,'Job Catalog'!$I$10:$I$509,BJ$9)/COUNTA('Job Catalog'!$C$10:$C$509),""))</f>
        <v/>
      </c>
      <c r="BK83" s="57">
        <f>IF(OR($A83="",BK$9=""),"",IFERROR(COUNTIFS('Job Catalog'!$F$10:$F$509,$A83,'Job Catalog'!$H$10:$H$509,BK$7,'Job Catalog'!$I$10:$I$509,BK$9)/COUNTA('Job Catalog'!$C$10:$C$509),""))</f>
        <v/>
      </c>
      <c r="BL83" s="57">
        <f>IF(OR($A83="",BL$9=""),"",IFERROR(COUNTIFS('Job Catalog'!$F$10:$F$509,$A83,'Job Catalog'!$H$10:$H$509,BL$7,'Job Catalog'!$I$10:$I$509,BL$9)/COUNTA('Job Catalog'!$C$10:$C$509),""))</f>
        <v/>
      </c>
      <c r="BM83" s="57">
        <f>IF(OR($A83="",BM$9=""),"",IFERROR(COUNTIFS('Job Catalog'!$F$10:$F$509,$A83,'Job Catalog'!$H$10:$H$509,BM$7,'Job Catalog'!$I$10:$I$509,BM$9)/COUNTA('Job Catalog'!$C$10:$C$509),""))</f>
        <v/>
      </c>
      <c r="BN83" s="57">
        <f>IF(OR($A83="",BN$9=""),"",IFERROR(COUNTIFS('Job Catalog'!$F$10:$F$509,$A83,'Job Catalog'!$H$10:$H$509,BN$7,'Job Catalog'!$I$10:$I$509,BN$9)/COUNTA('Job Catalog'!$C$10:$C$509),""))</f>
        <v/>
      </c>
      <c r="BO83" s="57">
        <f>IF(OR($A83="",BO$9=""),"",IFERROR(COUNTIFS('Job Catalog'!$F$10:$F$509,$A83,'Job Catalog'!$H$10:$H$509,BO$7,'Job Catalog'!$I$10:$I$509,BO$9)/COUNTA('Job Catalog'!$C$10:$C$509),""))</f>
        <v/>
      </c>
      <c r="BP83" s="57">
        <f>IF(OR($A83="",BP$9=""),"",IFERROR(COUNTIFS('Job Catalog'!$F$10:$F$509,$A83,'Job Catalog'!$H$10:$H$509,BP$7,'Job Catalog'!$I$10:$I$509,BP$9)/COUNTA('Job Catalog'!$C$10:$C$509),""))</f>
        <v/>
      </c>
      <c r="BQ83" s="57">
        <f>IF(OR($A83="",BQ$9=""),"",IFERROR(COUNTIFS('Job Catalog'!$F$10:$F$509,$A83,'Job Catalog'!$H$10:$H$509,BQ$7,'Job Catalog'!$I$10:$I$509,BQ$9)/COUNTA('Job Catalog'!$C$10:$C$509),""))</f>
        <v/>
      </c>
      <c r="BR83" s="57">
        <f>IF(OR($A83="",BR$9=""),"",IFERROR(COUNTIFS('Job Catalog'!$F$10:$F$509,$A83,'Job Catalog'!$H$10:$H$509,BR$7,'Job Catalog'!$I$10:$I$509,BR$9)/COUNTA('Job Catalog'!$C$10:$C$509),""))</f>
        <v/>
      </c>
      <c r="BS83" s="57">
        <f>IF(OR($A83="",BS$9=""),"",IFERROR(COUNTIFS('Job Catalog'!$F$10:$F$509,$A83,'Job Catalog'!$H$10:$H$509,BS$7,'Job Catalog'!$I$10:$I$509,BS$9)/COUNTA('Job Catalog'!$C$10:$C$509),""))</f>
        <v/>
      </c>
      <c r="BT83" s="57">
        <f>IF(OR($A83="",BT$9=""),"",IFERROR(COUNTIFS('Job Catalog'!$F$10:$F$509,$A83,'Job Catalog'!$H$10:$H$509,BT$7,'Job Catalog'!$I$10:$I$509,BT$9)/COUNTA('Job Catalog'!$C$10:$C$509),""))</f>
        <v/>
      </c>
      <c r="BU83" s="57">
        <f>IF(OR($A83="",BU$9=""),"",IFERROR(COUNTIFS('Job Catalog'!$F$10:$F$509,$A83,'Job Catalog'!$H$10:$H$509,BU$7,'Job Catalog'!$I$10:$I$509,BU$9)/COUNTA('Job Catalog'!$C$10:$C$509),""))</f>
        <v/>
      </c>
      <c r="BV83" s="57">
        <f>IF(OR($A83="",BV$9=""),"",IFERROR(COUNTIFS('Job Catalog'!$F$10:$F$509,$A83,'Job Catalog'!$H$10:$H$509,BV$7,'Job Catalog'!$I$10:$I$509,BV$9)/COUNTA('Job Catalog'!$C$10:$C$509),""))</f>
        <v/>
      </c>
      <c r="BW83" s="57">
        <f>IF(OR($A83="",BW$9=""),"",IFERROR(COUNTIFS('Job Catalog'!$F$10:$F$509,$A83,'Job Catalog'!$H$10:$H$509,BW$7,'Job Catalog'!$I$10:$I$509,BW$9)/COUNTA('Job Catalog'!$C$10:$C$509),""))</f>
        <v/>
      </c>
      <c r="BX83" s="57">
        <f>IF(OR($A83="",BX$9=""),"",IFERROR(COUNTIFS('Job Catalog'!$F$10:$F$509,$A83,'Job Catalog'!$H$10:$H$509,BX$7,'Job Catalog'!$I$10:$I$509,BX$9)/COUNTA('Job Catalog'!$C$10:$C$509),""))</f>
        <v/>
      </c>
      <c r="BY83" s="57">
        <f>IF(OR($A83="",BY$9=""),"",IFERROR(COUNTIFS('Job Catalog'!$F$10:$F$509,$A83,'Job Catalog'!$H$10:$H$509,BY$7,'Job Catalog'!$I$10:$I$509,BY$9)/COUNTA('Job Catalog'!$C$10:$C$509),""))</f>
        <v/>
      </c>
      <c r="BZ83" s="57">
        <f>IF(OR($A83="",BZ$9=""),"",IFERROR(COUNTIFS('Job Catalog'!$F$10:$F$509,$A83,'Job Catalog'!$H$10:$H$509,BZ$7,'Job Catalog'!$I$10:$I$509,BZ$9)/COUNTA('Job Catalog'!$C$10:$C$509),""))</f>
        <v/>
      </c>
      <c r="CA83" s="57">
        <f>IF(OR($A83="",CA$9=""),"",IFERROR(COUNTIFS('Job Catalog'!$F$10:$F$509,$A83,'Job Catalog'!$H$10:$H$509,CA$7,'Job Catalog'!$I$10:$I$509,CA$9)/COUNTA('Job Catalog'!$C$10:$C$509),""))</f>
        <v/>
      </c>
      <c r="CB83" s="57">
        <f>IF(OR($A83="",CB$9=""),"",IFERROR(COUNTIFS('Job Catalog'!$F$10:$F$509,$A83,'Job Catalog'!$H$10:$H$509,CB$7,'Job Catalog'!$I$10:$I$509,CB$9)/COUNTA('Job Catalog'!$C$10:$C$509),""))</f>
        <v/>
      </c>
      <c r="CC83" s="57">
        <f>IF(OR($A83="",CC$9=""),"",IFERROR(COUNTIFS('Job Catalog'!$F$10:$F$509,$A83,'Job Catalog'!$H$10:$H$509,CC$7,'Job Catalog'!$I$10:$I$509,CC$9)/COUNTA('Job Catalog'!$C$10:$C$509),""))</f>
        <v/>
      </c>
      <c r="CD83" s="57">
        <f>IF(OR($A83="",CD$9=""),"",IFERROR(COUNTIFS('Job Catalog'!$F$10:$F$509,$A83,'Job Catalog'!$H$10:$H$509,CD$7,'Job Catalog'!$I$10:$I$509,CD$9)/COUNTA('Job Catalog'!$C$10:$C$509),""))</f>
        <v/>
      </c>
      <c r="CE83" s="57">
        <f>IF(OR($A83="",CE$9=""),"",IFERROR(COUNTIFS('Job Catalog'!$F$10:$F$509,$A83,'Job Catalog'!$H$10:$H$509,CE$7,'Job Catalog'!$I$10:$I$509,CE$9)/COUNTA('Job Catalog'!$C$10:$C$509),""))</f>
        <v/>
      </c>
      <c r="CF83" s="57">
        <f>IF(OR($A83="",CF$9=""),"",IFERROR(COUNTIFS('Job Catalog'!$F$10:$F$509,$A83,'Job Catalog'!$H$10:$H$509,CF$7,'Job Catalog'!$I$10:$I$509,CF$9)/COUNTA('Job Catalog'!$C$10:$C$509),""))</f>
        <v/>
      </c>
      <c r="CG83" s="57">
        <f>IF(OR($A83="",CG$9=""),"",IFERROR(COUNTIFS('Job Catalog'!$F$10:$F$509,$A83,'Job Catalog'!$H$10:$H$509,CG$7,'Job Catalog'!$I$10:$I$509,CG$9)/COUNTA('Job Catalog'!$C$10:$C$509),""))</f>
        <v/>
      </c>
      <c r="CH83" s="57">
        <f>IF(OR($A83="",CH$9=""),"",IFERROR(COUNTIFS('Job Catalog'!$F$10:$F$509,$A83,'Job Catalog'!$H$10:$H$509,CH$7,'Job Catalog'!$I$10:$I$509,CH$9)/COUNTA('Job Catalog'!$C$10:$C$509),""))</f>
        <v/>
      </c>
      <c r="CI83" s="57">
        <f>IF(OR($A83="",CI$9=""),"",IFERROR(COUNTIFS('Job Catalog'!$F$10:$F$509,$A83,'Job Catalog'!$H$10:$H$509,CI$7,'Job Catalog'!$I$10:$I$509,CI$9)/COUNTA('Job Catalog'!$C$10:$C$509),""))</f>
        <v/>
      </c>
      <c r="CJ83" s="57">
        <f>IF(OR($A83="",CJ$9=""),"",IFERROR(COUNTIFS('Job Catalog'!$F$10:$F$509,$A83,'Job Catalog'!$H$10:$H$509,CJ$7,'Job Catalog'!$I$10:$I$509,CJ$9)/COUNTA('Job Catalog'!$C$10:$C$509),""))</f>
        <v/>
      </c>
      <c r="CK83" s="57">
        <f>IF(OR($A83="",CK$9=""),"",IFERROR(COUNTIFS('Job Catalog'!$F$10:$F$509,$A83,'Job Catalog'!$H$10:$H$509,CK$7,'Job Catalog'!$I$10:$I$509,CK$9)/COUNTA('Job Catalog'!$C$10:$C$509),""))</f>
        <v/>
      </c>
      <c r="CL83" s="57">
        <f>IF(OR($A83="",CL$9=""),"",IFERROR(COUNTIFS('Job Catalog'!$F$10:$F$509,$A83,'Job Catalog'!$H$10:$H$509,CL$7,'Job Catalog'!$I$10:$I$509,CL$9)/COUNTA('Job Catalog'!$C$10:$C$509),""))</f>
        <v/>
      </c>
      <c r="CM83" s="57">
        <f>IF(OR($A83="",CM$9=""),"",IFERROR(COUNTIFS('Job Catalog'!$F$10:$F$509,$A83,'Job Catalog'!$H$10:$H$509,CM$7,'Job Catalog'!$I$10:$I$509,CM$9)/COUNTA('Job Catalog'!$C$10:$C$509),""))</f>
        <v/>
      </c>
      <c r="CN83" s="57">
        <f>IF(OR($A83="",CN$9=""),"",IFERROR(COUNTIFS('Job Catalog'!$F$10:$F$509,$A83,'Job Catalog'!$H$10:$H$509,CN$7,'Job Catalog'!$I$10:$I$509,CN$9)/COUNTA('Job Catalog'!$C$10:$C$509),""))</f>
        <v/>
      </c>
      <c r="CO83" s="57">
        <f>IF(OR($A83="",CO$9=""),"",IFERROR(COUNTIFS('Job Catalog'!$F$10:$F$509,$A83,'Job Catalog'!$H$10:$H$509,CO$7,'Job Catalog'!$I$10:$I$509,CO$9)/COUNTA('Job Catalog'!$C$10:$C$509),""))</f>
        <v/>
      </c>
      <c r="CP83" s="57">
        <f>IF(OR($A83="",CP$9=""),"",IFERROR(COUNTIFS('Job Catalog'!$F$10:$F$509,$A83,'Job Catalog'!$H$10:$H$509,CP$7,'Job Catalog'!$I$10:$I$509,CP$9)/COUNTA('Job Catalog'!$C$10:$C$509),""))</f>
        <v/>
      </c>
      <c r="CQ83" s="57">
        <f>IF(OR($A83="",CQ$9=""),"",IFERROR(COUNTIFS('Job Catalog'!$F$10:$F$509,$A83,'Job Catalog'!$H$10:$H$509,CQ$7,'Job Catalog'!$I$10:$I$509,CQ$9)/COUNTA('Job Catalog'!$C$10:$C$509),""))</f>
        <v/>
      </c>
      <c r="CR83" s="57">
        <f>IF(OR($A83="",CR$9=""),"",IFERROR(COUNTIFS('Job Catalog'!$F$10:$F$509,$A83,'Job Catalog'!$H$10:$H$509,CR$7,'Job Catalog'!$I$10:$I$509,CR$9)/COUNTA('Job Catalog'!$C$10:$C$509),""))</f>
        <v/>
      </c>
      <c r="CS83" s="57">
        <f>IF(OR($A83="",CS$9=""),"",IFERROR(COUNTIFS('Job Catalog'!$F$10:$F$509,$A83,'Job Catalog'!$H$10:$H$509,CS$7,'Job Catalog'!$I$10:$I$509,CS$9)/COUNTA('Job Catalog'!$C$10:$C$509),""))</f>
        <v/>
      </c>
      <c r="CT83" s="57">
        <f>IF(OR($A83="",CT$9=""),"",IFERROR(COUNTIFS('Job Catalog'!$F$10:$F$509,$A83,'Job Catalog'!$H$10:$H$509,CT$7,'Job Catalog'!$I$10:$I$509,CT$9)/COUNTA('Job Catalog'!$C$10:$C$509),""))</f>
        <v/>
      </c>
      <c r="CU83" s="58">
        <f>IF($A83="","",SUM(C83:CT83))</f>
        <v/>
      </c>
    </row>
    <row r="84">
      <c r="A84">
        <f>IF(SETUP!$C222="","",SETUP!$C222)</f>
        <v/>
      </c>
      <c r="B84" s="9">
        <f>IF(SETUP!$C222="","",SETUP!$B222&amp;" / "&amp;SETUP!$D222)</f>
        <v/>
      </c>
      <c r="C84" s="57">
        <f>IF(OR($A84="",C$9=""),"",IFERROR(COUNTIFS('Job Catalog'!$F$10:$F$509,$A84,'Job Catalog'!$H$10:$H$509,C$7,'Job Catalog'!$I$10:$I$509,C$9)/COUNTA('Job Catalog'!$C$10:$C$509),""))</f>
        <v/>
      </c>
      <c r="D84" s="57">
        <f>IF(OR($A84="",D$9=""),"",IFERROR(COUNTIFS('Job Catalog'!$F$10:$F$509,$A84,'Job Catalog'!$H$10:$H$509,D$7,'Job Catalog'!$I$10:$I$509,D$9)/COUNTA('Job Catalog'!$C$10:$C$509),""))</f>
        <v/>
      </c>
      <c r="E84" s="57">
        <f>IF(OR($A84="",E$9=""),"",IFERROR(COUNTIFS('Job Catalog'!$F$10:$F$509,$A84,'Job Catalog'!$H$10:$H$509,E$7,'Job Catalog'!$I$10:$I$509,E$9)/COUNTA('Job Catalog'!$C$10:$C$509),""))</f>
        <v/>
      </c>
      <c r="F84" s="57">
        <f>IF(OR($A84="",F$9=""),"",IFERROR(COUNTIFS('Job Catalog'!$F$10:$F$509,$A84,'Job Catalog'!$H$10:$H$509,F$7,'Job Catalog'!$I$10:$I$509,F$9)/COUNTA('Job Catalog'!$C$10:$C$509),""))</f>
        <v/>
      </c>
      <c r="G84" s="57">
        <f>IF(OR($A84="",G$9=""),"",IFERROR(COUNTIFS('Job Catalog'!$F$10:$F$509,$A84,'Job Catalog'!$H$10:$H$509,G$7,'Job Catalog'!$I$10:$I$509,G$9)/COUNTA('Job Catalog'!$C$10:$C$509),""))</f>
        <v/>
      </c>
      <c r="H84" s="57">
        <f>IF(OR($A84="",H$9=""),"",IFERROR(COUNTIFS('Job Catalog'!$F$10:$F$509,$A84,'Job Catalog'!$H$10:$H$509,H$7,'Job Catalog'!$I$10:$I$509,H$9)/COUNTA('Job Catalog'!$C$10:$C$509),""))</f>
        <v/>
      </c>
      <c r="I84" s="57">
        <f>IF(OR($A84="",I$9=""),"",IFERROR(COUNTIFS('Job Catalog'!$F$10:$F$509,$A84,'Job Catalog'!$H$10:$H$509,I$7,'Job Catalog'!$I$10:$I$509,I$9)/COUNTA('Job Catalog'!$C$10:$C$509),""))</f>
        <v/>
      </c>
      <c r="J84" s="57">
        <f>IF(OR($A84="",J$9=""),"",IFERROR(COUNTIFS('Job Catalog'!$F$10:$F$509,$A84,'Job Catalog'!$H$10:$H$509,J$7,'Job Catalog'!$I$10:$I$509,J$9)/COUNTA('Job Catalog'!$C$10:$C$509),""))</f>
        <v/>
      </c>
      <c r="K84" s="57">
        <f>IF(OR($A84="",K$9=""),"",IFERROR(COUNTIFS('Job Catalog'!$F$10:$F$509,$A84,'Job Catalog'!$H$10:$H$509,K$7,'Job Catalog'!$I$10:$I$509,K$9)/COUNTA('Job Catalog'!$C$10:$C$509),""))</f>
        <v/>
      </c>
      <c r="L84" s="57">
        <f>IF(OR($A84="",L$9=""),"",IFERROR(COUNTIFS('Job Catalog'!$F$10:$F$509,$A84,'Job Catalog'!$H$10:$H$509,L$7,'Job Catalog'!$I$10:$I$509,L$9)/COUNTA('Job Catalog'!$C$10:$C$509),""))</f>
        <v/>
      </c>
      <c r="M84" s="57">
        <f>IF(OR($A84="",M$9=""),"",IFERROR(COUNTIFS('Job Catalog'!$F$10:$F$509,$A84,'Job Catalog'!$H$10:$H$509,M$7,'Job Catalog'!$I$10:$I$509,M$9)/COUNTA('Job Catalog'!$C$10:$C$509),""))</f>
        <v/>
      </c>
      <c r="N84" s="57">
        <f>IF(OR($A84="",N$9=""),"",IFERROR(COUNTIFS('Job Catalog'!$F$10:$F$509,$A84,'Job Catalog'!$H$10:$H$509,N$7,'Job Catalog'!$I$10:$I$509,N$9)/COUNTA('Job Catalog'!$C$10:$C$509),""))</f>
        <v/>
      </c>
      <c r="O84" s="57">
        <f>IF(OR($A84="",O$9=""),"",IFERROR(COUNTIFS('Job Catalog'!$F$10:$F$509,$A84,'Job Catalog'!$H$10:$H$509,O$7,'Job Catalog'!$I$10:$I$509,O$9)/COUNTA('Job Catalog'!$C$10:$C$509),""))</f>
        <v/>
      </c>
      <c r="P84" s="57">
        <f>IF(OR($A84="",P$9=""),"",IFERROR(COUNTIFS('Job Catalog'!$F$10:$F$509,$A84,'Job Catalog'!$H$10:$H$509,P$7,'Job Catalog'!$I$10:$I$509,P$9)/COUNTA('Job Catalog'!$C$10:$C$509),""))</f>
        <v/>
      </c>
      <c r="Q84" s="57">
        <f>IF(OR($A84="",Q$9=""),"",IFERROR(COUNTIFS('Job Catalog'!$F$10:$F$509,$A84,'Job Catalog'!$H$10:$H$509,Q$7,'Job Catalog'!$I$10:$I$509,Q$9)/COUNTA('Job Catalog'!$C$10:$C$509),""))</f>
        <v/>
      </c>
      <c r="R84" s="57">
        <f>IF(OR($A84="",R$9=""),"",IFERROR(COUNTIFS('Job Catalog'!$F$10:$F$509,$A84,'Job Catalog'!$H$10:$H$509,R$7,'Job Catalog'!$I$10:$I$509,R$9)/COUNTA('Job Catalog'!$C$10:$C$509),""))</f>
        <v/>
      </c>
      <c r="S84" s="57">
        <f>IF(OR($A84="",S$9=""),"",IFERROR(COUNTIFS('Job Catalog'!$F$10:$F$509,$A84,'Job Catalog'!$H$10:$H$509,S$7,'Job Catalog'!$I$10:$I$509,S$9)/COUNTA('Job Catalog'!$C$10:$C$509),""))</f>
        <v/>
      </c>
      <c r="T84" s="57">
        <f>IF(OR($A84="",T$9=""),"",IFERROR(COUNTIFS('Job Catalog'!$F$10:$F$509,$A84,'Job Catalog'!$H$10:$H$509,T$7,'Job Catalog'!$I$10:$I$509,T$9)/COUNTA('Job Catalog'!$C$10:$C$509),""))</f>
        <v/>
      </c>
      <c r="U84" s="57">
        <f>IF(OR($A84="",U$9=""),"",IFERROR(COUNTIFS('Job Catalog'!$F$10:$F$509,$A84,'Job Catalog'!$H$10:$H$509,U$7,'Job Catalog'!$I$10:$I$509,U$9)/COUNTA('Job Catalog'!$C$10:$C$509),""))</f>
        <v/>
      </c>
      <c r="V84" s="57">
        <f>IF(OR($A84="",V$9=""),"",IFERROR(COUNTIFS('Job Catalog'!$F$10:$F$509,$A84,'Job Catalog'!$H$10:$H$509,V$7,'Job Catalog'!$I$10:$I$509,V$9)/COUNTA('Job Catalog'!$C$10:$C$509),""))</f>
        <v/>
      </c>
      <c r="W84" s="57">
        <f>IF(OR($A84="",W$9=""),"",IFERROR(COUNTIFS('Job Catalog'!$F$10:$F$509,$A84,'Job Catalog'!$H$10:$H$509,W$7,'Job Catalog'!$I$10:$I$509,W$9)/COUNTA('Job Catalog'!$C$10:$C$509),""))</f>
        <v/>
      </c>
      <c r="X84" s="57">
        <f>IF(OR($A84="",X$9=""),"",IFERROR(COUNTIFS('Job Catalog'!$F$10:$F$509,$A84,'Job Catalog'!$H$10:$H$509,X$7,'Job Catalog'!$I$10:$I$509,X$9)/COUNTA('Job Catalog'!$C$10:$C$509),""))</f>
        <v/>
      </c>
      <c r="Y84" s="57">
        <f>IF(OR($A84="",Y$9=""),"",IFERROR(COUNTIFS('Job Catalog'!$F$10:$F$509,$A84,'Job Catalog'!$H$10:$H$509,Y$7,'Job Catalog'!$I$10:$I$509,Y$9)/COUNTA('Job Catalog'!$C$10:$C$509),""))</f>
        <v/>
      </c>
      <c r="Z84" s="57">
        <f>IF(OR($A84="",Z$9=""),"",IFERROR(COUNTIFS('Job Catalog'!$F$10:$F$509,$A84,'Job Catalog'!$H$10:$H$509,Z$7,'Job Catalog'!$I$10:$I$509,Z$9)/COUNTA('Job Catalog'!$C$10:$C$509),""))</f>
        <v/>
      </c>
      <c r="AA84" s="57">
        <f>IF(OR($A84="",AA$9=""),"",IFERROR(COUNTIFS('Job Catalog'!$F$10:$F$509,$A84,'Job Catalog'!$H$10:$H$509,AA$7,'Job Catalog'!$I$10:$I$509,AA$9)/COUNTA('Job Catalog'!$C$10:$C$509),""))</f>
        <v/>
      </c>
      <c r="AB84" s="57">
        <f>IF(OR($A84="",AB$9=""),"",IFERROR(COUNTIFS('Job Catalog'!$F$10:$F$509,$A84,'Job Catalog'!$H$10:$H$509,AB$7,'Job Catalog'!$I$10:$I$509,AB$9)/COUNTA('Job Catalog'!$C$10:$C$509),""))</f>
        <v/>
      </c>
      <c r="AC84" s="57">
        <f>IF(OR($A84="",AC$9=""),"",IFERROR(COUNTIFS('Job Catalog'!$F$10:$F$509,$A84,'Job Catalog'!$H$10:$H$509,AC$7,'Job Catalog'!$I$10:$I$509,AC$9)/COUNTA('Job Catalog'!$C$10:$C$509),""))</f>
        <v/>
      </c>
      <c r="AD84" s="57">
        <f>IF(OR($A84="",AD$9=""),"",IFERROR(COUNTIFS('Job Catalog'!$F$10:$F$509,$A84,'Job Catalog'!$H$10:$H$509,AD$7,'Job Catalog'!$I$10:$I$509,AD$9)/COUNTA('Job Catalog'!$C$10:$C$509),""))</f>
        <v/>
      </c>
      <c r="AE84" s="57">
        <f>IF(OR($A84="",AE$9=""),"",IFERROR(COUNTIFS('Job Catalog'!$F$10:$F$509,$A84,'Job Catalog'!$H$10:$H$509,AE$7,'Job Catalog'!$I$10:$I$509,AE$9)/COUNTA('Job Catalog'!$C$10:$C$509),""))</f>
        <v/>
      </c>
      <c r="AF84" s="57">
        <f>IF(OR($A84="",AF$9=""),"",IFERROR(COUNTIFS('Job Catalog'!$F$10:$F$509,$A84,'Job Catalog'!$H$10:$H$509,AF$7,'Job Catalog'!$I$10:$I$509,AF$9)/COUNTA('Job Catalog'!$C$10:$C$509),""))</f>
        <v/>
      </c>
      <c r="AG84" s="57">
        <f>IF(OR($A84="",AG$9=""),"",IFERROR(COUNTIFS('Job Catalog'!$F$10:$F$509,$A84,'Job Catalog'!$H$10:$H$509,AG$7,'Job Catalog'!$I$10:$I$509,AG$9)/COUNTA('Job Catalog'!$C$10:$C$509),""))</f>
        <v/>
      </c>
      <c r="AH84" s="57">
        <f>IF(OR($A84="",AH$9=""),"",IFERROR(COUNTIFS('Job Catalog'!$F$10:$F$509,$A84,'Job Catalog'!$H$10:$H$509,AH$7,'Job Catalog'!$I$10:$I$509,AH$9)/COUNTA('Job Catalog'!$C$10:$C$509),""))</f>
        <v/>
      </c>
      <c r="AI84" s="57">
        <f>IF(OR($A84="",AI$9=""),"",IFERROR(COUNTIFS('Job Catalog'!$F$10:$F$509,$A84,'Job Catalog'!$H$10:$H$509,AI$7,'Job Catalog'!$I$10:$I$509,AI$9)/COUNTA('Job Catalog'!$C$10:$C$509),""))</f>
        <v/>
      </c>
      <c r="AJ84" s="57">
        <f>IF(OR($A84="",AJ$9=""),"",IFERROR(COUNTIFS('Job Catalog'!$F$10:$F$509,$A84,'Job Catalog'!$H$10:$H$509,AJ$7,'Job Catalog'!$I$10:$I$509,AJ$9)/COUNTA('Job Catalog'!$C$10:$C$509),""))</f>
        <v/>
      </c>
      <c r="AK84" s="57">
        <f>IF(OR($A84="",AK$9=""),"",IFERROR(COUNTIFS('Job Catalog'!$F$10:$F$509,$A84,'Job Catalog'!$H$10:$H$509,AK$7,'Job Catalog'!$I$10:$I$509,AK$9)/COUNTA('Job Catalog'!$C$10:$C$509),""))</f>
        <v/>
      </c>
      <c r="AL84" s="57">
        <f>IF(OR($A84="",AL$9=""),"",IFERROR(COUNTIFS('Job Catalog'!$F$10:$F$509,$A84,'Job Catalog'!$H$10:$H$509,AL$7,'Job Catalog'!$I$10:$I$509,AL$9)/COUNTA('Job Catalog'!$C$10:$C$509),""))</f>
        <v/>
      </c>
      <c r="AM84" s="57">
        <f>IF(OR($A84="",AM$9=""),"",IFERROR(COUNTIFS('Job Catalog'!$F$10:$F$509,$A84,'Job Catalog'!$H$10:$H$509,AM$7,'Job Catalog'!$I$10:$I$509,AM$9)/COUNTA('Job Catalog'!$C$10:$C$509),""))</f>
        <v/>
      </c>
      <c r="AN84" s="57">
        <f>IF(OR($A84="",AN$9=""),"",IFERROR(COUNTIFS('Job Catalog'!$F$10:$F$509,$A84,'Job Catalog'!$H$10:$H$509,AN$7,'Job Catalog'!$I$10:$I$509,AN$9)/COUNTA('Job Catalog'!$C$10:$C$509),""))</f>
        <v/>
      </c>
      <c r="AO84" s="57">
        <f>IF(OR($A84="",AO$9=""),"",IFERROR(COUNTIFS('Job Catalog'!$F$10:$F$509,$A84,'Job Catalog'!$H$10:$H$509,AO$7,'Job Catalog'!$I$10:$I$509,AO$9)/COUNTA('Job Catalog'!$C$10:$C$509),""))</f>
        <v/>
      </c>
      <c r="AP84" s="57">
        <f>IF(OR($A84="",AP$9=""),"",IFERROR(COUNTIFS('Job Catalog'!$F$10:$F$509,$A84,'Job Catalog'!$H$10:$H$509,AP$7,'Job Catalog'!$I$10:$I$509,AP$9)/COUNTA('Job Catalog'!$C$10:$C$509),""))</f>
        <v/>
      </c>
      <c r="AQ84" s="57">
        <f>IF(OR($A84="",AQ$9=""),"",IFERROR(COUNTIFS('Job Catalog'!$F$10:$F$509,$A84,'Job Catalog'!$H$10:$H$509,AQ$7,'Job Catalog'!$I$10:$I$509,AQ$9)/COUNTA('Job Catalog'!$C$10:$C$509),""))</f>
        <v/>
      </c>
      <c r="AR84" s="57">
        <f>IF(OR($A84="",AR$9=""),"",IFERROR(COUNTIFS('Job Catalog'!$F$10:$F$509,$A84,'Job Catalog'!$H$10:$H$509,AR$7,'Job Catalog'!$I$10:$I$509,AR$9)/COUNTA('Job Catalog'!$C$10:$C$509),""))</f>
        <v/>
      </c>
      <c r="AS84" s="57">
        <f>IF(OR($A84="",AS$9=""),"",IFERROR(COUNTIFS('Job Catalog'!$F$10:$F$509,$A84,'Job Catalog'!$H$10:$H$509,AS$7,'Job Catalog'!$I$10:$I$509,AS$9)/COUNTA('Job Catalog'!$C$10:$C$509),""))</f>
        <v/>
      </c>
      <c r="AT84" s="57">
        <f>IF(OR($A84="",AT$9=""),"",IFERROR(COUNTIFS('Job Catalog'!$F$10:$F$509,$A84,'Job Catalog'!$H$10:$H$509,AT$7,'Job Catalog'!$I$10:$I$509,AT$9)/COUNTA('Job Catalog'!$C$10:$C$509),""))</f>
        <v/>
      </c>
      <c r="AU84" s="57">
        <f>IF(OR($A84="",AU$9=""),"",IFERROR(COUNTIFS('Job Catalog'!$F$10:$F$509,$A84,'Job Catalog'!$H$10:$H$509,AU$7,'Job Catalog'!$I$10:$I$509,AU$9)/COUNTA('Job Catalog'!$C$10:$C$509),""))</f>
        <v/>
      </c>
      <c r="AV84" s="57">
        <f>IF(OR($A84="",AV$9=""),"",IFERROR(COUNTIFS('Job Catalog'!$F$10:$F$509,$A84,'Job Catalog'!$H$10:$H$509,AV$7,'Job Catalog'!$I$10:$I$509,AV$9)/COUNTA('Job Catalog'!$C$10:$C$509),""))</f>
        <v/>
      </c>
      <c r="AW84" s="57">
        <f>IF(OR($A84="",AW$9=""),"",IFERROR(COUNTIFS('Job Catalog'!$F$10:$F$509,$A84,'Job Catalog'!$H$10:$H$509,AW$7,'Job Catalog'!$I$10:$I$509,AW$9)/COUNTA('Job Catalog'!$C$10:$C$509),""))</f>
        <v/>
      </c>
      <c r="AX84" s="57">
        <f>IF(OR($A84="",AX$9=""),"",IFERROR(COUNTIFS('Job Catalog'!$F$10:$F$509,$A84,'Job Catalog'!$H$10:$H$509,AX$7,'Job Catalog'!$I$10:$I$509,AX$9)/COUNTA('Job Catalog'!$C$10:$C$509),""))</f>
        <v/>
      </c>
      <c r="AY84" s="57">
        <f>IF(OR($A84="",AY$9=""),"",IFERROR(COUNTIFS('Job Catalog'!$F$10:$F$509,$A84,'Job Catalog'!$H$10:$H$509,AY$7,'Job Catalog'!$I$10:$I$509,AY$9)/COUNTA('Job Catalog'!$C$10:$C$509),""))</f>
        <v/>
      </c>
      <c r="AZ84" s="57">
        <f>IF(OR($A84="",AZ$9=""),"",IFERROR(COUNTIFS('Job Catalog'!$F$10:$F$509,$A84,'Job Catalog'!$H$10:$H$509,AZ$7,'Job Catalog'!$I$10:$I$509,AZ$9)/COUNTA('Job Catalog'!$C$10:$C$509),""))</f>
        <v/>
      </c>
      <c r="BA84" s="57">
        <f>IF(OR($A84="",BA$9=""),"",IFERROR(COUNTIFS('Job Catalog'!$F$10:$F$509,$A84,'Job Catalog'!$H$10:$H$509,BA$7,'Job Catalog'!$I$10:$I$509,BA$9)/COUNTA('Job Catalog'!$C$10:$C$509),""))</f>
        <v/>
      </c>
      <c r="BB84" s="57">
        <f>IF(OR($A84="",BB$9=""),"",IFERROR(COUNTIFS('Job Catalog'!$F$10:$F$509,$A84,'Job Catalog'!$H$10:$H$509,BB$7,'Job Catalog'!$I$10:$I$509,BB$9)/COUNTA('Job Catalog'!$C$10:$C$509),""))</f>
        <v/>
      </c>
      <c r="BC84" s="57">
        <f>IF(OR($A84="",BC$9=""),"",IFERROR(COUNTIFS('Job Catalog'!$F$10:$F$509,$A84,'Job Catalog'!$H$10:$H$509,BC$7,'Job Catalog'!$I$10:$I$509,BC$9)/COUNTA('Job Catalog'!$C$10:$C$509),""))</f>
        <v/>
      </c>
      <c r="BD84" s="57">
        <f>IF(OR($A84="",BD$9=""),"",IFERROR(COUNTIFS('Job Catalog'!$F$10:$F$509,$A84,'Job Catalog'!$H$10:$H$509,BD$7,'Job Catalog'!$I$10:$I$509,BD$9)/COUNTA('Job Catalog'!$C$10:$C$509),""))</f>
        <v/>
      </c>
      <c r="BE84" s="57">
        <f>IF(OR($A84="",BE$9=""),"",IFERROR(COUNTIFS('Job Catalog'!$F$10:$F$509,$A84,'Job Catalog'!$H$10:$H$509,BE$7,'Job Catalog'!$I$10:$I$509,BE$9)/COUNTA('Job Catalog'!$C$10:$C$509),""))</f>
        <v/>
      </c>
      <c r="BF84" s="57">
        <f>IF(OR($A84="",BF$9=""),"",IFERROR(COUNTIFS('Job Catalog'!$F$10:$F$509,$A84,'Job Catalog'!$H$10:$H$509,BF$7,'Job Catalog'!$I$10:$I$509,BF$9)/COUNTA('Job Catalog'!$C$10:$C$509),""))</f>
        <v/>
      </c>
      <c r="BG84" s="57">
        <f>IF(OR($A84="",BG$9=""),"",IFERROR(COUNTIFS('Job Catalog'!$F$10:$F$509,$A84,'Job Catalog'!$H$10:$H$509,BG$7,'Job Catalog'!$I$10:$I$509,BG$9)/COUNTA('Job Catalog'!$C$10:$C$509),""))</f>
        <v/>
      </c>
      <c r="BH84" s="57">
        <f>IF(OR($A84="",BH$9=""),"",IFERROR(COUNTIFS('Job Catalog'!$F$10:$F$509,$A84,'Job Catalog'!$H$10:$H$509,BH$7,'Job Catalog'!$I$10:$I$509,BH$9)/COUNTA('Job Catalog'!$C$10:$C$509),""))</f>
        <v/>
      </c>
      <c r="BI84" s="57">
        <f>IF(OR($A84="",BI$9=""),"",IFERROR(COUNTIFS('Job Catalog'!$F$10:$F$509,$A84,'Job Catalog'!$H$10:$H$509,BI$7,'Job Catalog'!$I$10:$I$509,BI$9)/COUNTA('Job Catalog'!$C$10:$C$509),""))</f>
        <v/>
      </c>
      <c r="BJ84" s="57">
        <f>IF(OR($A84="",BJ$9=""),"",IFERROR(COUNTIFS('Job Catalog'!$F$10:$F$509,$A84,'Job Catalog'!$H$10:$H$509,BJ$7,'Job Catalog'!$I$10:$I$509,BJ$9)/COUNTA('Job Catalog'!$C$10:$C$509),""))</f>
        <v/>
      </c>
      <c r="BK84" s="57">
        <f>IF(OR($A84="",BK$9=""),"",IFERROR(COUNTIFS('Job Catalog'!$F$10:$F$509,$A84,'Job Catalog'!$H$10:$H$509,BK$7,'Job Catalog'!$I$10:$I$509,BK$9)/COUNTA('Job Catalog'!$C$10:$C$509),""))</f>
        <v/>
      </c>
      <c r="BL84" s="57">
        <f>IF(OR($A84="",BL$9=""),"",IFERROR(COUNTIFS('Job Catalog'!$F$10:$F$509,$A84,'Job Catalog'!$H$10:$H$509,BL$7,'Job Catalog'!$I$10:$I$509,BL$9)/COUNTA('Job Catalog'!$C$10:$C$509),""))</f>
        <v/>
      </c>
      <c r="BM84" s="57">
        <f>IF(OR($A84="",BM$9=""),"",IFERROR(COUNTIFS('Job Catalog'!$F$10:$F$509,$A84,'Job Catalog'!$H$10:$H$509,BM$7,'Job Catalog'!$I$10:$I$509,BM$9)/COUNTA('Job Catalog'!$C$10:$C$509),""))</f>
        <v/>
      </c>
      <c r="BN84" s="57">
        <f>IF(OR($A84="",BN$9=""),"",IFERROR(COUNTIFS('Job Catalog'!$F$10:$F$509,$A84,'Job Catalog'!$H$10:$H$509,BN$7,'Job Catalog'!$I$10:$I$509,BN$9)/COUNTA('Job Catalog'!$C$10:$C$509),""))</f>
        <v/>
      </c>
      <c r="BO84" s="57">
        <f>IF(OR($A84="",BO$9=""),"",IFERROR(COUNTIFS('Job Catalog'!$F$10:$F$509,$A84,'Job Catalog'!$H$10:$H$509,BO$7,'Job Catalog'!$I$10:$I$509,BO$9)/COUNTA('Job Catalog'!$C$10:$C$509),""))</f>
        <v/>
      </c>
      <c r="BP84" s="57">
        <f>IF(OR($A84="",BP$9=""),"",IFERROR(COUNTIFS('Job Catalog'!$F$10:$F$509,$A84,'Job Catalog'!$H$10:$H$509,BP$7,'Job Catalog'!$I$10:$I$509,BP$9)/COUNTA('Job Catalog'!$C$10:$C$509),""))</f>
        <v/>
      </c>
      <c r="BQ84" s="57">
        <f>IF(OR($A84="",BQ$9=""),"",IFERROR(COUNTIFS('Job Catalog'!$F$10:$F$509,$A84,'Job Catalog'!$H$10:$H$509,BQ$7,'Job Catalog'!$I$10:$I$509,BQ$9)/COUNTA('Job Catalog'!$C$10:$C$509),""))</f>
        <v/>
      </c>
      <c r="BR84" s="57">
        <f>IF(OR($A84="",BR$9=""),"",IFERROR(COUNTIFS('Job Catalog'!$F$10:$F$509,$A84,'Job Catalog'!$H$10:$H$509,BR$7,'Job Catalog'!$I$10:$I$509,BR$9)/COUNTA('Job Catalog'!$C$10:$C$509),""))</f>
        <v/>
      </c>
      <c r="BS84" s="57">
        <f>IF(OR($A84="",BS$9=""),"",IFERROR(COUNTIFS('Job Catalog'!$F$10:$F$509,$A84,'Job Catalog'!$H$10:$H$509,BS$7,'Job Catalog'!$I$10:$I$509,BS$9)/COUNTA('Job Catalog'!$C$10:$C$509),""))</f>
        <v/>
      </c>
      <c r="BT84" s="57">
        <f>IF(OR($A84="",BT$9=""),"",IFERROR(COUNTIFS('Job Catalog'!$F$10:$F$509,$A84,'Job Catalog'!$H$10:$H$509,BT$7,'Job Catalog'!$I$10:$I$509,BT$9)/COUNTA('Job Catalog'!$C$10:$C$509),""))</f>
        <v/>
      </c>
      <c r="BU84" s="57">
        <f>IF(OR($A84="",BU$9=""),"",IFERROR(COUNTIFS('Job Catalog'!$F$10:$F$509,$A84,'Job Catalog'!$H$10:$H$509,BU$7,'Job Catalog'!$I$10:$I$509,BU$9)/COUNTA('Job Catalog'!$C$10:$C$509),""))</f>
        <v/>
      </c>
      <c r="BV84" s="57">
        <f>IF(OR($A84="",BV$9=""),"",IFERROR(COUNTIFS('Job Catalog'!$F$10:$F$509,$A84,'Job Catalog'!$H$10:$H$509,BV$7,'Job Catalog'!$I$10:$I$509,BV$9)/COUNTA('Job Catalog'!$C$10:$C$509),""))</f>
        <v/>
      </c>
      <c r="BW84" s="57">
        <f>IF(OR($A84="",BW$9=""),"",IFERROR(COUNTIFS('Job Catalog'!$F$10:$F$509,$A84,'Job Catalog'!$H$10:$H$509,BW$7,'Job Catalog'!$I$10:$I$509,BW$9)/COUNTA('Job Catalog'!$C$10:$C$509),""))</f>
        <v/>
      </c>
      <c r="BX84" s="57">
        <f>IF(OR($A84="",BX$9=""),"",IFERROR(COUNTIFS('Job Catalog'!$F$10:$F$509,$A84,'Job Catalog'!$H$10:$H$509,BX$7,'Job Catalog'!$I$10:$I$509,BX$9)/COUNTA('Job Catalog'!$C$10:$C$509),""))</f>
        <v/>
      </c>
      <c r="BY84" s="57">
        <f>IF(OR($A84="",BY$9=""),"",IFERROR(COUNTIFS('Job Catalog'!$F$10:$F$509,$A84,'Job Catalog'!$H$10:$H$509,BY$7,'Job Catalog'!$I$10:$I$509,BY$9)/COUNTA('Job Catalog'!$C$10:$C$509),""))</f>
        <v/>
      </c>
      <c r="BZ84" s="57">
        <f>IF(OR($A84="",BZ$9=""),"",IFERROR(COUNTIFS('Job Catalog'!$F$10:$F$509,$A84,'Job Catalog'!$H$10:$H$509,BZ$7,'Job Catalog'!$I$10:$I$509,BZ$9)/COUNTA('Job Catalog'!$C$10:$C$509),""))</f>
        <v/>
      </c>
      <c r="CA84" s="57">
        <f>IF(OR($A84="",CA$9=""),"",IFERROR(COUNTIFS('Job Catalog'!$F$10:$F$509,$A84,'Job Catalog'!$H$10:$H$509,CA$7,'Job Catalog'!$I$10:$I$509,CA$9)/COUNTA('Job Catalog'!$C$10:$C$509),""))</f>
        <v/>
      </c>
      <c r="CB84" s="57">
        <f>IF(OR($A84="",CB$9=""),"",IFERROR(COUNTIFS('Job Catalog'!$F$10:$F$509,$A84,'Job Catalog'!$H$10:$H$509,CB$7,'Job Catalog'!$I$10:$I$509,CB$9)/COUNTA('Job Catalog'!$C$10:$C$509),""))</f>
        <v/>
      </c>
      <c r="CC84" s="57">
        <f>IF(OR($A84="",CC$9=""),"",IFERROR(COUNTIFS('Job Catalog'!$F$10:$F$509,$A84,'Job Catalog'!$H$10:$H$509,CC$7,'Job Catalog'!$I$10:$I$509,CC$9)/COUNTA('Job Catalog'!$C$10:$C$509),""))</f>
        <v/>
      </c>
      <c r="CD84" s="57">
        <f>IF(OR($A84="",CD$9=""),"",IFERROR(COUNTIFS('Job Catalog'!$F$10:$F$509,$A84,'Job Catalog'!$H$10:$H$509,CD$7,'Job Catalog'!$I$10:$I$509,CD$9)/COUNTA('Job Catalog'!$C$10:$C$509),""))</f>
        <v/>
      </c>
      <c r="CE84" s="57">
        <f>IF(OR($A84="",CE$9=""),"",IFERROR(COUNTIFS('Job Catalog'!$F$10:$F$509,$A84,'Job Catalog'!$H$10:$H$509,CE$7,'Job Catalog'!$I$10:$I$509,CE$9)/COUNTA('Job Catalog'!$C$10:$C$509),""))</f>
        <v/>
      </c>
      <c r="CF84" s="57">
        <f>IF(OR($A84="",CF$9=""),"",IFERROR(COUNTIFS('Job Catalog'!$F$10:$F$509,$A84,'Job Catalog'!$H$10:$H$509,CF$7,'Job Catalog'!$I$10:$I$509,CF$9)/COUNTA('Job Catalog'!$C$10:$C$509),""))</f>
        <v/>
      </c>
      <c r="CG84" s="57">
        <f>IF(OR($A84="",CG$9=""),"",IFERROR(COUNTIFS('Job Catalog'!$F$10:$F$509,$A84,'Job Catalog'!$H$10:$H$509,CG$7,'Job Catalog'!$I$10:$I$509,CG$9)/COUNTA('Job Catalog'!$C$10:$C$509),""))</f>
        <v/>
      </c>
      <c r="CH84" s="57">
        <f>IF(OR($A84="",CH$9=""),"",IFERROR(COUNTIFS('Job Catalog'!$F$10:$F$509,$A84,'Job Catalog'!$H$10:$H$509,CH$7,'Job Catalog'!$I$10:$I$509,CH$9)/COUNTA('Job Catalog'!$C$10:$C$509),""))</f>
        <v/>
      </c>
      <c r="CI84" s="57">
        <f>IF(OR($A84="",CI$9=""),"",IFERROR(COUNTIFS('Job Catalog'!$F$10:$F$509,$A84,'Job Catalog'!$H$10:$H$509,CI$7,'Job Catalog'!$I$10:$I$509,CI$9)/COUNTA('Job Catalog'!$C$10:$C$509),""))</f>
        <v/>
      </c>
      <c r="CJ84" s="57">
        <f>IF(OR($A84="",CJ$9=""),"",IFERROR(COUNTIFS('Job Catalog'!$F$10:$F$509,$A84,'Job Catalog'!$H$10:$H$509,CJ$7,'Job Catalog'!$I$10:$I$509,CJ$9)/COUNTA('Job Catalog'!$C$10:$C$509),""))</f>
        <v/>
      </c>
      <c r="CK84" s="57">
        <f>IF(OR($A84="",CK$9=""),"",IFERROR(COUNTIFS('Job Catalog'!$F$10:$F$509,$A84,'Job Catalog'!$H$10:$H$509,CK$7,'Job Catalog'!$I$10:$I$509,CK$9)/COUNTA('Job Catalog'!$C$10:$C$509),""))</f>
        <v/>
      </c>
      <c r="CL84" s="57">
        <f>IF(OR($A84="",CL$9=""),"",IFERROR(COUNTIFS('Job Catalog'!$F$10:$F$509,$A84,'Job Catalog'!$H$10:$H$509,CL$7,'Job Catalog'!$I$10:$I$509,CL$9)/COUNTA('Job Catalog'!$C$10:$C$509),""))</f>
        <v/>
      </c>
      <c r="CM84" s="57">
        <f>IF(OR($A84="",CM$9=""),"",IFERROR(COUNTIFS('Job Catalog'!$F$10:$F$509,$A84,'Job Catalog'!$H$10:$H$509,CM$7,'Job Catalog'!$I$10:$I$509,CM$9)/COUNTA('Job Catalog'!$C$10:$C$509),""))</f>
        <v/>
      </c>
      <c r="CN84" s="57">
        <f>IF(OR($A84="",CN$9=""),"",IFERROR(COUNTIFS('Job Catalog'!$F$10:$F$509,$A84,'Job Catalog'!$H$10:$H$509,CN$7,'Job Catalog'!$I$10:$I$509,CN$9)/COUNTA('Job Catalog'!$C$10:$C$509),""))</f>
        <v/>
      </c>
      <c r="CO84" s="57">
        <f>IF(OR($A84="",CO$9=""),"",IFERROR(COUNTIFS('Job Catalog'!$F$10:$F$509,$A84,'Job Catalog'!$H$10:$H$509,CO$7,'Job Catalog'!$I$10:$I$509,CO$9)/COUNTA('Job Catalog'!$C$10:$C$509),""))</f>
        <v/>
      </c>
      <c r="CP84" s="57">
        <f>IF(OR($A84="",CP$9=""),"",IFERROR(COUNTIFS('Job Catalog'!$F$10:$F$509,$A84,'Job Catalog'!$H$10:$H$509,CP$7,'Job Catalog'!$I$10:$I$509,CP$9)/COUNTA('Job Catalog'!$C$10:$C$509),""))</f>
        <v/>
      </c>
      <c r="CQ84" s="57">
        <f>IF(OR($A84="",CQ$9=""),"",IFERROR(COUNTIFS('Job Catalog'!$F$10:$F$509,$A84,'Job Catalog'!$H$10:$H$509,CQ$7,'Job Catalog'!$I$10:$I$509,CQ$9)/COUNTA('Job Catalog'!$C$10:$C$509),""))</f>
        <v/>
      </c>
      <c r="CR84" s="57">
        <f>IF(OR($A84="",CR$9=""),"",IFERROR(COUNTIFS('Job Catalog'!$F$10:$F$509,$A84,'Job Catalog'!$H$10:$H$509,CR$7,'Job Catalog'!$I$10:$I$509,CR$9)/COUNTA('Job Catalog'!$C$10:$C$509),""))</f>
        <v/>
      </c>
      <c r="CS84" s="57">
        <f>IF(OR($A84="",CS$9=""),"",IFERROR(COUNTIFS('Job Catalog'!$F$10:$F$509,$A84,'Job Catalog'!$H$10:$H$509,CS$7,'Job Catalog'!$I$10:$I$509,CS$9)/COUNTA('Job Catalog'!$C$10:$C$509),""))</f>
        <v/>
      </c>
      <c r="CT84" s="57">
        <f>IF(OR($A84="",CT$9=""),"",IFERROR(COUNTIFS('Job Catalog'!$F$10:$F$509,$A84,'Job Catalog'!$H$10:$H$509,CT$7,'Job Catalog'!$I$10:$I$509,CT$9)/COUNTA('Job Catalog'!$C$10:$C$509),""))</f>
        <v/>
      </c>
      <c r="CU84" s="58">
        <f>IF($A84="","",SUM(C84:CT84))</f>
        <v/>
      </c>
    </row>
    <row r="85">
      <c r="A85">
        <f>IF(SETUP!$C223="","",SETUP!$C223)</f>
        <v/>
      </c>
      <c r="B85" s="9">
        <f>IF(SETUP!$C223="","",SETUP!$B223&amp;" / "&amp;SETUP!$D223)</f>
        <v/>
      </c>
      <c r="C85" s="57">
        <f>IF(OR($A85="",C$9=""),"",IFERROR(COUNTIFS('Job Catalog'!$F$10:$F$509,$A85,'Job Catalog'!$H$10:$H$509,C$7,'Job Catalog'!$I$10:$I$509,C$9)/COUNTA('Job Catalog'!$C$10:$C$509),""))</f>
        <v/>
      </c>
      <c r="D85" s="57">
        <f>IF(OR($A85="",D$9=""),"",IFERROR(COUNTIFS('Job Catalog'!$F$10:$F$509,$A85,'Job Catalog'!$H$10:$H$509,D$7,'Job Catalog'!$I$10:$I$509,D$9)/COUNTA('Job Catalog'!$C$10:$C$509),""))</f>
        <v/>
      </c>
      <c r="E85" s="57">
        <f>IF(OR($A85="",E$9=""),"",IFERROR(COUNTIFS('Job Catalog'!$F$10:$F$509,$A85,'Job Catalog'!$H$10:$H$509,E$7,'Job Catalog'!$I$10:$I$509,E$9)/COUNTA('Job Catalog'!$C$10:$C$509),""))</f>
        <v/>
      </c>
      <c r="F85" s="57">
        <f>IF(OR($A85="",F$9=""),"",IFERROR(COUNTIFS('Job Catalog'!$F$10:$F$509,$A85,'Job Catalog'!$H$10:$H$509,F$7,'Job Catalog'!$I$10:$I$509,F$9)/COUNTA('Job Catalog'!$C$10:$C$509),""))</f>
        <v/>
      </c>
      <c r="G85" s="57">
        <f>IF(OR($A85="",G$9=""),"",IFERROR(COUNTIFS('Job Catalog'!$F$10:$F$509,$A85,'Job Catalog'!$H$10:$H$509,G$7,'Job Catalog'!$I$10:$I$509,G$9)/COUNTA('Job Catalog'!$C$10:$C$509),""))</f>
        <v/>
      </c>
      <c r="H85" s="57">
        <f>IF(OR($A85="",H$9=""),"",IFERROR(COUNTIFS('Job Catalog'!$F$10:$F$509,$A85,'Job Catalog'!$H$10:$H$509,H$7,'Job Catalog'!$I$10:$I$509,H$9)/COUNTA('Job Catalog'!$C$10:$C$509),""))</f>
        <v/>
      </c>
      <c r="I85" s="57">
        <f>IF(OR($A85="",I$9=""),"",IFERROR(COUNTIFS('Job Catalog'!$F$10:$F$509,$A85,'Job Catalog'!$H$10:$H$509,I$7,'Job Catalog'!$I$10:$I$509,I$9)/COUNTA('Job Catalog'!$C$10:$C$509),""))</f>
        <v/>
      </c>
      <c r="J85" s="57">
        <f>IF(OR($A85="",J$9=""),"",IFERROR(COUNTIFS('Job Catalog'!$F$10:$F$509,$A85,'Job Catalog'!$H$10:$H$509,J$7,'Job Catalog'!$I$10:$I$509,J$9)/COUNTA('Job Catalog'!$C$10:$C$509),""))</f>
        <v/>
      </c>
      <c r="K85" s="57">
        <f>IF(OR($A85="",K$9=""),"",IFERROR(COUNTIFS('Job Catalog'!$F$10:$F$509,$A85,'Job Catalog'!$H$10:$H$509,K$7,'Job Catalog'!$I$10:$I$509,K$9)/COUNTA('Job Catalog'!$C$10:$C$509),""))</f>
        <v/>
      </c>
      <c r="L85" s="57">
        <f>IF(OR($A85="",L$9=""),"",IFERROR(COUNTIFS('Job Catalog'!$F$10:$F$509,$A85,'Job Catalog'!$H$10:$H$509,L$7,'Job Catalog'!$I$10:$I$509,L$9)/COUNTA('Job Catalog'!$C$10:$C$509),""))</f>
        <v/>
      </c>
      <c r="M85" s="57">
        <f>IF(OR($A85="",M$9=""),"",IFERROR(COUNTIFS('Job Catalog'!$F$10:$F$509,$A85,'Job Catalog'!$H$10:$H$509,M$7,'Job Catalog'!$I$10:$I$509,M$9)/COUNTA('Job Catalog'!$C$10:$C$509),""))</f>
        <v/>
      </c>
      <c r="N85" s="57">
        <f>IF(OR($A85="",N$9=""),"",IFERROR(COUNTIFS('Job Catalog'!$F$10:$F$509,$A85,'Job Catalog'!$H$10:$H$509,N$7,'Job Catalog'!$I$10:$I$509,N$9)/COUNTA('Job Catalog'!$C$10:$C$509),""))</f>
        <v/>
      </c>
      <c r="O85" s="57">
        <f>IF(OR($A85="",O$9=""),"",IFERROR(COUNTIFS('Job Catalog'!$F$10:$F$509,$A85,'Job Catalog'!$H$10:$H$509,O$7,'Job Catalog'!$I$10:$I$509,O$9)/COUNTA('Job Catalog'!$C$10:$C$509),""))</f>
        <v/>
      </c>
      <c r="P85" s="57">
        <f>IF(OR($A85="",P$9=""),"",IFERROR(COUNTIFS('Job Catalog'!$F$10:$F$509,$A85,'Job Catalog'!$H$10:$H$509,P$7,'Job Catalog'!$I$10:$I$509,P$9)/COUNTA('Job Catalog'!$C$10:$C$509),""))</f>
        <v/>
      </c>
      <c r="Q85" s="57">
        <f>IF(OR($A85="",Q$9=""),"",IFERROR(COUNTIFS('Job Catalog'!$F$10:$F$509,$A85,'Job Catalog'!$H$10:$H$509,Q$7,'Job Catalog'!$I$10:$I$509,Q$9)/COUNTA('Job Catalog'!$C$10:$C$509),""))</f>
        <v/>
      </c>
      <c r="R85" s="57">
        <f>IF(OR($A85="",R$9=""),"",IFERROR(COUNTIFS('Job Catalog'!$F$10:$F$509,$A85,'Job Catalog'!$H$10:$H$509,R$7,'Job Catalog'!$I$10:$I$509,R$9)/COUNTA('Job Catalog'!$C$10:$C$509),""))</f>
        <v/>
      </c>
      <c r="S85" s="57">
        <f>IF(OR($A85="",S$9=""),"",IFERROR(COUNTIFS('Job Catalog'!$F$10:$F$509,$A85,'Job Catalog'!$H$10:$H$509,S$7,'Job Catalog'!$I$10:$I$509,S$9)/COUNTA('Job Catalog'!$C$10:$C$509),""))</f>
        <v/>
      </c>
      <c r="T85" s="57">
        <f>IF(OR($A85="",T$9=""),"",IFERROR(COUNTIFS('Job Catalog'!$F$10:$F$509,$A85,'Job Catalog'!$H$10:$H$509,T$7,'Job Catalog'!$I$10:$I$509,T$9)/COUNTA('Job Catalog'!$C$10:$C$509),""))</f>
        <v/>
      </c>
      <c r="U85" s="57">
        <f>IF(OR($A85="",U$9=""),"",IFERROR(COUNTIFS('Job Catalog'!$F$10:$F$509,$A85,'Job Catalog'!$H$10:$H$509,U$7,'Job Catalog'!$I$10:$I$509,U$9)/COUNTA('Job Catalog'!$C$10:$C$509),""))</f>
        <v/>
      </c>
      <c r="V85" s="57">
        <f>IF(OR($A85="",V$9=""),"",IFERROR(COUNTIFS('Job Catalog'!$F$10:$F$509,$A85,'Job Catalog'!$H$10:$H$509,V$7,'Job Catalog'!$I$10:$I$509,V$9)/COUNTA('Job Catalog'!$C$10:$C$509),""))</f>
        <v/>
      </c>
      <c r="W85" s="57">
        <f>IF(OR($A85="",W$9=""),"",IFERROR(COUNTIFS('Job Catalog'!$F$10:$F$509,$A85,'Job Catalog'!$H$10:$H$509,W$7,'Job Catalog'!$I$10:$I$509,W$9)/COUNTA('Job Catalog'!$C$10:$C$509),""))</f>
        <v/>
      </c>
      <c r="X85" s="57">
        <f>IF(OR($A85="",X$9=""),"",IFERROR(COUNTIFS('Job Catalog'!$F$10:$F$509,$A85,'Job Catalog'!$H$10:$H$509,X$7,'Job Catalog'!$I$10:$I$509,X$9)/COUNTA('Job Catalog'!$C$10:$C$509),""))</f>
        <v/>
      </c>
      <c r="Y85" s="57">
        <f>IF(OR($A85="",Y$9=""),"",IFERROR(COUNTIFS('Job Catalog'!$F$10:$F$509,$A85,'Job Catalog'!$H$10:$H$509,Y$7,'Job Catalog'!$I$10:$I$509,Y$9)/COUNTA('Job Catalog'!$C$10:$C$509),""))</f>
        <v/>
      </c>
      <c r="Z85" s="57">
        <f>IF(OR($A85="",Z$9=""),"",IFERROR(COUNTIFS('Job Catalog'!$F$10:$F$509,$A85,'Job Catalog'!$H$10:$H$509,Z$7,'Job Catalog'!$I$10:$I$509,Z$9)/COUNTA('Job Catalog'!$C$10:$C$509),""))</f>
        <v/>
      </c>
      <c r="AA85" s="57">
        <f>IF(OR($A85="",AA$9=""),"",IFERROR(COUNTIFS('Job Catalog'!$F$10:$F$509,$A85,'Job Catalog'!$H$10:$H$509,AA$7,'Job Catalog'!$I$10:$I$509,AA$9)/COUNTA('Job Catalog'!$C$10:$C$509),""))</f>
        <v/>
      </c>
      <c r="AB85" s="57">
        <f>IF(OR($A85="",AB$9=""),"",IFERROR(COUNTIFS('Job Catalog'!$F$10:$F$509,$A85,'Job Catalog'!$H$10:$H$509,AB$7,'Job Catalog'!$I$10:$I$509,AB$9)/COUNTA('Job Catalog'!$C$10:$C$509),""))</f>
        <v/>
      </c>
      <c r="AC85" s="57">
        <f>IF(OR($A85="",AC$9=""),"",IFERROR(COUNTIFS('Job Catalog'!$F$10:$F$509,$A85,'Job Catalog'!$H$10:$H$509,AC$7,'Job Catalog'!$I$10:$I$509,AC$9)/COUNTA('Job Catalog'!$C$10:$C$509),""))</f>
        <v/>
      </c>
      <c r="AD85" s="57">
        <f>IF(OR($A85="",AD$9=""),"",IFERROR(COUNTIFS('Job Catalog'!$F$10:$F$509,$A85,'Job Catalog'!$H$10:$H$509,AD$7,'Job Catalog'!$I$10:$I$509,AD$9)/COUNTA('Job Catalog'!$C$10:$C$509),""))</f>
        <v/>
      </c>
      <c r="AE85" s="57">
        <f>IF(OR($A85="",AE$9=""),"",IFERROR(COUNTIFS('Job Catalog'!$F$10:$F$509,$A85,'Job Catalog'!$H$10:$H$509,AE$7,'Job Catalog'!$I$10:$I$509,AE$9)/COUNTA('Job Catalog'!$C$10:$C$509),""))</f>
        <v/>
      </c>
      <c r="AF85" s="57">
        <f>IF(OR($A85="",AF$9=""),"",IFERROR(COUNTIFS('Job Catalog'!$F$10:$F$509,$A85,'Job Catalog'!$H$10:$H$509,AF$7,'Job Catalog'!$I$10:$I$509,AF$9)/COUNTA('Job Catalog'!$C$10:$C$509),""))</f>
        <v/>
      </c>
      <c r="AG85" s="57">
        <f>IF(OR($A85="",AG$9=""),"",IFERROR(COUNTIFS('Job Catalog'!$F$10:$F$509,$A85,'Job Catalog'!$H$10:$H$509,AG$7,'Job Catalog'!$I$10:$I$509,AG$9)/COUNTA('Job Catalog'!$C$10:$C$509),""))</f>
        <v/>
      </c>
      <c r="AH85" s="57">
        <f>IF(OR($A85="",AH$9=""),"",IFERROR(COUNTIFS('Job Catalog'!$F$10:$F$509,$A85,'Job Catalog'!$H$10:$H$509,AH$7,'Job Catalog'!$I$10:$I$509,AH$9)/COUNTA('Job Catalog'!$C$10:$C$509),""))</f>
        <v/>
      </c>
      <c r="AI85" s="57">
        <f>IF(OR($A85="",AI$9=""),"",IFERROR(COUNTIFS('Job Catalog'!$F$10:$F$509,$A85,'Job Catalog'!$H$10:$H$509,AI$7,'Job Catalog'!$I$10:$I$509,AI$9)/COUNTA('Job Catalog'!$C$10:$C$509),""))</f>
        <v/>
      </c>
      <c r="AJ85" s="57">
        <f>IF(OR($A85="",AJ$9=""),"",IFERROR(COUNTIFS('Job Catalog'!$F$10:$F$509,$A85,'Job Catalog'!$H$10:$H$509,AJ$7,'Job Catalog'!$I$10:$I$509,AJ$9)/COUNTA('Job Catalog'!$C$10:$C$509),""))</f>
        <v/>
      </c>
      <c r="AK85" s="57">
        <f>IF(OR($A85="",AK$9=""),"",IFERROR(COUNTIFS('Job Catalog'!$F$10:$F$509,$A85,'Job Catalog'!$H$10:$H$509,AK$7,'Job Catalog'!$I$10:$I$509,AK$9)/COUNTA('Job Catalog'!$C$10:$C$509),""))</f>
        <v/>
      </c>
      <c r="AL85" s="57">
        <f>IF(OR($A85="",AL$9=""),"",IFERROR(COUNTIFS('Job Catalog'!$F$10:$F$509,$A85,'Job Catalog'!$H$10:$H$509,AL$7,'Job Catalog'!$I$10:$I$509,AL$9)/COUNTA('Job Catalog'!$C$10:$C$509),""))</f>
        <v/>
      </c>
      <c r="AM85" s="57">
        <f>IF(OR($A85="",AM$9=""),"",IFERROR(COUNTIFS('Job Catalog'!$F$10:$F$509,$A85,'Job Catalog'!$H$10:$H$509,AM$7,'Job Catalog'!$I$10:$I$509,AM$9)/COUNTA('Job Catalog'!$C$10:$C$509),""))</f>
        <v/>
      </c>
      <c r="AN85" s="57">
        <f>IF(OR($A85="",AN$9=""),"",IFERROR(COUNTIFS('Job Catalog'!$F$10:$F$509,$A85,'Job Catalog'!$H$10:$H$509,AN$7,'Job Catalog'!$I$10:$I$509,AN$9)/COUNTA('Job Catalog'!$C$10:$C$509),""))</f>
        <v/>
      </c>
      <c r="AO85" s="57">
        <f>IF(OR($A85="",AO$9=""),"",IFERROR(COUNTIFS('Job Catalog'!$F$10:$F$509,$A85,'Job Catalog'!$H$10:$H$509,AO$7,'Job Catalog'!$I$10:$I$509,AO$9)/COUNTA('Job Catalog'!$C$10:$C$509),""))</f>
        <v/>
      </c>
      <c r="AP85" s="57">
        <f>IF(OR($A85="",AP$9=""),"",IFERROR(COUNTIFS('Job Catalog'!$F$10:$F$509,$A85,'Job Catalog'!$H$10:$H$509,AP$7,'Job Catalog'!$I$10:$I$509,AP$9)/COUNTA('Job Catalog'!$C$10:$C$509),""))</f>
        <v/>
      </c>
      <c r="AQ85" s="57">
        <f>IF(OR($A85="",AQ$9=""),"",IFERROR(COUNTIFS('Job Catalog'!$F$10:$F$509,$A85,'Job Catalog'!$H$10:$H$509,AQ$7,'Job Catalog'!$I$10:$I$509,AQ$9)/COUNTA('Job Catalog'!$C$10:$C$509),""))</f>
        <v/>
      </c>
      <c r="AR85" s="57">
        <f>IF(OR($A85="",AR$9=""),"",IFERROR(COUNTIFS('Job Catalog'!$F$10:$F$509,$A85,'Job Catalog'!$H$10:$H$509,AR$7,'Job Catalog'!$I$10:$I$509,AR$9)/COUNTA('Job Catalog'!$C$10:$C$509),""))</f>
        <v/>
      </c>
      <c r="AS85" s="57">
        <f>IF(OR($A85="",AS$9=""),"",IFERROR(COUNTIFS('Job Catalog'!$F$10:$F$509,$A85,'Job Catalog'!$H$10:$H$509,AS$7,'Job Catalog'!$I$10:$I$509,AS$9)/COUNTA('Job Catalog'!$C$10:$C$509),""))</f>
        <v/>
      </c>
      <c r="AT85" s="57">
        <f>IF(OR($A85="",AT$9=""),"",IFERROR(COUNTIFS('Job Catalog'!$F$10:$F$509,$A85,'Job Catalog'!$H$10:$H$509,AT$7,'Job Catalog'!$I$10:$I$509,AT$9)/COUNTA('Job Catalog'!$C$10:$C$509),""))</f>
        <v/>
      </c>
      <c r="AU85" s="57">
        <f>IF(OR($A85="",AU$9=""),"",IFERROR(COUNTIFS('Job Catalog'!$F$10:$F$509,$A85,'Job Catalog'!$H$10:$H$509,AU$7,'Job Catalog'!$I$10:$I$509,AU$9)/COUNTA('Job Catalog'!$C$10:$C$509),""))</f>
        <v/>
      </c>
      <c r="AV85" s="57">
        <f>IF(OR($A85="",AV$9=""),"",IFERROR(COUNTIFS('Job Catalog'!$F$10:$F$509,$A85,'Job Catalog'!$H$10:$H$509,AV$7,'Job Catalog'!$I$10:$I$509,AV$9)/COUNTA('Job Catalog'!$C$10:$C$509),""))</f>
        <v/>
      </c>
      <c r="AW85" s="57">
        <f>IF(OR($A85="",AW$9=""),"",IFERROR(COUNTIFS('Job Catalog'!$F$10:$F$509,$A85,'Job Catalog'!$H$10:$H$509,AW$7,'Job Catalog'!$I$10:$I$509,AW$9)/COUNTA('Job Catalog'!$C$10:$C$509),""))</f>
        <v/>
      </c>
      <c r="AX85" s="57">
        <f>IF(OR($A85="",AX$9=""),"",IFERROR(COUNTIFS('Job Catalog'!$F$10:$F$509,$A85,'Job Catalog'!$H$10:$H$509,AX$7,'Job Catalog'!$I$10:$I$509,AX$9)/COUNTA('Job Catalog'!$C$10:$C$509),""))</f>
        <v/>
      </c>
      <c r="AY85" s="57">
        <f>IF(OR($A85="",AY$9=""),"",IFERROR(COUNTIFS('Job Catalog'!$F$10:$F$509,$A85,'Job Catalog'!$H$10:$H$509,AY$7,'Job Catalog'!$I$10:$I$509,AY$9)/COUNTA('Job Catalog'!$C$10:$C$509),""))</f>
        <v/>
      </c>
      <c r="AZ85" s="57">
        <f>IF(OR($A85="",AZ$9=""),"",IFERROR(COUNTIFS('Job Catalog'!$F$10:$F$509,$A85,'Job Catalog'!$H$10:$H$509,AZ$7,'Job Catalog'!$I$10:$I$509,AZ$9)/COUNTA('Job Catalog'!$C$10:$C$509),""))</f>
        <v/>
      </c>
      <c r="BA85" s="57">
        <f>IF(OR($A85="",BA$9=""),"",IFERROR(COUNTIFS('Job Catalog'!$F$10:$F$509,$A85,'Job Catalog'!$H$10:$H$509,BA$7,'Job Catalog'!$I$10:$I$509,BA$9)/COUNTA('Job Catalog'!$C$10:$C$509),""))</f>
        <v/>
      </c>
      <c r="BB85" s="57">
        <f>IF(OR($A85="",BB$9=""),"",IFERROR(COUNTIFS('Job Catalog'!$F$10:$F$509,$A85,'Job Catalog'!$H$10:$H$509,BB$7,'Job Catalog'!$I$10:$I$509,BB$9)/COUNTA('Job Catalog'!$C$10:$C$509),""))</f>
        <v/>
      </c>
      <c r="BC85" s="57">
        <f>IF(OR($A85="",BC$9=""),"",IFERROR(COUNTIFS('Job Catalog'!$F$10:$F$509,$A85,'Job Catalog'!$H$10:$H$509,BC$7,'Job Catalog'!$I$10:$I$509,BC$9)/COUNTA('Job Catalog'!$C$10:$C$509),""))</f>
        <v/>
      </c>
      <c r="BD85" s="57">
        <f>IF(OR($A85="",BD$9=""),"",IFERROR(COUNTIFS('Job Catalog'!$F$10:$F$509,$A85,'Job Catalog'!$H$10:$H$509,BD$7,'Job Catalog'!$I$10:$I$509,BD$9)/COUNTA('Job Catalog'!$C$10:$C$509),""))</f>
        <v/>
      </c>
      <c r="BE85" s="57">
        <f>IF(OR($A85="",BE$9=""),"",IFERROR(COUNTIFS('Job Catalog'!$F$10:$F$509,$A85,'Job Catalog'!$H$10:$H$509,BE$7,'Job Catalog'!$I$10:$I$509,BE$9)/COUNTA('Job Catalog'!$C$10:$C$509),""))</f>
        <v/>
      </c>
      <c r="BF85" s="57">
        <f>IF(OR($A85="",BF$9=""),"",IFERROR(COUNTIFS('Job Catalog'!$F$10:$F$509,$A85,'Job Catalog'!$H$10:$H$509,BF$7,'Job Catalog'!$I$10:$I$509,BF$9)/COUNTA('Job Catalog'!$C$10:$C$509),""))</f>
        <v/>
      </c>
      <c r="BG85" s="57">
        <f>IF(OR($A85="",BG$9=""),"",IFERROR(COUNTIFS('Job Catalog'!$F$10:$F$509,$A85,'Job Catalog'!$H$10:$H$509,BG$7,'Job Catalog'!$I$10:$I$509,BG$9)/COUNTA('Job Catalog'!$C$10:$C$509),""))</f>
        <v/>
      </c>
      <c r="BH85" s="57">
        <f>IF(OR($A85="",BH$9=""),"",IFERROR(COUNTIFS('Job Catalog'!$F$10:$F$509,$A85,'Job Catalog'!$H$10:$H$509,BH$7,'Job Catalog'!$I$10:$I$509,BH$9)/COUNTA('Job Catalog'!$C$10:$C$509),""))</f>
        <v/>
      </c>
      <c r="BI85" s="57">
        <f>IF(OR($A85="",BI$9=""),"",IFERROR(COUNTIFS('Job Catalog'!$F$10:$F$509,$A85,'Job Catalog'!$H$10:$H$509,BI$7,'Job Catalog'!$I$10:$I$509,BI$9)/COUNTA('Job Catalog'!$C$10:$C$509),""))</f>
        <v/>
      </c>
      <c r="BJ85" s="57">
        <f>IF(OR($A85="",BJ$9=""),"",IFERROR(COUNTIFS('Job Catalog'!$F$10:$F$509,$A85,'Job Catalog'!$H$10:$H$509,BJ$7,'Job Catalog'!$I$10:$I$509,BJ$9)/COUNTA('Job Catalog'!$C$10:$C$509),""))</f>
        <v/>
      </c>
      <c r="BK85" s="57">
        <f>IF(OR($A85="",BK$9=""),"",IFERROR(COUNTIFS('Job Catalog'!$F$10:$F$509,$A85,'Job Catalog'!$H$10:$H$509,BK$7,'Job Catalog'!$I$10:$I$509,BK$9)/COUNTA('Job Catalog'!$C$10:$C$509),""))</f>
        <v/>
      </c>
      <c r="BL85" s="57">
        <f>IF(OR($A85="",BL$9=""),"",IFERROR(COUNTIFS('Job Catalog'!$F$10:$F$509,$A85,'Job Catalog'!$H$10:$H$509,BL$7,'Job Catalog'!$I$10:$I$509,BL$9)/COUNTA('Job Catalog'!$C$10:$C$509),""))</f>
        <v/>
      </c>
      <c r="BM85" s="57">
        <f>IF(OR($A85="",BM$9=""),"",IFERROR(COUNTIFS('Job Catalog'!$F$10:$F$509,$A85,'Job Catalog'!$H$10:$H$509,BM$7,'Job Catalog'!$I$10:$I$509,BM$9)/COUNTA('Job Catalog'!$C$10:$C$509),""))</f>
        <v/>
      </c>
      <c r="BN85" s="57">
        <f>IF(OR($A85="",BN$9=""),"",IFERROR(COUNTIFS('Job Catalog'!$F$10:$F$509,$A85,'Job Catalog'!$H$10:$H$509,BN$7,'Job Catalog'!$I$10:$I$509,BN$9)/COUNTA('Job Catalog'!$C$10:$C$509),""))</f>
        <v/>
      </c>
      <c r="BO85" s="57">
        <f>IF(OR($A85="",BO$9=""),"",IFERROR(COUNTIFS('Job Catalog'!$F$10:$F$509,$A85,'Job Catalog'!$H$10:$H$509,BO$7,'Job Catalog'!$I$10:$I$509,BO$9)/COUNTA('Job Catalog'!$C$10:$C$509),""))</f>
        <v/>
      </c>
      <c r="BP85" s="57">
        <f>IF(OR($A85="",BP$9=""),"",IFERROR(COUNTIFS('Job Catalog'!$F$10:$F$509,$A85,'Job Catalog'!$H$10:$H$509,BP$7,'Job Catalog'!$I$10:$I$509,BP$9)/COUNTA('Job Catalog'!$C$10:$C$509),""))</f>
        <v/>
      </c>
      <c r="BQ85" s="57">
        <f>IF(OR($A85="",BQ$9=""),"",IFERROR(COUNTIFS('Job Catalog'!$F$10:$F$509,$A85,'Job Catalog'!$H$10:$H$509,BQ$7,'Job Catalog'!$I$10:$I$509,BQ$9)/COUNTA('Job Catalog'!$C$10:$C$509),""))</f>
        <v/>
      </c>
      <c r="BR85" s="57">
        <f>IF(OR($A85="",BR$9=""),"",IFERROR(COUNTIFS('Job Catalog'!$F$10:$F$509,$A85,'Job Catalog'!$H$10:$H$509,BR$7,'Job Catalog'!$I$10:$I$509,BR$9)/COUNTA('Job Catalog'!$C$10:$C$509),""))</f>
        <v/>
      </c>
      <c r="BS85" s="57">
        <f>IF(OR($A85="",BS$9=""),"",IFERROR(COUNTIFS('Job Catalog'!$F$10:$F$509,$A85,'Job Catalog'!$H$10:$H$509,BS$7,'Job Catalog'!$I$10:$I$509,BS$9)/COUNTA('Job Catalog'!$C$10:$C$509),""))</f>
        <v/>
      </c>
      <c r="BT85" s="57">
        <f>IF(OR($A85="",BT$9=""),"",IFERROR(COUNTIFS('Job Catalog'!$F$10:$F$509,$A85,'Job Catalog'!$H$10:$H$509,BT$7,'Job Catalog'!$I$10:$I$509,BT$9)/COUNTA('Job Catalog'!$C$10:$C$509),""))</f>
        <v/>
      </c>
      <c r="BU85" s="57">
        <f>IF(OR($A85="",BU$9=""),"",IFERROR(COUNTIFS('Job Catalog'!$F$10:$F$509,$A85,'Job Catalog'!$H$10:$H$509,BU$7,'Job Catalog'!$I$10:$I$509,BU$9)/COUNTA('Job Catalog'!$C$10:$C$509),""))</f>
        <v/>
      </c>
      <c r="BV85" s="57">
        <f>IF(OR($A85="",BV$9=""),"",IFERROR(COUNTIFS('Job Catalog'!$F$10:$F$509,$A85,'Job Catalog'!$H$10:$H$509,BV$7,'Job Catalog'!$I$10:$I$509,BV$9)/COUNTA('Job Catalog'!$C$10:$C$509),""))</f>
        <v/>
      </c>
      <c r="BW85" s="57">
        <f>IF(OR($A85="",BW$9=""),"",IFERROR(COUNTIFS('Job Catalog'!$F$10:$F$509,$A85,'Job Catalog'!$H$10:$H$509,BW$7,'Job Catalog'!$I$10:$I$509,BW$9)/COUNTA('Job Catalog'!$C$10:$C$509),""))</f>
        <v/>
      </c>
      <c r="BX85" s="57">
        <f>IF(OR($A85="",BX$9=""),"",IFERROR(COUNTIFS('Job Catalog'!$F$10:$F$509,$A85,'Job Catalog'!$H$10:$H$509,BX$7,'Job Catalog'!$I$10:$I$509,BX$9)/COUNTA('Job Catalog'!$C$10:$C$509),""))</f>
        <v/>
      </c>
      <c r="BY85" s="57">
        <f>IF(OR($A85="",BY$9=""),"",IFERROR(COUNTIFS('Job Catalog'!$F$10:$F$509,$A85,'Job Catalog'!$H$10:$H$509,BY$7,'Job Catalog'!$I$10:$I$509,BY$9)/COUNTA('Job Catalog'!$C$10:$C$509),""))</f>
        <v/>
      </c>
      <c r="BZ85" s="57">
        <f>IF(OR($A85="",BZ$9=""),"",IFERROR(COUNTIFS('Job Catalog'!$F$10:$F$509,$A85,'Job Catalog'!$H$10:$H$509,BZ$7,'Job Catalog'!$I$10:$I$509,BZ$9)/COUNTA('Job Catalog'!$C$10:$C$509),""))</f>
        <v/>
      </c>
      <c r="CA85" s="57">
        <f>IF(OR($A85="",CA$9=""),"",IFERROR(COUNTIFS('Job Catalog'!$F$10:$F$509,$A85,'Job Catalog'!$H$10:$H$509,CA$7,'Job Catalog'!$I$10:$I$509,CA$9)/COUNTA('Job Catalog'!$C$10:$C$509),""))</f>
        <v/>
      </c>
      <c r="CB85" s="57">
        <f>IF(OR($A85="",CB$9=""),"",IFERROR(COUNTIFS('Job Catalog'!$F$10:$F$509,$A85,'Job Catalog'!$H$10:$H$509,CB$7,'Job Catalog'!$I$10:$I$509,CB$9)/COUNTA('Job Catalog'!$C$10:$C$509),""))</f>
        <v/>
      </c>
      <c r="CC85" s="57">
        <f>IF(OR($A85="",CC$9=""),"",IFERROR(COUNTIFS('Job Catalog'!$F$10:$F$509,$A85,'Job Catalog'!$H$10:$H$509,CC$7,'Job Catalog'!$I$10:$I$509,CC$9)/COUNTA('Job Catalog'!$C$10:$C$509),""))</f>
        <v/>
      </c>
      <c r="CD85" s="57">
        <f>IF(OR($A85="",CD$9=""),"",IFERROR(COUNTIFS('Job Catalog'!$F$10:$F$509,$A85,'Job Catalog'!$H$10:$H$509,CD$7,'Job Catalog'!$I$10:$I$509,CD$9)/COUNTA('Job Catalog'!$C$10:$C$509),""))</f>
        <v/>
      </c>
      <c r="CE85" s="57">
        <f>IF(OR($A85="",CE$9=""),"",IFERROR(COUNTIFS('Job Catalog'!$F$10:$F$509,$A85,'Job Catalog'!$H$10:$H$509,CE$7,'Job Catalog'!$I$10:$I$509,CE$9)/COUNTA('Job Catalog'!$C$10:$C$509),""))</f>
        <v/>
      </c>
      <c r="CF85" s="57">
        <f>IF(OR($A85="",CF$9=""),"",IFERROR(COUNTIFS('Job Catalog'!$F$10:$F$509,$A85,'Job Catalog'!$H$10:$H$509,CF$7,'Job Catalog'!$I$10:$I$509,CF$9)/COUNTA('Job Catalog'!$C$10:$C$509),""))</f>
        <v/>
      </c>
      <c r="CG85" s="57">
        <f>IF(OR($A85="",CG$9=""),"",IFERROR(COUNTIFS('Job Catalog'!$F$10:$F$509,$A85,'Job Catalog'!$H$10:$H$509,CG$7,'Job Catalog'!$I$10:$I$509,CG$9)/COUNTA('Job Catalog'!$C$10:$C$509),""))</f>
        <v/>
      </c>
      <c r="CH85" s="57">
        <f>IF(OR($A85="",CH$9=""),"",IFERROR(COUNTIFS('Job Catalog'!$F$10:$F$509,$A85,'Job Catalog'!$H$10:$H$509,CH$7,'Job Catalog'!$I$10:$I$509,CH$9)/COUNTA('Job Catalog'!$C$10:$C$509),""))</f>
        <v/>
      </c>
      <c r="CI85" s="57">
        <f>IF(OR($A85="",CI$9=""),"",IFERROR(COUNTIFS('Job Catalog'!$F$10:$F$509,$A85,'Job Catalog'!$H$10:$H$509,CI$7,'Job Catalog'!$I$10:$I$509,CI$9)/COUNTA('Job Catalog'!$C$10:$C$509),""))</f>
        <v/>
      </c>
      <c r="CJ85" s="57">
        <f>IF(OR($A85="",CJ$9=""),"",IFERROR(COUNTIFS('Job Catalog'!$F$10:$F$509,$A85,'Job Catalog'!$H$10:$H$509,CJ$7,'Job Catalog'!$I$10:$I$509,CJ$9)/COUNTA('Job Catalog'!$C$10:$C$509),""))</f>
        <v/>
      </c>
      <c r="CK85" s="57">
        <f>IF(OR($A85="",CK$9=""),"",IFERROR(COUNTIFS('Job Catalog'!$F$10:$F$509,$A85,'Job Catalog'!$H$10:$H$509,CK$7,'Job Catalog'!$I$10:$I$509,CK$9)/COUNTA('Job Catalog'!$C$10:$C$509),""))</f>
        <v/>
      </c>
      <c r="CL85" s="57">
        <f>IF(OR($A85="",CL$9=""),"",IFERROR(COUNTIFS('Job Catalog'!$F$10:$F$509,$A85,'Job Catalog'!$H$10:$H$509,CL$7,'Job Catalog'!$I$10:$I$509,CL$9)/COUNTA('Job Catalog'!$C$10:$C$509),""))</f>
        <v/>
      </c>
      <c r="CM85" s="57">
        <f>IF(OR($A85="",CM$9=""),"",IFERROR(COUNTIFS('Job Catalog'!$F$10:$F$509,$A85,'Job Catalog'!$H$10:$H$509,CM$7,'Job Catalog'!$I$10:$I$509,CM$9)/COUNTA('Job Catalog'!$C$10:$C$509),""))</f>
        <v/>
      </c>
      <c r="CN85" s="57">
        <f>IF(OR($A85="",CN$9=""),"",IFERROR(COUNTIFS('Job Catalog'!$F$10:$F$509,$A85,'Job Catalog'!$H$10:$H$509,CN$7,'Job Catalog'!$I$10:$I$509,CN$9)/COUNTA('Job Catalog'!$C$10:$C$509),""))</f>
        <v/>
      </c>
      <c r="CO85" s="57">
        <f>IF(OR($A85="",CO$9=""),"",IFERROR(COUNTIFS('Job Catalog'!$F$10:$F$509,$A85,'Job Catalog'!$H$10:$H$509,CO$7,'Job Catalog'!$I$10:$I$509,CO$9)/COUNTA('Job Catalog'!$C$10:$C$509),""))</f>
        <v/>
      </c>
      <c r="CP85" s="57">
        <f>IF(OR($A85="",CP$9=""),"",IFERROR(COUNTIFS('Job Catalog'!$F$10:$F$509,$A85,'Job Catalog'!$H$10:$H$509,CP$7,'Job Catalog'!$I$10:$I$509,CP$9)/COUNTA('Job Catalog'!$C$10:$C$509),""))</f>
        <v/>
      </c>
      <c r="CQ85" s="57">
        <f>IF(OR($A85="",CQ$9=""),"",IFERROR(COUNTIFS('Job Catalog'!$F$10:$F$509,$A85,'Job Catalog'!$H$10:$H$509,CQ$7,'Job Catalog'!$I$10:$I$509,CQ$9)/COUNTA('Job Catalog'!$C$10:$C$509),""))</f>
        <v/>
      </c>
      <c r="CR85" s="57">
        <f>IF(OR($A85="",CR$9=""),"",IFERROR(COUNTIFS('Job Catalog'!$F$10:$F$509,$A85,'Job Catalog'!$H$10:$H$509,CR$7,'Job Catalog'!$I$10:$I$509,CR$9)/COUNTA('Job Catalog'!$C$10:$C$509),""))</f>
        <v/>
      </c>
      <c r="CS85" s="57">
        <f>IF(OR($A85="",CS$9=""),"",IFERROR(COUNTIFS('Job Catalog'!$F$10:$F$509,$A85,'Job Catalog'!$H$10:$H$509,CS$7,'Job Catalog'!$I$10:$I$509,CS$9)/COUNTA('Job Catalog'!$C$10:$C$509),""))</f>
        <v/>
      </c>
      <c r="CT85" s="57">
        <f>IF(OR($A85="",CT$9=""),"",IFERROR(COUNTIFS('Job Catalog'!$F$10:$F$509,$A85,'Job Catalog'!$H$10:$H$509,CT$7,'Job Catalog'!$I$10:$I$509,CT$9)/COUNTA('Job Catalog'!$C$10:$C$509),""))</f>
        <v/>
      </c>
      <c r="CU85" s="58">
        <f>IF($A85="","",SUM(C85:CT85))</f>
        <v/>
      </c>
    </row>
    <row r="86">
      <c r="A86">
        <f>IF(SETUP!$C224="","",SETUP!$C224)</f>
        <v/>
      </c>
      <c r="B86" s="9">
        <f>IF(SETUP!$C224="","",SETUP!$B224&amp;" / "&amp;SETUP!$D224)</f>
        <v/>
      </c>
      <c r="C86" s="57">
        <f>IF(OR($A86="",C$9=""),"",IFERROR(COUNTIFS('Job Catalog'!$F$10:$F$509,$A86,'Job Catalog'!$H$10:$H$509,C$7,'Job Catalog'!$I$10:$I$509,C$9)/COUNTA('Job Catalog'!$C$10:$C$509),""))</f>
        <v/>
      </c>
      <c r="D86" s="57">
        <f>IF(OR($A86="",D$9=""),"",IFERROR(COUNTIFS('Job Catalog'!$F$10:$F$509,$A86,'Job Catalog'!$H$10:$H$509,D$7,'Job Catalog'!$I$10:$I$509,D$9)/COUNTA('Job Catalog'!$C$10:$C$509),""))</f>
        <v/>
      </c>
      <c r="E86" s="57">
        <f>IF(OR($A86="",E$9=""),"",IFERROR(COUNTIFS('Job Catalog'!$F$10:$F$509,$A86,'Job Catalog'!$H$10:$H$509,E$7,'Job Catalog'!$I$10:$I$509,E$9)/COUNTA('Job Catalog'!$C$10:$C$509),""))</f>
        <v/>
      </c>
      <c r="F86" s="57">
        <f>IF(OR($A86="",F$9=""),"",IFERROR(COUNTIFS('Job Catalog'!$F$10:$F$509,$A86,'Job Catalog'!$H$10:$H$509,F$7,'Job Catalog'!$I$10:$I$509,F$9)/COUNTA('Job Catalog'!$C$10:$C$509),""))</f>
        <v/>
      </c>
      <c r="G86" s="57">
        <f>IF(OR($A86="",G$9=""),"",IFERROR(COUNTIFS('Job Catalog'!$F$10:$F$509,$A86,'Job Catalog'!$H$10:$H$509,G$7,'Job Catalog'!$I$10:$I$509,G$9)/COUNTA('Job Catalog'!$C$10:$C$509),""))</f>
        <v/>
      </c>
      <c r="H86" s="57">
        <f>IF(OR($A86="",H$9=""),"",IFERROR(COUNTIFS('Job Catalog'!$F$10:$F$509,$A86,'Job Catalog'!$H$10:$H$509,H$7,'Job Catalog'!$I$10:$I$509,H$9)/COUNTA('Job Catalog'!$C$10:$C$509),""))</f>
        <v/>
      </c>
      <c r="I86" s="57">
        <f>IF(OR($A86="",I$9=""),"",IFERROR(COUNTIFS('Job Catalog'!$F$10:$F$509,$A86,'Job Catalog'!$H$10:$H$509,I$7,'Job Catalog'!$I$10:$I$509,I$9)/COUNTA('Job Catalog'!$C$10:$C$509),""))</f>
        <v/>
      </c>
      <c r="J86" s="57">
        <f>IF(OR($A86="",J$9=""),"",IFERROR(COUNTIFS('Job Catalog'!$F$10:$F$509,$A86,'Job Catalog'!$H$10:$H$509,J$7,'Job Catalog'!$I$10:$I$509,J$9)/COUNTA('Job Catalog'!$C$10:$C$509),""))</f>
        <v/>
      </c>
      <c r="K86" s="57">
        <f>IF(OR($A86="",K$9=""),"",IFERROR(COUNTIFS('Job Catalog'!$F$10:$F$509,$A86,'Job Catalog'!$H$10:$H$509,K$7,'Job Catalog'!$I$10:$I$509,K$9)/COUNTA('Job Catalog'!$C$10:$C$509),""))</f>
        <v/>
      </c>
      <c r="L86" s="57">
        <f>IF(OR($A86="",L$9=""),"",IFERROR(COUNTIFS('Job Catalog'!$F$10:$F$509,$A86,'Job Catalog'!$H$10:$H$509,L$7,'Job Catalog'!$I$10:$I$509,L$9)/COUNTA('Job Catalog'!$C$10:$C$509),""))</f>
        <v/>
      </c>
      <c r="M86" s="57">
        <f>IF(OR($A86="",M$9=""),"",IFERROR(COUNTIFS('Job Catalog'!$F$10:$F$509,$A86,'Job Catalog'!$H$10:$H$509,M$7,'Job Catalog'!$I$10:$I$509,M$9)/COUNTA('Job Catalog'!$C$10:$C$509),""))</f>
        <v/>
      </c>
      <c r="N86" s="57">
        <f>IF(OR($A86="",N$9=""),"",IFERROR(COUNTIFS('Job Catalog'!$F$10:$F$509,$A86,'Job Catalog'!$H$10:$H$509,N$7,'Job Catalog'!$I$10:$I$509,N$9)/COUNTA('Job Catalog'!$C$10:$C$509),""))</f>
        <v/>
      </c>
      <c r="O86" s="57">
        <f>IF(OR($A86="",O$9=""),"",IFERROR(COUNTIFS('Job Catalog'!$F$10:$F$509,$A86,'Job Catalog'!$H$10:$H$509,O$7,'Job Catalog'!$I$10:$I$509,O$9)/COUNTA('Job Catalog'!$C$10:$C$509),""))</f>
        <v/>
      </c>
      <c r="P86" s="57">
        <f>IF(OR($A86="",P$9=""),"",IFERROR(COUNTIFS('Job Catalog'!$F$10:$F$509,$A86,'Job Catalog'!$H$10:$H$509,P$7,'Job Catalog'!$I$10:$I$509,P$9)/COUNTA('Job Catalog'!$C$10:$C$509),""))</f>
        <v/>
      </c>
      <c r="Q86" s="57">
        <f>IF(OR($A86="",Q$9=""),"",IFERROR(COUNTIFS('Job Catalog'!$F$10:$F$509,$A86,'Job Catalog'!$H$10:$H$509,Q$7,'Job Catalog'!$I$10:$I$509,Q$9)/COUNTA('Job Catalog'!$C$10:$C$509),""))</f>
        <v/>
      </c>
      <c r="R86" s="57">
        <f>IF(OR($A86="",R$9=""),"",IFERROR(COUNTIFS('Job Catalog'!$F$10:$F$509,$A86,'Job Catalog'!$H$10:$H$509,R$7,'Job Catalog'!$I$10:$I$509,R$9)/COUNTA('Job Catalog'!$C$10:$C$509),""))</f>
        <v/>
      </c>
      <c r="S86" s="57">
        <f>IF(OR($A86="",S$9=""),"",IFERROR(COUNTIFS('Job Catalog'!$F$10:$F$509,$A86,'Job Catalog'!$H$10:$H$509,S$7,'Job Catalog'!$I$10:$I$509,S$9)/COUNTA('Job Catalog'!$C$10:$C$509),""))</f>
        <v/>
      </c>
      <c r="T86" s="57">
        <f>IF(OR($A86="",T$9=""),"",IFERROR(COUNTIFS('Job Catalog'!$F$10:$F$509,$A86,'Job Catalog'!$H$10:$H$509,T$7,'Job Catalog'!$I$10:$I$509,T$9)/COUNTA('Job Catalog'!$C$10:$C$509),""))</f>
        <v/>
      </c>
      <c r="U86" s="57">
        <f>IF(OR($A86="",U$9=""),"",IFERROR(COUNTIFS('Job Catalog'!$F$10:$F$509,$A86,'Job Catalog'!$H$10:$H$509,U$7,'Job Catalog'!$I$10:$I$509,U$9)/COUNTA('Job Catalog'!$C$10:$C$509),""))</f>
        <v/>
      </c>
      <c r="V86" s="57">
        <f>IF(OR($A86="",V$9=""),"",IFERROR(COUNTIFS('Job Catalog'!$F$10:$F$509,$A86,'Job Catalog'!$H$10:$H$509,V$7,'Job Catalog'!$I$10:$I$509,V$9)/COUNTA('Job Catalog'!$C$10:$C$509),""))</f>
        <v/>
      </c>
      <c r="W86" s="57">
        <f>IF(OR($A86="",W$9=""),"",IFERROR(COUNTIFS('Job Catalog'!$F$10:$F$509,$A86,'Job Catalog'!$H$10:$H$509,W$7,'Job Catalog'!$I$10:$I$509,W$9)/COUNTA('Job Catalog'!$C$10:$C$509),""))</f>
        <v/>
      </c>
      <c r="X86" s="57">
        <f>IF(OR($A86="",X$9=""),"",IFERROR(COUNTIFS('Job Catalog'!$F$10:$F$509,$A86,'Job Catalog'!$H$10:$H$509,X$7,'Job Catalog'!$I$10:$I$509,X$9)/COUNTA('Job Catalog'!$C$10:$C$509),""))</f>
        <v/>
      </c>
      <c r="Y86" s="57">
        <f>IF(OR($A86="",Y$9=""),"",IFERROR(COUNTIFS('Job Catalog'!$F$10:$F$509,$A86,'Job Catalog'!$H$10:$H$509,Y$7,'Job Catalog'!$I$10:$I$509,Y$9)/COUNTA('Job Catalog'!$C$10:$C$509),""))</f>
        <v/>
      </c>
      <c r="Z86" s="57">
        <f>IF(OR($A86="",Z$9=""),"",IFERROR(COUNTIFS('Job Catalog'!$F$10:$F$509,$A86,'Job Catalog'!$H$10:$H$509,Z$7,'Job Catalog'!$I$10:$I$509,Z$9)/COUNTA('Job Catalog'!$C$10:$C$509),""))</f>
        <v/>
      </c>
      <c r="AA86" s="57">
        <f>IF(OR($A86="",AA$9=""),"",IFERROR(COUNTIFS('Job Catalog'!$F$10:$F$509,$A86,'Job Catalog'!$H$10:$H$509,AA$7,'Job Catalog'!$I$10:$I$509,AA$9)/COUNTA('Job Catalog'!$C$10:$C$509),""))</f>
        <v/>
      </c>
      <c r="AB86" s="57">
        <f>IF(OR($A86="",AB$9=""),"",IFERROR(COUNTIFS('Job Catalog'!$F$10:$F$509,$A86,'Job Catalog'!$H$10:$H$509,AB$7,'Job Catalog'!$I$10:$I$509,AB$9)/COUNTA('Job Catalog'!$C$10:$C$509),""))</f>
        <v/>
      </c>
      <c r="AC86" s="57">
        <f>IF(OR($A86="",AC$9=""),"",IFERROR(COUNTIFS('Job Catalog'!$F$10:$F$509,$A86,'Job Catalog'!$H$10:$H$509,AC$7,'Job Catalog'!$I$10:$I$509,AC$9)/COUNTA('Job Catalog'!$C$10:$C$509),""))</f>
        <v/>
      </c>
      <c r="AD86" s="57">
        <f>IF(OR($A86="",AD$9=""),"",IFERROR(COUNTIFS('Job Catalog'!$F$10:$F$509,$A86,'Job Catalog'!$H$10:$H$509,AD$7,'Job Catalog'!$I$10:$I$509,AD$9)/COUNTA('Job Catalog'!$C$10:$C$509),""))</f>
        <v/>
      </c>
      <c r="AE86" s="57">
        <f>IF(OR($A86="",AE$9=""),"",IFERROR(COUNTIFS('Job Catalog'!$F$10:$F$509,$A86,'Job Catalog'!$H$10:$H$509,AE$7,'Job Catalog'!$I$10:$I$509,AE$9)/COUNTA('Job Catalog'!$C$10:$C$509),""))</f>
        <v/>
      </c>
      <c r="AF86" s="57">
        <f>IF(OR($A86="",AF$9=""),"",IFERROR(COUNTIFS('Job Catalog'!$F$10:$F$509,$A86,'Job Catalog'!$H$10:$H$509,AF$7,'Job Catalog'!$I$10:$I$509,AF$9)/COUNTA('Job Catalog'!$C$10:$C$509),""))</f>
        <v/>
      </c>
      <c r="AG86" s="57">
        <f>IF(OR($A86="",AG$9=""),"",IFERROR(COUNTIFS('Job Catalog'!$F$10:$F$509,$A86,'Job Catalog'!$H$10:$H$509,AG$7,'Job Catalog'!$I$10:$I$509,AG$9)/COUNTA('Job Catalog'!$C$10:$C$509),""))</f>
        <v/>
      </c>
      <c r="AH86" s="57">
        <f>IF(OR($A86="",AH$9=""),"",IFERROR(COUNTIFS('Job Catalog'!$F$10:$F$509,$A86,'Job Catalog'!$H$10:$H$509,AH$7,'Job Catalog'!$I$10:$I$509,AH$9)/COUNTA('Job Catalog'!$C$10:$C$509),""))</f>
        <v/>
      </c>
      <c r="AI86" s="57">
        <f>IF(OR($A86="",AI$9=""),"",IFERROR(COUNTIFS('Job Catalog'!$F$10:$F$509,$A86,'Job Catalog'!$H$10:$H$509,AI$7,'Job Catalog'!$I$10:$I$509,AI$9)/COUNTA('Job Catalog'!$C$10:$C$509),""))</f>
        <v/>
      </c>
      <c r="AJ86" s="57">
        <f>IF(OR($A86="",AJ$9=""),"",IFERROR(COUNTIFS('Job Catalog'!$F$10:$F$509,$A86,'Job Catalog'!$H$10:$H$509,AJ$7,'Job Catalog'!$I$10:$I$509,AJ$9)/COUNTA('Job Catalog'!$C$10:$C$509),""))</f>
        <v/>
      </c>
      <c r="AK86" s="57">
        <f>IF(OR($A86="",AK$9=""),"",IFERROR(COUNTIFS('Job Catalog'!$F$10:$F$509,$A86,'Job Catalog'!$H$10:$H$509,AK$7,'Job Catalog'!$I$10:$I$509,AK$9)/COUNTA('Job Catalog'!$C$10:$C$509),""))</f>
        <v/>
      </c>
      <c r="AL86" s="57">
        <f>IF(OR($A86="",AL$9=""),"",IFERROR(COUNTIFS('Job Catalog'!$F$10:$F$509,$A86,'Job Catalog'!$H$10:$H$509,AL$7,'Job Catalog'!$I$10:$I$509,AL$9)/COUNTA('Job Catalog'!$C$10:$C$509),""))</f>
        <v/>
      </c>
      <c r="AM86" s="57">
        <f>IF(OR($A86="",AM$9=""),"",IFERROR(COUNTIFS('Job Catalog'!$F$10:$F$509,$A86,'Job Catalog'!$H$10:$H$509,AM$7,'Job Catalog'!$I$10:$I$509,AM$9)/COUNTA('Job Catalog'!$C$10:$C$509),""))</f>
        <v/>
      </c>
      <c r="AN86" s="57">
        <f>IF(OR($A86="",AN$9=""),"",IFERROR(COUNTIFS('Job Catalog'!$F$10:$F$509,$A86,'Job Catalog'!$H$10:$H$509,AN$7,'Job Catalog'!$I$10:$I$509,AN$9)/COUNTA('Job Catalog'!$C$10:$C$509),""))</f>
        <v/>
      </c>
      <c r="AO86" s="57">
        <f>IF(OR($A86="",AO$9=""),"",IFERROR(COUNTIFS('Job Catalog'!$F$10:$F$509,$A86,'Job Catalog'!$H$10:$H$509,AO$7,'Job Catalog'!$I$10:$I$509,AO$9)/COUNTA('Job Catalog'!$C$10:$C$509),""))</f>
        <v/>
      </c>
      <c r="AP86" s="57">
        <f>IF(OR($A86="",AP$9=""),"",IFERROR(COUNTIFS('Job Catalog'!$F$10:$F$509,$A86,'Job Catalog'!$H$10:$H$509,AP$7,'Job Catalog'!$I$10:$I$509,AP$9)/COUNTA('Job Catalog'!$C$10:$C$509),""))</f>
        <v/>
      </c>
      <c r="AQ86" s="57">
        <f>IF(OR($A86="",AQ$9=""),"",IFERROR(COUNTIFS('Job Catalog'!$F$10:$F$509,$A86,'Job Catalog'!$H$10:$H$509,AQ$7,'Job Catalog'!$I$10:$I$509,AQ$9)/COUNTA('Job Catalog'!$C$10:$C$509),""))</f>
        <v/>
      </c>
      <c r="AR86" s="57">
        <f>IF(OR($A86="",AR$9=""),"",IFERROR(COUNTIFS('Job Catalog'!$F$10:$F$509,$A86,'Job Catalog'!$H$10:$H$509,AR$7,'Job Catalog'!$I$10:$I$509,AR$9)/COUNTA('Job Catalog'!$C$10:$C$509),""))</f>
        <v/>
      </c>
      <c r="AS86" s="57">
        <f>IF(OR($A86="",AS$9=""),"",IFERROR(COUNTIFS('Job Catalog'!$F$10:$F$509,$A86,'Job Catalog'!$H$10:$H$509,AS$7,'Job Catalog'!$I$10:$I$509,AS$9)/COUNTA('Job Catalog'!$C$10:$C$509),""))</f>
        <v/>
      </c>
      <c r="AT86" s="57">
        <f>IF(OR($A86="",AT$9=""),"",IFERROR(COUNTIFS('Job Catalog'!$F$10:$F$509,$A86,'Job Catalog'!$H$10:$H$509,AT$7,'Job Catalog'!$I$10:$I$509,AT$9)/COUNTA('Job Catalog'!$C$10:$C$509),""))</f>
        <v/>
      </c>
      <c r="AU86" s="57">
        <f>IF(OR($A86="",AU$9=""),"",IFERROR(COUNTIFS('Job Catalog'!$F$10:$F$509,$A86,'Job Catalog'!$H$10:$H$509,AU$7,'Job Catalog'!$I$10:$I$509,AU$9)/COUNTA('Job Catalog'!$C$10:$C$509),""))</f>
        <v/>
      </c>
      <c r="AV86" s="57">
        <f>IF(OR($A86="",AV$9=""),"",IFERROR(COUNTIFS('Job Catalog'!$F$10:$F$509,$A86,'Job Catalog'!$H$10:$H$509,AV$7,'Job Catalog'!$I$10:$I$509,AV$9)/COUNTA('Job Catalog'!$C$10:$C$509),""))</f>
        <v/>
      </c>
      <c r="AW86" s="57">
        <f>IF(OR($A86="",AW$9=""),"",IFERROR(COUNTIFS('Job Catalog'!$F$10:$F$509,$A86,'Job Catalog'!$H$10:$H$509,AW$7,'Job Catalog'!$I$10:$I$509,AW$9)/COUNTA('Job Catalog'!$C$10:$C$509),""))</f>
        <v/>
      </c>
      <c r="AX86" s="57">
        <f>IF(OR($A86="",AX$9=""),"",IFERROR(COUNTIFS('Job Catalog'!$F$10:$F$509,$A86,'Job Catalog'!$H$10:$H$509,AX$7,'Job Catalog'!$I$10:$I$509,AX$9)/COUNTA('Job Catalog'!$C$10:$C$509),""))</f>
        <v/>
      </c>
      <c r="AY86" s="57">
        <f>IF(OR($A86="",AY$9=""),"",IFERROR(COUNTIFS('Job Catalog'!$F$10:$F$509,$A86,'Job Catalog'!$H$10:$H$509,AY$7,'Job Catalog'!$I$10:$I$509,AY$9)/COUNTA('Job Catalog'!$C$10:$C$509),""))</f>
        <v/>
      </c>
      <c r="AZ86" s="57">
        <f>IF(OR($A86="",AZ$9=""),"",IFERROR(COUNTIFS('Job Catalog'!$F$10:$F$509,$A86,'Job Catalog'!$H$10:$H$509,AZ$7,'Job Catalog'!$I$10:$I$509,AZ$9)/COUNTA('Job Catalog'!$C$10:$C$509),""))</f>
        <v/>
      </c>
      <c r="BA86" s="57">
        <f>IF(OR($A86="",BA$9=""),"",IFERROR(COUNTIFS('Job Catalog'!$F$10:$F$509,$A86,'Job Catalog'!$H$10:$H$509,BA$7,'Job Catalog'!$I$10:$I$509,BA$9)/COUNTA('Job Catalog'!$C$10:$C$509),""))</f>
        <v/>
      </c>
      <c r="BB86" s="57">
        <f>IF(OR($A86="",BB$9=""),"",IFERROR(COUNTIFS('Job Catalog'!$F$10:$F$509,$A86,'Job Catalog'!$H$10:$H$509,BB$7,'Job Catalog'!$I$10:$I$509,BB$9)/COUNTA('Job Catalog'!$C$10:$C$509),""))</f>
        <v/>
      </c>
      <c r="BC86" s="57">
        <f>IF(OR($A86="",BC$9=""),"",IFERROR(COUNTIFS('Job Catalog'!$F$10:$F$509,$A86,'Job Catalog'!$H$10:$H$509,BC$7,'Job Catalog'!$I$10:$I$509,BC$9)/COUNTA('Job Catalog'!$C$10:$C$509),""))</f>
        <v/>
      </c>
      <c r="BD86" s="57">
        <f>IF(OR($A86="",BD$9=""),"",IFERROR(COUNTIFS('Job Catalog'!$F$10:$F$509,$A86,'Job Catalog'!$H$10:$H$509,BD$7,'Job Catalog'!$I$10:$I$509,BD$9)/COUNTA('Job Catalog'!$C$10:$C$509),""))</f>
        <v/>
      </c>
      <c r="BE86" s="57">
        <f>IF(OR($A86="",BE$9=""),"",IFERROR(COUNTIFS('Job Catalog'!$F$10:$F$509,$A86,'Job Catalog'!$H$10:$H$509,BE$7,'Job Catalog'!$I$10:$I$509,BE$9)/COUNTA('Job Catalog'!$C$10:$C$509),""))</f>
        <v/>
      </c>
      <c r="BF86" s="57">
        <f>IF(OR($A86="",BF$9=""),"",IFERROR(COUNTIFS('Job Catalog'!$F$10:$F$509,$A86,'Job Catalog'!$H$10:$H$509,BF$7,'Job Catalog'!$I$10:$I$509,BF$9)/COUNTA('Job Catalog'!$C$10:$C$509),""))</f>
        <v/>
      </c>
      <c r="BG86" s="57">
        <f>IF(OR($A86="",BG$9=""),"",IFERROR(COUNTIFS('Job Catalog'!$F$10:$F$509,$A86,'Job Catalog'!$H$10:$H$509,BG$7,'Job Catalog'!$I$10:$I$509,BG$9)/COUNTA('Job Catalog'!$C$10:$C$509),""))</f>
        <v/>
      </c>
      <c r="BH86" s="57">
        <f>IF(OR($A86="",BH$9=""),"",IFERROR(COUNTIFS('Job Catalog'!$F$10:$F$509,$A86,'Job Catalog'!$H$10:$H$509,BH$7,'Job Catalog'!$I$10:$I$509,BH$9)/COUNTA('Job Catalog'!$C$10:$C$509),""))</f>
        <v/>
      </c>
      <c r="BI86" s="57">
        <f>IF(OR($A86="",BI$9=""),"",IFERROR(COUNTIFS('Job Catalog'!$F$10:$F$509,$A86,'Job Catalog'!$H$10:$H$509,BI$7,'Job Catalog'!$I$10:$I$509,BI$9)/COUNTA('Job Catalog'!$C$10:$C$509),""))</f>
        <v/>
      </c>
      <c r="BJ86" s="57">
        <f>IF(OR($A86="",BJ$9=""),"",IFERROR(COUNTIFS('Job Catalog'!$F$10:$F$509,$A86,'Job Catalog'!$H$10:$H$509,BJ$7,'Job Catalog'!$I$10:$I$509,BJ$9)/COUNTA('Job Catalog'!$C$10:$C$509),""))</f>
        <v/>
      </c>
      <c r="BK86" s="57">
        <f>IF(OR($A86="",BK$9=""),"",IFERROR(COUNTIFS('Job Catalog'!$F$10:$F$509,$A86,'Job Catalog'!$H$10:$H$509,BK$7,'Job Catalog'!$I$10:$I$509,BK$9)/COUNTA('Job Catalog'!$C$10:$C$509),""))</f>
        <v/>
      </c>
      <c r="BL86" s="57">
        <f>IF(OR($A86="",BL$9=""),"",IFERROR(COUNTIFS('Job Catalog'!$F$10:$F$509,$A86,'Job Catalog'!$H$10:$H$509,BL$7,'Job Catalog'!$I$10:$I$509,BL$9)/COUNTA('Job Catalog'!$C$10:$C$509),""))</f>
        <v/>
      </c>
      <c r="BM86" s="57">
        <f>IF(OR($A86="",BM$9=""),"",IFERROR(COUNTIFS('Job Catalog'!$F$10:$F$509,$A86,'Job Catalog'!$H$10:$H$509,BM$7,'Job Catalog'!$I$10:$I$509,BM$9)/COUNTA('Job Catalog'!$C$10:$C$509),""))</f>
        <v/>
      </c>
      <c r="BN86" s="57">
        <f>IF(OR($A86="",BN$9=""),"",IFERROR(COUNTIFS('Job Catalog'!$F$10:$F$509,$A86,'Job Catalog'!$H$10:$H$509,BN$7,'Job Catalog'!$I$10:$I$509,BN$9)/COUNTA('Job Catalog'!$C$10:$C$509),""))</f>
        <v/>
      </c>
      <c r="BO86" s="57">
        <f>IF(OR($A86="",BO$9=""),"",IFERROR(COUNTIFS('Job Catalog'!$F$10:$F$509,$A86,'Job Catalog'!$H$10:$H$509,BO$7,'Job Catalog'!$I$10:$I$509,BO$9)/COUNTA('Job Catalog'!$C$10:$C$509),""))</f>
        <v/>
      </c>
      <c r="BP86" s="57">
        <f>IF(OR($A86="",BP$9=""),"",IFERROR(COUNTIFS('Job Catalog'!$F$10:$F$509,$A86,'Job Catalog'!$H$10:$H$509,BP$7,'Job Catalog'!$I$10:$I$509,BP$9)/COUNTA('Job Catalog'!$C$10:$C$509),""))</f>
        <v/>
      </c>
      <c r="BQ86" s="57">
        <f>IF(OR($A86="",BQ$9=""),"",IFERROR(COUNTIFS('Job Catalog'!$F$10:$F$509,$A86,'Job Catalog'!$H$10:$H$509,BQ$7,'Job Catalog'!$I$10:$I$509,BQ$9)/COUNTA('Job Catalog'!$C$10:$C$509),""))</f>
        <v/>
      </c>
      <c r="BR86" s="57">
        <f>IF(OR($A86="",BR$9=""),"",IFERROR(COUNTIFS('Job Catalog'!$F$10:$F$509,$A86,'Job Catalog'!$H$10:$H$509,BR$7,'Job Catalog'!$I$10:$I$509,BR$9)/COUNTA('Job Catalog'!$C$10:$C$509),""))</f>
        <v/>
      </c>
      <c r="BS86" s="57">
        <f>IF(OR($A86="",BS$9=""),"",IFERROR(COUNTIFS('Job Catalog'!$F$10:$F$509,$A86,'Job Catalog'!$H$10:$H$509,BS$7,'Job Catalog'!$I$10:$I$509,BS$9)/COUNTA('Job Catalog'!$C$10:$C$509),""))</f>
        <v/>
      </c>
      <c r="BT86" s="57">
        <f>IF(OR($A86="",BT$9=""),"",IFERROR(COUNTIFS('Job Catalog'!$F$10:$F$509,$A86,'Job Catalog'!$H$10:$H$509,BT$7,'Job Catalog'!$I$10:$I$509,BT$9)/COUNTA('Job Catalog'!$C$10:$C$509),""))</f>
        <v/>
      </c>
      <c r="BU86" s="57">
        <f>IF(OR($A86="",BU$9=""),"",IFERROR(COUNTIFS('Job Catalog'!$F$10:$F$509,$A86,'Job Catalog'!$H$10:$H$509,BU$7,'Job Catalog'!$I$10:$I$509,BU$9)/COUNTA('Job Catalog'!$C$10:$C$509),""))</f>
        <v/>
      </c>
      <c r="BV86" s="57">
        <f>IF(OR($A86="",BV$9=""),"",IFERROR(COUNTIFS('Job Catalog'!$F$10:$F$509,$A86,'Job Catalog'!$H$10:$H$509,BV$7,'Job Catalog'!$I$10:$I$509,BV$9)/COUNTA('Job Catalog'!$C$10:$C$509),""))</f>
        <v/>
      </c>
      <c r="BW86" s="57">
        <f>IF(OR($A86="",BW$9=""),"",IFERROR(COUNTIFS('Job Catalog'!$F$10:$F$509,$A86,'Job Catalog'!$H$10:$H$509,BW$7,'Job Catalog'!$I$10:$I$509,BW$9)/COUNTA('Job Catalog'!$C$10:$C$509),""))</f>
        <v/>
      </c>
      <c r="BX86" s="57">
        <f>IF(OR($A86="",BX$9=""),"",IFERROR(COUNTIFS('Job Catalog'!$F$10:$F$509,$A86,'Job Catalog'!$H$10:$H$509,BX$7,'Job Catalog'!$I$10:$I$509,BX$9)/COUNTA('Job Catalog'!$C$10:$C$509),""))</f>
        <v/>
      </c>
      <c r="BY86" s="57">
        <f>IF(OR($A86="",BY$9=""),"",IFERROR(COUNTIFS('Job Catalog'!$F$10:$F$509,$A86,'Job Catalog'!$H$10:$H$509,BY$7,'Job Catalog'!$I$10:$I$509,BY$9)/COUNTA('Job Catalog'!$C$10:$C$509),""))</f>
        <v/>
      </c>
      <c r="BZ86" s="57">
        <f>IF(OR($A86="",BZ$9=""),"",IFERROR(COUNTIFS('Job Catalog'!$F$10:$F$509,$A86,'Job Catalog'!$H$10:$H$509,BZ$7,'Job Catalog'!$I$10:$I$509,BZ$9)/COUNTA('Job Catalog'!$C$10:$C$509),""))</f>
        <v/>
      </c>
      <c r="CA86" s="57">
        <f>IF(OR($A86="",CA$9=""),"",IFERROR(COUNTIFS('Job Catalog'!$F$10:$F$509,$A86,'Job Catalog'!$H$10:$H$509,CA$7,'Job Catalog'!$I$10:$I$509,CA$9)/COUNTA('Job Catalog'!$C$10:$C$509),""))</f>
        <v/>
      </c>
      <c r="CB86" s="57">
        <f>IF(OR($A86="",CB$9=""),"",IFERROR(COUNTIFS('Job Catalog'!$F$10:$F$509,$A86,'Job Catalog'!$H$10:$H$509,CB$7,'Job Catalog'!$I$10:$I$509,CB$9)/COUNTA('Job Catalog'!$C$10:$C$509),""))</f>
        <v/>
      </c>
      <c r="CC86" s="57">
        <f>IF(OR($A86="",CC$9=""),"",IFERROR(COUNTIFS('Job Catalog'!$F$10:$F$509,$A86,'Job Catalog'!$H$10:$H$509,CC$7,'Job Catalog'!$I$10:$I$509,CC$9)/COUNTA('Job Catalog'!$C$10:$C$509),""))</f>
        <v/>
      </c>
      <c r="CD86" s="57">
        <f>IF(OR($A86="",CD$9=""),"",IFERROR(COUNTIFS('Job Catalog'!$F$10:$F$509,$A86,'Job Catalog'!$H$10:$H$509,CD$7,'Job Catalog'!$I$10:$I$509,CD$9)/COUNTA('Job Catalog'!$C$10:$C$509),""))</f>
        <v/>
      </c>
      <c r="CE86" s="57">
        <f>IF(OR($A86="",CE$9=""),"",IFERROR(COUNTIFS('Job Catalog'!$F$10:$F$509,$A86,'Job Catalog'!$H$10:$H$509,CE$7,'Job Catalog'!$I$10:$I$509,CE$9)/COUNTA('Job Catalog'!$C$10:$C$509),""))</f>
        <v/>
      </c>
      <c r="CF86" s="57">
        <f>IF(OR($A86="",CF$9=""),"",IFERROR(COUNTIFS('Job Catalog'!$F$10:$F$509,$A86,'Job Catalog'!$H$10:$H$509,CF$7,'Job Catalog'!$I$10:$I$509,CF$9)/COUNTA('Job Catalog'!$C$10:$C$509),""))</f>
        <v/>
      </c>
      <c r="CG86" s="57">
        <f>IF(OR($A86="",CG$9=""),"",IFERROR(COUNTIFS('Job Catalog'!$F$10:$F$509,$A86,'Job Catalog'!$H$10:$H$509,CG$7,'Job Catalog'!$I$10:$I$509,CG$9)/COUNTA('Job Catalog'!$C$10:$C$509),""))</f>
        <v/>
      </c>
      <c r="CH86" s="57">
        <f>IF(OR($A86="",CH$9=""),"",IFERROR(COUNTIFS('Job Catalog'!$F$10:$F$509,$A86,'Job Catalog'!$H$10:$H$509,CH$7,'Job Catalog'!$I$10:$I$509,CH$9)/COUNTA('Job Catalog'!$C$10:$C$509),""))</f>
        <v/>
      </c>
      <c r="CI86" s="57">
        <f>IF(OR($A86="",CI$9=""),"",IFERROR(COUNTIFS('Job Catalog'!$F$10:$F$509,$A86,'Job Catalog'!$H$10:$H$509,CI$7,'Job Catalog'!$I$10:$I$509,CI$9)/COUNTA('Job Catalog'!$C$10:$C$509),""))</f>
        <v/>
      </c>
      <c r="CJ86" s="57">
        <f>IF(OR($A86="",CJ$9=""),"",IFERROR(COUNTIFS('Job Catalog'!$F$10:$F$509,$A86,'Job Catalog'!$H$10:$H$509,CJ$7,'Job Catalog'!$I$10:$I$509,CJ$9)/COUNTA('Job Catalog'!$C$10:$C$509),""))</f>
        <v/>
      </c>
      <c r="CK86" s="57">
        <f>IF(OR($A86="",CK$9=""),"",IFERROR(COUNTIFS('Job Catalog'!$F$10:$F$509,$A86,'Job Catalog'!$H$10:$H$509,CK$7,'Job Catalog'!$I$10:$I$509,CK$9)/COUNTA('Job Catalog'!$C$10:$C$509),""))</f>
        <v/>
      </c>
      <c r="CL86" s="57">
        <f>IF(OR($A86="",CL$9=""),"",IFERROR(COUNTIFS('Job Catalog'!$F$10:$F$509,$A86,'Job Catalog'!$H$10:$H$509,CL$7,'Job Catalog'!$I$10:$I$509,CL$9)/COUNTA('Job Catalog'!$C$10:$C$509),""))</f>
        <v/>
      </c>
      <c r="CM86" s="57">
        <f>IF(OR($A86="",CM$9=""),"",IFERROR(COUNTIFS('Job Catalog'!$F$10:$F$509,$A86,'Job Catalog'!$H$10:$H$509,CM$7,'Job Catalog'!$I$10:$I$509,CM$9)/COUNTA('Job Catalog'!$C$10:$C$509),""))</f>
        <v/>
      </c>
      <c r="CN86" s="57">
        <f>IF(OR($A86="",CN$9=""),"",IFERROR(COUNTIFS('Job Catalog'!$F$10:$F$509,$A86,'Job Catalog'!$H$10:$H$509,CN$7,'Job Catalog'!$I$10:$I$509,CN$9)/COUNTA('Job Catalog'!$C$10:$C$509),""))</f>
        <v/>
      </c>
      <c r="CO86" s="57">
        <f>IF(OR($A86="",CO$9=""),"",IFERROR(COUNTIFS('Job Catalog'!$F$10:$F$509,$A86,'Job Catalog'!$H$10:$H$509,CO$7,'Job Catalog'!$I$10:$I$509,CO$9)/COUNTA('Job Catalog'!$C$10:$C$509),""))</f>
        <v/>
      </c>
      <c r="CP86" s="57">
        <f>IF(OR($A86="",CP$9=""),"",IFERROR(COUNTIFS('Job Catalog'!$F$10:$F$509,$A86,'Job Catalog'!$H$10:$H$509,CP$7,'Job Catalog'!$I$10:$I$509,CP$9)/COUNTA('Job Catalog'!$C$10:$C$509),""))</f>
        <v/>
      </c>
      <c r="CQ86" s="57">
        <f>IF(OR($A86="",CQ$9=""),"",IFERROR(COUNTIFS('Job Catalog'!$F$10:$F$509,$A86,'Job Catalog'!$H$10:$H$509,CQ$7,'Job Catalog'!$I$10:$I$509,CQ$9)/COUNTA('Job Catalog'!$C$10:$C$509),""))</f>
        <v/>
      </c>
      <c r="CR86" s="57">
        <f>IF(OR($A86="",CR$9=""),"",IFERROR(COUNTIFS('Job Catalog'!$F$10:$F$509,$A86,'Job Catalog'!$H$10:$H$509,CR$7,'Job Catalog'!$I$10:$I$509,CR$9)/COUNTA('Job Catalog'!$C$10:$C$509),""))</f>
        <v/>
      </c>
      <c r="CS86" s="57">
        <f>IF(OR($A86="",CS$9=""),"",IFERROR(COUNTIFS('Job Catalog'!$F$10:$F$509,$A86,'Job Catalog'!$H$10:$H$509,CS$7,'Job Catalog'!$I$10:$I$509,CS$9)/COUNTA('Job Catalog'!$C$10:$C$509),""))</f>
        <v/>
      </c>
      <c r="CT86" s="57">
        <f>IF(OR($A86="",CT$9=""),"",IFERROR(COUNTIFS('Job Catalog'!$F$10:$F$509,$A86,'Job Catalog'!$H$10:$H$509,CT$7,'Job Catalog'!$I$10:$I$509,CT$9)/COUNTA('Job Catalog'!$C$10:$C$509),""))</f>
        <v/>
      </c>
      <c r="CU86" s="58">
        <f>IF($A86="","",SUM(C86:CT86))</f>
        <v/>
      </c>
    </row>
    <row r="87">
      <c r="A87">
        <f>IF(SETUP!$C225="","",SETUP!$C225)</f>
        <v/>
      </c>
      <c r="B87" s="9">
        <f>IF(SETUP!$C225="","",SETUP!$B225&amp;" / "&amp;SETUP!$D225)</f>
        <v/>
      </c>
      <c r="C87" s="57">
        <f>IF(OR($A87="",C$9=""),"",IFERROR(COUNTIFS('Job Catalog'!$F$10:$F$509,$A87,'Job Catalog'!$H$10:$H$509,C$7,'Job Catalog'!$I$10:$I$509,C$9)/COUNTA('Job Catalog'!$C$10:$C$509),""))</f>
        <v/>
      </c>
      <c r="D87" s="57">
        <f>IF(OR($A87="",D$9=""),"",IFERROR(COUNTIFS('Job Catalog'!$F$10:$F$509,$A87,'Job Catalog'!$H$10:$H$509,D$7,'Job Catalog'!$I$10:$I$509,D$9)/COUNTA('Job Catalog'!$C$10:$C$509),""))</f>
        <v/>
      </c>
      <c r="E87" s="57">
        <f>IF(OR($A87="",E$9=""),"",IFERROR(COUNTIFS('Job Catalog'!$F$10:$F$509,$A87,'Job Catalog'!$H$10:$H$509,E$7,'Job Catalog'!$I$10:$I$509,E$9)/COUNTA('Job Catalog'!$C$10:$C$509),""))</f>
        <v/>
      </c>
      <c r="F87" s="57">
        <f>IF(OR($A87="",F$9=""),"",IFERROR(COUNTIFS('Job Catalog'!$F$10:$F$509,$A87,'Job Catalog'!$H$10:$H$509,F$7,'Job Catalog'!$I$10:$I$509,F$9)/COUNTA('Job Catalog'!$C$10:$C$509),""))</f>
        <v/>
      </c>
      <c r="G87" s="57">
        <f>IF(OR($A87="",G$9=""),"",IFERROR(COUNTIFS('Job Catalog'!$F$10:$F$509,$A87,'Job Catalog'!$H$10:$H$509,G$7,'Job Catalog'!$I$10:$I$509,G$9)/COUNTA('Job Catalog'!$C$10:$C$509),""))</f>
        <v/>
      </c>
      <c r="H87" s="57">
        <f>IF(OR($A87="",H$9=""),"",IFERROR(COUNTIFS('Job Catalog'!$F$10:$F$509,$A87,'Job Catalog'!$H$10:$H$509,H$7,'Job Catalog'!$I$10:$I$509,H$9)/COUNTA('Job Catalog'!$C$10:$C$509),""))</f>
        <v/>
      </c>
      <c r="I87" s="57">
        <f>IF(OR($A87="",I$9=""),"",IFERROR(COUNTIFS('Job Catalog'!$F$10:$F$509,$A87,'Job Catalog'!$H$10:$H$509,I$7,'Job Catalog'!$I$10:$I$509,I$9)/COUNTA('Job Catalog'!$C$10:$C$509),""))</f>
        <v/>
      </c>
      <c r="J87" s="57">
        <f>IF(OR($A87="",J$9=""),"",IFERROR(COUNTIFS('Job Catalog'!$F$10:$F$509,$A87,'Job Catalog'!$H$10:$H$509,J$7,'Job Catalog'!$I$10:$I$509,J$9)/COUNTA('Job Catalog'!$C$10:$C$509),""))</f>
        <v/>
      </c>
      <c r="K87" s="57">
        <f>IF(OR($A87="",K$9=""),"",IFERROR(COUNTIFS('Job Catalog'!$F$10:$F$509,$A87,'Job Catalog'!$H$10:$H$509,K$7,'Job Catalog'!$I$10:$I$509,K$9)/COUNTA('Job Catalog'!$C$10:$C$509),""))</f>
        <v/>
      </c>
      <c r="L87" s="57">
        <f>IF(OR($A87="",L$9=""),"",IFERROR(COUNTIFS('Job Catalog'!$F$10:$F$509,$A87,'Job Catalog'!$H$10:$H$509,L$7,'Job Catalog'!$I$10:$I$509,L$9)/COUNTA('Job Catalog'!$C$10:$C$509),""))</f>
        <v/>
      </c>
      <c r="M87" s="57">
        <f>IF(OR($A87="",M$9=""),"",IFERROR(COUNTIFS('Job Catalog'!$F$10:$F$509,$A87,'Job Catalog'!$H$10:$H$509,M$7,'Job Catalog'!$I$10:$I$509,M$9)/COUNTA('Job Catalog'!$C$10:$C$509),""))</f>
        <v/>
      </c>
      <c r="N87" s="57">
        <f>IF(OR($A87="",N$9=""),"",IFERROR(COUNTIFS('Job Catalog'!$F$10:$F$509,$A87,'Job Catalog'!$H$10:$H$509,N$7,'Job Catalog'!$I$10:$I$509,N$9)/COUNTA('Job Catalog'!$C$10:$C$509),""))</f>
        <v/>
      </c>
      <c r="O87" s="57">
        <f>IF(OR($A87="",O$9=""),"",IFERROR(COUNTIFS('Job Catalog'!$F$10:$F$509,$A87,'Job Catalog'!$H$10:$H$509,O$7,'Job Catalog'!$I$10:$I$509,O$9)/COUNTA('Job Catalog'!$C$10:$C$509),""))</f>
        <v/>
      </c>
      <c r="P87" s="57">
        <f>IF(OR($A87="",P$9=""),"",IFERROR(COUNTIFS('Job Catalog'!$F$10:$F$509,$A87,'Job Catalog'!$H$10:$H$509,P$7,'Job Catalog'!$I$10:$I$509,P$9)/COUNTA('Job Catalog'!$C$10:$C$509),""))</f>
        <v/>
      </c>
      <c r="Q87" s="57">
        <f>IF(OR($A87="",Q$9=""),"",IFERROR(COUNTIFS('Job Catalog'!$F$10:$F$509,$A87,'Job Catalog'!$H$10:$H$509,Q$7,'Job Catalog'!$I$10:$I$509,Q$9)/COUNTA('Job Catalog'!$C$10:$C$509),""))</f>
        <v/>
      </c>
      <c r="R87" s="57">
        <f>IF(OR($A87="",R$9=""),"",IFERROR(COUNTIFS('Job Catalog'!$F$10:$F$509,$A87,'Job Catalog'!$H$10:$H$509,R$7,'Job Catalog'!$I$10:$I$509,R$9)/COUNTA('Job Catalog'!$C$10:$C$509),""))</f>
        <v/>
      </c>
      <c r="S87" s="57">
        <f>IF(OR($A87="",S$9=""),"",IFERROR(COUNTIFS('Job Catalog'!$F$10:$F$509,$A87,'Job Catalog'!$H$10:$H$509,S$7,'Job Catalog'!$I$10:$I$509,S$9)/COUNTA('Job Catalog'!$C$10:$C$509),""))</f>
        <v/>
      </c>
      <c r="T87" s="57">
        <f>IF(OR($A87="",T$9=""),"",IFERROR(COUNTIFS('Job Catalog'!$F$10:$F$509,$A87,'Job Catalog'!$H$10:$H$509,T$7,'Job Catalog'!$I$10:$I$509,T$9)/COUNTA('Job Catalog'!$C$10:$C$509),""))</f>
        <v/>
      </c>
      <c r="U87" s="57">
        <f>IF(OR($A87="",U$9=""),"",IFERROR(COUNTIFS('Job Catalog'!$F$10:$F$509,$A87,'Job Catalog'!$H$10:$H$509,U$7,'Job Catalog'!$I$10:$I$509,U$9)/COUNTA('Job Catalog'!$C$10:$C$509),""))</f>
        <v/>
      </c>
      <c r="V87" s="57">
        <f>IF(OR($A87="",V$9=""),"",IFERROR(COUNTIFS('Job Catalog'!$F$10:$F$509,$A87,'Job Catalog'!$H$10:$H$509,V$7,'Job Catalog'!$I$10:$I$509,V$9)/COUNTA('Job Catalog'!$C$10:$C$509),""))</f>
        <v/>
      </c>
      <c r="W87" s="57">
        <f>IF(OR($A87="",W$9=""),"",IFERROR(COUNTIFS('Job Catalog'!$F$10:$F$509,$A87,'Job Catalog'!$H$10:$H$509,W$7,'Job Catalog'!$I$10:$I$509,W$9)/COUNTA('Job Catalog'!$C$10:$C$509),""))</f>
        <v/>
      </c>
      <c r="X87" s="57">
        <f>IF(OR($A87="",X$9=""),"",IFERROR(COUNTIFS('Job Catalog'!$F$10:$F$509,$A87,'Job Catalog'!$H$10:$H$509,X$7,'Job Catalog'!$I$10:$I$509,X$9)/COUNTA('Job Catalog'!$C$10:$C$509),""))</f>
        <v/>
      </c>
      <c r="Y87" s="57">
        <f>IF(OR($A87="",Y$9=""),"",IFERROR(COUNTIFS('Job Catalog'!$F$10:$F$509,$A87,'Job Catalog'!$H$10:$H$509,Y$7,'Job Catalog'!$I$10:$I$509,Y$9)/COUNTA('Job Catalog'!$C$10:$C$509),""))</f>
        <v/>
      </c>
      <c r="Z87" s="57">
        <f>IF(OR($A87="",Z$9=""),"",IFERROR(COUNTIFS('Job Catalog'!$F$10:$F$509,$A87,'Job Catalog'!$H$10:$H$509,Z$7,'Job Catalog'!$I$10:$I$509,Z$9)/COUNTA('Job Catalog'!$C$10:$C$509),""))</f>
        <v/>
      </c>
      <c r="AA87" s="57">
        <f>IF(OR($A87="",AA$9=""),"",IFERROR(COUNTIFS('Job Catalog'!$F$10:$F$509,$A87,'Job Catalog'!$H$10:$H$509,AA$7,'Job Catalog'!$I$10:$I$509,AA$9)/COUNTA('Job Catalog'!$C$10:$C$509),""))</f>
        <v/>
      </c>
      <c r="AB87" s="57">
        <f>IF(OR($A87="",AB$9=""),"",IFERROR(COUNTIFS('Job Catalog'!$F$10:$F$509,$A87,'Job Catalog'!$H$10:$H$509,AB$7,'Job Catalog'!$I$10:$I$509,AB$9)/COUNTA('Job Catalog'!$C$10:$C$509),""))</f>
        <v/>
      </c>
      <c r="AC87" s="57">
        <f>IF(OR($A87="",AC$9=""),"",IFERROR(COUNTIFS('Job Catalog'!$F$10:$F$509,$A87,'Job Catalog'!$H$10:$H$509,AC$7,'Job Catalog'!$I$10:$I$509,AC$9)/COUNTA('Job Catalog'!$C$10:$C$509),""))</f>
        <v/>
      </c>
      <c r="AD87" s="57">
        <f>IF(OR($A87="",AD$9=""),"",IFERROR(COUNTIFS('Job Catalog'!$F$10:$F$509,$A87,'Job Catalog'!$H$10:$H$509,AD$7,'Job Catalog'!$I$10:$I$509,AD$9)/COUNTA('Job Catalog'!$C$10:$C$509),""))</f>
        <v/>
      </c>
      <c r="AE87" s="57">
        <f>IF(OR($A87="",AE$9=""),"",IFERROR(COUNTIFS('Job Catalog'!$F$10:$F$509,$A87,'Job Catalog'!$H$10:$H$509,AE$7,'Job Catalog'!$I$10:$I$509,AE$9)/COUNTA('Job Catalog'!$C$10:$C$509),""))</f>
        <v/>
      </c>
      <c r="AF87" s="57">
        <f>IF(OR($A87="",AF$9=""),"",IFERROR(COUNTIFS('Job Catalog'!$F$10:$F$509,$A87,'Job Catalog'!$H$10:$H$509,AF$7,'Job Catalog'!$I$10:$I$509,AF$9)/COUNTA('Job Catalog'!$C$10:$C$509),""))</f>
        <v/>
      </c>
      <c r="AG87" s="57">
        <f>IF(OR($A87="",AG$9=""),"",IFERROR(COUNTIFS('Job Catalog'!$F$10:$F$509,$A87,'Job Catalog'!$H$10:$H$509,AG$7,'Job Catalog'!$I$10:$I$509,AG$9)/COUNTA('Job Catalog'!$C$10:$C$509),""))</f>
        <v/>
      </c>
      <c r="AH87" s="57">
        <f>IF(OR($A87="",AH$9=""),"",IFERROR(COUNTIFS('Job Catalog'!$F$10:$F$509,$A87,'Job Catalog'!$H$10:$H$509,AH$7,'Job Catalog'!$I$10:$I$509,AH$9)/COUNTA('Job Catalog'!$C$10:$C$509),""))</f>
        <v/>
      </c>
      <c r="AI87" s="57">
        <f>IF(OR($A87="",AI$9=""),"",IFERROR(COUNTIFS('Job Catalog'!$F$10:$F$509,$A87,'Job Catalog'!$H$10:$H$509,AI$7,'Job Catalog'!$I$10:$I$509,AI$9)/COUNTA('Job Catalog'!$C$10:$C$509),""))</f>
        <v/>
      </c>
      <c r="AJ87" s="57">
        <f>IF(OR($A87="",AJ$9=""),"",IFERROR(COUNTIFS('Job Catalog'!$F$10:$F$509,$A87,'Job Catalog'!$H$10:$H$509,AJ$7,'Job Catalog'!$I$10:$I$509,AJ$9)/COUNTA('Job Catalog'!$C$10:$C$509),""))</f>
        <v/>
      </c>
      <c r="AK87" s="57">
        <f>IF(OR($A87="",AK$9=""),"",IFERROR(COUNTIFS('Job Catalog'!$F$10:$F$509,$A87,'Job Catalog'!$H$10:$H$509,AK$7,'Job Catalog'!$I$10:$I$509,AK$9)/COUNTA('Job Catalog'!$C$10:$C$509),""))</f>
        <v/>
      </c>
      <c r="AL87" s="57">
        <f>IF(OR($A87="",AL$9=""),"",IFERROR(COUNTIFS('Job Catalog'!$F$10:$F$509,$A87,'Job Catalog'!$H$10:$H$509,AL$7,'Job Catalog'!$I$10:$I$509,AL$9)/COUNTA('Job Catalog'!$C$10:$C$509),""))</f>
        <v/>
      </c>
      <c r="AM87" s="57">
        <f>IF(OR($A87="",AM$9=""),"",IFERROR(COUNTIFS('Job Catalog'!$F$10:$F$509,$A87,'Job Catalog'!$H$10:$H$509,AM$7,'Job Catalog'!$I$10:$I$509,AM$9)/COUNTA('Job Catalog'!$C$10:$C$509),""))</f>
        <v/>
      </c>
      <c r="AN87" s="57">
        <f>IF(OR($A87="",AN$9=""),"",IFERROR(COUNTIFS('Job Catalog'!$F$10:$F$509,$A87,'Job Catalog'!$H$10:$H$509,AN$7,'Job Catalog'!$I$10:$I$509,AN$9)/COUNTA('Job Catalog'!$C$10:$C$509),""))</f>
        <v/>
      </c>
      <c r="AO87" s="57">
        <f>IF(OR($A87="",AO$9=""),"",IFERROR(COUNTIFS('Job Catalog'!$F$10:$F$509,$A87,'Job Catalog'!$H$10:$H$509,AO$7,'Job Catalog'!$I$10:$I$509,AO$9)/COUNTA('Job Catalog'!$C$10:$C$509),""))</f>
        <v/>
      </c>
      <c r="AP87" s="57">
        <f>IF(OR($A87="",AP$9=""),"",IFERROR(COUNTIFS('Job Catalog'!$F$10:$F$509,$A87,'Job Catalog'!$H$10:$H$509,AP$7,'Job Catalog'!$I$10:$I$509,AP$9)/COUNTA('Job Catalog'!$C$10:$C$509),""))</f>
        <v/>
      </c>
      <c r="AQ87" s="57">
        <f>IF(OR($A87="",AQ$9=""),"",IFERROR(COUNTIFS('Job Catalog'!$F$10:$F$509,$A87,'Job Catalog'!$H$10:$H$509,AQ$7,'Job Catalog'!$I$10:$I$509,AQ$9)/COUNTA('Job Catalog'!$C$10:$C$509),""))</f>
        <v/>
      </c>
      <c r="AR87" s="57">
        <f>IF(OR($A87="",AR$9=""),"",IFERROR(COUNTIFS('Job Catalog'!$F$10:$F$509,$A87,'Job Catalog'!$H$10:$H$509,AR$7,'Job Catalog'!$I$10:$I$509,AR$9)/COUNTA('Job Catalog'!$C$10:$C$509),""))</f>
        <v/>
      </c>
      <c r="AS87" s="57">
        <f>IF(OR($A87="",AS$9=""),"",IFERROR(COUNTIFS('Job Catalog'!$F$10:$F$509,$A87,'Job Catalog'!$H$10:$H$509,AS$7,'Job Catalog'!$I$10:$I$509,AS$9)/COUNTA('Job Catalog'!$C$10:$C$509),""))</f>
        <v/>
      </c>
      <c r="AT87" s="57">
        <f>IF(OR($A87="",AT$9=""),"",IFERROR(COUNTIFS('Job Catalog'!$F$10:$F$509,$A87,'Job Catalog'!$H$10:$H$509,AT$7,'Job Catalog'!$I$10:$I$509,AT$9)/COUNTA('Job Catalog'!$C$10:$C$509),""))</f>
        <v/>
      </c>
      <c r="AU87" s="57">
        <f>IF(OR($A87="",AU$9=""),"",IFERROR(COUNTIFS('Job Catalog'!$F$10:$F$509,$A87,'Job Catalog'!$H$10:$H$509,AU$7,'Job Catalog'!$I$10:$I$509,AU$9)/COUNTA('Job Catalog'!$C$10:$C$509),""))</f>
        <v/>
      </c>
      <c r="AV87" s="57">
        <f>IF(OR($A87="",AV$9=""),"",IFERROR(COUNTIFS('Job Catalog'!$F$10:$F$509,$A87,'Job Catalog'!$H$10:$H$509,AV$7,'Job Catalog'!$I$10:$I$509,AV$9)/COUNTA('Job Catalog'!$C$10:$C$509),""))</f>
        <v/>
      </c>
      <c r="AW87" s="57">
        <f>IF(OR($A87="",AW$9=""),"",IFERROR(COUNTIFS('Job Catalog'!$F$10:$F$509,$A87,'Job Catalog'!$H$10:$H$509,AW$7,'Job Catalog'!$I$10:$I$509,AW$9)/COUNTA('Job Catalog'!$C$10:$C$509),""))</f>
        <v/>
      </c>
      <c r="AX87" s="57">
        <f>IF(OR($A87="",AX$9=""),"",IFERROR(COUNTIFS('Job Catalog'!$F$10:$F$509,$A87,'Job Catalog'!$H$10:$H$509,AX$7,'Job Catalog'!$I$10:$I$509,AX$9)/COUNTA('Job Catalog'!$C$10:$C$509),""))</f>
        <v/>
      </c>
      <c r="AY87" s="57">
        <f>IF(OR($A87="",AY$9=""),"",IFERROR(COUNTIFS('Job Catalog'!$F$10:$F$509,$A87,'Job Catalog'!$H$10:$H$509,AY$7,'Job Catalog'!$I$10:$I$509,AY$9)/COUNTA('Job Catalog'!$C$10:$C$509),""))</f>
        <v/>
      </c>
      <c r="AZ87" s="57">
        <f>IF(OR($A87="",AZ$9=""),"",IFERROR(COUNTIFS('Job Catalog'!$F$10:$F$509,$A87,'Job Catalog'!$H$10:$H$509,AZ$7,'Job Catalog'!$I$10:$I$509,AZ$9)/COUNTA('Job Catalog'!$C$10:$C$509),""))</f>
        <v/>
      </c>
      <c r="BA87" s="57">
        <f>IF(OR($A87="",BA$9=""),"",IFERROR(COUNTIFS('Job Catalog'!$F$10:$F$509,$A87,'Job Catalog'!$H$10:$H$509,BA$7,'Job Catalog'!$I$10:$I$509,BA$9)/COUNTA('Job Catalog'!$C$10:$C$509),""))</f>
        <v/>
      </c>
      <c r="BB87" s="57">
        <f>IF(OR($A87="",BB$9=""),"",IFERROR(COUNTIFS('Job Catalog'!$F$10:$F$509,$A87,'Job Catalog'!$H$10:$H$509,BB$7,'Job Catalog'!$I$10:$I$509,BB$9)/COUNTA('Job Catalog'!$C$10:$C$509),""))</f>
        <v/>
      </c>
      <c r="BC87" s="57">
        <f>IF(OR($A87="",BC$9=""),"",IFERROR(COUNTIFS('Job Catalog'!$F$10:$F$509,$A87,'Job Catalog'!$H$10:$H$509,BC$7,'Job Catalog'!$I$10:$I$509,BC$9)/COUNTA('Job Catalog'!$C$10:$C$509),""))</f>
        <v/>
      </c>
      <c r="BD87" s="57">
        <f>IF(OR($A87="",BD$9=""),"",IFERROR(COUNTIFS('Job Catalog'!$F$10:$F$509,$A87,'Job Catalog'!$H$10:$H$509,BD$7,'Job Catalog'!$I$10:$I$509,BD$9)/COUNTA('Job Catalog'!$C$10:$C$509),""))</f>
        <v/>
      </c>
      <c r="BE87" s="57">
        <f>IF(OR($A87="",BE$9=""),"",IFERROR(COUNTIFS('Job Catalog'!$F$10:$F$509,$A87,'Job Catalog'!$H$10:$H$509,BE$7,'Job Catalog'!$I$10:$I$509,BE$9)/COUNTA('Job Catalog'!$C$10:$C$509),""))</f>
        <v/>
      </c>
      <c r="BF87" s="57">
        <f>IF(OR($A87="",BF$9=""),"",IFERROR(COUNTIFS('Job Catalog'!$F$10:$F$509,$A87,'Job Catalog'!$H$10:$H$509,BF$7,'Job Catalog'!$I$10:$I$509,BF$9)/COUNTA('Job Catalog'!$C$10:$C$509),""))</f>
        <v/>
      </c>
      <c r="BG87" s="57">
        <f>IF(OR($A87="",BG$9=""),"",IFERROR(COUNTIFS('Job Catalog'!$F$10:$F$509,$A87,'Job Catalog'!$H$10:$H$509,BG$7,'Job Catalog'!$I$10:$I$509,BG$9)/COUNTA('Job Catalog'!$C$10:$C$509),""))</f>
        <v/>
      </c>
      <c r="BH87" s="57">
        <f>IF(OR($A87="",BH$9=""),"",IFERROR(COUNTIFS('Job Catalog'!$F$10:$F$509,$A87,'Job Catalog'!$H$10:$H$509,BH$7,'Job Catalog'!$I$10:$I$509,BH$9)/COUNTA('Job Catalog'!$C$10:$C$509),""))</f>
        <v/>
      </c>
      <c r="BI87" s="57">
        <f>IF(OR($A87="",BI$9=""),"",IFERROR(COUNTIFS('Job Catalog'!$F$10:$F$509,$A87,'Job Catalog'!$H$10:$H$509,BI$7,'Job Catalog'!$I$10:$I$509,BI$9)/COUNTA('Job Catalog'!$C$10:$C$509),""))</f>
        <v/>
      </c>
      <c r="BJ87" s="57">
        <f>IF(OR($A87="",BJ$9=""),"",IFERROR(COUNTIFS('Job Catalog'!$F$10:$F$509,$A87,'Job Catalog'!$H$10:$H$509,BJ$7,'Job Catalog'!$I$10:$I$509,BJ$9)/COUNTA('Job Catalog'!$C$10:$C$509),""))</f>
        <v/>
      </c>
      <c r="BK87" s="57">
        <f>IF(OR($A87="",BK$9=""),"",IFERROR(COUNTIFS('Job Catalog'!$F$10:$F$509,$A87,'Job Catalog'!$H$10:$H$509,BK$7,'Job Catalog'!$I$10:$I$509,BK$9)/COUNTA('Job Catalog'!$C$10:$C$509),""))</f>
        <v/>
      </c>
      <c r="BL87" s="57">
        <f>IF(OR($A87="",BL$9=""),"",IFERROR(COUNTIFS('Job Catalog'!$F$10:$F$509,$A87,'Job Catalog'!$H$10:$H$509,BL$7,'Job Catalog'!$I$10:$I$509,BL$9)/COUNTA('Job Catalog'!$C$10:$C$509),""))</f>
        <v/>
      </c>
      <c r="BM87" s="57">
        <f>IF(OR($A87="",BM$9=""),"",IFERROR(COUNTIFS('Job Catalog'!$F$10:$F$509,$A87,'Job Catalog'!$H$10:$H$509,BM$7,'Job Catalog'!$I$10:$I$509,BM$9)/COUNTA('Job Catalog'!$C$10:$C$509),""))</f>
        <v/>
      </c>
      <c r="BN87" s="57">
        <f>IF(OR($A87="",BN$9=""),"",IFERROR(COUNTIFS('Job Catalog'!$F$10:$F$509,$A87,'Job Catalog'!$H$10:$H$509,BN$7,'Job Catalog'!$I$10:$I$509,BN$9)/COUNTA('Job Catalog'!$C$10:$C$509),""))</f>
        <v/>
      </c>
      <c r="BO87" s="57">
        <f>IF(OR($A87="",BO$9=""),"",IFERROR(COUNTIFS('Job Catalog'!$F$10:$F$509,$A87,'Job Catalog'!$H$10:$H$509,BO$7,'Job Catalog'!$I$10:$I$509,BO$9)/COUNTA('Job Catalog'!$C$10:$C$509),""))</f>
        <v/>
      </c>
      <c r="BP87" s="57">
        <f>IF(OR($A87="",BP$9=""),"",IFERROR(COUNTIFS('Job Catalog'!$F$10:$F$509,$A87,'Job Catalog'!$H$10:$H$509,BP$7,'Job Catalog'!$I$10:$I$509,BP$9)/COUNTA('Job Catalog'!$C$10:$C$509),""))</f>
        <v/>
      </c>
      <c r="BQ87" s="57">
        <f>IF(OR($A87="",BQ$9=""),"",IFERROR(COUNTIFS('Job Catalog'!$F$10:$F$509,$A87,'Job Catalog'!$H$10:$H$509,BQ$7,'Job Catalog'!$I$10:$I$509,BQ$9)/COUNTA('Job Catalog'!$C$10:$C$509),""))</f>
        <v/>
      </c>
      <c r="BR87" s="57">
        <f>IF(OR($A87="",BR$9=""),"",IFERROR(COUNTIFS('Job Catalog'!$F$10:$F$509,$A87,'Job Catalog'!$H$10:$H$509,BR$7,'Job Catalog'!$I$10:$I$509,BR$9)/COUNTA('Job Catalog'!$C$10:$C$509),""))</f>
        <v/>
      </c>
      <c r="BS87" s="57">
        <f>IF(OR($A87="",BS$9=""),"",IFERROR(COUNTIFS('Job Catalog'!$F$10:$F$509,$A87,'Job Catalog'!$H$10:$H$509,BS$7,'Job Catalog'!$I$10:$I$509,BS$9)/COUNTA('Job Catalog'!$C$10:$C$509),""))</f>
        <v/>
      </c>
      <c r="BT87" s="57">
        <f>IF(OR($A87="",BT$9=""),"",IFERROR(COUNTIFS('Job Catalog'!$F$10:$F$509,$A87,'Job Catalog'!$H$10:$H$509,BT$7,'Job Catalog'!$I$10:$I$509,BT$9)/COUNTA('Job Catalog'!$C$10:$C$509),""))</f>
        <v/>
      </c>
      <c r="BU87" s="57">
        <f>IF(OR($A87="",BU$9=""),"",IFERROR(COUNTIFS('Job Catalog'!$F$10:$F$509,$A87,'Job Catalog'!$H$10:$H$509,BU$7,'Job Catalog'!$I$10:$I$509,BU$9)/COUNTA('Job Catalog'!$C$10:$C$509),""))</f>
        <v/>
      </c>
      <c r="BV87" s="57">
        <f>IF(OR($A87="",BV$9=""),"",IFERROR(COUNTIFS('Job Catalog'!$F$10:$F$509,$A87,'Job Catalog'!$H$10:$H$509,BV$7,'Job Catalog'!$I$10:$I$509,BV$9)/COUNTA('Job Catalog'!$C$10:$C$509),""))</f>
        <v/>
      </c>
      <c r="BW87" s="57">
        <f>IF(OR($A87="",BW$9=""),"",IFERROR(COUNTIFS('Job Catalog'!$F$10:$F$509,$A87,'Job Catalog'!$H$10:$H$509,BW$7,'Job Catalog'!$I$10:$I$509,BW$9)/COUNTA('Job Catalog'!$C$10:$C$509),""))</f>
        <v/>
      </c>
      <c r="BX87" s="57">
        <f>IF(OR($A87="",BX$9=""),"",IFERROR(COUNTIFS('Job Catalog'!$F$10:$F$509,$A87,'Job Catalog'!$H$10:$H$509,BX$7,'Job Catalog'!$I$10:$I$509,BX$9)/COUNTA('Job Catalog'!$C$10:$C$509),""))</f>
        <v/>
      </c>
      <c r="BY87" s="57">
        <f>IF(OR($A87="",BY$9=""),"",IFERROR(COUNTIFS('Job Catalog'!$F$10:$F$509,$A87,'Job Catalog'!$H$10:$H$509,BY$7,'Job Catalog'!$I$10:$I$509,BY$9)/COUNTA('Job Catalog'!$C$10:$C$509),""))</f>
        <v/>
      </c>
      <c r="BZ87" s="57">
        <f>IF(OR($A87="",BZ$9=""),"",IFERROR(COUNTIFS('Job Catalog'!$F$10:$F$509,$A87,'Job Catalog'!$H$10:$H$509,BZ$7,'Job Catalog'!$I$10:$I$509,BZ$9)/COUNTA('Job Catalog'!$C$10:$C$509),""))</f>
        <v/>
      </c>
      <c r="CA87" s="57">
        <f>IF(OR($A87="",CA$9=""),"",IFERROR(COUNTIFS('Job Catalog'!$F$10:$F$509,$A87,'Job Catalog'!$H$10:$H$509,CA$7,'Job Catalog'!$I$10:$I$509,CA$9)/COUNTA('Job Catalog'!$C$10:$C$509),""))</f>
        <v/>
      </c>
      <c r="CB87" s="57">
        <f>IF(OR($A87="",CB$9=""),"",IFERROR(COUNTIFS('Job Catalog'!$F$10:$F$509,$A87,'Job Catalog'!$H$10:$H$509,CB$7,'Job Catalog'!$I$10:$I$509,CB$9)/COUNTA('Job Catalog'!$C$10:$C$509),""))</f>
        <v/>
      </c>
      <c r="CC87" s="57">
        <f>IF(OR($A87="",CC$9=""),"",IFERROR(COUNTIFS('Job Catalog'!$F$10:$F$509,$A87,'Job Catalog'!$H$10:$H$509,CC$7,'Job Catalog'!$I$10:$I$509,CC$9)/COUNTA('Job Catalog'!$C$10:$C$509),""))</f>
        <v/>
      </c>
      <c r="CD87" s="57">
        <f>IF(OR($A87="",CD$9=""),"",IFERROR(COUNTIFS('Job Catalog'!$F$10:$F$509,$A87,'Job Catalog'!$H$10:$H$509,CD$7,'Job Catalog'!$I$10:$I$509,CD$9)/COUNTA('Job Catalog'!$C$10:$C$509),""))</f>
        <v/>
      </c>
      <c r="CE87" s="57">
        <f>IF(OR($A87="",CE$9=""),"",IFERROR(COUNTIFS('Job Catalog'!$F$10:$F$509,$A87,'Job Catalog'!$H$10:$H$509,CE$7,'Job Catalog'!$I$10:$I$509,CE$9)/COUNTA('Job Catalog'!$C$10:$C$509),""))</f>
        <v/>
      </c>
      <c r="CF87" s="57">
        <f>IF(OR($A87="",CF$9=""),"",IFERROR(COUNTIFS('Job Catalog'!$F$10:$F$509,$A87,'Job Catalog'!$H$10:$H$509,CF$7,'Job Catalog'!$I$10:$I$509,CF$9)/COUNTA('Job Catalog'!$C$10:$C$509),""))</f>
        <v/>
      </c>
      <c r="CG87" s="57">
        <f>IF(OR($A87="",CG$9=""),"",IFERROR(COUNTIFS('Job Catalog'!$F$10:$F$509,$A87,'Job Catalog'!$H$10:$H$509,CG$7,'Job Catalog'!$I$10:$I$509,CG$9)/COUNTA('Job Catalog'!$C$10:$C$509),""))</f>
        <v/>
      </c>
      <c r="CH87" s="57">
        <f>IF(OR($A87="",CH$9=""),"",IFERROR(COUNTIFS('Job Catalog'!$F$10:$F$509,$A87,'Job Catalog'!$H$10:$H$509,CH$7,'Job Catalog'!$I$10:$I$509,CH$9)/COUNTA('Job Catalog'!$C$10:$C$509),""))</f>
        <v/>
      </c>
      <c r="CI87" s="57">
        <f>IF(OR($A87="",CI$9=""),"",IFERROR(COUNTIFS('Job Catalog'!$F$10:$F$509,$A87,'Job Catalog'!$H$10:$H$509,CI$7,'Job Catalog'!$I$10:$I$509,CI$9)/COUNTA('Job Catalog'!$C$10:$C$509),""))</f>
        <v/>
      </c>
      <c r="CJ87" s="57">
        <f>IF(OR($A87="",CJ$9=""),"",IFERROR(COUNTIFS('Job Catalog'!$F$10:$F$509,$A87,'Job Catalog'!$H$10:$H$509,CJ$7,'Job Catalog'!$I$10:$I$509,CJ$9)/COUNTA('Job Catalog'!$C$10:$C$509),""))</f>
        <v/>
      </c>
      <c r="CK87" s="57">
        <f>IF(OR($A87="",CK$9=""),"",IFERROR(COUNTIFS('Job Catalog'!$F$10:$F$509,$A87,'Job Catalog'!$H$10:$H$509,CK$7,'Job Catalog'!$I$10:$I$509,CK$9)/COUNTA('Job Catalog'!$C$10:$C$509),""))</f>
        <v/>
      </c>
      <c r="CL87" s="57">
        <f>IF(OR($A87="",CL$9=""),"",IFERROR(COUNTIFS('Job Catalog'!$F$10:$F$509,$A87,'Job Catalog'!$H$10:$H$509,CL$7,'Job Catalog'!$I$10:$I$509,CL$9)/COUNTA('Job Catalog'!$C$10:$C$509),""))</f>
        <v/>
      </c>
      <c r="CM87" s="57">
        <f>IF(OR($A87="",CM$9=""),"",IFERROR(COUNTIFS('Job Catalog'!$F$10:$F$509,$A87,'Job Catalog'!$H$10:$H$509,CM$7,'Job Catalog'!$I$10:$I$509,CM$9)/COUNTA('Job Catalog'!$C$10:$C$509),""))</f>
        <v/>
      </c>
      <c r="CN87" s="57">
        <f>IF(OR($A87="",CN$9=""),"",IFERROR(COUNTIFS('Job Catalog'!$F$10:$F$509,$A87,'Job Catalog'!$H$10:$H$509,CN$7,'Job Catalog'!$I$10:$I$509,CN$9)/COUNTA('Job Catalog'!$C$10:$C$509),""))</f>
        <v/>
      </c>
      <c r="CO87" s="57">
        <f>IF(OR($A87="",CO$9=""),"",IFERROR(COUNTIFS('Job Catalog'!$F$10:$F$509,$A87,'Job Catalog'!$H$10:$H$509,CO$7,'Job Catalog'!$I$10:$I$509,CO$9)/COUNTA('Job Catalog'!$C$10:$C$509),""))</f>
        <v/>
      </c>
      <c r="CP87" s="57">
        <f>IF(OR($A87="",CP$9=""),"",IFERROR(COUNTIFS('Job Catalog'!$F$10:$F$509,$A87,'Job Catalog'!$H$10:$H$509,CP$7,'Job Catalog'!$I$10:$I$509,CP$9)/COUNTA('Job Catalog'!$C$10:$C$509),""))</f>
        <v/>
      </c>
      <c r="CQ87" s="57">
        <f>IF(OR($A87="",CQ$9=""),"",IFERROR(COUNTIFS('Job Catalog'!$F$10:$F$509,$A87,'Job Catalog'!$H$10:$H$509,CQ$7,'Job Catalog'!$I$10:$I$509,CQ$9)/COUNTA('Job Catalog'!$C$10:$C$509),""))</f>
        <v/>
      </c>
      <c r="CR87" s="57">
        <f>IF(OR($A87="",CR$9=""),"",IFERROR(COUNTIFS('Job Catalog'!$F$10:$F$509,$A87,'Job Catalog'!$H$10:$H$509,CR$7,'Job Catalog'!$I$10:$I$509,CR$9)/COUNTA('Job Catalog'!$C$10:$C$509),""))</f>
        <v/>
      </c>
      <c r="CS87" s="57">
        <f>IF(OR($A87="",CS$9=""),"",IFERROR(COUNTIFS('Job Catalog'!$F$10:$F$509,$A87,'Job Catalog'!$H$10:$H$509,CS$7,'Job Catalog'!$I$10:$I$509,CS$9)/COUNTA('Job Catalog'!$C$10:$C$509),""))</f>
        <v/>
      </c>
      <c r="CT87" s="57">
        <f>IF(OR($A87="",CT$9=""),"",IFERROR(COUNTIFS('Job Catalog'!$F$10:$F$509,$A87,'Job Catalog'!$H$10:$H$509,CT$7,'Job Catalog'!$I$10:$I$509,CT$9)/COUNTA('Job Catalog'!$C$10:$C$509),""))</f>
        <v/>
      </c>
      <c r="CU87" s="58">
        <f>IF($A87="","",SUM(C87:CT87))</f>
        <v/>
      </c>
    </row>
    <row r="88">
      <c r="A88">
        <f>IF(SETUP!$C226="","",SETUP!$C226)</f>
        <v/>
      </c>
      <c r="B88" s="9">
        <f>IF(SETUP!$C226="","",SETUP!$B226&amp;" / "&amp;SETUP!$D226)</f>
        <v/>
      </c>
      <c r="C88" s="57">
        <f>IF(OR($A88="",C$9=""),"",IFERROR(COUNTIFS('Job Catalog'!$F$10:$F$509,$A88,'Job Catalog'!$H$10:$H$509,C$7,'Job Catalog'!$I$10:$I$509,C$9)/COUNTA('Job Catalog'!$C$10:$C$509),""))</f>
        <v/>
      </c>
      <c r="D88" s="57">
        <f>IF(OR($A88="",D$9=""),"",IFERROR(COUNTIFS('Job Catalog'!$F$10:$F$509,$A88,'Job Catalog'!$H$10:$H$509,D$7,'Job Catalog'!$I$10:$I$509,D$9)/COUNTA('Job Catalog'!$C$10:$C$509),""))</f>
        <v/>
      </c>
      <c r="E88" s="57">
        <f>IF(OR($A88="",E$9=""),"",IFERROR(COUNTIFS('Job Catalog'!$F$10:$F$509,$A88,'Job Catalog'!$H$10:$H$509,E$7,'Job Catalog'!$I$10:$I$509,E$9)/COUNTA('Job Catalog'!$C$10:$C$509),""))</f>
        <v/>
      </c>
      <c r="F88" s="57">
        <f>IF(OR($A88="",F$9=""),"",IFERROR(COUNTIFS('Job Catalog'!$F$10:$F$509,$A88,'Job Catalog'!$H$10:$H$509,F$7,'Job Catalog'!$I$10:$I$509,F$9)/COUNTA('Job Catalog'!$C$10:$C$509),""))</f>
        <v/>
      </c>
      <c r="G88" s="57">
        <f>IF(OR($A88="",G$9=""),"",IFERROR(COUNTIFS('Job Catalog'!$F$10:$F$509,$A88,'Job Catalog'!$H$10:$H$509,G$7,'Job Catalog'!$I$10:$I$509,G$9)/COUNTA('Job Catalog'!$C$10:$C$509),""))</f>
        <v/>
      </c>
      <c r="H88" s="57">
        <f>IF(OR($A88="",H$9=""),"",IFERROR(COUNTIFS('Job Catalog'!$F$10:$F$509,$A88,'Job Catalog'!$H$10:$H$509,H$7,'Job Catalog'!$I$10:$I$509,H$9)/COUNTA('Job Catalog'!$C$10:$C$509),""))</f>
        <v/>
      </c>
      <c r="I88" s="57">
        <f>IF(OR($A88="",I$9=""),"",IFERROR(COUNTIFS('Job Catalog'!$F$10:$F$509,$A88,'Job Catalog'!$H$10:$H$509,I$7,'Job Catalog'!$I$10:$I$509,I$9)/COUNTA('Job Catalog'!$C$10:$C$509),""))</f>
        <v/>
      </c>
      <c r="J88" s="57">
        <f>IF(OR($A88="",J$9=""),"",IFERROR(COUNTIFS('Job Catalog'!$F$10:$F$509,$A88,'Job Catalog'!$H$10:$H$509,J$7,'Job Catalog'!$I$10:$I$509,J$9)/COUNTA('Job Catalog'!$C$10:$C$509),""))</f>
        <v/>
      </c>
      <c r="K88" s="57">
        <f>IF(OR($A88="",K$9=""),"",IFERROR(COUNTIFS('Job Catalog'!$F$10:$F$509,$A88,'Job Catalog'!$H$10:$H$509,K$7,'Job Catalog'!$I$10:$I$509,K$9)/COUNTA('Job Catalog'!$C$10:$C$509),""))</f>
        <v/>
      </c>
      <c r="L88" s="57">
        <f>IF(OR($A88="",L$9=""),"",IFERROR(COUNTIFS('Job Catalog'!$F$10:$F$509,$A88,'Job Catalog'!$H$10:$H$509,L$7,'Job Catalog'!$I$10:$I$509,L$9)/COUNTA('Job Catalog'!$C$10:$C$509),""))</f>
        <v/>
      </c>
      <c r="M88" s="57">
        <f>IF(OR($A88="",M$9=""),"",IFERROR(COUNTIFS('Job Catalog'!$F$10:$F$509,$A88,'Job Catalog'!$H$10:$H$509,M$7,'Job Catalog'!$I$10:$I$509,M$9)/COUNTA('Job Catalog'!$C$10:$C$509),""))</f>
        <v/>
      </c>
      <c r="N88" s="57">
        <f>IF(OR($A88="",N$9=""),"",IFERROR(COUNTIFS('Job Catalog'!$F$10:$F$509,$A88,'Job Catalog'!$H$10:$H$509,N$7,'Job Catalog'!$I$10:$I$509,N$9)/COUNTA('Job Catalog'!$C$10:$C$509),""))</f>
        <v/>
      </c>
      <c r="O88" s="57">
        <f>IF(OR($A88="",O$9=""),"",IFERROR(COUNTIFS('Job Catalog'!$F$10:$F$509,$A88,'Job Catalog'!$H$10:$H$509,O$7,'Job Catalog'!$I$10:$I$509,O$9)/COUNTA('Job Catalog'!$C$10:$C$509),""))</f>
        <v/>
      </c>
      <c r="P88" s="57">
        <f>IF(OR($A88="",P$9=""),"",IFERROR(COUNTIFS('Job Catalog'!$F$10:$F$509,$A88,'Job Catalog'!$H$10:$H$509,P$7,'Job Catalog'!$I$10:$I$509,P$9)/COUNTA('Job Catalog'!$C$10:$C$509),""))</f>
        <v/>
      </c>
      <c r="Q88" s="57">
        <f>IF(OR($A88="",Q$9=""),"",IFERROR(COUNTIFS('Job Catalog'!$F$10:$F$509,$A88,'Job Catalog'!$H$10:$H$509,Q$7,'Job Catalog'!$I$10:$I$509,Q$9)/COUNTA('Job Catalog'!$C$10:$C$509),""))</f>
        <v/>
      </c>
      <c r="R88" s="57">
        <f>IF(OR($A88="",R$9=""),"",IFERROR(COUNTIFS('Job Catalog'!$F$10:$F$509,$A88,'Job Catalog'!$H$10:$H$509,R$7,'Job Catalog'!$I$10:$I$509,R$9)/COUNTA('Job Catalog'!$C$10:$C$509),""))</f>
        <v/>
      </c>
      <c r="S88" s="57">
        <f>IF(OR($A88="",S$9=""),"",IFERROR(COUNTIFS('Job Catalog'!$F$10:$F$509,$A88,'Job Catalog'!$H$10:$H$509,S$7,'Job Catalog'!$I$10:$I$509,S$9)/COUNTA('Job Catalog'!$C$10:$C$509),""))</f>
        <v/>
      </c>
      <c r="T88" s="57">
        <f>IF(OR($A88="",T$9=""),"",IFERROR(COUNTIFS('Job Catalog'!$F$10:$F$509,$A88,'Job Catalog'!$H$10:$H$509,T$7,'Job Catalog'!$I$10:$I$509,T$9)/COUNTA('Job Catalog'!$C$10:$C$509),""))</f>
        <v/>
      </c>
      <c r="U88" s="57">
        <f>IF(OR($A88="",U$9=""),"",IFERROR(COUNTIFS('Job Catalog'!$F$10:$F$509,$A88,'Job Catalog'!$H$10:$H$509,U$7,'Job Catalog'!$I$10:$I$509,U$9)/COUNTA('Job Catalog'!$C$10:$C$509),""))</f>
        <v/>
      </c>
      <c r="V88" s="57">
        <f>IF(OR($A88="",V$9=""),"",IFERROR(COUNTIFS('Job Catalog'!$F$10:$F$509,$A88,'Job Catalog'!$H$10:$H$509,V$7,'Job Catalog'!$I$10:$I$509,V$9)/COUNTA('Job Catalog'!$C$10:$C$509),""))</f>
        <v/>
      </c>
      <c r="W88" s="57">
        <f>IF(OR($A88="",W$9=""),"",IFERROR(COUNTIFS('Job Catalog'!$F$10:$F$509,$A88,'Job Catalog'!$H$10:$H$509,W$7,'Job Catalog'!$I$10:$I$509,W$9)/COUNTA('Job Catalog'!$C$10:$C$509),""))</f>
        <v/>
      </c>
      <c r="X88" s="57">
        <f>IF(OR($A88="",X$9=""),"",IFERROR(COUNTIFS('Job Catalog'!$F$10:$F$509,$A88,'Job Catalog'!$H$10:$H$509,X$7,'Job Catalog'!$I$10:$I$509,X$9)/COUNTA('Job Catalog'!$C$10:$C$509),""))</f>
        <v/>
      </c>
      <c r="Y88" s="57">
        <f>IF(OR($A88="",Y$9=""),"",IFERROR(COUNTIFS('Job Catalog'!$F$10:$F$509,$A88,'Job Catalog'!$H$10:$H$509,Y$7,'Job Catalog'!$I$10:$I$509,Y$9)/COUNTA('Job Catalog'!$C$10:$C$509),""))</f>
        <v/>
      </c>
      <c r="Z88" s="57">
        <f>IF(OR($A88="",Z$9=""),"",IFERROR(COUNTIFS('Job Catalog'!$F$10:$F$509,$A88,'Job Catalog'!$H$10:$H$509,Z$7,'Job Catalog'!$I$10:$I$509,Z$9)/COUNTA('Job Catalog'!$C$10:$C$509),""))</f>
        <v/>
      </c>
      <c r="AA88" s="57">
        <f>IF(OR($A88="",AA$9=""),"",IFERROR(COUNTIFS('Job Catalog'!$F$10:$F$509,$A88,'Job Catalog'!$H$10:$H$509,AA$7,'Job Catalog'!$I$10:$I$509,AA$9)/COUNTA('Job Catalog'!$C$10:$C$509),""))</f>
        <v/>
      </c>
      <c r="AB88" s="57">
        <f>IF(OR($A88="",AB$9=""),"",IFERROR(COUNTIFS('Job Catalog'!$F$10:$F$509,$A88,'Job Catalog'!$H$10:$H$509,AB$7,'Job Catalog'!$I$10:$I$509,AB$9)/COUNTA('Job Catalog'!$C$10:$C$509),""))</f>
        <v/>
      </c>
      <c r="AC88" s="57">
        <f>IF(OR($A88="",AC$9=""),"",IFERROR(COUNTIFS('Job Catalog'!$F$10:$F$509,$A88,'Job Catalog'!$H$10:$H$509,AC$7,'Job Catalog'!$I$10:$I$509,AC$9)/COUNTA('Job Catalog'!$C$10:$C$509),""))</f>
        <v/>
      </c>
      <c r="AD88" s="57">
        <f>IF(OR($A88="",AD$9=""),"",IFERROR(COUNTIFS('Job Catalog'!$F$10:$F$509,$A88,'Job Catalog'!$H$10:$H$509,AD$7,'Job Catalog'!$I$10:$I$509,AD$9)/COUNTA('Job Catalog'!$C$10:$C$509),""))</f>
        <v/>
      </c>
      <c r="AE88" s="57">
        <f>IF(OR($A88="",AE$9=""),"",IFERROR(COUNTIFS('Job Catalog'!$F$10:$F$509,$A88,'Job Catalog'!$H$10:$H$509,AE$7,'Job Catalog'!$I$10:$I$509,AE$9)/COUNTA('Job Catalog'!$C$10:$C$509),""))</f>
        <v/>
      </c>
      <c r="AF88" s="57">
        <f>IF(OR($A88="",AF$9=""),"",IFERROR(COUNTIFS('Job Catalog'!$F$10:$F$509,$A88,'Job Catalog'!$H$10:$H$509,AF$7,'Job Catalog'!$I$10:$I$509,AF$9)/COUNTA('Job Catalog'!$C$10:$C$509),""))</f>
        <v/>
      </c>
      <c r="AG88" s="57">
        <f>IF(OR($A88="",AG$9=""),"",IFERROR(COUNTIFS('Job Catalog'!$F$10:$F$509,$A88,'Job Catalog'!$H$10:$H$509,AG$7,'Job Catalog'!$I$10:$I$509,AG$9)/COUNTA('Job Catalog'!$C$10:$C$509),""))</f>
        <v/>
      </c>
      <c r="AH88" s="57">
        <f>IF(OR($A88="",AH$9=""),"",IFERROR(COUNTIFS('Job Catalog'!$F$10:$F$509,$A88,'Job Catalog'!$H$10:$H$509,AH$7,'Job Catalog'!$I$10:$I$509,AH$9)/COUNTA('Job Catalog'!$C$10:$C$509),""))</f>
        <v/>
      </c>
      <c r="AI88" s="57">
        <f>IF(OR($A88="",AI$9=""),"",IFERROR(COUNTIFS('Job Catalog'!$F$10:$F$509,$A88,'Job Catalog'!$H$10:$H$509,AI$7,'Job Catalog'!$I$10:$I$509,AI$9)/COUNTA('Job Catalog'!$C$10:$C$509),""))</f>
        <v/>
      </c>
      <c r="AJ88" s="57">
        <f>IF(OR($A88="",AJ$9=""),"",IFERROR(COUNTIFS('Job Catalog'!$F$10:$F$509,$A88,'Job Catalog'!$H$10:$H$509,AJ$7,'Job Catalog'!$I$10:$I$509,AJ$9)/COUNTA('Job Catalog'!$C$10:$C$509),""))</f>
        <v/>
      </c>
      <c r="AK88" s="57">
        <f>IF(OR($A88="",AK$9=""),"",IFERROR(COUNTIFS('Job Catalog'!$F$10:$F$509,$A88,'Job Catalog'!$H$10:$H$509,AK$7,'Job Catalog'!$I$10:$I$509,AK$9)/COUNTA('Job Catalog'!$C$10:$C$509),""))</f>
        <v/>
      </c>
      <c r="AL88" s="57">
        <f>IF(OR($A88="",AL$9=""),"",IFERROR(COUNTIFS('Job Catalog'!$F$10:$F$509,$A88,'Job Catalog'!$H$10:$H$509,AL$7,'Job Catalog'!$I$10:$I$509,AL$9)/COUNTA('Job Catalog'!$C$10:$C$509),""))</f>
        <v/>
      </c>
      <c r="AM88" s="57">
        <f>IF(OR($A88="",AM$9=""),"",IFERROR(COUNTIFS('Job Catalog'!$F$10:$F$509,$A88,'Job Catalog'!$H$10:$H$509,AM$7,'Job Catalog'!$I$10:$I$509,AM$9)/COUNTA('Job Catalog'!$C$10:$C$509),""))</f>
        <v/>
      </c>
      <c r="AN88" s="57">
        <f>IF(OR($A88="",AN$9=""),"",IFERROR(COUNTIFS('Job Catalog'!$F$10:$F$509,$A88,'Job Catalog'!$H$10:$H$509,AN$7,'Job Catalog'!$I$10:$I$509,AN$9)/COUNTA('Job Catalog'!$C$10:$C$509),""))</f>
        <v/>
      </c>
      <c r="AO88" s="57">
        <f>IF(OR($A88="",AO$9=""),"",IFERROR(COUNTIFS('Job Catalog'!$F$10:$F$509,$A88,'Job Catalog'!$H$10:$H$509,AO$7,'Job Catalog'!$I$10:$I$509,AO$9)/COUNTA('Job Catalog'!$C$10:$C$509),""))</f>
        <v/>
      </c>
      <c r="AP88" s="57">
        <f>IF(OR($A88="",AP$9=""),"",IFERROR(COUNTIFS('Job Catalog'!$F$10:$F$509,$A88,'Job Catalog'!$H$10:$H$509,AP$7,'Job Catalog'!$I$10:$I$509,AP$9)/COUNTA('Job Catalog'!$C$10:$C$509),""))</f>
        <v/>
      </c>
      <c r="AQ88" s="57">
        <f>IF(OR($A88="",AQ$9=""),"",IFERROR(COUNTIFS('Job Catalog'!$F$10:$F$509,$A88,'Job Catalog'!$H$10:$H$509,AQ$7,'Job Catalog'!$I$10:$I$509,AQ$9)/COUNTA('Job Catalog'!$C$10:$C$509),""))</f>
        <v/>
      </c>
      <c r="AR88" s="57">
        <f>IF(OR($A88="",AR$9=""),"",IFERROR(COUNTIFS('Job Catalog'!$F$10:$F$509,$A88,'Job Catalog'!$H$10:$H$509,AR$7,'Job Catalog'!$I$10:$I$509,AR$9)/COUNTA('Job Catalog'!$C$10:$C$509),""))</f>
        <v/>
      </c>
      <c r="AS88" s="57">
        <f>IF(OR($A88="",AS$9=""),"",IFERROR(COUNTIFS('Job Catalog'!$F$10:$F$509,$A88,'Job Catalog'!$H$10:$H$509,AS$7,'Job Catalog'!$I$10:$I$509,AS$9)/COUNTA('Job Catalog'!$C$10:$C$509),""))</f>
        <v/>
      </c>
      <c r="AT88" s="57">
        <f>IF(OR($A88="",AT$9=""),"",IFERROR(COUNTIFS('Job Catalog'!$F$10:$F$509,$A88,'Job Catalog'!$H$10:$H$509,AT$7,'Job Catalog'!$I$10:$I$509,AT$9)/COUNTA('Job Catalog'!$C$10:$C$509),""))</f>
        <v/>
      </c>
      <c r="AU88" s="57">
        <f>IF(OR($A88="",AU$9=""),"",IFERROR(COUNTIFS('Job Catalog'!$F$10:$F$509,$A88,'Job Catalog'!$H$10:$H$509,AU$7,'Job Catalog'!$I$10:$I$509,AU$9)/COUNTA('Job Catalog'!$C$10:$C$509),""))</f>
        <v/>
      </c>
      <c r="AV88" s="57">
        <f>IF(OR($A88="",AV$9=""),"",IFERROR(COUNTIFS('Job Catalog'!$F$10:$F$509,$A88,'Job Catalog'!$H$10:$H$509,AV$7,'Job Catalog'!$I$10:$I$509,AV$9)/COUNTA('Job Catalog'!$C$10:$C$509),""))</f>
        <v/>
      </c>
      <c r="AW88" s="57">
        <f>IF(OR($A88="",AW$9=""),"",IFERROR(COUNTIFS('Job Catalog'!$F$10:$F$509,$A88,'Job Catalog'!$H$10:$H$509,AW$7,'Job Catalog'!$I$10:$I$509,AW$9)/COUNTA('Job Catalog'!$C$10:$C$509),""))</f>
        <v/>
      </c>
      <c r="AX88" s="57">
        <f>IF(OR($A88="",AX$9=""),"",IFERROR(COUNTIFS('Job Catalog'!$F$10:$F$509,$A88,'Job Catalog'!$H$10:$H$509,AX$7,'Job Catalog'!$I$10:$I$509,AX$9)/COUNTA('Job Catalog'!$C$10:$C$509),""))</f>
        <v/>
      </c>
      <c r="AY88" s="57">
        <f>IF(OR($A88="",AY$9=""),"",IFERROR(COUNTIFS('Job Catalog'!$F$10:$F$509,$A88,'Job Catalog'!$H$10:$H$509,AY$7,'Job Catalog'!$I$10:$I$509,AY$9)/COUNTA('Job Catalog'!$C$10:$C$509),""))</f>
        <v/>
      </c>
      <c r="AZ88" s="57">
        <f>IF(OR($A88="",AZ$9=""),"",IFERROR(COUNTIFS('Job Catalog'!$F$10:$F$509,$A88,'Job Catalog'!$H$10:$H$509,AZ$7,'Job Catalog'!$I$10:$I$509,AZ$9)/COUNTA('Job Catalog'!$C$10:$C$509),""))</f>
        <v/>
      </c>
      <c r="BA88" s="57">
        <f>IF(OR($A88="",BA$9=""),"",IFERROR(COUNTIFS('Job Catalog'!$F$10:$F$509,$A88,'Job Catalog'!$H$10:$H$509,BA$7,'Job Catalog'!$I$10:$I$509,BA$9)/COUNTA('Job Catalog'!$C$10:$C$509),""))</f>
        <v/>
      </c>
      <c r="BB88" s="57">
        <f>IF(OR($A88="",BB$9=""),"",IFERROR(COUNTIFS('Job Catalog'!$F$10:$F$509,$A88,'Job Catalog'!$H$10:$H$509,BB$7,'Job Catalog'!$I$10:$I$509,BB$9)/COUNTA('Job Catalog'!$C$10:$C$509),""))</f>
        <v/>
      </c>
      <c r="BC88" s="57">
        <f>IF(OR($A88="",BC$9=""),"",IFERROR(COUNTIFS('Job Catalog'!$F$10:$F$509,$A88,'Job Catalog'!$H$10:$H$509,BC$7,'Job Catalog'!$I$10:$I$509,BC$9)/COUNTA('Job Catalog'!$C$10:$C$509),""))</f>
        <v/>
      </c>
      <c r="BD88" s="57">
        <f>IF(OR($A88="",BD$9=""),"",IFERROR(COUNTIFS('Job Catalog'!$F$10:$F$509,$A88,'Job Catalog'!$H$10:$H$509,BD$7,'Job Catalog'!$I$10:$I$509,BD$9)/COUNTA('Job Catalog'!$C$10:$C$509),""))</f>
        <v/>
      </c>
      <c r="BE88" s="57">
        <f>IF(OR($A88="",BE$9=""),"",IFERROR(COUNTIFS('Job Catalog'!$F$10:$F$509,$A88,'Job Catalog'!$H$10:$H$509,BE$7,'Job Catalog'!$I$10:$I$509,BE$9)/COUNTA('Job Catalog'!$C$10:$C$509),""))</f>
        <v/>
      </c>
      <c r="BF88" s="57">
        <f>IF(OR($A88="",BF$9=""),"",IFERROR(COUNTIFS('Job Catalog'!$F$10:$F$509,$A88,'Job Catalog'!$H$10:$H$509,BF$7,'Job Catalog'!$I$10:$I$509,BF$9)/COUNTA('Job Catalog'!$C$10:$C$509),""))</f>
        <v/>
      </c>
      <c r="BG88" s="57">
        <f>IF(OR($A88="",BG$9=""),"",IFERROR(COUNTIFS('Job Catalog'!$F$10:$F$509,$A88,'Job Catalog'!$H$10:$H$509,BG$7,'Job Catalog'!$I$10:$I$509,BG$9)/COUNTA('Job Catalog'!$C$10:$C$509),""))</f>
        <v/>
      </c>
      <c r="BH88" s="57">
        <f>IF(OR($A88="",BH$9=""),"",IFERROR(COUNTIFS('Job Catalog'!$F$10:$F$509,$A88,'Job Catalog'!$H$10:$H$509,BH$7,'Job Catalog'!$I$10:$I$509,BH$9)/COUNTA('Job Catalog'!$C$10:$C$509),""))</f>
        <v/>
      </c>
      <c r="BI88" s="57">
        <f>IF(OR($A88="",BI$9=""),"",IFERROR(COUNTIFS('Job Catalog'!$F$10:$F$509,$A88,'Job Catalog'!$H$10:$H$509,BI$7,'Job Catalog'!$I$10:$I$509,BI$9)/COUNTA('Job Catalog'!$C$10:$C$509),""))</f>
        <v/>
      </c>
      <c r="BJ88" s="57">
        <f>IF(OR($A88="",BJ$9=""),"",IFERROR(COUNTIFS('Job Catalog'!$F$10:$F$509,$A88,'Job Catalog'!$H$10:$H$509,BJ$7,'Job Catalog'!$I$10:$I$509,BJ$9)/COUNTA('Job Catalog'!$C$10:$C$509),""))</f>
        <v/>
      </c>
      <c r="BK88" s="57">
        <f>IF(OR($A88="",BK$9=""),"",IFERROR(COUNTIFS('Job Catalog'!$F$10:$F$509,$A88,'Job Catalog'!$H$10:$H$509,BK$7,'Job Catalog'!$I$10:$I$509,BK$9)/COUNTA('Job Catalog'!$C$10:$C$509),""))</f>
        <v/>
      </c>
      <c r="BL88" s="57">
        <f>IF(OR($A88="",BL$9=""),"",IFERROR(COUNTIFS('Job Catalog'!$F$10:$F$509,$A88,'Job Catalog'!$H$10:$H$509,BL$7,'Job Catalog'!$I$10:$I$509,BL$9)/COUNTA('Job Catalog'!$C$10:$C$509),""))</f>
        <v/>
      </c>
      <c r="BM88" s="57">
        <f>IF(OR($A88="",BM$9=""),"",IFERROR(COUNTIFS('Job Catalog'!$F$10:$F$509,$A88,'Job Catalog'!$H$10:$H$509,BM$7,'Job Catalog'!$I$10:$I$509,BM$9)/COUNTA('Job Catalog'!$C$10:$C$509),""))</f>
        <v/>
      </c>
      <c r="BN88" s="57">
        <f>IF(OR($A88="",BN$9=""),"",IFERROR(COUNTIFS('Job Catalog'!$F$10:$F$509,$A88,'Job Catalog'!$H$10:$H$509,BN$7,'Job Catalog'!$I$10:$I$509,BN$9)/COUNTA('Job Catalog'!$C$10:$C$509),""))</f>
        <v/>
      </c>
      <c r="BO88" s="57">
        <f>IF(OR($A88="",BO$9=""),"",IFERROR(COUNTIFS('Job Catalog'!$F$10:$F$509,$A88,'Job Catalog'!$H$10:$H$509,BO$7,'Job Catalog'!$I$10:$I$509,BO$9)/COUNTA('Job Catalog'!$C$10:$C$509),""))</f>
        <v/>
      </c>
      <c r="BP88" s="57">
        <f>IF(OR($A88="",BP$9=""),"",IFERROR(COUNTIFS('Job Catalog'!$F$10:$F$509,$A88,'Job Catalog'!$H$10:$H$509,BP$7,'Job Catalog'!$I$10:$I$509,BP$9)/COUNTA('Job Catalog'!$C$10:$C$509),""))</f>
        <v/>
      </c>
      <c r="BQ88" s="57">
        <f>IF(OR($A88="",BQ$9=""),"",IFERROR(COUNTIFS('Job Catalog'!$F$10:$F$509,$A88,'Job Catalog'!$H$10:$H$509,BQ$7,'Job Catalog'!$I$10:$I$509,BQ$9)/COUNTA('Job Catalog'!$C$10:$C$509),""))</f>
        <v/>
      </c>
      <c r="BR88" s="57">
        <f>IF(OR($A88="",BR$9=""),"",IFERROR(COUNTIFS('Job Catalog'!$F$10:$F$509,$A88,'Job Catalog'!$H$10:$H$509,BR$7,'Job Catalog'!$I$10:$I$509,BR$9)/COUNTA('Job Catalog'!$C$10:$C$509),""))</f>
        <v/>
      </c>
      <c r="BS88" s="57">
        <f>IF(OR($A88="",BS$9=""),"",IFERROR(COUNTIFS('Job Catalog'!$F$10:$F$509,$A88,'Job Catalog'!$H$10:$H$509,BS$7,'Job Catalog'!$I$10:$I$509,BS$9)/COUNTA('Job Catalog'!$C$10:$C$509),""))</f>
        <v/>
      </c>
      <c r="BT88" s="57">
        <f>IF(OR($A88="",BT$9=""),"",IFERROR(COUNTIFS('Job Catalog'!$F$10:$F$509,$A88,'Job Catalog'!$H$10:$H$509,BT$7,'Job Catalog'!$I$10:$I$509,BT$9)/COUNTA('Job Catalog'!$C$10:$C$509),""))</f>
        <v/>
      </c>
      <c r="BU88" s="57">
        <f>IF(OR($A88="",BU$9=""),"",IFERROR(COUNTIFS('Job Catalog'!$F$10:$F$509,$A88,'Job Catalog'!$H$10:$H$509,BU$7,'Job Catalog'!$I$10:$I$509,BU$9)/COUNTA('Job Catalog'!$C$10:$C$509),""))</f>
        <v/>
      </c>
      <c r="BV88" s="57">
        <f>IF(OR($A88="",BV$9=""),"",IFERROR(COUNTIFS('Job Catalog'!$F$10:$F$509,$A88,'Job Catalog'!$H$10:$H$509,BV$7,'Job Catalog'!$I$10:$I$509,BV$9)/COUNTA('Job Catalog'!$C$10:$C$509),""))</f>
        <v/>
      </c>
      <c r="BW88" s="57">
        <f>IF(OR($A88="",BW$9=""),"",IFERROR(COUNTIFS('Job Catalog'!$F$10:$F$509,$A88,'Job Catalog'!$H$10:$H$509,BW$7,'Job Catalog'!$I$10:$I$509,BW$9)/COUNTA('Job Catalog'!$C$10:$C$509),""))</f>
        <v/>
      </c>
      <c r="BX88" s="57">
        <f>IF(OR($A88="",BX$9=""),"",IFERROR(COUNTIFS('Job Catalog'!$F$10:$F$509,$A88,'Job Catalog'!$H$10:$H$509,BX$7,'Job Catalog'!$I$10:$I$509,BX$9)/COUNTA('Job Catalog'!$C$10:$C$509),""))</f>
        <v/>
      </c>
      <c r="BY88" s="57">
        <f>IF(OR($A88="",BY$9=""),"",IFERROR(COUNTIFS('Job Catalog'!$F$10:$F$509,$A88,'Job Catalog'!$H$10:$H$509,BY$7,'Job Catalog'!$I$10:$I$509,BY$9)/COUNTA('Job Catalog'!$C$10:$C$509),""))</f>
        <v/>
      </c>
      <c r="BZ88" s="57">
        <f>IF(OR($A88="",BZ$9=""),"",IFERROR(COUNTIFS('Job Catalog'!$F$10:$F$509,$A88,'Job Catalog'!$H$10:$H$509,BZ$7,'Job Catalog'!$I$10:$I$509,BZ$9)/COUNTA('Job Catalog'!$C$10:$C$509),""))</f>
        <v/>
      </c>
      <c r="CA88" s="57">
        <f>IF(OR($A88="",CA$9=""),"",IFERROR(COUNTIFS('Job Catalog'!$F$10:$F$509,$A88,'Job Catalog'!$H$10:$H$509,CA$7,'Job Catalog'!$I$10:$I$509,CA$9)/COUNTA('Job Catalog'!$C$10:$C$509),""))</f>
        <v/>
      </c>
      <c r="CB88" s="57">
        <f>IF(OR($A88="",CB$9=""),"",IFERROR(COUNTIFS('Job Catalog'!$F$10:$F$509,$A88,'Job Catalog'!$H$10:$H$509,CB$7,'Job Catalog'!$I$10:$I$509,CB$9)/COUNTA('Job Catalog'!$C$10:$C$509),""))</f>
        <v/>
      </c>
      <c r="CC88" s="57">
        <f>IF(OR($A88="",CC$9=""),"",IFERROR(COUNTIFS('Job Catalog'!$F$10:$F$509,$A88,'Job Catalog'!$H$10:$H$509,CC$7,'Job Catalog'!$I$10:$I$509,CC$9)/COUNTA('Job Catalog'!$C$10:$C$509),""))</f>
        <v/>
      </c>
      <c r="CD88" s="57">
        <f>IF(OR($A88="",CD$9=""),"",IFERROR(COUNTIFS('Job Catalog'!$F$10:$F$509,$A88,'Job Catalog'!$H$10:$H$509,CD$7,'Job Catalog'!$I$10:$I$509,CD$9)/COUNTA('Job Catalog'!$C$10:$C$509),""))</f>
        <v/>
      </c>
      <c r="CE88" s="57">
        <f>IF(OR($A88="",CE$9=""),"",IFERROR(COUNTIFS('Job Catalog'!$F$10:$F$509,$A88,'Job Catalog'!$H$10:$H$509,CE$7,'Job Catalog'!$I$10:$I$509,CE$9)/COUNTA('Job Catalog'!$C$10:$C$509),""))</f>
        <v/>
      </c>
      <c r="CF88" s="57">
        <f>IF(OR($A88="",CF$9=""),"",IFERROR(COUNTIFS('Job Catalog'!$F$10:$F$509,$A88,'Job Catalog'!$H$10:$H$509,CF$7,'Job Catalog'!$I$10:$I$509,CF$9)/COUNTA('Job Catalog'!$C$10:$C$509),""))</f>
        <v/>
      </c>
      <c r="CG88" s="57">
        <f>IF(OR($A88="",CG$9=""),"",IFERROR(COUNTIFS('Job Catalog'!$F$10:$F$509,$A88,'Job Catalog'!$H$10:$H$509,CG$7,'Job Catalog'!$I$10:$I$509,CG$9)/COUNTA('Job Catalog'!$C$10:$C$509),""))</f>
        <v/>
      </c>
      <c r="CH88" s="57">
        <f>IF(OR($A88="",CH$9=""),"",IFERROR(COUNTIFS('Job Catalog'!$F$10:$F$509,$A88,'Job Catalog'!$H$10:$H$509,CH$7,'Job Catalog'!$I$10:$I$509,CH$9)/COUNTA('Job Catalog'!$C$10:$C$509),""))</f>
        <v/>
      </c>
      <c r="CI88" s="57">
        <f>IF(OR($A88="",CI$9=""),"",IFERROR(COUNTIFS('Job Catalog'!$F$10:$F$509,$A88,'Job Catalog'!$H$10:$H$509,CI$7,'Job Catalog'!$I$10:$I$509,CI$9)/COUNTA('Job Catalog'!$C$10:$C$509),""))</f>
        <v/>
      </c>
      <c r="CJ88" s="57">
        <f>IF(OR($A88="",CJ$9=""),"",IFERROR(COUNTIFS('Job Catalog'!$F$10:$F$509,$A88,'Job Catalog'!$H$10:$H$509,CJ$7,'Job Catalog'!$I$10:$I$509,CJ$9)/COUNTA('Job Catalog'!$C$10:$C$509),""))</f>
        <v/>
      </c>
      <c r="CK88" s="57">
        <f>IF(OR($A88="",CK$9=""),"",IFERROR(COUNTIFS('Job Catalog'!$F$10:$F$509,$A88,'Job Catalog'!$H$10:$H$509,CK$7,'Job Catalog'!$I$10:$I$509,CK$9)/COUNTA('Job Catalog'!$C$10:$C$509),""))</f>
        <v/>
      </c>
      <c r="CL88" s="57">
        <f>IF(OR($A88="",CL$9=""),"",IFERROR(COUNTIFS('Job Catalog'!$F$10:$F$509,$A88,'Job Catalog'!$H$10:$H$509,CL$7,'Job Catalog'!$I$10:$I$509,CL$9)/COUNTA('Job Catalog'!$C$10:$C$509),""))</f>
        <v/>
      </c>
      <c r="CM88" s="57">
        <f>IF(OR($A88="",CM$9=""),"",IFERROR(COUNTIFS('Job Catalog'!$F$10:$F$509,$A88,'Job Catalog'!$H$10:$H$509,CM$7,'Job Catalog'!$I$10:$I$509,CM$9)/COUNTA('Job Catalog'!$C$10:$C$509),""))</f>
        <v/>
      </c>
      <c r="CN88" s="57">
        <f>IF(OR($A88="",CN$9=""),"",IFERROR(COUNTIFS('Job Catalog'!$F$10:$F$509,$A88,'Job Catalog'!$H$10:$H$509,CN$7,'Job Catalog'!$I$10:$I$509,CN$9)/COUNTA('Job Catalog'!$C$10:$C$509),""))</f>
        <v/>
      </c>
      <c r="CO88" s="57">
        <f>IF(OR($A88="",CO$9=""),"",IFERROR(COUNTIFS('Job Catalog'!$F$10:$F$509,$A88,'Job Catalog'!$H$10:$H$509,CO$7,'Job Catalog'!$I$10:$I$509,CO$9)/COUNTA('Job Catalog'!$C$10:$C$509),""))</f>
        <v/>
      </c>
      <c r="CP88" s="57">
        <f>IF(OR($A88="",CP$9=""),"",IFERROR(COUNTIFS('Job Catalog'!$F$10:$F$509,$A88,'Job Catalog'!$H$10:$H$509,CP$7,'Job Catalog'!$I$10:$I$509,CP$9)/COUNTA('Job Catalog'!$C$10:$C$509),""))</f>
        <v/>
      </c>
      <c r="CQ88" s="57">
        <f>IF(OR($A88="",CQ$9=""),"",IFERROR(COUNTIFS('Job Catalog'!$F$10:$F$509,$A88,'Job Catalog'!$H$10:$H$509,CQ$7,'Job Catalog'!$I$10:$I$509,CQ$9)/COUNTA('Job Catalog'!$C$10:$C$509),""))</f>
        <v/>
      </c>
      <c r="CR88" s="57">
        <f>IF(OR($A88="",CR$9=""),"",IFERROR(COUNTIFS('Job Catalog'!$F$10:$F$509,$A88,'Job Catalog'!$H$10:$H$509,CR$7,'Job Catalog'!$I$10:$I$509,CR$9)/COUNTA('Job Catalog'!$C$10:$C$509),""))</f>
        <v/>
      </c>
      <c r="CS88" s="57">
        <f>IF(OR($A88="",CS$9=""),"",IFERROR(COUNTIFS('Job Catalog'!$F$10:$F$509,$A88,'Job Catalog'!$H$10:$H$509,CS$7,'Job Catalog'!$I$10:$I$509,CS$9)/COUNTA('Job Catalog'!$C$10:$C$509),""))</f>
        <v/>
      </c>
      <c r="CT88" s="57">
        <f>IF(OR($A88="",CT$9=""),"",IFERROR(COUNTIFS('Job Catalog'!$F$10:$F$509,$A88,'Job Catalog'!$H$10:$H$509,CT$7,'Job Catalog'!$I$10:$I$509,CT$9)/COUNTA('Job Catalog'!$C$10:$C$509),""))</f>
        <v/>
      </c>
      <c r="CU88" s="58">
        <f>IF($A88="","",SUM(C88:CT88))</f>
        <v/>
      </c>
    </row>
    <row r="89">
      <c r="A89">
        <f>IF(SETUP!$C227="","",SETUP!$C227)</f>
        <v/>
      </c>
      <c r="B89" s="9">
        <f>IF(SETUP!$C227="","",SETUP!$B227&amp;" / "&amp;SETUP!$D227)</f>
        <v/>
      </c>
      <c r="C89" s="57">
        <f>IF(OR($A89="",C$9=""),"",IFERROR(COUNTIFS('Job Catalog'!$F$10:$F$509,$A89,'Job Catalog'!$H$10:$H$509,C$7,'Job Catalog'!$I$10:$I$509,C$9)/COUNTA('Job Catalog'!$C$10:$C$509),""))</f>
        <v/>
      </c>
      <c r="D89" s="57">
        <f>IF(OR($A89="",D$9=""),"",IFERROR(COUNTIFS('Job Catalog'!$F$10:$F$509,$A89,'Job Catalog'!$H$10:$H$509,D$7,'Job Catalog'!$I$10:$I$509,D$9)/COUNTA('Job Catalog'!$C$10:$C$509),""))</f>
        <v/>
      </c>
      <c r="E89" s="57">
        <f>IF(OR($A89="",E$9=""),"",IFERROR(COUNTIFS('Job Catalog'!$F$10:$F$509,$A89,'Job Catalog'!$H$10:$H$509,E$7,'Job Catalog'!$I$10:$I$509,E$9)/COUNTA('Job Catalog'!$C$10:$C$509),""))</f>
        <v/>
      </c>
      <c r="F89" s="57">
        <f>IF(OR($A89="",F$9=""),"",IFERROR(COUNTIFS('Job Catalog'!$F$10:$F$509,$A89,'Job Catalog'!$H$10:$H$509,F$7,'Job Catalog'!$I$10:$I$509,F$9)/COUNTA('Job Catalog'!$C$10:$C$509),""))</f>
        <v/>
      </c>
      <c r="G89" s="57">
        <f>IF(OR($A89="",G$9=""),"",IFERROR(COUNTIFS('Job Catalog'!$F$10:$F$509,$A89,'Job Catalog'!$H$10:$H$509,G$7,'Job Catalog'!$I$10:$I$509,G$9)/COUNTA('Job Catalog'!$C$10:$C$509),""))</f>
        <v/>
      </c>
      <c r="H89" s="57">
        <f>IF(OR($A89="",H$9=""),"",IFERROR(COUNTIFS('Job Catalog'!$F$10:$F$509,$A89,'Job Catalog'!$H$10:$H$509,H$7,'Job Catalog'!$I$10:$I$509,H$9)/COUNTA('Job Catalog'!$C$10:$C$509),""))</f>
        <v/>
      </c>
      <c r="I89" s="57">
        <f>IF(OR($A89="",I$9=""),"",IFERROR(COUNTIFS('Job Catalog'!$F$10:$F$509,$A89,'Job Catalog'!$H$10:$H$509,I$7,'Job Catalog'!$I$10:$I$509,I$9)/COUNTA('Job Catalog'!$C$10:$C$509),""))</f>
        <v/>
      </c>
      <c r="J89" s="57">
        <f>IF(OR($A89="",J$9=""),"",IFERROR(COUNTIFS('Job Catalog'!$F$10:$F$509,$A89,'Job Catalog'!$H$10:$H$509,J$7,'Job Catalog'!$I$10:$I$509,J$9)/COUNTA('Job Catalog'!$C$10:$C$509),""))</f>
        <v/>
      </c>
      <c r="K89" s="57">
        <f>IF(OR($A89="",K$9=""),"",IFERROR(COUNTIFS('Job Catalog'!$F$10:$F$509,$A89,'Job Catalog'!$H$10:$H$509,K$7,'Job Catalog'!$I$10:$I$509,K$9)/COUNTA('Job Catalog'!$C$10:$C$509),""))</f>
        <v/>
      </c>
      <c r="L89" s="57">
        <f>IF(OR($A89="",L$9=""),"",IFERROR(COUNTIFS('Job Catalog'!$F$10:$F$509,$A89,'Job Catalog'!$H$10:$H$509,L$7,'Job Catalog'!$I$10:$I$509,L$9)/COUNTA('Job Catalog'!$C$10:$C$509),""))</f>
        <v/>
      </c>
      <c r="M89" s="57">
        <f>IF(OR($A89="",M$9=""),"",IFERROR(COUNTIFS('Job Catalog'!$F$10:$F$509,$A89,'Job Catalog'!$H$10:$H$509,M$7,'Job Catalog'!$I$10:$I$509,M$9)/COUNTA('Job Catalog'!$C$10:$C$509),""))</f>
        <v/>
      </c>
      <c r="N89" s="57">
        <f>IF(OR($A89="",N$9=""),"",IFERROR(COUNTIFS('Job Catalog'!$F$10:$F$509,$A89,'Job Catalog'!$H$10:$H$509,N$7,'Job Catalog'!$I$10:$I$509,N$9)/COUNTA('Job Catalog'!$C$10:$C$509),""))</f>
        <v/>
      </c>
      <c r="O89" s="57">
        <f>IF(OR($A89="",O$9=""),"",IFERROR(COUNTIFS('Job Catalog'!$F$10:$F$509,$A89,'Job Catalog'!$H$10:$H$509,O$7,'Job Catalog'!$I$10:$I$509,O$9)/COUNTA('Job Catalog'!$C$10:$C$509),""))</f>
        <v/>
      </c>
      <c r="P89" s="57">
        <f>IF(OR($A89="",P$9=""),"",IFERROR(COUNTIFS('Job Catalog'!$F$10:$F$509,$A89,'Job Catalog'!$H$10:$H$509,P$7,'Job Catalog'!$I$10:$I$509,P$9)/COUNTA('Job Catalog'!$C$10:$C$509),""))</f>
        <v/>
      </c>
      <c r="Q89" s="57">
        <f>IF(OR($A89="",Q$9=""),"",IFERROR(COUNTIFS('Job Catalog'!$F$10:$F$509,$A89,'Job Catalog'!$H$10:$H$509,Q$7,'Job Catalog'!$I$10:$I$509,Q$9)/COUNTA('Job Catalog'!$C$10:$C$509),""))</f>
        <v/>
      </c>
      <c r="R89" s="57">
        <f>IF(OR($A89="",R$9=""),"",IFERROR(COUNTIFS('Job Catalog'!$F$10:$F$509,$A89,'Job Catalog'!$H$10:$H$509,R$7,'Job Catalog'!$I$10:$I$509,R$9)/COUNTA('Job Catalog'!$C$10:$C$509),""))</f>
        <v/>
      </c>
      <c r="S89" s="57">
        <f>IF(OR($A89="",S$9=""),"",IFERROR(COUNTIFS('Job Catalog'!$F$10:$F$509,$A89,'Job Catalog'!$H$10:$H$509,S$7,'Job Catalog'!$I$10:$I$509,S$9)/COUNTA('Job Catalog'!$C$10:$C$509),""))</f>
        <v/>
      </c>
      <c r="T89" s="57">
        <f>IF(OR($A89="",T$9=""),"",IFERROR(COUNTIFS('Job Catalog'!$F$10:$F$509,$A89,'Job Catalog'!$H$10:$H$509,T$7,'Job Catalog'!$I$10:$I$509,T$9)/COUNTA('Job Catalog'!$C$10:$C$509),""))</f>
        <v/>
      </c>
      <c r="U89" s="57">
        <f>IF(OR($A89="",U$9=""),"",IFERROR(COUNTIFS('Job Catalog'!$F$10:$F$509,$A89,'Job Catalog'!$H$10:$H$509,U$7,'Job Catalog'!$I$10:$I$509,U$9)/COUNTA('Job Catalog'!$C$10:$C$509),""))</f>
        <v/>
      </c>
      <c r="V89" s="57">
        <f>IF(OR($A89="",V$9=""),"",IFERROR(COUNTIFS('Job Catalog'!$F$10:$F$509,$A89,'Job Catalog'!$H$10:$H$509,V$7,'Job Catalog'!$I$10:$I$509,V$9)/COUNTA('Job Catalog'!$C$10:$C$509),""))</f>
        <v/>
      </c>
      <c r="W89" s="57">
        <f>IF(OR($A89="",W$9=""),"",IFERROR(COUNTIFS('Job Catalog'!$F$10:$F$509,$A89,'Job Catalog'!$H$10:$H$509,W$7,'Job Catalog'!$I$10:$I$509,W$9)/COUNTA('Job Catalog'!$C$10:$C$509),""))</f>
        <v/>
      </c>
      <c r="X89" s="57">
        <f>IF(OR($A89="",X$9=""),"",IFERROR(COUNTIFS('Job Catalog'!$F$10:$F$509,$A89,'Job Catalog'!$H$10:$H$509,X$7,'Job Catalog'!$I$10:$I$509,X$9)/COUNTA('Job Catalog'!$C$10:$C$509),""))</f>
        <v/>
      </c>
      <c r="Y89" s="57">
        <f>IF(OR($A89="",Y$9=""),"",IFERROR(COUNTIFS('Job Catalog'!$F$10:$F$509,$A89,'Job Catalog'!$H$10:$H$509,Y$7,'Job Catalog'!$I$10:$I$509,Y$9)/COUNTA('Job Catalog'!$C$10:$C$509),""))</f>
        <v/>
      </c>
      <c r="Z89" s="57">
        <f>IF(OR($A89="",Z$9=""),"",IFERROR(COUNTIFS('Job Catalog'!$F$10:$F$509,$A89,'Job Catalog'!$H$10:$H$509,Z$7,'Job Catalog'!$I$10:$I$509,Z$9)/COUNTA('Job Catalog'!$C$10:$C$509),""))</f>
        <v/>
      </c>
      <c r="AA89" s="57">
        <f>IF(OR($A89="",AA$9=""),"",IFERROR(COUNTIFS('Job Catalog'!$F$10:$F$509,$A89,'Job Catalog'!$H$10:$H$509,AA$7,'Job Catalog'!$I$10:$I$509,AA$9)/COUNTA('Job Catalog'!$C$10:$C$509),""))</f>
        <v/>
      </c>
      <c r="AB89" s="57">
        <f>IF(OR($A89="",AB$9=""),"",IFERROR(COUNTIFS('Job Catalog'!$F$10:$F$509,$A89,'Job Catalog'!$H$10:$H$509,AB$7,'Job Catalog'!$I$10:$I$509,AB$9)/COUNTA('Job Catalog'!$C$10:$C$509),""))</f>
        <v/>
      </c>
      <c r="AC89" s="57">
        <f>IF(OR($A89="",AC$9=""),"",IFERROR(COUNTIFS('Job Catalog'!$F$10:$F$509,$A89,'Job Catalog'!$H$10:$H$509,AC$7,'Job Catalog'!$I$10:$I$509,AC$9)/COUNTA('Job Catalog'!$C$10:$C$509),""))</f>
        <v/>
      </c>
      <c r="AD89" s="57">
        <f>IF(OR($A89="",AD$9=""),"",IFERROR(COUNTIFS('Job Catalog'!$F$10:$F$509,$A89,'Job Catalog'!$H$10:$H$509,AD$7,'Job Catalog'!$I$10:$I$509,AD$9)/COUNTA('Job Catalog'!$C$10:$C$509),""))</f>
        <v/>
      </c>
      <c r="AE89" s="57">
        <f>IF(OR($A89="",AE$9=""),"",IFERROR(COUNTIFS('Job Catalog'!$F$10:$F$509,$A89,'Job Catalog'!$H$10:$H$509,AE$7,'Job Catalog'!$I$10:$I$509,AE$9)/COUNTA('Job Catalog'!$C$10:$C$509),""))</f>
        <v/>
      </c>
      <c r="AF89" s="57">
        <f>IF(OR($A89="",AF$9=""),"",IFERROR(COUNTIFS('Job Catalog'!$F$10:$F$509,$A89,'Job Catalog'!$H$10:$H$509,AF$7,'Job Catalog'!$I$10:$I$509,AF$9)/COUNTA('Job Catalog'!$C$10:$C$509),""))</f>
        <v/>
      </c>
      <c r="AG89" s="57">
        <f>IF(OR($A89="",AG$9=""),"",IFERROR(COUNTIFS('Job Catalog'!$F$10:$F$509,$A89,'Job Catalog'!$H$10:$H$509,AG$7,'Job Catalog'!$I$10:$I$509,AG$9)/COUNTA('Job Catalog'!$C$10:$C$509),""))</f>
        <v/>
      </c>
      <c r="AH89" s="57">
        <f>IF(OR($A89="",AH$9=""),"",IFERROR(COUNTIFS('Job Catalog'!$F$10:$F$509,$A89,'Job Catalog'!$H$10:$H$509,AH$7,'Job Catalog'!$I$10:$I$509,AH$9)/COUNTA('Job Catalog'!$C$10:$C$509),""))</f>
        <v/>
      </c>
      <c r="AI89" s="57">
        <f>IF(OR($A89="",AI$9=""),"",IFERROR(COUNTIFS('Job Catalog'!$F$10:$F$509,$A89,'Job Catalog'!$H$10:$H$509,AI$7,'Job Catalog'!$I$10:$I$509,AI$9)/COUNTA('Job Catalog'!$C$10:$C$509),""))</f>
        <v/>
      </c>
      <c r="AJ89" s="57">
        <f>IF(OR($A89="",AJ$9=""),"",IFERROR(COUNTIFS('Job Catalog'!$F$10:$F$509,$A89,'Job Catalog'!$H$10:$H$509,AJ$7,'Job Catalog'!$I$10:$I$509,AJ$9)/COUNTA('Job Catalog'!$C$10:$C$509),""))</f>
        <v/>
      </c>
      <c r="AK89" s="57">
        <f>IF(OR($A89="",AK$9=""),"",IFERROR(COUNTIFS('Job Catalog'!$F$10:$F$509,$A89,'Job Catalog'!$H$10:$H$509,AK$7,'Job Catalog'!$I$10:$I$509,AK$9)/COUNTA('Job Catalog'!$C$10:$C$509),""))</f>
        <v/>
      </c>
      <c r="AL89" s="57">
        <f>IF(OR($A89="",AL$9=""),"",IFERROR(COUNTIFS('Job Catalog'!$F$10:$F$509,$A89,'Job Catalog'!$H$10:$H$509,AL$7,'Job Catalog'!$I$10:$I$509,AL$9)/COUNTA('Job Catalog'!$C$10:$C$509),""))</f>
        <v/>
      </c>
      <c r="AM89" s="57">
        <f>IF(OR($A89="",AM$9=""),"",IFERROR(COUNTIFS('Job Catalog'!$F$10:$F$509,$A89,'Job Catalog'!$H$10:$H$509,AM$7,'Job Catalog'!$I$10:$I$509,AM$9)/COUNTA('Job Catalog'!$C$10:$C$509),""))</f>
        <v/>
      </c>
      <c r="AN89" s="57">
        <f>IF(OR($A89="",AN$9=""),"",IFERROR(COUNTIFS('Job Catalog'!$F$10:$F$509,$A89,'Job Catalog'!$H$10:$H$509,AN$7,'Job Catalog'!$I$10:$I$509,AN$9)/COUNTA('Job Catalog'!$C$10:$C$509),""))</f>
        <v/>
      </c>
      <c r="AO89" s="57">
        <f>IF(OR($A89="",AO$9=""),"",IFERROR(COUNTIFS('Job Catalog'!$F$10:$F$509,$A89,'Job Catalog'!$H$10:$H$509,AO$7,'Job Catalog'!$I$10:$I$509,AO$9)/COUNTA('Job Catalog'!$C$10:$C$509),""))</f>
        <v/>
      </c>
      <c r="AP89" s="57">
        <f>IF(OR($A89="",AP$9=""),"",IFERROR(COUNTIFS('Job Catalog'!$F$10:$F$509,$A89,'Job Catalog'!$H$10:$H$509,AP$7,'Job Catalog'!$I$10:$I$509,AP$9)/COUNTA('Job Catalog'!$C$10:$C$509),""))</f>
        <v/>
      </c>
      <c r="AQ89" s="57">
        <f>IF(OR($A89="",AQ$9=""),"",IFERROR(COUNTIFS('Job Catalog'!$F$10:$F$509,$A89,'Job Catalog'!$H$10:$H$509,AQ$7,'Job Catalog'!$I$10:$I$509,AQ$9)/COUNTA('Job Catalog'!$C$10:$C$509),""))</f>
        <v/>
      </c>
      <c r="AR89" s="57">
        <f>IF(OR($A89="",AR$9=""),"",IFERROR(COUNTIFS('Job Catalog'!$F$10:$F$509,$A89,'Job Catalog'!$H$10:$H$509,AR$7,'Job Catalog'!$I$10:$I$509,AR$9)/COUNTA('Job Catalog'!$C$10:$C$509),""))</f>
        <v/>
      </c>
      <c r="AS89" s="57">
        <f>IF(OR($A89="",AS$9=""),"",IFERROR(COUNTIFS('Job Catalog'!$F$10:$F$509,$A89,'Job Catalog'!$H$10:$H$509,AS$7,'Job Catalog'!$I$10:$I$509,AS$9)/COUNTA('Job Catalog'!$C$10:$C$509),""))</f>
        <v/>
      </c>
      <c r="AT89" s="57">
        <f>IF(OR($A89="",AT$9=""),"",IFERROR(COUNTIFS('Job Catalog'!$F$10:$F$509,$A89,'Job Catalog'!$H$10:$H$509,AT$7,'Job Catalog'!$I$10:$I$509,AT$9)/COUNTA('Job Catalog'!$C$10:$C$509),""))</f>
        <v/>
      </c>
      <c r="AU89" s="57">
        <f>IF(OR($A89="",AU$9=""),"",IFERROR(COUNTIFS('Job Catalog'!$F$10:$F$509,$A89,'Job Catalog'!$H$10:$H$509,AU$7,'Job Catalog'!$I$10:$I$509,AU$9)/COUNTA('Job Catalog'!$C$10:$C$509),""))</f>
        <v/>
      </c>
      <c r="AV89" s="57">
        <f>IF(OR($A89="",AV$9=""),"",IFERROR(COUNTIFS('Job Catalog'!$F$10:$F$509,$A89,'Job Catalog'!$H$10:$H$509,AV$7,'Job Catalog'!$I$10:$I$509,AV$9)/COUNTA('Job Catalog'!$C$10:$C$509),""))</f>
        <v/>
      </c>
      <c r="AW89" s="57">
        <f>IF(OR($A89="",AW$9=""),"",IFERROR(COUNTIFS('Job Catalog'!$F$10:$F$509,$A89,'Job Catalog'!$H$10:$H$509,AW$7,'Job Catalog'!$I$10:$I$509,AW$9)/COUNTA('Job Catalog'!$C$10:$C$509),""))</f>
        <v/>
      </c>
      <c r="AX89" s="57">
        <f>IF(OR($A89="",AX$9=""),"",IFERROR(COUNTIFS('Job Catalog'!$F$10:$F$509,$A89,'Job Catalog'!$H$10:$H$509,AX$7,'Job Catalog'!$I$10:$I$509,AX$9)/COUNTA('Job Catalog'!$C$10:$C$509),""))</f>
        <v/>
      </c>
      <c r="AY89" s="57">
        <f>IF(OR($A89="",AY$9=""),"",IFERROR(COUNTIFS('Job Catalog'!$F$10:$F$509,$A89,'Job Catalog'!$H$10:$H$509,AY$7,'Job Catalog'!$I$10:$I$509,AY$9)/COUNTA('Job Catalog'!$C$10:$C$509),""))</f>
        <v/>
      </c>
      <c r="AZ89" s="57">
        <f>IF(OR($A89="",AZ$9=""),"",IFERROR(COUNTIFS('Job Catalog'!$F$10:$F$509,$A89,'Job Catalog'!$H$10:$H$509,AZ$7,'Job Catalog'!$I$10:$I$509,AZ$9)/COUNTA('Job Catalog'!$C$10:$C$509),""))</f>
        <v/>
      </c>
      <c r="BA89" s="57">
        <f>IF(OR($A89="",BA$9=""),"",IFERROR(COUNTIFS('Job Catalog'!$F$10:$F$509,$A89,'Job Catalog'!$H$10:$H$509,BA$7,'Job Catalog'!$I$10:$I$509,BA$9)/COUNTA('Job Catalog'!$C$10:$C$509),""))</f>
        <v/>
      </c>
      <c r="BB89" s="57">
        <f>IF(OR($A89="",BB$9=""),"",IFERROR(COUNTIFS('Job Catalog'!$F$10:$F$509,$A89,'Job Catalog'!$H$10:$H$509,BB$7,'Job Catalog'!$I$10:$I$509,BB$9)/COUNTA('Job Catalog'!$C$10:$C$509),""))</f>
        <v/>
      </c>
      <c r="BC89" s="57">
        <f>IF(OR($A89="",BC$9=""),"",IFERROR(COUNTIFS('Job Catalog'!$F$10:$F$509,$A89,'Job Catalog'!$H$10:$H$509,BC$7,'Job Catalog'!$I$10:$I$509,BC$9)/COUNTA('Job Catalog'!$C$10:$C$509),""))</f>
        <v/>
      </c>
      <c r="BD89" s="57">
        <f>IF(OR($A89="",BD$9=""),"",IFERROR(COUNTIFS('Job Catalog'!$F$10:$F$509,$A89,'Job Catalog'!$H$10:$H$509,BD$7,'Job Catalog'!$I$10:$I$509,BD$9)/COUNTA('Job Catalog'!$C$10:$C$509),""))</f>
        <v/>
      </c>
      <c r="BE89" s="57">
        <f>IF(OR($A89="",BE$9=""),"",IFERROR(COUNTIFS('Job Catalog'!$F$10:$F$509,$A89,'Job Catalog'!$H$10:$H$509,BE$7,'Job Catalog'!$I$10:$I$509,BE$9)/COUNTA('Job Catalog'!$C$10:$C$509),""))</f>
        <v/>
      </c>
      <c r="BF89" s="57">
        <f>IF(OR($A89="",BF$9=""),"",IFERROR(COUNTIFS('Job Catalog'!$F$10:$F$509,$A89,'Job Catalog'!$H$10:$H$509,BF$7,'Job Catalog'!$I$10:$I$509,BF$9)/COUNTA('Job Catalog'!$C$10:$C$509),""))</f>
        <v/>
      </c>
      <c r="BG89" s="57">
        <f>IF(OR($A89="",BG$9=""),"",IFERROR(COUNTIFS('Job Catalog'!$F$10:$F$509,$A89,'Job Catalog'!$H$10:$H$509,BG$7,'Job Catalog'!$I$10:$I$509,BG$9)/COUNTA('Job Catalog'!$C$10:$C$509),""))</f>
        <v/>
      </c>
      <c r="BH89" s="57">
        <f>IF(OR($A89="",BH$9=""),"",IFERROR(COUNTIFS('Job Catalog'!$F$10:$F$509,$A89,'Job Catalog'!$H$10:$H$509,BH$7,'Job Catalog'!$I$10:$I$509,BH$9)/COUNTA('Job Catalog'!$C$10:$C$509),""))</f>
        <v/>
      </c>
      <c r="BI89" s="57">
        <f>IF(OR($A89="",BI$9=""),"",IFERROR(COUNTIFS('Job Catalog'!$F$10:$F$509,$A89,'Job Catalog'!$H$10:$H$509,BI$7,'Job Catalog'!$I$10:$I$509,BI$9)/COUNTA('Job Catalog'!$C$10:$C$509),""))</f>
        <v/>
      </c>
      <c r="BJ89" s="57">
        <f>IF(OR($A89="",BJ$9=""),"",IFERROR(COUNTIFS('Job Catalog'!$F$10:$F$509,$A89,'Job Catalog'!$H$10:$H$509,BJ$7,'Job Catalog'!$I$10:$I$509,BJ$9)/COUNTA('Job Catalog'!$C$10:$C$509),""))</f>
        <v/>
      </c>
      <c r="BK89" s="57">
        <f>IF(OR($A89="",BK$9=""),"",IFERROR(COUNTIFS('Job Catalog'!$F$10:$F$509,$A89,'Job Catalog'!$H$10:$H$509,BK$7,'Job Catalog'!$I$10:$I$509,BK$9)/COUNTA('Job Catalog'!$C$10:$C$509),""))</f>
        <v/>
      </c>
      <c r="BL89" s="57">
        <f>IF(OR($A89="",BL$9=""),"",IFERROR(COUNTIFS('Job Catalog'!$F$10:$F$509,$A89,'Job Catalog'!$H$10:$H$509,BL$7,'Job Catalog'!$I$10:$I$509,BL$9)/COUNTA('Job Catalog'!$C$10:$C$509),""))</f>
        <v/>
      </c>
      <c r="BM89" s="57">
        <f>IF(OR($A89="",BM$9=""),"",IFERROR(COUNTIFS('Job Catalog'!$F$10:$F$509,$A89,'Job Catalog'!$H$10:$H$509,BM$7,'Job Catalog'!$I$10:$I$509,BM$9)/COUNTA('Job Catalog'!$C$10:$C$509),""))</f>
        <v/>
      </c>
      <c r="BN89" s="57">
        <f>IF(OR($A89="",BN$9=""),"",IFERROR(COUNTIFS('Job Catalog'!$F$10:$F$509,$A89,'Job Catalog'!$H$10:$H$509,BN$7,'Job Catalog'!$I$10:$I$509,BN$9)/COUNTA('Job Catalog'!$C$10:$C$509),""))</f>
        <v/>
      </c>
      <c r="BO89" s="57">
        <f>IF(OR($A89="",BO$9=""),"",IFERROR(COUNTIFS('Job Catalog'!$F$10:$F$509,$A89,'Job Catalog'!$H$10:$H$509,BO$7,'Job Catalog'!$I$10:$I$509,BO$9)/COUNTA('Job Catalog'!$C$10:$C$509),""))</f>
        <v/>
      </c>
      <c r="BP89" s="57">
        <f>IF(OR($A89="",BP$9=""),"",IFERROR(COUNTIFS('Job Catalog'!$F$10:$F$509,$A89,'Job Catalog'!$H$10:$H$509,BP$7,'Job Catalog'!$I$10:$I$509,BP$9)/COUNTA('Job Catalog'!$C$10:$C$509),""))</f>
        <v/>
      </c>
      <c r="BQ89" s="57">
        <f>IF(OR($A89="",BQ$9=""),"",IFERROR(COUNTIFS('Job Catalog'!$F$10:$F$509,$A89,'Job Catalog'!$H$10:$H$509,BQ$7,'Job Catalog'!$I$10:$I$509,BQ$9)/COUNTA('Job Catalog'!$C$10:$C$509),""))</f>
        <v/>
      </c>
      <c r="BR89" s="57">
        <f>IF(OR($A89="",BR$9=""),"",IFERROR(COUNTIFS('Job Catalog'!$F$10:$F$509,$A89,'Job Catalog'!$H$10:$H$509,BR$7,'Job Catalog'!$I$10:$I$509,BR$9)/COUNTA('Job Catalog'!$C$10:$C$509),""))</f>
        <v/>
      </c>
      <c r="BS89" s="57">
        <f>IF(OR($A89="",BS$9=""),"",IFERROR(COUNTIFS('Job Catalog'!$F$10:$F$509,$A89,'Job Catalog'!$H$10:$H$509,BS$7,'Job Catalog'!$I$10:$I$509,BS$9)/COUNTA('Job Catalog'!$C$10:$C$509),""))</f>
        <v/>
      </c>
      <c r="BT89" s="57">
        <f>IF(OR($A89="",BT$9=""),"",IFERROR(COUNTIFS('Job Catalog'!$F$10:$F$509,$A89,'Job Catalog'!$H$10:$H$509,BT$7,'Job Catalog'!$I$10:$I$509,BT$9)/COUNTA('Job Catalog'!$C$10:$C$509),""))</f>
        <v/>
      </c>
      <c r="BU89" s="57">
        <f>IF(OR($A89="",BU$9=""),"",IFERROR(COUNTIFS('Job Catalog'!$F$10:$F$509,$A89,'Job Catalog'!$H$10:$H$509,BU$7,'Job Catalog'!$I$10:$I$509,BU$9)/COUNTA('Job Catalog'!$C$10:$C$509),""))</f>
        <v/>
      </c>
      <c r="BV89" s="57">
        <f>IF(OR($A89="",BV$9=""),"",IFERROR(COUNTIFS('Job Catalog'!$F$10:$F$509,$A89,'Job Catalog'!$H$10:$H$509,BV$7,'Job Catalog'!$I$10:$I$509,BV$9)/COUNTA('Job Catalog'!$C$10:$C$509),""))</f>
        <v/>
      </c>
      <c r="BW89" s="57">
        <f>IF(OR($A89="",BW$9=""),"",IFERROR(COUNTIFS('Job Catalog'!$F$10:$F$509,$A89,'Job Catalog'!$H$10:$H$509,BW$7,'Job Catalog'!$I$10:$I$509,BW$9)/COUNTA('Job Catalog'!$C$10:$C$509),""))</f>
        <v/>
      </c>
      <c r="BX89" s="57">
        <f>IF(OR($A89="",BX$9=""),"",IFERROR(COUNTIFS('Job Catalog'!$F$10:$F$509,$A89,'Job Catalog'!$H$10:$H$509,BX$7,'Job Catalog'!$I$10:$I$509,BX$9)/COUNTA('Job Catalog'!$C$10:$C$509),""))</f>
        <v/>
      </c>
      <c r="BY89" s="57">
        <f>IF(OR($A89="",BY$9=""),"",IFERROR(COUNTIFS('Job Catalog'!$F$10:$F$509,$A89,'Job Catalog'!$H$10:$H$509,BY$7,'Job Catalog'!$I$10:$I$509,BY$9)/COUNTA('Job Catalog'!$C$10:$C$509),""))</f>
        <v/>
      </c>
      <c r="BZ89" s="57">
        <f>IF(OR($A89="",BZ$9=""),"",IFERROR(COUNTIFS('Job Catalog'!$F$10:$F$509,$A89,'Job Catalog'!$H$10:$H$509,BZ$7,'Job Catalog'!$I$10:$I$509,BZ$9)/COUNTA('Job Catalog'!$C$10:$C$509),""))</f>
        <v/>
      </c>
      <c r="CA89" s="57">
        <f>IF(OR($A89="",CA$9=""),"",IFERROR(COUNTIFS('Job Catalog'!$F$10:$F$509,$A89,'Job Catalog'!$H$10:$H$509,CA$7,'Job Catalog'!$I$10:$I$509,CA$9)/COUNTA('Job Catalog'!$C$10:$C$509),""))</f>
        <v/>
      </c>
      <c r="CB89" s="57">
        <f>IF(OR($A89="",CB$9=""),"",IFERROR(COUNTIFS('Job Catalog'!$F$10:$F$509,$A89,'Job Catalog'!$H$10:$H$509,CB$7,'Job Catalog'!$I$10:$I$509,CB$9)/COUNTA('Job Catalog'!$C$10:$C$509),""))</f>
        <v/>
      </c>
      <c r="CC89" s="57">
        <f>IF(OR($A89="",CC$9=""),"",IFERROR(COUNTIFS('Job Catalog'!$F$10:$F$509,$A89,'Job Catalog'!$H$10:$H$509,CC$7,'Job Catalog'!$I$10:$I$509,CC$9)/COUNTA('Job Catalog'!$C$10:$C$509),""))</f>
        <v/>
      </c>
      <c r="CD89" s="57">
        <f>IF(OR($A89="",CD$9=""),"",IFERROR(COUNTIFS('Job Catalog'!$F$10:$F$509,$A89,'Job Catalog'!$H$10:$H$509,CD$7,'Job Catalog'!$I$10:$I$509,CD$9)/COUNTA('Job Catalog'!$C$10:$C$509),""))</f>
        <v/>
      </c>
      <c r="CE89" s="57">
        <f>IF(OR($A89="",CE$9=""),"",IFERROR(COUNTIFS('Job Catalog'!$F$10:$F$509,$A89,'Job Catalog'!$H$10:$H$509,CE$7,'Job Catalog'!$I$10:$I$509,CE$9)/COUNTA('Job Catalog'!$C$10:$C$509),""))</f>
        <v/>
      </c>
      <c r="CF89" s="57">
        <f>IF(OR($A89="",CF$9=""),"",IFERROR(COUNTIFS('Job Catalog'!$F$10:$F$509,$A89,'Job Catalog'!$H$10:$H$509,CF$7,'Job Catalog'!$I$10:$I$509,CF$9)/COUNTA('Job Catalog'!$C$10:$C$509),""))</f>
        <v/>
      </c>
      <c r="CG89" s="57">
        <f>IF(OR($A89="",CG$9=""),"",IFERROR(COUNTIFS('Job Catalog'!$F$10:$F$509,$A89,'Job Catalog'!$H$10:$H$509,CG$7,'Job Catalog'!$I$10:$I$509,CG$9)/COUNTA('Job Catalog'!$C$10:$C$509),""))</f>
        <v/>
      </c>
      <c r="CH89" s="57">
        <f>IF(OR($A89="",CH$9=""),"",IFERROR(COUNTIFS('Job Catalog'!$F$10:$F$509,$A89,'Job Catalog'!$H$10:$H$509,CH$7,'Job Catalog'!$I$10:$I$509,CH$9)/COUNTA('Job Catalog'!$C$10:$C$509),""))</f>
        <v/>
      </c>
      <c r="CI89" s="57">
        <f>IF(OR($A89="",CI$9=""),"",IFERROR(COUNTIFS('Job Catalog'!$F$10:$F$509,$A89,'Job Catalog'!$H$10:$H$509,CI$7,'Job Catalog'!$I$10:$I$509,CI$9)/COUNTA('Job Catalog'!$C$10:$C$509),""))</f>
        <v/>
      </c>
      <c r="CJ89" s="57">
        <f>IF(OR($A89="",CJ$9=""),"",IFERROR(COUNTIFS('Job Catalog'!$F$10:$F$509,$A89,'Job Catalog'!$H$10:$H$509,CJ$7,'Job Catalog'!$I$10:$I$509,CJ$9)/COUNTA('Job Catalog'!$C$10:$C$509),""))</f>
        <v/>
      </c>
      <c r="CK89" s="57">
        <f>IF(OR($A89="",CK$9=""),"",IFERROR(COUNTIFS('Job Catalog'!$F$10:$F$509,$A89,'Job Catalog'!$H$10:$H$509,CK$7,'Job Catalog'!$I$10:$I$509,CK$9)/COUNTA('Job Catalog'!$C$10:$C$509),""))</f>
        <v/>
      </c>
      <c r="CL89" s="57">
        <f>IF(OR($A89="",CL$9=""),"",IFERROR(COUNTIFS('Job Catalog'!$F$10:$F$509,$A89,'Job Catalog'!$H$10:$H$509,CL$7,'Job Catalog'!$I$10:$I$509,CL$9)/COUNTA('Job Catalog'!$C$10:$C$509),""))</f>
        <v/>
      </c>
      <c r="CM89" s="57">
        <f>IF(OR($A89="",CM$9=""),"",IFERROR(COUNTIFS('Job Catalog'!$F$10:$F$509,$A89,'Job Catalog'!$H$10:$H$509,CM$7,'Job Catalog'!$I$10:$I$509,CM$9)/COUNTA('Job Catalog'!$C$10:$C$509),""))</f>
        <v/>
      </c>
      <c r="CN89" s="57">
        <f>IF(OR($A89="",CN$9=""),"",IFERROR(COUNTIFS('Job Catalog'!$F$10:$F$509,$A89,'Job Catalog'!$H$10:$H$509,CN$7,'Job Catalog'!$I$10:$I$509,CN$9)/COUNTA('Job Catalog'!$C$10:$C$509),""))</f>
        <v/>
      </c>
      <c r="CO89" s="57">
        <f>IF(OR($A89="",CO$9=""),"",IFERROR(COUNTIFS('Job Catalog'!$F$10:$F$509,$A89,'Job Catalog'!$H$10:$H$509,CO$7,'Job Catalog'!$I$10:$I$509,CO$9)/COUNTA('Job Catalog'!$C$10:$C$509),""))</f>
        <v/>
      </c>
      <c r="CP89" s="57">
        <f>IF(OR($A89="",CP$9=""),"",IFERROR(COUNTIFS('Job Catalog'!$F$10:$F$509,$A89,'Job Catalog'!$H$10:$H$509,CP$7,'Job Catalog'!$I$10:$I$509,CP$9)/COUNTA('Job Catalog'!$C$10:$C$509),""))</f>
        <v/>
      </c>
      <c r="CQ89" s="57">
        <f>IF(OR($A89="",CQ$9=""),"",IFERROR(COUNTIFS('Job Catalog'!$F$10:$F$509,$A89,'Job Catalog'!$H$10:$H$509,CQ$7,'Job Catalog'!$I$10:$I$509,CQ$9)/COUNTA('Job Catalog'!$C$10:$C$509),""))</f>
        <v/>
      </c>
      <c r="CR89" s="57">
        <f>IF(OR($A89="",CR$9=""),"",IFERROR(COUNTIFS('Job Catalog'!$F$10:$F$509,$A89,'Job Catalog'!$H$10:$H$509,CR$7,'Job Catalog'!$I$10:$I$509,CR$9)/COUNTA('Job Catalog'!$C$10:$C$509),""))</f>
        <v/>
      </c>
      <c r="CS89" s="57">
        <f>IF(OR($A89="",CS$9=""),"",IFERROR(COUNTIFS('Job Catalog'!$F$10:$F$509,$A89,'Job Catalog'!$H$10:$H$509,CS$7,'Job Catalog'!$I$10:$I$509,CS$9)/COUNTA('Job Catalog'!$C$10:$C$509),""))</f>
        <v/>
      </c>
      <c r="CT89" s="57">
        <f>IF(OR($A89="",CT$9=""),"",IFERROR(COUNTIFS('Job Catalog'!$F$10:$F$509,$A89,'Job Catalog'!$H$10:$H$509,CT$7,'Job Catalog'!$I$10:$I$509,CT$9)/COUNTA('Job Catalog'!$C$10:$C$509),""))</f>
        <v/>
      </c>
      <c r="CU89" s="58">
        <f>IF($A89="","",SUM(C89:CT89))</f>
        <v/>
      </c>
    </row>
    <row r="90">
      <c r="A90">
        <f>IF(SETUP!$C228="","",SETUP!$C228)</f>
        <v/>
      </c>
      <c r="B90" s="9">
        <f>IF(SETUP!$C228="","",SETUP!$B228&amp;" / "&amp;SETUP!$D228)</f>
        <v/>
      </c>
      <c r="C90" s="57">
        <f>IF(OR($A90="",C$9=""),"",IFERROR(COUNTIFS('Job Catalog'!$F$10:$F$509,$A90,'Job Catalog'!$H$10:$H$509,C$7,'Job Catalog'!$I$10:$I$509,C$9)/COUNTA('Job Catalog'!$C$10:$C$509),""))</f>
        <v/>
      </c>
      <c r="D90" s="57">
        <f>IF(OR($A90="",D$9=""),"",IFERROR(COUNTIFS('Job Catalog'!$F$10:$F$509,$A90,'Job Catalog'!$H$10:$H$509,D$7,'Job Catalog'!$I$10:$I$509,D$9)/COUNTA('Job Catalog'!$C$10:$C$509),""))</f>
        <v/>
      </c>
      <c r="E90" s="57">
        <f>IF(OR($A90="",E$9=""),"",IFERROR(COUNTIFS('Job Catalog'!$F$10:$F$509,$A90,'Job Catalog'!$H$10:$H$509,E$7,'Job Catalog'!$I$10:$I$509,E$9)/COUNTA('Job Catalog'!$C$10:$C$509),""))</f>
        <v/>
      </c>
      <c r="F90" s="57">
        <f>IF(OR($A90="",F$9=""),"",IFERROR(COUNTIFS('Job Catalog'!$F$10:$F$509,$A90,'Job Catalog'!$H$10:$H$509,F$7,'Job Catalog'!$I$10:$I$509,F$9)/COUNTA('Job Catalog'!$C$10:$C$509),""))</f>
        <v/>
      </c>
      <c r="G90" s="57">
        <f>IF(OR($A90="",G$9=""),"",IFERROR(COUNTIFS('Job Catalog'!$F$10:$F$509,$A90,'Job Catalog'!$H$10:$H$509,G$7,'Job Catalog'!$I$10:$I$509,G$9)/COUNTA('Job Catalog'!$C$10:$C$509),""))</f>
        <v/>
      </c>
      <c r="H90" s="57">
        <f>IF(OR($A90="",H$9=""),"",IFERROR(COUNTIFS('Job Catalog'!$F$10:$F$509,$A90,'Job Catalog'!$H$10:$H$509,H$7,'Job Catalog'!$I$10:$I$509,H$9)/COUNTA('Job Catalog'!$C$10:$C$509),""))</f>
        <v/>
      </c>
      <c r="I90" s="57">
        <f>IF(OR($A90="",I$9=""),"",IFERROR(COUNTIFS('Job Catalog'!$F$10:$F$509,$A90,'Job Catalog'!$H$10:$H$509,I$7,'Job Catalog'!$I$10:$I$509,I$9)/COUNTA('Job Catalog'!$C$10:$C$509),""))</f>
        <v/>
      </c>
      <c r="J90" s="57">
        <f>IF(OR($A90="",J$9=""),"",IFERROR(COUNTIFS('Job Catalog'!$F$10:$F$509,$A90,'Job Catalog'!$H$10:$H$509,J$7,'Job Catalog'!$I$10:$I$509,J$9)/COUNTA('Job Catalog'!$C$10:$C$509),""))</f>
        <v/>
      </c>
      <c r="K90" s="57">
        <f>IF(OR($A90="",K$9=""),"",IFERROR(COUNTIFS('Job Catalog'!$F$10:$F$509,$A90,'Job Catalog'!$H$10:$H$509,K$7,'Job Catalog'!$I$10:$I$509,K$9)/COUNTA('Job Catalog'!$C$10:$C$509),""))</f>
        <v/>
      </c>
      <c r="L90" s="57">
        <f>IF(OR($A90="",L$9=""),"",IFERROR(COUNTIFS('Job Catalog'!$F$10:$F$509,$A90,'Job Catalog'!$H$10:$H$509,L$7,'Job Catalog'!$I$10:$I$509,L$9)/COUNTA('Job Catalog'!$C$10:$C$509),""))</f>
        <v/>
      </c>
      <c r="M90" s="57">
        <f>IF(OR($A90="",M$9=""),"",IFERROR(COUNTIFS('Job Catalog'!$F$10:$F$509,$A90,'Job Catalog'!$H$10:$H$509,M$7,'Job Catalog'!$I$10:$I$509,M$9)/COUNTA('Job Catalog'!$C$10:$C$509),""))</f>
        <v/>
      </c>
      <c r="N90" s="57">
        <f>IF(OR($A90="",N$9=""),"",IFERROR(COUNTIFS('Job Catalog'!$F$10:$F$509,$A90,'Job Catalog'!$H$10:$H$509,N$7,'Job Catalog'!$I$10:$I$509,N$9)/COUNTA('Job Catalog'!$C$10:$C$509),""))</f>
        <v/>
      </c>
      <c r="O90" s="57">
        <f>IF(OR($A90="",O$9=""),"",IFERROR(COUNTIFS('Job Catalog'!$F$10:$F$509,$A90,'Job Catalog'!$H$10:$H$509,O$7,'Job Catalog'!$I$10:$I$509,O$9)/COUNTA('Job Catalog'!$C$10:$C$509),""))</f>
        <v/>
      </c>
      <c r="P90" s="57">
        <f>IF(OR($A90="",P$9=""),"",IFERROR(COUNTIFS('Job Catalog'!$F$10:$F$509,$A90,'Job Catalog'!$H$10:$H$509,P$7,'Job Catalog'!$I$10:$I$509,P$9)/COUNTA('Job Catalog'!$C$10:$C$509),""))</f>
        <v/>
      </c>
      <c r="Q90" s="57">
        <f>IF(OR($A90="",Q$9=""),"",IFERROR(COUNTIFS('Job Catalog'!$F$10:$F$509,$A90,'Job Catalog'!$H$10:$H$509,Q$7,'Job Catalog'!$I$10:$I$509,Q$9)/COUNTA('Job Catalog'!$C$10:$C$509),""))</f>
        <v/>
      </c>
      <c r="R90" s="57">
        <f>IF(OR($A90="",R$9=""),"",IFERROR(COUNTIFS('Job Catalog'!$F$10:$F$509,$A90,'Job Catalog'!$H$10:$H$509,R$7,'Job Catalog'!$I$10:$I$509,R$9)/COUNTA('Job Catalog'!$C$10:$C$509),""))</f>
        <v/>
      </c>
      <c r="S90" s="57">
        <f>IF(OR($A90="",S$9=""),"",IFERROR(COUNTIFS('Job Catalog'!$F$10:$F$509,$A90,'Job Catalog'!$H$10:$H$509,S$7,'Job Catalog'!$I$10:$I$509,S$9)/COUNTA('Job Catalog'!$C$10:$C$509),""))</f>
        <v/>
      </c>
      <c r="T90" s="57">
        <f>IF(OR($A90="",T$9=""),"",IFERROR(COUNTIFS('Job Catalog'!$F$10:$F$509,$A90,'Job Catalog'!$H$10:$H$509,T$7,'Job Catalog'!$I$10:$I$509,T$9)/COUNTA('Job Catalog'!$C$10:$C$509),""))</f>
        <v/>
      </c>
      <c r="U90" s="57">
        <f>IF(OR($A90="",U$9=""),"",IFERROR(COUNTIFS('Job Catalog'!$F$10:$F$509,$A90,'Job Catalog'!$H$10:$H$509,U$7,'Job Catalog'!$I$10:$I$509,U$9)/COUNTA('Job Catalog'!$C$10:$C$509),""))</f>
        <v/>
      </c>
      <c r="V90" s="57">
        <f>IF(OR($A90="",V$9=""),"",IFERROR(COUNTIFS('Job Catalog'!$F$10:$F$509,$A90,'Job Catalog'!$H$10:$H$509,V$7,'Job Catalog'!$I$10:$I$509,V$9)/COUNTA('Job Catalog'!$C$10:$C$509),""))</f>
        <v/>
      </c>
      <c r="W90" s="57">
        <f>IF(OR($A90="",W$9=""),"",IFERROR(COUNTIFS('Job Catalog'!$F$10:$F$509,$A90,'Job Catalog'!$H$10:$H$509,W$7,'Job Catalog'!$I$10:$I$509,W$9)/COUNTA('Job Catalog'!$C$10:$C$509),""))</f>
        <v/>
      </c>
      <c r="X90" s="57">
        <f>IF(OR($A90="",X$9=""),"",IFERROR(COUNTIFS('Job Catalog'!$F$10:$F$509,$A90,'Job Catalog'!$H$10:$H$509,X$7,'Job Catalog'!$I$10:$I$509,X$9)/COUNTA('Job Catalog'!$C$10:$C$509),""))</f>
        <v/>
      </c>
      <c r="Y90" s="57">
        <f>IF(OR($A90="",Y$9=""),"",IFERROR(COUNTIFS('Job Catalog'!$F$10:$F$509,$A90,'Job Catalog'!$H$10:$H$509,Y$7,'Job Catalog'!$I$10:$I$509,Y$9)/COUNTA('Job Catalog'!$C$10:$C$509),""))</f>
        <v/>
      </c>
      <c r="Z90" s="57">
        <f>IF(OR($A90="",Z$9=""),"",IFERROR(COUNTIFS('Job Catalog'!$F$10:$F$509,$A90,'Job Catalog'!$H$10:$H$509,Z$7,'Job Catalog'!$I$10:$I$509,Z$9)/COUNTA('Job Catalog'!$C$10:$C$509),""))</f>
        <v/>
      </c>
      <c r="AA90" s="57">
        <f>IF(OR($A90="",AA$9=""),"",IFERROR(COUNTIFS('Job Catalog'!$F$10:$F$509,$A90,'Job Catalog'!$H$10:$H$509,AA$7,'Job Catalog'!$I$10:$I$509,AA$9)/COUNTA('Job Catalog'!$C$10:$C$509),""))</f>
        <v/>
      </c>
      <c r="AB90" s="57">
        <f>IF(OR($A90="",AB$9=""),"",IFERROR(COUNTIFS('Job Catalog'!$F$10:$F$509,$A90,'Job Catalog'!$H$10:$H$509,AB$7,'Job Catalog'!$I$10:$I$509,AB$9)/COUNTA('Job Catalog'!$C$10:$C$509),""))</f>
        <v/>
      </c>
      <c r="AC90" s="57">
        <f>IF(OR($A90="",AC$9=""),"",IFERROR(COUNTIFS('Job Catalog'!$F$10:$F$509,$A90,'Job Catalog'!$H$10:$H$509,AC$7,'Job Catalog'!$I$10:$I$509,AC$9)/COUNTA('Job Catalog'!$C$10:$C$509),""))</f>
        <v/>
      </c>
      <c r="AD90" s="57">
        <f>IF(OR($A90="",AD$9=""),"",IFERROR(COUNTIFS('Job Catalog'!$F$10:$F$509,$A90,'Job Catalog'!$H$10:$H$509,AD$7,'Job Catalog'!$I$10:$I$509,AD$9)/COUNTA('Job Catalog'!$C$10:$C$509),""))</f>
        <v/>
      </c>
      <c r="AE90" s="57">
        <f>IF(OR($A90="",AE$9=""),"",IFERROR(COUNTIFS('Job Catalog'!$F$10:$F$509,$A90,'Job Catalog'!$H$10:$H$509,AE$7,'Job Catalog'!$I$10:$I$509,AE$9)/COUNTA('Job Catalog'!$C$10:$C$509),""))</f>
        <v/>
      </c>
      <c r="AF90" s="57">
        <f>IF(OR($A90="",AF$9=""),"",IFERROR(COUNTIFS('Job Catalog'!$F$10:$F$509,$A90,'Job Catalog'!$H$10:$H$509,AF$7,'Job Catalog'!$I$10:$I$509,AF$9)/COUNTA('Job Catalog'!$C$10:$C$509),""))</f>
        <v/>
      </c>
      <c r="AG90" s="57">
        <f>IF(OR($A90="",AG$9=""),"",IFERROR(COUNTIFS('Job Catalog'!$F$10:$F$509,$A90,'Job Catalog'!$H$10:$H$509,AG$7,'Job Catalog'!$I$10:$I$509,AG$9)/COUNTA('Job Catalog'!$C$10:$C$509),""))</f>
        <v/>
      </c>
      <c r="AH90" s="57">
        <f>IF(OR($A90="",AH$9=""),"",IFERROR(COUNTIFS('Job Catalog'!$F$10:$F$509,$A90,'Job Catalog'!$H$10:$H$509,AH$7,'Job Catalog'!$I$10:$I$509,AH$9)/COUNTA('Job Catalog'!$C$10:$C$509),""))</f>
        <v/>
      </c>
      <c r="AI90" s="57">
        <f>IF(OR($A90="",AI$9=""),"",IFERROR(COUNTIFS('Job Catalog'!$F$10:$F$509,$A90,'Job Catalog'!$H$10:$H$509,AI$7,'Job Catalog'!$I$10:$I$509,AI$9)/COUNTA('Job Catalog'!$C$10:$C$509),""))</f>
        <v/>
      </c>
      <c r="AJ90" s="57">
        <f>IF(OR($A90="",AJ$9=""),"",IFERROR(COUNTIFS('Job Catalog'!$F$10:$F$509,$A90,'Job Catalog'!$H$10:$H$509,AJ$7,'Job Catalog'!$I$10:$I$509,AJ$9)/COUNTA('Job Catalog'!$C$10:$C$509),""))</f>
        <v/>
      </c>
      <c r="AK90" s="57">
        <f>IF(OR($A90="",AK$9=""),"",IFERROR(COUNTIFS('Job Catalog'!$F$10:$F$509,$A90,'Job Catalog'!$H$10:$H$509,AK$7,'Job Catalog'!$I$10:$I$509,AK$9)/COUNTA('Job Catalog'!$C$10:$C$509),""))</f>
        <v/>
      </c>
      <c r="AL90" s="57">
        <f>IF(OR($A90="",AL$9=""),"",IFERROR(COUNTIFS('Job Catalog'!$F$10:$F$509,$A90,'Job Catalog'!$H$10:$H$509,AL$7,'Job Catalog'!$I$10:$I$509,AL$9)/COUNTA('Job Catalog'!$C$10:$C$509),""))</f>
        <v/>
      </c>
      <c r="AM90" s="57">
        <f>IF(OR($A90="",AM$9=""),"",IFERROR(COUNTIFS('Job Catalog'!$F$10:$F$509,$A90,'Job Catalog'!$H$10:$H$509,AM$7,'Job Catalog'!$I$10:$I$509,AM$9)/COUNTA('Job Catalog'!$C$10:$C$509),""))</f>
        <v/>
      </c>
      <c r="AN90" s="57">
        <f>IF(OR($A90="",AN$9=""),"",IFERROR(COUNTIFS('Job Catalog'!$F$10:$F$509,$A90,'Job Catalog'!$H$10:$H$509,AN$7,'Job Catalog'!$I$10:$I$509,AN$9)/COUNTA('Job Catalog'!$C$10:$C$509),""))</f>
        <v/>
      </c>
      <c r="AO90" s="57">
        <f>IF(OR($A90="",AO$9=""),"",IFERROR(COUNTIFS('Job Catalog'!$F$10:$F$509,$A90,'Job Catalog'!$H$10:$H$509,AO$7,'Job Catalog'!$I$10:$I$509,AO$9)/COUNTA('Job Catalog'!$C$10:$C$509),""))</f>
        <v/>
      </c>
      <c r="AP90" s="57">
        <f>IF(OR($A90="",AP$9=""),"",IFERROR(COUNTIFS('Job Catalog'!$F$10:$F$509,$A90,'Job Catalog'!$H$10:$H$509,AP$7,'Job Catalog'!$I$10:$I$509,AP$9)/COUNTA('Job Catalog'!$C$10:$C$509),""))</f>
        <v/>
      </c>
      <c r="AQ90" s="57">
        <f>IF(OR($A90="",AQ$9=""),"",IFERROR(COUNTIFS('Job Catalog'!$F$10:$F$509,$A90,'Job Catalog'!$H$10:$H$509,AQ$7,'Job Catalog'!$I$10:$I$509,AQ$9)/COUNTA('Job Catalog'!$C$10:$C$509),""))</f>
        <v/>
      </c>
      <c r="AR90" s="57">
        <f>IF(OR($A90="",AR$9=""),"",IFERROR(COUNTIFS('Job Catalog'!$F$10:$F$509,$A90,'Job Catalog'!$H$10:$H$509,AR$7,'Job Catalog'!$I$10:$I$509,AR$9)/COUNTA('Job Catalog'!$C$10:$C$509),""))</f>
        <v/>
      </c>
      <c r="AS90" s="57">
        <f>IF(OR($A90="",AS$9=""),"",IFERROR(COUNTIFS('Job Catalog'!$F$10:$F$509,$A90,'Job Catalog'!$H$10:$H$509,AS$7,'Job Catalog'!$I$10:$I$509,AS$9)/COUNTA('Job Catalog'!$C$10:$C$509),""))</f>
        <v/>
      </c>
      <c r="AT90" s="57">
        <f>IF(OR($A90="",AT$9=""),"",IFERROR(COUNTIFS('Job Catalog'!$F$10:$F$509,$A90,'Job Catalog'!$H$10:$H$509,AT$7,'Job Catalog'!$I$10:$I$509,AT$9)/COUNTA('Job Catalog'!$C$10:$C$509),""))</f>
        <v/>
      </c>
      <c r="AU90" s="57">
        <f>IF(OR($A90="",AU$9=""),"",IFERROR(COUNTIFS('Job Catalog'!$F$10:$F$509,$A90,'Job Catalog'!$H$10:$H$509,AU$7,'Job Catalog'!$I$10:$I$509,AU$9)/COUNTA('Job Catalog'!$C$10:$C$509),""))</f>
        <v/>
      </c>
      <c r="AV90" s="57">
        <f>IF(OR($A90="",AV$9=""),"",IFERROR(COUNTIFS('Job Catalog'!$F$10:$F$509,$A90,'Job Catalog'!$H$10:$H$509,AV$7,'Job Catalog'!$I$10:$I$509,AV$9)/COUNTA('Job Catalog'!$C$10:$C$509),""))</f>
        <v/>
      </c>
      <c r="AW90" s="57">
        <f>IF(OR($A90="",AW$9=""),"",IFERROR(COUNTIFS('Job Catalog'!$F$10:$F$509,$A90,'Job Catalog'!$H$10:$H$509,AW$7,'Job Catalog'!$I$10:$I$509,AW$9)/COUNTA('Job Catalog'!$C$10:$C$509),""))</f>
        <v/>
      </c>
      <c r="AX90" s="57">
        <f>IF(OR($A90="",AX$9=""),"",IFERROR(COUNTIFS('Job Catalog'!$F$10:$F$509,$A90,'Job Catalog'!$H$10:$H$509,AX$7,'Job Catalog'!$I$10:$I$509,AX$9)/COUNTA('Job Catalog'!$C$10:$C$509),""))</f>
        <v/>
      </c>
      <c r="AY90" s="57">
        <f>IF(OR($A90="",AY$9=""),"",IFERROR(COUNTIFS('Job Catalog'!$F$10:$F$509,$A90,'Job Catalog'!$H$10:$H$509,AY$7,'Job Catalog'!$I$10:$I$509,AY$9)/COUNTA('Job Catalog'!$C$10:$C$509),""))</f>
        <v/>
      </c>
      <c r="AZ90" s="57">
        <f>IF(OR($A90="",AZ$9=""),"",IFERROR(COUNTIFS('Job Catalog'!$F$10:$F$509,$A90,'Job Catalog'!$H$10:$H$509,AZ$7,'Job Catalog'!$I$10:$I$509,AZ$9)/COUNTA('Job Catalog'!$C$10:$C$509),""))</f>
        <v/>
      </c>
      <c r="BA90" s="57">
        <f>IF(OR($A90="",BA$9=""),"",IFERROR(COUNTIFS('Job Catalog'!$F$10:$F$509,$A90,'Job Catalog'!$H$10:$H$509,BA$7,'Job Catalog'!$I$10:$I$509,BA$9)/COUNTA('Job Catalog'!$C$10:$C$509),""))</f>
        <v/>
      </c>
      <c r="BB90" s="57">
        <f>IF(OR($A90="",BB$9=""),"",IFERROR(COUNTIFS('Job Catalog'!$F$10:$F$509,$A90,'Job Catalog'!$H$10:$H$509,BB$7,'Job Catalog'!$I$10:$I$509,BB$9)/COUNTA('Job Catalog'!$C$10:$C$509),""))</f>
        <v/>
      </c>
      <c r="BC90" s="57">
        <f>IF(OR($A90="",BC$9=""),"",IFERROR(COUNTIFS('Job Catalog'!$F$10:$F$509,$A90,'Job Catalog'!$H$10:$H$509,BC$7,'Job Catalog'!$I$10:$I$509,BC$9)/COUNTA('Job Catalog'!$C$10:$C$509),""))</f>
        <v/>
      </c>
      <c r="BD90" s="57">
        <f>IF(OR($A90="",BD$9=""),"",IFERROR(COUNTIFS('Job Catalog'!$F$10:$F$509,$A90,'Job Catalog'!$H$10:$H$509,BD$7,'Job Catalog'!$I$10:$I$509,BD$9)/COUNTA('Job Catalog'!$C$10:$C$509),""))</f>
        <v/>
      </c>
      <c r="BE90" s="57">
        <f>IF(OR($A90="",BE$9=""),"",IFERROR(COUNTIFS('Job Catalog'!$F$10:$F$509,$A90,'Job Catalog'!$H$10:$H$509,BE$7,'Job Catalog'!$I$10:$I$509,BE$9)/COUNTA('Job Catalog'!$C$10:$C$509),""))</f>
        <v/>
      </c>
      <c r="BF90" s="57">
        <f>IF(OR($A90="",BF$9=""),"",IFERROR(COUNTIFS('Job Catalog'!$F$10:$F$509,$A90,'Job Catalog'!$H$10:$H$509,BF$7,'Job Catalog'!$I$10:$I$509,BF$9)/COUNTA('Job Catalog'!$C$10:$C$509),""))</f>
        <v/>
      </c>
      <c r="BG90" s="57">
        <f>IF(OR($A90="",BG$9=""),"",IFERROR(COUNTIFS('Job Catalog'!$F$10:$F$509,$A90,'Job Catalog'!$H$10:$H$509,BG$7,'Job Catalog'!$I$10:$I$509,BG$9)/COUNTA('Job Catalog'!$C$10:$C$509),""))</f>
        <v/>
      </c>
      <c r="BH90" s="57">
        <f>IF(OR($A90="",BH$9=""),"",IFERROR(COUNTIFS('Job Catalog'!$F$10:$F$509,$A90,'Job Catalog'!$H$10:$H$509,BH$7,'Job Catalog'!$I$10:$I$509,BH$9)/COUNTA('Job Catalog'!$C$10:$C$509),""))</f>
        <v/>
      </c>
      <c r="BI90" s="57">
        <f>IF(OR($A90="",BI$9=""),"",IFERROR(COUNTIFS('Job Catalog'!$F$10:$F$509,$A90,'Job Catalog'!$H$10:$H$509,BI$7,'Job Catalog'!$I$10:$I$509,BI$9)/COUNTA('Job Catalog'!$C$10:$C$509),""))</f>
        <v/>
      </c>
      <c r="BJ90" s="57">
        <f>IF(OR($A90="",BJ$9=""),"",IFERROR(COUNTIFS('Job Catalog'!$F$10:$F$509,$A90,'Job Catalog'!$H$10:$H$509,BJ$7,'Job Catalog'!$I$10:$I$509,BJ$9)/COUNTA('Job Catalog'!$C$10:$C$509),""))</f>
        <v/>
      </c>
      <c r="BK90" s="57">
        <f>IF(OR($A90="",BK$9=""),"",IFERROR(COUNTIFS('Job Catalog'!$F$10:$F$509,$A90,'Job Catalog'!$H$10:$H$509,BK$7,'Job Catalog'!$I$10:$I$509,BK$9)/COUNTA('Job Catalog'!$C$10:$C$509),""))</f>
        <v/>
      </c>
      <c r="BL90" s="57">
        <f>IF(OR($A90="",BL$9=""),"",IFERROR(COUNTIFS('Job Catalog'!$F$10:$F$509,$A90,'Job Catalog'!$H$10:$H$509,BL$7,'Job Catalog'!$I$10:$I$509,BL$9)/COUNTA('Job Catalog'!$C$10:$C$509),""))</f>
        <v/>
      </c>
      <c r="BM90" s="57">
        <f>IF(OR($A90="",BM$9=""),"",IFERROR(COUNTIFS('Job Catalog'!$F$10:$F$509,$A90,'Job Catalog'!$H$10:$H$509,BM$7,'Job Catalog'!$I$10:$I$509,BM$9)/COUNTA('Job Catalog'!$C$10:$C$509),""))</f>
        <v/>
      </c>
      <c r="BN90" s="57">
        <f>IF(OR($A90="",BN$9=""),"",IFERROR(COUNTIFS('Job Catalog'!$F$10:$F$509,$A90,'Job Catalog'!$H$10:$H$509,BN$7,'Job Catalog'!$I$10:$I$509,BN$9)/COUNTA('Job Catalog'!$C$10:$C$509),""))</f>
        <v/>
      </c>
      <c r="BO90" s="57">
        <f>IF(OR($A90="",BO$9=""),"",IFERROR(COUNTIFS('Job Catalog'!$F$10:$F$509,$A90,'Job Catalog'!$H$10:$H$509,BO$7,'Job Catalog'!$I$10:$I$509,BO$9)/COUNTA('Job Catalog'!$C$10:$C$509),""))</f>
        <v/>
      </c>
      <c r="BP90" s="57">
        <f>IF(OR($A90="",BP$9=""),"",IFERROR(COUNTIFS('Job Catalog'!$F$10:$F$509,$A90,'Job Catalog'!$H$10:$H$509,BP$7,'Job Catalog'!$I$10:$I$509,BP$9)/COUNTA('Job Catalog'!$C$10:$C$509),""))</f>
        <v/>
      </c>
      <c r="BQ90" s="57">
        <f>IF(OR($A90="",BQ$9=""),"",IFERROR(COUNTIFS('Job Catalog'!$F$10:$F$509,$A90,'Job Catalog'!$H$10:$H$509,BQ$7,'Job Catalog'!$I$10:$I$509,BQ$9)/COUNTA('Job Catalog'!$C$10:$C$509),""))</f>
        <v/>
      </c>
      <c r="BR90" s="57">
        <f>IF(OR($A90="",BR$9=""),"",IFERROR(COUNTIFS('Job Catalog'!$F$10:$F$509,$A90,'Job Catalog'!$H$10:$H$509,BR$7,'Job Catalog'!$I$10:$I$509,BR$9)/COUNTA('Job Catalog'!$C$10:$C$509),""))</f>
        <v/>
      </c>
      <c r="BS90" s="57">
        <f>IF(OR($A90="",BS$9=""),"",IFERROR(COUNTIFS('Job Catalog'!$F$10:$F$509,$A90,'Job Catalog'!$H$10:$H$509,BS$7,'Job Catalog'!$I$10:$I$509,BS$9)/COUNTA('Job Catalog'!$C$10:$C$509),""))</f>
        <v/>
      </c>
      <c r="BT90" s="57">
        <f>IF(OR($A90="",BT$9=""),"",IFERROR(COUNTIFS('Job Catalog'!$F$10:$F$509,$A90,'Job Catalog'!$H$10:$H$509,BT$7,'Job Catalog'!$I$10:$I$509,BT$9)/COUNTA('Job Catalog'!$C$10:$C$509),""))</f>
        <v/>
      </c>
      <c r="BU90" s="57">
        <f>IF(OR($A90="",BU$9=""),"",IFERROR(COUNTIFS('Job Catalog'!$F$10:$F$509,$A90,'Job Catalog'!$H$10:$H$509,BU$7,'Job Catalog'!$I$10:$I$509,BU$9)/COUNTA('Job Catalog'!$C$10:$C$509),""))</f>
        <v/>
      </c>
      <c r="BV90" s="57">
        <f>IF(OR($A90="",BV$9=""),"",IFERROR(COUNTIFS('Job Catalog'!$F$10:$F$509,$A90,'Job Catalog'!$H$10:$H$509,BV$7,'Job Catalog'!$I$10:$I$509,BV$9)/COUNTA('Job Catalog'!$C$10:$C$509),""))</f>
        <v/>
      </c>
      <c r="BW90" s="57">
        <f>IF(OR($A90="",BW$9=""),"",IFERROR(COUNTIFS('Job Catalog'!$F$10:$F$509,$A90,'Job Catalog'!$H$10:$H$509,BW$7,'Job Catalog'!$I$10:$I$509,BW$9)/COUNTA('Job Catalog'!$C$10:$C$509),""))</f>
        <v/>
      </c>
      <c r="BX90" s="57">
        <f>IF(OR($A90="",BX$9=""),"",IFERROR(COUNTIFS('Job Catalog'!$F$10:$F$509,$A90,'Job Catalog'!$H$10:$H$509,BX$7,'Job Catalog'!$I$10:$I$509,BX$9)/COUNTA('Job Catalog'!$C$10:$C$509),""))</f>
        <v/>
      </c>
      <c r="BY90" s="57">
        <f>IF(OR($A90="",BY$9=""),"",IFERROR(COUNTIFS('Job Catalog'!$F$10:$F$509,$A90,'Job Catalog'!$H$10:$H$509,BY$7,'Job Catalog'!$I$10:$I$509,BY$9)/COUNTA('Job Catalog'!$C$10:$C$509),""))</f>
        <v/>
      </c>
      <c r="BZ90" s="57">
        <f>IF(OR($A90="",BZ$9=""),"",IFERROR(COUNTIFS('Job Catalog'!$F$10:$F$509,$A90,'Job Catalog'!$H$10:$H$509,BZ$7,'Job Catalog'!$I$10:$I$509,BZ$9)/COUNTA('Job Catalog'!$C$10:$C$509),""))</f>
        <v/>
      </c>
      <c r="CA90" s="57">
        <f>IF(OR($A90="",CA$9=""),"",IFERROR(COUNTIFS('Job Catalog'!$F$10:$F$509,$A90,'Job Catalog'!$H$10:$H$509,CA$7,'Job Catalog'!$I$10:$I$509,CA$9)/COUNTA('Job Catalog'!$C$10:$C$509),""))</f>
        <v/>
      </c>
      <c r="CB90" s="57">
        <f>IF(OR($A90="",CB$9=""),"",IFERROR(COUNTIFS('Job Catalog'!$F$10:$F$509,$A90,'Job Catalog'!$H$10:$H$509,CB$7,'Job Catalog'!$I$10:$I$509,CB$9)/COUNTA('Job Catalog'!$C$10:$C$509),""))</f>
        <v/>
      </c>
      <c r="CC90" s="57">
        <f>IF(OR($A90="",CC$9=""),"",IFERROR(COUNTIFS('Job Catalog'!$F$10:$F$509,$A90,'Job Catalog'!$H$10:$H$509,CC$7,'Job Catalog'!$I$10:$I$509,CC$9)/COUNTA('Job Catalog'!$C$10:$C$509),""))</f>
        <v/>
      </c>
      <c r="CD90" s="57">
        <f>IF(OR($A90="",CD$9=""),"",IFERROR(COUNTIFS('Job Catalog'!$F$10:$F$509,$A90,'Job Catalog'!$H$10:$H$509,CD$7,'Job Catalog'!$I$10:$I$509,CD$9)/COUNTA('Job Catalog'!$C$10:$C$509),""))</f>
        <v/>
      </c>
      <c r="CE90" s="57">
        <f>IF(OR($A90="",CE$9=""),"",IFERROR(COUNTIFS('Job Catalog'!$F$10:$F$509,$A90,'Job Catalog'!$H$10:$H$509,CE$7,'Job Catalog'!$I$10:$I$509,CE$9)/COUNTA('Job Catalog'!$C$10:$C$509),""))</f>
        <v/>
      </c>
      <c r="CF90" s="57">
        <f>IF(OR($A90="",CF$9=""),"",IFERROR(COUNTIFS('Job Catalog'!$F$10:$F$509,$A90,'Job Catalog'!$H$10:$H$509,CF$7,'Job Catalog'!$I$10:$I$509,CF$9)/COUNTA('Job Catalog'!$C$10:$C$509),""))</f>
        <v/>
      </c>
      <c r="CG90" s="57">
        <f>IF(OR($A90="",CG$9=""),"",IFERROR(COUNTIFS('Job Catalog'!$F$10:$F$509,$A90,'Job Catalog'!$H$10:$H$509,CG$7,'Job Catalog'!$I$10:$I$509,CG$9)/COUNTA('Job Catalog'!$C$10:$C$509),""))</f>
        <v/>
      </c>
      <c r="CH90" s="57">
        <f>IF(OR($A90="",CH$9=""),"",IFERROR(COUNTIFS('Job Catalog'!$F$10:$F$509,$A90,'Job Catalog'!$H$10:$H$509,CH$7,'Job Catalog'!$I$10:$I$509,CH$9)/COUNTA('Job Catalog'!$C$10:$C$509),""))</f>
        <v/>
      </c>
      <c r="CI90" s="57">
        <f>IF(OR($A90="",CI$9=""),"",IFERROR(COUNTIFS('Job Catalog'!$F$10:$F$509,$A90,'Job Catalog'!$H$10:$H$509,CI$7,'Job Catalog'!$I$10:$I$509,CI$9)/COUNTA('Job Catalog'!$C$10:$C$509),""))</f>
        <v/>
      </c>
      <c r="CJ90" s="57">
        <f>IF(OR($A90="",CJ$9=""),"",IFERROR(COUNTIFS('Job Catalog'!$F$10:$F$509,$A90,'Job Catalog'!$H$10:$H$509,CJ$7,'Job Catalog'!$I$10:$I$509,CJ$9)/COUNTA('Job Catalog'!$C$10:$C$509),""))</f>
        <v/>
      </c>
      <c r="CK90" s="57">
        <f>IF(OR($A90="",CK$9=""),"",IFERROR(COUNTIFS('Job Catalog'!$F$10:$F$509,$A90,'Job Catalog'!$H$10:$H$509,CK$7,'Job Catalog'!$I$10:$I$509,CK$9)/COUNTA('Job Catalog'!$C$10:$C$509),""))</f>
        <v/>
      </c>
      <c r="CL90" s="57">
        <f>IF(OR($A90="",CL$9=""),"",IFERROR(COUNTIFS('Job Catalog'!$F$10:$F$509,$A90,'Job Catalog'!$H$10:$H$509,CL$7,'Job Catalog'!$I$10:$I$509,CL$9)/COUNTA('Job Catalog'!$C$10:$C$509),""))</f>
        <v/>
      </c>
      <c r="CM90" s="57">
        <f>IF(OR($A90="",CM$9=""),"",IFERROR(COUNTIFS('Job Catalog'!$F$10:$F$509,$A90,'Job Catalog'!$H$10:$H$509,CM$7,'Job Catalog'!$I$10:$I$509,CM$9)/COUNTA('Job Catalog'!$C$10:$C$509),""))</f>
        <v/>
      </c>
      <c r="CN90" s="57">
        <f>IF(OR($A90="",CN$9=""),"",IFERROR(COUNTIFS('Job Catalog'!$F$10:$F$509,$A90,'Job Catalog'!$H$10:$H$509,CN$7,'Job Catalog'!$I$10:$I$509,CN$9)/COUNTA('Job Catalog'!$C$10:$C$509),""))</f>
        <v/>
      </c>
      <c r="CO90" s="57">
        <f>IF(OR($A90="",CO$9=""),"",IFERROR(COUNTIFS('Job Catalog'!$F$10:$F$509,$A90,'Job Catalog'!$H$10:$H$509,CO$7,'Job Catalog'!$I$10:$I$509,CO$9)/COUNTA('Job Catalog'!$C$10:$C$509),""))</f>
        <v/>
      </c>
      <c r="CP90" s="57">
        <f>IF(OR($A90="",CP$9=""),"",IFERROR(COUNTIFS('Job Catalog'!$F$10:$F$509,$A90,'Job Catalog'!$H$10:$H$509,CP$7,'Job Catalog'!$I$10:$I$509,CP$9)/COUNTA('Job Catalog'!$C$10:$C$509),""))</f>
        <v/>
      </c>
      <c r="CQ90" s="57">
        <f>IF(OR($A90="",CQ$9=""),"",IFERROR(COUNTIFS('Job Catalog'!$F$10:$F$509,$A90,'Job Catalog'!$H$10:$H$509,CQ$7,'Job Catalog'!$I$10:$I$509,CQ$9)/COUNTA('Job Catalog'!$C$10:$C$509),""))</f>
        <v/>
      </c>
      <c r="CR90" s="57">
        <f>IF(OR($A90="",CR$9=""),"",IFERROR(COUNTIFS('Job Catalog'!$F$10:$F$509,$A90,'Job Catalog'!$H$10:$H$509,CR$7,'Job Catalog'!$I$10:$I$509,CR$9)/COUNTA('Job Catalog'!$C$10:$C$509),""))</f>
        <v/>
      </c>
      <c r="CS90" s="57">
        <f>IF(OR($A90="",CS$9=""),"",IFERROR(COUNTIFS('Job Catalog'!$F$10:$F$509,$A90,'Job Catalog'!$H$10:$H$509,CS$7,'Job Catalog'!$I$10:$I$509,CS$9)/COUNTA('Job Catalog'!$C$10:$C$509),""))</f>
        <v/>
      </c>
      <c r="CT90" s="57">
        <f>IF(OR($A90="",CT$9=""),"",IFERROR(COUNTIFS('Job Catalog'!$F$10:$F$509,$A90,'Job Catalog'!$H$10:$H$509,CT$7,'Job Catalog'!$I$10:$I$509,CT$9)/COUNTA('Job Catalog'!$C$10:$C$509),""))</f>
        <v/>
      </c>
      <c r="CU90" s="58">
        <f>IF($A90="","",SUM(C90:CT90))</f>
        <v/>
      </c>
    </row>
    <row r="91">
      <c r="A91">
        <f>IF(SETUP!$C229="","",SETUP!$C229)</f>
        <v/>
      </c>
      <c r="B91" s="9">
        <f>IF(SETUP!$C229="","",SETUP!$B229&amp;" / "&amp;SETUP!$D229)</f>
        <v/>
      </c>
      <c r="C91" s="57">
        <f>IF(OR($A91="",C$9=""),"",IFERROR(COUNTIFS('Job Catalog'!$F$10:$F$509,$A91,'Job Catalog'!$H$10:$H$509,C$7,'Job Catalog'!$I$10:$I$509,C$9)/COUNTA('Job Catalog'!$C$10:$C$509),""))</f>
        <v/>
      </c>
      <c r="D91" s="57">
        <f>IF(OR($A91="",D$9=""),"",IFERROR(COUNTIFS('Job Catalog'!$F$10:$F$509,$A91,'Job Catalog'!$H$10:$H$509,D$7,'Job Catalog'!$I$10:$I$509,D$9)/COUNTA('Job Catalog'!$C$10:$C$509),""))</f>
        <v/>
      </c>
      <c r="E91" s="57">
        <f>IF(OR($A91="",E$9=""),"",IFERROR(COUNTIFS('Job Catalog'!$F$10:$F$509,$A91,'Job Catalog'!$H$10:$H$509,E$7,'Job Catalog'!$I$10:$I$509,E$9)/COUNTA('Job Catalog'!$C$10:$C$509),""))</f>
        <v/>
      </c>
      <c r="F91" s="57">
        <f>IF(OR($A91="",F$9=""),"",IFERROR(COUNTIFS('Job Catalog'!$F$10:$F$509,$A91,'Job Catalog'!$H$10:$H$509,F$7,'Job Catalog'!$I$10:$I$509,F$9)/COUNTA('Job Catalog'!$C$10:$C$509),""))</f>
        <v/>
      </c>
      <c r="G91" s="57">
        <f>IF(OR($A91="",G$9=""),"",IFERROR(COUNTIFS('Job Catalog'!$F$10:$F$509,$A91,'Job Catalog'!$H$10:$H$509,G$7,'Job Catalog'!$I$10:$I$509,G$9)/COUNTA('Job Catalog'!$C$10:$C$509),""))</f>
        <v/>
      </c>
      <c r="H91" s="57">
        <f>IF(OR($A91="",H$9=""),"",IFERROR(COUNTIFS('Job Catalog'!$F$10:$F$509,$A91,'Job Catalog'!$H$10:$H$509,H$7,'Job Catalog'!$I$10:$I$509,H$9)/COUNTA('Job Catalog'!$C$10:$C$509),""))</f>
        <v/>
      </c>
      <c r="I91" s="57">
        <f>IF(OR($A91="",I$9=""),"",IFERROR(COUNTIFS('Job Catalog'!$F$10:$F$509,$A91,'Job Catalog'!$H$10:$H$509,I$7,'Job Catalog'!$I$10:$I$509,I$9)/COUNTA('Job Catalog'!$C$10:$C$509),""))</f>
        <v/>
      </c>
      <c r="J91" s="57">
        <f>IF(OR($A91="",J$9=""),"",IFERROR(COUNTIFS('Job Catalog'!$F$10:$F$509,$A91,'Job Catalog'!$H$10:$H$509,J$7,'Job Catalog'!$I$10:$I$509,J$9)/COUNTA('Job Catalog'!$C$10:$C$509),""))</f>
        <v/>
      </c>
      <c r="K91" s="57">
        <f>IF(OR($A91="",K$9=""),"",IFERROR(COUNTIFS('Job Catalog'!$F$10:$F$509,$A91,'Job Catalog'!$H$10:$H$509,K$7,'Job Catalog'!$I$10:$I$509,K$9)/COUNTA('Job Catalog'!$C$10:$C$509),""))</f>
        <v/>
      </c>
      <c r="L91" s="57">
        <f>IF(OR($A91="",L$9=""),"",IFERROR(COUNTIFS('Job Catalog'!$F$10:$F$509,$A91,'Job Catalog'!$H$10:$H$509,L$7,'Job Catalog'!$I$10:$I$509,L$9)/COUNTA('Job Catalog'!$C$10:$C$509),""))</f>
        <v/>
      </c>
      <c r="M91" s="57">
        <f>IF(OR($A91="",M$9=""),"",IFERROR(COUNTIFS('Job Catalog'!$F$10:$F$509,$A91,'Job Catalog'!$H$10:$H$509,M$7,'Job Catalog'!$I$10:$I$509,M$9)/COUNTA('Job Catalog'!$C$10:$C$509),""))</f>
        <v/>
      </c>
      <c r="N91" s="57">
        <f>IF(OR($A91="",N$9=""),"",IFERROR(COUNTIFS('Job Catalog'!$F$10:$F$509,$A91,'Job Catalog'!$H$10:$H$509,N$7,'Job Catalog'!$I$10:$I$509,N$9)/COUNTA('Job Catalog'!$C$10:$C$509),""))</f>
        <v/>
      </c>
      <c r="O91" s="57">
        <f>IF(OR($A91="",O$9=""),"",IFERROR(COUNTIFS('Job Catalog'!$F$10:$F$509,$A91,'Job Catalog'!$H$10:$H$509,O$7,'Job Catalog'!$I$10:$I$509,O$9)/COUNTA('Job Catalog'!$C$10:$C$509),""))</f>
        <v/>
      </c>
      <c r="P91" s="57">
        <f>IF(OR($A91="",P$9=""),"",IFERROR(COUNTIFS('Job Catalog'!$F$10:$F$509,$A91,'Job Catalog'!$H$10:$H$509,P$7,'Job Catalog'!$I$10:$I$509,P$9)/COUNTA('Job Catalog'!$C$10:$C$509),""))</f>
        <v/>
      </c>
      <c r="Q91" s="57">
        <f>IF(OR($A91="",Q$9=""),"",IFERROR(COUNTIFS('Job Catalog'!$F$10:$F$509,$A91,'Job Catalog'!$H$10:$H$509,Q$7,'Job Catalog'!$I$10:$I$509,Q$9)/COUNTA('Job Catalog'!$C$10:$C$509),""))</f>
        <v/>
      </c>
      <c r="R91" s="57">
        <f>IF(OR($A91="",R$9=""),"",IFERROR(COUNTIFS('Job Catalog'!$F$10:$F$509,$A91,'Job Catalog'!$H$10:$H$509,R$7,'Job Catalog'!$I$10:$I$509,R$9)/COUNTA('Job Catalog'!$C$10:$C$509),""))</f>
        <v/>
      </c>
      <c r="S91" s="57">
        <f>IF(OR($A91="",S$9=""),"",IFERROR(COUNTIFS('Job Catalog'!$F$10:$F$509,$A91,'Job Catalog'!$H$10:$H$509,S$7,'Job Catalog'!$I$10:$I$509,S$9)/COUNTA('Job Catalog'!$C$10:$C$509),""))</f>
        <v/>
      </c>
      <c r="T91" s="57">
        <f>IF(OR($A91="",T$9=""),"",IFERROR(COUNTIFS('Job Catalog'!$F$10:$F$509,$A91,'Job Catalog'!$H$10:$H$509,T$7,'Job Catalog'!$I$10:$I$509,T$9)/COUNTA('Job Catalog'!$C$10:$C$509),""))</f>
        <v/>
      </c>
      <c r="U91" s="57">
        <f>IF(OR($A91="",U$9=""),"",IFERROR(COUNTIFS('Job Catalog'!$F$10:$F$509,$A91,'Job Catalog'!$H$10:$H$509,U$7,'Job Catalog'!$I$10:$I$509,U$9)/COUNTA('Job Catalog'!$C$10:$C$509),""))</f>
        <v/>
      </c>
      <c r="V91" s="57">
        <f>IF(OR($A91="",V$9=""),"",IFERROR(COUNTIFS('Job Catalog'!$F$10:$F$509,$A91,'Job Catalog'!$H$10:$H$509,V$7,'Job Catalog'!$I$10:$I$509,V$9)/COUNTA('Job Catalog'!$C$10:$C$509),""))</f>
        <v/>
      </c>
      <c r="W91" s="57">
        <f>IF(OR($A91="",W$9=""),"",IFERROR(COUNTIFS('Job Catalog'!$F$10:$F$509,$A91,'Job Catalog'!$H$10:$H$509,W$7,'Job Catalog'!$I$10:$I$509,W$9)/COUNTA('Job Catalog'!$C$10:$C$509),""))</f>
        <v/>
      </c>
      <c r="X91" s="57">
        <f>IF(OR($A91="",X$9=""),"",IFERROR(COUNTIFS('Job Catalog'!$F$10:$F$509,$A91,'Job Catalog'!$H$10:$H$509,X$7,'Job Catalog'!$I$10:$I$509,X$9)/COUNTA('Job Catalog'!$C$10:$C$509),""))</f>
        <v/>
      </c>
      <c r="Y91" s="57">
        <f>IF(OR($A91="",Y$9=""),"",IFERROR(COUNTIFS('Job Catalog'!$F$10:$F$509,$A91,'Job Catalog'!$H$10:$H$509,Y$7,'Job Catalog'!$I$10:$I$509,Y$9)/COUNTA('Job Catalog'!$C$10:$C$509),""))</f>
        <v/>
      </c>
      <c r="Z91" s="57">
        <f>IF(OR($A91="",Z$9=""),"",IFERROR(COUNTIFS('Job Catalog'!$F$10:$F$509,$A91,'Job Catalog'!$H$10:$H$509,Z$7,'Job Catalog'!$I$10:$I$509,Z$9)/COUNTA('Job Catalog'!$C$10:$C$509),""))</f>
        <v/>
      </c>
      <c r="AA91" s="57">
        <f>IF(OR($A91="",AA$9=""),"",IFERROR(COUNTIFS('Job Catalog'!$F$10:$F$509,$A91,'Job Catalog'!$H$10:$H$509,AA$7,'Job Catalog'!$I$10:$I$509,AA$9)/COUNTA('Job Catalog'!$C$10:$C$509),""))</f>
        <v/>
      </c>
      <c r="AB91" s="57">
        <f>IF(OR($A91="",AB$9=""),"",IFERROR(COUNTIFS('Job Catalog'!$F$10:$F$509,$A91,'Job Catalog'!$H$10:$H$509,AB$7,'Job Catalog'!$I$10:$I$509,AB$9)/COUNTA('Job Catalog'!$C$10:$C$509),""))</f>
        <v/>
      </c>
      <c r="AC91" s="57">
        <f>IF(OR($A91="",AC$9=""),"",IFERROR(COUNTIFS('Job Catalog'!$F$10:$F$509,$A91,'Job Catalog'!$H$10:$H$509,AC$7,'Job Catalog'!$I$10:$I$509,AC$9)/COUNTA('Job Catalog'!$C$10:$C$509),""))</f>
        <v/>
      </c>
      <c r="AD91" s="57">
        <f>IF(OR($A91="",AD$9=""),"",IFERROR(COUNTIFS('Job Catalog'!$F$10:$F$509,$A91,'Job Catalog'!$H$10:$H$509,AD$7,'Job Catalog'!$I$10:$I$509,AD$9)/COUNTA('Job Catalog'!$C$10:$C$509),""))</f>
        <v/>
      </c>
      <c r="AE91" s="57">
        <f>IF(OR($A91="",AE$9=""),"",IFERROR(COUNTIFS('Job Catalog'!$F$10:$F$509,$A91,'Job Catalog'!$H$10:$H$509,AE$7,'Job Catalog'!$I$10:$I$509,AE$9)/COUNTA('Job Catalog'!$C$10:$C$509),""))</f>
        <v/>
      </c>
      <c r="AF91" s="57">
        <f>IF(OR($A91="",AF$9=""),"",IFERROR(COUNTIFS('Job Catalog'!$F$10:$F$509,$A91,'Job Catalog'!$H$10:$H$509,AF$7,'Job Catalog'!$I$10:$I$509,AF$9)/COUNTA('Job Catalog'!$C$10:$C$509),""))</f>
        <v/>
      </c>
      <c r="AG91" s="57">
        <f>IF(OR($A91="",AG$9=""),"",IFERROR(COUNTIFS('Job Catalog'!$F$10:$F$509,$A91,'Job Catalog'!$H$10:$H$509,AG$7,'Job Catalog'!$I$10:$I$509,AG$9)/COUNTA('Job Catalog'!$C$10:$C$509),""))</f>
        <v/>
      </c>
      <c r="AH91" s="57">
        <f>IF(OR($A91="",AH$9=""),"",IFERROR(COUNTIFS('Job Catalog'!$F$10:$F$509,$A91,'Job Catalog'!$H$10:$H$509,AH$7,'Job Catalog'!$I$10:$I$509,AH$9)/COUNTA('Job Catalog'!$C$10:$C$509),""))</f>
        <v/>
      </c>
      <c r="AI91" s="57">
        <f>IF(OR($A91="",AI$9=""),"",IFERROR(COUNTIFS('Job Catalog'!$F$10:$F$509,$A91,'Job Catalog'!$H$10:$H$509,AI$7,'Job Catalog'!$I$10:$I$509,AI$9)/COUNTA('Job Catalog'!$C$10:$C$509),""))</f>
        <v/>
      </c>
      <c r="AJ91" s="57">
        <f>IF(OR($A91="",AJ$9=""),"",IFERROR(COUNTIFS('Job Catalog'!$F$10:$F$509,$A91,'Job Catalog'!$H$10:$H$509,AJ$7,'Job Catalog'!$I$10:$I$509,AJ$9)/COUNTA('Job Catalog'!$C$10:$C$509),""))</f>
        <v/>
      </c>
      <c r="AK91" s="57">
        <f>IF(OR($A91="",AK$9=""),"",IFERROR(COUNTIFS('Job Catalog'!$F$10:$F$509,$A91,'Job Catalog'!$H$10:$H$509,AK$7,'Job Catalog'!$I$10:$I$509,AK$9)/COUNTA('Job Catalog'!$C$10:$C$509),""))</f>
        <v/>
      </c>
      <c r="AL91" s="57">
        <f>IF(OR($A91="",AL$9=""),"",IFERROR(COUNTIFS('Job Catalog'!$F$10:$F$509,$A91,'Job Catalog'!$H$10:$H$509,AL$7,'Job Catalog'!$I$10:$I$509,AL$9)/COUNTA('Job Catalog'!$C$10:$C$509),""))</f>
        <v/>
      </c>
      <c r="AM91" s="57">
        <f>IF(OR($A91="",AM$9=""),"",IFERROR(COUNTIFS('Job Catalog'!$F$10:$F$509,$A91,'Job Catalog'!$H$10:$H$509,AM$7,'Job Catalog'!$I$10:$I$509,AM$9)/COUNTA('Job Catalog'!$C$10:$C$509),""))</f>
        <v/>
      </c>
      <c r="AN91" s="57">
        <f>IF(OR($A91="",AN$9=""),"",IFERROR(COUNTIFS('Job Catalog'!$F$10:$F$509,$A91,'Job Catalog'!$H$10:$H$509,AN$7,'Job Catalog'!$I$10:$I$509,AN$9)/COUNTA('Job Catalog'!$C$10:$C$509),""))</f>
        <v/>
      </c>
      <c r="AO91" s="57">
        <f>IF(OR($A91="",AO$9=""),"",IFERROR(COUNTIFS('Job Catalog'!$F$10:$F$509,$A91,'Job Catalog'!$H$10:$H$509,AO$7,'Job Catalog'!$I$10:$I$509,AO$9)/COUNTA('Job Catalog'!$C$10:$C$509),""))</f>
        <v/>
      </c>
      <c r="AP91" s="57">
        <f>IF(OR($A91="",AP$9=""),"",IFERROR(COUNTIFS('Job Catalog'!$F$10:$F$509,$A91,'Job Catalog'!$H$10:$H$509,AP$7,'Job Catalog'!$I$10:$I$509,AP$9)/COUNTA('Job Catalog'!$C$10:$C$509),""))</f>
        <v/>
      </c>
      <c r="AQ91" s="57">
        <f>IF(OR($A91="",AQ$9=""),"",IFERROR(COUNTIFS('Job Catalog'!$F$10:$F$509,$A91,'Job Catalog'!$H$10:$H$509,AQ$7,'Job Catalog'!$I$10:$I$509,AQ$9)/COUNTA('Job Catalog'!$C$10:$C$509),""))</f>
        <v/>
      </c>
      <c r="AR91" s="57">
        <f>IF(OR($A91="",AR$9=""),"",IFERROR(COUNTIFS('Job Catalog'!$F$10:$F$509,$A91,'Job Catalog'!$H$10:$H$509,AR$7,'Job Catalog'!$I$10:$I$509,AR$9)/COUNTA('Job Catalog'!$C$10:$C$509),""))</f>
        <v/>
      </c>
      <c r="AS91" s="57">
        <f>IF(OR($A91="",AS$9=""),"",IFERROR(COUNTIFS('Job Catalog'!$F$10:$F$509,$A91,'Job Catalog'!$H$10:$H$509,AS$7,'Job Catalog'!$I$10:$I$509,AS$9)/COUNTA('Job Catalog'!$C$10:$C$509),""))</f>
        <v/>
      </c>
      <c r="AT91" s="57">
        <f>IF(OR($A91="",AT$9=""),"",IFERROR(COUNTIFS('Job Catalog'!$F$10:$F$509,$A91,'Job Catalog'!$H$10:$H$509,AT$7,'Job Catalog'!$I$10:$I$509,AT$9)/COUNTA('Job Catalog'!$C$10:$C$509),""))</f>
        <v/>
      </c>
      <c r="AU91" s="57">
        <f>IF(OR($A91="",AU$9=""),"",IFERROR(COUNTIFS('Job Catalog'!$F$10:$F$509,$A91,'Job Catalog'!$H$10:$H$509,AU$7,'Job Catalog'!$I$10:$I$509,AU$9)/COUNTA('Job Catalog'!$C$10:$C$509),""))</f>
        <v/>
      </c>
      <c r="AV91" s="57">
        <f>IF(OR($A91="",AV$9=""),"",IFERROR(COUNTIFS('Job Catalog'!$F$10:$F$509,$A91,'Job Catalog'!$H$10:$H$509,AV$7,'Job Catalog'!$I$10:$I$509,AV$9)/COUNTA('Job Catalog'!$C$10:$C$509),""))</f>
        <v/>
      </c>
      <c r="AW91" s="57">
        <f>IF(OR($A91="",AW$9=""),"",IFERROR(COUNTIFS('Job Catalog'!$F$10:$F$509,$A91,'Job Catalog'!$H$10:$H$509,AW$7,'Job Catalog'!$I$10:$I$509,AW$9)/COUNTA('Job Catalog'!$C$10:$C$509),""))</f>
        <v/>
      </c>
      <c r="AX91" s="57">
        <f>IF(OR($A91="",AX$9=""),"",IFERROR(COUNTIFS('Job Catalog'!$F$10:$F$509,$A91,'Job Catalog'!$H$10:$H$509,AX$7,'Job Catalog'!$I$10:$I$509,AX$9)/COUNTA('Job Catalog'!$C$10:$C$509),""))</f>
        <v/>
      </c>
      <c r="AY91" s="57">
        <f>IF(OR($A91="",AY$9=""),"",IFERROR(COUNTIFS('Job Catalog'!$F$10:$F$509,$A91,'Job Catalog'!$H$10:$H$509,AY$7,'Job Catalog'!$I$10:$I$509,AY$9)/COUNTA('Job Catalog'!$C$10:$C$509),""))</f>
        <v/>
      </c>
      <c r="AZ91" s="57">
        <f>IF(OR($A91="",AZ$9=""),"",IFERROR(COUNTIFS('Job Catalog'!$F$10:$F$509,$A91,'Job Catalog'!$H$10:$H$509,AZ$7,'Job Catalog'!$I$10:$I$509,AZ$9)/COUNTA('Job Catalog'!$C$10:$C$509),""))</f>
        <v/>
      </c>
      <c r="BA91" s="57">
        <f>IF(OR($A91="",BA$9=""),"",IFERROR(COUNTIFS('Job Catalog'!$F$10:$F$509,$A91,'Job Catalog'!$H$10:$H$509,BA$7,'Job Catalog'!$I$10:$I$509,BA$9)/COUNTA('Job Catalog'!$C$10:$C$509),""))</f>
        <v/>
      </c>
      <c r="BB91" s="57">
        <f>IF(OR($A91="",BB$9=""),"",IFERROR(COUNTIFS('Job Catalog'!$F$10:$F$509,$A91,'Job Catalog'!$H$10:$H$509,BB$7,'Job Catalog'!$I$10:$I$509,BB$9)/COUNTA('Job Catalog'!$C$10:$C$509),""))</f>
        <v/>
      </c>
      <c r="BC91" s="57">
        <f>IF(OR($A91="",BC$9=""),"",IFERROR(COUNTIFS('Job Catalog'!$F$10:$F$509,$A91,'Job Catalog'!$H$10:$H$509,BC$7,'Job Catalog'!$I$10:$I$509,BC$9)/COUNTA('Job Catalog'!$C$10:$C$509),""))</f>
        <v/>
      </c>
      <c r="BD91" s="57">
        <f>IF(OR($A91="",BD$9=""),"",IFERROR(COUNTIFS('Job Catalog'!$F$10:$F$509,$A91,'Job Catalog'!$H$10:$H$509,BD$7,'Job Catalog'!$I$10:$I$509,BD$9)/COUNTA('Job Catalog'!$C$10:$C$509),""))</f>
        <v/>
      </c>
      <c r="BE91" s="57">
        <f>IF(OR($A91="",BE$9=""),"",IFERROR(COUNTIFS('Job Catalog'!$F$10:$F$509,$A91,'Job Catalog'!$H$10:$H$509,BE$7,'Job Catalog'!$I$10:$I$509,BE$9)/COUNTA('Job Catalog'!$C$10:$C$509),""))</f>
        <v/>
      </c>
      <c r="BF91" s="57">
        <f>IF(OR($A91="",BF$9=""),"",IFERROR(COUNTIFS('Job Catalog'!$F$10:$F$509,$A91,'Job Catalog'!$H$10:$H$509,BF$7,'Job Catalog'!$I$10:$I$509,BF$9)/COUNTA('Job Catalog'!$C$10:$C$509),""))</f>
        <v/>
      </c>
      <c r="BG91" s="57">
        <f>IF(OR($A91="",BG$9=""),"",IFERROR(COUNTIFS('Job Catalog'!$F$10:$F$509,$A91,'Job Catalog'!$H$10:$H$509,BG$7,'Job Catalog'!$I$10:$I$509,BG$9)/COUNTA('Job Catalog'!$C$10:$C$509),""))</f>
        <v/>
      </c>
      <c r="BH91" s="57">
        <f>IF(OR($A91="",BH$9=""),"",IFERROR(COUNTIFS('Job Catalog'!$F$10:$F$509,$A91,'Job Catalog'!$H$10:$H$509,BH$7,'Job Catalog'!$I$10:$I$509,BH$9)/COUNTA('Job Catalog'!$C$10:$C$509),""))</f>
        <v/>
      </c>
      <c r="BI91" s="57">
        <f>IF(OR($A91="",BI$9=""),"",IFERROR(COUNTIFS('Job Catalog'!$F$10:$F$509,$A91,'Job Catalog'!$H$10:$H$509,BI$7,'Job Catalog'!$I$10:$I$509,BI$9)/COUNTA('Job Catalog'!$C$10:$C$509),""))</f>
        <v/>
      </c>
      <c r="BJ91" s="57">
        <f>IF(OR($A91="",BJ$9=""),"",IFERROR(COUNTIFS('Job Catalog'!$F$10:$F$509,$A91,'Job Catalog'!$H$10:$H$509,BJ$7,'Job Catalog'!$I$10:$I$509,BJ$9)/COUNTA('Job Catalog'!$C$10:$C$509),""))</f>
        <v/>
      </c>
      <c r="BK91" s="57">
        <f>IF(OR($A91="",BK$9=""),"",IFERROR(COUNTIFS('Job Catalog'!$F$10:$F$509,$A91,'Job Catalog'!$H$10:$H$509,BK$7,'Job Catalog'!$I$10:$I$509,BK$9)/COUNTA('Job Catalog'!$C$10:$C$509),""))</f>
        <v/>
      </c>
      <c r="BL91" s="57">
        <f>IF(OR($A91="",BL$9=""),"",IFERROR(COUNTIFS('Job Catalog'!$F$10:$F$509,$A91,'Job Catalog'!$H$10:$H$509,BL$7,'Job Catalog'!$I$10:$I$509,BL$9)/COUNTA('Job Catalog'!$C$10:$C$509),""))</f>
        <v/>
      </c>
      <c r="BM91" s="57">
        <f>IF(OR($A91="",BM$9=""),"",IFERROR(COUNTIFS('Job Catalog'!$F$10:$F$509,$A91,'Job Catalog'!$H$10:$H$509,BM$7,'Job Catalog'!$I$10:$I$509,BM$9)/COUNTA('Job Catalog'!$C$10:$C$509),""))</f>
        <v/>
      </c>
      <c r="BN91" s="57">
        <f>IF(OR($A91="",BN$9=""),"",IFERROR(COUNTIFS('Job Catalog'!$F$10:$F$509,$A91,'Job Catalog'!$H$10:$H$509,BN$7,'Job Catalog'!$I$10:$I$509,BN$9)/COUNTA('Job Catalog'!$C$10:$C$509),""))</f>
        <v/>
      </c>
      <c r="BO91" s="57">
        <f>IF(OR($A91="",BO$9=""),"",IFERROR(COUNTIFS('Job Catalog'!$F$10:$F$509,$A91,'Job Catalog'!$H$10:$H$509,BO$7,'Job Catalog'!$I$10:$I$509,BO$9)/COUNTA('Job Catalog'!$C$10:$C$509),""))</f>
        <v/>
      </c>
      <c r="BP91" s="57">
        <f>IF(OR($A91="",BP$9=""),"",IFERROR(COUNTIFS('Job Catalog'!$F$10:$F$509,$A91,'Job Catalog'!$H$10:$H$509,BP$7,'Job Catalog'!$I$10:$I$509,BP$9)/COUNTA('Job Catalog'!$C$10:$C$509),""))</f>
        <v/>
      </c>
      <c r="BQ91" s="57">
        <f>IF(OR($A91="",BQ$9=""),"",IFERROR(COUNTIFS('Job Catalog'!$F$10:$F$509,$A91,'Job Catalog'!$H$10:$H$509,BQ$7,'Job Catalog'!$I$10:$I$509,BQ$9)/COUNTA('Job Catalog'!$C$10:$C$509),""))</f>
        <v/>
      </c>
      <c r="BR91" s="57">
        <f>IF(OR($A91="",BR$9=""),"",IFERROR(COUNTIFS('Job Catalog'!$F$10:$F$509,$A91,'Job Catalog'!$H$10:$H$509,BR$7,'Job Catalog'!$I$10:$I$509,BR$9)/COUNTA('Job Catalog'!$C$10:$C$509),""))</f>
        <v/>
      </c>
      <c r="BS91" s="57">
        <f>IF(OR($A91="",BS$9=""),"",IFERROR(COUNTIFS('Job Catalog'!$F$10:$F$509,$A91,'Job Catalog'!$H$10:$H$509,BS$7,'Job Catalog'!$I$10:$I$509,BS$9)/COUNTA('Job Catalog'!$C$10:$C$509),""))</f>
        <v/>
      </c>
      <c r="BT91" s="57">
        <f>IF(OR($A91="",BT$9=""),"",IFERROR(COUNTIFS('Job Catalog'!$F$10:$F$509,$A91,'Job Catalog'!$H$10:$H$509,BT$7,'Job Catalog'!$I$10:$I$509,BT$9)/COUNTA('Job Catalog'!$C$10:$C$509),""))</f>
        <v/>
      </c>
      <c r="BU91" s="57">
        <f>IF(OR($A91="",BU$9=""),"",IFERROR(COUNTIFS('Job Catalog'!$F$10:$F$509,$A91,'Job Catalog'!$H$10:$H$509,BU$7,'Job Catalog'!$I$10:$I$509,BU$9)/COUNTA('Job Catalog'!$C$10:$C$509),""))</f>
        <v/>
      </c>
      <c r="BV91" s="57">
        <f>IF(OR($A91="",BV$9=""),"",IFERROR(COUNTIFS('Job Catalog'!$F$10:$F$509,$A91,'Job Catalog'!$H$10:$H$509,BV$7,'Job Catalog'!$I$10:$I$509,BV$9)/COUNTA('Job Catalog'!$C$10:$C$509),""))</f>
        <v/>
      </c>
      <c r="BW91" s="57">
        <f>IF(OR($A91="",BW$9=""),"",IFERROR(COUNTIFS('Job Catalog'!$F$10:$F$509,$A91,'Job Catalog'!$H$10:$H$509,BW$7,'Job Catalog'!$I$10:$I$509,BW$9)/COUNTA('Job Catalog'!$C$10:$C$509),""))</f>
        <v/>
      </c>
      <c r="BX91" s="57">
        <f>IF(OR($A91="",BX$9=""),"",IFERROR(COUNTIFS('Job Catalog'!$F$10:$F$509,$A91,'Job Catalog'!$H$10:$H$509,BX$7,'Job Catalog'!$I$10:$I$509,BX$9)/COUNTA('Job Catalog'!$C$10:$C$509),""))</f>
        <v/>
      </c>
      <c r="BY91" s="57">
        <f>IF(OR($A91="",BY$9=""),"",IFERROR(COUNTIFS('Job Catalog'!$F$10:$F$509,$A91,'Job Catalog'!$H$10:$H$509,BY$7,'Job Catalog'!$I$10:$I$509,BY$9)/COUNTA('Job Catalog'!$C$10:$C$509),""))</f>
        <v/>
      </c>
      <c r="BZ91" s="57">
        <f>IF(OR($A91="",BZ$9=""),"",IFERROR(COUNTIFS('Job Catalog'!$F$10:$F$509,$A91,'Job Catalog'!$H$10:$H$509,BZ$7,'Job Catalog'!$I$10:$I$509,BZ$9)/COUNTA('Job Catalog'!$C$10:$C$509),""))</f>
        <v/>
      </c>
      <c r="CA91" s="57">
        <f>IF(OR($A91="",CA$9=""),"",IFERROR(COUNTIFS('Job Catalog'!$F$10:$F$509,$A91,'Job Catalog'!$H$10:$H$509,CA$7,'Job Catalog'!$I$10:$I$509,CA$9)/COUNTA('Job Catalog'!$C$10:$C$509),""))</f>
        <v/>
      </c>
      <c r="CB91" s="57">
        <f>IF(OR($A91="",CB$9=""),"",IFERROR(COUNTIFS('Job Catalog'!$F$10:$F$509,$A91,'Job Catalog'!$H$10:$H$509,CB$7,'Job Catalog'!$I$10:$I$509,CB$9)/COUNTA('Job Catalog'!$C$10:$C$509),""))</f>
        <v/>
      </c>
      <c r="CC91" s="57">
        <f>IF(OR($A91="",CC$9=""),"",IFERROR(COUNTIFS('Job Catalog'!$F$10:$F$509,$A91,'Job Catalog'!$H$10:$H$509,CC$7,'Job Catalog'!$I$10:$I$509,CC$9)/COUNTA('Job Catalog'!$C$10:$C$509),""))</f>
        <v/>
      </c>
      <c r="CD91" s="57">
        <f>IF(OR($A91="",CD$9=""),"",IFERROR(COUNTIFS('Job Catalog'!$F$10:$F$509,$A91,'Job Catalog'!$H$10:$H$509,CD$7,'Job Catalog'!$I$10:$I$509,CD$9)/COUNTA('Job Catalog'!$C$10:$C$509),""))</f>
        <v/>
      </c>
      <c r="CE91" s="57">
        <f>IF(OR($A91="",CE$9=""),"",IFERROR(COUNTIFS('Job Catalog'!$F$10:$F$509,$A91,'Job Catalog'!$H$10:$H$509,CE$7,'Job Catalog'!$I$10:$I$509,CE$9)/COUNTA('Job Catalog'!$C$10:$C$509),""))</f>
        <v/>
      </c>
      <c r="CF91" s="57">
        <f>IF(OR($A91="",CF$9=""),"",IFERROR(COUNTIFS('Job Catalog'!$F$10:$F$509,$A91,'Job Catalog'!$H$10:$H$509,CF$7,'Job Catalog'!$I$10:$I$509,CF$9)/COUNTA('Job Catalog'!$C$10:$C$509),""))</f>
        <v/>
      </c>
      <c r="CG91" s="57">
        <f>IF(OR($A91="",CG$9=""),"",IFERROR(COUNTIFS('Job Catalog'!$F$10:$F$509,$A91,'Job Catalog'!$H$10:$H$509,CG$7,'Job Catalog'!$I$10:$I$509,CG$9)/COUNTA('Job Catalog'!$C$10:$C$509),""))</f>
        <v/>
      </c>
      <c r="CH91" s="57">
        <f>IF(OR($A91="",CH$9=""),"",IFERROR(COUNTIFS('Job Catalog'!$F$10:$F$509,$A91,'Job Catalog'!$H$10:$H$509,CH$7,'Job Catalog'!$I$10:$I$509,CH$9)/COUNTA('Job Catalog'!$C$10:$C$509),""))</f>
        <v/>
      </c>
      <c r="CI91" s="57">
        <f>IF(OR($A91="",CI$9=""),"",IFERROR(COUNTIFS('Job Catalog'!$F$10:$F$509,$A91,'Job Catalog'!$H$10:$H$509,CI$7,'Job Catalog'!$I$10:$I$509,CI$9)/COUNTA('Job Catalog'!$C$10:$C$509),""))</f>
        <v/>
      </c>
      <c r="CJ91" s="57">
        <f>IF(OR($A91="",CJ$9=""),"",IFERROR(COUNTIFS('Job Catalog'!$F$10:$F$509,$A91,'Job Catalog'!$H$10:$H$509,CJ$7,'Job Catalog'!$I$10:$I$509,CJ$9)/COUNTA('Job Catalog'!$C$10:$C$509),""))</f>
        <v/>
      </c>
      <c r="CK91" s="57">
        <f>IF(OR($A91="",CK$9=""),"",IFERROR(COUNTIFS('Job Catalog'!$F$10:$F$509,$A91,'Job Catalog'!$H$10:$H$509,CK$7,'Job Catalog'!$I$10:$I$509,CK$9)/COUNTA('Job Catalog'!$C$10:$C$509),""))</f>
        <v/>
      </c>
      <c r="CL91" s="57">
        <f>IF(OR($A91="",CL$9=""),"",IFERROR(COUNTIFS('Job Catalog'!$F$10:$F$509,$A91,'Job Catalog'!$H$10:$H$509,CL$7,'Job Catalog'!$I$10:$I$509,CL$9)/COUNTA('Job Catalog'!$C$10:$C$509),""))</f>
        <v/>
      </c>
      <c r="CM91" s="57">
        <f>IF(OR($A91="",CM$9=""),"",IFERROR(COUNTIFS('Job Catalog'!$F$10:$F$509,$A91,'Job Catalog'!$H$10:$H$509,CM$7,'Job Catalog'!$I$10:$I$509,CM$9)/COUNTA('Job Catalog'!$C$10:$C$509),""))</f>
        <v/>
      </c>
      <c r="CN91" s="57">
        <f>IF(OR($A91="",CN$9=""),"",IFERROR(COUNTIFS('Job Catalog'!$F$10:$F$509,$A91,'Job Catalog'!$H$10:$H$509,CN$7,'Job Catalog'!$I$10:$I$509,CN$9)/COUNTA('Job Catalog'!$C$10:$C$509),""))</f>
        <v/>
      </c>
      <c r="CO91" s="57">
        <f>IF(OR($A91="",CO$9=""),"",IFERROR(COUNTIFS('Job Catalog'!$F$10:$F$509,$A91,'Job Catalog'!$H$10:$H$509,CO$7,'Job Catalog'!$I$10:$I$509,CO$9)/COUNTA('Job Catalog'!$C$10:$C$509),""))</f>
        <v/>
      </c>
      <c r="CP91" s="57">
        <f>IF(OR($A91="",CP$9=""),"",IFERROR(COUNTIFS('Job Catalog'!$F$10:$F$509,$A91,'Job Catalog'!$H$10:$H$509,CP$7,'Job Catalog'!$I$10:$I$509,CP$9)/COUNTA('Job Catalog'!$C$10:$C$509),""))</f>
        <v/>
      </c>
      <c r="CQ91" s="57">
        <f>IF(OR($A91="",CQ$9=""),"",IFERROR(COUNTIFS('Job Catalog'!$F$10:$F$509,$A91,'Job Catalog'!$H$10:$H$509,CQ$7,'Job Catalog'!$I$10:$I$509,CQ$9)/COUNTA('Job Catalog'!$C$10:$C$509),""))</f>
        <v/>
      </c>
      <c r="CR91" s="57">
        <f>IF(OR($A91="",CR$9=""),"",IFERROR(COUNTIFS('Job Catalog'!$F$10:$F$509,$A91,'Job Catalog'!$H$10:$H$509,CR$7,'Job Catalog'!$I$10:$I$509,CR$9)/COUNTA('Job Catalog'!$C$10:$C$509),""))</f>
        <v/>
      </c>
      <c r="CS91" s="57">
        <f>IF(OR($A91="",CS$9=""),"",IFERROR(COUNTIFS('Job Catalog'!$F$10:$F$509,$A91,'Job Catalog'!$H$10:$H$509,CS$7,'Job Catalog'!$I$10:$I$509,CS$9)/COUNTA('Job Catalog'!$C$10:$C$509),""))</f>
        <v/>
      </c>
      <c r="CT91" s="57">
        <f>IF(OR($A91="",CT$9=""),"",IFERROR(COUNTIFS('Job Catalog'!$F$10:$F$509,$A91,'Job Catalog'!$H$10:$H$509,CT$7,'Job Catalog'!$I$10:$I$509,CT$9)/COUNTA('Job Catalog'!$C$10:$C$509),""))</f>
        <v/>
      </c>
      <c r="CU91" s="58">
        <f>IF($A91="","",SUM(C91:CT91))</f>
        <v/>
      </c>
    </row>
    <row r="92">
      <c r="A92">
        <f>IF(SETUP!$C230="","",SETUP!$C230)</f>
        <v/>
      </c>
      <c r="B92" s="9">
        <f>IF(SETUP!$C230="","",SETUP!$B230&amp;" / "&amp;SETUP!$D230)</f>
        <v/>
      </c>
      <c r="C92" s="57">
        <f>IF(OR($A92="",C$9=""),"",IFERROR(COUNTIFS('Job Catalog'!$F$10:$F$509,$A92,'Job Catalog'!$H$10:$H$509,C$7,'Job Catalog'!$I$10:$I$509,C$9)/COUNTA('Job Catalog'!$C$10:$C$509),""))</f>
        <v/>
      </c>
      <c r="D92" s="57">
        <f>IF(OR($A92="",D$9=""),"",IFERROR(COUNTIFS('Job Catalog'!$F$10:$F$509,$A92,'Job Catalog'!$H$10:$H$509,D$7,'Job Catalog'!$I$10:$I$509,D$9)/COUNTA('Job Catalog'!$C$10:$C$509),""))</f>
        <v/>
      </c>
      <c r="E92" s="57">
        <f>IF(OR($A92="",E$9=""),"",IFERROR(COUNTIFS('Job Catalog'!$F$10:$F$509,$A92,'Job Catalog'!$H$10:$H$509,E$7,'Job Catalog'!$I$10:$I$509,E$9)/COUNTA('Job Catalog'!$C$10:$C$509),""))</f>
        <v/>
      </c>
      <c r="F92" s="57">
        <f>IF(OR($A92="",F$9=""),"",IFERROR(COUNTIFS('Job Catalog'!$F$10:$F$509,$A92,'Job Catalog'!$H$10:$H$509,F$7,'Job Catalog'!$I$10:$I$509,F$9)/COUNTA('Job Catalog'!$C$10:$C$509),""))</f>
        <v/>
      </c>
      <c r="G92" s="57">
        <f>IF(OR($A92="",G$9=""),"",IFERROR(COUNTIFS('Job Catalog'!$F$10:$F$509,$A92,'Job Catalog'!$H$10:$H$509,G$7,'Job Catalog'!$I$10:$I$509,G$9)/COUNTA('Job Catalog'!$C$10:$C$509),""))</f>
        <v/>
      </c>
      <c r="H92" s="57">
        <f>IF(OR($A92="",H$9=""),"",IFERROR(COUNTIFS('Job Catalog'!$F$10:$F$509,$A92,'Job Catalog'!$H$10:$H$509,H$7,'Job Catalog'!$I$10:$I$509,H$9)/COUNTA('Job Catalog'!$C$10:$C$509),""))</f>
        <v/>
      </c>
      <c r="I92" s="57">
        <f>IF(OR($A92="",I$9=""),"",IFERROR(COUNTIFS('Job Catalog'!$F$10:$F$509,$A92,'Job Catalog'!$H$10:$H$509,I$7,'Job Catalog'!$I$10:$I$509,I$9)/COUNTA('Job Catalog'!$C$10:$C$509),""))</f>
        <v/>
      </c>
      <c r="J92" s="57">
        <f>IF(OR($A92="",J$9=""),"",IFERROR(COUNTIFS('Job Catalog'!$F$10:$F$509,$A92,'Job Catalog'!$H$10:$H$509,J$7,'Job Catalog'!$I$10:$I$509,J$9)/COUNTA('Job Catalog'!$C$10:$C$509),""))</f>
        <v/>
      </c>
      <c r="K92" s="57">
        <f>IF(OR($A92="",K$9=""),"",IFERROR(COUNTIFS('Job Catalog'!$F$10:$F$509,$A92,'Job Catalog'!$H$10:$H$509,K$7,'Job Catalog'!$I$10:$I$509,K$9)/COUNTA('Job Catalog'!$C$10:$C$509),""))</f>
        <v/>
      </c>
      <c r="L92" s="57">
        <f>IF(OR($A92="",L$9=""),"",IFERROR(COUNTIFS('Job Catalog'!$F$10:$F$509,$A92,'Job Catalog'!$H$10:$H$509,L$7,'Job Catalog'!$I$10:$I$509,L$9)/COUNTA('Job Catalog'!$C$10:$C$509),""))</f>
        <v/>
      </c>
      <c r="M92" s="57">
        <f>IF(OR($A92="",M$9=""),"",IFERROR(COUNTIFS('Job Catalog'!$F$10:$F$509,$A92,'Job Catalog'!$H$10:$H$509,M$7,'Job Catalog'!$I$10:$I$509,M$9)/COUNTA('Job Catalog'!$C$10:$C$509),""))</f>
        <v/>
      </c>
      <c r="N92" s="57">
        <f>IF(OR($A92="",N$9=""),"",IFERROR(COUNTIFS('Job Catalog'!$F$10:$F$509,$A92,'Job Catalog'!$H$10:$H$509,N$7,'Job Catalog'!$I$10:$I$509,N$9)/COUNTA('Job Catalog'!$C$10:$C$509),""))</f>
        <v/>
      </c>
      <c r="O92" s="57">
        <f>IF(OR($A92="",O$9=""),"",IFERROR(COUNTIFS('Job Catalog'!$F$10:$F$509,$A92,'Job Catalog'!$H$10:$H$509,O$7,'Job Catalog'!$I$10:$I$509,O$9)/COUNTA('Job Catalog'!$C$10:$C$509),""))</f>
        <v/>
      </c>
      <c r="P92" s="57">
        <f>IF(OR($A92="",P$9=""),"",IFERROR(COUNTIFS('Job Catalog'!$F$10:$F$509,$A92,'Job Catalog'!$H$10:$H$509,P$7,'Job Catalog'!$I$10:$I$509,P$9)/COUNTA('Job Catalog'!$C$10:$C$509),""))</f>
        <v/>
      </c>
      <c r="Q92" s="57">
        <f>IF(OR($A92="",Q$9=""),"",IFERROR(COUNTIFS('Job Catalog'!$F$10:$F$509,$A92,'Job Catalog'!$H$10:$H$509,Q$7,'Job Catalog'!$I$10:$I$509,Q$9)/COUNTA('Job Catalog'!$C$10:$C$509),""))</f>
        <v/>
      </c>
      <c r="R92" s="57">
        <f>IF(OR($A92="",R$9=""),"",IFERROR(COUNTIFS('Job Catalog'!$F$10:$F$509,$A92,'Job Catalog'!$H$10:$H$509,R$7,'Job Catalog'!$I$10:$I$509,R$9)/COUNTA('Job Catalog'!$C$10:$C$509),""))</f>
        <v/>
      </c>
      <c r="S92" s="57">
        <f>IF(OR($A92="",S$9=""),"",IFERROR(COUNTIFS('Job Catalog'!$F$10:$F$509,$A92,'Job Catalog'!$H$10:$H$509,S$7,'Job Catalog'!$I$10:$I$509,S$9)/COUNTA('Job Catalog'!$C$10:$C$509),""))</f>
        <v/>
      </c>
      <c r="T92" s="57">
        <f>IF(OR($A92="",T$9=""),"",IFERROR(COUNTIFS('Job Catalog'!$F$10:$F$509,$A92,'Job Catalog'!$H$10:$H$509,T$7,'Job Catalog'!$I$10:$I$509,T$9)/COUNTA('Job Catalog'!$C$10:$C$509),""))</f>
        <v/>
      </c>
      <c r="U92" s="57">
        <f>IF(OR($A92="",U$9=""),"",IFERROR(COUNTIFS('Job Catalog'!$F$10:$F$509,$A92,'Job Catalog'!$H$10:$H$509,U$7,'Job Catalog'!$I$10:$I$509,U$9)/COUNTA('Job Catalog'!$C$10:$C$509),""))</f>
        <v/>
      </c>
      <c r="V92" s="57">
        <f>IF(OR($A92="",V$9=""),"",IFERROR(COUNTIFS('Job Catalog'!$F$10:$F$509,$A92,'Job Catalog'!$H$10:$H$509,V$7,'Job Catalog'!$I$10:$I$509,V$9)/COUNTA('Job Catalog'!$C$10:$C$509),""))</f>
        <v/>
      </c>
      <c r="W92" s="57">
        <f>IF(OR($A92="",W$9=""),"",IFERROR(COUNTIFS('Job Catalog'!$F$10:$F$509,$A92,'Job Catalog'!$H$10:$H$509,W$7,'Job Catalog'!$I$10:$I$509,W$9)/COUNTA('Job Catalog'!$C$10:$C$509),""))</f>
        <v/>
      </c>
      <c r="X92" s="57">
        <f>IF(OR($A92="",X$9=""),"",IFERROR(COUNTIFS('Job Catalog'!$F$10:$F$509,$A92,'Job Catalog'!$H$10:$H$509,X$7,'Job Catalog'!$I$10:$I$509,X$9)/COUNTA('Job Catalog'!$C$10:$C$509),""))</f>
        <v/>
      </c>
      <c r="Y92" s="57">
        <f>IF(OR($A92="",Y$9=""),"",IFERROR(COUNTIFS('Job Catalog'!$F$10:$F$509,$A92,'Job Catalog'!$H$10:$H$509,Y$7,'Job Catalog'!$I$10:$I$509,Y$9)/COUNTA('Job Catalog'!$C$10:$C$509),""))</f>
        <v/>
      </c>
      <c r="Z92" s="57">
        <f>IF(OR($A92="",Z$9=""),"",IFERROR(COUNTIFS('Job Catalog'!$F$10:$F$509,$A92,'Job Catalog'!$H$10:$H$509,Z$7,'Job Catalog'!$I$10:$I$509,Z$9)/COUNTA('Job Catalog'!$C$10:$C$509),""))</f>
        <v/>
      </c>
      <c r="AA92" s="57">
        <f>IF(OR($A92="",AA$9=""),"",IFERROR(COUNTIFS('Job Catalog'!$F$10:$F$509,$A92,'Job Catalog'!$H$10:$H$509,AA$7,'Job Catalog'!$I$10:$I$509,AA$9)/COUNTA('Job Catalog'!$C$10:$C$509),""))</f>
        <v/>
      </c>
      <c r="AB92" s="57">
        <f>IF(OR($A92="",AB$9=""),"",IFERROR(COUNTIFS('Job Catalog'!$F$10:$F$509,$A92,'Job Catalog'!$H$10:$H$509,AB$7,'Job Catalog'!$I$10:$I$509,AB$9)/COUNTA('Job Catalog'!$C$10:$C$509),""))</f>
        <v/>
      </c>
      <c r="AC92" s="57">
        <f>IF(OR($A92="",AC$9=""),"",IFERROR(COUNTIFS('Job Catalog'!$F$10:$F$509,$A92,'Job Catalog'!$H$10:$H$509,AC$7,'Job Catalog'!$I$10:$I$509,AC$9)/COUNTA('Job Catalog'!$C$10:$C$509),""))</f>
        <v/>
      </c>
      <c r="AD92" s="57">
        <f>IF(OR($A92="",AD$9=""),"",IFERROR(COUNTIFS('Job Catalog'!$F$10:$F$509,$A92,'Job Catalog'!$H$10:$H$509,AD$7,'Job Catalog'!$I$10:$I$509,AD$9)/COUNTA('Job Catalog'!$C$10:$C$509),""))</f>
        <v/>
      </c>
      <c r="AE92" s="57">
        <f>IF(OR($A92="",AE$9=""),"",IFERROR(COUNTIFS('Job Catalog'!$F$10:$F$509,$A92,'Job Catalog'!$H$10:$H$509,AE$7,'Job Catalog'!$I$10:$I$509,AE$9)/COUNTA('Job Catalog'!$C$10:$C$509),""))</f>
        <v/>
      </c>
      <c r="AF92" s="57">
        <f>IF(OR($A92="",AF$9=""),"",IFERROR(COUNTIFS('Job Catalog'!$F$10:$F$509,$A92,'Job Catalog'!$H$10:$H$509,AF$7,'Job Catalog'!$I$10:$I$509,AF$9)/COUNTA('Job Catalog'!$C$10:$C$509),""))</f>
        <v/>
      </c>
      <c r="AG92" s="57">
        <f>IF(OR($A92="",AG$9=""),"",IFERROR(COUNTIFS('Job Catalog'!$F$10:$F$509,$A92,'Job Catalog'!$H$10:$H$509,AG$7,'Job Catalog'!$I$10:$I$509,AG$9)/COUNTA('Job Catalog'!$C$10:$C$509),""))</f>
        <v/>
      </c>
      <c r="AH92" s="57">
        <f>IF(OR($A92="",AH$9=""),"",IFERROR(COUNTIFS('Job Catalog'!$F$10:$F$509,$A92,'Job Catalog'!$H$10:$H$509,AH$7,'Job Catalog'!$I$10:$I$509,AH$9)/COUNTA('Job Catalog'!$C$10:$C$509),""))</f>
        <v/>
      </c>
      <c r="AI92" s="57">
        <f>IF(OR($A92="",AI$9=""),"",IFERROR(COUNTIFS('Job Catalog'!$F$10:$F$509,$A92,'Job Catalog'!$H$10:$H$509,AI$7,'Job Catalog'!$I$10:$I$509,AI$9)/COUNTA('Job Catalog'!$C$10:$C$509),""))</f>
        <v/>
      </c>
      <c r="AJ92" s="57">
        <f>IF(OR($A92="",AJ$9=""),"",IFERROR(COUNTIFS('Job Catalog'!$F$10:$F$509,$A92,'Job Catalog'!$H$10:$H$509,AJ$7,'Job Catalog'!$I$10:$I$509,AJ$9)/COUNTA('Job Catalog'!$C$10:$C$509),""))</f>
        <v/>
      </c>
      <c r="AK92" s="57">
        <f>IF(OR($A92="",AK$9=""),"",IFERROR(COUNTIFS('Job Catalog'!$F$10:$F$509,$A92,'Job Catalog'!$H$10:$H$509,AK$7,'Job Catalog'!$I$10:$I$509,AK$9)/COUNTA('Job Catalog'!$C$10:$C$509),""))</f>
        <v/>
      </c>
      <c r="AL92" s="57">
        <f>IF(OR($A92="",AL$9=""),"",IFERROR(COUNTIFS('Job Catalog'!$F$10:$F$509,$A92,'Job Catalog'!$H$10:$H$509,AL$7,'Job Catalog'!$I$10:$I$509,AL$9)/COUNTA('Job Catalog'!$C$10:$C$509),""))</f>
        <v/>
      </c>
      <c r="AM92" s="57">
        <f>IF(OR($A92="",AM$9=""),"",IFERROR(COUNTIFS('Job Catalog'!$F$10:$F$509,$A92,'Job Catalog'!$H$10:$H$509,AM$7,'Job Catalog'!$I$10:$I$509,AM$9)/COUNTA('Job Catalog'!$C$10:$C$509),""))</f>
        <v/>
      </c>
      <c r="AN92" s="57">
        <f>IF(OR($A92="",AN$9=""),"",IFERROR(COUNTIFS('Job Catalog'!$F$10:$F$509,$A92,'Job Catalog'!$H$10:$H$509,AN$7,'Job Catalog'!$I$10:$I$509,AN$9)/COUNTA('Job Catalog'!$C$10:$C$509),""))</f>
        <v/>
      </c>
      <c r="AO92" s="57">
        <f>IF(OR($A92="",AO$9=""),"",IFERROR(COUNTIFS('Job Catalog'!$F$10:$F$509,$A92,'Job Catalog'!$H$10:$H$509,AO$7,'Job Catalog'!$I$10:$I$509,AO$9)/COUNTA('Job Catalog'!$C$10:$C$509),""))</f>
        <v/>
      </c>
      <c r="AP92" s="57">
        <f>IF(OR($A92="",AP$9=""),"",IFERROR(COUNTIFS('Job Catalog'!$F$10:$F$509,$A92,'Job Catalog'!$H$10:$H$509,AP$7,'Job Catalog'!$I$10:$I$509,AP$9)/COUNTA('Job Catalog'!$C$10:$C$509),""))</f>
        <v/>
      </c>
      <c r="AQ92" s="57">
        <f>IF(OR($A92="",AQ$9=""),"",IFERROR(COUNTIFS('Job Catalog'!$F$10:$F$509,$A92,'Job Catalog'!$H$10:$H$509,AQ$7,'Job Catalog'!$I$10:$I$509,AQ$9)/COUNTA('Job Catalog'!$C$10:$C$509),""))</f>
        <v/>
      </c>
      <c r="AR92" s="57">
        <f>IF(OR($A92="",AR$9=""),"",IFERROR(COUNTIFS('Job Catalog'!$F$10:$F$509,$A92,'Job Catalog'!$H$10:$H$509,AR$7,'Job Catalog'!$I$10:$I$509,AR$9)/COUNTA('Job Catalog'!$C$10:$C$509),""))</f>
        <v/>
      </c>
      <c r="AS92" s="57">
        <f>IF(OR($A92="",AS$9=""),"",IFERROR(COUNTIFS('Job Catalog'!$F$10:$F$509,$A92,'Job Catalog'!$H$10:$H$509,AS$7,'Job Catalog'!$I$10:$I$509,AS$9)/COUNTA('Job Catalog'!$C$10:$C$509),""))</f>
        <v/>
      </c>
      <c r="AT92" s="57">
        <f>IF(OR($A92="",AT$9=""),"",IFERROR(COUNTIFS('Job Catalog'!$F$10:$F$509,$A92,'Job Catalog'!$H$10:$H$509,AT$7,'Job Catalog'!$I$10:$I$509,AT$9)/COUNTA('Job Catalog'!$C$10:$C$509),""))</f>
        <v/>
      </c>
      <c r="AU92" s="57">
        <f>IF(OR($A92="",AU$9=""),"",IFERROR(COUNTIFS('Job Catalog'!$F$10:$F$509,$A92,'Job Catalog'!$H$10:$H$509,AU$7,'Job Catalog'!$I$10:$I$509,AU$9)/COUNTA('Job Catalog'!$C$10:$C$509),""))</f>
        <v/>
      </c>
      <c r="AV92" s="57">
        <f>IF(OR($A92="",AV$9=""),"",IFERROR(COUNTIFS('Job Catalog'!$F$10:$F$509,$A92,'Job Catalog'!$H$10:$H$509,AV$7,'Job Catalog'!$I$10:$I$509,AV$9)/COUNTA('Job Catalog'!$C$10:$C$509),""))</f>
        <v/>
      </c>
      <c r="AW92" s="57">
        <f>IF(OR($A92="",AW$9=""),"",IFERROR(COUNTIFS('Job Catalog'!$F$10:$F$509,$A92,'Job Catalog'!$H$10:$H$509,AW$7,'Job Catalog'!$I$10:$I$509,AW$9)/COUNTA('Job Catalog'!$C$10:$C$509),""))</f>
        <v/>
      </c>
      <c r="AX92" s="57">
        <f>IF(OR($A92="",AX$9=""),"",IFERROR(COUNTIFS('Job Catalog'!$F$10:$F$509,$A92,'Job Catalog'!$H$10:$H$509,AX$7,'Job Catalog'!$I$10:$I$509,AX$9)/COUNTA('Job Catalog'!$C$10:$C$509),""))</f>
        <v/>
      </c>
      <c r="AY92" s="57">
        <f>IF(OR($A92="",AY$9=""),"",IFERROR(COUNTIFS('Job Catalog'!$F$10:$F$509,$A92,'Job Catalog'!$H$10:$H$509,AY$7,'Job Catalog'!$I$10:$I$509,AY$9)/COUNTA('Job Catalog'!$C$10:$C$509),""))</f>
        <v/>
      </c>
      <c r="AZ92" s="57">
        <f>IF(OR($A92="",AZ$9=""),"",IFERROR(COUNTIFS('Job Catalog'!$F$10:$F$509,$A92,'Job Catalog'!$H$10:$H$509,AZ$7,'Job Catalog'!$I$10:$I$509,AZ$9)/COUNTA('Job Catalog'!$C$10:$C$509),""))</f>
        <v/>
      </c>
      <c r="BA92" s="57">
        <f>IF(OR($A92="",BA$9=""),"",IFERROR(COUNTIFS('Job Catalog'!$F$10:$F$509,$A92,'Job Catalog'!$H$10:$H$509,BA$7,'Job Catalog'!$I$10:$I$509,BA$9)/COUNTA('Job Catalog'!$C$10:$C$509),""))</f>
        <v/>
      </c>
      <c r="BB92" s="57">
        <f>IF(OR($A92="",BB$9=""),"",IFERROR(COUNTIFS('Job Catalog'!$F$10:$F$509,$A92,'Job Catalog'!$H$10:$H$509,BB$7,'Job Catalog'!$I$10:$I$509,BB$9)/COUNTA('Job Catalog'!$C$10:$C$509),""))</f>
        <v/>
      </c>
      <c r="BC92" s="57">
        <f>IF(OR($A92="",BC$9=""),"",IFERROR(COUNTIFS('Job Catalog'!$F$10:$F$509,$A92,'Job Catalog'!$H$10:$H$509,BC$7,'Job Catalog'!$I$10:$I$509,BC$9)/COUNTA('Job Catalog'!$C$10:$C$509),""))</f>
        <v/>
      </c>
      <c r="BD92" s="57">
        <f>IF(OR($A92="",BD$9=""),"",IFERROR(COUNTIFS('Job Catalog'!$F$10:$F$509,$A92,'Job Catalog'!$H$10:$H$509,BD$7,'Job Catalog'!$I$10:$I$509,BD$9)/COUNTA('Job Catalog'!$C$10:$C$509),""))</f>
        <v/>
      </c>
      <c r="BE92" s="57">
        <f>IF(OR($A92="",BE$9=""),"",IFERROR(COUNTIFS('Job Catalog'!$F$10:$F$509,$A92,'Job Catalog'!$H$10:$H$509,BE$7,'Job Catalog'!$I$10:$I$509,BE$9)/COUNTA('Job Catalog'!$C$10:$C$509),""))</f>
        <v/>
      </c>
      <c r="BF92" s="57">
        <f>IF(OR($A92="",BF$9=""),"",IFERROR(COUNTIFS('Job Catalog'!$F$10:$F$509,$A92,'Job Catalog'!$H$10:$H$509,BF$7,'Job Catalog'!$I$10:$I$509,BF$9)/COUNTA('Job Catalog'!$C$10:$C$509),""))</f>
        <v/>
      </c>
      <c r="BG92" s="57">
        <f>IF(OR($A92="",BG$9=""),"",IFERROR(COUNTIFS('Job Catalog'!$F$10:$F$509,$A92,'Job Catalog'!$H$10:$H$509,BG$7,'Job Catalog'!$I$10:$I$509,BG$9)/COUNTA('Job Catalog'!$C$10:$C$509),""))</f>
        <v/>
      </c>
      <c r="BH92" s="57">
        <f>IF(OR($A92="",BH$9=""),"",IFERROR(COUNTIFS('Job Catalog'!$F$10:$F$509,$A92,'Job Catalog'!$H$10:$H$509,BH$7,'Job Catalog'!$I$10:$I$509,BH$9)/COUNTA('Job Catalog'!$C$10:$C$509),""))</f>
        <v/>
      </c>
      <c r="BI92" s="57">
        <f>IF(OR($A92="",BI$9=""),"",IFERROR(COUNTIFS('Job Catalog'!$F$10:$F$509,$A92,'Job Catalog'!$H$10:$H$509,BI$7,'Job Catalog'!$I$10:$I$509,BI$9)/COUNTA('Job Catalog'!$C$10:$C$509),""))</f>
        <v/>
      </c>
      <c r="BJ92" s="57">
        <f>IF(OR($A92="",BJ$9=""),"",IFERROR(COUNTIFS('Job Catalog'!$F$10:$F$509,$A92,'Job Catalog'!$H$10:$H$509,BJ$7,'Job Catalog'!$I$10:$I$509,BJ$9)/COUNTA('Job Catalog'!$C$10:$C$509),""))</f>
        <v/>
      </c>
      <c r="BK92" s="57">
        <f>IF(OR($A92="",BK$9=""),"",IFERROR(COUNTIFS('Job Catalog'!$F$10:$F$509,$A92,'Job Catalog'!$H$10:$H$509,BK$7,'Job Catalog'!$I$10:$I$509,BK$9)/COUNTA('Job Catalog'!$C$10:$C$509),""))</f>
        <v/>
      </c>
      <c r="BL92" s="57">
        <f>IF(OR($A92="",BL$9=""),"",IFERROR(COUNTIFS('Job Catalog'!$F$10:$F$509,$A92,'Job Catalog'!$H$10:$H$509,BL$7,'Job Catalog'!$I$10:$I$509,BL$9)/COUNTA('Job Catalog'!$C$10:$C$509),""))</f>
        <v/>
      </c>
      <c r="BM92" s="57">
        <f>IF(OR($A92="",BM$9=""),"",IFERROR(COUNTIFS('Job Catalog'!$F$10:$F$509,$A92,'Job Catalog'!$H$10:$H$509,BM$7,'Job Catalog'!$I$10:$I$509,BM$9)/COUNTA('Job Catalog'!$C$10:$C$509),""))</f>
        <v/>
      </c>
      <c r="BN92" s="57">
        <f>IF(OR($A92="",BN$9=""),"",IFERROR(COUNTIFS('Job Catalog'!$F$10:$F$509,$A92,'Job Catalog'!$H$10:$H$509,BN$7,'Job Catalog'!$I$10:$I$509,BN$9)/COUNTA('Job Catalog'!$C$10:$C$509),""))</f>
        <v/>
      </c>
      <c r="BO92" s="57">
        <f>IF(OR($A92="",BO$9=""),"",IFERROR(COUNTIFS('Job Catalog'!$F$10:$F$509,$A92,'Job Catalog'!$H$10:$H$509,BO$7,'Job Catalog'!$I$10:$I$509,BO$9)/COUNTA('Job Catalog'!$C$10:$C$509),""))</f>
        <v/>
      </c>
      <c r="BP92" s="57">
        <f>IF(OR($A92="",BP$9=""),"",IFERROR(COUNTIFS('Job Catalog'!$F$10:$F$509,$A92,'Job Catalog'!$H$10:$H$509,BP$7,'Job Catalog'!$I$10:$I$509,BP$9)/COUNTA('Job Catalog'!$C$10:$C$509),""))</f>
        <v/>
      </c>
      <c r="BQ92" s="57">
        <f>IF(OR($A92="",BQ$9=""),"",IFERROR(COUNTIFS('Job Catalog'!$F$10:$F$509,$A92,'Job Catalog'!$H$10:$H$509,BQ$7,'Job Catalog'!$I$10:$I$509,BQ$9)/COUNTA('Job Catalog'!$C$10:$C$509),""))</f>
        <v/>
      </c>
      <c r="BR92" s="57">
        <f>IF(OR($A92="",BR$9=""),"",IFERROR(COUNTIFS('Job Catalog'!$F$10:$F$509,$A92,'Job Catalog'!$H$10:$H$509,BR$7,'Job Catalog'!$I$10:$I$509,BR$9)/COUNTA('Job Catalog'!$C$10:$C$509),""))</f>
        <v/>
      </c>
      <c r="BS92" s="57">
        <f>IF(OR($A92="",BS$9=""),"",IFERROR(COUNTIFS('Job Catalog'!$F$10:$F$509,$A92,'Job Catalog'!$H$10:$H$509,BS$7,'Job Catalog'!$I$10:$I$509,BS$9)/COUNTA('Job Catalog'!$C$10:$C$509),""))</f>
        <v/>
      </c>
      <c r="BT92" s="57">
        <f>IF(OR($A92="",BT$9=""),"",IFERROR(COUNTIFS('Job Catalog'!$F$10:$F$509,$A92,'Job Catalog'!$H$10:$H$509,BT$7,'Job Catalog'!$I$10:$I$509,BT$9)/COUNTA('Job Catalog'!$C$10:$C$509),""))</f>
        <v/>
      </c>
      <c r="BU92" s="57">
        <f>IF(OR($A92="",BU$9=""),"",IFERROR(COUNTIFS('Job Catalog'!$F$10:$F$509,$A92,'Job Catalog'!$H$10:$H$509,BU$7,'Job Catalog'!$I$10:$I$509,BU$9)/COUNTA('Job Catalog'!$C$10:$C$509),""))</f>
        <v/>
      </c>
      <c r="BV92" s="57">
        <f>IF(OR($A92="",BV$9=""),"",IFERROR(COUNTIFS('Job Catalog'!$F$10:$F$509,$A92,'Job Catalog'!$H$10:$H$509,BV$7,'Job Catalog'!$I$10:$I$509,BV$9)/COUNTA('Job Catalog'!$C$10:$C$509),""))</f>
        <v/>
      </c>
      <c r="BW92" s="57">
        <f>IF(OR($A92="",BW$9=""),"",IFERROR(COUNTIFS('Job Catalog'!$F$10:$F$509,$A92,'Job Catalog'!$H$10:$H$509,BW$7,'Job Catalog'!$I$10:$I$509,BW$9)/COUNTA('Job Catalog'!$C$10:$C$509),""))</f>
        <v/>
      </c>
      <c r="BX92" s="57">
        <f>IF(OR($A92="",BX$9=""),"",IFERROR(COUNTIFS('Job Catalog'!$F$10:$F$509,$A92,'Job Catalog'!$H$10:$H$509,BX$7,'Job Catalog'!$I$10:$I$509,BX$9)/COUNTA('Job Catalog'!$C$10:$C$509),""))</f>
        <v/>
      </c>
      <c r="BY92" s="57">
        <f>IF(OR($A92="",BY$9=""),"",IFERROR(COUNTIFS('Job Catalog'!$F$10:$F$509,$A92,'Job Catalog'!$H$10:$H$509,BY$7,'Job Catalog'!$I$10:$I$509,BY$9)/COUNTA('Job Catalog'!$C$10:$C$509),""))</f>
        <v/>
      </c>
      <c r="BZ92" s="57">
        <f>IF(OR($A92="",BZ$9=""),"",IFERROR(COUNTIFS('Job Catalog'!$F$10:$F$509,$A92,'Job Catalog'!$H$10:$H$509,BZ$7,'Job Catalog'!$I$10:$I$509,BZ$9)/COUNTA('Job Catalog'!$C$10:$C$509),""))</f>
        <v/>
      </c>
      <c r="CA92" s="57">
        <f>IF(OR($A92="",CA$9=""),"",IFERROR(COUNTIFS('Job Catalog'!$F$10:$F$509,$A92,'Job Catalog'!$H$10:$H$509,CA$7,'Job Catalog'!$I$10:$I$509,CA$9)/COUNTA('Job Catalog'!$C$10:$C$509),""))</f>
        <v/>
      </c>
      <c r="CB92" s="57">
        <f>IF(OR($A92="",CB$9=""),"",IFERROR(COUNTIFS('Job Catalog'!$F$10:$F$509,$A92,'Job Catalog'!$H$10:$H$509,CB$7,'Job Catalog'!$I$10:$I$509,CB$9)/COUNTA('Job Catalog'!$C$10:$C$509),""))</f>
        <v/>
      </c>
      <c r="CC92" s="57">
        <f>IF(OR($A92="",CC$9=""),"",IFERROR(COUNTIFS('Job Catalog'!$F$10:$F$509,$A92,'Job Catalog'!$H$10:$H$509,CC$7,'Job Catalog'!$I$10:$I$509,CC$9)/COUNTA('Job Catalog'!$C$10:$C$509),""))</f>
        <v/>
      </c>
      <c r="CD92" s="57">
        <f>IF(OR($A92="",CD$9=""),"",IFERROR(COUNTIFS('Job Catalog'!$F$10:$F$509,$A92,'Job Catalog'!$H$10:$H$509,CD$7,'Job Catalog'!$I$10:$I$509,CD$9)/COUNTA('Job Catalog'!$C$10:$C$509),""))</f>
        <v/>
      </c>
      <c r="CE92" s="57">
        <f>IF(OR($A92="",CE$9=""),"",IFERROR(COUNTIFS('Job Catalog'!$F$10:$F$509,$A92,'Job Catalog'!$H$10:$H$509,CE$7,'Job Catalog'!$I$10:$I$509,CE$9)/COUNTA('Job Catalog'!$C$10:$C$509),""))</f>
        <v/>
      </c>
      <c r="CF92" s="57">
        <f>IF(OR($A92="",CF$9=""),"",IFERROR(COUNTIFS('Job Catalog'!$F$10:$F$509,$A92,'Job Catalog'!$H$10:$H$509,CF$7,'Job Catalog'!$I$10:$I$509,CF$9)/COUNTA('Job Catalog'!$C$10:$C$509),""))</f>
        <v/>
      </c>
      <c r="CG92" s="57">
        <f>IF(OR($A92="",CG$9=""),"",IFERROR(COUNTIFS('Job Catalog'!$F$10:$F$509,$A92,'Job Catalog'!$H$10:$H$509,CG$7,'Job Catalog'!$I$10:$I$509,CG$9)/COUNTA('Job Catalog'!$C$10:$C$509),""))</f>
        <v/>
      </c>
      <c r="CH92" s="57">
        <f>IF(OR($A92="",CH$9=""),"",IFERROR(COUNTIFS('Job Catalog'!$F$10:$F$509,$A92,'Job Catalog'!$H$10:$H$509,CH$7,'Job Catalog'!$I$10:$I$509,CH$9)/COUNTA('Job Catalog'!$C$10:$C$509),""))</f>
        <v/>
      </c>
      <c r="CI92" s="57">
        <f>IF(OR($A92="",CI$9=""),"",IFERROR(COUNTIFS('Job Catalog'!$F$10:$F$509,$A92,'Job Catalog'!$H$10:$H$509,CI$7,'Job Catalog'!$I$10:$I$509,CI$9)/COUNTA('Job Catalog'!$C$10:$C$509),""))</f>
        <v/>
      </c>
      <c r="CJ92" s="57">
        <f>IF(OR($A92="",CJ$9=""),"",IFERROR(COUNTIFS('Job Catalog'!$F$10:$F$509,$A92,'Job Catalog'!$H$10:$H$509,CJ$7,'Job Catalog'!$I$10:$I$509,CJ$9)/COUNTA('Job Catalog'!$C$10:$C$509),""))</f>
        <v/>
      </c>
      <c r="CK92" s="57">
        <f>IF(OR($A92="",CK$9=""),"",IFERROR(COUNTIFS('Job Catalog'!$F$10:$F$509,$A92,'Job Catalog'!$H$10:$H$509,CK$7,'Job Catalog'!$I$10:$I$509,CK$9)/COUNTA('Job Catalog'!$C$10:$C$509),""))</f>
        <v/>
      </c>
      <c r="CL92" s="57">
        <f>IF(OR($A92="",CL$9=""),"",IFERROR(COUNTIFS('Job Catalog'!$F$10:$F$509,$A92,'Job Catalog'!$H$10:$H$509,CL$7,'Job Catalog'!$I$10:$I$509,CL$9)/COUNTA('Job Catalog'!$C$10:$C$509),""))</f>
        <v/>
      </c>
      <c r="CM92" s="57">
        <f>IF(OR($A92="",CM$9=""),"",IFERROR(COUNTIFS('Job Catalog'!$F$10:$F$509,$A92,'Job Catalog'!$H$10:$H$509,CM$7,'Job Catalog'!$I$10:$I$509,CM$9)/COUNTA('Job Catalog'!$C$10:$C$509),""))</f>
        <v/>
      </c>
      <c r="CN92" s="57">
        <f>IF(OR($A92="",CN$9=""),"",IFERROR(COUNTIFS('Job Catalog'!$F$10:$F$509,$A92,'Job Catalog'!$H$10:$H$509,CN$7,'Job Catalog'!$I$10:$I$509,CN$9)/COUNTA('Job Catalog'!$C$10:$C$509),""))</f>
        <v/>
      </c>
      <c r="CO92" s="57">
        <f>IF(OR($A92="",CO$9=""),"",IFERROR(COUNTIFS('Job Catalog'!$F$10:$F$509,$A92,'Job Catalog'!$H$10:$H$509,CO$7,'Job Catalog'!$I$10:$I$509,CO$9)/COUNTA('Job Catalog'!$C$10:$C$509),""))</f>
        <v/>
      </c>
      <c r="CP92" s="57">
        <f>IF(OR($A92="",CP$9=""),"",IFERROR(COUNTIFS('Job Catalog'!$F$10:$F$509,$A92,'Job Catalog'!$H$10:$H$509,CP$7,'Job Catalog'!$I$10:$I$509,CP$9)/COUNTA('Job Catalog'!$C$10:$C$509),""))</f>
        <v/>
      </c>
      <c r="CQ92" s="57">
        <f>IF(OR($A92="",CQ$9=""),"",IFERROR(COUNTIFS('Job Catalog'!$F$10:$F$509,$A92,'Job Catalog'!$H$10:$H$509,CQ$7,'Job Catalog'!$I$10:$I$509,CQ$9)/COUNTA('Job Catalog'!$C$10:$C$509),""))</f>
        <v/>
      </c>
      <c r="CR92" s="57">
        <f>IF(OR($A92="",CR$9=""),"",IFERROR(COUNTIFS('Job Catalog'!$F$10:$F$509,$A92,'Job Catalog'!$H$10:$H$509,CR$7,'Job Catalog'!$I$10:$I$509,CR$9)/COUNTA('Job Catalog'!$C$10:$C$509),""))</f>
        <v/>
      </c>
      <c r="CS92" s="57">
        <f>IF(OR($A92="",CS$9=""),"",IFERROR(COUNTIFS('Job Catalog'!$F$10:$F$509,$A92,'Job Catalog'!$H$10:$H$509,CS$7,'Job Catalog'!$I$10:$I$509,CS$9)/COUNTA('Job Catalog'!$C$10:$C$509),""))</f>
        <v/>
      </c>
      <c r="CT92" s="57">
        <f>IF(OR($A92="",CT$9=""),"",IFERROR(COUNTIFS('Job Catalog'!$F$10:$F$509,$A92,'Job Catalog'!$H$10:$H$509,CT$7,'Job Catalog'!$I$10:$I$509,CT$9)/COUNTA('Job Catalog'!$C$10:$C$509),""))</f>
        <v/>
      </c>
      <c r="CU92" s="58">
        <f>IF($A92="","",SUM(C92:CT92))</f>
        <v/>
      </c>
    </row>
    <row r="93">
      <c r="A93">
        <f>IF(SETUP!$C231="","",SETUP!$C231)</f>
        <v/>
      </c>
      <c r="B93" s="9">
        <f>IF(SETUP!$C231="","",SETUP!$B231&amp;" / "&amp;SETUP!$D231)</f>
        <v/>
      </c>
      <c r="C93" s="57">
        <f>IF(OR($A93="",C$9=""),"",IFERROR(COUNTIFS('Job Catalog'!$F$10:$F$509,$A93,'Job Catalog'!$H$10:$H$509,C$7,'Job Catalog'!$I$10:$I$509,C$9)/COUNTA('Job Catalog'!$C$10:$C$509),""))</f>
        <v/>
      </c>
      <c r="D93" s="57">
        <f>IF(OR($A93="",D$9=""),"",IFERROR(COUNTIFS('Job Catalog'!$F$10:$F$509,$A93,'Job Catalog'!$H$10:$H$509,D$7,'Job Catalog'!$I$10:$I$509,D$9)/COUNTA('Job Catalog'!$C$10:$C$509),""))</f>
        <v/>
      </c>
      <c r="E93" s="57">
        <f>IF(OR($A93="",E$9=""),"",IFERROR(COUNTIFS('Job Catalog'!$F$10:$F$509,$A93,'Job Catalog'!$H$10:$H$509,E$7,'Job Catalog'!$I$10:$I$509,E$9)/COUNTA('Job Catalog'!$C$10:$C$509),""))</f>
        <v/>
      </c>
      <c r="F93" s="57">
        <f>IF(OR($A93="",F$9=""),"",IFERROR(COUNTIFS('Job Catalog'!$F$10:$F$509,$A93,'Job Catalog'!$H$10:$H$509,F$7,'Job Catalog'!$I$10:$I$509,F$9)/COUNTA('Job Catalog'!$C$10:$C$509),""))</f>
        <v/>
      </c>
      <c r="G93" s="57">
        <f>IF(OR($A93="",G$9=""),"",IFERROR(COUNTIFS('Job Catalog'!$F$10:$F$509,$A93,'Job Catalog'!$H$10:$H$509,G$7,'Job Catalog'!$I$10:$I$509,G$9)/COUNTA('Job Catalog'!$C$10:$C$509),""))</f>
        <v/>
      </c>
      <c r="H93" s="57">
        <f>IF(OR($A93="",H$9=""),"",IFERROR(COUNTIFS('Job Catalog'!$F$10:$F$509,$A93,'Job Catalog'!$H$10:$H$509,H$7,'Job Catalog'!$I$10:$I$509,H$9)/COUNTA('Job Catalog'!$C$10:$C$509),""))</f>
        <v/>
      </c>
      <c r="I93" s="57">
        <f>IF(OR($A93="",I$9=""),"",IFERROR(COUNTIFS('Job Catalog'!$F$10:$F$509,$A93,'Job Catalog'!$H$10:$H$509,I$7,'Job Catalog'!$I$10:$I$509,I$9)/COUNTA('Job Catalog'!$C$10:$C$509),""))</f>
        <v/>
      </c>
      <c r="J93" s="57">
        <f>IF(OR($A93="",J$9=""),"",IFERROR(COUNTIFS('Job Catalog'!$F$10:$F$509,$A93,'Job Catalog'!$H$10:$H$509,J$7,'Job Catalog'!$I$10:$I$509,J$9)/COUNTA('Job Catalog'!$C$10:$C$509),""))</f>
        <v/>
      </c>
      <c r="K93" s="57">
        <f>IF(OR($A93="",K$9=""),"",IFERROR(COUNTIFS('Job Catalog'!$F$10:$F$509,$A93,'Job Catalog'!$H$10:$H$509,K$7,'Job Catalog'!$I$10:$I$509,K$9)/COUNTA('Job Catalog'!$C$10:$C$509),""))</f>
        <v/>
      </c>
      <c r="L93" s="57">
        <f>IF(OR($A93="",L$9=""),"",IFERROR(COUNTIFS('Job Catalog'!$F$10:$F$509,$A93,'Job Catalog'!$H$10:$H$509,L$7,'Job Catalog'!$I$10:$I$509,L$9)/COUNTA('Job Catalog'!$C$10:$C$509),""))</f>
        <v/>
      </c>
      <c r="M93" s="57">
        <f>IF(OR($A93="",M$9=""),"",IFERROR(COUNTIFS('Job Catalog'!$F$10:$F$509,$A93,'Job Catalog'!$H$10:$H$509,M$7,'Job Catalog'!$I$10:$I$509,M$9)/COUNTA('Job Catalog'!$C$10:$C$509),""))</f>
        <v/>
      </c>
      <c r="N93" s="57">
        <f>IF(OR($A93="",N$9=""),"",IFERROR(COUNTIFS('Job Catalog'!$F$10:$F$509,$A93,'Job Catalog'!$H$10:$H$509,N$7,'Job Catalog'!$I$10:$I$509,N$9)/COUNTA('Job Catalog'!$C$10:$C$509),""))</f>
        <v/>
      </c>
      <c r="O93" s="57">
        <f>IF(OR($A93="",O$9=""),"",IFERROR(COUNTIFS('Job Catalog'!$F$10:$F$509,$A93,'Job Catalog'!$H$10:$H$509,O$7,'Job Catalog'!$I$10:$I$509,O$9)/COUNTA('Job Catalog'!$C$10:$C$509),""))</f>
        <v/>
      </c>
      <c r="P93" s="57">
        <f>IF(OR($A93="",P$9=""),"",IFERROR(COUNTIFS('Job Catalog'!$F$10:$F$509,$A93,'Job Catalog'!$H$10:$H$509,P$7,'Job Catalog'!$I$10:$I$509,P$9)/COUNTA('Job Catalog'!$C$10:$C$509),""))</f>
        <v/>
      </c>
      <c r="Q93" s="57">
        <f>IF(OR($A93="",Q$9=""),"",IFERROR(COUNTIFS('Job Catalog'!$F$10:$F$509,$A93,'Job Catalog'!$H$10:$H$509,Q$7,'Job Catalog'!$I$10:$I$509,Q$9)/COUNTA('Job Catalog'!$C$10:$C$509),""))</f>
        <v/>
      </c>
      <c r="R93" s="57">
        <f>IF(OR($A93="",R$9=""),"",IFERROR(COUNTIFS('Job Catalog'!$F$10:$F$509,$A93,'Job Catalog'!$H$10:$H$509,R$7,'Job Catalog'!$I$10:$I$509,R$9)/COUNTA('Job Catalog'!$C$10:$C$509),""))</f>
        <v/>
      </c>
      <c r="S93" s="57">
        <f>IF(OR($A93="",S$9=""),"",IFERROR(COUNTIFS('Job Catalog'!$F$10:$F$509,$A93,'Job Catalog'!$H$10:$H$509,S$7,'Job Catalog'!$I$10:$I$509,S$9)/COUNTA('Job Catalog'!$C$10:$C$509),""))</f>
        <v/>
      </c>
      <c r="T93" s="57">
        <f>IF(OR($A93="",T$9=""),"",IFERROR(COUNTIFS('Job Catalog'!$F$10:$F$509,$A93,'Job Catalog'!$H$10:$H$509,T$7,'Job Catalog'!$I$10:$I$509,T$9)/COUNTA('Job Catalog'!$C$10:$C$509),""))</f>
        <v/>
      </c>
      <c r="U93" s="57">
        <f>IF(OR($A93="",U$9=""),"",IFERROR(COUNTIFS('Job Catalog'!$F$10:$F$509,$A93,'Job Catalog'!$H$10:$H$509,U$7,'Job Catalog'!$I$10:$I$509,U$9)/COUNTA('Job Catalog'!$C$10:$C$509),""))</f>
        <v/>
      </c>
      <c r="V93" s="57">
        <f>IF(OR($A93="",V$9=""),"",IFERROR(COUNTIFS('Job Catalog'!$F$10:$F$509,$A93,'Job Catalog'!$H$10:$H$509,V$7,'Job Catalog'!$I$10:$I$509,V$9)/COUNTA('Job Catalog'!$C$10:$C$509),""))</f>
        <v/>
      </c>
      <c r="W93" s="57">
        <f>IF(OR($A93="",W$9=""),"",IFERROR(COUNTIFS('Job Catalog'!$F$10:$F$509,$A93,'Job Catalog'!$H$10:$H$509,W$7,'Job Catalog'!$I$10:$I$509,W$9)/COUNTA('Job Catalog'!$C$10:$C$509),""))</f>
        <v/>
      </c>
      <c r="X93" s="57">
        <f>IF(OR($A93="",X$9=""),"",IFERROR(COUNTIFS('Job Catalog'!$F$10:$F$509,$A93,'Job Catalog'!$H$10:$H$509,X$7,'Job Catalog'!$I$10:$I$509,X$9)/COUNTA('Job Catalog'!$C$10:$C$509),""))</f>
        <v/>
      </c>
      <c r="Y93" s="57">
        <f>IF(OR($A93="",Y$9=""),"",IFERROR(COUNTIFS('Job Catalog'!$F$10:$F$509,$A93,'Job Catalog'!$H$10:$H$509,Y$7,'Job Catalog'!$I$10:$I$509,Y$9)/COUNTA('Job Catalog'!$C$10:$C$509),""))</f>
        <v/>
      </c>
      <c r="Z93" s="57">
        <f>IF(OR($A93="",Z$9=""),"",IFERROR(COUNTIFS('Job Catalog'!$F$10:$F$509,$A93,'Job Catalog'!$H$10:$H$509,Z$7,'Job Catalog'!$I$10:$I$509,Z$9)/COUNTA('Job Catalog'!$C$10:$C$509),""))</f>
        <v/>
      </c>
      <c r="AA93" s="57">
        <f>IF(OR($A93="",AA$9=""),"",IFERROR(COUNTIFS('Job Catalog'!$F$10:$F$509,$A93,'Job Catalog'!$H$10:$H$509,AA$7,'Job Catalog'!$I$10:$I$509,AA$9)/COUNTA('Job Catalog'!$C$10:$C$509),""))</f>
        <v/>
      </c>
      <c r="AB93" s="57">
        <f>IF(OR($A93="",AB$9=""),"",IFERROR(COUNTIFS('Job Catalog'!$F$10:$F$509,$A93,'Job Catalog'!$H$10:$H$509,AB$7,'Job Catalog'!$I$10:$I$509,AB$9)/COUNTA('Job Catalog'!$C$10:$C$509),""))</f>
        <v/>
      </c>
      <c r="AC93" s="57">
        <f>IF(OR($A93="",AC$9=""),"",IFERROR(COUNTIFS('Job Catalog'!$F$10:$F$509,$A93,'Job Catalog'!$H$10:$H$509,AC$7,'Job Catalog'!$I$10:$I$509,AC$9)/COUNTA('Job Catalog'!$C$10:$C$509),""))</f>
        <v/>
      </c>
      <c r="AD93" s="57">
        <f>IF(OR($A93="",AD$9=""),"",IFERROR(COUNTIFS('Job Catalog'!$F$10:$F$509,$A93,'Job Catalog'!$H$10:$H$509,AD$7,'Job Catalog'!$I$10:$I$509,AD$9)/COUNTA('Job Catalog'!$C$10:$C$509),""))</f>
        <v/>
      </c>
      <c r="AE93" s="57">
        <f>IF(OR($A93="",AE$9=""),"",IFERROR(COUNTIFS('Job Catalog'!$F$10:$F$509,$A93,'Job Catalog'!$H$10:$H$509,AE$7,'Job Catalog'!$I$10:$I$509,AE$9)/COUNTA('Job Catalog'!$C$10:$C$509),""))</f>
        <v/>
      </c>
      <c r="AF93" s="57">
        <f>IF(OR($A93="",AF$9=""),"",IFERROR(COUNTIFS('Job Catalog'!$F$10:$F$509,$A93,'Job Catalog'!$H$10:$H$509,AF$7,'Job Catalog'!$I$10:$I$509,AF$9)/COUNTA('Job Catalog'!$C$10:$C$509),""))</f>
        <v/>
      </c>
      <c r="AG93" s="57">
        <f>IF(OR($A93="",AG$9=""),"",IFERROR(COUNTIFS('Job Catalog'!$F$10:$F$509,$A93,'Job Catalog'!$H$10:$H$509,AG$7,'Job Catalog'!$I$10:$I$509,AG$9)/COUNTA('Job Catalog'!$C$10:$C$509),""))</f>
        <v/>
      </c>
      <c r="AH93" s="57">
        <f>IF(OR($A93="",AH$9=""),"",IFERROR(COUNTIFS('Job Catalog'!$F$10:$F$509,$A93,'Job Catalog'!$H$10:$H$509,AH$7,'Job Catalog'!$I$10:$I$509,AH$9)/COUNTA('Job Catalog'!$C$10:$C$509),""))</f>
        <v/>
      </c>
      <c r="AI93" s="57">
        <f>IF(OR($A93="",AI$9=""),"",IFERROR(COUNTIFS('Job Catalog'!$F$10:$F$509,$A93,'Job Catalog'!$H$10:$H$509,AI$7,'Job Catalog'!$I$10:$I$509,AI$9)/COUNTA('Job Catalog'!$C$10:$C$509),""))</f>
        <v/>
      </c>
      <c r="AJ93" s="57">
        <f>IF(OR($A93="",AJ$9=""),"",IFERROR(COUNTIFS('Job Catalog'!$F$10:$F$509,$A93,'Job Catalog'!$H$10:$H$509,AJ$7,'Job Catalog'!$I$10:$I$509,AJ$9)/COUNTA('Job Catalog'!$C$10:$C$509),""))</f>
        <v/>
      </c>
      <c r="AK93" s="57">
        <f>IF(OR($A93="",AK$9=""),"",IFERROR(COUNTIFS('Job Catalog'!$F$10:$F$509,$A93,'Job Catalog'!$H$10:$H$509,AK$7,'Job Catalog'!$I$10:$I$509,AK$9)/COUNTA('Job Catalog'!$C$10:$C$509),""))</f>
        <v/>
      </c>
      <c r="AL93" s="57">
        <f>IF(OR($A93="",AL$9=""),"",IFERROR(COUNTIFS('Job Catalog'!$F$10:$F$509,$A93,'Job Catalog'!$H$10:$H$509,AL$7,'Job Catalog'!$I$10:$I$509,AL$9)/COUNTA('Job Catalog'!$C$10:$C$509),""))</f>
        <v/>
      </c>
      <c r="AM93" s="57">
        <f>IF(OR($A93="",AM$9=""),"",IFERROR(COUNTIFS('Job Catalog'!$F$10:$F$509,$A93,'Job Catalog'!$H$10:$H$509,AM$7,'Job Catalog'!$I$10:$I$509,AM$9)/COUNTA('Job Catalog'!$C$10:$C$509),""))</f>
        <v/>
      </c>
      <c r="AN93" s="57">
        <f>IF(OR($A93="",AN$9=""),"",IFERROR(COUNTIFS('Job Catalog'!$F$10:$F$509,$A93,'Job Catalog'!$H$10:$H$509,AN$7,'Job Catalog'!$I$10:$I$509,AN$9)/COUNTA('Job Catalog'!$C$10:$C$509),""))</f>
        <v/>
      </c>
      <c r="AO93" s="57">
        <f>IF(OR($A93="",AO$9=""),"",IFERROR(COUNTIFS('Job Catalog'!$F$10:$F$509,$A93,'Job Catalog'!$H$10:$H$509,AO$7,'Job Catalog'!$I$10:$I$509,AO$9)/COUNTA('Job Catalog'!$C$10:$C$509),""))</f>
        <v/>
      </c>
      <c r="AP93" s="57">
        <f>IF(OR($A93="",AP$9=""),"",IFERROR(COUNTIFS('Job Catalog'!$F$10:$F$509,$A93,'Job Catalog'!$H$10:$H$509,AP$7,'Job Catalog'!$I$10:$I$509,AP$9)/COUNTA('Job Catalog'!$C$10:$C$509),""))</f>
        <v/>
      </c>
      <c r="AQ93" s="57">
        <f>IF(OR($A93="",AQ$9=""),"",IFERROR(COUNTIFS('Job Catalog'!$F$10:$F$509,$A93,'Job Catalog'!$H$10:$H$509,AQ$7,'Job Catalog'!$I$10:$I$509,AQ$9)/COUNTA('Job Catalog'!$C$10:$C$509),""))</f>
        <v/>
      </c>
      <c r="AR93" s="57">
        <f>IF(OR($A93="",AR$9=""),"",IFERROR(COUNTIFS('Job Catalog'!$F$10:$F$509,$A93,'Job Catalog'!$H$10:$H$509,AR$7,'Job Catalog'!$I$10:$I$509,AR$9)/COUNTA('Job Catalog'!$C$10:$C$509),""))</f>
        <v/>
      </c>
      <c r="AS93" s="57">
        <f>IF(OR($A93="",AS$9=""),"",IFERROR(COUNTIFS('Job Catalog'!$F$10:$F$509,$A93,'Job Catalog'!$H$10:$H$509,AS$7,'Job Catalog'!$I$10:$I$509,AS$9)/COUNTA('Job Catalog'!$C$10:$C$509),""))</f>
        <v/>
      </c>
      <c r="AT93" s="57">
        <f>IF(OR($A93="",AT$9=""),"",IFERROR(COUNTIFS('Job Catalog'!$F$10:$F$509,$A93,'Job Catalog'!$H$10:$H$509,AT$7,'Job Catalog'!$I$10:$I$509,AT$9)/COUNTA('Job Catalog'!$C$10:$C$509),""))</f>
        <v/>
      </c>
      <c r="AU93" s="57">
        <f>IF(OR($A93="",AU$9=""),"",IFERROR(COUNTIFS('Job Catalog'!$F$10:$F$509,$A93,'Job Catalog'!$H$10:$H$509,AU$7,'Job Catalog'!$I$10:$I$509,AU$9)/COUNTA('Job Catalog'!$C$10:$C$509),""))</f>
        <v/>
      </c>
      <c r="AV93" s="57">
        <f>IF(OR($A93="",AV$9=""),"",IFERROR(COUNTIFS('Job Catalog'!$F$10:$F$509,$A93,'Job Catalog'!$H$10:$H$509,AV$7,'Job Catalog'!$I$10:$I$509,AV$9)/COUNTA('Job Catalog'!$C$10:$C$509),""))</f>
        <v/>
      </c>
      <c r="AW93" s="57">
        <f>IF(OR($A93="",AW$9=""),"",IFERROR(COUNTIFS('Job Catalog'!$F$10:$F$509,$A93,'Job Catalog'!$H$10:$H$509,AW$7,'Job Catalog'!$I$10:$I$509,AW$9)/COUNTA('Job Catalog'!$C$10:$C$509),""))</f>
        <v/>
      </c>
      <c r="AX93" s="57">
        <f>IF(OR($A93="",AX$9=""),"",IFERROR(COUNTIFS('Job Catalog'!$F$10:$F$509,$A93,'Job Catalog'!$H$10:$H$509,AX$7,'Job Catalog'!$I$10:$I$509,AX$9)/COUNTA('Job Catalog'!$C$10:$C$509),""))</f>
        <v/>
      </c>
      <c r="AY93" s="57">
        <f>IF(OR($A93="",AY$9=""),"",IFERROR(COUNTIFS('Job Catalog'!$F$10:$F$509,$A93,'Job Catalog'!$H$10:$H$509,AY$7,'Job Catalog'!$I$10:$I$509,AY$9)/COUNTA('Job Catalog'!$C$10:$C$509),""))</f>
        <v/>
      </c>
      <c r="AZ93" s="57">
        <f>IF(OR($A93="",AZ$9=""),"",IFERROR(COUNTIFS('Job Catalog'!$F$10:$F$509,$A93,'Job Catalog'!$H$10:$H$509,AZ$7,'Job Catalog'!$I$10:$I$509,AZ$9)/COUNTA('Job Catalog'!$C$10:$C$509),""))</f>
        <v/>
      </c>
      <c r="BA93" s="57">
        <f>IF(OR($A93="",BA$9=""),"",IFERROR(COUNTIFS('Job Catalog'!$F$10:$F$509,$A93,'Job Catalog'!$H$10:$H$509,BA$7,'Job Catalog'!$I$10:$I$509,BA$9)/COUNTA('Job Catalog'!$C$10:$C$509),""))</f>
        <v/>
      </c>
      <c r="BB93" s="57">
        <f>IF(OR($A93="",BB$9=""),"",IFERROR(COUNTIFS('Job Catalog'!$F$10:$F$509,$A93,'Job Catalog'!$H$10:$H$509,BB$7,'Job Catalog'!$I$10:$I$509,BB$9)/COUNTA('Job Catalog'!$C$10:$C$509),""))</f>
        <v/>
      </c>
      <c r="BC93" s="57">
        <f>IF(OR($A93="",BC$9=""),"",IFERROR(COUNTIFS('Job Catalog'!$F$10:$F$509,$A93,'Job Catalog'!$H$10:$H$509,BC$7,'Job Catalog'!$I$10:$I$509,BC$9)/COUNTA('Job Catalog'!$C$10:$C$509),""))</f>
        <v/>
      </c>
      <c r="BD93" s="57">
        <f>IF(OR($A93="",BD$9=""),"",IFERROR(COUNTIFS('Job Catalog'!$F$10:$F$509,$A93,'Job Catalog'!$H$10:$H$509,BD$7,'Job Catalog'!$I$10:$I$509,BD$9)/COUNTA('Job Catalog'!$C$10:$C$509),""))</f>
        <v/>
      </c>
      <c r="BE93" s="57">
        <f>IF(OR($A93="",BE$9=""),"",IFERROR(COUNTIFS('Job Catalog'!$F$10:$F$509,$A93,'Job Catalog'!$H$10:$H$509,BE$7,'Job Catalog'!$I$10:$I$509,BE$9)/COUNTA('Job Catalog'!$C$10:$C$509),""))</f>
        <v/>
      </c>
      <c r="BF93" s="57">
        <f>IF(OR($A93="",BF$9=""),"",IFERROR(COUNTIFS('Job Catalog'!$F$10:$F$509,$A93,'Job Catalog'!$H$10:$H$509,BF$7,'Job Catalog'!$I$10:$I$509,BF$9)/COUNTA('Job Catalog'!$C$10:$C$509),""))</f>
        <v/>
      </c>
      <c r="BG93" s="57">
        <f>IF(OR($A93="",BG$9=""),"",IFERROR(COUNTIFS('Job Catalog'!$F$10:$F$509,$A93,'Job Catalog'!$H$10:$H$509,BG$7,'Job Catalog'!$I$10:$I$509,BG$9)/COUNTA('Job Catalog'!$C$10:$C$509),""))</f>
        <v/>
      </c>
      <c r="BH93" s="57">
        <f>IF(OR($A93="",BH$9=""),"",IFERROR(COUNTIFS('Job Catalog'!$F$10:$F$509,$A93,'Job Catalog'!$H$10:$H$509,BH$7,'Job Catalog'!$I$10:$I$509,BH$9)/COUNTA('Job Catalog'!$C$10:$C$509),""))</f>
        <v/>
      </c>
      <c r="BI93" s="57">
        <f>IF(OR($A93="",BI$9=""),"",IFERROR(COUNTIFS('Job Catalog'!$F$10:$F$509,$A93,'Job Catalog'!$H$10:$H$509,BI$7,'Job Catalog'!$I$10:$I$509,BI$9)/COUNTA('Job Catalog'!$C$10:$C$509),""))</f>
        <v/>
      </c>
      <c r="BJ93" s="57">
        <f>IF(OR($A93="",BJ$9=""),"",IFERROR(COUNTIFS('Job Catalog'!$F$10:$F$509,$A93,'Job Catalog'!$H$10:$H$509,BJ$7,'Job Catalog'!$I$10:$I$509,BJ$9)/COUNTA('Job Catalog'!$C$10:$C$509),""))</f>
        <v/>
      </c>
      <c r="BK93" s="57">
        <f>IF(OR($A93="",BK$9=""),"",IFERROR(COUNTIFS('Job Catalog'!$F$10:$F$509,$A93,'Job Catalog'!$H$10:$H$509,BK$7,'Job Catalog'!$I$10:$I$509,BK$9)/COUNTA('Job Catalog'!$C$10:$C$509),""))</f>
        <v/>
      </c>
      <c r="BL93" s="57">
        <f>IF(OR($A93="",BL$9=""),"",IFERROR(COUNTIFS('Job Catalog'!$F$10:$F$509,$A93,'Job Catalog'!$H$10:$H$509,BL$7,'Job Catalog'!$I$10:$I$509,BL$9)/COUNTA('Job Catalog'!$C$10:$C$509),""))</f>
        <v/>
      </c>
      <c r="BM93" s="57">
        <f>IF(OR($A93="",BM$9=""),"",IFERROR(COUNTIFS('Job Catalog'!$F$10:$F$509,$A93,'Job Catalog'!$H$10:$H$509,BM$7,'Job Catalog'!$I$10:$I$509,BM$9)/COUNTA('Job Catalog'!$C$10:$C$509),""))</f>
        <v/>
      </c>
      <c r="BN93" s="57">
        <f>IF(OR($A93="",BN$9=""),"",IFERROR(COUNTIFS('Job Catalog'!$F$10:$F$509,$A93,'Job Catalog'!$H$10:$H$509,BN$7,'Job Catalog'!$I$10:$I$509,BN$9)/COUNTA('Job Catalog'!$C$10:$C$509),""))</f>
        <v/>
      </c>
      <c r="BO93" s="57">
        <f>IF(OR($A93="",BO$9=""),"",IFERROR(COUNTIFS('Job Catalog'!$F$10:$F$509,$A93,'Job Catalog'!$H$10:$H$509,BO$7,'Job Catalog'!$I$10:$I$509,BO$9)/COUNTA('Job Catalog'!$C$10:$C$509),""))</f>
        <v/>
      </c>
      <c r="BP93" s="57">
        <f>IF(OR($A93="",BP$9=""),"",IFERROR(COUNTIFS('Job Catalog'!$F$10:$F$509,$A93,'Job Catalog'!$H$10:$H$509,BP$7,'Job Catalog'!$I$10:$I$509,BP$9)/COUNTA('Job Catalog'!$C$10:$C$509),""))</f>
        <v/>
      </c>
      <c r="BQ93" s="57">
        <f>IF(OR($A93="",BQ$9=""),"",IFERROR(COUNTIFS('Job Catalog'!$F$10:$F$509,$A93,'Job Catalog'!$H$10:$H$509,BQ$7,'Job Catalog'!$I$10:$I$509,BQ$9)/COUNTA('Job Catalog'!$C$10:$C$509),""))</f>
        <v/>
      </c>
      <c r="BR93" s="57">
        <f>IF(OR($A93="",BR$9=""),"",IFERROR(COUNTIFS('Job Catalog'!$F$10:$F$509,$A93,'Job Catalog'!$H$10:$H$509,BR$7,'Job Catalog'!$I$10:$I$509,BR$9)/COUNTA('Job Catalog'!$C$10:$C$509),""))</f>
        <v/>
      </c>
      <c r="BS93" s="57">
        <f>IF(OR($A93="",BS$9=""),"",IFERROR(COUNTIFS('Job Catalog'!$F$10:$F$509,$A93,'Job Catalog'!$H$10:$H$509,BS$7,'Job Catalog'!$I$10:$I$509,BS$9)/COUNTA('Job Catalog'!$C$10:$C$509),""))</f>
        <v/>
      </c>
      <c r="BT93" s="57">
        <f>IF(OR($A93="",BT$9=""),"",IFERROR(COUNTIFS('Job Catalog'!$F$10:$F$509,$A93,'Job Catalog'!$H$10:$H$509,BT$7,'Job Catalog'!$I$10:$I$509,BT$9)/COUNTA('Job Catalog'!$C$10:$C$509),""))</f>
        <v/>
      </c>
      <c r="BU93" s="57">
        <f>IF(OR($A93="",BU$9=""),"",IFERROR(COUNTIFS('Job Catalog'!$F$10:$F$509,$A93,'Job Catalog'!$H$10:$H$509,BU$7,'Job Catalog'!$I$10:$I$509,BU$9)/COUNTA('Job Catalog'!$C$10:$C$509),""))</f>
        <v/>
      </c>
      <c r="BV93" s="57">
        <f>IF(OR($A93="",BV$9=""),"",IFERROR(COUNTIFS('Job Catalog'!$F$10:$F$509,$A93,'Job Catalog'!$H$10:$H$509,BV$7,'Job Catalog'!$I$10:$I$509,BV$9)/COUNTA('Job Catalog'!$C$10:$C$509),""))</f>
        <v/>
      </c>
      <c r="BW93" s="57">
        <f>IF(OR($A93="",BW$9=""),"",IFERROR(COUNTIFS('Job Catalog'!$F$10:$F$509,$A93,'Job Catalog'!$H$10:$H$509,BW$7,'Job Catalog'!$I$10:$I$509,BW$9)/COUNTA('Job Catalog'!$C$10:$C$509),""))</f>
        <v/>
      </c>
      <c r="BX93" s="57">
        <f>IF(OR($A93="",BX$9=""),"",IFERROR(COUNTIFS('Job Catalog'!$F$10:$F$509,$A93,'Job Catalog'!$H$10:$H$509,BX$7,'Job Catalog'!$I$10:$I$509,BX$9)/COUNTA('Job Catalog'!$C$10:$C$509),""))</f>
        <v/>
      </c>
      <c r="BY93" s="57">
        <f>IF(OR($A93="",BY$9=""),"",IFERROR(COUNTIFS('Job Catalog'!$F$10:$F$509,$A93,'Job Catalog'!$H$10:$H$509,BY$7,'Job Catalog'!$I$10:$I$509,BY$9)/COUNTA('Job Catalog'!$C$10:$C$509),""))</f>
        <v/>
      </c>
      <c r="BZ93" s="57">
        <f>IF(OR($A93="",BZ$9=""),"",IFERROR(COUNTIFS('Job Catalog'!$F$10:$F$509,$A93,'Job Catalog'!$H$10:$H$509,BZ$7,'Job Catalog'!$I$10:$I$509,BZ$9)/COUNTA('Job Catalog'!$C$10:$C$509),""))</f>
        <v/>
      </c>
      <c r="CA93" s="57">
        <f>IF(OR($A93="",CA$9=""),"",IFERROR(COUNTIFS('Job Catalog'!$F$10:$F$509,$A93,'Job Catalog'!$H$10:$H$509,CA$7,'Job Catalog'!$I$10:$I$509,CA$9)/COUNTA('Job Catalog'!$C$10:$C$509),""))</f>
        <v/>
      </c>
      <c r="CB93" s="57">
        <f>IF(OR($A93="",CB$9=""),"",IFERROR(COUNTIFS('Job Catalog'!$F$10:$F$509,$A93,'Job Catalog'!$H$10:$H$509,CB$7,'Job Catalog'!$I$10:$I$509,CB$9)/COUNTA('Job Catalog'!$C$10:$C$509),""))</f>
        <v/>
      </c>
      <c r="CC93" s="57">
        <f>IF(OR($A93="",CC$9=""),"",IFERROR(COUNTIFS('Job Catalog'!$F$10:$F$509,$A93,'Job Catalog'!$H$10:$H$509,CC$7,'Job Catalog'!$I$10:$I$509,CC$9)/COUNTA('Job Catalog'!$C$10:$C$509),""))</f>
        <v/>
      </c>
      <c r="CD93" s="57">
        <f>IF(OR($A93="",CD$9=""),"",IFERROR(COUNTIFS('Job Catalog'!$F$10:$F$509,$A93,'Job Catalog'!$H$10:$H$509,CD$7,'Job Catalog'!$I$10:$I$509,CD$9)/COUNTA('Job Catalog'!$C$10:$C$509),""))</f>
        <v/>
      </c>
      <c r="CE93" s="57">
        <f>IF(OR($A93="",CE$9=""),"",IFERROR(COUNTIFS('Job Catalog'!$F$10:$F$509,$A93,'Job Catalog'!$H$10:$H$509,CE$7,'Job Catalog'!$I$10:$I$509,CE$9)/COUNTA('Job Catalog'!$C$10:$C$509),""))</f>
        <v/>
      </c>
      <c r="CF93" s="57">
        <f>IF(OR($A93="",CF$9=""),"",IFERROR(COUNTIFS('Job Catalog'!$F$10:$F$509,$A93,'Job Catalog'!$H$10:$H$509,CF$7,'Job Catalog'!$I$10:$I$509,CF$9)/COUNTA('Job Catalog'!$C$10:$C$509),""))</f>
        <v/>
      </c>
      <c r="CG93" s="57">
        <f>IF(OR($A93="",CG$9=""),"",IFERROR(COUNTIFS('Job Catalog'!$F$10:$F$509,$A93,'Job Catalog'!$H$10:$H$509,CG$7,'Job Catalog'!$I$10:$I$509,CG$9)/COUNTA('Job Catalog'!$C$10:$C$509),""))</f>
        <v/>
      </c>
      <c r="CH93" s="57">
        <f>IF(OR($A93="",CH$9=""),"",IFERROR(COUNTIFS('Job Catalog'!$F$10:$F$509,$A93,'Job Catalog'!$H$10:$H$509,CH$7,'Job Catalog'!$I$10:$I$509,CH$9)/COUNTA('Job Catalog'!$C$10:$C$509),""))</f>
        <v/>
      </c>
      <c r="CI93" s="57">
        <f>IF(OR($A93="",CI$9=""),"",IFERROR(COUNTIFS('Job Catalog'!$F$10:$F$509,$A93,'Job Catalog'!$H$10:$H$509,CI$7,'Job Catalog'!$I$10:$I$509,CI$9)/COUNTA('Job Catalog'!$C$10:$C$509),""))</f>
        <v/>
      </c>
      <c r="CJ93" s="57">
        <f>IF(OR($A93="",CJ$9=""),"",IFERROR(COUNTIFS('Job Catalog'!$F$10:$F$509,$A93,'Job Catalog'!$H$10:$H$509,CJ$7,'Job Catalog'!$I$10:$I$509,CJ$9)/COUNTA('Job Catalog'!$C$10:$C$509),""))</f>
        <v/>
      </c>
      <c r="CK93" s="57">
        <f>IF(OR($A93="",CK$9=""),"",IFERROR(COUNTIFS('Job Catalog'!$F$10:$F$509,$A93,'Job Catalog'!$H$10:$H$509,CK$7,'Job Catalog'!$I$10:$I$509,CK$9)/COUNTA('Job Catalog'!$C$10:$C$509),""))</f>
        <v/>
      </c>
      <c r="CL93" s="57">
        <f>IF(OR($A93="",CL$9=""),"",IFERROR(COUNTIFS('Job Catalog'!$F$10:$F$509,$A93,'Job Catalog'!$H$10:$H$509,CL$7,'Job Catalog'!$I$10:$I$509,CL$9)/COUNTA('Job Catalog'!$C$10:$C$509),""))</f>
        <v/>
      </c>
      <c r="CM93" s="57">
        <f>IF(OR($A93="",CM$9=""),"",IFERROR(COUNTIFS('Job Catalog'!$F$10:$F$509,$A93,'Job Catalog'!$H$10:$H$509,CM$7,'Job Catalog'!$I$10:$I$509,CM$9)/COUNTA('Job Catalog'!$C$10:$C$509),""))</f>
        <v/>
      </c>
      <c r="CN93" s="57">
        <f>IF(OR($A93="",CN$9=""),"",IFERROR(COUNTIFS('Job Catalog'!$F$10:$F$509,$A93,'Job Catalog'!$H$10:$H$509,CN$7,'Job Catalog'!$I$10:$I$509,CN$9)/COUNTA('Job Catalog'!$C$10:$C$509),""))</f>
        <v/>
      </c>
      <c r="CO93" s="57">
        <f>IF(OR($A93="",CO$9=""),"",IFERROR(COUNTIFS('Job Catalog'!$F$10:$F$509,$A93,'Job Catalog'!$H$10:$H$509,CO$7,'Job Catalog'!$I$10:$I$509,CO$9)/COUNTA('Job Catalog'!$C$10:$C$509),""))</f>
        <v/>
      </c>
      <c r="CP93" s="57">
        <f>IF(OR($A93="",CP$9=""),"",IFERROR(COUNTIFS('Job Catalog'!$F$10:$F$509,$A93,'Job Catalog'!$H$10:$H$509,CP$7,'Job Catalog'!$I$10:$I$509,CP$9)/COUNTA('Job Catalog'!$C$10:$C$509),""))</f>
        <v/>
      </c>
      <c r="CQ93" s="57">
        <f>IF(OR($A93="",CQ$9=""),"",IFERROR(COUNTIFS('Job Catalog'!$F$10:$F$509,$A93,'Job Catalog'!$H$10:$H$509,CQ$7,'Job Catalog'!$I$10:$I$509,CQ$9)/COUNTA('Job Catalog'!$C$10:$C$509),""))</f>
        <v/>
      </c>
      <c r="CR93" s="57">
        <f>IF(OR($A93="",CR$9=""),"",IFERROR(COUNTIFS('Job Catalog'!$F$10:$F$509,$A93,'Job Catalog'!$H$10:$H$509,CR$7,'Job Catalog'!$I$10:$I$509,CR$9)/COUNTA('Job Catalog'!$C$10:$C$509),""))</f>
        <v/>
      </c>
      <c r="CS93" s="57">
        <f>IF(OR($A93="",CS$9=""),"",IFERROR(COUNTIFS('Job Catalog'!$F$10:$F$509,$A93,'Job Catalog'!$H$10:$H$509,CS$7,'Job Catalog'!$I$10:$I$509,CS$9)/COUNTA('Job Catalog'!$C$10:$C$509),""))</f>
        <v/>
      </c>
      <c r="CT93" s="57">
        <f>IF(OR($A93="",CT$9=""),"",IFERROR(COUNTIFS('Job Catalog'!$F$10:$F$509,$A93,'Job Catalog'!$H$10:$H$509,CT$7,'Job Catalog'!$I$10:$I$509,CT$9)/COUNTA('Job Catalog'!$C$10:$C$509),""))</f>
        <v/>
      </c>
      <c r="CU93" s="58">
        <f>IF($A93="","",SUM(C93:CT93))</f>
        <v/>
      </c>
    </row>
    <row r="94">
      <c r="A94">
        <f>IF(SETUP!$C232="","",SETUP!$C232)</f>
        <v/>
      </c>
      <c r="B94" s="9">
        <f>IF(SETUP!$C232="","",SETUP!$B232&amp;" / "&amp;SETUP!$D232)</f>
        <v/>
      </c>
      <c r="C94" s="57">
        <f>IF(OR($A94="",C$9=""),"",IFERROR(COUNTIFS('Job Catalog'!$F$10:$F$509,$A94,'Job Catalog'!$H$10:$H$509,C$7,'Job Catalog'!$I$10:$I$509,C$9)/COUNTA('Job Catalog'!$C$10:$C$509),""))</f>
        <v/>
      </c>
      <c r="D94" s="57">
        <f>IF(OR($A94="",D$9=""),"",IFERROR(COUNTIFS('Job Catalog'!$F$10:$F$509,$A94,'Job Catalog'!$H$10:$H$509,D$7,'Job Catalog'!$I$10:$I$509,D$9)/COUNTA('Job Catalog'!$C$10:$C$509),""))</f>
        <v/>
      </c>
      <c r="E94" s="57">
        <f>IF(OR($A94="",E$9=""),"",IFERROR(COUNTIFS('Job Catalog'!$F$10:$F$509,$A94,'Job Catalog'!$H$10:$H$509,E$7,'Job Catalog'!$I$10:$I$509,E$9)/COUNTA('Job Catalog'!$C$10:$C$509),""))</f>
        <v/>
      </c>
      <c r="F94" s="57">
        <f>IF(OR($A94="",F$9=""),"",IFERROR(COUNTIFS('Job Catalog'!$F$10:$F$509,$A94,'Job Catalog'!$H$10:$H$509,F$7,'Job Catalog'!$I$10:$I$509,F$9)/COUNTA('Job Catalog'!$C$10:$C$509),""))</f>
        <v/>
      </c>
      <c r="G94" s="57">
        <f>IF(OR($A94="",G$9=""),"",IFERROR(COUNTIFS('Job Catalog'!$F$10:$F$509,$A94,'Job Catalog'!$H$10:$H$509,G$7,'Job Catalog'!$I$10:$I$509,G$9)/COUNTA('Job Catalog'!$C$10:$C$509),""))</f>
        <v/>
      </c>
      <c r="H94" s="57">
        <f>IF(OR($A94="",H$9=""),"",IFERROR(COUNTIFS('Job Catalog'!$F$10:$F$509,$A94,'Job Catalog'!$H$10:$H$509,H$7,'Job Catalog'!$I$10:$I$509,H$9)/COUNTA('Job Catalog'!$C$10:$C$509),""))</f>
        <v/>
      </c>
      <c r="I94" s="57">
        <f>IF(OR($A94="",I$9=""),"",IFERROR(COUNTIFS('Job Catalog'!$F$10:$F$509,$A94,'Job Catalog'!$H$10:$H$509,I$7,'Job Catalog'!$I$10:$I$509,I$9)/COUNTA('Job Catalog'!$C$10:$C$509),""))</f>
        <v/>
      </c>
      <c r="J94" s="57">
        <f>IF(OR($A94="",J$9=""),"",IFERROR(COUNTIFS('Job Catalog'!$F$10:$F$509,$A94,'Job Catalog'!$H$10:$H$509,J$7,'Job Catalog'!$I$10:$I$509,J$9)/COUNTA('Job Catalog'!$C$10:$C$509),""))</f>
        <v/>
      </c>
      <c r="K94" s="57">
        <f>IF(OR($A94="",K$9=""),"",IFERROR(COUNTIFS('Job Catalog'!$F$10:$F$509,$A94,'Job Catalog'!$H$10:$H$509,K$7,'Job Catalog'!$I$10:$I$509,K$9)/COUNTA('Job Catalog'!$C$10:$C$509),""))</f>
        <v/>
      </c>
      <c r="L94" s="57">
        <f>IF(OR($A94="",L$9=""),"",IFERROR(COUNTIFS('Job Catalog'!$F$10:$F$509,$A94,'Job Catalog'!$H$10:$H$509,L$7,'Job Catalog'!$I$10:$I$509,L$9)/COUNTA('Job Catalog'!$C$10:$C$509),""))</f>
        <v/>
      </c>
      <c r="M94" s="57">
        <f>IF(OR($A94="",M$9=""),"",IFERROR(COUNTIFS('Job Catalog'!$F$10:$F$509,$A94,'Job Catalog'!$H$10:$H$509,M$7,'Job Catalog'!$I$10:$I$509,M$9)/COUNTA('Job Catalog'!$C$10:$C$509),""))</f>
        <v/>
      </c>
      <c r="N94" s="57">
        <f>IF(OR($A94="",N$9=""),"",IFERROR(COUNTIFS('Job Catalog'!$F$10:$F$509,$A94,'Job Catalog'!$H$10:$H$509,N$7,'Job Catalog'!$I$10:$I$509,N$9)/COUNTA('Job Catalog'!$C$10:$C$509),""))</f>
        <v/>
      </c>
      <c r="O94" s="57">
        <f>IF(OR($A94="",O$9=""),"",IFERROR(COUNTIFS('Job Catalog'!$F$10:$F$509,$A94,'Job Catalog'!$H$10:$H$509,O$7,'Job Catalog'!$I$10:$I$509,O$9)/COUNTA('Job Catalog'!$C$10:$C$509),""))</f>
        <v/>
      </c>
      <c r="P94" s="57">
        <f>IF(OR($A94="",P$9=""),"",IFERROR(COUNTIFS('Job Catalog'!$F$10:$F$509,$A94,'Job Catalog'!$H$10:$H$509,P$7,'Job Catalog'!$I$10:$I$509,P$9)/COUNTA('Job Catalog'!$C$10:$C$509),""))</f>
        <v/>
      </c>
      <c r="Q94" s="57">
        <f>IF(OR($A94="",Q$9=""),"",IFERROR(COUNTIFS('Job Catalog'!$F$10:$F$509,$A94,'Job Catalog'!$H$10:$H$509,Q$7,'Job Catalog'!$I$10:$I$509,Q$9)/COUNTA('Job Catalog'!$C$10:$C$509),""))</f>
        <v/>
      </c>
      <c r="R94" s="57">
        <f>IF(OR($A94="",R$9=""),"",IFERROR(COUNTIFS('Job Catalog'!$F$10:$F$509,$A94,'Job Catalog'!$H$10:$H$509,R$7,'Job Catalog'!$I$10:$I$509,R$9)/COUNTA('Job Catalog'!$C$10:$C$509),""))</f>
        <v/>
      </c>
      <c r="S94" s="57">
        <f>IF(OR($A94="",S$9=""),"",IFERROR(COUNTIFS('Job Catalog'!$F$10:$F$509,$A94,'Job Catalog'!$H$10:$H$509,S$7,'Job Catalog'!$I$10:$I$509,S$9)/COUNTA('Job Catalog'!$C$10:$C$509),""))</f>
        <v/>
      </c>
      <c r="T94" s="57">
        <f>IF(OR($A94="",T$9=""),"",IFERROR(COUNTIFS('Job Catalog'!$F$10:$F$509,$A94,'Job Catalog'!$H$10:$H$509,T$7,'Job Catalog'!$I$10:$I$509,T$9)/COUNTA('Job Catalog'!$C$10:$C$509),""))</f>
        <v/>
      </c>
      <c r="U94" s="57">
        <f>IF(OR($A94="",U$9=""),"",IFERROR(COUNTIFS('Job Catalog'!$F$10:$F$509,$A94,'Job Catalog'!$H$10:$H$509,U$7,'Job Catalog'!$I$10:$I$509,U$9)/COUNTA('Job Catalog'!$C$10:$C$509),""))</f>
        <v/>
      </c>
      <c r="V94" s="57">
        <f>IF(OR($A94="",V$9=""),"",IFERROR(COUNTIFS('Job Catalog'!$F$10:$F$509,$A94,'Job Catalog'!$H$10:$H$509,V$7,'Job Catalog'!$I$10:$I$509,V$9)/COUNTA('Job Catalog'!$C$10:$C$509),""))</f>
        <v/>
      </c>
      <c r="W94" s="57">
        <f>IF(OR($A94="",W$9=""),"",IFERROR(COUNTIFS('Job Catalog'!$F$10:$F$509,$A94,'Job Catalog'!$H$10:$H$509,W$7,'Job Catalog'!$I$10:$I$509,W$9)/COUNTA('Job Catalog'!$C$10:$C$509),""))</f>
        <v/>
      </c>
      <c r="X94" s="57">
        <f>IF(OR($A94="",X$9=""),"",IFERROR(COUNTIFS('Job Catalog'!$F$10:$F$509,$A94,'Job Catalog'!$H$10:$H$509,X$7,'Job Catalog'!$I$10:$I$509,X$9)/COUNTA('Job Catalog'!$C$10:$C$509),""))</f>
        <v/>
      </c>
      <c r="Y94" s="57">
        <f>IF(OR($A94="",Y$9=""),"",IFERROR(COUNTIFS('Job Catalog'!$F$10:$F$509,$A94,'Job Catalog'!$H$10:$H$509,Y$7,'Job Catalog'!$I$10:$I$509,Y$9)/COUNTA('Job Catalog'!$C$10:$C$509),""))</f>
        <v/>
      </c>
      <c r="Z94" s="57">
        <f>IF(OR($A94="",Z$9=""),"",IFERROR(COUNTIFS('Job Catalog'!$F$10:$F$509,$A94,'Job Catalog'!$H$10:$H$509,Z$7,'Job Catalog'!$I$10:$I$509,Z$9)/COUNTA('Job Catalog'!$C$10:$C$509),""))</f>
        <v/>
      </c>
      <c r="AA94" s="57">
        <f>IF(OR($A94="",AA$9=""),"",IFERROR(COUNTIFS('Job Catalog'!$F$10:$F$509,$A94,'Job Catalog'!$H$10:$H$509,AA$7,'Job Catalog'!$I$10:$I$509,AA$9)/COUNTA('Job Catalog'!$C$10:$C$509),""))</f>
        <v/>
      </c>
      <c r="AB94" s="57">
        <f>IF(OR($A94="",AB$9=""),"",IFERROR(COUNTIFS('Job Catalog'!$F$10:$F$509,$A94,'Job Catalog'!$H$10:$H$509,AB$7,'Job Catalog'!$I$10:$I$509,AB$9)/COUNTA('Job Catalog'!$C$10:$C$509),""))</f>
        <v/>
      </c>
      <c r="AC94" s="57">
        <f>IF(OR($A94="",AC$9=""),"",IFERROR(COUNTIFS('Job Catalog'!$F$10:$F$509,$A94,'Job Catalog'!$H$10:$H$509,AC$7,'Job Catalog'!$I$10:$I$509,AC$9)/COUNTA('Job Catalog'!$C$10:$C$509),""))</f>
        <v/>
      </c>
      <c r="AD94" s="57">
        <f>IF(OR($A94="",AD$9=""),"",IFERROR(COUNTIFS('Job Catalog'!$F$10:$F$509,$A94,'Job Catalog'!$H$10:$H$509,AD$7,'Job Catalog'!$I$10:$I$509,AD$9)/COUNTA('Job Catalog'!$C$10:$C$509),""))</f>
        <v/>
      </c>
      <c r="AE94" s="57">
        <f>IF(OR($A94="",AE$9=""),"",IFERROR(COUNTIFS('Job Catalog'!$F$10:$F$509,$A94,'Job Catalog'!$H$10:$H$509,AE$7,'Job Catalog'!$I$10:$I$509,AE$9)/COUNTA('Job Catalog'!$C$10:$C$509),""))</f>
        <v/>
      </c>
      <c r="AF94" s="57">
        <f>IF(OR($A94="",AF$9=""),"",IFERROR(COUNTIFS('Job Catalog'!$F$10:$F$509,$A94,'Job Catalog'!$H$10:$H$509,AF$7,'Job Catalog'!$I$10:$I$509,AF$9)/COUNTA('Job Catalog'!$C$10:$C$509),""))</f>
        <v/>
      </c>
      <c r="AG94" s="57">
        <f>IF(OR($A94="",AG$9=""),"",IFERROR(COUNTIFS('Job Catalog'!$F$10:$F$509,$A94,'Job Catalog'!$H$10:$H$509,AG$7,'Job Catalog'!$I$10:$I$509,AG$9)/COUNTA('Job Catalog'!$C$10:$C$509),""))</f>
        <v/>
      </c>
      <c r="AH94" s="57">
        <f>IF(OR($A94="",AH$9=""),"",IFERROR(COUNTIFS('Job Catalog'!$F$10:$F$509,$A94,'Job Catalog'!$H$10:$H$509,AH$7,'Job Catalog'!$I$10:$I$509,AH$9)/COUNTA('Job Catalog'!$C$10:$C$509),""))</f>
        <v/>
      </c>
      <c r="AI94" s="57">
        <f>IF(OR($A94="",AI$9=""),"",IFERROR(COUNTIFS('Job Catalog'!$F$10:$F$509,$A94,'Job Catalog'!$H$10:$H$509,AI$7,'Job Catalog'!$I$10:$I$509,AI$9)/COUNTA('Job Catalog'!$C$10:$C$509),""))</f>
        <v/>
      </c>
      <c r="AJ94" s="57">
        <f>IF(OR($A94="",AJ$9=""),"",IFERROR(COUNTIFS('Job Catalog'!$F$10:$F$509,$A94,'Job Catalog'!$H$10:$H$509,AJ$7,'Job Catalog'!$I$10:$I$509,AJ$9)/COUNTA('Job Catalog'!$C$10:$C$509),""))</f>
        <v/>
      </c>
      <c r="AK94" s="57">
        <f>IF(OR($A94="",AK$9=""),"",IFERROR(COUNTIFS('Job Catalog'!$F$10:$F$509,$A94,'Job Catalog'!$H$10:$H$509,AK$7,'Job Catalog'!$I$10:$I$509,AK$9)/COUNTA('Job Catalog'!$C$10:$C$509),""))</f>
        <v/>
      </c>
      <c r="AL94" s="57">
        <f>IF(OR($A94="",AL$9=""),"",IFERROR(COUNTIFS('Job Catalog'!$F$10:$F$509,$A94,'Job Catalog'!$H$10:$H$509,AL$7,'Job Catalog'!$I$10:$I$509,AL$9)/COUNTA('Job Catalog'!$C$10:$C$509),""))</f>
        <v/>
      </c>
      <c r="AM94" s="57">
        <f>IF(OR($A94="",AM$9=""),"",IFERROR(COUNTIFS('Job Catalog'!$F$10:$F$509,$A94,'Job Catalog'!$H$10:$H$509,AM$7,'Job Catalog'!$I$10:$I$509,AM$9)/COUNTA('Job Catalog'!$C$10:$C$509),""))</f>
        <v/>
      </c>
      <c r="AN94" s="57">
        <f>IF(OR($A94="",AN$9=""),"",IFERROR(COUNTIFS('Job Catalog'!$F$10:$F$509,$A94,'Job Catalog'!$H$10:$H$509,AN$7,'Job Catalog'!$I$10:$I$509,AN$9)/COUNTA('Job Catalog'!$C$10:$C$509),""))</f>
        <v/>
      </c>
      <c r="AO94" s="57">
        <f>IF(OR($A94="",AO$9=""),"",IFERROR(COUNTIFS('Job Catalog'!$F$10:$F$509,$A94,'Job Catalog'!$H$10:$H$509,AO$7,'Job Catalog'!$I$10:$I$509,AO$9)/COUNTA('Job Catalog'!$C$10:$C$509),""))</f>
        <v/>
      </c>
      <c r="AP94" s="57">
        <f>IF(OR($A94="",AP$9=""),"",IFERROR(COUNTIFS('Job Catalog'!$F$10:$F$509,$A94,'Job Catalog'!$H$10:$H$509,AP$7,'Job Catalog'!$I$10:$I$509,AP$9)/COUNTA('Job Catalog'!$C$10:$C$509),""))</f>
        <v/>
      </c>
      <c r="AQ94" s="57">
        <f>IF(OR($A94="",AQ$9=""),"",IFERROR(COUNTIFS('Job Catalog'!$F$10:$F$509,$A94,'Job Catalog'!$H$10:$H$509,AQ$7,'Job Catalog'!$I$10:$I$509,AQ$9)/COUNTA('Job Catalog'!$C$10:$C$509),""))</f>
        <v/>
      </c>
      <c r="AR94" s="57">
        <f>IF(OR($A94="",AR$9=""),"",IFERROR(COUNTIFS('Job Catalog'!$F$10:$F$509,$A94,'Job Catalog'!$H$10:$H$509,AR$7,'Job Catalog'!$I$10:$I$509,AR$9)/COUNTA('Job Catalog'!$C$10:$C$509),""))</f>
        <v/>
      </c>
      <c r="AS94" s="57">
        <f>IF(OR($A94="",AS$9=""),"",IFERROR(COUNTIFS('Job Catalog'!$F$10:$F$509,$A94,'Job Catalog'!$H$10:$H$509,AS$7,'Job Catalog'!$I$10:$I$509,AS$9)/COUNTA('Job Catalog'!$C$10:$C$509),""))</f>
        <v/>
      </c>
      <c r="AT94" s="57">
        <f>IF(OR($A94="",AT$9=""),"",IFERROR(COUNTIFS('Job Catalog'!$F$10:$F$509,$A94,'Job Catalog'!$H$10:$H$509,AT$7,'Job Catalog'!$I$10:$I$509,AT$9)/COUNTA('Job Catalog'!$C$10:$C$509),""))</f>
        <v/>
      </c>
      <c r="AU94" s="57">
        <f>IF(OR($A94="",AU$9=""),"",IFERROR(COUNTIFS('Job Catalog'!$F$10:$F$509,$A94,'Job Catalog'!$H$10:$H$509,AU$7,'Job Catalog'!$I$10:$I$509,AU$9)/COUNTA('Job Catalog'!$C$10:$C$509),""))</f>
        <v/>
      </c>
      <c r="AV94" s="57">
        <f>IF(OR($A94="",AV$9=""),"",IFERROR(COUNTIFS('Job Catalog'!$F$10:$F$509,$A94,'Job Catalog'!$H$10:$H$509,AV$7,'Job Catalog'!$I$10:$I$509,AV$9)/COUNTA('Job Catalog'!$C$10:$C$509),""))</f>
        <v/>
      </c>
      <c r="AW94" s="57">
        <f>IF(OR($A94="",AW$9=""),"",IFERROR(COUNTIFS('Job Catalog'!$F$10:$F$509,$A94,'Job Catalog'!$H$10:$H$509,AW$7,'Job Catalog'!$I$10:$I$509,AW$9)/COUNTA('Job Catalog'!$C$10:$C$509),""))</f>
        <v/>
      </c>
      <c r="AX94" s="57">
        <f>IF(OR($A94="",AX$9=""),"",IFERROR(COUNTIFS('Job Catalog'!$F$10:$F$509,$A94,'Job Catalog'!$H$10:$H$509,AX$7,'Job Catalog'!$I$10:$I$509,AX$9)/COUNTA('Job Catalog'!$C$10:$C$509),""))</f>
        <v/>
      </c>
      <c r="AY94" s="57">
        <f>IF(OR($A94="",AY$9=""),"",IFERROR(COUNTIFS('Job Catalog'!$F$10:$F$509,$A94,'Job Catalog'!$H$10:$H$509,AY$7,'Job Catalog'!$I$10:$I$509,AY$9)/COUNTA('Job Catalog'!$C$10:$C$509),""))</f>
        <v/>
      </c>
      <c r="AZ94" s="57">
        <f>IF(OR($A94="",AZ$9=""),"",IFERROR(COUNTIFS('Job Catalog'!$F$10:$F$509,$A94,'Job Catalog'!$H$10:$H$509,AZ$7,'Job Catalog'!$I$10:$I$509,AZ$9)/COUNTA('Job Catalog'!$C$10:$C$509),""))</f>
        <v/>
      </c>
      <c r="BA94" s="57">
        <f>IF(OR($A94="",BA$9=""),"",IFERROR(COUNTIFS('Job Catalog'!$F$10:$F$509,$A94,'Job Catalog'!$H$10:$H$509,BA$7,'Job Catalog'!$I$10:$I$509,BA$9)/COUNTA('Job Catalog'!$C$10:$C$509),""))</f>
        <v/>
      </c>
      <c r="BB94" s="57">
        <f>IF(OR($A94="",BB$9=""),"",IFERROR(COUNTIFS('Job Catalog'!$F$10:$F$509,$A94,'Job Catalog'!$H$10:$H$509,BB$7,'Job Catalog'!$I$10:$I$509,BB$9)/COUNTA('Job Catalog'!$C$10:$C$509),""))</f>
        <v/>
      </c>
      <c r="BC94" s="57">
        <f>IF(OR($A94="",BC$9=""),"",IFERROR(COUNTIFS('Job Catalog'!$F$10:$F$509,$A94,'Job Catalog'!$H$10:$H$509,BC$7,'Job Catalog'!$I$10:$I$509,BC$9)/COUNTA('Job Catalog'!$C$10:$C$509),""))</f>
        <v/>
      </c>
      <c r="BD94" s="57">
        <f>IF(OR($A94="",BD$9=""),"",IFERROR(COUNTIFS('Job Catalog'!$F$10:$F$509,$A94,'Job Catalog'!$H$10:$H$509,BD$7,'Job Catalog'!$I$10:$I$509,BD$9)/COUNTA('Job Catalog'!$C$10:$C$509),""))</f>
        <v/>
      </c>
      <c r="BE94" s="57">
        <f>IF(OR($A94="",BE$9=""),"",IFERROR(COUNTIFS('Job Catalog'!$F$10:$F$509,$A94,'Job Catalog'!$H$10:$H$509,BE$7,'Job Catalog'!$I$10:$I$509,BE$9)/COUNTA('Job Catalog'!$C$10:$C$509),""))</f>
        <v/>
      </c>
      <c r="BF94" s="57">
        <f>IF(OR($A94="",BF$9=""),"",IFERROR(COUNTIFS('Job Catalog'!$F$10:$F$509,$A94,'Job Catalog'!$H$10:$H$509,BF$7,'Job Catalog'!$I$10:$I$509,BF$9)/COUNTA('Job Catalog'!$C$10:$C$509),""))</f>
        <v/>
      </c>
      <c r="BG94" s="57">
        <f>IF(OR($A94="",BG$9=""),"",IFERROR(COUNTIFS('Job Catalog'!$F$10:$F$509,$A94,'Job Catalog'!$H$10:$H$509,BG$7,'Job Catalog'!$I$10:$I$509,BG$9)/COUNTA('Job Catalog'!$C$10:$C$509),""))</f>
        <v/>
      </c>
      <c r="BH94" s="57">
        <f>IF(OR($A94="",BH$9=""),"",IFERROR(COUNTIFS('Job Catalog'!$F$10:$F$509,$A94,'Job Catalog'!$H$10:$H$509,BH$7,'Job Catalog'!$I$10:$I$509,BH$9)/COUNTA('Job Catalog'!$C$10:$C$509),""))</f>
        <v/>
      </c>
      <c r="BI94" s="57">
        <f>IF(OR($A94="",BI$9=""),"",IFERROR(COUNTIFS('Job Catalog'!$F$10:$F$509,$A94,'Job Catalog'!$H$10:$H$509,BI$7,'Job Catalog'!$I$10:$I$509,BI$9)/COUNTA('Job Catalog'!$C$10:$C$509),""))</f>
        <v/>
      </c>
      <c r="BJ94" s="57">
        <f>IF(OR($A94="",BJ$9=""),"",IFERROR(COUNTIFS('Job Catalog'!$F$10:$F$509,$A94,'Job Catalog'!$H$10:$H$509,BJ$7,'Job Catalog'!$I$10:$I$509,BJ$9)/COUNTA('Job Catalog'!$C$10:$C$509),""))</f>
        <v/>
      </c>
      <c r="BK94" s="57">
        <f>IF(OR($A94="",BK$9=""),"",IFERROR(COUNTIFS('Job Catalog'!$F$10:$F$509,$A94,'Job Catalog'!$H$10:$H$509,BK$7,'Job Catalog'!$I$10:$I$509,BK$9)/COUNTA('Job Catalog'!$C$10:$C$509),""))</f>
        <v/>
      </c>
      <c r="BL94" s="57">
        <f>IF(OR($A94="",BL$9=""),"",IFERROR(COUNTIFS('Job Catalog'!$F$10:$F$509,$A94,'Job Catalog'!$H$10:$H$509,BL$7,'Job Catalog'!$I$10:$I$509,BL$9)/COUNTA('Job Catalog'!$C$10:$C$509),""))</f>
        <v/>
      </c>
      <c r="BM94" s="57">
        <f>IF(OR($A94="",BM$9=""),"",IFERROR(COUNTIFS('Job Catalog'!$F$10:$F$509,$A94,'Job Catalog'!$H$10:$H$509,BM$7,'Job Catalog'!$I$10:$I$509,BM$9)/COUNTA('Job Catalog'!$C$10:$C$509),""))</f>
        <v/>
      </c>
      <c r="BN94" s="57">
        <f>IF(OR($A94="",BN$9=""),"",IFERROR(COUNTIFS('Job Catalog'!$F$10:$F$509,$A94,'Job Catalog'!$H$10:$H$509,BN$7,'Job Catalog'!$I$10:$I$509,BN$9)/COUNTA('Job Catalog'!$C$10:$C$509),""))</f>
        <v/>
      </c>
      <c r="BO94" s="57">
        <f>IF(OR($A94="",BO$9=""),"",IFERROR(COUNTIFS('Job Catalog'!$F$10:$F$509,$A94,'Job Catalog'!$H$10:$H$509,BO$7,'Job Catalog'!$I$10:$I$509,BO$9)/COUNTA('Job Catalog'!$C$10:$C$509),""))</f>
        <v/>
      </c>
      <c r="BP94" s="57">
        <f>IF(OR($A94="",BP$9=""),"",IFERROR(COUNTIFS('Job Catalog'!$F$10:$F$509,$A94,'Job Catalog'!$H$10:$H$509,BP$7,'Job Catalog'!$I$10:$I$509,BP$9)/COUNTA('Job Catalog'!$C$10:$C$509),""))</f>
        <v/>
      </c>
      <c r="BQ94" s="57">
        <f>IF(OR($A94="",BQ$9=""),"",IFERROR(COUNTIFS('Job Catalog'!$F$10:$F$509,$A94,'Job Catalog'!$H$10:$H$509,BQ$7,'Job Catalog'!$I$10:$I$509,BQ$9)/COUNTA('Job Catalog'!$C$10:$C$509),""))</f>
        <v/>
      </c>
      <c r="BR94" s="57">
        <f>IF(OR($A94="",BR$9=""),"",IFERROR(COUNTIFS('Job Catalog'!$F$10:$F$509,$A94,'Job Catalog'!$H$10:$H$509,BR$7,'Job Catalog'!$I$10:$I$509,BR$9)/COUNTA('Job Catalog'!$C$10:$C$509),""))</f>
        <v/>
      </c>
      <c r="BS94" s="57">
        <f>IF(OR($A94="",BS$9=""),"",IFERROR(COUNTIFS('Job Catalog'!$F$10:$F$509,$A94,'Job Catalog'!$H$10:$H$509,BS$7,'Job Catalog'!$I$10:$I$509,BS$9)/COUNTA('Job Catalog'!$C$10:$C$509),""))</f>
        <v/>
      </c>
      <c r="BT94" s="57">
        <f>IF(OR($A94="",BT$9=""),"",IFERROR(COUNTIFS('Job Catalog'!$F$10:$F$509,$A94,'Job Catalog'!$H$10:$H$509,BT$7,'Job Catalog'!$I$10:$I$509,BT$9)/COUNTA('Job Catalog'!$C$10:$C$509),""))</f>
        <v/>
      </c>
      <c r="BU94" s="57">
        <f>IF(OR($A94="",BU$9=""),"",IFERROR(COUNTIFS('Job Catalog'!$F$10:$F$509,$A94,'Job Catalog'!$H$10:$H$509,BU$7,'Job Catalog'!$I$10:$I$509,BU$9)/COUNTA('Job Catalog'!$C$10:$C$509),""))</f>
        <v/>
      </c>
      <c r="BV94" s="57">
        <f>IF(OR($A94="",BV$9=""),"",IFERROR(COUNTIFS('Job Catalog'!$F$10:$F$509,$A94,'Job Catalog'!$H$10:$H$509,BV$7,'Job Catalog'!$I$10:$I$509,BV$9)/COUNTA('Job Catalog'!$C$10:$C$509),""))</f>
        <v/>
      </c>
      <c r="BW94" s="57">
        <f>IF(OR($A94="",BW$9=""),"",IFERROR(COUNTIFS('Job Catalog'!$F$10:$F$509,$A94,'Job Catalog'!$H$10:$H$509,BW$7,'Job Catalog'!$I$10:$I$509,BW$9)/COUNTA('Job Catalog'!$C$10:$C$509),""))</f>
        <v/>
      </c>
      <c r="BX94" s="57">
        <f>IF(OR($A94="",BX$9=""),"",IFERROR(COUNTIFS('Job Catalog'!$F$10:$F$509,$A94,'Job Catalog'!$H$10:$H$509,BX$7,'Job Catalog'!$I$10:$I$509,BX$9)/COUNTA('Job Catalog'!$C$10:$C$509),""))</f>
        <v/>
      </c>
      <c r="BY94" s="57">
        <f>IF(OR($A94="",BY$9=""),"",IFERROR(COUNTIFS('Job Catalog'!$F$10:$F$509,$A94,'Job Catalog'!$H$10:$H$509,BY$7,'Job Catalog'!$I$10:$I$509,BY$9)/COUNTA('Job Catalog'!$C$10:$C$509),""))</f>
        <v/>
      </c>
      <c r="BZ94" s="57">
        <f>IF(OR($A94="",BZ$9=""),"",IFERROR(COUNTIFS('Job Catalog'!$F$10:$F$509,$A94,'Job Catalog'!$H$10:$H$509,BZ$7,'Job Catalog'!$I$10:$I$509,BZ$9)/COUNTA('Job Catalog'!$C$10:$C$509),""))</f>
        <v/>
      </c>
      <c r="CA94" s="57">
        <f>IF(OR($A94="",CA$9=""),"",IFERROR(COUNTIFS('Job Catalog'!$F$10:$F$509,$A94,'Job Catalog'!$H$10:$H$509,CA$7,'Job Catalog'!$I$10:$I$509,CA$9)/COUNTA('Job Catalog'!$C$10:$C$509),""))</f>
        <v/>
      </c>
      <c r="CB94" s="57">
        <f>IF(OR($A94="",CB$9=""),"",IFERROR(COUNTIFS('Job Catalog'!$F$10:$F$509,$A94,'Job Catalog'!$H$10:$H$509,CB$7,'Job Catalog'!$I$10:$I$509,CB$9)/COUNTA('Job Catalog'!$C$10:$C$509),""))</f>
        <v/>
      </c>
      <c r="CC94" s="57">
        <f>IF(OR($A94="",CC$9=""),"",IFERROR(COUNTIFS('Job Catalog'!$F$10:$F$509,$A94,'Job Catalog'!$H$10:$H$509,CC$7,'Job Catalog'!$I$10:$I$509,CC$9)/COUNTA('Job Catalog'!$C$10:$C$509),""))</f>
        <v/>
      </c>
      <c r="CD94" s="57">
        <f>IF(OR($A94="",CD$9=""),"",IFERROR(COUNTIFS('Job Catalog'!$F$10:$F$509,$A94,'Job Catalog'!$H$10:$H$509,CD$7,'Job Catalog'!$I$10:$I$509,CD$9)/COUNTA('Job Catalog'!$C$10:$C$509),""))</f>
        <v/>
      </c>
      <c r="CE94" s="57">
        <f>IF(OR($A94="",CE$9=""),"",IFERROR(COUNTIFS('Job Catalog'!$F$10:$F$509,$A94,'Job Catalog'!$H$10:$H$509,CE$7,'Job Catalog'!$I$10:$I$509,CE$9)/COUNTA('Job Catalog'!$C$10:$C$509),""))</f>
        <v/>
      </c>
      <c r="CF94" s="57">
        <f>IF(OR($A94="",CF$9=""),"",IFERROR(COUNTIFS('Job Catalog'!$F$10:$F$509,$A94,'Job Catalog'!$H$10:$H$509,CF$7,'Job Catalog'!$I$10:$I$509,CF$9)/COUNTA('Job Catalog'!$C$10:$C$509),""))</f>
        <v/>
      </c>
      <c r="CG94" s="57">
        <f>IF(OR($A94="",CG$9=""),"",IFERROR(COUNTIFS('Job Catalog'!$F$10:$F$509,$A94,'Job Catalog'!$H$10:$H$509,CG$7,'Job Catalog'!$I$10:$I$509,CG$9)/COUNTA('Job Catalog'!$C$10:$C$509),""))</f>
        <v/>
      </c>
      <c r="CH94" s="57">
        <f>IF(OR($A94="",CH$9=""),"",IFERROR(COUNTIFS('Job Catalog'!$F$10:$F$509,$A94,'Job Catalog'!$H$10:$H$509,CH$7,'Job Catalog'!$I$10:$I$509,CH$9)/COUNTA('Job Catalog'!$C$10:$C$509),""))</f>
        <v/>
      </c>
      <c r="CI94" s="57">
        <f>IF(OR($A94="",CI$9=""),"",IFERROR(COUNTIFS('Job Catalog'!$F$10:$F$509,$A94,'Job Catalog'!$H$10:$H$509,CI$7,'Job Catalog'!$I$10:$I$509,CI$9)/COUNTA('Job Catalog'!$C$10:$C$509),""))</f>
        <v/>
      </c>
      <c r="CJ94" s="57">
        <f>IF(OR($A94="",CJ$9=""),"",IFERROR(COUNTIFS('Job Catalog'!$F$10:$F$509,$A94,'Job Catalog'!$H$10:$H$509,CJ$7,'Job Catalog'!$I$10:$I$509,CJ$9)/COUNTA('Job Catalog'!$C$10:$C$509),""))</f>
        <v/>
      </c>
      <c r="CK94" s="57">
        <f>IF(OR($A94="",CK$9=""),"",IFERROR(COUNTIFS('Job Catalog'!$F$10:$F$509,$A94,'Job Catalog'!$H$10:$H$509,CK$7,'Job Catalog'!$I$10:$I$509,CK$9)/COUNTA('Job Catalog'!$C$10:$C$509),""))</f>
        <v/>
      </c>
      <c r="CL94" s="57">
        <f>IF(OR($A94="",CL$9=""),"",IFERROR(COUNTIFS('Job Catalog'!$F$10:$F$509,$A94,'Job Catalog'!$H$10:$H$509,CL$7,'Job Catalog'!$I$10:$I$509,CL$9)/COUNTA('Job Catalog'!$C$10:$C$509),""))</f>
        <v/>
      </c>
      <c r="CM94" s="57">
        <f>IF(OR($A94="",CM$9=""),"",IFERROR(COUNTIFS('Job Catalog'!$F$10:$F$509,$A94,'Job Catalog'!$H$10:$H$509,CM$7,'Job Catalog'!$I$10:$I$509,CM$9)/COUNTA('Job Catalog'!$C$10:$C$509),""))</f>
        <v/>
      </c>
      <c r="CN94" s="57">
        <f>IF(OR($A94="",CN$9=""),"",IFERROR(COUNTIFS('Job Catalog'!$F$10:$F$509,$A94,'Job Catalog'!$H$10:$H$509,CN$7,'Job Catalog'!$I$10:$I$509,CN$9)/COUNTA('Job Catalog'!$C$10:$C$509),""))</f>
        <v/>
      </c>
      <c r="CO94" s="57">
        <f>IF(OR($A94="",CO$9=""),"",IFERROR(COUNTIFS('Job Catalog'!$F$10:$F$509,$A94,'Job Catalog'!$H$10:$H$509,CO$7,'Job Catalog'!$I$10:$I$509,CO$9)/COUNTA('Job Catalog'!$C$10:$C$509),""))</f>
        <v/>
      </c>
      <c r="CP94" s="57">
        <f>IF(OR($A94="",CP$9=""),"",IFERROR(COUNTIFS('Job Catalog'!$F$10:$F$509,$A94,'Job Catalog'!$H$10:$H$509,CP$7,'Job Catalog'!$I$10:$I$509,CP$9)/COUNTA('Job Catalog'!$C$10:$C$509),""))</f>
        <v/>
      </c>
      <c r="CQ94" s="57">
        <f>IF(OR($A94="",CQ$9=""),"",IFERROR(COUNTIFS('Job Catalog'!$F$10:$F$509,$A94,'Job Catalog'!$H$10:$H$509,CQ$7,'Job Catalog'!$I$10:$I$509,CQ$9)/COUNTA('Job Catalog'!$C$10:$C$509),""))</f>
        <v/>
      </c>
      <c r="CR94" s="57">
        <f>IF(OR($A94="",CR$9=""),"",IFERROR(COUNTIFS('Job Catalog'!$F$10:$F$509,$A94,'Job Catalog'!$H$10:$H$509,CR$7,'Job Catalog'!$I$10:$I$509,CR$9)/COUNTA('Job Catalog'!$C$10:$C$509),""))</f>
        <v/>
      </c>
      <c r="CS94" s="57">
        <f>IF(OR($A94="",CS$9=""),"",IFERROR(COUNTIFS('Job Catalog'!$F$10:$F$509,$A94,'Job Catalog'!$H$10:$H$509,CS$7,'Job Catalog'!$I$10:$I$509,CS$9)/COUNTA('Job Catalog'!$C$10:$C$509),""))</f>
        <v/>
      </c>
      <c r="CT94" s="57">
        <f>IF(OR($A94="",CT$9=""),"",IFERROR(COUNTIFS('Job Catalog'!$F$10:$F$509,$A94,'Job Catalog'!$H$10:$H$509,CT$7,'Job Catalog'!$I$10:$I$509,CT$9)/COUNTA('Job Catalog'!$C$10:$C$509),""))</f>
        <v/>
      </c>
      <c r="CU94" s="58">
        <f>IF($A94="","",SUM(C94:CT94))</f>
        <v/>
      </c>
    </row>
    <row r="95">
      <c r="A95">
        <f>IF(SETUP!$C233="","",SETUP!$C233)</f>
        <v/>
      </c>
      <c r="B95" s="9">
        <f>IF(SETUP!$C233="","",SETUP!$B233&amp;" / "&amp;SETUP!$D233)</f>
        <v/>
      </c>
      <c r="C95" s="57">
        <f>IF(OR($A95="",C$9=""),"",IFERROR(COUNTIFS('Job Catalog'!$F$10:$F$509,$A95,'Job Catalog'!$H$10:$H$509,C$7,'Job Catalog'!$I$10:$I$509,C$9)/COUNTA('Job Catalog'!$C$10:$C$509),""))</f>
        <v/>
      </c>
      <c r="D95" s="57">
        <f>IF(OR($A95="",D$9=""),"",IFERROR(COUNTIFS('Job Catalog'!$F$10:$F$509,$A95,'Job Catalog'!$H$10:$H$509,D$7,'Job Catalog'!$I$10:$I$509,D$9)/COUNTA('Job Catalog'!$C$10:$C$509),""))</f>
        <v/>
      </c>
      <c r="E95" s="57">
        <f>IF(OR($A95="",E$9=""),"",IFERROR(COUNTIFS('Job Catalog'!$F$10:$F$509,$A95,'Job Catalog'!$H$10:$H$509,E$7,'Job Catalog'!$I$10:$I$509,E$9)/COUNTA('Job Catalog'!$C$10:$C$509),""))</f>
        <v/>
      </c>
      <c r="F95" s="57">
        <f>IF(OR($A95="",F$9=""),"",IFERROR(COUNTIFS('Job Catalog'!$F$10:$F$509,$A95,'Job Catalog'!$H$10:$H$509,F$7,'Job Catalog'!$I$10:$I$509,F$9)/COUNTA('Job Catalog'!$C$10:$C$509),""))</f>
        <v/>
      </c>
      <c r="G95" s="57">
        <f>IF(OR($A95="",G$9=""),"",IFERROR(COUNTIFS('Job Catalog'!$F$10:$F$509,$A95,'Job Catalog'!$H$10:$H$509,G$7,'Job Catalog'!$I$10:$I$509,G$9)/COUNTA('Job Catalog'!$C$10:$C$509),""))</f>
        <v/>
      </c>
      <c r="H95" s="57">
        <f>IF(OR($A95="",H$9=""),"",IFERROR(COUNTIFS('Job Catalog'!$F$10:$F$509,$A95,'Job Catalog'!$H$10:$H$509,H$7,'Job Catalog'!$I$10:$I$509,H$9)/COUNTA('Job Catalog'!$C$10:$C$509),""))</f>
        <v/>
      </c>
      <c r="I95" s="57">
        <f>IF(OR($A95="",I$9=""),"",IFERROR(COUNTIFS('Job Catalog'!$F$10:$F$509,$A95,'Job Catalog'!$H$10:$H$509,I$7,'Job Catalog'!$I$10:$I$509,I$9)/COUNTA('Job Catalog'!$C$10:$C$509),""))</f>
        <v/>
      </c>
      <c r="J95" s="57">
        <f>IF(OR($A95="",J$9=""),"",IFERROR(COUNTIFS('Job Catalog'!$F$10:$F$509,$A95,'Job Catalog'!$H$10:$H$509,J$7,'Job Catalog'!$I$10:$I$509,J$9)/COUNTA('Job Catalog'!$C$10:$C$509),""))</f>
        <v/>
      </c>
      <c r="K95" s="57">
        <f>IF(OR($A95="",K$9=""),"",IFERROR(COUNTIFS('Job Catalog'!$F$10:$F$509,$A95,'Job Catalog'!$H$10:$H$509,K$7,'Job Catalog'!$I$10:$I$509,K$9)/COUNTA('Job Catalog'!$C$10:$C$509),""))</f>
        <v/>
      </c>
      <c r="L95" s="57">
        <f>IF(OR($A95="",L$9=""),"",IFERROR(COUNTIFS('Job Catalog'!$F$10:$F$509,$A95,'Job Catalog'!$H$10:$H$509,L$7,'Job Catalog'!$I$10:$I$509,L$9)/COUNTA('Job Catalog'!$C$10:$C$509),""))</f>
        <v/>
      </c>
      <c r="M95" s="57">
        <f>IF(OR($A95="",M$9=""),"",IFERROR(COUNTIFS('Job Catalog'!$F$10:$F$509,$A95,'Job Catalog'!$H$10:$H$509,M$7,'Job Catalog'!$I$10:$I$509,M$9)/COUNTA('Job Catalog'!$C$10:$C$509),""))</f>
        <v/>
      </c>
      <c r="N95" s="57">
        <f>IF(OR($A95="",N$9=""),"",IFERROR(COUNTIFS('Job Catalog'!$F$10:$F$509,$A95,'Job Catalog'!$H$10:$H$509,N$7,'Job Catalog'!$I$10:$I$509,N$9)/COUNTA('Job Catalog'!$C$10:$C$509),""))</f>
        <v/>
      </c>
      <c r="O95" s="57">
        <f>IF(OR($A95="",O$9=""),"",IFERROR(COUNTIFS('Job Catalog'!$F$10:$F$509,$A95,'Job Catalog'!$H$10:$H$509,O$7,'Job Catalog'!$I$10:$I$509,O$9)/COUNTA('Job Catalog'!$C$10:$C$509),""))</f>
        <v/>
      </c>
      <c r="P95" s="57">
        <f>IF(OR($A95="",P$9=""),"",IFERROR(COUNTIFS('Job Catalog'!$F$10:$F$509,$A95,'Job Catalog'!$H$10:$H$509,P$7,'Job Catalog'!$I$10:$I$509,P$9)/COUNTA('Job Catalog'!$C$10:$C$509),""))</f>
        <v/>
      </c>
      <c r="Q95" s="57">
        <f>IF(OR($A95="",Q$9=""),"",IFERROR(COUNTIFS('Job Catalog'!$F$10:$F$509,$A95,'Job Catalog'!$H$10:$H$509,Q$7,'Job Catalog'!$I$10:$I$509,Q$9)/COUNTA('Job Catalog'!$C$10:$C$509),""))</f>
        <v/>
      </c>
      <c r="R95" s="57">
        <f>IF(OR($A95="",R$9=""),"",IFERROR(COUNTIFS('Job Catalog'!$F$10:$F$509,$A95,'Job Catalog'!$H$10:$H$509,R$7,'Job Catalog'!$I$10:$I$509,R$9)/COUNTA('Job Catalog'!$C$10:$C$509),""))</f>
        <v/>
      </c>
      <c r="S95" s="57">
        <f>IF(OR($A95="",S$9=""),"",IFERROR(COUNTIFS('Job Catalog'!$F$10:$F$509,$A95,'Job Catalog'!$H$10:$H$509,S$7,'Job Catalog'!$I$10:$I$509,S$9)/COUNTA('Job Catalog'!$C$10:$C$509),""))</f>
        <v/>
      </c>
      <c r="T95" s="57">
        <f>IF(OR($A95="",T$9=""),"",IFERROR(COUNTIFS('Job Catalog'!$F$10:$F$509,$A95,'Job Catalog'!$H$10:$H$509,T$7,'Job Catalog'!$I$10:$I$509,T$9)/COUNTA('Job Catalog'!$C$10:$C$509),""))</f>
        <v/>
      </c>
      <c r="U95" s="57">
        <f>IF(OR($A95="",U$9=""),"",IFERROR(COUNTIFS('Job Catalog'!$F$10:$F$509,$A95,'Job Catalog'!$H$10:$H$509,U$7,'Job Catalog'!$I$10:$I$509,U$9)/COUNTA('Job Catalog'!$C$10:$C$509),""))</f>
        <v/>
      </c>
      <c r="V95" s="57">
        <f>IF(OR($A95="",V$9=""),"",IFERROR(COUNTIFS('Job Catalog'!$F$10:$F$509,$A95,'Job Catalog'!$H$10:$H$509,V$7,'Job Catalog'!$I$10:$I$509,V$9)/COUNTA('Job Catalog'!$C$10:$C$509),""))</f>
        <v/>
      </c>
      <c r="W95" s="57">
        <f>IF(OR($A95="",W$9=""),"",IFERROR(COUNTIFS('Job Catalog'!$F$10:$F$509,$A95,'Job Catalog'!$H$10:$H$509,W$7,'Job Catalog'!$I$10:$I$509,W$9)/COUNTA('Job Catalog'!$C$10:$C$509),""))</f>
        <v/>
      </c>
      <c r="X95" s="57">
        <f>IF(OR($A95="",X$9=""),"",IFERROR(COUNTIFS('Job Catalog'!$F$10:$F$509,$A95,'Job Catalog'!$H$10:$H$509,X$7,'Job Catalog'!$I$10:$I$509,X$9)/COUNTA('Job Catalog'!$C$10:$C$509),""))</f>
        <v/>
      </c>
      <c r="Y95" s="57">
        <f>IF(OR($A95="",Y$9=""),"",IFERROR(COUNTIFS('Job Catalog'!$F$10:$F$509,$A95,'Job Catalog'!$H$10:$H$509,Y$7,'Job Catalog'!$I$10:$I$509,Y$9)/COUNTA('Job Catalog'!$C$10:$C$509),""))</f>
        <v/>
      </c>
      <c r="Z95" s="57">
        <f>IF(OR($A95="",Z$9=""),"",IFERROR(COUNTIFS('Job Catalog'!$F$10:$F$509,$A95,'Job Catalog'!$H$10:$H$509,Z$7,'Job Catalog'!$I$10:$I$509,Z$9)/COUNTA('Job Catalog'!$C$10:$C$509),""))</f>
        <v/>
      </c>
      <c r="AA95" s="57">
        <f>IF(OR($A95="",AA$9=""),"",IFERROR(COUNTIFS('Job Catalog'!$F$10:$F$509,$A95,'Job Catalog'!$H$10:$H$509,AA$7,'Job Catalog'!$I$10:$I$509,AA$9)/COUNTA('Job Catalog'!$C$10:$C$509),""))</f>
        <v/>
      </c>
      <c r="AB95" s="57">
        <f>IF(OR($A95="",AB$9=""),"",IFERROR(COUNTIFS('Job Catalog'!$F$10:$F$509,$A95,'Job Catalog'!$H$10:$H$509,AB$7,'Job Catalog'!$I$10:$I$509,AB$9)/COUNTA('Job Catalog'!$C$10:$C$509),""))</f>
        <v/>
      </c>
      <c r="AC95" s="57">
        <f>IF(OR($A95="",AC$9=""),"",IFERROR(COUNTIFS('Job Catalog'!$F$10:$F$509,$A95,'Job Catalog'!$H$10:$H$509,AC$7,'Job Catalog'!$I$10:$I$509,AC$9)/COUNTA('Job Catalog'!$C$10:$C$509),""))</f>
        <v/>
      </c>
      <c r="AD95" s="57">
        <f>IF(OR($A95="",AD$9=""),"",IFERROR(COUNTIFS('Job Catalog'!$F$10:$F$509,$A95,'Job Catalog'!$H$10:$H$509,AD$7,'Job Catalog'!$I$10:$I$509,AD$9)/COUNTA('Job Catalog'!$C$10:$C$509),""))</f>
        <v/>
      </c>
      <c r="AE95" s="57">
        <f>IF(OR($A95="",AE$9=""),"",IFERROR(COUNTIFS('Job Catalog'!$F$10:$F$509,$A95,'Job Catalog'!$H$10:$H$509,AE$7,'Job Catalog'!$I$10:$I$509,AE$9)/COUNTA('Job Catalog'!$C$10:$C$509),""))</f>
        <v/>
      </c>
      <c r="AF95" s="57">
        <f>IF(OR($A95="",AF$9=""),"",IFERROR(COUNTIFS('Job Catalog'!$F$10:$F$509,$A95,'Job Catalog'!$H$10:$H$509,AF$7,'Job Catalog'!$I$10:$I$509,AF$9)/COUNTA('Job Catalog'!$C$10:$C$509),""))</f>
        <v/>
      </c>
      <c r="AG95" s="57">
        <f>IF(OR($A95="",AG$9=""),"",IFERROR(COUNTIFS('Job Catalog'!$F$10:$F$509,$A95,'Job Catalog'!$H$10:$H$509,AG$7,'Job Catalog'!$I$10:$I$509,AG$9)/COUNTA('Job Catalog'!$C$10:$C$509),""))</f>
        <v/>
      </c>
      <c r="AH95" s="57">
        <f>IF(OR($A95="",AH$9=""),"",IFERROR(COUNTIFS('Job Catalog'!$F$10:$F$509,$A95,'Job Catalog'!$H$10:$H$509,AH$7,'Job Catalog'!$I$10:$I$509,AH$9)/COUNTA('Job Catalog'!$C$10:$C$509),""))</f>
        <v/>
      </c>
      <c r="AI95" s="57">
        <f>IF(OR($A95="",AI$9=""),"",IFERROR(COUNTIFS('Job Catalog'!$F$10:$F$509,$A95,'Job Catalog'!$H$10:$H$509,AI$7,'Job Catalog'!$I$10:$I$509,AI$9)/COUNTA('Job Catalog'!$C$10:$C$509),""))</f>
        <v/>
      </c>
      <c r="AJ95" s="57">
        <f>IF(OR($A95="",AJ$9=""),"",IFERROR(COUNTIFS('Job Catalog'!$F$10:$F$509,$A95,'Job Catalog'!$H$10:$H$509,AJ$7,'Job Catalog'!$I$10:$I$509,AJ$9)/COUNTA('Job Catalog'!$C$10:$C$509),""))</f>
        <v/>
      </c>
      <c r="AK95" s="57">
        <f>IF(OR($A95="",AK$9=""),"",IFERROR(COUNTIFS('Job Catalog'!$F$10:$F$509,$A95,'Job Catalog'!$H$10:$H$509,AK$7,'Job Catalog'!$I$10:$I$509,AK$9)/COUNTA('Job Catalog'!$C$10:$C$509),""))</f>
        <v/>
      </c>
      <c r="AL95" s="57">
        <f>IF(OR($A95="",AL$9=""),"",IFERROR(COUNTIFS('Job Catalog'!$F$10:$F$509,$A95,'Job Catalog'!$H$10:$H$509,AL$7,'Job Catalog'!$I$10:$I$509,AL$9)/COUNTA('Job Catalog'!$C$10:$C$509),""))</f>
        <v/>
      </c>
      <c r="AM95" s="57">
        <f>IF(OR($A95="",AM$9=""),"",IFERROR(COUNTIFS('Job Catalog'!$F$10:$F$509,$A95,'Job Catalog'!$H$10:$H$509,AM$7,'Job Catalog'!$I$10:$I$509,AM$9)/COUNTA('Job Catalog'!$C$10:$C$509),""))</f>
        <v/>
      </c>
      <c r="AN95" s="57">
        <f>IF(OR($A95="",AN$9=""),"",IFERROR(COUNTIFS('Job Catalog'!$F$10:$F$509,$A95,'Job Catalog'!$H$10:$H$509,AN$7,'Job Catalog'!$I$10:$I$509,AN$9)/COUNTA('Job Catalog'!$C$10:$C$509),""))</f>
        <v/>
      </c>
      <c r="AO95" s="57">
        <f>IF(OR($A95="",AO$9=""),"",IFERROR(COUNTIFS('Job Catalog'!$F$10:$F$509,$A95,'Job Catalog'!$H$10:$H$509,AO$7,'Job Catalog'!$I$10:$I$509,AO$9)/COUNTA('Job Catalog'!$C$10:$C$509),""))</f>
        <v/>
      </c>
      <c r="AP95" s="57">
        <f>IF(OR($A95="",AP$9=""),"",IFERROR(COUNTIFS('Job Catalog'!$F$10:$F$509,$A95,'Job Catalog'!$H$10:$H$509,AP$7,'Job Catalog'!$I$10:$I$509,AP$9)/COUNTA('Job Catalog'!$C$10:$C$509),""))</f>
        <v/>
      </c>
      <c r="AQ95" s="57">
        <f>IF(OR($A95="",AQ$9=""),"",IFERROR(COUNTIFS('Job Catalog'!$F$10:$F$509,$A95,'Job Catalog'!$H$10:$H$509,AQ$7,'Job Catalog'!$I$10:$I$509,AQ$9)/COUNTA('Job Catalog'!$C$10:$C$509),""))</f>
        <v/>
      </c>
      <c r="AR95" s="57">
        <f>IF(OR($A95="",AR$9=""),"",IFERROR(COUNTIFS('Job Catalog'!$F$10:$F$509,$A95,'Job Catalog'!$H$10:$H$509,AR$7,'Job Catalog'!$I$10:$I$509,AR$9)/COUNTA('Job Catalog'!$C$10:$C$509),""))</f>
        <v/>
      </c>
      <c r="AS95" s="57">
        <f>IF(OR($A95="",AS$9=""),"",IFERROR(COUNTIFS('Job Catalog'!$F$10:$F$509,$A95,'Job Catalog'!$H$10:$H$509,AS$7,'Job Catalog'!$I$10:$I$509,AS$9)/COUNTA('Job Catalog'!$C$10:$C$509),""))</f>
        <v/>
      </c>
      <c r="AT95" s="57">
        <f>IF(OR($A95="",AT$9=""),"",IFERROR(COUNTIFS('Job Catalog'!$F$10:$F$509,$A95,'Job Catalog'!$H$10:$H$509,AT$7,'Job Catalog'!$I$10:$I$509,AT$9)/COUNTA('Job Catalog'!$C$10:$C$509),""))</f>
        <v/>
      </c>
      <c r="AU95" s="57">
        <f>IF(OR($A95="",AU$9=""),"",IFERROR(COUNTIFS('Job Catalog'!$F$10:$F$509,$A95,'Job Catalog'!$H$10:$H$509,AU$7,'Job Catalog'!$I$10:$I$509,AU$9)/COUNTA('Job Catalog'!$C$10:$C$509),""))</f>
        <v/>
      </c>
      <c r="AV95" s="57">
        <f>IF(OR($A95="",AV$9=""),"",IFERROR(COUNTIFS('Job Catalog'!$F$10:$F$509,$A95,'Job Catalog'!$H$10:$H$509,AV$7,'Job Catalog'!$I$10:$I$509,AV$9)/COUNTA('Job Catalog'!$C$10:$C$509),""))</f>
        <v/>
      </c>
      <c r="AW95" s="57">
        <f>IF(OR($A95="",AW$9=""),"",IFERROR(COUNTIFS('Job Catalog'!$F$10:$F$509,$A95,'Job Catalog'!$H$10:$H$509,AW$7,'Job Catalog'!$I$10:$I$509,AW$9)/COUNTA('Job Catalog'!$C$10:$C$509),""))</f>
        <v/>
      </c>
      <c r="AX95" s="57">
        <f>IF(OR($A95="",AX$9=""),"",IFERROR(COUNTIFS('Job Catalog'!$F$10:$F$509,$A95,'Job Catalog'!$H$10:$H$509,AX$7,'Job Catalog'!$I$10:$I$509,AX$9)/COUNTA('Job Catalog'!$C$10:$C$509),""))</f>
        <v/>
      </c>
      <c r="AY95" s="57">
        <f>IF(OR($A95="",AY$9=""),"",IFERROR(COUNTIFS('Job Catalog'!$F$10:$F$509,$A95,'Job Catalog'!$H$10:$H$509,AY$7,'Job Catalog'!$I$10:$I$509,AY$9)/COUNTA('Job Catalog'!$C$10:$C$509),""))</f>
        <v/>
      </c>
      <c r="AZ95" s="57">
        <f>IF(OR($A95="",AZ$9=""),"",IFERROR(COUNTIFS('Job Catalog'!$F$10:$F$509,$A95,'Job Catalog'!$H$10:$H$509,AZ$7,'Job Catalog'!$I$10:$I$509,AZ$9)/COUNTA('Job Catalog'!$C$10:$C$509),""))</f>
        <v/>
      </c>
      <c r="BA95" s="57">
        <f>IF(OR($A95="",BA$9=""),"",IFERROR(COUNTIFS('Job Catalog'!$F$10:$F$509,$A95,'Job Catalog'!$H$10:$H$509,BA$7,'Job Catalog'!$I$10:$I$509,BA$9)/COUNTA('Job Catalog'!$C$10:$C$509),""))</f>
        <v/>
      </c>
      <c r="BB95" s="57">
        <f>IF(OR($A95="",BB$9=""),"",IFERROR(COUNTIFS('Job Catalog'!$F$10:$F$509,$A95,'Job Catalog'!$H$10:$H$509,BB$7,'Job Catalog'!$I$10:$I$509,BB$9)/COUNTA('Job Catalog'!$C$10:$C$509),""))</f>
        <v/>
      </c>
      <c r="BC95" s="57">
        <f>IF(OR($A95="",BC$9=""),"",IFERROR(COUNTIFS('Job Catalog'!$F$10:$F$509,$A95,'Job Catalog'!$H$10:$H$509,BC$7,'Job Catalog'!$I$10:$I$509,BC$9)/COUNTA('Job Catalog'!$C$10:$C$509),""))</f>
        <v/>
      </c>
      <c r="BD95" s="57">
        <f>IF(OR($A95="",BD$9=""),"",IFERROR(COUNTIFS('Job Catalog'!$F$10:$F$509,$A95,'Job Catalog'!$H$10:$H$509,BD$7,'Job Catalog'!$I$10:$I$509,BD$9)/COUNTA('Job Catalog'!$C$10:$C$509),""))</f>
        <v/>
      </c>
      <c r="BE95" s="57">
        <f>IF(OR($A95="",BE$9=""),"",IFERROR(COUNTIFS('Job Catalog'!$F$10:$F$509,$A95,'Job Catalog'!$H$10:$H$509,BE$7,'Job Catalog'!$I$10:$I$509,BE$9)/COUNTA('Job Catalog'!$C$10:$C$509),""))</f>
        <v/>
      </c>
      <c r="BF95" s="57">
        <f>IF(OR($A95="",BF$9=""),"",IFERROR(COUNTIFS('Job Catalog'!$F$10:$F$509,$A95,'Job Catalog'!$H$10:$H$509,BF$7,'Job Catalog'!$I$10:$I$509,BF$9)/COUNTA('Job Catalog'!$C$10:$C$509),""))</f>
        <v/>
      </c>
      <c r="BG95" s="57">
        <f>IF(OR($A95="",BG$9=""),"",IFERROR(COUNTIFS('Job Catalog'!$F$10:$F$509,$A95,'Job Catalog'!$H$10:$H$509,BG$7,'Job Catalog'!$I$10:$I$509,BG$9)/COUNTA('Job Catalog'!$C$10:$C$509),""))</f>
        <v/>
      </c>
      <c r="BH95" s="57">
        <f>IF(OR($A95="",BH$9=""),"",IFERROR(COUNTIFS('Job Catalog'!$F$10:$F$509,$A95,'Job Catalog'!$H$10:$H$509,BH$7,'Job Catalog'!$I$10:$I$509,BH$9)/COUNTA('Job Catalog'!$C$10:$C$509),""))</f>
        <v/>
      </c>
      <c r="BI95" s="57">
        <f>IF(OR($A95="",BI$9=""),"",IFERROR(COUNTIFS('Job Catalog'!$F$10:$F$509,$A95,'Job Catalog'!$H$10:$H$509,BI$7,'Job Catalog'!$I$10:$I$509,BI$9)/COUNTA('Job Catalog'!$C$10:$C$509),""))</f>
        <v/>
      </c>
      <c r="BJ95" s="57">
        <f>IF(OR($A95="",BJ$9=""),"",IFERROR(COUNTIFS('Job Catalog'!$F$10:$F$509,$A95,'Job Catalog'!$H$10:$H$509,BJ$7,'Job Catalog'!$I$10:$I$509,BJ$9)/COUNTA('Job Catalog'!$C$10:$C$509),""))</f>
        <v/>
      </c>
      <c r="BK95" s="57">
        <f>IF(OR($A95="",BK$9=""),"",IFERROR(COUNTIFS('Job Catalog'!$F$10:$F$509,$A95,'Job Catalog'!$H$10:$H$509,BK$7,'Job Catalog'!$I$10:$I$509,BK$9)/COUNTA('Job Catalog'!$C$10:$C$509),""))</f>
        <v/>
      </c>
      <c r="BL95" s="57">
        <f>IF(OR($A95="",BL$9=""),"",IFERROR(COUNTIFS('Job Catalog'!$F$10:$F$509,$A95,'Job Catalog'!$H$10:$H$509,BL$7,'Job Catalog'!$I$10:$I$509,BL$9)/COUNTA('Job Catalog'!$C$10:$C$509),""))</f>
        <v/>
      </c>
      <c r="BM95" s="57">
        <f>IF(OR($A95="",BM$9=""),"",IFERROR(COUNTIFS('Job Catalog'!$F$10:$F$509,$A95,'Job Catalog'!$H$10:$H$509,BM$7,'Job Catalog'!$I$10:$I$509,BM$9)/COUNTA('Job Catalog'!$C$10:$C$509),""))</f>
        <v/>
      </c>
      <c r="BN95" s="57">
        <f>IF(OR($A95="",BN$9=""),"",IFERROR(COUNTIFS('Job Catalog'!$F$10:$F$509,$A95,'Job Catalog'!$H$10:$H$509,BN$7,'Job Catalog'!$I$10:$I$509,BN$9)/COUNTA('Job Catalog'!$C$10:$C$509),""))</f>
        <v/>
      </c>
      <c r="BO95" s="57">
        <f>IF(OR($A95="",BO$9=""),"",IFERROR(COUNTIFS('Job Catalog'!$F$10:$F$509,$A95,'Job Catalog'!$H$10:$H$509,BO$7,'Job Catalog'!$I$10:$I$509,BO$9)/COUNTA('Job Catalog'!$C$10:$C$509),""))</f>
        <v/>
      </c>
      <c r="BP95" s="57">
        <f>IF(OR($A95="",BP$9=""),"",IFERROR(COUNTIFS('Job Catalog'!$F$10:$F$509,$A95,'Job Catalog'!$H$10:$H$509,BP$7,'Job Catalog'!$I$10:$I$509,BP$9)/COUNTA('Job Catalog'!$C$10:$C$509),""))</f>
        <v/>
      </c>
      <c r="BQ95" s="57">
        <f>IF(OR($A95="",BQ$9=""),"",IFERROR(COUNTIFS('Job Catalog'!$F$10:$F$509,$A95,'Job Catalog'!$H$10:$H$509,BQ$7,'Job Catalog'!$I$10:$I$509,BQ$9)/COUNTA('Job Catalog'!$C$10:$C$509),""))</f>
        <v/>
      </c>
      <c r="BR95" s="57">
        <f>IF(OR($A95="",BR$9=""),"",IFERROR(COUNTIFS('Job Catalog'!$F$10:$F$509,$A95,'Job Catalog'!$H$10:$H$509,BR$7,'Job Catalog'!$I$10:$I$509,BR$9)/COUNTA('Job Catalog'!$C$10:$C$509),""))</f>
        <v/>
      </c>
      <c r="BS95" s="57">
        <f>IF(OR($A95="",BS$9=""),"",IFERROR(COUNTIFS('Job Catalog'!$F$10:$F$509,$A95,'Job Catalog'!$H$10:$H$509,BS$7,'Job Catalog'!$I$10:$I$509,BS$9)/COUNTA('Job Catalog'!$C$10:$C$509),""))</f>
        <v/>
      </c>
      <c r="BT95" s="57">
        <f>IF(OR($A95="",BT$9=""),"",IFERROR(COUNTIFS('Job Catalog'!$F$10:$F$509,$A95,'Job Catalog'!$H$10:$H$509,BT$7,'Job Catalog'!$I$10:$I$509,BT$9)/COUNTA('Job Catalog'!$C$10:$C$509),""))</f>
        <v/>
      </c>
      <c r="BU95" s="57">
        <f>IF(OR($A95="",BU$9=""),"",IFERROR(COUNTIFS('Job Catalog'!$F$10:$F$509,$A95,'Job Catalog'!$H$10:$H$509,BU$7,'Job Catalog'!$I$10:$I$509,BU$9)/COUNTA('Job Catalog'!$C$10:$C$509),""))</f>
        <v/>
      </c>
      <c r="BV95" s="57">
        <f>IF(OR($A95="",BV$9=""),"",IFERROR(COUNTIFS('Job Catalog'!$F$10:$F$509,$A95,'Job Catalog'!$H$10:$H$509,BV$7,'Job Catalog'!$I$10:$I$509,BV$9)/COUNTA('Job Catalog'!$C$10:$C$509),""))</f>
        <v/>
      </c>
      <c r="BW95" s="57">
        <f>IF(OR($A95="",BW$9=""),"",IFERROR(COUNTIFS('Job Catalog'!$F$10:$F$509,$A95,'Job Catalog'!$H$10:$H$509,BW$7,'Job Catalog'!$I$10:$I$509,BW$9)/COUNTA('Job Catalog'!$C$10:$C$509),""))</f>
        <v/>
      </c>
      <c r="BX95" s="57">
        <f>IF(OR($A95="",BX$9=""),"",IFERROR(COUNTIFS('Job Catalog'!$F$10:$F$509,$A95,'Job Catalog'!$H$10:$H$509,BX$7,'Job Catalog'!$I$10:$I$509,BX$9)/COUNTA('Job Catalog'!$C$10:$C$509),""))</f>
        <v/>
      </c>
      <c r="BY95" s="57">
        <f>IF(OR($A95="",BY$9=""),"",IFERROR(COUNTIFS('Job Catalog'!$F$10:$F$509,$A95,'Job Catalog'!$H$10:$H$509,BY$7,'Job Catalog'!$I$10:$I$509,BY$9)/COUNTA('Job Catalog'!$C$10:$C$509),""))</f>
        <v/>
      </c>
      <c r="BZ95" s="57">
        <f>IF(OR($A95="",BZ$9=""),"",IFERROR(COUNTIFS('Job Catalog'!$F$10:$F$509,$A95,'Job Catalog'!$H$10:$H$509,BZ$7,'Job Catalog'!$I$10:$I$509,BZ$9)/COUNTA('Job Catalog'!$C$10:$C$509),""))</f>
        <v/>
      </c>
      <c r="CA95" s="57">
        <f>IF(OR($A95="",CA$9=""),"",IFERROR(COUNTIFS('Job Catalog'!$F$10:$F$509,$A95,'Job Catalog'!$H$10:$H$509,CA$7,'Job Catalog'!$I$10:$I$509,CA$9)/COUNTA('Job Catalog'!$C$10:$C$509),""))</f>
        <v/>
      </c>
      <c r="CB95" s="57">
        <f>IF(OR($A95="",CB$9=""),"",IFERROR(COUNTIFS('Job Catalog'!$F$10:$F$509,$A95,'Job Catalog'!$H$10:$H$509,CB$7,'Job Catalog'!$I$10:$I$509,CB$9)/COUNTA('Job Catalog'!$C$10:$C$509),""))</f>
        <v/>
      </c>
      <c r="CC95" s="57">
        <f>IF(OR($A95="",CC$9=""),"",IFERROR(COUNTIFS('Job Catalog'!$F$10:$F$509,$A95,'Job Catalog'!$H$10:$H$509,CC$7,'Job Catalog'!$I$10:$I$509,CC$9)/COUNTA('Job Catalog'!$C$10:$C$509),""))</f>
        <v/>
      </c>
      <c r="CD95" s="57">
        <f>IF(OR($A95="",CD$9=""),"",IFERROR(COUNTIFS('Job Catalog'!$F$10:$F$509,$A95,'Job Catalog'!$H$10:$H$509,CD$7,'Job Catalog'!$I$10:$I$509,CD$9)/COUNTA('Job Catalog'!$C$10:$C$509),""))</f>
        <v/>
      </c>
      <c r="CE95" s="57">
        <f>IF(OR($A95="",CE$9=""),"",IFERROR(COUNTIFS('Job Catalog'!$F$10:$F$509,$A95,'Job Catalog'!$H$10:$H$509,CE$7,'Job Catalog'!$I$10:$I$509,CE$9)/COUNTA('Job Catalog'!$C$10:$C$509),""))</f>
        <v/>
      </c>
      <c r="CF95" s="57">
        <f>IF(OR($A95="",CF$9=""),"",IFERROR(COUNTIFS('Job Catalog'!$F$10:$F$509,$A95,'Job Catalog'!$H$10:$H$509,CF$7,'Job Catalog'!$I$10:$I$509,CF$9)/COUNTA('Job Catalog'!$C$10:$C$509),""))</f>
        <v/>
      </c>
      <c r="CG95" s="57">
        <f>IF(OR($A95="",CG$9=""),"",IFERROR(COUNTIFS('Job Catalog'!$F$10:$F$509,$A95,'Job Catalog'!$H$10:$H$509,CG$7,'Job Catalog'!$I$10:$I$509,CG$9)/COUNTA('Job Catalog'!$C$10:$C$509),""))</f>
        <v/>
      </c>
      <c r="CH95" s="57">
        <f>IF(OR($A95="",CH$9=""),"",IFERROR(COUNTIFS('Job Catalog'!$F$10:$F$509,$A95,'Job Catalog'!$H$10:$H$509,CH$7,'Job Catalog'!$I$10:$I$509,CH$9)/COUNTA('Job Catalog'!$C$10:$C$509),""))</f>
        <v/>
      </c>
      <c r="CI95" s="57">
        <f>IF(OR($A95="",CI$9=""),"",IFERROR(COUNTIFS('Job Catalog'!$F$10:$F$509,$A95,'Job Catalog'!$H$10:$H$509,CI$7,'Job Catalog'!$I$10:$I$509,CI$9)/COUNTA('Job Catalog'!$C$10:$C$509),""))</f>
        <v/>
      </c>
      <c r="CJ95" s="57">
        <f>IF(OR($A95="",CJ$9=""),"",IFERROR(COUNTIFS('Job Catalog'!$F$10:$F$509,$A95,'Job Catalog'!$H$10:$H$509,CJ$7,'Job Catalog'!$I$10:$I$509,CJ$9)/COUNTA('Job Catalog'!$C$10:$C$509),""))</f>
        <v/>
      </c>
      <c r="CK95" s="57">
        <f>IF(OR($A95="",CK$9=""),"",IFERROR(COUNTIFS('Job Catalog'!$F$10:$F$509,$A95,'Job Catalog'!$H$10:$H$509,CK$7,'Job Catalog'!$I$10:$I$509,CK$9)/COUNTA('Job Catalog'!$C$10:$C$509),""))</f>
        <v/>
      </c>
      <c r="CL95" s="57">
        <f>IF(OR($A95="",CL$9=""),"",IFERROR(COUNTIFS('Job Catalog'!$F$10:$F$509,$A95,'Job Catalog'!$H$10:$H$509,CL$7,'Job Catalog'!$I$10:$I$509,CL$9)/COUNTA('Job Catalog'!$C$10:$C$509),""))</f>
        <v/>
      </c>
      <c r="CM95" s="57">
        <f>IF(OR($A95="",CM$9=""),"",IFERROR(COUNTIFS('Job Catalog'!$F$10:$F$509,$A95,'Job Catalog'!$H$10:$H$509,CM$7,'Job Catalog'!$I$10:$I$509,CM$9)/COUNTA('Job Catalog'!$C$10:$C$509),""))</f>
        <v/>
      </c>
      <c r="CN95" s="57">
        <f>IF(OR($A95="",CN$9=""),"",IFERROR(COUNTIFS('Job Catalog'!$F$10:$F$509,$A95,'Job Catalog'!$H$10:$H$509,CN$7,'Job Catalog'!$I$10:$I$509,CN$9)/COUNTA('Job Catalog'!$C$10:$C$509),""))</f>
        <v/>
      </c>
      <c r="CO95" s="57">
        <f>IF(OR($A95="",CO$9=""),"",IFERROR(COUNTIFS('Job Catalog'!$F$10:$F$509,$A95,'Job Catalog'!$H$10:$H$509,CO$7,'Job Catalog'!$I$10:$I$509,CO$9)/COUNTA('Job Catalog'!$C$10:$C$509),""))</f>
        <v/>
      </c>
      <c r="CP95" s="57">
        <f>IF(OR($A95="",CP$9=""),"",IFERROR(COUNTIFS('Job Catalog'!$F$10:$F$509,$A95,'Job Catalog'!$H$10:$H$509,CP$7,'Job Catalog'!$I$10:$I$509,CP$9)/COUNTA('Job Catalog'!$C$10:$C$509),""))</f>
        <v/>
      </c>
      <c r="CQ95" s="57">
        <f>IF(OR($A95="",CQ$9=""),"",IFERROR(COUNTIFS('Job Catalog'!$F$10:$F$509,$A95,'Job Catalog'!$H$10:$H$509,CQ$7,'Job Catalog'!$I$10:$I$509,CQ$9)/COUNTA('Job Catalog'!$C$10:$C$509),""))</f>
        <v/>
      </c>
      <c r="CR95" s="57">
        <f>IF(OR($A95="",CR$9=""),"",IFERROR(COUNTIFS('Job Catalog'!$F$10:$F$509,$A95,'Job Catalog'!$H$10:$H$509,CR$7,'Job Catalog'!$I$10:$I$509,CR$9)/COUNTA('Job Catalog'!$C$10:$C$509),""))</f>
        <v/>
      </c>
      <c r="CS95" s="57">
        <f>IF(OR($A95="",CS$9=""),"",IFERROR(COUNTIFS('Job Catalog'!$F$10:$F$509,$A95,'Job Catalog'!$H$10:$H$509,CS$7,'Job Catalog'!$I$10:$I$509,CS$9)/COUNTA('Job Catalog'!$C$10:$C$509),""))</f>
        <v/>
      </c>
      <c r="CT95" s="57">
        <f>IF(OR($A95="",CT$9=""),"",IFERROR(COUNTIFS('Job Catalog'!$F$10:$F$509,$A95,'Job Catalog'!$H$10:$H$509,CT$7,'Job Catalog'!$I$10:$I$509,CT$9)/COUNTA('Job Catalog'!$C$10:$C$509),""))</f>
        <v/>
      </c>
      <c r="CU95" s="58">
        <f>IF($A95="","",SUM(C95:CT95))</f>
        <v/>
      </c>
    </row>
    <row r="96">
      <c r="A96">
        <f>IF(SETUP!$C234="","",SETUP!$C234)</f>
        <v/>
      </c>
      <c r="B96" s="9">
        <f>IF(SETUP!$C234="","",SETUP!$B234&amp;" / "&amp;SETUP!$D234)</f>
        <v/>
      </c>
      <c r="C96" s="57">
        <f>IF(OR($A96="",C$9=""),"",IFERROR(COUNTIFS('Job Catalog'!$F$10:$F$509,$A96,'Job Catalog'!$H$10:$H$509,C$7,'Job Catalog'!$I$10:$I$509,C$9)/COUNTA('Job Catalog'!$C$10:$C$509),""))</f>
        <v/>
      </c>
      <c r="D96" s="57">
        <f>IF(OR($A96="",D$9=""),"",IFERROR(COUNTIFS('Job Catalog'!$F$10:$F$509,$A96,'Job Catalog'!$H$10:$H$509,D$7,'Job Catalog'!$I$10:$I$509,D$9)/COUNTA('Job Catalog'!$C$10:$C$509),""))</f>
        <v/>
      </c>
      <c r="E96" s="57">
        <f>IF(OR($A96="",E$9=""),"",IFERROR(COUNTIFS('Job Catalog'!$F$10:$F$509,$A96,'Job Catalog'!$H$10:$H$509,E$7,'Job Catalog'!$I$10:$I$509,E$9)/COUNTA('Job Catalog'!$C$10:$C$509),""))</f>
        <v/>
      </c>
      <c r="F96" s="57">
        <f>IF(OR($A96="",F$9=""),"",IFERROR(COUNTIFS('Job Catalog'!$F$10:$F$509,$A96,'Job Catalog'!$H$10:$H$509,F$7,'Job Catalog'!$I$10:$I$509,F$9)/COUNTA('Job Catalog'!$C$10:$C$509),""))</f>
        <v/>
      </c>
      <c r="G96" s="57">
        <f>IF(OR($A96="",G$9=""),"",IFERROR(COUNTIFS('Job Catalog'!$F$10:$F$509,$A96,'Job Catalog'!$H$10:$H$509,G$7,'Job Catalog'!$I$10:$I$509,G$9)/COUNTA('Job Catalog'!$C$10:$C$509),""))</f>
        <v/>
      </c>
      <c r="H96" s="57">
        <f>IF(OR($A96="",H$9=""),"",IFERROR(COUNTIFS('Job Catalog'!$F$10:$F$509,$A96,'Job Catalog'!$H$10:$H$509,H$7,'Job Catalog'!$I$10:$I$509,H$9)/COUNTA('Job Catalog'!$C$10:$C$509),""))</f>
        <v/>
      </c>
      <c r="I96" s="57">
        <f>IF(OR($A96="",I$9=""),"",IFERROR(COUNTIFS('Job Catalog'!$F$10:$F$509,$A96,'Job Catalog'!$H$10:$H$509,I$7,'Job Catalog'!$I$10:$I$509,I$9)/COUNTA('Job Catalog'!$C$10:$C$509),""))</f>
        <v/>
      </c>
      <c r="J96" s="57">
        <f>IF(OR($A96="",J$9=""),"",IFERROR(COUNTIFS('Job Catalog'!$F$10:$F$509,$A96,'Job Catalog'!$H$10:$H$509,J$7,'Job Catalog'!$I$10:$I$509,J$9)/COUNTA('Job Catalog'!$C$10:$C$509),""))</f>
        <v/>
      </c>
      <c r="K96" s="57">
        <f>IF(OR($A96="",K$9=""),"",IFERROR(COUNTIFS('Job Catalog'!$F$10:$F$509,$A96,'Job Catalog'!$H$10:$H$509,K$7,'Job Catalog'!$I$10:$I$509,K$9)/COUNTA('Job Catalog'!$C$10:$C$509),""))</f>
        <v/>
      </c>
      <c r="L96" s="57">
        <f>IF(OR($A96="",L$9=""),"",IFERROR(COUNTIFS('Job Catalog'!$F$10:$F$509,$A96,'Job Catalog'!$H$10:$H$509,L$7,'Job Catalog'!$I$10:$I$509,L$9)/COUNTA('Job Catalog'!$C$10:$C$509),""))</f>
        <v/>
      </c>
      <c r="M96" s="57">
        <f>IF(OR($A96="",M$9=""),"",IFERROR(COUNTIFS('Job Catalog'!$F$10:$F$509,$A96,'Job Catalog'!$H$10:$H$509,M$7,'Job Catalog'!$I$10:$I$509,M$9)/COUNTA('Job Catalog'!$C$10:$C$509),""))</f>
        <v/>
      </c>
      <c r="N96" s="57">
        <f>IF(OR($A96="",N$9=""),"",IFERROR(COUNTIFS('Job Catalog'!$F$10:$F$509,$A96,'Job Catalog'!$H$10:$H$509,N$7,'Job Catalog'!$I$10:$I$509,N$9)/COUNTA('Job Catalog'!$C$10:$C$509),""))</f>
        <v/>
      </c>
      <c r="O96" s="57">
        <f>IF(OR($A96="",O$9=""),"",IFERROR(COUNTIFS('Job Catalog'!$F$10:$F$509,$A96,'Job Catalog'!$H$10:$H$509,O$7,'Job Catalog'!$I$10:$I$509,O$9)/COUNTA('Job Catalog'!$C$10:$C$509),""))</f>
        <v/>
      </c>
      <c r="P96" s="57">
        <f>IF(OR($A96="",P$9=""),"",IFERROR(COUNTIFS('Job Catalog'!$F$10:$F$509,$A96,'Job Catalog'!$H$10:$H$509,P$7,'Job Catalog'!$I$10:$I$509,P$9)/COUNTA('Job Catalog'!$C$10:$C$509),""))</f>
        <v/>
      </c>
      <c r="Q96" s="57">
        <f>IF(OR($A96="",Q$9=""),"",IFERROR(COUNTIFS('Job Catalog'!$F$10:$F$509,$A96,'Job Catalog'!$H$10:$H$509,Q$7,'Job Catalog'!$I$10:$I$509,Q$9)/COUNTA('Job Catalog'!$C$10:$C$509),""))</f>
        <v/>
      </c>
      <c r="R96" s="57">
        <f>IF(OR($A96="",R$9=""),"",IFERROR(COUNTIFS('Job Catalog'!$F$10:$F$509,$A96,'Job Catalog'!$H$10:$H$509,R$7,'Job Catalog'!$I$10:$I$509,R$9)/COUNTA('Job Catalog'!$C$10:$C$509),""))</f>
        <v/>
      </c>
      <c r="S96" s="57">
        <f>IF(OR($A96="",S$9=""),"",IFERROR(COUNTIFS('Job Catalog'!$F$10:$F$509,$A96,'Job Catalog'!$H$10:$H$509,S$7,'Job Catalog'!$I$10:$I$509,S$9)/COUNTA('Job Catalog'!$C$10:$C$509),""))</f>
        <v/>
      </c>
      <c r="T96" s="57">
        <f>IF(OR($A96="",T$9=""),"",IFERROR(COUNTIFS('Job Catalog'!$F$10:$F$509,$A96,'Job Catalog'!$H$10:$H$509,T$7,'Job Catalog'!$I$10:$I$509,T$9)/COUNTA('Job Catalog'!$C$10:$C$509),""))</f>
        <v/>
      </c>
      <c r="U96" s="57">
        <f>IF(OR($A96="",U$9=""),"",IFERROR(COUNTIFS('Job Catalog'!$F$10:$F$509,$A96,'Job Catalog'!$H$10:$H$509,U$7,'Job Catalog'!$I$10:$I$509,U$9)/COUNTA('Job Catalog'!$C$10:$C$509),""))</f>
        <v/>
      </c>
      <c r="V96" s="57">
        <f>IF(OR($A96="",V$9=""),"",IFERROR(COUNTIFS('Job Catalog'!$F$10:$F$509,$A96,'Job Catalog'!$H$10:$H$509,V$7,'Job Catalog'!$I$10:$I$509,V$9)/COUNTA('Job Catalog'!$C$10:$C$509),""))</f>
        <v/>
      </c>
      <c r="W96" s="57">
        <f>IF(OR($A96="",W$9=""),"",IFERROR(COUNTIFS('Job Catalog'!$F$10:$F$509,$A96,'Job Catalog'!$H$10:$H$509,W$7,'Job Catalog'!$I$10:$I$509,W$9)/COUNTA('Job Catalog'!$C$10:$C$509),""))</f>
        <v/>
      </c>
      <c r="X96" s="57">
        <f>IF(OR($A96="",X$9=""),"",IFERROR(COUNTIFS('Job Catalog'!$F$10:$F$509,$A96,'Job Catalog'!$H$10:$H$509,X$7,'Job Catalog'!$I$10:$I$509,X$9)/COUNTA('Job Catalog'!$C$10:$C$509),""))</f>
        <v/>
      </c>
      <c r="Y96" s="57">
        <f>IF(OR($A96="",Y$9=""),"",IFERROR(COUNTIFS('Job Catalog'!$F$10:$F$509,$A96,'Job Catalog'!$H$10:$H$509,Y$7,'Job Catalog'!$I$10:$I$509,Y$9)/COUNTA('Job Catalog'!$C$10:$C$509),""))</f>
        <v/>
      </c>
      <c r="Z96" s="57">
        <f>IF(OR($A96="",Z$9=""),"",IFERROR(COUNTIFS('Job Catalog'!$F$10:$F$509,$A96,'Job Catalog'!$H$10:$H$509,Z$7,'Job Catalog'!$I$10:$I$509,Z$9)/COUNTA('Job Catalog'!$C$10:$C$509),""))</f>
        <v/>
      </c>
      <c r="AA96" s="57">
        <f>IF(OR($A96="",AA$9=""),"",IFERROR(COUNTIFS('Job Catalog'!$F$10:$F$509,$A96,'Job Catalog'!$H$10:$H$509,AA$7,'Job Catalog'!$I$10:$I$509,AA$9)/COUNTA('Job Catalog'!$C$10:$C$509),""))</f>
        <v/>
      </c>
      <c r="AB96" s="57">
        <f>IF(OR($A96="",AB$9=""),"",IFERROR(COUNTIFS('Job Catalog'!$F$10:$F$509,$A96,'Job Catalog'!$H$10:$H$509,AB$7,'Job Catalog'!$I$10:$I$509,AB$9)/COUNTA('Job Catalog'!$C$10:$C$509),""))</f>
        <v/>
      </c>
      <c r="AC96" s="57">
        <f>IF(OR($A96="",AC$9=""),"",IFERROR(COUNTIFS('Job Catalog'!$F$10:$F$509,$A96,'Job Catalog'!$H$10:$H$509,AC$7,'Job Catalog'!$I$10:$I$509,AC$9)/COUNTA('Job Catalog'!$C$10:$C$509),""))</f>
        <v/>
      </c>
      <c r="AD96" s="57">
        <f>IF(OR($A96="",AD$9=""),"",IFERROR(COUNTIFS('Job Catalog'!$F$10:$F$509,$A96,'Job Catalog'!$H$10:$H$509,AD$7,'Job Catalog'!$I$10:$I$509,AD$9)/COUNTA('Job Catalog'!$C$10:$C$509),""))</f>
        <v/>
      </c>
      <c r="AE96" s="57">
        <f>IF(OR($A96="",AE$9=""),"",IFERROR(COUNTIFS('Job Catalog'!$F$10:$F$509,$A96,'Job Catalog'!$H$10:$H$509,AE$7,'Job Catalog'!$I$10:$I$509,AE$9)/COUNTA('Job Catalog'!$C$10:$C$509),""))</f>
        <v/>
      </c>
      <c r="AF96" s="57">
        <f>IF(OR($A96="",AF$9=""),"",IFERROR(COUNTIFS('Job Catalog'!$F$10:$F$509,$A96,'Job Catalog'!$H$10:$H$509,AF$7,'Job Catalog'!$I$10:$I$509,AF$9)/COUNTA('Job Catalog'!$C$10:$C$509),""))</f>
        <v/>
      </c>
      <c r="AG96" s="57">
        <f>IF(OR($A96="",AG$9=""),"",IFERROR(COUNTIFS('Job Catalog'!$F$10:$F$509,$A96,'Job Catalog'!$H$10:$H$509,AG$7,'Job Catalog'!$I$10:$I$509,AG$9)/COUNTA('Job Catalog'!$C$10:$C$509),""))</f>
        <v/>
      </c>
      <c r="AH96" s="57">
        <f>IF(OR($A96="",AH$9=""),"",IFERROR(COUNTIFS('Job Catalog'!$F$10:$F$509,$A96,'Job Catalog'!$H$10:$H$509,AH$7,'Job Catalog'!$I$10:$I$509,AH$9)/COUNTA('Job Catalog'!$C$10:$C$509),""))</f>
        <v/>
      </c>
      <c r="AI96" s="57">
        <f>IF(OR($A96="",AI$9=""),"",IFERROR(COUNTIFS('Job Catalog'!$F$10:$F$509,$A96,'Job Catalog'!$H$10:$H$509,AI$7,'Job Catalog'!$I$10:$I$509,AI$9)/COUNTA('Job Catalog'!$C$10:$C$509),""))</f>
        <v/>
      </c>
      <c r="AJ96" s="57">
        <f>IF(OR($A96="",AJ$9=""),"",IFERROR(COUNTIFS('Job Catalog'!$F$10:$F$509,$A96,'Job Catalog'!$H$10:$H$509,AJ$7,'Job Catalog'!$I$10:$I$509,AJ$9)/COUNTA('Job Catalog'!$C$10:$C$509),""))</f>
        <v/>
      </c>
      <c r="AK96" s="57">
        <f>IF(OR($A96="",AK$9=""),"",IFERROR(COUNTIFS('Job Catalog'!$F$10:$F$509,$A96,'Job Catalog'!$H$10:$H$509,AK$7,'Job Catalog'!$I$10:$I$509,AK$9)/COUNTA('Job Catalog'!$C$10:$C$509),""))</f>
        <v/>
      </c>
      <c r="AL96" s="57">
        <f>IF(OR($A96="",AL$9=""),"",IFERROR(COUNTIFS('Job Catalog'!$F$10:$F$509,$A96,'Job Catalog'!$H$10:$H$509,AL$7,'Job Catalog'!$I$10:$I$509,AL$9)/COUNTA('Job Catalog'!$C$10:$C$509),""))</f>
        <v/>
      </c>
      <c r="AM96" s="57">
        <f>IF(OR($A96="",AM$9=""),"",IFERROR(COUNTIFS('Job Catalog'!$F$10:$F$509,$A96,'Job Catalog'!$H$10:$H$509,AM$7,'Job Catalog'!$I$10:$I$509,AM$9)/COUNTA('Job Catalog'!$C$10:$C$509),""))</f>
        <v/>
      </c>
      <c r="AN96" s="57">
        <f>IF(OR($A96="",AN$9=""),"",IFERROR(COUNTIFS('Job Catalog'!$F$10:$F$509,$A96,'Job Catalog'!$H$10:$H$509,AN$7,'Job Catalog'!$I$10:$I$509,AN$9)/COUNTA('Job Catalog'!$C$10:$C$509),""))</f>
        <v/>
      </c>
      <c r="AO96" s="57">
        <f>IF(OR($A96="",AO$9=""),"",IFERROR(COUNTIFS('Job Catalog'!$F$10:$F$509,$A96,'Job Catalog'!$H$10:$H$509,AO$7,'Job Catalog'!$I$10:$I$509,AO$9)/COUNTA('Job Catalog'!$C$10:$C$509),""))</f>
        <v/>
      </c>
      <c r="AP96" s="57">
        <f>IF(OR($A96="",AP$9=""),"",IFERROR(COUNTIFS('Job Catalog'!$F$10:$F$509,$A96,'Job Catalog'!$H$10:$H$509,AP$7,'Job Catalog'!$I$10:$I$509,AP$9)/COUNTA('Job Catalog'!$C$10:$C$509),""))</f>
        <v/>
      </c>
      <c r="AQ96" s="57">
        <f>IF(OR($A96="",AQ$9=""),"",IFERROR(COUNTIFS('Job Catalog'!$F$10:$F$509,$A96,'Job Catalog'!$H$10:$H$509,AQ$7,'Job Catalog'!$I$10:$I$509,AQ$9)/COUNTA('Job Catalog'!$C$10:$C$509),""))</f>
        <v/>
      </c>
      <c r="AR96" s="57">
        <f>IF(OR($A96="",AR$9=""),"",IFERROR(COUNTIFS('Job Catalog'!$F$10:$F$509,$A96,'Job Catalog'!$H$10:$H$509,AR$7,'Job Catalog'!$I$10:$I$509,AR$9)/COUNTA('Job Catalog'!$C$10:$C$509),""))</f>
        <v/>
      </c>
      <c r="AS96" s="57">
        <f>IF(OR($A96="",AS$9=""),"",IFERROR(COUNTIFS('Job Catalog'!$F$10:$F$509,$A96,'Job Catalog'!$H$10:$H$509,AS$7,'Job Catalog'!$I$10:$I$509,AS$9)/COUNTA('Job Catalog'!$C$10:$C$509),""))</f>
        <v/>
      </c>
      <c r="AT96" s="57">
        <f>IF(OR($A96="",AT$9=""),"",IFERROR(COUNTIFS('Job Catalog'!$F$10:$F$509,$A96,'Job Catalog'!$H$10:$H$509,AT$7,'Job Catalog'!$I$10:$I$509,AT$9)/COUNTA('Job Catalog'!$C$10:$C$509),""))</f>
        <v/>
      </c>
      <c r="AU96" s="57">
        <f>IF(OR($A96="",AU$9=""),"",IFERROR(COUNTIFS('Job Catalog'!$F$10:$F$509,$A96,'Job Catalog'!$H$10:$H$509,AU$7,'Job Catalog'!$I$10:$I$509,AU$9)/COUNTA('Job Catalog'!$C$10:$C$509),""))</f>
        <v/>
      </c>
      <c r="AV96" s="57">
        <f>IF(OR($A96="",AV$9=""),"",IFERROR(COUNTIFS('Job Catalog'!$F$10:$F$509,$A96,'Job Catalog'!$H$10:$H$509,AV$7,'Job Catalog'!$I$10:$I$509,AV$9)/COUNTA('Job Catalog'!$C$10:$C$509),""))</f>
        <v/>
      </c>
      <c r="AW96" s="57">
        <f>IF(OR($A96="",AW$9=""),"",IFERROR(COUNTIFS('Job Catalog'!$F$10:$F$509,$A96,'Job Catalog'!$H$10:$H$509,AW$7,'Job Catalog'!$I$10:$I$509,AW$9)/COUNTA('Job Catalog'!$C$10:$C$509),""))</f>
        <v/>
      </c>
      <c r="AX96" s="57">
        <f>IF(OR($A96="",AX$9=""),"",IFERROR(COUNTIFS('Job Catalog'!$F$10:$F$509,$A96,'Job Catalog'!$H$10:$H$509,AX$7,'Job Catalog'!$I$10:$I$509,AX$9)/COUNTA('Job Catalog'!$C$10:$C$509),""))</f>
        <v/>
      </c>
      <c r="AY96" s="57">
        <f>IF(OR($A96="",AY$9=""),"",IFERROR(COUNTIFS('Job Catalog'!$F$10:$F$509,$A96,'Job Catalog'!$H$10:$H$509,AY$7,'Job Catalog'!$I$10:$I$509,AY$9)/COUNTA('Job Catalog'!$C$10:$C$509),""))</f>
        <v/>
      </c>
      <c r="AZ96" s="57">
        <f>IF(OR($A96="",AZ$9=""),"",IFERROR(COUNTIFS('Job Catalog'!$F$10:$F$509,$A96,'Job Catalog'!$H$10:$H$509,AZ$7,'Job Catalog'!$I$10:$I$509,AZ$9)/COUNTA('Job Catalog'!$C$10:$C$509),""))</f>
        <v/>
      </c>
      <c r="BA96" s="57">
        <f>IF(OR($A96="",BA$9=""),"",IFERROR(COUNTIFS('Job Catalog'!$F$10:$F$509,$A96,'Job Catalog'!$H$10:$H$509,BA$7,'Job Catalog'!$I$10:$I$509,BA$9)/COUNTA('Job Catalog'!$C$10:$C$509),""))</f>
        <v/>
      </c>
      <c r="BB96" s="57">
        <f>IF(OR($A96="",BB$9=""),"",IFERROR(COUNTIFS('Job Catalog'!$F$10:$F$509,$A96,'Job Catalog'!$H$10:$H$509,BB$7,'Job Catalog'!$I$10:$I$509,BB$9)/COUNTA('Job Catalog'!$C$10:$C$509),""))</f>
        <v/>
      </c>
      <c r="BC96" s="57">
        <f>IF(OR($A96="",BC$9=""),"",IFERROR(COUNTIFS('Job Catalog'!$F$10:$F$509,$A96,'Job Catalog'!$H$10:$H$509,BC$7,'Job Catalog'!$I$10:$I$509,BC$9)/COUNTA('Job Catalog'!$C$10:$C$509),""))</f>
        <v/>
      </c>
      <c r="BD96" s="57">
        <f>IF(OR($A96="",BD$9=""),"",IFERROR(COUNTIFS('Job Catalog'!$F$10:$F$509,$A96,'Job Catalog'!$H$10:$H$509,BD$7,'Job Catalog'!$I$10:$I$509,BD$9)/COUNTA('Job Catalog'!$C$10:$C$509),""))</f>
        <v/>
      </c>
      <c r="BE96" s="57">
        <f>IF(OR($A96="",BE$9=""),"",IFERROR(COUNTIFS('Job Catalog'!$F$10:$F$509,$A96,'Job Catalog'!$H$10:$H$509,BE$7,'Job Catalog'!$I$10:$I$509,BE$9)/COUNTA('Job Catalog'!$C$10:$C$509),""))</f>
        <v/>
      </c>
      <c r="BF96" s="57">
        <f>IF(OR($A96="",BF$9=""),"",IFERROR(COUNTIFS('Job Catalog'!$F$10:$F$509,$A96,'Job Catalog'!$H$10:$H$509,BF$7,'Job Catalog'!$I$10:$I$509,BF$9)/COUNTA('Job Catalog'!$C$10:$C$509),""))</f>
        <v/>
      </c>
      <c r="BG96" s="57">
        <f>IF(OR($A96="",BG$9=""),"",IFERROR(COUNTIFS('Job Catalog'!$F$10:$F$509,$A96,'Job Catalog'!$H$10:$H$509,BG$7,'Job Catalog'!$I$10:$I$509,BG$9)/COUNTA('Job Catalog'!$C$10:$C$509),""))</f>
        <v/>
      </c>
      <c r="BH96" s="57">
        <f>IF(OR($A96="",BH$9=""),"",IFERROR(COUNTIFS('Job Catalog'!$F$10:$F$509,$A96,'Job Catalog'!$H$10:$H$509,BH$7,'Job Catalog'!$I$10:$I$509,BH$9)/COUNTA('Job Catalog'!$C$10:$C$509),""))</f>
        <v/>
      </c>
      <c r="BI96" s="57">
        <f>IF(OR($A96="",BI$9=""),"",IFERROR(COUNTIFS('Job Catalog'!$F$10:$F$509,$A96,'Job Catalog'!$H$10:$H$509,BI$7,'Job Catalog'!$I$10:$I$509,BI$9)/COUNTA('Job Catalog'!$C$10:$C$509),""))</f>
        <v/>
      </c>
      <c r="BJ96" s="57">
        <f>IF(OR($A96="",BJ$9=""),"",IFERROR(COUNTIFS('Job Catalog'!$F$10:$F$509,$A96,'Job Catalog'!$H$10:$H$509,BJ$7,'Job Catalog'!$I$10:$I$509,BJ$9)/COUNTA('Job Catalog'!$C$10:$C$509),""))</f>
        <v/>
      </c>
      <c r="BK96" s="57">
        <f>IF(OR($A96="",BK$9=""),"",IFERROR(COUNTIFS('Job Catalog'!$F$10:$F$509,$A96,'Job Catalog'!$H$10:$H$509,BK$7,'Job Catalog'!$I$10:$I$509,BK$9)/COUNTA('Job Catalog'!$C$10:$C$509),""))</f>
        <v/>
      </c>
      <c r="BL96" s="57">
        <f>IF(OR($A96="",BL$9=""),"",IFERROR(COUNTIFS('Job Catalog'!$F$10:$F$509,$A96,'Job Catalog'!$H$10:$H$509,BL$7,'Job Catalog'!$I$10:$I$509,BL$9)/COUNTA('Job Catalog'!$C$10:$C$509),""))</f>
        <v/>
      </c>
      <c r="BM96" s="57">
        <f>IF(OR($A96="",BM$9=""),"",IFERROR(COUNTIFS('Job Catalog'!$F$10:$F$509,$A96,'Job Catalog'!$H$10:$H$509,BM$7,'Job Catalog'!$I$10:$I$509,BM$9)/COUNTA('Job Catalog'!$C$10:$C$509),""))</f>
        <v/>
      </c>
      <c r="BN96" s="57">
        <f>IF(OR($A96="",BN$9=""),"",IFERROR(COUNTIFS('Job Catalog'!$F$10:$F$509,$A96,'Job Catalog'!$H$10:$H$509,BN$7,'Job Catalog'!$I$10:$I$509,BN$9)/COUNTA('Job Catalog'!$C$10:$C$509),""))</f>
        <v/>
      </c>
      <c r="BO96" s="57">
        <f>IF(OR($A96="",BO$9=""),"",IFERROR(COUNTIFS('Job Catalog'!$F$10:$F$509,$A96,'Job Catalog'!$H$10:$H$509,BO$7,'Job Catalog'!$I$10:$I$509,BO$9)/COUNTA('Job Catalog'!$C$10:$C$509),""))</f>
        <v/>
      </c>
      <c r="BP96" s="57">
        <f>IF(OR($A96="",BP$9=""),"",IFERROR(COUNTIFS('Job Catalog'!$F$10:$F$509,$A96,'Job Catalog'!$H$10:$H$509,BP$7,'Job Catalog'!$I$10:$I$509,BP$9)/COUNTA('Job Catalog'!$C$10:$C$509),""))</f>
        <v/>
      </c>
      <c r="BQ96" s="57">
        <f>IF(OR($A96="",BQ$9=""),"",IFERROR(COUNTIFS('Job Catalog'!$F$10:$F$509,$A96,'Job Catalog'!$H$10:$H$509,BQ$7,'Job Catalog'!$I$10:$I$509,BQ$9)/COUNTA('Job Catalog'!$C$10:$C$509),""))</f>
        <v/>
      </c>
      <c r="BR96" s="57">
        <f>IF(OR($A96="",BR$9=""),"",IFERROR(COUNTIFS('Job Catalog'!$F$10:$F$509,$A96,'Job Catalog'!$H$10:$H$509,BR$7,'Job Catalog'!$I$10:$I$509,BR$9)/COUNTA('Job Catalog'!$C$10:$C$509),""))</f>
        <v/>
      </c>
      <c r="BS96" s="57">
        <f>IF(OR($A96="",BS$9=""),"",IFERROR(COUNTIFS('Job Catalog'!$F$10:$F$509,$A96,'Job Catalog'!$H$10:$H$509,BS$7,'Job Catalog'!$I$10:$I$509,BS$9)/COUNTA('Job Catalog'!$C$10:$C$509),""))</f>
        <v/>
      </c>
      <c r="BT96" s="57">
        <f>IF(OR($A96="",BT$9=""),"",IFERROR(COUNTIFS('Job Catalog'!$F$10:$F$509,$A96,'Job Catalog'!$H$10:$H$509,BT$7,'Job Catalog'!$I$10:$I$509,BT$9)/COUNTA('Job Catalog'!$C$10:$C$509),""))</f>
        <v/>
      </c>
      <c r="BU96" s="57">
        <f>IF(OR($A96="",BU$9=""),"",IFERROR(COUNTIFS('Job Catalog'!$F$10:$F$509,$A96,'Job Catalog'!$H$10:$H$509,BU$7,'Job Catalog'!$I$10:$I$509,BU$9)/COUNTA('Job Catalog'!$C$10:$C$509),""))</f>
        <v/>
      </c>
      <c r="BV96" s="57">
        <f>IF(OR($A96="",BV$9=""),"",IFERROR(COUNTIFS('Job Catalog'!$F$10:$F$509,$A96,'Job Catalog'!$H$10:$H$509,BV$7,'Job Catalog'!$I$10:$I$509,BV$9)/COUNTA('Job Catalog'!$C$10:$C$509),""))</f>
        <v/>
      </c>
      <c r="BW96" s="57">
        <f>IF(OR($A96="",BW$9=""),"",IFERROR(COUNTIFS('Job Catalog'!$F$10:$F$509,$A96,'Job Catalog'!$H$10:$H$509,BW$7,'Job Catalog'!$I$10:$I$509,BW$9)/COUNTA('Job Catalog'!$C$10:$C$509),""))</f>
        <v/>
      </c>
      <c r="BX96" s="57">
        <f>IF(OR($A96="",BX$9=""),"",IFERROR(COUNTIFS('Job Catalog'!$F$10:$F$509,$A96,'Job Catalog'!$H$10:$H$509,BX$7,'Job Catalog'!$I$10:$I$509,BX$9)/COUNTA('Job Catalog'!$C$10:$C$509),""))</f>
        <v/>
      </c>
      <c r="BY96" s="57">
        <f>IF(OR($A96="",BY$9=""),"",IFERROR(COUNTIFS('Job Catalog'!$F$10:$F$509,$A96,'Job Catalog'!$H$10:$H$509,BY$7,'Job Catalog'!$I$10:$I$509,BY$9)/COUNTA('Job Catalog'!$C$10:$C$509),""))</f>
        <v/>
      </c>
      <c r="BZ96" s="57">
        <f>IF(OR($A96="",BZ$9=""),"",IFERROR(COUNTIFS('Job Catalog'!$F$10:$F$509,$A96,'Job Catalog'!$H$10:$H$509,BZ$7,'Job Catalog'!$I$10:$I$509,BZ$9)/COUNTA('Job Catalog'!$C$10:$C$509),""))</f>
        <v/>
      </c>
      <c r="CA96" s="57">
        <f>IF(OR($A96="",CA$9=""),"",IFERROR(COUNTIFS('Job Catalog'!$F$10:$F$509,$A96,'Job Catalog'!$H$10:$H$509,CA$7,'Job Catalog'!$I$10:$I$509,CA$9)/COUNTA('Job Catalog'!$C$10:$C$509),""))</f>
        <v/>
      </c>
      <c r="CB96" s="57">
        <f>IF(OR($A96="",CB$9=""),"",IFERROR(COUNTIFS('Job Catalog'!$F$10:$F$509,$A96,'Job Catalog'!$H$10:$H$509,CB$7,'Job Catalog'!$I$10:$I$509,CB$9)/COUNTA('Job Catalog'!$C$10:$C$509),""))</f>
        <v/>
      </c>
      <c r="CC96" s="57">
        <f>IF(OR($A96="",CC$9=""),"",IFERROR(COUNTIFS('Job Catalog'!$F$10:$F$509,$A96,'Job Catalog'!$H$10:$H$509,CC$7,'Job Catalog'!$I$10:$I$509,CC$9)/COUNTA('Job Catalog'!$C$10:$C$509),""))</f>
        <v/>
      </c>
      <c r="CD96" s="57">
        <f>IF(OR($A96="",CD$9=""),"",IFERROR(COUNTIFS('Job Catalog'!$F$10:$F$509,$A96,'Job Catalog'!$H$10:$H$509,CD$7,'Job Catalog'!$I$10:$I$509,CD$9)/COUNTA('Job Catalog'!$C$10:$C$509),""))</f>
        <v/>
      </c>
      <c r="CE96" s="57">
        <f>IF(OR($A96="",CE$9=""),"",IFERROR(COUNTIFS('Job Catalog'!$F$10:$F$509,$A96,'Job Catalog'!$H$10:$H$509,CE$7,'Job Catalog'!$I$10:$I$509,CE$9)/COUNTA('Job Catalog'!$C$10:$C$509),""))</f>
        <v/>
      </c>
      <c r="CF96" s="57">
        <f>IF(OR($A96="",CF$9=""),"",IFERROR(COUNTIFS('Job Catalog'!$F$10:$F$509,$A96,'Job Catalog'!$H$10:$H$509,CF$7,'Job Catalog'!$I$10:$I$509,CF$9)/COUNTA('Job Catalog'!$C$10:$C$509),""))</f>
        <v/>
      </c>
      <c r="CG96" s="57">
        <f>IF(OR($A96="",CG$9=""),"",IFERROR(COUNTIFS('Job Catalog'!$F$10:$F$509,$A96,'Job Catalog'!$H$10:$H$509,CG$7,'Job Catalog'!$I$10:$I$509,CG$9)/COUNTA('Job Catalog'!$C$10:$C$509),""))</f>
        <v/>
      </c>
      <c r="CH96" s="57">
        <f>IF(OR($A96="",CH$9=""),"",IFERROR(COUNTIFS('Job Catalog'!$F$10:$F$509,$A96,'Job Catalog'!$H$10:$H$509,CH$7,'Job Catalog'!$I$10:$I$509,CH$9)/COUNTA('Job Catalog'!$C$10:$C$509),""))</f>
        <v/>
      </c>
      <c r="CI96" s="57">
        <f>IF(OR($A96="",CI$9=""),"",IFERROR(COUNTIFS('Job Catalog'!$F$10:$F$509,$A96,'Job Catalog'!$H$10:$H$509,CI$7,'Job Catalog'!$I$10:$I$509,CI$9)/COUNTA('Job Catalog'!$C$10:$C$509),""))</f>
        <v/>
      </c>
      <c r="CJ96" s="57">
        <f>IF(OR($A96="",CJ$9=""),"",IFERROR(COUNTIFS('Job Catalog'!$F$10:$F$509,$A96,'Job Catalog'!$H$10:$H$509,CJ$7,'Job Catalog'!$I$10:$I$509,CJ$9)/COUNTA('Job Catalog'!$C$10:$C$509),""))</f>
        <v/>
      </c>
      <c r="CK96" s="57">
        <f>IF(OR($A96="",CK$9=""),"",IFERROR(COUNTIFS('Job Catalog'!$F$10:$F$509,$A96,'Job Catalog'!$H$10:$H$509,CK$7,'Job Catalog'!$I$10:$I$509,CK$9)/COUNTA('Job Catalog'!$C$10:$C$509),""))</f>
        <v/>
      </c>
      <c r="CL96" s="57">
        <f>IF(OR($A96="",CL$9=""),"",IFERROR(COUNTIFS('Job Catalog'!$F$10:$F$509,$A96,'Job Catalog'!$H$10:$H$509,CL$7,'Job Catalog'!$I$10:$I$509,CL$9)/COUNTA('Job Catalog'!$C$10:$C$509),""))</f>
        <v/>
      </c>
      <c r="CM96" s="57">
        <f>IF(OR($A96="",CM$9=""),"",IFERROR(COUNTIFS('Job Catalog'!$F$10:$F$509,$A96,'Job Catalog'!$H$10:$H$509,CM$7,'Job Catalog'!$I$10:$I$509,CM$9)/COUNTA('Job Catalog'!$C$10:$C$509),""))</f>
        <v/>
      </c>
      <c r="CN96" s="57">
        <f>IF(OR($A96="",CN$9=""),"",IFERROR(COUNTIFS('Job Catalog'!$F$10:$F$509,$A96,'Job Catalog'!$H$10:$H$509,CN$7,'Job Catalog'!$I$10:$I$509,CN$9)/COUNTA('Job Catalog'!$C$10:$C$509),""))</f>
        <v/>
      </c>
      <c r="CO96" s="57">
        <f>IF(OR($A96="",CO$9=""),"",IFERROR(COUNTIFS('Job Catalog'!$F$10:$F$509,$A96,'Job Catalog'!$H$10:$H$509,CO$7,'Job Catalog'!$I$10:$I$509,CO$9)/COUNTA('Job Catalog'!$C$10:$C$509),""))</f>
        <v/>
      </c>
      <c r="CP96" s="57">
        <f>IF(OR($A96="",CP$9=""),"",IFERROR(COUNTIFS('Job Catalog'!$F$10:$F$509,$A96,'Job Catalog'!$H$10:$H$509,CP$7,'Job Catalog'!$I$10:$I$509,CP$9)/COUNTA('Job Catalog'!$C$10:$C$509),""))</f>
        <v/>
      </c>
      <c r="CQ96" s="57">
        <f>IF(OR($A96="",CQ$9=""),"",IFERROR(COUNTIFS('Job Catalog'!$F$10:$F$509,$A96,'Job Catalog'!$H$10:$H$509,CQ$7,'Job Catalog'!$I$10:$I$509,CQ$9)/COUNTA('Job Catalog'!$C$10:$C$509),""))</f>
        <v/>
      </c>
      <c r="CR96" s="57">
        <f>IF(OR($A96="",CR$9=""),"",IFERROR(COUNTIFS('Job Catalog'!$F$10:$F$509,$A96,'Job Catalog'!$H$10:$H$509,CR$7,'Job Catalog'!$I$10:$I$509,CR$9)/COUNTA('Job Catalog'!$C$10:$C$509),""))</f>
        <v/>
      </c>
      <c r="CS96" s="57">
        <f>IF(OR($A96="",CS$9=""),"",IFERROR(COUNTIFS('Job Catalog'!$F$10:$F$509,$A96,'Job Catalog'!$H$10:$H$509,CS$7,'Job Catalog'!$I$10:$I$509,CS$9)/COUNTA('Job Catalog'!$C$10:$C$509),""))</f>
        <v/>
      </c>
      <c r="CT96" s="57">
        <f>IF(OR($A96="",CT$9=""),"",IFERROR(COUNTIFS('Job Catalog'!$F$10:$F$509,$A96,'Job Catalog'!$H$10:$H$509,CT$7,'Job Catalog'!$I$10:$I$509,CT$9)/COUNTA('Job Catalog'!$C$10:$C$509),""))</f>
        <v/>
      </c>
      <c r="CU96" s="58">
        <f>IF($A96="","",SUM(C96:CT96))</f>
        <v/>
      </c>
    </row>
    <row r="97">
      <c r="A97">
        <f>IF(SETUP!$C235="","",SETUP!$C235)</f>
        <v/>
      </c>
      <c r="B97" s="9">
        <f>IF(SETUP!$C235="","",SETUP!$B235&amp;" / "&amp;SETUP!$D235)</f>
        <v/>
      </c>
      <c r="C97" s="57">
        <f>IF(OR($A97="",C$9=""),"",IFERROR(COUNTIFS('Job Catalog'!$F$10:$F$509,$A97,'Job Catalog'!$H$10:$H$509,C$7,'Job Catalog'!$I$10:$I$509,C$9)/COUNTA('Job Catalog'!$C$10:$C$509),""))</f>
        <v/>
      </c>
      <c r="D97" s="57">
        <f>IF(OR($A97="",D$9=""),"",IFERROR(COUNTIFS('Job Catalog'!$F$10:$F$509,$A97,'Job Catalog'!$H$10:$H$509,D$7,'Job Catalog'!$I$10:$I$509,D$9)/COUNTA('Job Catalog'!$C$10:$C$509),""))</f>
        <v/>
      </c>
      <c r="E97" s="57">
        <f>IF(OR($A97="",E$9=""),"",IFERROR(COUNTIFS('Job Catalog'!$F$10:$F$509,$A97,'Job Catalog'!$H$10:$H$509,E$7,'Job Catalog'!$I$10:$I$509,E$9)/COUNTA('Job Catalog'!$C$10:$C$509),""))</f>
        <v/>
      </c>
      <c r="F97" s="57">
        <f>IF(OR($A97="",F$9=""),"",IFERROR(COUNTIFS('Job Catalog'!$F$10:$F$509,$A97,'Job Catalog'!$H$10:$H$509,F$7,'Job Catalog'!$I$10:$I$509,F$9)/COUNTA('Job Catalog'!$C$10:$C$509),""))</f>
        <v/>
      </c>
      <c r="G97" s="57">
        <f>IF(OR($A97="",G$9=""),"",IFERROR(COUNTIFS('Job Catalog'!$F$10:$F$509,$A97,'Job Catalog'!$H$10:$H$509,G$7,'Job Catalog'!$I$10:$I$509,G$9)/COUNTA('Job Catalog'!$C$10:$C$509),""))</f>
        <v/>
      </c>
      <c r="H97" s="57">
        <f>IF(OR($A97="",H$9=""),"",IFERROR(COUNTIFS('Job Catalog'!$F$10:$F$509,$A97,'Job Catalog'!$H$10:$H$509,H$7,'Job Catalog'!$I$10:$I$509,H$9)/COUNTA('Job Catalog'!$C$10:$C$509),""))</f>
        <v/>
      </c>
      <c r="I97" s="57">
        <f>IF(OR($A97="",I$9=""),"",IFERROR(COUNTIFS('Job Catalog'!$F$10:$F$509,$A97,'Job Catalog'!$H$10:$H$509,I$7,'Job Catalog'!$I$10:$I$509,I$9)/COUNTA('Job Catalog'!$C$10:$C$509),""))</f>
        <v/>
      </c>
      <c r="J97" s="57">
        <f>IF(OR($A97="",J$9=""),"",IFERROR(COUNTIFS('Job Catalog'!$F$10:$F$509,$A97,'Job Catalog'!$H$10:$H$509,J$7,'Job Catalog'!$I$10:$I$509,J$9)/COUNTA('Job Catalog'!$C$10:$C$509),""))</f>
        <v/>
      </c>
      <c r="K97" s="57">
        <f>IF(OR($A97="",K$9=""),"",IFERROR(COUNTIFS('Job Catalog'!$F$10:$F$509,$A97,'Job Catalog'!$H$10:$H$509,K$7,'Job Catalog'!$I$10:$I$509,K$9)/COUNTA('Job Catalog'!$C$10:$C$509),""))</f>
        <v/>
      </c>
      <c r="L97" s="57">
        <f>IF(OR($A97="",L$9=""),"",IFERROR(COUNTIFS('Job Catalog'!$F$10:$F$509,$A97,'Job Catalog'!$H$10:$H$509,L$7,'Job Catalog'!$I$10:$I$509,L$9)/COUNTA('Job Catalog'!$C$10:$C$509),""))</f>
        <v/>
      </c>
      <c r="M97" s="57">
        <f>IF(OR($A97="",M$9=""),"",IFERROR(COUNTIFS('Job Catalog'!$F$10:$F$509,$A97,'Job Catalog'!$H$10:$H$509,M$7,'Job Catalog'!$I$10:$I$509,M$9)/COUNTA('Job Catalog'!$C$10:$C$509),""))</f>
        <v/>
      </c>
      <c r="N97" s="57">
        <f>IF(OR($A97="",N$9=""),"",IFERROR(COUNTIFS('Job Catalog'!$F$10:$F$509,$A97,'Job Catalog'!$H$10:$H$509,N$7,'Job Catalog'!$I$10:$I$509,N$9)/COUNTA('Job Catalog'!$C$10:$C$509),""))</f>
        <v/>
      </c>
      <c r="O97" s="57">
        <f>IF(OR($A97="",O$9=""),"",IFERROR(COUNTIFS('Job Catalog'!$F$10:$F$509,$A97,'Job Catalog'!$H$10:$H$509,O$7,'Job Catalog'!$I$10:$I$509,O$9)/COUNTA('Job Catalog'!$C$10:$C$509),""))</f>
        <v/>
      </c>
      <c r="P97" s="57">
        <f>IF(OR($A97="",P$9=""),"",IFERROR(COUNTIFS('Job Catalog'!$F$10:$F$509,$A97,'Job Catalog'!$H$10:$H$509,P$7,'Job Catalog'!$I$10:$I$509,P$9)/COUNTA('Job Catalog'!$C$10:$C$509),""))</f>
        <v/>
      </c>
      <c r="Q97" s="57">
        <f>IF(OR($A97="",Q$9=""),"",IFERROR(COUNTIFS('Job Catalog'!$F$10:$F$509,$A97,'Job Catalog'!$H$10:$H$509,Q$7,'Job Catalog'!$I$10:$I$509,Q$9)/COUNTA('Job Catalog'!$C$10:$C$509),""))</f>
        <v/>
      </c>
      <c r="R97" s="57">
        <f>IF(OR($A97="",R$9=""),"",IFERROR(COUNTIFS('Job Catalog'!$F$10:$F$509,$A97,'Job Catalog'!$H$10:$H$509,R$7,'Job Catalog'!$I$10:$I$509,R$9)/COUNTA('Job Catalog'!$C$10:$C$509),""))</f>
        <v/>
      </c>
      <c r="S97" s="57">
        <f>IF(OR($A97="",S$9=""),"",IFERROR(COUNTIFS('Job Catalog'!$F$10:$F$509,$A97,'Job Catalog'!$H$10:$H$509,S$7,'Job Catalog'!$I$10:$I$509,S$9)/COUNTA('Job Catalog'!$C$10:$C$509),""))</f>
        <v/>
      </c>
      <c r="T97" s="57">
        <f>IF(OR($A97="",T$9=""),"",IFERROR(COUNTIFS('Job Catalog'!$F$10:$F$509,$A97,'Job Catalog'!$H$10:$H$509,T$7,'Job Catalog'!$I$10:$I$509,T$9)/COUNTA('Job Catalog'!$C$10:$C$509),""))</f>
        <v/>
      </c>
      <c r="U97" s="57">
        <f>IF(OR($A97="",U$9=""),"",IFERROR(COUNTIFS('Job Catalog'!$F$10:$F$509,$A97,'Job Catalog'!$H$10:$H$509,U$7,'Job Catalog'!$I$10:$I$509,U$9)/COUNTA('Job Catalog'!$C$10:$C$509),""))</f>
        <v/>
      </c>
      <c r="V97" s="57">
        <f>IF(OR($A97="",V$9=""),"",IFERROR(COUNTIFS('Job Catalog'!$F$10:$F$509,$A97,'Job Catalog'!$H$10:$H$509,V$7,'Job Catalog'!$I$10:$I$509,V$9)/COUNTA('Job Catalog'!$C$10:$C$509),""))</f>
        <v/>
      </c>
      <c r="W97" s="57">
        <f>IF(OR($A97="",W$9=""),"",IFERROR(COUNTIFS('Job Catalog'!$F$10:$F$509,$A97,'Job Catalog'!$H$10:$H$509,W$7,'Job Catalog'!$I$10:$I$509,W$9)/COUNTA('Job Catalog'!$C$10:$C$509),""))</f>
        <v/>
      </c>
      <c r="X97" s="57">
        <f>IF(OR($A97="",X$9=""),"",IFERROR(COUNTIFS('Job Catalog'!$F$10:$F$509,$A97,'Job Catalog'!$H$10:$H$509,X$7,'Job Catalog'!$I$10:$I$509,X$9)/COUNTA('Job Catalog'!$C$10:$C$509),""))</f>
        <v/>
      </c>
      <c r="Y97" s="57">
        <f>IF(OR($A97="",Y$9=""),"",IFERROR(COUNTIFS('Job Catalog'!$F$10:$F$509,$A97,'Job Catalog'!$H$10:$H$509,Y$7,'Job Catalog'!$I$10:$I$509,Y$9)/COUNTA('Job Catalog'!$C$10:$C$509),""))</f>
        <v/>
      </c>
      <c r="Z97" s="57">
        <f>IF(OR($A97="",Z$9=""),"",IFERROR(COUNTIFS('Job Catalog'!$F$10:$F$509,$A97,'Job Catalog'!$H$10:$H$509,Z$7,'Job Catalog'!$I$10:$I$509,Z$9)/COUNTA('Job Catalog'!$C$10:$C$509),""))</f>
        <v/>
      </c>
      <c r="AA97" s="57">
        <f>IF(OR($A97="",AA$9=""),"",IFERROR(COUNTIFS('Job Catalog'!$F$10:$F$509,$A97,'Job Catalog'!$H$10:$H$509,AA$7,'Job Catalog'!$I$10:$I$509,AA$9)/COUNTA('Job Catalog'!$C$10:$C$509),""))</f>
        <v/>
      </c>
      <c r="AB97" s="57">
        <f>IF(OR($A97="",AB$9=""),"",IFERROR(COUNTIFS('Job Catalog'!$F$10:$F$509,$A97,'Job Catalog'!$H$10:$H$509,AB$7,'Job Catalog'!$I$10:$I$509,AB$9)/COUNTA('Job Catalog'!$C$10:$C$509),""))</f>
        <v/>
      </c>
      <c r="AC97" s="57">
        <f>IF(OR($A97="",AC$9=""),"",IFERROR(COUNTIFS('Job Catalog'!$F$10:$F$509,$A97,'Job Catalog'!$H$10:$H$509,AC$7,'Job Catalog'!$I$10:$I$509,AC$9)/COUNTA('Job Catalog'!$C$10:$C$509),""))</f>
        <v/>
      </c>
      <c r="AD97" s="57">
        <f>IF(OR($A97="",AD$9=""),"",IFERROR(COUNTIFS('Job Catalog'!$F$10:$F$509,$A97,'Job Catalog'!$H$10:$H$509,AD$7,'Job Catalog'!$I$10:$I$509,AD$9)/COUNTA('Job Catalog'!$C$10:$C$509),""))</f>
        <v/>
      </c>
      <c r="AE97" s="57">
        <f>IF(OR($A97="",AE$9=""),"",IFERROR(COUNTIFS('Job Catalog'!$F$10:$F$509,$A97,'Job Catalog'!$H$10:$H$509,AE$7,'Job Catalog'!$I$10:$I$509,AE$9)/COUNTA('Job Catalog'!$C$10:$C$509),""))</f>
        <v/>
      </c>
      <c r="AF97" s="57">
        <f>IF(OR($A97="",AF$9=""),"",IFERROR(COUNTIFS('Job Catalog'!$F$10:$F$509,$A97,'Job Catalog'!$H$10:$H$509,AF$7,'Job Catalog'!$I$10:$I$509,AF$9)/COUNTA('Job Catalog'!$C$10:$C$509),""))</f>
        <v/>
      </c>
      <c r="AG97" s="57">
        <f>IF(OR($A97="",AG$9=""),"",IFERROR(COUNTIFS('Job Catalog'!$F$10:$F$509,$A97,'Job Catalog'!$H$10:$H$509,AG$7,'Job Catalog'!$I$10:$I$509,AG$9)/COUNTA('Job Catalog'!$C$10:$C$509),""))</f>
        <v/>
      </c>
      <c r="AH97" s="57">
        <f>IF(OR($A97="",AH$9=""),"",IFERROR(COUNTIFS('Job Catalog'!$F$10:$F$509,$A97,'Job Catalog'!$H$10:$H$509,AH$7,'Job Catalog'!$I$10:$I$509,AH$9)/COUNTA('Job Catalog'!$C$10:$C$509),""))</f>
        <v/>
      </c>
      <c r="AI97" s="57">
        <f>IF(OR($A97="",AI$9=""),"",IFERROR(COUNTIFS('Job Catalog'!$F$10:$F$509,$A97,'Job Catalog'!$H$10:$H$509,AI$7,'Job Catalog'!$I$10:$I$509,AI$9)/COUNTA('Job Catalog'!$C$10:$C$509),""))</f>
        <v/>
      </c>
      <c r="AJ97" s="57">
        <f>IF(OR($A97="",AJ$9=""),"",IFERROR(COUNTIFS('Job Catalog'!$F$10:$F$509,$A97,'Job Catalog'!$H$10:$H$509,AJ$7,'Job Catalog'!$I$10:$I$509,AJ$9)/COUNTA('Job Catalog'!$C$10:$C$509),""))</f>
        <v/>
      </c>
      <c r="AK97" s="57">
        <f>IF(OR($A97="",AK$9=""),"",IFERROR(COUNTIFS('Job Catalog'!$F$10:$F$509,$A97,'Job Catalog'!$H$10:$H$509,AK$7,'Job Catalog'!$I$10:$I$509,AK$9)/COUNTA('Job Catalog'!$C$10:$C$509),""))</f>
        <v/>
      </c>
      <c r="AL97" s="57">
        <f>IF(OR($A97="",AL$9=""),"",IFERROR(COUNTIFS('Job Catalog'!$F$10:$F$509,$A97,'Job Catalog'!$H$10:$H$509,AL$7,'Job Catalog'!$I$10:$I$509,AL$9)/COUNTA('Job Catalog'!$C$10:$C$509),""))</f>
        <v/>
      </c>
      <c r="AM97" s="57">
        <f>IF(OR($A97="",AM$9=""),"",IFERROR(COUNTIFS('Job Catalog'!$F$10:$F$509,$A97,'Job Catalog'!$H$10:$H$509,AM$7,'Job Catalog'!$I$10:$I$509,AM$9)/COUNTA('Job Catalog'!$C$10:$C$509),""))</f>
        <v/>
      </c>
      <c r="AN97" s="57">
        <f>IF(OR($A97="",AN$9=""),"",IFERROR(COUNTIFS('Job Catalog'!$F$10:$F$509,$A97,'Job Catalog'!$H$10:$H$509,AN$7,'Job Catalog'!$I$10:$I$509,AN$9)/COUNTA('Job Catalog'!$C$10:$C$509),""))</f>
        <v/>
      </c>
      <c r="AO97" s="57">
        <f>IF(OR($A97="",AO$9=""),"",IFERROR(COUNTIFS('Job Catalog'!$F$10:$F$509,$A97,'Job Catalog'!$H$10:$H$509,AO$7,'Job Catalog'!$I$10:$I$509,AO$9)/COUNTA('Job Catalog'!$C$10:$C$509),""))</f>
        <v/>
      </c>
      <c r="AP97" s="57">
        <f>IF(OR($A97="",AP$9=""),"",IFERROR(COUNTIFS('Job Catalog'!$F$10:$F$509,$A97,'Job Catalog'!$H$10:$H$509,AP$7,'Job Catalog'!$I$10:$I$509,AP$9)/COUNTA('Job Catalog'!$C$10:$C$509),""))</f>
        <v/>
      </c>
      <c r="AQ97" s="57">
        <f>IF(OR($A97="",AQ$9=""),"",IFERROR(COUNTIFS('Job Catalog'!$F$10:$F$509,$A97,'Job Catalog'!$H$10:$H$509,AQ$7,'Job Catalog'!$I$10:$I$509,AQ$9)/COUNTA('Job Catalog'!$C$10:$C$509),""))</f>
        <v/>
      </c>
      <c r="AR97" s="57">
        <f>IF(OR($A97="",AR$9=""),"",IFERROR(COUNTIFS('Job Catalog'!$F$10:$F$509,$A97,'Job Catalog'!$H$10:$H$509,AR$7,'Job Catalog'!$I$10:$I$509,AR$9)/COUNTA('Job Catalog'!$C$10:$C$509),""))</f>
        <v/>
      </c>
      <c r="AS97" s="57">
        <f>IF(OR($A97="",AS$9=""),"",IFERROR(COUNTIFS('Job Catalog'!$F$10:$F$509,$A97,'Job Catalog'!$H$10:$H$509,AS$7,'Job Catalog'!$I$10:$I$509,AS$9)/COUNTA('Job Catalog'!$C$10:$C$509),""))</f>
        <v/>
      </c>
      <c r="AT97" s="57">
        <f>IF(OR($A97="",AT$9=""),"",IFERROR(COUNTIFS('Job Catalog'!$F$10:$F$509,$A97,'Job Catalog'!$H$10:$H$509,AT$7,'Job Catalog'!$I$10:$I$509,AT$9)/COUNTA('Job Catalog'!$C$10:$C$509),""))</f>
        <v/>
      </c>
      <c r="AU97" s="57">
        <f>IF(OR($A97="",AU$9=""),"",IFERROR(COUNTIFS('Job Catalog'!$F$10:$F$509,$A97,'Job Catalog'!$H$10:$H$509,AU$7,'Job Catalog'!$I$10:$I$509,AU$9)/COUNTA('Job Catalog'!$C$10:$C$509),""))</f>
        <v/>
      </c>
      <c r="AV97" s="57">
        <f>IF(OR($A97="",AV$9=""),"",IFERROR(COUNTIFS('Job Catalog'!$F$10:$F$509,$A97,'Job Catalog'!$H$10:$H$509,AV$7,'Job Catalog'!$I$10:$I$509,AV$9)/COUNTA('Job Catalog'!$C$10:$C$509),""))</f>
        <v/>
      </c>
      <c r="AW97" s="57">
        <f>IF(OR($A97="",AW$9=""),"",IFERROR(COUNTIFS('Job Catalog'!$F$10:$F$509,$A97,'Job Catalog'!$H$10:$H$509,AW$7,'Job Catalog'!$I$10:$I$509,AW$9)/COUNTA('Job Catalog'!$C$10:$C$509),""))</f>
        <v/>
      </c>
      <c r="AX97" s="57">
        <f>IF(OR($A97="",AX$9=""),"",IFERROR(COUNTIFS('Job Catalog'!$F$10:$F$509,$A97,'Job Catalog'!$H$10:$H$509,AX$7,'Job Catalog'!$I$10:$I$509,AX$9)/COUNTA('Job Catalog'!$C$10:$C$509),""))</f>
        <v/>
      </c>
      <c r="AY97" s="57">
        <f>IF(OR($A97="",AY$9=""),"",IFERROR(COUNTIFS('Job Catalog'!$F$10:$F$509,$A97,'Job Catalog'!$H$10:$H$509,AY$7,'Job Catalog'!$I$10:$I$509,AY$9)/COUNTA('Job Catalog'!$C$10:$C$509),""))</f>
        <v/>
      </c>
      <c r="AZ97" s="57">
        <f>IF(OR($A97="",AZ$9=""),"",IFERROR(COUNTIFS('Job Catalog'!$F$10:$F$509,$A97,'Job Catalog'!$H$10:$H$509,AZ$7,'Job Catalog'!$I$10:$I$509,AZ$9)/COUNTA('Job Catalog'!$C$10:$C$509),""))</f>
        <v/>
      </c>
      <c r="BA97" s="57">
        <f>IF(OR($A97="",BA$9=""),"",IFERROR(COUNTIFS('Job Catalog'!$F$10:$F$509,$A97,'Job Catalog'!$H$10:$H$509,BA$7,'Job Catalog'!$I$10:$I$509,BA$9)/COUNTA('Job Catalog'!$C$10:$C$509),""))</f>
        <v/>
      </c>
      <c r="BB97" s="57">
        <f>IF(OR($A97="",BB$9=""),"",IFERROR(COUNTIFS('Job Catalog'!$F$10:$F$509,$A97,'Job Catalog'!$H$10:$H$509,BB$7,'Job Catalog'!$I$10:$I$509,BB$9)/COUNTA('Job Catalog'!$C$10:$C$509),""))</f>
        <v/>
      </c>
      <c r="BC97" s="57">
        <f>IF(OR($A97="",BC$9=""),"",IFERROR(COUNTIFS('Job Catalog'!$F$10:$F$509,$A97,'Job Catalog'!$H$10:$H$509,BC$7,'Job Catalog'!$I$10:$I$509,BC$9)/COUNTA('Job Catalog'!$C$10:$C$509),""))</f>
        <v/>
      </c>
      <c r="BD97" s="57">
        <f>IF(OR($A97="",BD$9=""),"",IFERROR(COUNTIFS('Job Catalog'!$F$10:$F$509,$A97,'Job Catalog'!$H$10:$H$509,BD$7,'Job Catalog'!$I$10:$I$509,BD$9)/COUNTA('Job Catalog'!$C$10:$C$509),""))</f>
        <v/>
      </c>
      <c r="BE97" s="57">
        <f>IF(OR($A97="",BE$9=""),"",IFERROR(COUNTIFS('Job Catalog'!$F$10:$F$509,$A97,'Job Catalog'!$H$10:$H$509,BE$7,'Job Catalog'!$I$10:$I$509,BE$9)/COUNTA('Job Catalog'!$C$10:$C$509),""))</f>
        <v/>
      </c>
      <c r="BF97" s="57">
        <f>IF(OR($A97="",BF$9=""),"",IFERROR(COUNTIFS('Job Catalog'!$F$10:$F$509,$A97,'Job Catalog'!$H$10:$H$509,BF$7,'Job Catalog'!$I$10:$I$509,BF$9)/COUNTA('Job Catalog'!$C$10:$C$509),""))</f>
        <v/>
      </c>
      <c r="BG97" s="57">
        <f>IF(OR($A97="",BG$9=""),"",IFERROR(COUNTIFS('Job Catalog'!$F$10:$F$509,$A97,'Job Catalog'!$H$10:$H$509,BG$7,'Job Catalog'!$I$10:$I$509,BG$9)/COUNTA('Job Catalog'!$C$10:$C$509),""))</f>
        <v/>
      </c>
      <c r="BH97" s="57">
        <f>IF(OR($A97="",BH$9=""),"",IFERROR(COUNTIFS('Job Catalog'!$F$10:$F$509,$A97,'Job Catalog'!$H$10:$H$509,BH$7,'Job Catalog'!$I$10:$I$509,BH$9)/COUNTA('Job Catalog'!$C$10:$C$509),""))</f>
        <v/>
      </c>
      <c r="BI97" s="57">
        <f>IF(OR($A97="",BI$9=""),"",IFERROR(COUNTIFS('Job Catalog'!$F$10:$F$509,$A97,'Job Catalog'!$H$10:$H$509,BI$7,'Job Catalog'!$I$10:$I$509,BI$9)/COUNTA('Job Catalog'!$C$10:$C$509),""))</f>
        <v/>
      </c>
      <c r="BJ97" s="57">
        <f>IF(OR($A97="",BJ$9=""),"",IFERROR(COUNTIFS('Job Catalog'!$F$10:$F$509,$A97,'Job Catalog'!$H$10:$H$509,BJ$7,'Job Catalog'!$I$10:$I$509,BJ$9)/COUNTA('Job Catalog'!$C$10:$C$509),""))</f>
        <v/>
      </c>
      <c r="BK97" s="57">
        <f>IF(OR($A97="",BK$9=""),"",IFERROR(COUNTIFS('Job Catalog'!$F$10:$F$509,$A97,'Job Catalog'!$H$10:$H$509,BK$7,'Job Catalog'!$I$10:$I$509,BK$9)/COUNTA('Job Catalog'!$C$10:$C$509),""))</f>
        <v/>
      </c>
      <c r="BL97" s="57">
        <f>IF(OR($A97="",BL$9=""),"",IFERROR(COUNTIFS('Job Catalog'!$F$10:$F$509,$A97,'Job Catalog'!$H$10:$H$509,BL$7,'Job Catalog'!$I$10:$I$509,BL$9)/COUNTA('Job Catalog'!$C$10:$C$509),""))</f>
        <v/>
      </c>
      <c r="BM97" s="57">
        <f>IF(OR($A97="",BM$9=""),"",IFERROR(COUNTIFS('Job Catalog'!$F$10:$F$509,$A97,'Job Catalog'!$H$10:$H$509,BM$7,'Job Catalog'!$I$10:$I$509,BM$9)/COUNTA('Job Catalog'!$C$10:$C$509),""))</f>
        <v/>
      </c>
      <c r="BN97" s="57">
        <f>IF(OR($A97="",BN$9=""),"",IFERROR(COUNTIFS('Job Catalog'!$F$10:$F$509,$A97,'Job Catalog'!$H$10:$H$509,BN$7,'Job Catalog'!$I$10:$I$509,BN$9)/COUNTA('Job Catalog'!$C$10:$C$509),""))</f>
        <v/>
      </c>
      <c r="BO97" s="57">
        <f>IF(OR($A97="",BO$9=""),"",IFERROR(COUNTIFS('Job Catalog'!$F$10:$F$509,$A97,'Job Catalog'!$H$10:$H$509,BO$7,'Job Catalog'!$I$10:$I$509,BO$9)/COUNTA('Job Catalog'!$C$10:$C$509),""))</f>
        <v/>
      </c>
      <c r="BP97" s="57">
        <f>IF(OR($A97="",BP$9=""),"",IFERROR(COUNTIFS('Job Catalog'!$F$10:$F$509,$A97,'Job Catalog'!$H$10:$H$509,BP$7,'Job Catalog'!$I$10:$I$509,BP$9)/COUNTA('Job Catalog'!$C$10:$C$509),""))</f>
        <v/>
      </c>
      <c r="BQ97" s="57">
        <f>IF(OR($A97="",BQ$9=""),"",IFERROR(COUNTIFS('Job Catalog'!$F$10:$F$509,$A97,'Job Catalog'!$H$10:$H$509,BQ$7,'Job Catalog'!$I$10:$I$509,BQ$9)/COUNTA('Job Catalog'!$C$10:$C$509),""))</f>
        <v/>
      </c>
      <c r="BR97" s="57">
        <f>IF(OR($A97="",BR$9=""),"",IFERROR(COUNTIFS('Job Catalog'!$F$10:$F$509,$A97,'Job Catalog'!$H$10:$H$509,BR$7,'Job Catalog'!$I$10:$I$509,BR$9)/COUNTA('Job Catalog'!$C$10:$C$509),""))</f>
        <v/>
      </c>
      <c r="BS97" s="57">
        <f>IF(OR($A97="",BS$9=""),"",IFERROR(COUNTIFS('Job Catalog'!$F$10:$F$509,$A97,'Job Catalog'!$H$10:$H$509,BS$7,'Job Catalog'!$I$10:$I$509,BS$9)/COUNTA('Job Catalog'!$C$10:$C$509),""))</f>
        <v/>
      </c>
      <c r="BT97" s="57">
        <f>IF(OR($A97="",BT$9=""),"",IFERROR(COUNTIFS('Job Catalog'!$F$10:$F$509,$A97,'Job Catalog'!$H$10:$H$509,BT$7,'Job Catalog'!$I$10:$I$509,BT$9)/COUNTA('Job Catalog'!$C$10:$C$509),""))</f>
        <v/>
      </c>
      <c r="BU97" s="57">
        <f>IF(OR($A97="",BU$9=""),"",IFERROR(COUNTIFS('Job Catalog'!$F$10:$F$509,$A97,'Job Catalog'!$H$10:$H$509,BU$7,'Job Catalog'!$I$10:$I$509,BU$9)/COUNTA('Job Catalog'!$C$10:$C$509),""))</f>
        <v/>
      </c>
      <c r="BV97" s="57">
        <f>IF(OR($A97="",BV$9=""),"",IFERROR(COUNTIFS('Job Catalog'!$F$10:$F$509,$A97,'Job Catalog'!$H$10:$H$509,BV$7,'Job Catalog'!$I$10:$I$509,BV$9)/COUNTA('Job Catalog'!$C$10:$C$509),""))</f>
        <v/>
      </c>
      <c r="BW97" s="57">
        <f>IF(OR($A97="",BW$9=""),"",IFERROR(COUNTIFS('Job Catalog'!$F$10:$F$509,$A97,'Job Catalog'!$H$10:$H$509,BW$7,'Job Catalog'!$I$10:$I$509,BW$9)/COUNTA('Job Catalog'!$C$10:$C$509),""))</f>
        <v/>
      </c>
      <c r="BX97" s="57">
        <f>IF(OR($A97="",BX$9=""),"",IFERROR(COUNTIFS('Job Catalog'!$F$10:$F$509,$A97,'Job Catalog'!$H$10:$H$509,BX$7,'Job Catalog'!$I$10:$I$509,BX$9)/COUNTA('Job Catalog'!$C$10:$C$509),""))</f>
        <v/>
      </c>
      <c r="BY97" s="57">
        <f>IF(OR($A97="",BY$9=""),"",IFERROR(COUNTIFS('Job Catalog'!$F$10:$F$509,$A97,'Job Catalog'!$H$10:$H$509,BY$7,'Job Catalog'!$I$10:$I$509,BY$9)/COUNTA('Job Catalog'!$C$10:$C$509),""))</f>
        <v/>
      </c>
      <c r="BZ97" s="57">
        <f>IF(OR($A97="",BZ$9=""),"",IFERROR(COUNTIFS('Job Catalog'!$F$10:$F$509,$A97,'Job Catalog'!$H$10:$H$509,BZ$7,'Job Catalog'!$I$10:$I$509,BZ$9)/COUNTA('Job Catalog'!$C$10:$C$509),""))</f>
        <v/>
      </c>
      <c r="CA97" s="57">
        <f>IF(OR($A97="",CA$9=""),"",IFERROR(COUNTIFS('Job Catalog'!$F$10:$F$509,$A97,'Job Catalog'!$H$10:$H$509,CA$7,'Job Catalog'!$I$10:$I$509,CA$9)/COUNTA('Job Catalog'!$C$10:$C$509),""))</f>
        <v/>
      </c>
      <c r="CB97" s="57">
        <f>IF(OR($A97="",CB$9=""),"",IFERROR(COUNTIFS('Job Catalog'!$F$10:$F$509,$A97,'Job Catalog'!$H$10:$H$509,CB$7,'Job Catalog'!$I$10:$I$509,CB$9)/COUNTA('Job Catalog'!$C$10:$C$509),""))</f>
        <v/>
      </c>
      <c r="CC97" s="57">
        <f>IF(OR($A97="",CC$9=""),"",IFERROR(COUNTIFS('Job Catalog'!$F$10:$F$509,$A97,'Job Catalog'!$H$10:$H$509,CC$7,'Job Catalog'!$I$10:$I$509,CC$9)/COUNTA('Job Catalog'!$C$10:$C$509),""))</f>
        <v/>
      </c>
      <c r="CD97" s="57">
        <f>IF(OR($A97="",CD$9=""),"",IFERROR(COUNTIFS('Job Catalog'!$F$10:$F$509,$A97,'Job Catalog'!$H$10:$H$509,CD$7,'Job Catalog'!$I$10:$I$509,CD$9)/COUNTA('Job Catalog'!$C$10:$C$509),""))</f>
        <v/>
      </c>
      <c r="CE97" s="57">
        <f>IF(OR($A97="",CE$9=""),"",IFERROR(COUNTIFS('Job Catalog'!$F$10:$F$509,$A97,'Job Catalog'!$H$10:$H$509,CE$7,'Job Catalog'!$I$10:$I$509,CE$9)/COUNTA('Job Catalog'!$C$10:$C$509),""))</f>
        <v/>
      </c>
      <c r="CF97" s="57">
        <f>IF(OR($A97="",CF$9=""),"",IFERROR(COUNTIFS('Job Catalog'!$F$10:$F$509,$A97,'Job Catalog'!$H$10:$H$509,CF$7,'Job Catalog'!$I$10:$I$509,CF$9)/COUNTA('Job Catalog'!$C$10:$C$509),""))</f>
        <v/>
      </c>
      <c r="CG97" s="57">
        <f>IF(OR($A97="",CG$9=""),"",IFERROR(COUNTIFS('Job Catalog'!$F$10:$F$509,$A97,'Job Catalog'!$H$10:$H$509,CG$7,'Job Catalog'!$I$10:$I$509,CG$9)/COUNTA('Job Catalog'!$C$10:$C$509),""))</f>
        <v/>
      </c>
      <c r="CH97" s="57">
        <f>IF(OR($A97="",CH$9=""),"",IFERROR(COUNTIFS('Job Catalog'!$F$10:$F$509,$A97,'Job Catalog'!$H$10:$H$509,CH$7,'Job Catalog'!$I$10:$I$509,CH$9)/COUNTA('Job Catalog'!$C$10:$C$509),""))</f>
        <v/>
      </c>
      <c r="CI97" s="57">
        <f>IF(OR($A97="",CI$9=""),"",IFERROR(COUNTIFS('Job Catalog'!$F$10:$F$509,$A97,'Job Catalog'!$H$10:$H$509,CI$7,'Job Catalog'!$I$10:$I$509,CI$9)/COUNTA('Job Catalog'!$C$10:$C$509),""))</f>
        <v/>
      </c>
      <c r="CJ97" s="57">
        <f>IF(OR($A97="",CJ$9=""),"",IFERROR(COUNTIFS('Job Catalog'!$F$10:$F$509,$A97,'Job Catalog'!$H$10:$H$509,CJ$7,'Job Catalog'!$I$10:$I$509,CJ$9)/COUNTA('Job Catalog'!$C$10:$C$509),""))</f>
        <v/>
      </c>
      <c r="CK97" s="57">
        <f>IF(OR($A97="",CK$9=""),"",IFERROR(COUNTIFS('Job Catalog'!$F$10:$F$509,$A97,'Job Catalog'!$H$10:$H$509,CK$7,'Job Catalog'!$I$10:$I$509,CK$9)/COUNTA('Job Catalog'!$C$10:$C$509),""))</f>
        <v/>
      </c>
      <c r="CL97" s="57">
        <f>IF(OR($A97="",CL$9=""),"",IFERROR(COUNTIFS('Job Catalog'!$F$10:$F$509,$A97,'Job Catalog'!$H$10:$H$509,CL$7,'Job Catalog'!$I$10:$I$509,CL$9)/COUNTA('Job Catalog'!$C$10:$C$509),""))</f>
        <v/>
      </c>
      <c r="CM97" s="57">
        <f>IF(OR($A97="",CM$9=""),"",IFERROR(COUNTIFS('Job Catalog'!$F$10:$F$509,$A97,'Job Catalog'!$H$10:$H$509,CM$7,'Job Catalog'!$I$10:$I$509,CM$9)/COUNTA('Job Catalog'!$C$10:$C$509),""))</f>
        <v/>
      </c>
      <c r="CN97" s="57">
        <f>IF(OR($A97="",CN$9=""),"",IFERROR(COUNTIFS('Job Catalog'!$F$10:$F$509,$A97,'Job Catalog'!$H$10:$H$509,CN$7,'Job Catalog'!$I$10:$I$509,CN$9)/COUNTA('Job Catalog'!$C$10:$C$509),""))</f>
        <v/>
      </c>
      <c r="CO97" s="57">
        <f>IF(OR($A97="",CO$9=""),"",IFERROR(COUNTIFS('Job Catalog'!$F$10:$F$509,$A97,'Job Catalog'!$H$10:$H$509,CO$7,'Job Catalog'!$I$10:$I$509,CO$9)/COUNTA('Job Catalog'!$C$10:$C$509),""))</f>
        <v/>
      </c>
      <c r="CP97" s="57">
        <f>IF(OR($A97="",CP$9=""),"",IFERROR(COUNTIFS('Job Catalog'!$F$10:$F$509,$A97,'Job Catalog'!$H$10:$H$509,CP$7,'Job Catalog'!$I$10:$I$509,CP$9)/COUNTA('Job Catalog'!$C$10:$C$509),""))</f>
        <v/>
      </c>
      <c r="CQ97" s="57">
        <f>IF(OR($A97="",CQ$9=""),"",IFERROR(COUNTIFS('Job Catalog'!$F$10:$F$509,$A97,'Job Catalog'!$H$10:$H$509,CQ$7,'Job Catalog'!$I$10:$I$509,CQ$9)/COUNTA('Job Catalog'!$C$10:$C$509),""))</f>
        <v/>
      </c>
      <c r="CR97" s="57">
        <f>IF(OR($A97="",CR$9=""),"",IFERROR(COUNTIFS('Job Catalog'!$F$10:$F$509,$A97,'Job Catalog'!$H$10:$H$509,CR$7,'Job Catalog'!$I$10:$I$509,CR$9)/COUNTA('Job Catalog'!$C$10:$C$509),""))</f>
        <v/>
      </c>
      <c r="CS97" s="57">
        <f>IF(OR($A97="",CS$9=""),"",IFERROR(COUNTIFS('Job Catalog'!$F$10:$F$509,$A97,'Job Catalog'!$H$10:$H$509,CS$7,'Job Catalog'!$I$10:$I$509,CS$9)/COUNTA('Job Catalog'!$C$10:$C$509),""))</f>
        <v/>
      </c>
      <c r="CT97" s="57">
        <f>IF(OR($A97="",CT$9=""),"",IFERROR(COUNTIFS('Job Catalog'!$F$10:$F$509,$A97,'Job Catalog'!$H$10:$H$509,CT$7,'Job Catalog'!$I$10:$I$509,CT$9)/COUNTA('Job Catalog'!$C$10:$C$509),""))</f>
        <v/>
      </c>
      <c r="CU97" s="58">
        <f>IF($A97="","",SUM(C97:CT97))</f>
        <v/>
      </c>
    </row>
    <row r="98">
      <c r="A98">
        <f>IF(SETUP!$C236="","",SETUP!$C236)</f>
        <v/>
      </c>
      <c r="B98" s="9">
        <f>IF(SETUP!$C236="","",SETUP!$B236&amp;" / "&amp;SETUP!$D236)</f>
        <v/>
      </c>
      <c r="C98" s="57">
        <f>IF(OR($A98="",C$9=""),"",IFERROR(COUNTIFS('Job Catalog'!$F$10:$F$509,$A98,'Job Catalog'!$H$10:$H$509,C$7,'Job Catalog'!$I$10:$I$509,C$9)/COUNTA('Job Catalog'!$C$10:$C$509),""))</f>
        <v/>
      </c>
      <c r="D98" s="57">
        <f>IF(OR($A98="",D$9=""),"",IFERROR(COUNTIFS('Job Catalog'!$F$10:$F$509,$A98,'Job Catalog'!$H$10:$H$509,D$7,'Job Catalog'!$I$10:$I$509,D$9)/COUNTA('Job Catalog'!$C$10:$C$509),""))</f>
        <v/>
      </c>
      <c r="E98" s="57">
        <f>IF(OR($A98="",E$9=""),"",IFERROR(COUNTIFS('Job Catalog'!$F$10:$F$509,$A98,'Job Catalog'!$H$10:$H$509,E$7,'Job Catalog'!$I$10:$I$509,E$9)/COUNTA('Job Catalog'!$C$10:$C$509),""))</f>
        <v/>
      </c>
      <c r="F98" s="57">
        <f>IF(OR($A98="",F$9=""),"",IFERROR(COUNTIFS('Job Catalog'!$F$10:$F$509,$A98,'Job Catalog'!$H$10:$H$509,F$7,'Job Catalog'!$I$10:$I$509,F$9)/COUNTA('Job Catalog'!$C$10:$C$509),""))</f>
        <v/>
      </c>
      <c r="G98" s="57">
        <f>IF(OR($A98="",G$9=""),"",IFERROR(COUNTIFS('Job Catalog'!$F$10:$F$509,$A98,'Job Catalog'!$H$10:$H$509,G$7,'Job Catalog'!$I$10:$I$509,G$9)/COUNTA('Job Catalog'!$C$10:$C$509),""))</f>
        <v/>
      </c>
      <c r="H98" s="57">
        <f>IF(OR($A98="",H$9=""),"",IFERROR(COUNTIFS('Job Catalog'!$F$10:$F$509,$A98,'Job Catalog'!$H$10:$H$509,H$7,'Job Catalog'!$I$10:$I$509,H$9)/COUNTA('Job Catalog'!$C$10:$C$509),""))</f>
        <v/>
      </c>
      <c r="I98" s="57">
        <f>IF(OR($A98="",I$9=""),"",IFERROR(COUNTIFS('Job Catalog'!$F$10:$F$509,$A98,'Job Catalog'!$H$10:$H$509,I$7,'Job Catalog'!$I$10:$I$509,I$9)/COUNTA('Job Catalog'!$C$10:$C$509),""))</f>
        <v/>
      </c>
      <c r="J98" s="57">
        <f>IF(OR($A98="",J$9=""),"",IFERROR(COUNTIFS('Job Catalog'!$F$10:$F$509,$A98,'Job Catalog'!$H$10:$H$509,J$7,'Job Catalog'!$I$10:$I$509,J$9)/COUNTA('Job Catalog'!$C$10:$C$509),""))</f>
        <v/>
      </c>
      <c r="K98" s="57">
        <f>IF(OR($A98="",K$9=""),"",IFERROR(COUNTIFS('Job Catalog'!$F$10:$F$509,$A98,'Job Catalog'!$H$10:$H$509,K$7,'Job Catalog'!$I$10:$I$509,K$9)/COUNTA('Job Catalog'!$C$10:$C$509),""))</f>
        <v/>
      </c>
      <c r="L98" s="57">
        <f>IF(OR($A98="",L$9=""),"",IFERROR(COUNTIFS('Job Catalog'!$F$10:$F$509,$A98,'Job Catalog'!$H$10:$H$509,L$7,'Job Catalog'!$I$10:$I$509,L$9)/COUNTA('Job Catalog'!$C$10:$C$509),""))</f>
        <v/>
      </c>
      <c r="M98" s="57">
        <f>IF(OR($A98="",M$9=""),"",IFERROR(COUNTIFS('Job Catalog'!$F$10:$F$509,$A98,'Job Catalog'!$H$10:$H$509,M$7,'Job Catalog'!$I$10:$I$509,M$9)/COUNTA('Job Catalog'!$C$10:$C$509),""))</f>
        <v/>
      </c>
      <c r="N98" s="57">
        <f>IF(OR($A98="",N$9=""),"",IFERROR(COUNTIFS('Job Catalog'!$F$10:$F$509,$A98,'Job Catalog'!$H$10:$H$509,N$7,'Job Catalog'!$I$10:$I$509,N$9)/COUNTA('Job Catalog'!$C$10:$C$509),""))</f>
        <v/>
      </c>
      <c r="O98" s="57">
        <f>IF(OR($A98="",O$9=""),"",IFERROR(COUNTIFS('Job Catalog'!$F$10:$F$509,$A98,'Job Catalog'!$H$10:$H$509,O$7,'Job Catalog'!$I$10:$I$509,O$9)/COUNTA('Job Catalog'!$C$10:$C$509),""))</f>
        <v/>
      </c>
      <c r="P98" s="57">
        <f>IF(OR($A98="",P$9=""),"",IFERROR(COUNTIFS('Job Catalog'!$F$10:$F$509,$A98,'Job Catalog'!$H$10:$H$509,P$7,'Job Catalog'!$I$10:$I$509,P$9)/COUNTA('Job Catalog'!$C$10:$C$509),""))</f>
        <v/>
      </c>
      <c r="Q98" s="57">
        <f>IF(OR($A98="",Q$9=""),"",IFERROR(COUNTIFS('Job Catalog'!$F$10:$F$509,$A98,'Job Catalog'!$H$10:$H$509,Q$7,'Job Catalog'!$I$10:$I$509,Q$9)/COUNTA('Job Catalog'!$C$10:$C$509),""))</f>
        <v/>
      </c>
      <c r="R98" s="57">
        <f>IF(OR($A98="",R$9=""),"",IFERROR(COUNTIFS('Job Catalog'!$F$10:$F$509,$A98,'Job Catalog'!$H$10:$H$509,R$7,'Job Catalog'!$I$10:$I$509,R$9)/COUNTA('Job Catalog'!$C$10:$C$509),""))</f>
        <v/>
      </c>
      <c r="S98" s="57">
        <f>IF(OR($A98="",S$9=""),"",IFERROR(COUNTIFS('Job Catalog'!$F$10:$F$509,$A98,'Job Catalog'!$H$10:$H$509,S$7,'Job Catalog'!$I$10:$I$509,S$9)/COUNTA('Job Catalog'!$C$10:$C$509),""))</f>
        <v/>
      </c>
      <c r="T98" s="57">
        <f>IF(OR($A98="",T$9=""),"",IFERROR(COUNTIFS('Job Catalog'!$F$10:$F$509,$A98,'Job Catalog'!$H$10:$H$509,T$7,'Job Catalog'!$I$10:$I$509,T$9)/COUNTA('Job Catalog'!$C$10:$C$509),""))</f>
        <v/>
      </c>
      <c r="U98" s="57">
        <f>IF(OR($A98="",U$9=""),"",IFERROR(COUNTIFS('Job Catalog'!$F$10:$F$509,$A98,'Job Catalog'!$H$10:$H$509,U$7,'Job Catalog'!$I$10:$I$509,U$9)/COUNTA('Job Catalog'!$C$10:$C$509),""))</f>
        <v/>
      </c>
      <c r="V98" s="57">
        <f>IF(OR($A98="",V$9=""),"",IFERROR(COUNTIFS('Job Catalog'!$F$10:$F$509,$A98,'Job Catalog'!$H$10:$H$509,V$7,'Job Catalog'!$I$10:$I$509,V$9)/COUNTA('Job Catalog'!$C$10:$C$509),""))</f>
        <v/>
      </c>
      <c r="W98" s="57">
        <f>IF(OR($A98="",W$9=""),"",IFERROR(COUNTIFS('Job Catalog'!$F$10:$F$509,$A98,'Job Catalog'!$H$10:$H$509,W$7,'Job Catalog'!$I$10:$I$509,W$9)/COUNTA('Job Catalog'!$C$10:$C$509),""))</f>
        <v/>
      </c>
      <c r="X98" s="57">
        <f>IF(OR($A98="",X$9=""),"",IFERROR(COUNTIFS('Job Catalog'!$F$10:$F$509,$A98,'Job Catalog'!$H$10:$H$509,X$7,'Job Catalog'!$I$10:$I$509,X$9)/COUNTA('Job Catalog'!$C$10:$C$509),""))</f>
        <v/>
      </c>
      <c r="Y98" s="57">
        <f>IF(OR($A98="",Y$9=""),"",IFERROR(COUNTIFS('Job Catalog'!$F$10:$F$509,$A98,'Job Catalog'!$H$10:$H$509,Y$7,'Job Catalog'!$I$10:$I$509,Y$9)/COUNTA('Job Catalog'!$C$10:$C$509),""))</f>
        <v/>
      </c>
      <c r="Z98" s="57">
        <f>IF(OR($A98="",Z$9=""),"",IFERROR(COUNTIFS('Job Catalog'!$F$10:$F$509,$A98,'Job Catalog'!$H$10:$H$509,Z$7,'Job Catalog'!$I$10:$I$509,Z$9)/COUNTA('Job Catalog'!$C$10:$C$509),""))</f>
        <v/>
      </c>
      <c r="AA98" s="57">
        <f>IF(OR($A98="",AA$9=""),"",IFERROR(COUNTIFS('Job Catalog'!$F$10:$F$509,$A98,'Job Catalog'!$H$10:$H$509,AA$7,'Job Catalog'!$I$10:$I$509,AA$9)/COUNTA('Job Catalog'!$C$10:$C$509),""))</f>
        <v/>
      </c>
      <c r="AB98" s="57">
        <f>IF(OR($A98="",AB$9=""),"",IFERROR(COUNTIFS('Job Catalog'!$F$10:$F$509,$A98,'Job Catalog'!$H$10:$H$509,AB$7,'Job Catalog'!$I$10:$I$509,AB$9)/COUNTA('Job Catalog'!$C$10:$C$509),""))</f>
        <v/>
      </c>
      <c r="AC98" s="57">
        <f>IF(OR($A98="",AC$9=""),"",IFERROR(COUNTIFS('Job Catalog'!$F$10:$F$509,$A98,'Job Catalog'!$H$10:$H$509,AC$7,'Job Catalog'!$I$10:$I$509,AC$9)/COUNTA('Job Catalog'!$C$10:$C$509),""))</f>
        <v/>
      </c>
      <c r="AD98" s="57">
        <f>IF(OR($A98="",AD$9=""),"",IFERROR(COUNTIFS('Job Catalog'!$F$10:$F$509,$A98,'Job Catalog'!$H$10:$H$509,AD$7,'Job Catalog'!$I$10:$I$509,AD$9)/COUNTA('Job Catalog'!$C$10:$C$509),""))</f>
        <v/>
      </c>
      <c r="AE98" s="57">
        <f>IF(OR($A98="",AE$9=""),"",IFERROR(COUNTIFS('Job Catalog'!$F$10:$F$509,$A98,'Job Catalog'!$H$10:$H$509,AE$7,'Job Catalog'!$I$10:$I$509,AE$9)/COUNTA('Job Catalog'!$C$10:$C$509),""))</f>
        <v/>
      </c>
      <c r="AF98" s="57">
        <f>IF(OR($A98="",AF$9=""),"",IFERROR(COUNTIFS('Job Catalog'!$F$10:$F$509,$A98,'Job Catalog'!$H$10:$H$509,AF$7,'Job Catalog'!$I$10:$I$509,AF$9)/COUNTA('Job Catalog'!$C$10:$C$509),""))</f>
        <v/>
      </c>
      <c r="AG98" s="57">
        <f>IF(OR($A98="",AG$9=""),"",IFERROR(COUNTIFS('Job Catalog'!$F$10:$F$509,$A98,'Job Catalog'!$H$10:$H$509,AG$7,'Job Catalog'!$I$10:$I$509,AG$9)/COUNTA('Job Catalog'!$C$10:$C$509),""))</f>
        <v/>
      </c>
      <c r="AH98" s="57">
        <f>IF(OR($A98="",AH$9=""),"",IFERROR(COUNTIFS('Job Catalog'!$F$10:$F$509,$A98,'Job Catalog'!$H$10:$H$509,AH$7,'Job Catalog'!$I$10:$I$509,AH$9)/COUNTA('Job Catalog'!$C$10:$C$509),""))</f>
        <v/>
      </c>
      <c r="AI98" s="57">
        <f>IF(OR($A98="",AI$9=""),"",IFERROR(COUNTIFS('Job Catalog'!$F$10:$F$509,$A98,'Job Catalog'!$H$10:$H$509,AI$7,'Job Catalog'!$I$10:$I$509,AI$9)/COUNTA('Job Catalog'!$C$10:$C$509),""))</f>
        <v/>
      </c>
      <c r="AJ98" s="57">
        <f>IF(OR($A98="",AJ$9=""),"",IFERROR(COUNTIFS('Job Catalog'!$F$10:$F$509,$A98,'Job Catalog'!$H$10:$H$509,AJ$7,'Job Catalog'!$I$10:$I$509,AJ$9)/COUNTA('Job Catalog'!$C$10:$C$509),""))</f>
        <v/>
      </c>
      <c r="AK98" s="57">
        <f>IF(OR($A98="",AK$9=""),"",IFERROR(COUNTIFS('Job Catalog'!$F$10:$F$509,$A98,'Job Catalog'!$H$10:$H$509,AK$7,'Job Catalog'!$I$10:$I$509,AK$9)/COUNTA('Job Catalog'!$C$10:$C$509),""))</f>
        <v/>
      </c>
      <c r="AL98" s="57">
        <f>IF(OR($A98="",AL$9=""),"",IFERROR(COUNTIFS('Job Catalog'!$F$10:$F$509,$A98,'Job Catalog'!$H$10:$H$509,AL$7,'Job Catalog'!$I$10:$I$509,AL$9)/COUNTA('Job Catalog'!$C$10:$C$509),""))</f>
        <v/>
      </c>
      <c r="AM98" s="57">
        <f>IF(OR($A98="",AM$9=""),"",IFERROR(COUNTIFS('Job Catalog'!$F$10:$F$509,$A98,'Job Catalog'!$H$10:$H$509,AM$7,'Job Catalog'!$I$10:$I$509,AM$9)/COUNTA('Job Catalog'!$C$10:$C$509),""))</f>
        <v/>
      </c>
      <c r="AN98" s="57">
        <f>IF(OR($A98="",AN$9=""),"",IFERROR(COUNTIFS('Job Catalog'!$F$10:$F$509,$A98,'Job Catalog'!$H$10:$H$509,AN$7,'Job Catalog'!$I$10:$I$509,AN$9)/COUNTA('Job Catalog'!$C$10:$C$509),""))</f>
        <v/>
      </c>
      <c r="AO98" s="57">
        <f>IF(OR($A98="",AO$9=""),"",IFERROR(COUNTIFS('Job Catalog'!$F$10:$F$509,$A98,'Job Catalog'!$H$10:$H$509,AO$7,'Job Catalog'!$I$10:$I$509,AO$9)/COUNTA('Job Catalog'!$C$10:$C$509),""))</f>
        <v/>
      </c>
      <c r="AP98" s="57">
        <f>IF(OR($A98="",AP$9=""),"",IFERROR(COUNTIFS('Job Catalog'!$F$10:$F$509,$A98,'Job Catalog'!$H$10:$H$509,AP$7,'Job Catalog'!$I$10:$I$509,AP$9)/COUNTA('Job Catalog'!$C$10:$C$509),""))</f>
        <v/>
      </c>
      <c r="AQ98" s="57">
        <f>IF(OR($A98="",AQ$9=""),"",IFERROR(COUNTIFS('Job Catalog'!$F$10:$F$509,$A98,'Job Catalog'!$H$10:$H$509,AQ$7,'Job Catalog'!$I$10:$I$509,AQ$9)/COUNTA('Job Catalog'!$C$10:$C$509),""))</f>
        <v/>
      </c>
      <c r="AR98" s="57">
        <f>IF(OR($A98="",AR$9=""),"",IFERROR(COUNTIFS('Job Catalog'!$F$10:$F$509,$A98,'Job Catalog'!$H$10:$H$509,AR$7,'Job Catalog'!$I$10:$I$509,AR$9)/COUNTA('Job Catalog'!$C$10:$C$509),""))</f>
        <v/>
      </c>
      <c r="AS98" s="57">
        <f>IF(OR($A98="",AS$9=""),"",IFERROR(COUNTIFS('Job Catalog'!$F$10:$F$509,$A98,'Job Catalog'!$H$10:$H$509,AS$7,'Job Catalog'!$I$10:$I$509,AS$9)/COUNTA('Job Catalog'!$C$10:$C$509),""))</f>
        <v/>
      </c>
      <c r="AT98" s="57">
        <f>IF(OR($A98="",AT$9=""),"",IFERROR(COUNTIFS('Job Catalog'!$F$10:$F$509,$A98,'Job Catalog'!$H$10:$H$509,AT$7,'Job Catalog'!$I$10:$I$509,AT$9)/COUNTA('Job Catalog'!$C$10:$C$509),""))</f>
        <v/>
      </c>
      <c r="AU98" s="57">
        <f>IF(OR($A98="",AU$9=""),"",IFERROR(COUNTIFS('Job Catalog'!$F$10:$F$509,$A98,'Job Catalog'!$H$10:$H$509,AU$7,'Job Catalog'!$I$10:$I$509,AU$9)/COUNTA('Job Catalog'!$C$10:$C$509),""))</f>
        <v/>
      </c>
      <c r="AV98" s="57">
        <f>IF(OR($A98="",AV$9=""),"",IFERROR(COUNTIFS('Job Catalog'!$F$10:$F$509,$A98,'Job Catalog'!$H$10:$H$509,AV$7,'Job Catalog'!$I$10:$I$509,AV$9)/COUNTA('Job Catalog'!$C$10:$C$509),""))</f>
        <v/>
      </c>
      <c r="AW98" s="57">
        <f>IF(OR($A98="",AW$9=""),"",IFERROR(COUNTIFS('Job Catalog'!$F$10:$F$509,$A98,'Job Catalog'!$H$10:$H$509,AW$7,'Job Catalog'!$I$10:$I$509,AW$9)/COUNTA('Job Catalog'!$C$10:$C$509),""))</f>
        <v/>
      </c>
      <c r="AX98" s="57">
        <f>IF(OR($A98="",AX$9=""),"",IFERROR(COUNTIFS('Job Catalog'!$F$10:$F$509,$A98,'Job Catalog'!$H$10:$H$509,AX$7,'Job Catalog'!$I$10:$I$509,AX$9)/COUNTA('Job Catalog'!$C$10:$C$509),""))</f>
        <v/>
      </c>
      <c r="AY98" s="57">
        <f>IF(OR($A98="",AY$9=""),"",IFERROR(COUNTIFS('Job Catalog'!$F$10:$F$509,$A98,'Job Catalog'!$H$10:$H$509,AY$7,'Job Catalog'!$I$10:$I$509,AY$9)/COUNTA('Job Catalog'!$C$10:$C$509),""))</f>
        <v/>
      </c>
      <c r="AZ98" s="57">
        <f>IF(OR($A98="",AZ$9=""),"",IFERROR(COUNTIFS('Job Catalog'!$F$10:$F$509,$A98,'Job Catalog'!$H$10:$H$509,AZ$7,'Job Catalog'!$I$10:$I$509,AZ$9)/COUNTA('Job Catalog'!$C$10:$C$509),""))</f>
        <v/>
      </c>
      <c r="BA98" s="57">
        <f>IF(OR($A98="",BA$9=""),"",IFERROR(COUNTIFS('Job Catalog'!$F$10:$F$509,$A98,'Job Catalog'!$H$10:$H$509,BA$7,'Job Catalog'!$I$10:$I$509,BA$9)/COUNTA('Job Catalog'!$C$10:$C$509),""))</f>
        <v/>
      </c>
      <c r="BB98" s="57">
        <f>IF(OR($A98="",BB$9=""),"",IFERROR(COUNTIFS('Job Catalog'!$F$10:$F$509,$A98,'Job Catalog'!$H$10:$H$509,BB$7,'Job Catalog'!$I$10:$I$509,BB$9)/COUNTA('Job Catalog'!$C$10:$C$509),""))</f>
        <v/>
      </c>
      <c r="BC98" s="57">
        <f>IF(OR($A98="",BC$9=""),"",IFERROR(COUNTIFS('Job Catalog'!$F$10:$F$509,$A98,'Job Catalog'!$H$10:$H$509,BC$7,'Job Catalog'!$I$10:$I$509,BC$9)/COUNTA('Job Catalog'!$C$10:$C$509),""))</f>
        <v/>
      </c>
      <c r="BD98" s="57">
        <f>IF(OR($A98="",BD$9=""),"",IFERROR(COUNTIFS('Job Catalog'!$F$10:$F$509,$A98,'Job Catalog'!$H$10:$H$509,BD$7,'Job Catalog'!$I$10:$I$509,BD$9)/COUNTA('Job Catalog'!$C$10:$C$509),""))</f>
        <v/>
      </c>
      <c r="BE98" s="57">
        <f>IF(OR($A98="",BE$9=""),"",IFERROR(COUNTIFS('Job Catalog'!$F$10:$F$509,$A98,'Job Catalog'!$H$10:$H$509,BE$7,'Job Catalog'!$I$10:$I$509,BE$9)/COUNTA('Job Catalog'!$C$10:$C$509),""))</f>
        <v/>
      </c>
      <c r="BF98" s="57">
        <f>IF(OR($A98="",BF$9=""),"",IFERROR(COUNTIFS('Job Catalog'!$F$10:$F$509,$A98,'Job Catalog'!$H$10:$H$509,BF$7,'Job Catalog'!$I$10:$I$509,BF$9)/COUNTA('Job Catalog'!$C$10:$C$509),""))</f>
        <v/>
      </c>
      <c r="BG98" s="57">
        <f>IF(OR($A98="",BG$9=""),"",IFERROR(COUNTIFS('Job Catalog'!$F$10:$F$509,$A98,'Job Catalog'!$H$10:$H$509,BG$7,'Job Catalog'!$I$10:$I$509,BG$9)/COUNTA('Job Catalog'!$C$10:$C$509),""))</f>
        <v/>
      </c>
      <c r="BH98" s="57">
        <f>IF(OR($A98="",BH$9=""),"",IFERROR(COUNTIFS('Job Catalog'!$F$10:$F$509,$A98,'Job Catalog'!$H$10:$H$509,BH$7,'Job Catalog'!$I$10:$I$509,BH$9)/COUNTA('Job Catalog'!$C$10:$C$509),""))</f>
        <v/>
      </c>
      <c r="BI98" s="57">
        <f>IF(OR($A98="",BI$9=""),"",IFERROR(COUNTIFS('Job Catalog'!$F$10:$F$509,$A98,'Job Catalog'!$H$10:$H$509,BI$7,'Job Catalog'!$I$10:$I$509,BI$9)/COUNTA('Job Catalog'!$C$10:$C$509),""))</f>
        <v/>
      </c>
      <c r="BJ98" s="57">
        <f>IF(OR($A98="",BJ$9=""),"",IFERROR(COUNTIFS('Job Catalog'!$F$10:$F$509,$A98,'Job Catalog'!$H$10:$H$509,BJ$7,'Job Catalog'!$I$10:$I$509,BJ$9)/COUNTA('Job Catalog'!$C$10:$C$509),""))</f>
        <v/>
      </c>
      <c r="BK98" s="57">
        <f>IF(OR($A98="",BK$9=""),"",IFERROR(COUNTIFS('Job Catalog'!$F$10:$F$509,$A98,'Job Catalog'!$H$10:$H$509,BK$7,'Job Catalog'!$I$10:$I$509,BK$9)/COUNTA('Job Catalog'!$C$10:$C$509),""))</f>
        <v/>
      </c>
      <c r="BL98" s="57">
        <f>IF(OR($A98="",BL$9=""),"",IFERROR(COUNTIFS('Job Catalog'!$F$10:$F$509,$A98,'Job Catalog'!$H$10:$H$509,BL$7,'Job Catalog'!$I$10:$I$509,BL$9)/COUNTA('Job Catalog'!$C$10:$C$509),""))</f>
        <v/>
      </c>
      <c r="BM98" s="57">
        <f>IF(OR($A98="",BM$9=""),"",IFERROR(COUNTIFS('Job Catalog'!$F$10:$F$509,$A98,'Job Catalog'!$H$10:$H$509,BM$7,'Job Catalog'!$I$10:$I$509,BM$9)/COUNTA('Job Catalog'!$C$10:$C$509),""))</f>
        <v/>
      </c>
      <c r="BN98" s="57">
        <f>IF(OR($A98="",BN$9=""),"",IFERROR(COUNTIFS('Job Catalog'!$F$10:$F$509,$A98,'Job Catalog'!$H$10:$H$509,BN$7,'Job Catalog'!$I$10:$I$509,BN$9)/COUNTA('Job Catalog'!$C$10:$C$509),""))</f>
        <v/>
      </c>
      <c r="BO98" s="57">
        <f>IF(OR($A98="",BO$9=""),"",IFERROR(COUNTIFS('Job Catalog'!$F$10:$F$509,$A98,'Job Catalog'!$H$10:$H$509,BO$7,'Job Catalog'!$I$10:$I$509,BO$9)/COUNTA('Job Catalog'!$C$10:$C$509),""))</f>
        <v/>
      </c>
      <c r="BP98" s="57">
        <f>IF(OR($A98="",BP$9=""),"",IFERROR(COUNTIFS('Job Catalog'!$F$10:$F$509,$A98,'Job Catalog'!$H$10:$H$509,BP$7,'Job Catalog'!$I$10:$I$509,BP$9)/COUNTA('Job Catalog'!$C$10:$C$509),""))</f>
        <v/>
      </c>
      <c r="BQ98" s="57">
        <f>IF(OR($A98="",BQ$9=""),"",IFERROR(COUNTIFS('Job Catalog'!$F$10:$F$509,$A98,'Job Catalog'!$H$10:$H$509,BQ$7,'Job Catalog'!$I$10:$I$509,BQ$9)/COUNTA('Job Catalog'!$C$10:$C$509),""))</f>
        <v/>
      </c>
      <c r="BR98" s="57">
        <f>IF(OR($A98="",BR$9=""),"",IFERROR(COUNTIFS('Job Catalog'!$F$10:$F$509,$A98,'Job Catalog'!$H$10:$H$509,BR$7,'Job Catalog'!$I$10:$I$509,BR$9)/COUNTA('Job Catalog'!$C$10:$C$509),""))</f>
        <v/>
      </c>
      <c r="BS98" s="57">
        <f>IF(OR($A98="",BS$9=""),"",IFERROR(COUNTIFS('Job Catalog'!$F$10:$F$509,$A98,'Job Catalog'!$H$10:$H$509,BS$7,'Job Catalog'!$I$10:$I$509,BS$9)/COUNTA('Job Catalog'!$C$10:$C$509),""))</f>
        <v/>
      </c>
      <c r="BT98" s="57">
        <f>IF(OR($A98="",BT$9=""),"",IFERROR(COUNTIFS('Job Catalog'!$F$10:$F$509,$A98,'Job Catalog'!$H$10:$H$509,BT$7,'Job Catalog'!$I$10:$I$509,BT$9)/COUNTA('Job Catalog'!$C$10:$C$509),""))</f>
        <v/>
      </c>
      <c r="BU98" s="57">
        <f>IF(OR($A98="",BU$9=""),"",IFERROR(COUNTIFS('Job Catalog'!$F$10:$F$509,$A98,'Job Catalog'!$H$10:$H$509,BU$7,'Job Catalog'!$I$10:$I$509,BU$9)/COUNTA('Job Catalog'!$C$10:$C$509),""))</f>
        <v/>
      </c>
      <c r="BV98" s="57">
        <f>IF(OR($A98="",BV$9=""),"",IFERROR(COUNTIFS('Job Catalog'!$F$10:$F$509,$A98,'Job Catalog'!$H$10:$H$509,BV$7,'Job Catalog'!$I$10:$I$509,BV$9)/COUNTA('Job Catalog'!$C$10:$C$509),""))</f>
        <v/>
      </c>
      <c r="BW98" s="57">
        <f>IF(OR($A98="",BW$9=""),"",IFERROR(COUNTIFS('Job Catalog'!$F$10:$F$509,$A98,'Job Catalog'!$H$10:$H$509,BW$7,'Job Catalog'!$I$10:$I$509,BW$9)/COUNTA('Job Catalog'!$C$10:$C$509),""))</f>
        <v/>
      </c>
      <c r="BX98" s="57">
        <f>IF(OR($A98="",BX$9=""),"",IFERROR(COUNTIFS('Job Catalog'!$F$10:$F$509,$A98,'Job Catalog'!$H$10:$H$509,BX$7,'Job Catalog'!$I$10:$I$509,BX$9)/COUNTA('Job Catalog'!$C$10:$C$509),""))</f>
        <v/>
      </c>
      <c r="BY98" s="57">
        <f>IF(OR($A98="",BY$9=""),"",IFERROR(COUNTIFS('Job Catalog'!$F$10:$F$509,$A98,'Job Catalog'!$H$10:$H$509,BY$7,'Job Catalog'!$I$10:$I$509,BY$9)/COUNTA('Job Catalog'!$C$10:$C$509),""))</f>
        <v/>
      </c>
      <c r="BZ98" s="57">
        <f>IF(OR($A98="",BZ$9=""),"",IFERROR(COUNTIFS('Job Catalog'!$F$10:$F$509,$A98,'Job Catalog'!$H$10:$H$509,BZ$7,'Job Catalog'!$I$10:$I$509,BZ$9)/COUNTA('Job Catalog'!$C$10:$C$509),""))</f>
        <v/>
      </c>
      <c r="CA98" s="57">
        <f>IF(OR($A98="",CA$9=""),"",IFERROR(COUNTIFS('Job Catalog'!$F$10:$F$509,$A98,'Job Catalog'!$H$10:$H$509,CA$7,'Job Catalog'!$I$10:$I$509,CA$9)/COUNTA('Job Catalog'!$C$10:$C$509),""))</f>
        <v/>
      </c>
      <c r="CB98" s="57">
        <f>IF(OR($A98="",CB$9=""),"",IFERROR(COUNTIFS('Job Catalog'!$F$10:$F$509,$A98,'Job Catalog'!$H$10:$H$509,CB$7,'Job Catalog'!$I$10:$I$509,CB$9)/COUNTA('Job Catalog'!$C$10:$C$509),""))</f>
        <v/>
      </c>
      <c r="CC98" s="57">
        <f>IF(OR($A98="",CC$9=""),"",IFERROR(COUNTIFS('Job Catalog'!$F$10:$F$509,$A98,'Job Catalog'!$H$10:$H$509,CC$7,'Job Catalog'!$I$10:$I$509,CC$9)/COUNTA('Job Catalog'!$C$10:$C$509),""))</f>
        <v/>
      </c>
      <c r="CD98" s="57">
        <f>IF(OR($A98="",CD$9=""),"",IFERROR(COUNTIFS('Job Catalog'!$F$10:$F$509,$A98,'Job Catalog'!$H$10:$H$509,CD$7,'Job Catalog'!$I$10:$I$509,CD$9)/COUNTA('Job Catalog'!$C$10:$C$509),""))</f>
        <v/>
      </c>
      <c r="CE98" s="57">
        <f>IF(OR($A98="",CE$9=""),"",IFERROR(COUNTIFS('Job Catalog'!$F$10:$F$509,$A98,'Job Catalog'!$H$10:$H$509,CE$7,'Job Catalog'!$I$10:$I$509,CE$9)/COUNTA('Job Catalog'!$C$10:$C$509),""))</f>
        <v/>
      </c>
      <c r="CF98" s="57">
        <f>IF(OR($A98="",CF$9=""),"",IFERROR(COUNTIFS('Job Catalog'!$F$10:$F$509,$A98,'Job Catalog'!$H$10:$H$509,CF$7,'Job Catalog'!$I$10:$I$509,CF$9)/COUNTA('Job Catalog'!$C$10:$C$509),""))</f>
        <v/>
      </c>
      <c r="CG98" s="57">
        <f>IF(OR($A98="",CG$9=""),"",IFERROR(COUNTIFS('Job Catalog'!$F$10:$F$509,$A98,'Job Catalog'!$H$10:$H$509,CG$7,'Job Catalog'!$I$10:$I$509,CG$9)/COUNTA('Job Catalog'!$C$10:$C$509),""))</f>
        <v/>
      </c>
      <c r="CH98" s="57">
        <f>IF(OR($A98="",CH$9=""),"",IFERROR(COUNTIFS('Job Catalog'!$F$10:$F$509,$A98,'Job Catalog'!$H$10:$H$509,CH$7,'Job Catalog'!$I$10:$I$509,CH$9)/COUNTA('Job Catalog'!$C$10:$C$509),""))</f>
        <v/>
      </c>
      <c r="CI98" s="57">
        <f>IF(OR($A98="",CI$9=""),"",IFERROR(COUNTIFS('Job Catalog'!$F$10:$F$509,$A98,'Job Catalog'!$H$10:$H$509,CI$7,'Job Catalog'!$I$10:$I$509,CI$9)/COUNTA('Job Catalog'!$C$10:$C$509),""))</f>
        <v/>
      </c>
      <c r="CJ98" s="57">
        <f>IF(OR($A98="",CJ$9=""),"",IFERROR(COUNTIFS('Job Catalog'!$F$10:$F$509,$A98,'Job Catalog'!$H$10:$H$509,CJ$7,'Job Catalog'!$I$10:$I$509,CJ$9)/COUNTA('Job Catalog'!$C$10:$C$509),""))</f>
        <v/>
      </c>
      <c r="CK98" s="57">
        <f>IF(OR($A98="",CK$9=""),"",IFERROR(COUNTIFS('Job Catalog'!$F$10:$F$509,$A98,'Job Catalog'!$H$10:$H$509,CK$7,'Job Catalog'!$I$10:$I$509,CK$9)/COUNTA('Job Catalog'!$C$10:$C$509),""))</f>
        <v/>
      </c>
      <c r="CL98" s="57">
        <f>IF(OR($A98="",CL$9=""),"",IFERROR(COUNTIFS('Job Catalog'!$F$10:$F$509,$A98,'Job Catalog'!$H$10:$H$509,CL$7,'Job Catalog'!$I$10:$I$509,CL$9)/COUNTA('Job Catalog'!$C$10:$C$509),""))</f>
        <v/>
      </c>
      <c r="CM98" s="57">
        <f>IF(OR($A98="",CM$9=""),"",IFERROR(COUNTIFS('Job Catalog'!$F$10:$F$509,$A98,'Job Catalog'!$H$10:$H$509,CM$7,'Job Catalog'!$I$10:$I$509,CM$9)/COUNTA('Job Catalog'!$C$10:$C$509),""))</f>
        <v/>
      </c>
      <c r="CN98" s="57">
        <f>IF(OR($A98="",CN$9=""),"",IFERROR(COUNTIFS('Job Catalog'!$F$10:$F$509,$A98,'Job Catalog'!$H$10:$H$509,CN$7,'Job Catalog'!$I$10:$I$509,CN$9)/COUNTA('Job Catalog'!$C$10:$C$509),""))</f>
        <v/>
      </c>
      <c r="CO98" s="57">
        <f>IF(OR($A98="",CO$9=""),"",IFERROR(COUNTIFS('Job Catalog'!$F$10:$F$509,$A98,'Job Catalog'!$H$10:$H$509,CO$7,'Job Catalog'!$I$10:$I$509,CO$9)/COUNTA('Job Catalog'!$C$10:$C$509),""))</f>
        <v/>
      </c>
      <c r="CP98" s="57">
        <f>IF(OR($A98="",CP$9=""),"",IFERROR(COUNTIFS('Job Catalog'!$F$10:$F$509,$A98,'Job Catalog'!$H$10:$H$509,CP$7,'Job Catalog'!$I$10:$I$509,CP$9)/COUNTA('Job Catalog'!$C$10:$C$509),""))</f>
        <v/>
      </c>
      <c r="CQ98" s="57">
        <f>IF(OR($A98="",CQ$9=""),"",IFERROR(COUNTIFS('Job Catalog'!$F$10:$F$509,$A98,'Job Catalog'!$H$10:$H$509,CQ$7,'Job Catalog'!$I$10:$I$509,CQ$9)/COUNTA('Job Catalog'!$C$10:$C$509),""))</f>
        <v/>
      </c>
      <c r="CR98" s="57">
        <f>IF(OR($A98="",CR$9=""),"",IFERROR(COUNTIFS('Job Catalog'!$F$10:$F$509,$A98,'Job Catalog'!$H$10:$H$509,CR$7,'Job Catalog'!$I$10:$I$509,CR$9)/COUNTA('Job Catalog'!$C$10:$C$509),""))</f>
        <v/>
      </c>
      <c r="CS98" s="57">
        <f>IF(OR($A98="",CS$9=""),"",IFERROR(COUNTIFS('Job Catalog'!$F$10:$F$509,$A98,'Job Catalog'!$H$10:$H$509,CS$7,'Job Catalog'!$I$10:$I$509,CS$9)/COUNTA('Job Catalog'!$C$10:$C$509),""))</f>
        <v/>
      </c>
      <c r="CT98" s="57">
        <f>IF(OR($A98="",CT$9=""),"",IFERROR(COUNTIFS('Job Catalog'!$F$10:$F$509,$A98,'Job Catalog'!$H$10:$H$509,CT$7,'Job Catalog'!$I$10:$I$509,CT$9)/COUNTA('Job Catalog'!$C$10:$C$509),""))</f>
        <v/>
      </c>
      <c r="CU98" s="58">
        <f>IF($A98="","",SUM(C98:CT98))</f>
        <v/>
      </c>
    </row>
    <row r="99">
      <c r="A99">
        <f>IF(SETUP!$C237="","",SETUP!$C237)</f>
        <v/>
      </c>
      <c r="B99" s="9">
        <f>IF(SETUP!$C237="","",SETUP!$B237&amp;" / "&amp;SETUP!$D237)</f>
        <v/>
      </c>
      <c r="C99" s="57">
        <f>IF(OR($A99="",C$9=""),"",IFERROR(COUNTIFS('Job Catalog'!$F$10:$F$509,$A99,'Job Catalog'!$H$10:$H$509,C$7,'Job Catalog'!$I$10:$I$509,C$9)/COUNTA('Job Catalog'!$C$10:$C$509),""))</f>
        <v/>
      </c>
      <c r="D99" s="57">
        <f>IF(OR($A99="",D$9=""),"",IFERROR(COUNTIFS('Job Catalog'!$F$10:$F$509,$A99,'Job Catalog'!$H$10:$H$509,D$7,'Job Catalog'!$I$10:$I$509,D$9)/COUNTA('Job Catalog'!$C$10:$C$509),""))</f>
        <v/>
      </c>
      <c r="E99" s="57">
        <f>IF(OR($A99="",E$9=""),"",IFERROR(COUNTIFS('Job Catalog'!$F$10:$F$509,$A99,'Job Catalog'!$H$10:$H$509,E$7,'Job Catalog'!$I$10:$I$509,E$9)/COUNTA('Job Catalog'!$C$10:$C$509),""))</f>
        <v/>
      </c>
      <c r="F99" s="57">
        <f>IF(OR($A99="",F$9=""),"",IFERROR(COUNTIFS('Job Catalog'!$F$10:$F$509,$A99,'Job Catalog'!$H$10:$H$509,F$7,'Job Catalog'!$I$10:$I$509,F$9)/COUNTA('Job Catalog'!$C$10:$C$509),""))</f>
        <v/>
      </c>
      <c r="G99" s="57">
        <f>IF(OR($A99="",G$9=""),"",IFERROR(COUNTIFS('Job Catalog'!$F$10:$F$509,$A99,'Job Catalog'!$H$10:$H$509,G$7,'Job Catalog'!$I$10:$I$509,G$9)/COUNTA('Job Catalog'!$C$10:$C$509),""))</f>
        <v/>
      </c>
      <c r="H99" s="57">
        <f>IF(OR($A99="",H$9=""),"",IFERROR(COUNTIFS('Job Catalog'!$F$10:$F$509,$A99,'Job Catalog'!$H$10:$H$509,H$7,'Job Catalog'!$I$10:$I$509,H$9)/COUNTA('Job Catalog'!$C$10:$C$509),""))</f>
        <v/>
      </c>
      <c r="I99" s="57">
        <f>IF(OR($A99="",I$9=""),"",IFERROR(COUNTIFS('Job Catalog'!$F$10:$F$509,$A99,'Job Catalog'!$H$10:$H$509,I$7,'Job Catalog'!$I$10:$I$509,I$9)/COUNTA('Job Catalog'!$C$10:$C$509),""))</f>
        <v/>
      </c>
      <c r="J99" s="57">
        <f>IF(OR($A99="",J$9=""),"",IFERROR(COUNTIFS('Job Catalog'!$F$10:$F$509,$A99,'Job Catalog'!$H$10:$H$509,J$7,'Job Catalog'!$I$10:$I$509,J$9)/COUNTA('Job Catalog'!$C$10:$C$509),""))</f>
        <v/>
      </c>
      <c r="K99" s="57">
        <f>IF(OR($A99="",K$9=""),"",IFERROR(COUNTIFS('Job Catalog'!$F$10:$F$509,$A99,'Job Catalog'!$H$10:$H$509,K$7,'Job Catalog'!$I$10:$I$509,K$9)/COUNTA('Job Catalog'!$C$10:$C$509),""))</f>
        <v/>
      </c>
      <c r="L99" s="57">
        <f>IF(OR($A99="",L$9=""),"",IFERROR(COUNTIFS('Job Catalog'!$F$10:$F$509,$A99,'Job Catalog'!$H$10:$H$509,L$7,'Job Catalog'!$I$10:$I$509,L$9)/COUNTA('Job Catalog'!$C$10:$C$509),""))</f>
        <v/>
      </c>
      <c r="M99" s="57">
        <f>IF(OR($A99="",M$9=""),"",IFERROR(COUNTIFS('Job Catalog'!$F$10:$F$509,$A99,'Job Catalog'!$H$10:$H$509,M$7,'Job Catalog'!$I$10:$I$509,M$9)/COUNTA('Job Catalog'!$C$10:$C$509),""))</f>
        <v/>
      </c>
      <c r="N99" s="57">
        <f>IF(OR($A99="",N$9=""),"",IFERROR(COUNTIFS('Job Catalog'!$F$10:$F$509,$A99,'Job Catalog'!$H$10:$H$509,N$7,'Job Catalog'!$I$10:$I$509,N$9)/COUNTA('Job Catalog'!$C$10:$C$509),""))</f>
        <v/>
      </c>
      <c r="O99" s="57">
        <f>IF(OR($A99="",O$9=""),"",IFERROR(COUNTIFS('Job Catalog'!$F$10:$F$509,$A99,'Job Catalog'!$H$10:$H$509,O$7,'Job Catalog'!$I$10:$I$509,O$9)/COUNTA('Job Catalog'!$C$10:$C$509),""))</f>
        <v/>
      </c>
      <c r="P99" s="57">
        <f>IF(OR($A99="",P$9=""),"",IFERROR(COUNTIFS('Job Catalog'!$F$10:$F$509,$A99,'Job Catalog'!$H$10:$H$509,P$7,'Job Catalog'!$I$10:$I$509,P$9)/COUNTA('Job Catalog'!$C$10:$C$509),""))</f>
        <v/>
      </c>
      <c r="Q99" s="57">
        <f>IF(OR($A99="",Q$9=""),"",IFERROR(COUNTIFS('Job Catalog'!$F$10:$F$509,$A99,'Job Catalog'!$H$10:$H$509,Q$7,'Job Catalog'!$I$10:$I$509,Q$9)/COUNTA('Job Catalog'!$C$10:$C$509),""))</f>
        <v/>
      </c>
      <c r="R99" s="57">
        <f>IF(OR($A99="",R$9=""),"",IFERROR(COUNTIFS('Job Catalog'!$F$10:$F$509,$A99,'Job Catalog'!$H$10:$H$509,R$7,'Job Catalog'!$I$10:$I$509,R$9)/COUNTA('Job Catalog'!$C$10:$C$509),""))</f>
        <v/>
      </c>
      <c r="S99" s="57">
        <f>IF(OR($A99="",S$9=""),"",IFERROR(COUNTIFS('Job Catalog'!$F$10:$F$509,$A99,'Job Catalog'!$H$10:$H$509,S$7,'Job Catalog'!$I$10:$I$509,S$9)/COUNTA('Job Catalog'!$C$10:$C$509),""))</f>
        <v/>
      </c>
      <c r="T99" s="57">
        <f>IF(OR($A99="",T$9=""),"",IFERROR(COUNTIFS('Job Catalog'!$F$10:$F$509,$A99,'Job Catalog'!$H$10:$H$509,T$7,'Job Catalog'!$I$10:$I$509,T$9)/COUNTA('Job Catalog'!$C$10:$C$509),""))</f>
        <v/>
      </c>
      <c r="U99" s="57">
        <f>IF(OR($A99="",U$9=""),"",IFERROR(COUNTIFS('Job Catalog'!$F$10:$F$509,$A99,'Job Catalog'!$H$10:$H$509,U$7,'Job Catalog'!$I$10:$I$509,U$9)/COUNTA('Job Catalog'!$C$10:$C$509),""))</f>
        <v/>
      </c>
      <c r="V99" s="57">
        <f>IF(OR($A99="",V$9=""),"",IFERROR(COUNTIFS('Job Catalog'!$F$10:$F$509,$A99,'Job Catalog'!$H$10:$H$509,V$7,'Job Catalog'!$I$10:$I$509,V$9)/COUNTA('Job Catalog'!$C$10:$C$509),""))</f>
        <v/>
      </c>
      <c r="W99" s="57">
        <f>IF(OR($A99="",W$9=""),"",IFERROR(COUNTIFS('Job Catalog'!$F$10:$F$509,$A99,'Job Catalog'!$H$10:$H$509,W$7,'Job Catalog'!$I$10:$I$509,W$9)/COUNTA('Job Catalog'!$C$10:$C$509),""))</f>
        <v/>
      </c>
      <c r="X99" s="57">
        <f>IF(OR($A99="",X$9=""),"",IFERROR(COUNTIFS('Job Catalog'!$F$10:$F$509,$A99,'Job Catalog'!$H$10:$H$509,X$7,'Job Catalog'!$I$10:$I$509,X$9)/COUNTA('Job Catalog'!$C$10:$C$509),""))</f>
        <v/>
      </c>
      <c r="Y99" s="57">
        <f>IF(OR($A99="",Y$9=""),"",IFERROR(COUNTIFS('Job Catalog'!$F$10:$F$509,$A99,'Job Catalog'!$H$10:$H$509,Y$7,'Job Catalog'!$I$10:$I$509,Y$9)/COUNTA('Job Catalog'!$C$10:$C$509),""))</f>
        <v/>
      </c>
      <c r="Z99" s="57">
        <f>IF(OR($A99="",Z$9=""),"",IFERROR(COUNTIFS('Job Catalog'!$F$10:$F$509,$A99,'Job Catalog'!$H$10:$H$509,Z$7,'Job Catalog'!$I$10:$I$509,Z$9)/COUNTA('Job Catalog'!$C$10:$C$509),""))</f>
        <v/>
      </c>
      <c r="AA99" s="57">
        <f>IF(OR($A99="",AA$9=""),"",IFERROR(COUNTIFS('Job Catalog'!$F$10:$F$509,$A99,'Job Catalog'!$H$10:$H$509,AA$7,'Job Catalog'!$I$10:$I$509,AA$9)/COUNTA('Job Catalog'!$C$10:$C$509),""))</f>
        <v/>
      </c>
      <c r="AB99" s="57">
        <f>IF(OR($A99="",AB$9=""),"",IFERROR(COUNTIFS('Job Catalog'!$F$10:$F$509,$A99,'Job Catalog'!$H$10:$H$509,AB$7,'Job Catalog'!$I$10:$I$509,AB$9)/COUNTA('Job Catalog'!$C$10:$C$509),""))</f>
        <v/>
      </c>
      <c r="AC99" s="57">
        <f>IF(OR($A99="",AC$9=""),"",IFERROR(COUNTIFS('Job Catalog'!$F$10:$F$509,$A99,'Job Catalog'!$H$10:$H$509,AC$7,'Job Catalog'!$I$10:$I$509,AC$9)/COUNTA('Job Catalog'!$C$10:$C$509),""))</f>
        <v/>
      </c>
      <c r="AD99" s="57">
        <f>IF(OR($A99="",AD$9=""),"",IFERROR(COUNTIFS('Job Catalog'!$F$10:$F$509,$A99,'Job Catalog'!$H$10:$H$509,AD$7,'Job Catalog'!$I$10:$I$509,AD$9)/COUNTA('Job Catalog'!$C$10:$C$509),""))</f>
        <v/>
      </c>
      <c r="AE99" s="57">
        <f>IF(OR($A99="",AE$9=""),"",IFERROR(COUNTIFS('Job Catalog'!$F$10:$F$509,$A99,'Job Catalog'!$H$10:$H$509,AE$7,'Job Catalog'!$I$10:$I$509,AE$9)/COUNTA('Job Catalog'!$C$10:$C$509),""))</f>
        <v/>
      </c>
      <c r="AF99" s="57">
        <f>IF(OR($A99="",AF$9=""),"",IFERROR(COUNTIFS('Job Catalog'!$F$10:$F$509,$A99,'Job Catalog'!$H$10:$H$509,AF$7,'Job Catalog'!$I$10:$I$509,AF$9)/COUNTA('Job Catalog'!$C$10:$C$509),""))</f>
        <v/>
      </c>
      <c r="AG99" s="57">
        <f>IF(OR($A99="",AG$9=""),"",IFERROR(COUNTIFS('Job Catalog'!$F$10:$F$509,$A99,'Job Catalog'!$H$10:$H$509,AG$7,'Job Catalog'!$I$10:$I$509,AG$9)/COUNTA('Job Catalog'!$C$10:$C$509),""))</f>
        <v/>
      </c>
      <c r="AH99" s="57">
        <f>IF(OR($A99="",AH$9=""),"",IFERROR(COUNTIFS('Job Catalog'!$F$10:$F$509,$A99,'Job Catalog'!$H$10:$H$509,AH$7,'Job Catalog'!$I$10:$I$509,AH$9)/COUNTA('Job Catalog'!$C$10:$C$509),""))</f>
        <v/>
      </c>
      <c r="AI99" s="57">
        <f>IF(OR($A99="",AI$9=""),"",IFERROR(COUNTIFS('Job Catalog'!$F$10:$F$509,$A99,'Job Catalog'!$H$10:$H$509,AI$7,'Job Catalog'!$I$10:$I$509,AI$9)/COUNTA('Job Catalog'!$C$10:$C$509),""))</f>
        <v/>
      </c>
      <c r="AJ99" s="57">
        <f>IF(OR($A99="",AJ$9=""),"",IFERROR(COUNTIFS('Job Catalog'!$F$10:$F$509,$A99,'Job Catalog'!$H$10:$H$509,AJ$7,'Job Catalog'!$I$10:$I$509,AJ$9)/COUNTA('Job Catalog'!$C$10:$C$509),""))</f>
        <v/>
      </c>
      <c r="AK99" s="57">
        <f>IF(OR($A99="",AK$9=""),"",IFERROR(COUNTIFS('Job Catalog'!$F$10:$F$509,$A99,'Job Catalog'!$H$10:$H$509,AK$7,'Job Catalog'!$I$10:$I$509,AK$9)/COUNTA('Job Catalog'!$C$10:$C$509),""))</f>
        <v/>
      </c>
      <c r="AL99" s="57">
        <f>IF(OR($A99="",AL$9=""),"",IFERROR(COUNTIFS('Job Catalog'!$F$10:$F$509,$A99,'Job Catalog'!$H$10:$H$509,AL$7,'Job Catalog'!$I$10:$I$509,AL$9)/COUNTA('Job Catalog'!$C$10:$C$509),""))</f>
        <v/>
      </c>
      <c r="AM99" s="57">
        <f>IF(OR($A99="",AM$9=""),"",IFERROR(COUNTIFS('Job Catalog'!$F$10:$F$509,$A99,'Job Catalog'!$H$10:$H$509,AM$7,'Job Catalog'!$I$10:$I$509,AM$9)/COUNTA('Job Catalog'!$C$10:$C$509),""))</f>
        <v/>
      </c>
      <c r="AN99" s="57">
        <f>IF(OR($A99="",AN$9=""),"",IFERROR(COUNTIFS('Job Catalog'!$F$10:$F$509,$A99,'Job Catalog'!$H$10:$H$509,AN$7,'Job Catalog'!$I$10:$I$509,AN$9)/COUNTA('Job Catalog'!$C$10:$C$509),""))</f>
        <v/>
      </c>
      <c r="AO99" s="57">
        <f>IF(OR($A99="",AO$9=""),"",IFERROR(COUNTIFS('Job Catalog'!$F$10:$F$509,$A99,'Job Catalog'!$H$10:$H$509,AO$7,'Job Catalog'!$I$10:$I$509,AO$9)/COUNTA('Job Catalog'!$C$10:$C$509),""))</f>
        <v/>
      </c>
      <c r="AP99" s="57">
        <f>IF(OR($A99="",AP$9=""),"",IFERROR(COUNTIFS('Job Catalog'!$F$10:$F$509,$A99,'Job Catalog'!$H$10:$H$509,AP$7,'Job Catalog'!$I$10:$I$509,AP$9)/COUNTA('Job Catalog'!$C$10:$C$509),""))</f>
        <v/>
      </c>
      <c r="AQ99" s="57">
        <f>IF(OR($A99="",AQ$9=""),"",IFERROR(COUNTIFS('Job Catalog'!$F$10:$F$509,$A99,'Job Catalog'!$H$10:$H$509,AQ$7,'Job Catalog'!$I$10:$I$509,AQ$9)/COUNTA('Job Catalog'!$C$10:$C$509),""))</f>
        <v/>
      </c>
      <c r="AR99" s="57">
        <f>IF(OR($A99="",AR$9=""),"",IFERROR(COUNTIFS('Job Catalog'!$F$10:$F$509,$A99,'Job Catalog'!$H$10:$H$509,AR$7,'Job Catalog'!$I$10:$I$509,AR$9)/COUNTA('Job Catalog'!$C$10:$C$509),""))</f>
        <v/>
      </c>
      <c r="AS99" s="57">
        <f>IF(OR($A99="",AS$9=""),"",IFERROR(COUNTIFS('Job Catalog'!$F$10:$F$509,$A99,'Job Catalog'!$H$10:$H$509,AS$7,'Job Catalog'!$I$10:$I$509,AS$9)/COUNTA('Job Catalog'!$C$10:$C$509),""))</f>
        <v/>
      </c>
      <c r="AT99" s="57">
        <f>IF(OR($A99="",AT$9=""),"",IFERROR(COUNTIFS('Job Catalog'!$F$10:$F$509,$A99,'Job Catalog'!$H$10:$H$509,AT$7,'Job Catalog'!$I$10:$I$509,AT$9)/COUNTA('Job Catalog'!$C$10:$C$509),""))</f>
        <v/>
      </c>
      <c r="AU99" s="57">
        <f>IF(OR($A99="",AU$9=""),"",IFERROR(COUNTIFS('Job Catalog'!$F$10:$F$509,$A99,'Job Catalog'!$H$10:$H$509,AU$7,'Job Catalog'!$I$10:$I$509,AU$9)/COUNTA('Job Catalog'!$C$10:$C$509),""))</f>
        <v/>
      </c>
      <c r="AV99" s="57">
        <f>IF(OR($A99="",AV$9=""),"",IFERROR(COUNTIFS('Job Catalog'!$F$10:$F$509,$A99,'Job Catalog'!$H$10:$H$509,AV$7,'Job Catalog'!$I$10:$I$509,AV$9)/COUNTA('Job Catalog'!$C$10:$C$509),""))</f>
        <v/>
      </c>
      <c r="AW99" s="57">
        <f>IF(OR($A99="",AW$9=""),"",IFERROR(COUNTIFS('Job Catalog'!$F$10:$F$509,$A99,'Job Catalog'!$H$10:$H$509,AW$7,'Job Catalog'!$I$10:$I$509,AW$9)/COUNTA('Job Catalog'!$C$10:$C$509),""))</f>
        <v/>
      </c>
      <c r="AX99" s="57">
        <f>IF(OR($A99="",AX$9=""),"",IFERROR(COUNTIFS('Job Catalog'!$F$10:$F$509,$A99,'Job Catalog'!$H$10:$H$509,AX$7,'Job Catalog'!$I$10:$I$509,AX$9)/COUNTA('Job Catalog'!$C$10:$C$509),""))</f>
        <v/>
      </c>
      <c r="AY99" s="57">
        <f>IF(OR($A99="",AY$9=""),"",IFERROR(COUNTIFS('Job Catalog'!$F$10:$F$509,$A99,'Job Catalog'!$H$10:$H$509,AY$7,'Job Catalog'!$I$10:$I$509,AY$9)/COUNTA('Job Catalog'!$C$10:$C$509),""))</f>
        <v/>
      </c>
      <c r="AZ99" s="57">
        <f>IF(OR($A99="",AZ$9=""),"",IFERROR(COUNTIFS('Job Catalog'!$F$10:$F$509,$A99,'Job Catalog'!$H$10:$H$509,AZ$7,'Job Catalog'!$I$10:$I$509,AZ$9)/COUNTA('Job Catalog'!$C$10:$C$509),""))</f>
        <v/>
      </c>
      <c r="BA99" s="57">
        <f>IF(OR($A99="",BA$9=""),"",IFERROR(COUNTIFS('Job Catalog'!$F$10:$F$509,$A99,'Job Catalog'!$H$10:$H$509,BA$7,'Job Catalog'!$I$10:$I$509,BA$9)/COUNTA('Job Catalog'!$C$10:$C$509),""))</f>
        <v/>
      </c>
      <c r="BB99" s="57">
        <f>IF(OR($A99="",BB$9=""),"",IFERROR(COUNTIFS('Job Catalog'!$F$10:$F$509,$A99,'Job Catalog'!$H$10:$H$509,BB$7,'Job Catalog'!$I$10:$I$509,BB$9)/COUNTA('Job Catalog'!$C$10:$C$509),""))</f>
        <v/>
      </c>
      <c r="BC99" s="57">
        <f>IF(OR($A99="",BC$9=""),"",IFERROR(COUNTIFS('Job Catalog'!$F$10:$F$509,$A99,'Job Catalog'!$H$10:$H$509,BC$7,'Job Catalog'!$I$10:$I$509,BC$9)/COUNTA('Job Catalog'!$C$10:$C$509),""))</f>
        <v/>
      </c>
      <c r="BD99" s="57">
        <f>IF(OR($A99="",BD$9=""),"",IFERROR(COUNTIFS('Job Catalog'!$F$10:$F$509,$A99,'Job Catalog'!$H$10:$H$509,BD$7,'Job Catalog'!$I$10:$I$509,BD$9)/COUNTA('Job Catalog'!$C$10:$C$509),""))</f>
        <v/>
      </c>
      <c r="BE99" s="57">
        <f>IF(OR($A99="",BE$9=""),"",IFERROR(COUNTIFS('Job Catalog'!$F$10:$F$509,$A99,'Job Catalog'!$H$10:$H$509,BE$7,'Job Catalog'!$I$10:$I$509,BE$9)/COUNTA('Job Catalog'!$C$10:$C$509),""))</f>
        <v/>
      </c>
      <c r="BF99" s="57">
        <f>IF(OR($A99="",BF$9=""),"",IFERROR(COUNTIFS('Job Catalog'!$F$10:$F$509,$A99,'Job Catalog'!$H$10:$H$509,BF$7,'Job Catalog'!$I$10:$I$509,BF$9)/COUNTA('Job Catalog'!$C$10:$C$509),""))</f>
        <v/>
      </c>
      <c r="BG99" s="57">
        <f>IF(OR($A99="",BG$9=""),"",IFERROR(COUNTIFS('Job Catalog'!$F$10:$F$509,$A99,'Job Catalog'!$H$10:$H$509,BG$7,'Job Catalog'!$I$10:$I$509,BG$9)/COUNTA('Job Catalog'!$C$10:$C$509),""))</f>
        <v/>
      </c>
      <c r="BH99" s="57">
        <f>IF(OR($A99="",BH$9=""),"",IFERROR(COUNTIFS('Job Catalog'!$F$10:$F$509,$A99,'Job Catalog'!$H$10:$H$509,BH$7,'Job Catalog'!$I$10:$I$509,BH$9)/COUNTA('Job Catalog'!$C$10:$C$509),""))</f>
        <v/>
      </c>
      <c r="BI99" s="57">
        <f>IF(OR($A99="",BI$9=""),"",IFERROR(COUNTIFS('Job Catalog'!$F$10:$F$509,$A99,'Job Catalog'!$H$10:$H$509,BI$7,'Job Catalog'!$I$10:$I$509,BI$9)/COUNTA('Job Catalog'!$C$10:$C$509),""))</f>
        <v/>
      </c>
      <c r="BJ99" s="57">
        <f>IF(OR($A99="",BJ$9=""),"",IFERROR(COUNTIFS('Job Catalog'!$F$10:$F$509,$A99,'Job Catalog'!$H$10:$H$509,BJ$7,'Job Catalog'!$I$10:$I$509,BJ$9)/COUNTA('Job Catalog'!$C$10:$C$509),""))</f>
        <v/>
      </c>
      <c r="BK99" s="57">
        <f>IF(OR($A99="",BK$9=""),"",IFERROR(COUNTIFS('Job Catalog'!$F$10:$F$509,$A99,'Job Catalog'!$H$10:$H$509,BK$7,'Job Catalog'!$I$10:$I$509,BK$9)/COUNTA('Job Catalog'!$C$10:$C$509),""))</f>
        <v/>
      </c>
      <c r="BL99" s="57">
        <f>IF(OR($A99="",BL$9=""),"",IFERROR(COUNTIFS('Job Catalog'!$F$10:$F$509,$A99,'Job Catalog'!$H$10:$H$509,BL$7,'Job Catalog'!$I$10:$I$509,BL$9)/COUNTA('Job Catalog'!$C$10:$C$509),""))</f>
        <v/>
      </c>
      <c r="BM99" s="57">
        <f>IF(OR($A99="",BM$9=""),"",IFERROR(COUNTIFS('Job Catalog'!$F$10:$F$509,$A99,'Job Catalog'!$H$10:$H$509,BM$7,'Job Catalog'!$I$10:$I$509,BM$9)/COUNTA('Job Catalog'!$C$10:$C$509),""))</f>
        <v/>
      </c>
      <c r="BN99" s="57">
        <f>IF(OR($A99="",BN$9=""),"",IFERROR(COUNTIFS('Job Catalog'!$F$10:$F$509,$A99,'Job Catalog'!$H$10:$H$509,BN$7,'Job Catalog'!$I$10:$I$509,BN$9)/COUNTA('Job Catalog'!$C$10:$C$509),""))</f>
        <v/>
      </c>
      <c r="BO99" s="57">
        <f>IF(OR($A99="",BO$9=""),"",IFERROR(COUNTIFS('Job Catalog'!$F$10:$F$509,$A99,'Job Catalog'!$H$10:$H$509,BO$7,'Job Catalog'!$I$10:$I$509,BO$9)/COUNTA('Job Catalog'!$C$10:$C$509),""))</f>
        <v/>
      </c>
      <c r="BP99" s="57">
        <f>IF(OR($A99="",BP$9=""),"",IFERROR(COUNTIFS('Job Catalog'!$F$10:$F$509,$A99,'Job Catalog'!$H$10:$H$509,BP$7,'Job Catalog'!$I$10:$I$509,BP$9)/COUNTA('Job Catalog'!$C$10:$C$509),""))</f>
        <v/>
      </c>
      <c r="BQ99" s="57">
        <f>IF(OR($A99="",BQ$9=""),"",IFERROR(COUNTIFS('Job Catalog'!$F$10:$F$509,$A99,'Job Catalog'!$H$10:$H$509,BQ$7,'Job Catalog'!$I$10:$I$509,BQ$9)/COUNTA('Job Catalog'!$C$10:$C$509),""))</f>
        <v/>
      </c>
      <c r="BR99" s="57">
        <f>IF(OR($A99="",BR$9=""),"",IFERROR(COUNTIFS('Job Catalog'!$F$10:$F$509,$A99,'Job Catalog'!$H$10:$H$509,BR$7,'Job Catalog'!$I$10:$I$509,BR$9)/COUNTA('Job Catalog'!$C$10:$C$509),""))</f>
        <v/>
      </c>
      <c r="BS99" s="57">
        <f>IF(OR($A99="",BS$9=""),"",IFERROR(COUNTIFS('Job Catalog'!$F$10:$F$509,$A99,'Job Catalog'!$H$10:$H$509,BS$7,'Job Catalog'!$I$10:$I$509,BS$9)/COUNTA('Job Catalog'!$C$10:$C$509),""))</f>
        <v/>
      </c>
      <c r="BT99" s="57">
        <f>IF(OR($A99="",BT$9=""),"",IFERROR(COUNTIFS('Job Catalog'!$F$10:$F$509,$A99,'Job Catalog'!$H$10:$H$509,BT$7,'Job Catalog'!$I$10:$I$509,BT$9)/COUNTA('Job Catalog'!$C$10:$C$509),""))</f>
        <v/>
      </c>
      <c r="BU99" s="57">
        <f>IF(OR($A99="",BU$9=""),"",IFERROR(COUNTIFS('Job Catalog'!$F$10:$F$509,$A99,'Job Catalog'!$H$10:$H$509,BU$7,'Job Catalog'!$I$10:$I$509,BU$9)/COUNTA('Job Catalog'!$C$10:$C$509),""))</f>
        <v/>
      </c>
      <c r="BV99" s="57">
        <f>IF(OR($A99="",BV$9=""),"",IFERROR(COUNTIFS('Job Catalog'!$F$10:$F$509,$A99,'Job Catalog'!$H$10:$H$509,BV$7,'Job Catalog'!$I$10:$I$509,BV$9)/COUNTA('Job Catalog'!$C$10:$C$509),""))</f>
        <v/>
      </c>
      <c r="BW99" s="57">
        <f>IF(OR($A99="",BW$9=""),"",IFERROR(COUNTIFS('Job Catalog'!$F$10:$F$509,$A99,'Job Catalog'!$H$10:$H$509,BW$7,'Job Catalog'!$I$10:$I$509,BW$9)/COUNTA('Job Catalog'!$C$10:$C$509),""))</f>
        <v/>
      </c>
      <c r="BX99" s="57">
        <f>IF(OR($A99="",BX$9=""),"",IFERROR(COUNTIFS('Job Catalog'!$F$10:$F$509,$A99,'Job Catalog'!$H$10:$H$509,BX$7,'Job Catalog'!$I$10:$I$509,BX$9)/COUNTA('Job Catalog'!$C$10:$C$509),""))</f>
        <v/>
      </c>
      <c r="BY99" s="57">
        <f>IF(OR($A99="",BY$9=""),"",IFERROR(COUNTIFS('Job Catalog'!$F$10:$F$509,$A99,'Job Catalog'!$H$10:$H$509,BY$7,'Job Catalog'!$I$10:$I$509,BY$9)/COUNTA('Job Catalog'!$C$10:$C$509),""))</f>
        <v/>
      </c>
      <c r="BZ99" s="57">
        <f>IF(OR($A99="",BZ$9=""),"",IFERROR(COUNTIFS('Job Catalog'!$F$10:$F$509,$A99,'Job Catalog'!$H$10:$H$509,BZ$7,'Job Catalog'!$I$10:$I$509,BZ$9)/COUNTA('Job Catalog'!$C$10:$C$509),""))</f>
        <v/>
      </c>
      <c r="CA99" s="57">
        <f>IF(OR($A99="",CA$9=""),"",IFERROR(COUNTIFS('Job Catalog'!$F$10:$F$509,$A99,'Job Catalog'!$H$10:$H$509,CA$7,'Job Catalog'!$I$10:$I$509,CA$9)/COUNTA('Job Catalog'!$C$10:$C$509),""))</f>
        <v/>
      </c>
      <c r="CB99" s="57">
        <f>IF(OR($A99="",CB$9=""),"",IFERROR(COUNTIFS('Job Catalog'!$F$10:$F$509,$A99,'Job Catalog'!$H$10:$H$509,CB$7,'Job Catalog'!$I$10:$I$509,CB$9)/COUNTA('Job Catalog'!$C$10:$C$509),""))</f>
        <v/>
      </c>
      <c r="CC99" s="57">
        <f>IF(OR($A99="",CC$9=""),"",IFERROR(COUNTIFS('Job Catalog'!$F$10:$F$509,$A99,'Job Catalog'!$H$10:$H$509,CC$7,'Job Catalog'!$I$10:$I$509,CC$9)/COUNTA('Job Catalog'!$C$10:$C$509),""))</f>
        <v/>
      </c>
      <c r="CD99" s="57">
        <f>IF(OR($A99="",CD$9=""),"",IFERROR(COUNTIFS('Job Catalog'!$F$10:$F$509,$A99,'Job Catalog'!$H$10:$H$509,CD$7,'Job Catalog'!$I$10:$I$509,CD$9)/COUNTA('Job Catalog'!$C$10:$C$509),""))</f>
        <v/>
      </c>
      <c r="CE99" s="57">
        <f>IF(OR($A99="",CE$9=""),"",IFERROR(COUNTIFS('Job Catalog'!$F$10:$F$509,$A99,'Job Catalog'!$H$10:$H$509,CE$7,'Job Catalog'!$I$10:$I$509,CE$9)/COUNTA('Job Catalog'!$C$10:$C$509),""))</f>
        <v/>
      </c>
      <c r="CF99" s="57">
        <f>IF(OR($A99="",CF$9=""),"",IFERROR(COUNTIFS('Job Catalog'!$F$10:$F$509,$A99,'Job Catalog'!$H$10:$H$509,CF$7,'Job Catalog'!$I$10:$I$509,CF$9)/COUNTA('Job Catalog'!$C$10:$C$509),""))</f>
        <v/>
      </c>
      <c r="CG99" s="57">
        <f>IF(OR($A99="",CG$9=""),"",IFERROR(COUNTIFS('Job Catalog'!$F$10:$F$509,$A99,'Job Catalog'!$H$10:$H$509,CG$7,'Job Catalog'!$I$10:$I$509,CG$9)/COUNTA('Job Catalog'!$C$10:$C$509),""))</f>
        <v/>
      </c>
      <c r="CH99" s="57">
        <f>IF(OR($A99="",CH$9=""),"",IFERROR(COUNTIFS('Job Catalog'!$F$10:$F$509,$A99,'Job Catalog'!$H$10:$H$509,CH$7,'Job Catalog'!$I$10:$I$509,CH$9)/COUNTA('Job Catalog'!$C$10:$C$509),""))</f>
        <v/>
      </c>
      <c r="CI99" s="57">
        <f>IF(OR($A99="",CI$9=""),"",IFERROR(COUNTIFS('Job Catalog'!$F$10:$F$509,$A99,'Job Catalog'!$H$10:$H$509,CI$7,'Job Catalog'!$I$10:$I$509,CI$9)/COUNTA('Job Catalog'!$C$10:$C$509),""))</f>
        <v/>
      </c>
      <c r="CJ99" s="57">
        <f>IF(OR($A99="",CJ$9=""),"",IFERROR(COUNTIFS('Job Catalog'!$F$10:$F$509,$A99,'Job Catalog'!$H$10:$H$509,CJ$7,'Job Catalog'!$I$10:$I$509,CJ$9)/COUNTA('Job Catalog'!$C$10:$C$509),""))</f>
        <v/>
      </c>
      <c r="CK99" s="57">
        <f>IF(OR($A99="",CK$9=""),"",IFERROR(COUNTIFS('Job Catalog'!$F$10:$F$509,$A99,'Job Catalog'!$H$10:$H$509,CK$7,'Job Catalog'!$I$10:$I$509,CK$9)/COUNTA('Job Catalog'!$C$10:$C$509),""))</f>
        <v/>
      </c>
      <c r="CL99" s="57">
        <f>IF(OR($A99="",CL$9=""),"",IFERROR(COUNTIFS('Job Catalog'!$F$10:$F$509,$A99,'Job Catalog'!$H$10:$H$509,CL$7,'Job Catalog'!$I$10:$I$509,CL$9)/COUNTA('Job Catalog'!$C$10:$C$509),""))</f>
        <v/>
      </c>
      <c r="CM99" s="57">
        <f>IF(OR($A99="",CM$9=""),"",IFERROR(COUNTIFS('Job Catalog'!$F$10:$F$509,$A99,'Job Catalog'!$H$10:$H$509,CM$7,'Job Catalog'!$I$10:$I$509,CM$9)/COUNTA('Job Catalog'!$C$10:$C$509),""))</f>
        <v/>
      </c>
      <c r="CN99" s="57">
        <f>IF(OR($A99="",CN$9=""),"",IFERROR(COUNTIFS('Job Catalog'!$F$10:$F$509,$A99,'Job Catalog'!$H$10:$H$509,CN$7,'Job Catalog'!$I$10:$I$509,CN$9)/COUNTA('Job Catalog'!$C$10:$C$509),""))</f>
        <v/>
      </c>
      <c r="CO99" s="57">
        <f>IF(OR($A99="",CO$9=""),"",IFERROR(COUNTIFS('Job Catalog'!$F$10:$F$509,$A99,'Job Catalog'!$H$10:$H$509,CO$7,'Job Catalog'!$I$10:$I$509,CO$9)/COUNTA('Job Catalog'!$C$10:$C$509),""))</f>
        <v/>
      </c>
      <c r="CP99" s="57">
        <f>IF(OR($A99="",CP$9=""),"",IFERROR(COUNTIFS('Job Catalog'!$F$10:$F$509,$A99,'Job Catalog'!$H$10:$H$509,CP$7,'Job Catalog'!$I$10:$I$509,CP$9)/COUNTA('Job Catalog'!$C$10:$C$509),""))</f>
        <v/>
      </c>
      <c r="CQ99" s="57">
        <f>IF(OR($A99="",CQ$9=""),"",IFERROR(COUNTIFS('Job Catalog'!$F$10:$F$509,$A99,'Job Catalog'!$H$10:$H$509,CQ$7,'Job Catalog'!$I$10:$I$509,CQ$9)/COUNTA('Job Catalog'!$C$10:$C$509),""))</f>
        <v/>
      </c>
      <c r="CR99" s="57">
        <f>IF(OR($A99="",CR$9=""),"",IFERROR(COUNTIFS('Job Catalog'!$F$10:$F$509,$A99,'Job Catalog'!$H$10:$H$509,CR$7,'Job Catalog'!$I$10:$I$509,CR$9)/COUNTA('Job Catalog'!$C$10:$C$509),""))</f>
        <v/>
      </c>
      <c r="CS99" s="57">
        <f>IF(OR($A99="",CS$9=""),"",IFERROR(COUNTIFS('Job Catalog'!$F$10:$F$509,$A99,'Job Catalog'!$H$10:$H$509,CS$7,'Job Catalog'!$I$10:$I$509,CS$9)/COUNTA('Job Catalog'!$C$10:$C$509),""))</f>
        <v/>
      </c>
      <c r="CT99" s="57">
        <f>IF(OR($A99="",CT$9=""),"",IFERROR(COUNTIFS('Job Catalog'!$F$10:$F$509,$A99,'Job Catalog'!$H$10:$H$509,CT$7,'Job Catalog'!$I$10:$I$509,CT$9)/COUNTA('Job Catalog'!$C$10:$C$509),""))</f>
        <v/>
      </c>
      <c r="CU99" s="58">
        <f>IF($A99="","",SUM(C99:CT99))</f>
        <v/>
      </c>
    </row>
    <row r="100">
      <c r="A100">
        <f>IF(SETUP!$C238="","",SETUP!$C238)</f>
        <v/>
      </c>
      <c r="B100" s="9">
        <f>IF(SETUP!$C238="","",SETUP!$B238&amp;" / "&amp;SETUP!$D238)</f>
        <v/>
      </c>
      <c r="C100" s="57">
        <f>IF(OR($A100="",C$9=""),"",IFERROR(COUNTIFS('Job Catalog'!$F$10:$F$509,$A100,'Job Catalog'!$H$10:$H$509,C$7,'Job Catalog'!$I$10:$I$509,C$9)/COUNTA('Job Catalog'!$C$10:$C$509),""))</f>
        <v/>
      </c>
      <c r="D100" s="57">
        <f>IF(OR($A100="",D$9=""),"",IFERROR(COUNTIFS('Job Catalog'!$F$10:$F$509,$A100,'Job Catalog'!$H$10:$H$509,D$7,'Job Catalog'!$I$10:$I$509,D$9)/COUNTA('Job Catalog'!$C$10:$C$509),""))</f>
        <v/>
      </c>
      <c r="E100" s="57">
        <f>IF(OR($A100="",E$9=""),"",IFERROR(COUNTIFS('Job Catalog'!$F$10:$F$509,$A100,'Job Catalog'!$H$10:$H$509,E$7,'Job Catalog'!$I$10:$I$509,E$9)/COUNTA('Job Catalog'!$C$10:$C$509),""))</f>
        <v/>
      </c>
      <c r="F100" s="57">
        <f>IF(OR($A100="",F$9=""),"",IFERROR(COUNTIFS('Job Catalog'!$F$10:$F$509,$A100,'Job Catalog'!$H$10:$H$509,F$7,'Job Catalog'!$I$10:$I$509,F$9)/COUNTA('Job Catalog'!$C$10:$C$509),""))</f>
        <v/>
      </c>
      <c r="G100" s="57">
        <f>IF(OR($A100="",G$9=""),"",IFERROR(COUNTIFS('Job Catalog'!$F$10:$F$509,$A100,'Job Catalog'!$H$10:$H$509,G$7,'Job Catalog'!$I$10:$I$509,G$9)/COUNTA('Job Catalog'!$C$10:$C$509),""))</f>
        <v/>
      </c>
      <c r="H100" s="57">
        <f>IF(OR($A100="",H$9=""),"",IFERROR(COUNTIFS('Job Catalog'!$F$10:$F$509,$A100,'Job Catalog'!$H$10:$H$509,H$7,'Job Catalog'!$I$10:$I$509,H$9)/COUNTA('Job Catalog'!$C$10:$C$509),""))</f>
        <v/>
      </c>
      <c r="I100" s="57">
        <f>IF(OR($A100="",I$9=""),"",IFERROR(COUNTIFS('Job Catalog'!$F$10:$F$509,$A100,'Job Catalog'!$H$10:$H$509,I$7,'Job Catalog'!$I$10:$I$509,I$9)/COUNTA('Job Catalog'!$C$10:$C$509),""))</f>
        <v/>
      </c>
      <c r="J100" s="57">
        <f>IF(OR($A100="",J$9=""),"",IFERROR(COUNTIFS('Job Catalog'!$F$10:$F$509,$A100,'Job Catalog'!$H$10:$H$509,J$7,'Job Catalog'!$I$10:$I$509,J$9)/COUNTA('Job Catalog'!$C$10:$C$509),""))</f>
        <v/>
      </c>
      <c r="K100" s="57">
        <f>IF(OR($A100="",K$9=""),"",IFERROR(COUNTIFS('Job Catalog'!$F$10:$F$509,$A100,'Job Catalog'!$H$10:$H$509,K$7,'Job Catalog'!$I$10:$I$509,K$9)/COUNTA('Job Catalog'!$C$10:$C$509),""))</f>
        <v/>
      </c>
      <c r="L100" s="57">
        <f>IF(OR($A100="",L$9=""),"",IFERROR(COUNTIFS('Job Catalog'!$F$10:$F$509,$A100,'Job Catalog'!$H$10:$H$509,L$7,'Job Catalog'!$I$10:$I$509,L$9)/COUNTA('Job Catalog'!$C$10:$C$509),""))</f>
        <v/>
      </c>
      <c r="M100" s="57">
        <f>IF(OR($A100="",M$9=""),"",IFERROR(COUNTIFS('Job Catalog'!$F$10:$F$509,$A100,'Job Catalog'!$H$10:$H$509,M$7,'Job Catalog'!$I$10:$I$509,M$9)/COUNTA('Job Catalog'!$C$10:$C$509),""))</f>
        <v/>
      </c>
      <c r="N100" s="57">
        <f>IF(OR($A100="",N$9=""),"",IFERROR(COUNTIFS('Job Catalog'!$F$10:$F$509,$A100,'Job Catalog'!$H$10:$H$509,N$7,'Job Catalog'!$I$10:$I$509,N$9)/COUNTA('Job Catalog'!$C$10:$C$509),""))</f>
        <v/>
      </c>
      <c r="O100" s="57">
        <f>IF(OR($A100="",O$9=""),"",IFERROR(COUNTIFS('Job Catalog'!$F$10:$F$509,$A100,'Job Catalog'!$H$10:$H$509,O$7,'Job Catalog'!$I$10:$I$509,O$9)/COUNTA('Job Catalog'!$C$10:$C$509),""))</f>
        <v/>
      </c>
      <c r="P100" s="57">
        <f>IF(OR($A100="",P$9=""),"",IFERROR(COUNTIFS('Job Catalog'!$F$10:$F$509,$A100,'Job Catalog'!$H$10:$H$509,P$7,'Job Catalog'!$I$10:$I$509,P$9)/COUNTA('Job Catalog'!$C$10:$C$509),""))</f>
        <v/>
      </c>
      <c r="Q100" s="57">
        <f>IF(OR($A100="",Q$9=""),"",IFERROR(COUNTIFS('Job Catalog'!$F$10:$F$509,$A100,'Job Catalog'!$H$10:$H$509,Q$7,'Job Catalog'!$I$10:$I$509,Q$9)/COUNTA('Job Catalog'!$C$10:$C$509),""))</f>
        <v/>
      </c>
      <c r="R100" s="57">
        <f>IF(OR($A100="",R$9=""),"",IFERROR(COUNTIFS('Job Catalog'!$F$10:$F$509,$A100,'Job Catalog'!$H$10:$H$509,R$7,'Job Catalog'!$I$10:$I$509,R$9)/COUNTA('Job Catalog'!$C$10:$C$509),""))</f>
        <v/>
      </c>
      <c r="S100" s="57">
        <f>IF(OR($A100="",S$9=""),"",IFERROR(COUNTIFS('Job Catalog'!$F$10:$F$509,$A100,'Job Catalog'!$H$10:$H$509,S$7,'Job Catalog'!$I$10:$I$509,S$9)/COUNTA('Job Catalog'!$C$10:$C$509),""))</f>
        <v/>
      </c>
      <c r="T100" s="57">
        <f>IF(OR($A100="",T$9=""),"",IFERROR(COUNTIFS('Job Catalog'!$F$10:$F$509,$A100,'Job Catalog'!$H$10:$H$509,T$7,'Job Catalog'!$I$10:$I$509,T$9)/COUNTA('Job Catalog'!$C$10:$C$509),""))</f>
        <v/>
      </c>
      <c r="U100" s="57">
        <f>IF(OR($A100="",U$9=""),"",IFERROR(COUNTIFS('Job Catalog'!$F$10:$F$509,$A100,'Job Catalog'!$H$10:$H$509,U$7,'Job Catalog'!$I$10:$I$509,U$9)/COUNTA('Job Catalog'!$C$10:$C$509),""))</f>
        <v/>
      </c>
      <c r="V100" s="57">
        <f>IF(OR($A100="",V$9=""),"",IFERROR(COUNTIFS('Job Catalog'!$F$10:$F$509,$A100,'Job Catalog'!$H$10:$H$509,V$7,'Job Catalog'!$I$10:$I$509,V$9)/COUNTA('Job Catalog'!$C$10:$C$509),""))</f>
        <v/>
      </c>
      <c r="W100" s="57">
        <f>IF(OR($A100="",W$9=""),"",IFERROR(COUNTIFS('Job Catalog'!$F$10:$F$509,$A100,'Job Catalog'!$H$10:$H$509,W$7,'Job Catalog'!$I$10:$I$509,W$9)/COUNTA('Job Catalog'!$C$10:$C$509),""))</f>
        <v/>
      </c>
      <c r="X100" s="57">
        <f>IF(OR($A100="",X$9=""),"",IFERROR(COUNTIFS('Job Catalog'!$F$10:$F$509,$A100,'Job Catalog'!$H$10:$H$509,X$7,'Job Catalog'!$I$10:$I$509,X$9)/COUNTA('Job Catalog'!$C$10:$C$509),""))</f>
        <v/>
      </c>
      <c r="Y100" s="57">
        <f>IF(OR($A100="",Y$9=""),"",IFERROR(COUNTIFS('Job Catalog'!$F$10:$F$509,$A100,'Job Catalog'!$H$10:$H$509,Y$7,'Job Catalog'!$I$10:$I$509,Y$9)/COUNTA('Job Catalog'!$C$10:$C$509),""))</f>
        <v/>
      </c>
      <c r="Z100" s="57">
        <f>IF(OR($A100="",Z$9=""),"",IFERROR(COUNTIFS('Job Catalog'!$F$10:$F$509,$A100,'Job Catalog'!$H$10:$H$509,Z$7,'Job Catalog'!$I$10:$I$509,Z$9)/COUNTA('Job Catalog'!$C$10:$C$509),""))</f>
        <v/>
      </c>
      <c r="AA100" s="57">
        <f>IF(OR($A100="",AA$9=""),"",IFERROR(COUNTIFS('Job Catalog'!$F$10:$F$509,$A100,'Job Catalog'!$H$10:$H$509,AA$7,'Job Catalog'!$I$10:$I$509,AA$9)/COUNTA('Job Catalog'!$C$10:$C$509),""))</f>
        <v/>
      </c>
      <c r="AB100" s="57">
        <f>IF(OR($A100="",AB$9=""),"",IFERROR(COUNTIFS('Job Catalog'!$F$10:$F$509,$A100,'Job Catalog'!$H$10:$H$509,AB$7,'Job Catalog'!$I$10:$I$509,AB$9)/COUNTA('Job Catalog'!$C$10:$C$509),""))</f>
        <v/>
      </c>
      <c r="AC100" s="57">
        <f>IF(OR($A100="",AC$9=""),"",IFERROR(COUNTIFS('Job Catalog'!$F$10:$F$509,$A100,'Job Catalog'!$H$10:$H$509,AC$7,'Job Catalog'!$I$10:$I$509,AC$9)/COUNTA('Job Catalog'!$C$10:$C$509),""))</f>
        <v/>
      </c>
      <c r="AD100" s="57">
        <f>IF(OR($A100="",AD$9=""),"",IFERROR(COUNTIFS('Job Catalog'!$F$10:$F$509,$A100,'Job Catalog'!$H$10:$H$509,AD$7,'Job Catalog'!$I$10:$I$509,AD$9)/COUNTA('Job Catalog'!$C$10:$C$509),""))</f>
        <v/>
      </c>
      <c r="AE100" s="57">
        <f>IF(OR($A100="",AE$9=""),"",IFERROR(COUNTIFS('Job Catalog'!$F$10:$F$509,$A100,'Job Catalog'!$H$10:$H$509,AE$7,'Job Catalog'!$I$10:$I$509,AE$9)/COUNTA('Job Catalog'!$C$10:$C$509),""))</f>
        <v/>
      </c>
      <c r="AF100" s="57">
        <f>IF(OR($A100="",AF$9=""),"",IFERROR(COUNTIFS('Job Catalog'!$F$10:$F$509,$A100,'Job Catalog'!$H$10:$H$509,AF$7,'Job Catalog'!$I$10:$I$509,AF$9)/COUNTA('Job Catalog'!$C$10:$C$509),""))</f>
        <v/>
      </c>
      <c r="AG100" s="57">
        <f>IF(OR($A100="",AG$9=""),"",IFERROR(COUNTIFS('Job Catalog'!$F$10:$F$509,$A100,'Job Catalog'!$H$10:$H$509,AG$7,'Job Catalog'!$I$10:$I$509,AG$9)/COUNTA('Job Catalog'!$C$10:$C$509),""))</f>
        <v/>
      </c>
      <c r="AH100" s="57">
        <f>IF(OR($A100="",AH$9=""),"",IFERROR(COUNTIFS('Job Catalog'!$F$10:$F$509,$A100,'Job Catalog'!$H$10:$H$509,AH$7,'Job Catalog'!$I$10:$I$509,AH$9)/COUNTA('Job Catalog'!$C$10:$C$509),""))</f>
        <v/>
      </c>
      <c r="AI100" s="57">
        <f>IF(OR($A100="",AI$9=""),"",IFERROR(COUNTIFS('Job Catalog'!$F$10:$F$509,$A100,'Job Catalog'!$H$10:$H$509,AI$7,'Job Catalog'!$I$10:$I$509,AI$9)/COUNTA('Job Catalog'!$C$10:$C$509),""))</f>
        <v/>
      </c>
      <c r="AJ100" s="57">
        <f>IF(OR($A100="",AJ$9=""),"",IFERROR(COUNTIFS('Job Catalog'!$F$10:$F$509,$A100,'Job Catalog'!$H$10:$H$509,AJ$7,'Job Catalog'!$I$10:$I$509,AJ$9)/COUNTA('Job Catalog'!$C$10:$C$509),""))</f>
        <v/>
      </c>
      <c r="AK100" s="57">
        <f>IF(OR($A100="",AK$9=""),"",IFERROR(COUNTIFS('Job Catalog'!$F$10:$F$509,$A100,'Job Catalog'!$H$10:$H$509,AK$7,'Job Catalog'!$I$10:$I$509,AK$9)/COUNTA('Job Catalog'!$C$10:$C$509),""))</f>
        <v/>
      </c>
      <c r="AL100" s="57">
        <f>IF(OR($A100="",AL$9=""),"",IFERROR(COUNTIFS('Job Catalog'!$F$10:$F$509,$A100,'Job Catalog'!$H$10:$H$509,AL$7,'Job Catalog'!$I$10:$I$509,AL$9)/COUNTA('Job Catalog'!$C$10:$C$509),""))</f>
        <v/>
      </c>
      <c r="AM100" s="57">
        <f>IF(OR($A100="",AM$9=""),"",IFERROR(COUNTIFS('Job Catalog'!$F$10:$F$509,$A100,'Job Catalog'!$H$10:$H$509,AM$7,'Job Catalog'!$I$10:$I$509,AM$9)/COUNTA('Job Catalog'!$C$10:$C$509),""))</f>
        <v/>
      </c>
      <c r="AN100" s="57">
        <f>IF(OR($A100="",AN$9=""),"",IFERROR(COUNTIFS('Job Catalog'!$F$10:$F$509,$A100,'Job Catalog'!$H$10:$H$509,AN$7,'Job Catalog'!$I$10:$I$509,AN$9)/COUNTA('Job Catalog'!$C$10:$C$509),""))</f>
        <v/>
      </c>
      <c r="AO100" s="57">
        <f>IF(OR($A100="",AO$9=""),"",IFERROR(COUNTIFS('Job Catalog'!$F$10:$F$509,$A100,'Job Catalog'!$H$10:$H$509,AO$7,'Job Catalog'!$I$10:$I$509,AO$9)/COUNTA('Job Catalog'!$C$10:$C$509),""))</f>
        <v/>
      </c>
      <c r="AP100" s="57">
        <f>IF(OR($A100="",AP$9=""),"",IFERROR(COUNTIFS('Job Catalog'!$F$10:$F$509,$A100,'Job Catalog'!$H$10:$H$509,AP$7,'Job Catalog'!$I$10:$I$509,AP$9)/COUNTA('Job Catalog'!$C$10:$C$509),""))</f>
        <v/>
      </c>
      <c r="AQ100" s="57">
        <f>IF(OR($A100="",AQ$9=""),"",IFERROR(COUNTIFS('Job Catalog'!$F$10:$F$509,$A100,'Job Catalog'!$H$10:$H$509,AQ$7,'Job Catalog'!$I$10:$I$509,AQ$9)/COUNTA('Job Catalog'!$C$10:$C$509),""))</f>
        <v/>
      </c>
      <c r="AR100" s="57">
        <f>IF(OR($A100="",AR$9=""),"",IFERROR(COUNTIFS('Job Catalog'!$F$10:$F$509,$A100,'Job Catalog'!$H$10:$H$509,AR$7,'Job Catalog'!$I$10:$I$509,AR$9)/COUNTA('Job Catalog'!$C$10:$C$509),""))</f>
        <v/>
      </c>
      <c r="AS100" s="57">
        <f>IF(OR($A100="",AS$9=""),"",IFERROR(COUNTIFS('Job Catalog'!$F$10:$F$509,$A100,'Job Catalog'!$H$10:$H$509,AS$7,'Job Catalog'!$I$10:$I$509,AS$9)/COUNTA('Job Catalog'!$C$10:$C$509),""))</f>
        <v/>
      </c>
      <c r="AT100" s="57">
        <f>IF(OR($A100="",AT$9=""),"",IFERROR(COUNTIFS('Job Catalog'!$F$10:$F$509,$A100,'Job Catalog'!$H$10:$H$509,AT$7,'Job Catalog'!$I$10:$I$509,AT$9)/COUNTA('Job Catalog'!$C$10:$C$509),""))</f>
        <v/>
      </c>
      <c r="AU100" s="57">
        <f>IF(OR($A100="",AU$9=""),"",IFERROR(COUNTIFS('Job Catalog'!$F$10:$F$509,$A100,'Job Catalog'!$H$10:$H$509,AU$7,'Job Catalog'!$I$10:$I$509,AU$9)/COUNTA('Job Catalog'!$C$10:$C$509),""))</f>
        <v/>
      </c>
      <c r="AV100" s="57">
        <f>IF(OR($A100="",AV$9=""),"",IFERROR(COUNTIFS('Job Catalog'!$F$10:$F$509,$A100,'Job Catalog'!$H$10:$H$509,AV$7,'Job Catalog'!$I$10:$I$509,AV$9)/COUNTA('Job Catalog'!$C$10:$C$509),""))</f>
        <v/>
      </c>
      <c r="AW100" s="57">
        <f>IF(OR($A100="",AW$9=""),"",IFERROR(COUNTIFS('Job Catalog'!$F$10:$F$509,$A100,'Job Catalog'!$H$10:$H$509,AW$7,'Job Catalog'!$I$10:$I$509,AW$9)/COUNTA('Job Catalog'!$C$10:$C$509),""))</f>
        <v/>
      </c>
      <c r="AX100" s="57">
        <f>IF(OR($A100="",AX$9=""),"",IFERROR(COUNTIFS('Job Catalog'!$F$10:$F$509,$A100,'Job Catalog'!$H$10:$H$509,AX$7,'Job Catalog'!$I$10:$I$509,AX$9)/COUNTA('Job Catalog'!$C$10:$C$509),""))</f>
        <v/>
      </c>
      <c r="AY100" s="57">
        <f>IF(OR($A100="",AY$9=""),"",IFERROR(COUNTIFS('Job Catalog'!$F$10:$F$509,$A100,'Job Catalog'!$H$10:$H$509,AY$7,'Job Catalog'!$I$10:$I$509,AY$9)/COUNTA('Job Catalog'!$C$10:$C$509),""))</f>
        <v/>
      </c>
      <c r="AZ100" s="57">
        <f>IF(OR($A100="",AZ$9=""),"",IFERROR(COUNTIFS('Job Catalog'!$F$10:$F$509,$A100,'Job Catalog'!$H$10:$H$509,AZ$7,'Job Catalog'!$I$10:$I$509,AZ$9)/COUNTA('Job Catalog'!$C$10:$C$509),""))</f>
        <v/>
      </c>
      <c r="BA100" s="57">
        <f>IF(OR($A100="",BA$9=""),"",IFERROR(COUNTIFS('Job Catalog'!$F$10:$F$509,$A100,'Job Catalog'!$H$10:$H$509,BA$7,'Job Catalog'!$I$10:$I$509,BA$9)/COUNTA('Job Catalog'!$C$10:$C$509),""))</f>
        <v/>
      </c>
      <c r="BB100" s="57">
        <f>IF(OR($A100="",BB$9=""),"",IFERROR(COUNTIFS('Job Catalog'!$F$10:$F$509,$A100,'Job Catalog'!$H$10:$H$509,BB$7,'Job Catalog'!$I$10:$I$509,BB$9)/COUNTA('Job Catalog'!$C$10:$C$509),""))</f>
        <v/>
      </c>
      <c r="BC100" s="57">
        <f>IF(OR($A100="",BC$9=""),"",IFERROR(COUNTIFS('Job Catalog'!$F$10:$F$509,$A100,'Job Catalog'!$H$10:$H$509,BC$7,'Job Catalog'!$I$10:$I$509,BC$9)/COUNTA('Job Catalog'!$C$10:$C$509),""))</f>
        <v/>
      </c>
      <c r="BD100" s="57">
        <f>IF(OR($A100="",BD$9=""),"",IFERROR(COUNTIFS('Job Catalog'!$F$10:$F$509,$A100,'Job Catalog'!$H$10:$H$509,BD$7,'Job Catalog'!$I$10:$I$509,BD$9)/COUNTA('Job Catalog'!$C$10:$C$509),""))</f>
        <v/>
      </c>
      <c r="BE100" s="57">
        <f>IF(OR($A100="",BE$9=""),"",IFERROR(COUNTIFS('Job Catalog'!$F$10:$F$509,$A100,'Job Catalog'!$H$10:$H$509,BE$7,'Job Catalog'!$I$10:$I$509,BE$9)/COUNTA('Job Catalog'!$C$10:$C$509),""))</f>
        <v/>
      </c>
      <c r="BF100" s="57">
        <f>IF(OR($A100="",BF$9=""),"",IFERROR(COUNTIFS('Job Catalog'!$F$10:$F$509,$A100,'Job Catalog'!$H$10:$H$509,BF$7,'Job Catalog'!$I$10:$I$509,BF$9)/COUNTA('Job Catalog'!$C$10:$C$509),""))</f>
        <v/>
      </c>
      <c r="BG100" s="57">
        <f>IF(OR($A100="",BG$9=""),"",IFERROR(COUNTIFS('Job Catalog'!$F$10:$F$509,$A100,'Job Catalog'!$H$10:$H$509,BG$7,'Job Catalog'!$I$10:$I$509,BG$9)/COUNTA('Job Catalog'!$C$10:$C$509),""))</f>
        <v/>
      </c>
      <c r="BH100" s="57">
        <f>IF(OR($A100="",BH$9=""),"",IFERROR(COUNTIFS('Job Catalog'!$F$10:$F$509,$A100,'Job Catalog'!$H$10:$H$509,BH$7,'Job Catalog'!$I$10:$I$509,BH$9)/COUNTA('Job Catalog'!$C$10:$C$509),""))</f>
        <v/>
      </c>
      <c r="BI100" s="57">
        <f>IF(OR($A100="",BI$9=""),"",IFERROR(COUNTIFS('Job Catalog'!$F$10:$F$509,$A100,'Job Catalog'!$H$10:$H$509,BI$7,'Job Catalog'!$I$10:$I$509,BI$9)/COUNTA('Job Catalog'!$C$10:$C$509),""))</f>
        <v/>
      </c>
      <c r="BJ100" s="57">
        <f>IF(OR($A100="",BJ$9=""),"",IFERROR(COUNTIFS('Job Catalog'!$F$10:$F$509,$A100,'Job Catalog'!$H$10:$H$509,BJ$7,'Job Catalog'!$I$10:$I$509,BJ$9)/COUNTA('Job Catalog'!$C$10:$C$509),""))</f>
        <v/>
      </c>
      <c r="BK100" s="57">
        <f>IF(OR($A100="",BK$9=""),"",IFERROR(COUNTIFS('Job Catalog'!$F$10:$F$509,$A100,'Job Catalog'!$H$10:$H$509,BK$7,'Job Catalog'!$I$10:$I$509,BK$9)/COUNTA('Job Catalog'!$C$10:$C$509),""))</f>
        <v/>
      </c>
      <c r="BL100" s="57">
        <f>IF(OR($A100="",BL$9=""),"",IFERROR(COUNTIFS('Job Catalog'!$F$10:$F$509,$A100,'Job Catalog'!$H$10:$H$509,BL$7,'Job Catalog'!$I$10:$I$509,BL$9)/COUNTA('Job Catalog'!$C$10:$C$509),""))</f>
        <v/>
      </c>
      <c r="BM100" s="57">
        <f>IF(OR($A100="",BM$9=""),"",IFERROR(COUNTIFS('Job Catalog'!$F$10:$F$509,$A100,'Job Catalog'!$H$10:$H$509,BM$7,'Job Catalog'!$I$10:$I$509,BM$9)/COUNTA('Job Catalog'!$C$10:$C$509),""))</f>
        <v/>
      </c>
      <c r="BN100" s="57">
        <f>IF(OR($A100="",BN$9=""),"",IFERROR(COUNTIFS('Job Catalog'!$F$10:$F$509,$A100,'Job Catalog'!$H$10:$H$509,BN$7,'Job Catalog'!$I$10:$I$509,BN$9)/COUNTA('Job Catalog'!$C$10:$C$509),""))</f>
        <v/>
      </c>
      <c r="BO100" s="57">
        <f>IF(OR($A100="",BO$9=""),"",IFERROR(COUNTIFS('Job Catalog'!$F$10:$F$509,$A100,'Job Catalog'!$H$10:$H$509,BO$7,'Job Catalog'!$I$10:$I$509,BO$9)/COUNTA('Job Catalog'!$C$10:$C$509),""))</f>
        <v/>
      </c>
      <c r="BP100" s="57">
        <f>IF(OR($A100="",BP$9=""),"",IFERROR(COUNTIFS('Job Catalog'!$F$10:$F$509,$A100,'Job Catalog'!$H$10:$H$509,BP$7,'Job Catalog'!$I$10:$I$509,BP$9)/COUNTA('Job Catalog'!$C$10:$C$509),""))</f>
        <v/>
      </c>
      <c r="BQ100" s="57">
        <f>IF(OR($A100="",BQ$9=""),"",IFERROR(COUNTIFS('Job Catalog'!$F$10:$F$509,$A100,'Job Catalog'!$H$10:$H$509,BQ$7,'Job Catalog'!$I$10:$I$509,BQ$9)/COUNTA('Job Catalog'!$C$10:$C$509),""))</f>
        <v/>
      </c>
      <c r="BR100" s="57">
        <f>IF(OR($A100="",BR$9=""),"",IFERROR(COUNTIFS('Job Catalog'!$F$10:$F$509,$A100,'Job Catalog'!$H$10:$H$509,BR$7,'Job Catalog'!$I$10:$I$509,BR$9)/COUNTA('Job Catalog'!$C$10:$C$509),""))</f>
        <v/>
      </c>
      <c r="BS100" s="57">
        <f>IF(OR($A100="",BS$9=""),"",IFERROR(COUNTIFS('Job Catalog'!$F$10:$F$509,$A100,'Job Catalog'!$H$10:$H$509,BS$7,'Job Catalog'!$I$10:$I$509,BS$9)/COUNTA('Job Catalog'!$C$10:$C$509),""))</f>
        <v/>
      </c>
      <c r="BT100" s="57">
        <f>IF(OR($A100="",BT$9=""),"",IFERROR(COUNTIFS('Job Catalog'!$F$10:$F$509,$A100,'Job Catalog'!$H$10:$H$509,BT$7,'Job Catalog'!$I$10:$I$509,BT$9)/COUNTA('Job Catalog'!$C$10:$C$509),""))</f>
        <v/>
      </c>
      <c r="BU100" s="57">
        <f>IF(OR($A100="",BU$9=""),"",IFERROR(COUNTIFS('Job Catalog'!$F$10:$F$509,$A100,'Job Catalog'!$H$10:$H$509,BU$7,'Job Catalog'!$I$10:$I$509,BU$9)/COUNTA('Job Catalog'!$C$10:$C$509),""))</f>
        <v/>
      </c>
      <c r="BV100" s="57">
        <f>IF(OR($A100="",BV$9=""),"",IFERROR(COUNTIFS('Job Catalog'!$F$10:$F$509,$A100,'Job Catalog'!$H$10:$H$509,BV$7,'Job Catalog'!$I$10:$I$509,BV$9)/COUNTA('Job Catalog'!$C$10:$C$509),""))</f>
        <v/>
      </c>
      <c r="BW100" s="57">
        <f>IF(OR($A100="",BW$9=""),"",IFERROR(COUNTIFS('Job Catalog'!$F$10:$F$509,$A100,'Job Catalog'!$H$10:$H$509,BW$7,'Job Catalog'!$I$10:$I$509,BW$9)/COUNTA('Job Catalog'!$C$10:$C$509),""))</f>
        <v/>
      </c>
      <c r="BX100" s="57">
        <f>IF(OR($A100="",BX$9=""),"",IFERROR(COUNTIFS('Job Catalog'!$F$10:$F$509,$A100,'Job Catalog'!$H$10:$H$509,BX$7,'Job Catalog'!$I$10:$I$509,BX$9)/COUNTA('Job Catalog'!$C$10:$C$509),""))</f>
        <v/>
      </c>
      <c r="BY100" s="57">
        <f>IF(OR($A100="",BY$9=""),"",IFERROR(COUNTIFS('Job Catalog'!$F$10:$F$509,$A100,'Job Catalog'!$H$10:$H$509,BY$7,'Job Catalog'!$I$10:$I$509,BY$9)/COUNTA('Job Catalog'!$C$10:$C$509),""))</f>
        <v/>
      </c>
      <c r="BZ100" s="57">
        <f>IF(OR($A100="",BZ$9=""),"",IFERROR(COUNTIFS('Job Catalog'!$F$10:$F$509,$A100,'Job Catalog'!$H$10:$H$509,BZ$7,'Job Catalog'!$I$10:$I$509,BZ$9)/COUNTA('Job Catalog'!$C$10:$C$509),""))</f>
        <v/>
      </c>
      <c r="CA100" s="57">
        <f>IF(OR($A100="",CA$9=""),"",IFERROR(COUNTIFS('Job Catalog'!$F$10:$F$509,$A100,'Job Catalog'!$H$10:$H$509,CA$7,'Job Catalog'!$I$10:$I$509,CA$9)/COUNTA('Job Catalog'!$C$10:$C$509),""))</f>
        <v/>
      </c>
      <c r="CB100" s="57">
        <f>IF(OR($A100="",CB$9=""),"",IFERROR(COUNTIFS('Job Catalog'!$F$10:$F$509,$A100,'Job Catalog'!$H$10:$H$509,CB$7,'Job Catalog'!$I$10:$I$509,CB$9)/COUNTA('Job Catalog'!$C$10:$C$509),""))</f>
        <v/>
      </c>
      <c r="CC100" s="57">
        <f>IF(OR($A100="",CC$9=""),"",IFERROR(COUNTIFS('Job Catalog'!$F$10:$F$509,$A100,'Job Catalog'!$H$10:$H$509,CC$7,'Job Catalog'!$I$10:$I$509,CC$9)/COUNTA('Job Catalog'!$C$10:$C$509),""))</f>
        <v/>
      </c>
      <c r="CD100" s="57">
        <f>IF(OR($A100="",CD$9=""),"",IFERROR(COUNTIFS('Job Catalog'!$F$10:$F$509,$A100,'Job Catalog'!$H$10:$H$509,CD$7,'Job Catalog'!$I$10:$I$509,CD$9)/COUNTA('Job Catalog'!$C$10:$C$509),""))</f>
        <v/>
      </c>
      <c r="CE100" s="57">
        <f>IF(OR($A100="",CE$9=""),"",IFERROR(COUNTIFS('Job Catalog'!$F$10:$F$509,$A100,'Job Catalog'!$H$10:$H$509,CE$7,'Job Catalog'!$I$10:$I$509,CE$9)/COUNTA('Job Catalog'!$C$10:$C$509),""))</f>
        <v/>
      </c>
      <c r="CF100" s="57">
        <f>IF(OR($A100="",CF$9=""),"",IFERROR(COUNTIFS('Job Catalog'!$F$10:$F$509,$A100,'Job Catalog'!$H$10:$H$509,CF$7,'Job Catalog'!$I$10:$I$509,CF$9)/COUNTA('Job Catalog'!$C$10:$C$509),""))</f>
        <v/>
      </c>
      <c r="CG100" s="57">
        <f>IF(OR($A100="",CG$9=""),"",IFERROR(COUNTIFS('Job Catalog'!$F$10:$F$509,$A100,'Job Catalog'!$H$10:$H$509,CG$7,'Job Catalog'!$I$10:$I$509,CG$9)/COUNTA('Job Catalog'!$C$10:$C$509),""))</f>
        <v/>
      </c>
      <c r="CH100" s="57">
        <f>IF(OR($A100="",CH$9=""),"",IFERROR(COUNTIFS('Job Catalog'!$F$10:$F$509,$A100,'Job Catalog'!$H$10:$H$509,CH$7,'Job Catalog'!$I$10:$I$509,CH$9)/COUNTA('Job Catalog'!$C$10:$C$509),""))</f>
        <v/>
      </c>
      <c r="CI100" s="57">
        <f>IF(OR($A100="",CI$9=""),"",IFERROR(COUNTIFS('Job Catalog'!$F$10:$F$509,$A100,'Job Catalog'!$H$10:$H$509,CI$7,'Job Catalog'!$I$10:$I$509,CI$9)/COUNTA('Job Catalog'!$C$10:$C$509),""))</f>
        <v/>
      </c>
      <c r="CJ100" s="57">
        <f>IF(OR($A100="",CJ$9=""),"",IFERROR(COUNTIFS('Job Catalog'!$F$10:$F$509,$A100,'Job Catalog'!$H$10:$H$509,CJ$7,'Job Catalog'!$I$10:$I$509,CJ$9)/COUNTA('Job Catalog'!$C$10:$C$509),""))</f>
        <v/>
      </c>
      <c r="CK100" s="57">
        <f>IF(OR($A100="",CK$9=""),"",IFERROR(COUNTIFS('Job Catalog'!$F$10:$F$509,$A100,'Job Catalog'!$H$10:$H$509,CK$7,'Job Catalog'!$I$10:$I$509,CK$9)/COUNTA('Job Catalog'!$C$10:$C$509),""))</f>
        <v/>
      </c>
      <c r="CL100" s="57">
        <f>IF(OR($A100="",CL$9=""),"",IFERROR(COUNTIFS('Job Catalog'!$F$10:$F$509,$A100,'Job Catalog'!$H$10:$H$509,CL$7,'Job Catalog'!$I$10:$I$509,CL$9)/COUNTA('Job Catalog'!$C$10:$C$509),""))</f>
        <v/>
      </c>
      <c r="CM100" s="57">
        <f>IF(OR($A100="",CM$9=""),"",IFERROR(COUNTIFS('Job Catalog'!$F$10:$F$509,$A100,'Job Catalog'!$H$10:$H$509,CM$7,'Job Catalog'!$I$10:$I$509,CM$9)/COUNTA('Job Catalog'!$C$10:$C$509),""))</f>
        <v/>
      </c>
      <c r="CN100" s="57">
        <f>IF(OR($A100="",CN$9=""),"",IFERROR(COUNTIFS('Job Catalog'!$F$10:$F$509,$A100,'Job Catalog'!$H$10:$H$509,CN$7,'Job Catalog'!$I$10:$I$509,CN$9)/COUNTA('Job Catalog'!$C$10:$C$509),""))</f>
        <v/>
      </c>
      <c r="CO100" s="57">
        <f>IF(OR($A100="",CO$9=""),"",IFERROR(COUNTIFS('Job Catalog'!$F$10:$F$509,$A100,'Job Catalog'!$H$10:$H$509,CO$7,'Job Catalog'!$I$10:$I$509,CO$9)/COUNTA('Job Catalog'!$C$10:$C$509),""))</f>
        <v/>
      </c>
      <c r="CP100" s="57">
        <f>IF(OR($A100="",CP$9=""),"",IFERROR(COUNTIFS('Job Catalog'!$F$10:$F$509,$A100,'Job Catalog'!$H$10:$H$509,CP$7,'Job Catalog'!$I$10:$I$509,CP$9)/COUNTA('Job Catalog'!$C$10:$C$509),""))</f>
        <v/>
      </c>
      <c r="CQ100" s="57">
        <f>IF(OR($A100="",CQ$9=""),"",IFERROR(COUNTIFS('Job Catalog'!$F$10:$F$509,$A100,'Job Catalog'!$H$10:$H$509,CQ$7,'Job Catalog'!$I$10:$I$509,CQ$9)/COUNTA('Job Catalog'!$C$10:$C$509),""))</f>
        <v/>
      </c>
      <c r="CR100" s="57">
        <f>IF(OR($A100="",CR$9=""),"",IFERROR(COUNTIFS('Job Catalog'!$F$10:$F$509,$A100,'Job Catalog'!$H$10:$H$509,CR$7,'Job Catalog'!$I$10:$I$509,CR$9)/COUNTA('Job Catalog'!$C$10:$C$509),""))</f>
        <v/>
      </c>
      <c r="CS100" s="57">
        <f>IF(OR($A100="",CS$9=""),"",IFERROR(COUNTIFS('Job Catalog'!$F$10:$F$509,$A100,'Job Catalog'!$H$10:$H$509,CS$7,'Job Catalog'!$I$10:$I$509,CS$9)/COUNTA('Job Catalog'!$C$10:$C$509),""))</f>
        <v/>
      </c>
      <c r="CT100" s="57">
        <f>IF(OR($A100="",CT$9=""),"",IFERROR(COUNTIFS('Job Catalog'!$F$10:$F$509,$A100,'Job Catalog'!$H$10:$H$509,CT$7,'Job Catalog'!$I$10:$I$509,CT$9)/COUNTA('Job Catalog'!$C$10:$C$509),""))</f>
        <v/>
      </c>
      <c r="CU100" s="58">
        <f>IF($A100="","",SUM(C100:CT100))</f>
        <v/>
      </c>
    </row>
    <row r="101">
      <c r="A101">
        <f>IF(SETUP!$C239="","",SETUP!$C239)</f>
        <v/>
      </c>
      <c r="B101" s="9">
        <f>IF(SETUP!$C239="","",SETUP!$B239&amp;" / "&amp;SETUP!$D239)</f>
        <v/>
      </c>
      <c r="C101" s="57">
        <f>IF(OR($A101="",C$9=""),"",IFERROR(COUNTIFS('Job Catalog'!$F$10:$F$509,$A101,'Job Catalog'!$H$10:$H$509,C$7,'Job Catalog'!$I$10:$I$509,C$9)/COUNTA('Job Catalog'!$C$10:$C$509),""))</f>
        <v/>
      </c>
      <c r="D101" s="57">
        <f>IF(OR($A101="",D$9=""),"",IFERROR(COUNTIFS('Job Catalog'!$F$10:$F$509,$A101,'Job Catalog'!$H$10:$H$509,D$7,'Job Catalog'!$I$10:$I$509,D$9)/COUNTA('Job Catalog'!$C$10:$C$509),""))</f>
        <v/>
      </c>
      <c r="E101" s="57">
        <f>IF(OR($A101="",E$9=""),"",IFERROR(COUNTIFS('Job Catalog'!$F$10:$F$509,$A101,'Job Catalog'!$H$10:$H$509,E$7,'Job Catalog'!$I$10:$I$509,E$9)/COUNTA('Job Catalog'!$C$10:$C$509),""))</f>
        <v/>
      </c>
      <c r="F101" s="57">
        <f>IF(OR($A101="",F$9=""),"",IFERROR(COUNTIFS('Job Catalog'!$F$10:$F$509,$A101,'Job Catalog'!$H$10:$H$509,F$7,'Job Catalog'!$I$10:$I$509,F$9)/COUNTA('Job Catalog'!$C$10:$C$509),""))</f>
        <v/>
      </c>
      <c r="G101" s="57">
        <f>IF(OR($A101="",G$9=""),"",IFERROR(COUNTIFS('Job Catalog'!$F$10:$F$509,$A101,'Job Catalog'!$H$10:$H$509,G$7,'Job Catalog'!$I$10:$I$509,G$9)/COUNTA('Job Catalog'!$C$10:$C$509),""))</f>
        <v/>
      </c>
      <c r="H101" s="57">
        <f>IF(OR($A101="",H$9=""),"",IFERROR(COUNTIFS('Job Catalog'!$F$10:$F$509,$A101,'Job Catalog'!$H$10:$H$509,H$7,'Job Catalog'!$I$10:$I$509,H$9)/COUNTA('Job Catalog'!$C$10:$C$509),""))</f>
        <v/>
      </c>
      <c r="I101" s="57">
        <f>IF(OR($A101="",I$9=""),"",IFERROR(COUNTIFS('Job Catalog'!$F$10:$F$509,$A101,'Job Catalog'!$H$10:$H$509,I$7,'Job Catalog'!$I$10:$I$509,I$9)/COUNTA('Job Catalog'!$C$10:$C$509),""))</f>
        <v/>
      </c>
      <c r="J101" s="57">
        <f>IF(OR($A101="",J$9=""),"",IFERROR(COUNTIFS('Job Catalog'!$F$10:$F$509,$A101,'Job Catalog'!$H$10:$H$509,J$7,'Job Catalog'!$I$10:$I$509,J$9)/COUNTA('Job Catalog'!$C$10:$C$509),""))</f>
        <v/>
      </c>
      <c r="K101" s="57">
        <f>IF(OR($A101="",K$9=""),"",IFERROR(COUNTIFS('Job Catalog'!$F$10:$F$509,$A101,'Job Catalog'!$H$10:$H$509,K$7,'Job Catalog'!$I$10:$I$509,K$9)/COUNTA('Job Catalog'!$C$10:$C$509),""))</f>
        <v/>
      </c>
      <c r="L101" s="57">
        <f>IF(OR($A101="",L$9=""),"",IFERROR(COUNTIFS('Job Catalog'!$F$10:$F$509,$A101,'Job Catalog'!$H$10:$H$509,L$7,'Job Catalog'!$I$10:$I$509,L$9)/COUNTA('Job Catalog'!$C$10:$C$509),""))</f>
        <v/>
      </c>
      <c r="M101" s="57">
        <f>IF(OR($A101="",M$9=""),"",IFERROR(COUNTIFS('Job Catalog'!$F$10:$F$509,$A101,'Job Catalog'!$H$10:$H$509,M$7,'Job Catalog'!$I$10:$I$509,M$9)/COUNTA('Job Catalog'!$C$10:$C$509),""))</f>
        <v/>
      </c>
      <c r="N101" s="57">
        <f>IF(OR($A101="",N$9=""),"",IFERROR(COUNTIFS('Job Catalog'!$F$10:$F$509,$A101,'Job Catalog'!$H$10:$H$509,N$7,'Job Catalog'!$I$10:$I$509,N$9)/COUNTA('Job Catalog'!$C$10:$C$509),""))</f>
        <v/>
      </c>
      <c r="O101" s="57">
        <f>IF(OR($A101="",O$9=""),"",IFERROR(COUNTIFS('Job Catalog'!$F$10:$F$509,$A101,'Job Catalog'!$H$10:$H$509,O$7,'Job Catalog'!$I$10:$I$509,O$9)/COUNTA('Job Catalog'!$C$10:$C$509),""))</f>
        <v/>
      </c>
      <c r="P101" s="57">
        <f>IF(OR($A101="",P$9=""),"",IFERROR(COUNTIFS('Job Catalog'!$F$10:$F$509,$A101,'Job Catalog'!$H$10:$H$509,P$7,'Job Catalog'!$I$10:$I$509,P$9)/COUNTA('Job Catalog'!$C$10:$C$509),""))</f>
        <v/>
      </c>
      <c r="Q101" s="57">
        <f>IF(OR($A101="",Q$9=""),"",IFERROR(COUNTIFS('Job Catalog'!$F$10:$F$509,$A101,'Job Catalog'!$H$10:$H$509,Q$7,'Job Catalog'!$I$10:$I$509,Q$9)/COUNTA('Job Catalog'!$C$10:$C$509),""))</f>
        <v/>
      </c>
      <c r="R101" s="57">
        <f>IF(OR($A101="",R$9=""),"",IFERROR(COUNTIFS('Job Catalog'!$F$10:$F$509,$A101,'Job Catalog'!$H$10:$H$509,R$7,'Job Catalog'!$I$10:$I$509,R$9)/COUNTA('Job Catalog'!$C$10:$C$509),""))</f>
        <v/>
      </c>
      <c r="S101" s="57">
        <f>IF(OR($A101="",S$9=""),"",IFERROR(COUNTIFS('Job Catalog'!$F$10:$F$509,$A101,'Job Catalog'!$H$10:$H$509,S$7,'Job Catalog'!$I$10:$I$509,S$9)/COUNTA('Job Catalog'!$C$10:$C$509),""))</f>
        <v/>
      </c>
      <c r="T101" s="57">
        <f>IF(OR($A101="",T$9=""),"",IFERROR(COUNTIFS('Job Catalog'!$F$10:$F$509,$A101,'Job Catalog'!$H$10:$H$509,T$7,'Job Catalog'!$I$10:$I$509,T$9)/COUNTA('Job Catalog'!$C$10:$C$509),""))</f>
        <v/>
      </c>
      <c r="U101" s="57">
        <f>IF(OR($A101="",U$9=""),"",IFERROR(COUNTIFS('Job Catalog'!$F$10:$F$509,$A101,'Job Catalog'!$H$10:$H$509,U$7,'Job Catalog'!$I$10:$I$509,U$9)/COUNTA('Job Catalog'!$C$10:$C$509),""))</f>
        <v/>
      </c>
      <c r="V101" s="57">
        <f>IF(OR($A101="",V$9=""),"",IFERROR(COUNTIFS('Job Catalog'!$F$10:$F$509,$A101,'Job Catalog'!$H$10:$H$509,V$7,'Job Catalog'!$I$10:$I$509,V$9)/COUNTA('Job Catalog'!$C$10:$C$509),""))</f>
        <v/>
      </c>
      <c r="W101" s="57">
        <f>IF(OR($A101="",W$9=""),"",IFERROR(COUNTIFS('Job Catalog'!$F$10:$F$509,$A101,'Job Catalog'!$H$10:$H$509,W$7,'Job Catalog'!$I$10:$I$509,W$9)/COUNTA('Job Catalog'!$C$10:$C$509),""))</f>
        <v/>
      </c>
      <c r="X101" s="57">
        <f>IF(OR($A101="",X$9=""),"",IFERROR(COUNTIFS('Job Catalog'!$F$10:$F$509,$A101,'Job Catalog'!$H$10:$H$509,X$7,'Job Catalog'!$I$10:$I$509,X$9)/COUNTA('Job Catalog'!$C$10:$C$509),""))</f>
        <v/>
      </c>
      <c r="Y101" s="57">
        <f>IF(OR($A101="",Y$9=""),"",IFERROR(COUNTIFS('Job Catalog'!$F$10:$F$509,$A101,'Job Catalog'!$H$10:$H$509,Y$7,'Job Catalog'!$I$10:$I$509,Y$9)/COUNTA('Job Catalog'!$C$10:$C$509),""))</f>
        <v/>
      </c>
      <c r="Z101" s="57">
        <f>IF(OR($A101="",Z$9=""),"",IFERROR(COUNTIFS('Job Catalog'!$F$10:$F$509,$A101,'Job Catalog'!$H$10:$H$509,Z$7,'Job Catalog'!$I$10:$I$509,Z$9)/COUNTA('Job Catalog'!$C$10:$C$509),""))</f>
        <v/>
      </c>
      <c r="AA101" s="57">
        <f>IF(OR($A101="",AA$9=""),"",IFERROR(COUNTIFS('Job Catalog'!$F$10:$F$509,$A101,'Job Catalog'!$H$10:$H$509,AA$7,'Job Catalog'!$I$10:$I$509,AA$9)/COUNTA('Job Catalog'!$C$10:$C$509),""))</f>
        <v/>
      </c>
      <c r="AB101" s="57">
        <f>IF(OR($A101="",AB$9=""),"",IFERROR(COUNTIFS('Job Catalog'!$F$10:$F$509,$A101,'Job Catalog'!$H$10:$H$509,AB$7,'Job Catalog'!$I$10:$I$509,AB$9)/COUNTA('Job Catalog'!$C$10:$C$509),""))</f>
        <v/>
      </c>
      <c r="AC101" s="57">
        <f>IF(OR($A101="",AC$9=""),"",IFERROR(COUNTIFS('Job Catalog'!$F$10:$F$509,$A101,'Job Catalog'!$H$10:$H$509,AC$7,'Job Catalog'!$I$10:$I$509,AC$9)/COUNTA('Job Catalog'!$C$10:$C$509),""))</f>
        <v/>
      </c>
      <c r="AD101" s="57">
        <f>IF(OR($A101="",AD$9=""),"",IFERROR(COUNTIFS('Job Catalog'!$F$10:$F$509,$A101,'Job Catalog'!$H$10:$H$509,AD$7,'Job Catalog'!$I$10:$I$509,AD$9)/COUNTA('Job Catalog'!$C$10:$C$509),""))</f>
        <v/>
      </c>
      <c r="AE101" s="57">
        <f>IF(OR($A101="",AE$9=""),"",IFERROR(COUNTIFS('Job Catalog'!$F$10:$F$509,$A101,'Job Catalog'!$H$10:$H$509,AE$7,'Job Catalog'!$I$10:$I$509,AE$9)/COUNTA('Job Catalog'!$C$10:$C$509),""))</f>
        <v/>
      </c>
      <c r="AF101" s="57">
        <f>IF(OR($A101="",AF$9=""),"",IFERROR(COUNTIFS('Job Catalog'!$F$10:$F$509,$A101,'Job Catalog'!$H$10:$H$509,AF$7,'Job Catalog'!$I$10:$I$509,AF$9)/COUNTA('Job Catalog'!$C$10:$C$509),""))</f>
        <v/>
      </c>
      <c r="AG101" s="57">
        <f>IF(OR($A101="",AG$9=""),"",IFERROR(COUNTIFS('Job Catalog'!$F$10:$F$509,$A101,'Job Catalog'!$H$10:$H$509,AG$7,'Job Catalog'!$I$10:$I$509,AG$9)/COUNTA('Job Catalog'!$C$10:$C$509),""))</f>
        <v/>
      </c>
      <c r="AH101" s="57">
        <f>IF(OR($A101="",AH$9=""),"",IFERROR(COUNTIFS('Job Catalog'!$F$10:$F$509,$A101,'Job Catalog'!$H$10:$H$509,AH$7,'Job Catalog'!$I$10:$I$509,AH$9)/COUNTA('Job Catalog'!$C$10:$C$509),""))</f>
        <v/>
      </c>
      <c r="AI101" s="57">
        <f>IF(OR($A101="",AI$9=""),"",IFERROR(COUNTIFS('Job Catalog'!$F$10:$F$509,$A101,'Job Catalog'!$H$10:$H$509,AI$7,'Job Catalog'!$I$10:$I$509,AI$9)/COUNTA('Job Catalog'!$C$10:$C$509),""))</f>
        <v/>
      </c>
      <c r="AJ101" s="57">
        <f>IF(OR($A101="",AJ$9=""),"",IFERROR(COUNTIFS('Job Catalog'!$F$10:$F$509,$A101,'Job Catalog'!$H$10:$H$509,AJ$7,'Job Catalog'!$I$10:$I$509,AJ$9)/COUNTA('Job Catalog'!$C$10:$C$509),""))</f>
        <v/>
      </c>
      <c r="AK101" s="57">
        <f>IF(OR($A101="",AK$9=""),"",IFERROR(COUNTIFS('Job Catalog'!$F$10:$F$509,$A101,'Job Catalog'!$H$10:$H$509,AK$7,'Job Catalog'!$I$10:$I$509,AK$9)/COUNTA('Job Catalog'!$C$10:$C$509),""))</f>
        <v/>
      </c>
      <c r="AL101" s="57">
        <f>IF(OR($A101="",AL$9=""),"",IFERROR(COUNTIFS('Job Catalog'!$F$10:$F$509,$A101,'Job Catalog'!$H$10:$H$509,AL$7,'Job Catalog'!$I$10:$I$509,AL$9)/COUNTA('Job Catalog'!$C$10:$C$509),""))</f>
        <v/>
      </c>
      <c r="AM101" s="57">
        <f>IF(OR($A101="",AM$9=""),"",IFERROR(COUNTIFS('Job Catalog'!$F$10:$F$509,$A101,'Job Catalog'!$H$10:$H$509,AM$7,'Job Catalog'!$I$10:$I$509,AM$9)/COUNTA('Job Catalog'!$C$10:$C$509),""))</f>
        <v/>
      </c>
      <c r="AN101" s="57">
        <f>IF(OR($A101="",AN$9=""),"",IFERROR(COUNTIFS('Job Catalog'!$F$10:$F$509,$A101,'Job Catalog'!$H$10:$H$509,AN$7,'Job Catalog'!$I$10:$I$509,AN$9)/COUNTA('Job Catalog'!$C$10:$C$509),""))</f>
        <v/>
      </c>
      <c r="AO101" s="57">
        <f>IF(OR($A101="",AO$9=""),"",IFERROR(COUNTIFS('Job Catalog'!$F$10:$F$509,$A101,'Job Catalog'!$H$10:$H$509,AO$7,'Job Catalog'!$I$10:$I$509,AO$9)/COUNTA('Job Catalog'!$C$10:$C$509),""))</f>
        <v/>
      </c>
      <c r="AP101" s="57">
        <f>IF(OR($A101="",AP$9=""),"",IFERROR(COUNTIFS('Job Catalog'!$F$10:$F$509,$A101,'Job Catalog'!$H$10:$H$509,AP$7,'Job Catalog'!$I$10:$I$509,AP$9)/COUNTA('Job Catalog'!$C$10:$C$509),""))</f>
        <v/>
      </c>
      <c r="AQ101" s="57">
        <f>IF(OR($A101="",AQ$9=""),"",IFERROR(COUNTIFS('Job Catalog'!$F$10:$F$509,$A101,'Job Catalog'!$H$10:$H$509,AQ$7,'Job Catalog'!$I$10:$I$509,AQ$9)/COUNTA('Job Catalog'!$C$10:$C$509),""))</f>
        <v/>
      </c>
      <c r="AR101" s="57">
        <f>IF(OR($A101="",AR$9=""),"",IFERROR(COUNTIFS('Job Catalog'!$F$10:$F$509,$A101,'Job Catalog'!$H$10:$H$509,AR$7,'Job Catalog'!$I$10:$I$509,AR$9)/COUNTA('Job Catalog'!$C$10:$C$509),""))</f>
        <v/>
      </c>
      <c r="AS101" s="57">
        <f>IF(OR($A101="",AS$9=""),"",IFERROR(COUNTIFS('Job Catalog'!$F$10:$F$509,$A101,'Job Catalog'!$H$10:$H$509,AS$7,'Job Catalog'!$I$10:$I$509,AS$9)/COUNTA('Job Catalog'!$C$10:$C$509),""))</f>
        <v/>
      </c>
      <c r="AT101" s="57">
        <f>IF(OR($A101="",AT$9=""),"",IFERROR(COUNTIFS('Job Catalog'!$F$10:$F$509,$A101,'Job Catalog'!$H$10:$H$509,AT$7,'Job Catalog'!$I$10:$I$509,AT$9)/COUNTA('Job Catalog'!$C$10:$C$509),""))</f>
        <v/>
      </c>
      <c r="AU101" s="57">
        <f>IF(OR($A101="",AU$9=""),"",IFERROR(COUNTIFS('Job Catalog'!$F$10:$F$509,$A101,'Job Catalog'!$H$10:$H$509,AU$7,'Job Catalog'!$I$10:$I$509,AU$9)/COUNTA('Job Catalog'!$C$10:$C$509),""))</f>
        <v/>
      </c>
      <c r="AV101" s="57">
        <f>IF(OR($A101="",AV$9=""),"",IFERROR(COUNTIFS('Job Catalog'!$F$10:$F$509,$A101,'Job Catalog'!$H$10:$H$509,AV$7,'Job Catalog'!$I$10:$I$509,AV$9)/COUNTA('Job Catalog'!$C$10:$C$509),""))</f>
        <v/>
      </c>
      <c r="AW101" s="57">
        <f>IF(OR($A101="",AW$9=""),"",IFERROR(COUNTIFS('Job Catalog'!$F$10:$F$509,$A101,'Job Catalog'!$H$10:$H$509,AW$7,'Job Catalog'!$I$10:$I$509,AW$9)/COUNTA('Job Catalog'!$C$10:$C$509),""))</f>
        <v/>
      </c>
      <c r="AX101" s="57">
        <f>IF(OR($A101="",AX$9=""),"",IFERROR(COUNTIFS('Job Catalog'!$F$10:$F$509,$A101,'Job Catalog'!$H$10:$H$509,AX$7,'Job Catalog'!$I$10:$I$509,AX$9)/COUNTA('Job Catalog'!$C$10:$C$509),""))</f>
        <v/>
      </c>
      <c r="AY101" s="57">
        <f>IF(OR($A101="",AY$9=""),"",IFERROR(COUNTIFS('Job Catalog'!$F$10:$F$509,$A101,'Job Catalog'!$H$10:$H$509,AY$7,'Job Catalog'!$I$10:$I$509,AY$9)/COUNTA('Job Catalog'!$C$10:$C$509),""))</f>
        <v/>
      </c>
      <c r="AZ101" s="57">
        <f>IF(OR($A101="",AZ$9=""),"",IFERROR(COUNTIFS('Job Catalog'!$F$10:$F$509,$A101,'Job Catalog'!$H$10:$H$509,AZ$7,'Job Catalog'!$I$10:$I$509,AZ$9)/COUNTA('Job Catalog'!$C$10:$C$509),""))</f>
        <v/>
      </c>
      <c r="BA101" s="57">
        <f>IF(OR($A101="",BA$9=""),"",IFERROR(COUNTIFS('Job Catalog'!$F$10:$F$509,$A101,'Job Catalog'!$H$10:$H$509,BA$7,'Job Catalog'!$I$10:$I$509,BA$9)/COUNTA('Job Catalog'!$C$10:$C$509),""))</f>
        <v/>
      </c>
      <c r="BB101" s="57">
        <f>IF(OR($A101="",BB$9=""),"",IFERROR(COUNTIFS('Job Catalog'!$F$10:$F$509,$A101,'Job Catalog'!$H$10:$H$509,BB$7,'Job Catalog'!$I$10:$I$509,BB$9)/COUNTA('Job Catalog'!$C$10:$C$509),""))</f>
        <v/>
      </c>
      <c r="BC101" s="57">
        <f>IF(OR($A101="",BC$9=""),"",IFERROR(COUNTIFS('Job Catalog'!$F$10:$F$509,$A101,'Job Catalog'!$H$10:$H$509,BC$7,'Job Catalog'!$I$10:$I$509,BC$9)/COUNTA('Job Catalog'!$C$10:$C$509),""))</f>
        <v/>
      </c>
      <c r="BD101" s="57">
        <f>IF(OR($A101="",BD$9=""),"",IFERROR(COUNTIFS('Job Catalog'!$F$10:$F$509,$A101,'Job Catalog'!$H$10:$H$509,BD$7,'Job Catalog'!$I$10:$I$509,BD$9)/COUNTA('Job Catalog'!$C$10:$C$509),""))</f>
        <v/>
      </c>
      <c r="BE101" s="57">
        <f>IF(OR($A101="",BE$9=""),"",IFERROR(COUNTIFS('Job Catalog'!$F$10:$F$509,$A101,'Job Catalog'!$H$10:$H$509,BE$7,'Job Catalog'!$I$10:$I$509,BE$9)/COUNTA('Job Catalog'!$C$10:$C$509),""))</f>
        <v/>
      </c>
      <c r="BF101" s="57">
        <f>IF(OR($A101="",BF$9=""),"",IFERROR(COUNTIFS('Job Catalog'!$F$10:$F$509,$A101,'Job Catalog'!$H$10:$H$509,BF$7,'Job Catalog'!$I$10:$I$509,BF$9)/COUNTA('Job Catalog'!$C$10:$C$509),""))</f>
        <v/>
      </c>
      <c r="BG101" s="57">
        <f>IF(OR($A101="",BG$9=""),"",IFERROR(COUNTIFS('Job Catalog'!$F$10:$F$509,$A101,'Job Catalog'!$H$10:$H$509,BG$7,'Job Catalog'!$I$10:$I$509,BG$9)/COUNTA('Job Catalog'!$C$10:$C$509),""))</f>
        <v/>
      </c>
      <c r="BH101" s="57">
        <f>IF(OR($A101="",BH$9=""),"",IFERROR(COUNTIFS('Job Catalog'!$F$10:$F$509,$A101,'Job Catalog'!$H$10:$H$509,BH$7,'Job Catalog'!$I$10:$I$509,BH$9)/COUNTA('Job Catalog'!$C$10:$C$509),""))</f>
        <v/>
      </c>
      <c r="BI101" s="57">
        <f>IF(OR($A101="",BI$9=""),"",IFERROR(COUNTIFS('Job Catalog'!$F$10:$F$509,$A101,'Job Catalog'!$H$10:$H$509,BI$7,'Job Catalog'!$I$10:$I$509,BI$9)/COUNTA('Job Catalog'!$C$10:$C$509),""))</f>
        <v/>
      </c>
      <c r="BJ101" s="57">
        <f>IF(OR($A101="",BJ$9=""),"",IFERROR(COUNTIFS('Job Catalog'!$F$10:$F$509,$A101,'Job Catalog'!$H$10:$H$509,BJ$7,'Job Catalog'!$I$10:$I$509,BJ$9)/COUNTA('Job Catalog'!$C$10:$C$509),""))</f>
        <v/>
      </c>
      <c r="BK101" s="57">
        <f>IF(OR($A101="",BK$9=""),"",IFERROR(COUNTIFS('Job Catalog'!$F$10:$F$509,$A101,'Job Catalog'!$H$10:$H$509,BK$7,'Job Catalog'!$I$10:$I$509,BK$9)/COUNTA('Job Catalog'!$C$10:$C$509),""))</f>
        <v/>
      </c>
      <c r="BL101" s="57">
        <f>IF(OR($A101="",BL$9=""),"",IFERROR(COUNTIFS('Job Catalog'!$F$10:$F$509,$A101,'Job Catalog'!$H$10:$H$509,BL$7,'Job Catalog'!$I$10:$I$509,BL$9)/COUNTA('Job Catalog'!$C$10:$C$509),""))</f>
        <v/>
      </c>
      <c r="BM101" s="57">
        <f>IF(OR($A101="",BM$9=""),"",IFERROR(COUNTIFS('Job Catalog'!$F$10:$F$509,$A101,'Job Catalog'!$H$10:$H$509,BM$7,'Job Catalog'!$I$10:$I$509,BM$9)/COUNTA('Job Catalog'!$C$10:$C$509),""))</f>
        <v/>
      </c>
      <c r="BN101" s="57">
        <f>IF(OR($A101="",BN$9=""),"",IFERROR(COUNTIFS('Job Catalog'!$F$10:$F$509,$A101,'Job Catalog'!$H$10:$H$509,BN$7,'Job Catalog'!$I$10:$I$509,BN$9)/COUNTA('Job Catalog'!$C$10:$C$509),""))</f>
        <v/>
      </c>
      <c r="BO101" s="57">
        <f>IF(OR($A101="",BO$9=""),"",IFERROR(COUNTIFS('Job Catalog'!$F$10:$F$509,$A101,'Job Catalog'!$H$10:$H$509,BO$7,'Job Catalog'!$I$10:$I$509,BO$9)/COUNTA('Job Catalog'!$C$10:$C$509),""))</f>
        <v/>
      </c>
      <c r="BP101" s="57">
        <f>IF(OR($A101="",BP$9=""),"",IFERROR(COUNTIFS('Job Catalog'!$F$10:$F$509,$A101,'Job Catalog'!$H$10:$H$509,BP$7,'Job Catalog'!$I$10:$I$509,BP$9)/COUNTA('Job Catalog'!$C$10:$C$509),""))</f>
        <v/>
      </c>
      <c r="BQ101" s="57">
        <f>IF(OR($A101="",BQ$9=""),"",IFERROR(COUNTIFS('Job Catalog'!$F$10:$F$509,$A101,'Job Catalog'!$H$10:$H$509,BQ$7,'Job Catalog'!$I$10:$I$509,BQ$9)/COUNTA('Job Catalog'!$C$10:$C$509),""))</f>
        <v/>
      </c>
      <c r="BR101" s="57">
        <f>IF(OR($A101="",BR$9=""),"",IFERROR(COUNTIFS('Job Catalog'!$F$10:$F$509,$A101,'Job Catalog'!$H$10:$H$509,BR$7,'Job Catalog'!$I$10:$I$509,BR$9)/COUNTA('Job Catalog'!$C$10:$C$509),""))</f>
        <v/>
      </c>
      <c r="BS101" s="57">
        <f>IF(OR($A101="",BS$9=""),"",IFERROR(COUNTIFS('Job Catalog'!$F$10:$F$509,$A101,'Job Catalog'!$H$10:$H$509,BS$7,'Job Catalog'!$I$10:$I$509,BS$9)/COUNTA('Job Catalog'!$C$10:$C$509),""))</f>
        <v/>
      </c>
      <c r="BT101" s="57">
        <f>IF(OR($A101="",BT$9=""),"",IFERROR(COUNTIFS('Job Catalog'!$F$10:$F$509,$A101,'Job Catalog'!$H$10:$H$509,BT$7,'Job Catalog'!$I$10:$I$509,BT$9)/COUNTA('Job Catalog'!$C$10:$C$509),""))</f>
        <v/>
      </c>
      <c r="BU101" s="57">
        <f>IF(OR($A101="",BU$9=""),"",IFERROR(COUNTIFS('Job Catalog'!$F$10:$F$509,$A101,'Job Catalog'!$H$10:$H$509,BU$7,'Job Catalog'!$I$10:$I$509,BU$9)/COUNTA('Job Catalog'!$C$10:$C$509),""))</f>
        <v/>
      </c>
      <c r="BV101" s="57">
        <f>IF(OR($A101="",BV$9=""),"",IFERROR(COUNTIFS('Job Catalog'!$F$10:$F$509,$A101,'Job Catalog'!$H$10:$H$509,BV$7,'Job Catalog'!$I$10:$I$509,BV$9)/COUNTA('Job Catalog'!$C$10:$C$509),""))</f>
        <v/>
      </c>
      <c r="BW101" s="57">
        <f>IF(OR($A101="",BW$9=""),"",IFERROR(COUNTIFS('Job Catalog'!$F$10:$F$509,$A101,'Job Catalog'!$H$10:$H$509,BW$7,'Job Catalog'!$I$10:$I$509,BW$9)/COUNTA('Job Catalog'!$C$10:$C$509),""))</f>
        <v/>
      </c>
      <c r="BX101" s="57">
        <f>IF(OR($A101="",BX$9=""),"",IFERROR(COUNTIFS('Job Catalog'!$F$10:$F$509,$A101,'Job Catalog'!$H$10:$H$509,BX$7,'Job Catalog'!$I$10:$I$509,BX$9)/COUNTA('Job Catalog'!$C$10:$C$509),""))</f>
        <v/>
      </c>
      <c r="BY101" s="57">
        <f>IF(OR($A101="",BY$9=""),"",IFERROR(COUNTIFS('Job Catalog'!$F$10:$F$509,$A101,'Job Catalog'!$H$10:$H$509,BY$7,'Job Catalog'!$I$10:$I$509,BY$9)/COUNTA('Job Catalog'!$C$10:$C$509),""))</f>
        <v/>
      </c>
      <c r="BZ101" s="57">
        <f>IF(OR($A101="",BZ$9=""),"",IFERROR(COUNTIFS('Job Catalog'!$F$10:$F$509,$A101,'Job Catalog'!$H$10:$H$509,BZ$7,'Job Catalog'!$I$10:$I$509,BZ$9)/COUNTA('Job Catalog'!$C$10:$C$509),""))</f>
        <v/>
      </c>
      <c r="CA101" s="57">
        <f>IF(OR($A101="",CA$9=""),"",IFERROR(COUNTIFS('Job Catalog'!$F$10:$F$509,$A101,'Job Catalog'!$H$10:$H$509,CA$7,'Job Catalog'!$I$10:$I$509,CA$9)/COUNTA('Job Catalog'!$C$10:$C$509),""))</f>
        <v/>
      </c>
      <c r="CB101" s="57">
        <f>IF(OR($A101="",CB$9=""),"",IFERROR(COUNTIFS('Job Catalog'!$F$10:$F$509,$A101,'Job Catalog'!$H$10:$H$509,CB$7,'Job Catalog'!$I$10:$I$509,CB$9)/COUNTA('Job Catalog'!$C$10:$C$509),""))</f>
        <v/>
      </c>
      <c r="CC101" s="57">
        <f>IF(OR($A101="",CC$9=""),"",IFERROR(COUNTIFS('Job Catalog'!$F$10:$F$509,$A101,'Job Catalog'!$H$10:$H$509,CC$7,'Job Catalog'!$I$10:$I$509,CC$9)/COUNTA('Job Catalog'!$C$10:$C$509),""))</f>
        <v/>
      </c>
      <c r="CD101" s="57">
        <f>IF(OR($A101="",CD$9=""),"",IFERROR(COUNTIFS('Job Catalog'!$F$10:$F$509,$A101,'Job Catalog'!$H$10:$H$509,CD$7,'Job Catalog'!$I$10:$I$509,CD$9)/COUNTA('Job Catalog'!$C$10:$C$509),""))</f>
        <v/>
      </c>
      <c r="CE101" s="57">
        <f>IF(OR($A101="",CE$9=""),"",IFERROR(COUNTIFS('Job Catalog'!$F$10:$F$509,$A101,'Job Catalog'!$H$10:$H$509,CE$7,'Job Catalog'!$I$10:$I$509,CE$9)/COUNTA('Job Catalog'!$C$10:$C$509),""))</f>
        <v/>
      </c>
      <c r="CF101" s="57">
        <f>IF(OR($A101="",CF$9=""),"",IFERROR(COUNTIFS('Job Catalog'!$F$10:$F$509,$A101,'Job Catalog'!$H$10:$H$509,CF$7,'Job Catalog'!$I$10:$I$509,CF$9)/COUNTA('Job Catalog'!$C$10:$C$509),""))</f>
        <v/>
      </c>
      <c r="CG101" s="57">
        <f>IF(OR($A101="",CG$9=""),"",IFERROR(COUNTIFS('Job Catalog'!$F$10:$F$509,$A101,'Job Catalog'!$H$10:$H$509,CG$7,'Job Catalog'!$I$10:$I$509,CG$9)/COUNTA('Job Catalog'!$C$10:$C$509),""))</f>
        <v/>
      </c>
      <c r="CH101" s="57">
        <f>IF(OR($A101="",CH$9=""),"",IFERROR(COUNTIFS('Job Catalog'!$F$10:$F$509,$A101,'Job Catalog'!$H$10:$H$509,CH$7,'Job Catalog'!$I$10:$I$509,CH$9)/COUNTA('Job Catalog'!$C$10:$C$509),""))</f>
        <v/>
      </c>
      <c r="CI101" s="57">
        <f>IF(OR($A101="",CI$9=""),"",IFERROR(COUNTIFS('Job Catalog'!$F$10:$F$509,$A101,'Job Catalog'!$H$10:$H$509,CI$7,'Job Catalog'!$I$10:$I$509,CI$9)/COUNTA('Job Catalog'!$C$10:$C$509),""))</f>
        <v/>
      </c>
      <c r="CJ101" s="57">
        <f>IF(OR($A101="",CJ$9=""),"",IFERROR(COUNTIFS('Job Catalog'!$F$10:$F$509,$A101,'Job Catalog'!$H$10:$H$509,CJ$7,'Job Catalog'!$I$10:$I$509,CJ$9)/COUNTA('Job Catalog'!$C$10:$C$509),""))</f>
        <v/>
      </c>
      <c r="CK101" s="57">
        <f>IF(OR($A101="",CK$9=""),"",IFERROR(COUNTIFS('Job Catalog'!$F$10:$F$509,$A101,'Job Catalog'!$H$10:$H$509,CK$7,'Job Catalog'!$I$10:$I$509,CK$9)/COUNTA('Job Catalog'!$C$10:$C$509),""))</f>
        <v/>
      </c>
      <c r="CL101" s="57">
        <f>IF(OR($A101="",CL$9=""),"",IFERROR(COUNTIFS('Job Catalog'!$F$10:$F$509,$A101,'Job Catalog'!$H$10:$H$509,CL$7,'Job Catalog'!$I$10:$I$509,CL$9)/COUNTA('Job Catalog'!$C$10:$C$509),""))</f>
        <v/>
      </c>
      <c r="CM101" s="57">
        <f>IF(OR($A101="",CM$9=""),"",IFERROR(COUNTIFS('Job Catalog'!$F$10:$F$509,$A101,'Job Catalog'!$H$10:$H$509,CM$7,'Job Catalog'!$I$10:$I$509,CM$9)/COUNTA('Job Catalog'!$C$10:$C$509),""))</f>
        <v/>
      </c>
      <c r="CN101" s="57">
        <f>IF(OR($A101="",CN$9=""),"",IFERROR(COUNTIFS('Job Catalog'!$F$10:$F$509,$A101,'Job Catalog'!$H$10:$H$509,CN$7,'Job Catalog'!$I$10:$I$509,CN$9)/COUNTA('Job Catalog'!$C$10:$C$509),""))</f>
        <v/>
      </c>
      <c r="CO101" s="57">
        <f>IF(OR($A101="",CO$9=""),"",IFERROR(COUNTIFS('Job Catalog'!$F$10:$F$509,$A101,'Job Catalog'!$H$10:$H$509,CO$7,'Job Catalog'!$I$10:$I$509,CO$9)/COUNTA('Job Catalog'!$C$10:$C$509),""))</f>
        <v/>
      </c>
      <c r="CP101" s="57">
        <f>IF(OR($A101="",CP$9=""),"",IFERROR(COUNTIFS('Job Catalog'!$F$10:$F$509,$A101,'Job Catalog'!$H$10:$H$509,CP$7,'Job Catalog'!$I$10:$I$509,CP$9)/COUNTA('Job Catalog'!$C$10:$C$509),""))</f>
        <v/>
      </c>
      <c r="CQ101" s="57">
        <f>IF(OR($A101="",CQ$9=""),"",IFERROR(COUNTIFS('Job Catalog'!$F$10:$F$509,$A101,'Job Catalog'!$H$10:$H$509,CQ$7,'Job Catalog'!$I$10:$I$509,CQ$9)/COUNTA('Job Catalog'!$C$10:$C$509),""))</f>
        <v/>
      </c>
      <c r="CR101" s="57">
        <f>IF(OR($A101="",CR$9=""),"",IFERROR(COUNTIFS('Job Catalog'!$F$10:$F$509,$A101,'Job Catalog'!$H$10:$H$509,CR$7,'Job Catalog'!$I$10:$I$509,CR$9)/COUNTA('Job Catalog'!$C$10:$C$509),""))</f>
        <v/>
      </c>
      <c r="CS101" s="57">
        <f>IF(OR($A101="",CS$9=""),"",IFERROR(COUNTIFS('Job Catalog'!$F$10:$F$509,$A101,'Job Catalog'!$H$10:$H$509,CS$7,'Job Catalog'!$I$10:$I$509,CS$9)/COUNTA('Job Catalog'!$C$10:$C$509),""))</f>
        <v/>
      </c>
      <c r="CT101" s="57">
        <f>IF(OR($A101="",CT$9=""),"",IFERROR(COUNTIFS('Job Catalog'!$F$10:$F$509,$A101,'Job Catalog'!$H$10:$H$509,CT$7,'Job Catalog'!$I$10:$I$509,CT$9)/COUNTA('Job Catalog'!$C$10:$C$509),""))</f>
        <v/>
      </c>
      <c r="CU101" s="58">
        <f>IF($A101="","",SUM(C101:CT101))</f>
        <v/>
      </c>
    </row>
    <row r="102">
      <c r="A102">
        <f>IF(SETUP!$C240="","",SETUP!$C240)</f>
        <v/>
      </c>
      <c r="B102" s="9">
        <f>IF(SETUP!$C240="","",SETUP!$B240&amp;" / "&amp;SETUP!$D240)</f>
        <v/>
      </c>
      <c r="C102" s="57">
        <f>IF(OR($A102="",C$9=""),"",IFERROR(COUNTIFS('Job Catalog'!$F$10:$F$509,$A102,'Job Catalog'!$H$10:$H$509,C$7,'Job Catalog'!$I$10:$I$509,C$9)/COUNTA('Job Catalog'!$C$10:$C$509),""))</f>
        <v/>
      </c>
      <c r="D102" s="57">
        <f>IF(OR($A102="",D$9=""),"",IFERROR(COUNTIFS('Job Catalog'!$F$10:$F$509,$A102,'Job Catalog'!$H$10:$H$509,D$7,'Job Catalog'!$I$10:$I$509,D$9)/COUNTA('Job Catalog'!$C$10:$C$509),""))</f>
        <v/>
      </c>
      <c r="E102" s="57">
        <f>IF(OR($A102="",E$9=""),"",IFERROR(COUNTIFS('Job Catalog'!$F$10:$F$509,$A102,'Job Catalog'!$H$10:$H$509,E$7,'Job Catalog'!$I$10:$I$509,E$9)/COUNTA('Job Catalog'!$C$10:$C$509),""))</f>
        <v/>
      </c>
      <c r="F102" s="57">
        <f>IF(OR($A102="",F$9=""),"",IFERROR(COUNTIFS('Job Catalog'!$F$10:$F$509,$A102,'Job Catalog'!$H$10:$H$509,F$7,'Job Catalog'!$I$10:$I$509,F$9)/COUNTA('Job Catalog'!$C$10:$C$509),""))</f>
        <v/>
      </c>
      <c r="G102" s="57">
        <f>IF(OR($A102="",G$9=""),"",IFERROR(COUNTIFS('Job Catalog'!$F$10:$F$509,$A102,'Job Catalog'!$H$10:$H$509,G$7,'Job Catalog'!$I$10:$I$509,G$9)/COUNTA('Job Catalog'!$C$10:$C$509),""))</f>
        <v/>
      </c>
      <c r="H102" s="57">
        <f>IF(OR($A102="",H$9=""),"",IFERROR(COUNTIFS('Job Catalog'!$F$10:$F$509,$A102,'Job Catalog'!$H$10:$H$509,H$7,'Job Catalog'!$I$10:$I$509,H$9)/COUNTA('Job Catalog'!$C$10:$C$509),""))</f>
        <v/>
      </c>
      <c r="I102" s="57">
        <f>IF(OR($A102="",I$9=""),"",IFERROR(COUNTIFS('Job Catalog'!$F$10:$F$509,$A102,'Job Catalog'!$H$10:$H$509,I$7,'Job Catalog'!$I$10:$I$509,I$9)/COUNTA('Job Catalog'!$C$10:$C$509),""))</f>
        <v/>
      </c>
      <c r="J102" s="57">
        <f>IF(OR($A102="",J$9=""),"",IFERROR(COUNTIFS('Job Catalog'!$F$10:$F$509,$A102,'Job Catalog'!$H$10:$H$509,J$7,'Job Catalog'!$I$10:$I$509,J$9)/COUNTA('Job Catalog'!$C$10:$C$509),""))</f>
        <v/>
      </c>
      <c r="K102" s="57">
        <f>IF(OR($A102="",K$9=""),"",IFERROR(COUNTIFS('Job Catalog'!$F$10:$F$509,$A102,'Job Catalog'!$H$10:$H$509,K$7,'Job Catalog'!$I$10:$I$509,K$9)/COUNTA('Job Catalog'!$C$10:$C$509),""))</f>
        <v/>
      </c>
      <c r="L102" s="57">
        <f>IF(OR($A102="",L$9=""),"",IFERROR(COUNTIFS('Job Catalog'!$F$10:$F$509,$A102,'Job Catalog'!$H$10:$H$509,L$7,'Job Catalog'!$I$10:$I$509,L$9)/COUNTA('Job Catalog'!$C$10:$C$509),""))</f>
        <v/>
      </c>
      <c r="M102" s="57">
        <f>IF(OR($A102="",M$9=""),"",IFERROR(COUNTIFS('Job Catalog'!$F$10:$F$509,$A102,'Job Catalog'!$H$10:$H$509,M$7,'Job Catalog'!$I$10:$I$509,M$9)/COUNTA('Job Catalog'!$C$10:$C$509),""))</f>
        <v/>
      </c>
      <c r="N102" s="57">
        <f>IF(OR($A102="",N$9=""),"",IFERROR(COUNTIFS('Job Catalog'!$F$10:$F$509,$A102,'Job Catalog'!$H$10:$H$509,N$7,'Job Catalog'!$I$10:$I$509,N$9)/COUNTA('Job Catalog'!$C$10:$C$509),""))</f>
        <v/>
      </c>
      <c r="O102" s="57">
        <f>IF(OR($A102="",O$9=""),"",IFERROR(COUNTIFS('Job Catalog'!$F$10:$F$509,$A102,'Job Catalog'!$H$10:$H$509,O$7,'Job Catalog'!$I$10:$I$509,O$9)/COUNTA('Job Catalog'!$C$10:$C$509),""))</f>
        <v/>
      </c>
      <c r="P102" s="57">
        <f>IF(OR($A102="",P$9=""),"",IFERROR(COUNTIFS('Job Catalog'!$F$10:$F$509,$A102,'Job Catalog'!$H$10:$H$509,P$7,'Job Catalog'!$I$10:$I$509,P$9)/COUNTA('Job Catalog'!$C$10:$C$509),""))</f>
        <v/>
      </c>
      <c r="Q102" s="57">
        <f>IF(OR($A102="",Q$9=""),"",IFERROR(COUNTIFS('Job Catalog'!$F$10:$F$509,$A102,'Job Catalog'!$H$10:$H$509,Q$7,'Job Catalog'!$I$10:$I$509,Q$9)/COUNTA('Job Catalog'!$C$10:$C$509),""))</f>
        <v/>
      </c>
      <c r="R102" s="57">
        <f>IF(OR($A102="",R$9=""),"",IFERROR(COUNTIFS('Job Catalog'!$F$10:$F$509,$A102,'Job Catalog'!$H$10:$H$509,R$7,'Job Catalog'!$I$10:$I$509,R$9)/COUNTA('Job Catalog'!$C$10:$C$509),""))</f>
        <v/>
      </c>
      <c r="S102" s="57">
        <f>IF(OR($A102="",S$9=""),"",IFERROR(COUNTIFS('Job Catalog'!$F$10:$F$509,$A102,'Job Catalog'!$H$10:$H$509,S$7,'Job Catalog'!$I$10:$I$509,S$9)/COUNTA('Job Catalog'!$C$10:$C$509),""))</f>
        <v/>
      </c>
      <c r="T102" s="57">
        <f>IF(OR($A102="",T$9=""),"",IFERROR(COUNTIFS('Job Catalog'!$F$10:$F$509,$A102,'Job Catalog'!$H$10:$H$509,T$7,'Job Catalog'!$I$10:$I$509,T$9)/COUNTA('Job Catalog'!$C$10:$C$509),""))</f>
        <v/>
      </c>
      <c r="U102" s="57">
        <f>IF(OR($A102="",U$9=""),"",IFERROR(COUNTIFS('Job Catalog'!$F$10:$F$509,$A102,'Job Catalog'!$H$10:$H$509,U$7,'Job Catalog'!$I$10:$I$509,U$9)/COUNTA('Job Catalog'!$C$10:$C$509),""))</f>
        <v/>
      </c>
      <c r="V102" s="57">
        <f>IF(OR($A102="",V$9=""),"",IFERROR(COUNTIFS('Job Catalog'!$F$10:$F$509,$A102,'Job Catalog'!$H$10:$H$509,V$7,'Job Catalog'!$I$10:$I$509,V$9)/COUNTA('Job Catalog'!$C$10:$C$509),""))</f>
        <v/>
      </c>
      <c r="W102" s="57">
        <f>IF(OR($A102="",W$9=""),"",IFERROR(COUNTIFS('Job Catalog'!$F$10:$F$509,$A102,'Job Catalog'!$H$10:$H$509,W$7,'Job Catalog'!$I$10:$I$509,W$9)/COUNTA('Job Catalog'!$C$10:$C$509),""))</f>
        <v/>
      </c>
      <c r="X102" s="57">
        <f>IF(OR($A102="",X$9=""),"",IFERROR(COUNTIFS('Job Catalog'!$F$10:$F$509,$A102,'Job Catalog'!$H$10:$H$509,X$7,'Job Catalog'!$I$10:$I$509,X$9)/COUNTA('Job Catalog'!$C$10:$C$509),""))</f>
        <v/>
      </c>
      <c r="Y102" s="57">
        <f>IF(OR($A102="",Y$9=""),"",IFERROR(COUNTIFS('Job Catalog'!$F$10:$F$509,$A102,'Job Catalog'!$H$10:$H$509,Y$7,'Job Catalog'!$I$10:$I$509,Y$9)/COUNTA('Job Catalog'!$C$10:$C$509),""))</f>
        <v/>
      </c>
      <c r="Z102" s="57">
        <f>IF(OR($A102="",Z$9=""),"",IFERROR(COUNTIFS('Job Catalog'!$F$10:$F$509,$A102,'Job Catalog'!$H$10:$H$509,Z$7,'Job Catalog'!$I$10:$I$509,Z$9)/COUNTA('Job Catalog'!$C$10:$C$509),""))</f>
        <v/>
      </c>
      <c r="AA102" s="57">
        <f>IF(OR($A102="",AA$9=""),"",IFERROR(COUNTIFS('Job Catalog'!$F$10:$F$509,$A102,'Job Catalog'!$H$10:$H$509,AA$7,'Job Catalog'!$I$10:$I$509,AA$9)/COUNTA('Job Catalog'!$C$10:$C$509),""))</f>
        <v/>
      </c>
      <c r="AB102" s="57">
        <f>IF(OR($A102="",AB$9=""),"",IFERROR(COUNTIFS('Job Catalog'!$F$10:$F$509,$A102,'Job Catalog'!$H$10:$H$509,AB$7,'Job Catalog'!$I$10:$I$509,AB$9)/COUNTA('Job Catalog'!$C$10:$C$509),""))</f>
        <v/>
      </c>
      <c r="AC102" s="57">
        <f>IF(OR($A102="",AC$9=""),"",IFERROR(COUNTIFS('Job Catalog'!$F$10:$F$509,$A102,'Job Catalog'!$H$10:$H$509,AC$7,'Job Catalog'!$I$10:$I$509,AC$9)/COUNTA('Job Catalog'!$C$10:$C$509),""))</f>
        <v/>
      </c>
      <c r="AD102" s="57">
        <f>IF(OR($A102="",AD$9=""),"",IFERROR(COUNTIFS('Job Catalog'!$F$10:$F$509,$A102,'Job Catalog'!$H$10:$H$509,AD$7,'Job Catalog'!$I$10:$I$509,AD$9)/COUNTA('Job Catalog'!$C$10:$C$509),""))</f>
        <v/>
      </c>
      <c r="AE102" s="57">
        <f>IF(OR($A102="",AE$9=""),"",IFERROR(COUNTIFS('Job Catalog'!$F$10:$F$509,$A102,'Job Catalog'!$H$10:$H$509,AE$7,'Job Catalog'!$I$10:$I$509,AE$9)/COUNTA('Job Catalog'!$C$10:$C$509),""))</f>
        <v/>
      </c>
      <c r="AF102" s="57">
        <f>IF(OR($A102="",AF$9=""),"",IFERROR(COUNTIFS('Job Catalog'!$F$10:$F$509,$A102,'Job Catalog'!$H$10:$H$509,AF$7,'Job Catalog'!$I$10:$I$509,AF$9)/COUNTA('Job Catalog'!$C$10:$C$509),""))</f>
        <v/>
      </c>
      <c r="AG102" s="57">
        <f>IF(OR($A102="",AG$9=""),"",IFERROR(COUNTIFS('Job Catalog'!$F$10:$F$509,$A102,'Job Catalog'!$H$10:$H$509,AG$7,'Job Catalog'!$I$10:$I$509,AG$9)/COUNTA('Job Catalog'!$C$10:$C$509),""))</f>
        <v/>
      </c>
      <c r="AH102" s="57">
        <f>IF(OR($A102="",AH$9=""),"",IFERROR(COUNTIFS('Job Catalog'!$F$10:$F$509,$A102,'Job Catalog'!$H$10:$H$509,AH$7,'Job Catalog'!$I$10:$I$509,AH$9)/COUNTA('Job Catalog'!$C$10:$C$509),""))</f>
        <v/>
      </c>
      <c r="AI102" s="57">
        <f>IF(OR($A102="",AI$9=""),"",IFERROR(COUNTIFS('Job Catalog'!$F$10:$F$509,$A102,'Job Catalog'!$H$10:$H$509,AI$7,'Job Catalog'!$I$10:$I$509,AI$9)/COUNTA('Job Catalog'!$C$10:$C$509),""))</f>
        <v/>
      </c>
      <c r="AJ102" s="57">
        <f>IF(OR($A102="",AJ$9=""),"",IFERROR(COUNTIFS('Job Catalog'!$F$10:$F$509,$A102,'Job Catalog'!$H$10:$H$509,AJ$7,'Job Catalog'!$I$10:$I$509,AJ$9)/COUNTA('Job Catalog'!$C$10:$C$509),""))</f>
        <v/>
      </c>
      <c r="AK102" s="57">
        <f>IF(OR($A102="",AK$9=""),"",IFERROR(COUNTIFS('Job Catalog'!$F$10:$F$509,$A102,'Job Catalog'!$H$10:$H$509,AK$7,'Job Catalog'!$I$10:$I$509,AK$9)/COUNTA('Job Catalog'!$C$10:$C$509),""))</f>
        <v/>
      </c>
      <c r="AL102" s="57">
        <f>IF(OR($A102="",AL$9=""),"",IFERROR(COUNTIFS('Job Catalog'!$F$10:$F$509,$A102,'Job Catalog'!$H$10:$H$509,AL$7,'Job Catalog'!$I$10:$I$509,AL$9)/COUNTA('Job Catalog'!$C$10:$C$509),""))</f>
        <v/>
      </c>
      <c r="AM102" s="57">
        <f>IF(OR($A102="",AM$9=""),"",IFERROR(COUNTIFS('Job Catalog'!$F$10:$F$509,$A102,'Job Catalog'!$H$10:$H$509,AM$7,'Job Catalog'!$I$10:$I$509,AM$9)/COUNTA('Job Catalog'!$C$10:$C$509),""))</f>
        <v/>
      </c>
      <c r="AN102" s="57">
        <f>IF(OR($A102="",AN$9=""),"",IFERROR(COUNTIFS('Job Catalog'!$F$10:$F$509,$A102,'Job Catalog'!$H$10:$H$509,AN$7,'Job Catalog'!$I$10:$I$509,AN$9)/COUNTA('Job Catalog'!$C$10:$C$509),""))</f>
        <v/>
      </c>
      <c r="AO102" s="57">
        <f>IF(OR($A102="",AO$9=""),"",IFERROR(COUNTIFS('Job Catalog'!$F$10:$F$509,$A102,'Job Catalog'!$H$10:$H$509,AO$7,'Job Catalog'!$I$10:$I$509,AO$9)/COUNTA('Job Catalog'!$C$10:$C$509),""))</f>
        <v/>
      </c>
      <c r="AP102" s="57">
        <f>IF(OR($A102="",AP$9=""),"",IFERROR(COUNTIFS('Job Catalog'!$F$10:$F$509,$A102,'Job Catalog'!$H$10:$H$509,AP$7,'Job Catalog'!$I$10:$I$509,AP$9)/COUNTA('Job Catalog'!$C$10:$C$509),""))</f>
        <v/>
      </c>
      <c r="AQ102" s="57">
        <f>IF(OR($A102="",AQ$9=""),"",IFERROR(COUNTIFS('Job Catalog'!$F$10:$F$509,$A102,'Job Catalog'!$H$10:$H$509,AQ$7,'Job Catalog'!$I$10:$I$509,AQ$9)/COUNTA('Job Catalog'!$C$10:$C$509),""))</f>
        <v/>
      </c>
      <c r="AR102" s="57">
        <f>IF(OR($A102="",AR$9=""),"",IFERROR(COUNTIFS('Job Catalog'!$F$10:$F$509,$A102,'Job Catalog'!$H$10:$H$509,AR$7,'Job Catalog'!$I$10:$I$509,AR$9)/COUNTA('Job Catalog'!$C$10:$C$509),""))</f>
        <v/>
      </c>
      <c r="AS102" s="57">
        <f>IF(OR($A102="",AS$9=""),"",IFERROR(COUNTIFS('Job Catalog'!$F$10:$F$509,$A102,'Job Catalog'!$H$10:$H$509,AS$7,'Job Catalog'!$I$10:$I$509,AS$9)/COUNTA('Job Catalog'!$C$10:$C$509),""))</f>
        <v/>
      </c>
      <c r="AT102" s="57">
        <f>IF(OR($A102="",AT$9=""),"",IFERROR(COUNTIFS('Job Catalog'!$F$10:$F$509,$A102,'Job Catalog'!$H$10:$H$509,AT$7,'Job Catalog'!$I$10:$I$509,AT$9)/COUNTA('Job Catalog'!$C$10:$C$509),""))</f>
        <v/>
      </c>
      <c r="AU102" s="57">
        <f>IF(OR($A102="",AU$9=""),"",IFERROR(COUNTIFS('Job Catalog'!$F$10:$F$509,$A102,'Job Catalog'!$H$10:$H$509,AU$7,'Job Catalog'!$I$10:$I$509,AU$9)/COUNTA('Job Catalog'!$C$10:$C$509),""))</f>
        <v/>
      </c>
      <c r="AV102" s="57">
        <f>IF(OR($A102="",AV$9=""),"",IFERROR(COUNTIFS('Job Catalog'!$F$10:$F$509,$A102,'Job Catalog'!$H$10:$H$509,AV$7,'Job Catalog'!$I$10:$I$509,AV$9)/COUNTA('Job Catalog'!$C$10:$C$509),""))</f>
        <v/>
      </c>
      <c r="AW102" s="57">
        <f>IF(OR($A102="",AW$9=""),"",IFERROR(COUNTIFS('Job Catalog'!$F$10:$F$509,$A102,'Job Catalog'!$H$10:$H$509,AW$7,'Job Catalog'!$I$10:$I$509,AW$9)/COUNTA('Job Catalog'!$C$10:$C$509),""))</f>
        <v/>
      </c>
      <c r="AX102" s="57">
        <f>IF(OR($A102="",AX$9=""),"",IFERROR(COUNTIFS('Job Catalog'!$F$10:$F$509,$A102,'Job Catalog'!$H$10:$H$509,AX$7,'Job Catalog'!$I$10:$I$509,AX$9)/COUNTA('Job Catalog'!$C$10:$C$509),""))</f>
        <v/>
      </c>
      <c r="AY102" s="57">
        <f>IF(OR($A102="",AY$9=""),"",IFERROR(COUNTIFS('Job Catalog'!$F$10:$F$509,$A102,'Job Catalog'!$H$10:$H$509,AY$7,'Job Catalog'!$I$10:$I$509,AY$9)/COUNTA('Job Catalog'!$C$10:$C$509),""))</f>
        <v/>
      </c>
      <c r="AZ102" s="57">
        <f>IF(OR($A102="",AZ$9=""),"",IFERROR(COUNTIFS('Job Catalog'!$F$10:$F$509,$A102,'Job Catalog'!$H$10:$H$509,AZ$7,'Job Catalog'!$I$10:$I$509,AZ$9)/COUNTA('Job Catalog'!$C$10:$C$509),""))</f>
        <v/>
      </c>
      <c r="BA102" s="57">
        <f>IF(OR($A102="",BA$9=""),"",IFERROR(COUNTIFS('Job Catalog'!$F$10:$F$509,$A102,'Job Catalog'!$H$10:$H$509,BA$7,'Job Catalog'!$I$10:$I$509,BA$9)/COUNTA('Job Catalog'!$C$10:$C$509),""))</f>
        <v/>
      </c>
      <c r="BB102" s="57">
        <f>IF(OR($A102="",BB$9=""),"",IFERROR(COUNTIFS('Job Catalog'!$F$10:$F$509,$A102,'Job Catalog'!$H$10:$H$509,BB$7,'Job Catalog'!$I$10:$I$509,BB$9)/COUNTA('Job Catalog'!$C$10:$C$509),""))</f>
        <v/>
      </c>
      <c r="BC102" s="57">
        <f>IF(OR($A102="",BC$9=""),"",IFERROR(COUNTIFS('Job Catalog'!$F$10:$F$509,$A102,'Job Catalog'!$H$10:$H$509,BC$7,'Job Catalog'!$I$10:$I$509,BC$9)/COUNTA('Job Catalog'!$C$10:$C$509),""))</f>
        <v/>
      </c>
      <c r="BD102" s="57">
        <f>IF(OR($A102="",BD$9=""),"",IFERROR(COUNTIFS('Job Catalog'!$F$10:$F$509,$A102,'Job Catalog'!$H$10:$H$509,BD$7,'Job Catalog'!$I$10:$I$509,BD$9)/COUNTA('Job Catalog'!$C$10:$C$509),""))</f>
        <v/>
      </c>
      <c r="BE102" s="57">
        <f>IF(OR($A102="",BE$9=""),"",IFERROR(COUNTIFS('Job Catalog'!$F$10:$F$509,$A102,'Job Catalog'!$H$10:$H$509,BE$7,'Job Catalog'!$I$10:$I$509,BE$9)/COUNTA('Job Catalog'!$C$10:$C$509),""))</f>
        <v/>
      </c>
      <c r="BF102" s="57">
        <f>IF(OR($A102="",BF$9=""),"",IFERROR(COUNTIFS('Job Catalog'!$F$10:$F$509,$A102,'Job Catalog'!$H$10:$H$509,BF$7,'Job Catalog'!$I$10:$I$509,BF$9)/COUNTA('Job Catalog'!$C$10:$C$509),""))</f>
        <v/>
      </c>
      <c r="BG102" s="57">
        <f>IF(OR($A102="",BG$9=""),"",IFERROR(COUNTIFS('Job Catalog'!$F$10:$F$509,$A102,'Job Catalog'!$H$10:$H$509,BG$7,'Job Catalog'!$I$10:$I$509,BG$9)/COUNTA('Job Catalog'!$C$10:$C$509),""))</f>
        <v/>
      </c>
      <c r="BH102" s="57">
        <f>IF(OR($A102="",BH$9=""),"",IFERROR(COUNTIFS('Job Catalog'!$F$10:$F$509,$A102,'Job Catalog'!$H$10:$H$509,BH$7,'Job Catalog'!$I$10:$I$509,BH$9)/COUNTA('Job Catalog'!$C$10:$C$509),""))</f>
        <v/>
      </c>
      <c r="BI102" s="57">
        <f>IF(OR($A102="",BI$9=""),"",IFERROR(COUNTIFS('Job Catalog'!$F$10:$F$509,$A102,'Job Catalog'!$H$10:$H$509,BI$7,'Job Catalog'!$I$10:$I$509,BI$9)/COUNTA('Job Catalog'!$C$10:$C$509),""))</f>
        <v/>
      </c>
      <c r="BJ102" s="57">
        <f>IF(OR($A102="",BJ$9=""),"",IFERROR(COUNTIFS('Job Catalog'!$F$10:$F$509,$A102,'Job Catalog'!$H$10:$H$509,BJ$7,'Job Catalog'!$I$10:$I$509,BJ$9)/COUNTA('Job Catalog'!$C$10:$C$509),""))</f>
        <v/>
      </c>
      <c r="BK102" s="57">
        <f>IF(OR($A102="",BK$9=""),"",IFERROR(COUNTIFS('Job Catalog'!$F$10:$F$509,$A102,'Job Catalog'!$H$10:$H$509,BK$7,'Job Catalog'!$I$10:$I$509,BK$9)/COUNTA('Job Catalog'!$C$10:$C$509),""))</f>
        <v/>
      </c>
      <c r="BL102" s="57">
        <f>IF(OR($A102="",BL$9=""),"",IFERROR(COUNTIFS('Job Catalog'!$F$10:$F$509,$A102,'Job Catalog'!$H$10:$H$509,BL$7,'Job Catalog'!$I$10:$I$509,BL$9)/COUNTA('Job Catalog'!$C$10:$C$509),""))</f>
        <v/>
      </c>
      <c r="BM102" s="57">
        <f>IF(OR($A102="",BM$9=""),"",IFERROR(COUNTIFS('Job Catalog'!$F$10:$F$509,$A102,'Job Catalog'!$H$10:$H$509,BM$7,'Job Catalog'!$I$10:$I$509,BM$9)/COUNTA('Job Catalog'!$C$10:$C$509),""))</f>
        <v/>
      </c>
      <c r="BN102" s="57">
        <f>IF(OR($A102="",BN$9=""),"",IFERROR(COUNTIFS('Job Catalog'!$F$10:$F$509,$A102,'Job Catalog'!$H$10:$H$509,BN$7,'Job Catalog'!$I$10:$I$509,BN$9)/COUNTA('Job Catalog'!$C$10:$C$509),""))</f>
        <v/>
      </c>
      <c r="BO102" s="57">
        <f>IF(OR($A102="",BO$9=""),"",IFERROR(COUNTIFS('Job Catalog'!$F$10:$F$509,$A102,'Job Catalog'!$H$10:$H$509,BO$7,'Job Catalog'!$I$10:$I$509,BO$9)/COUNTA('Job Catalog'!$C$10:$C$509),""))</f>
        <v/>
      </c>
      <c r="BP102" s="57">
        <f>IF(OR($A102="",BP$9=""),"",IFERROR(COUNTIFS('Job Catalog'!$F$10:$F$509,$A102,'Job Catalog'!$H$10:$H$509,BP$7,'Job Catalog'!$I$10:$I$509,BP$9)/COUNTA('Job Catalog'!$C$10:$C$509),""))</f>
        <v/>
      </c>
      <c r="BQ102" s="57">
        <f>IF(OR($A102="",BQ$9=""),"",IFERROR(COUNTIFS('Job Catalog'!$F$10:$F$509,$A102,'Job Catalog'!$H$10:$H$509,BQ$7,'Job Catalog'!$I$10:$I$509,BQ$9)/COUNTA('Job Catalog'!$C$10:$C$509),""))</f>
        <v/>
      </c>
      <c r="BR102" s="57">
        <f>IF(OR($A102="",BR$9=""),"",IFERROR(COUNTIFS('Job Catalog'!$F$10:$F$509,$A102,'Job Catalog'!$H$10:$H$509,BR$7,'Job Catalog'!$I$10:$I$509,BR$9)/COUNTA('Job Catalog'!$C$10:$C$509),""))</f>
        <v/>
      </c>
      <c r="BS102" s="57">
        <f>IF(OR($A102="",BS$9=""),"",IFERROR(COUNTIFS('Job Catalog'!$F$10:$F$509,$A102,'Job Catalog'!$H$10:$H$509,BS$7,'Job Catalog'!$I$10:$I$509,BS$9)/COUNTA('Job Catalog'!$C$10:$C$509),""))</f>
        <v/>
      </c>
      <c r="BT102" s="57">
        <f>IF(OR($A102="",BT$9=""),"",IFERROR(COUNTIFS('Job Catalog'!$F$10:$F$509,$A102,'Job Catalog'!$H$10:$H$509,BT$7,'Job Catalog'!$I$10:$I$509,BT$9)/COUNTA('Job Catalog'!$C$10:$C$509),""))</f>
        <v/>
      </c>
      <c r="BU102" s="57">
        <f>IF(OR($A102="",BU$9=""),"",IFERROR(COUNTIFS('Job Catalog'!$F$10:$F$509,$A102,'Job Catalog'!$H$10:$H$509,BU$7,'Job Catalog'!$I$10:$I$509,BU$9)/COUNTA('Job Catalog'!$C$10:$C$509),""))</f>
        <v/>
      </c>
      <c r="BV102" s="57">
        <f>IF(OR($A102="",BV$9=""),"",IFERROR(COUNTIFS('Job Catalog'!$F$10:$F$509,$A102,'Job Catalog'!$H$10:$H$509,BV$7,'Job Catalog'!$I$10:$I$509,BV$9)/COUNTA('Job Catalog'!$C$10:$C$509),""))</f>
        <v/>
      </c>
      <c r="BW102" s="57">
        <f>IF(OR($A102="",BW$9=""),"",IFERROR(COUNTIFS('Job Catalog'!$F$10:$F$509,$A102,'Job Catalog'!$H$10:$H$509,BW$7,'Job Catalog'!$I$10:$I$509,BW$9)/COUNTA('Job Catalog'!$C$10:$C$509),""))</f>
        <v/>
      </c>
      <c r="BX102" s="57">
        <f>IF(OR($A102="",BX$9=""),"",IFERROR(COUNTIFS('Job Catalog'!$F$10:$F$509,$A102,'Job Catalog'!$H$10:$H$509,BX$7,'Job Catalog'!$I$10:$I$509,BX$9)/COUNTA('Job Catalog'!$C$10:$C$509),""))</f>
        <v/>
      </c>
      <c r="BY102" s="57">
        <f>IF(OR($A102="",BY$9=""),"",IFERROR(COUNTIFS('Job Catalog'!$F$10:$F$509,$A102,'Job Catalog'!$H$10:$H$509,BY$7,'Job Catalog'!$I$10:$I$509,BY$9)/COUNTA('Job Catalog'!$C$10:$C$509),""))</f>
        <v/>
      </c>
      <c r="BZ102" s="57">
        <f>IF(OR($A102="",BZ$9=""),"",IFERROR(COUNTIFS('Job Catalog'!$F$10:$F$509,$A102,'Job Catalog'!$H$10:$H$509,BZ$7,'Job Catalog'!$I$10:$I$509,BZ$9)/COUNTA('Job Catalog'!$C$10:$C$509),""))</f>
        <v/>
      </c>
      <c r="CA102" s="57">
        <f>IF(OR($A102="",CA$9=""),"",IFERROR(COUNTIFS('Job Catalog'!$F$10:$F$509,$A102,'Job Catalog'!$H$10:$H$509,CA$7,'Job Catalog'!$I$10:$I$509,CA$9)/COUNTA('Job Catalog'!$C$10:$C$509),""))</f>
        <v/>
      </c>
      <c r="CB102" s="57">
        <f>IF(OR($A102="",CB$9=""),"",IFERROR(COUNTIFS('Job Catalog'!$F$10:$F$509,$A102,'Job Catalog'!$H$10:$H$509,CB$7,'Job Catalog'!$I$10:$I$509,CB$9)/COUNTA('Job Catalog'!$C$10:$C$509),""))</f>
        <v/>
      </c>
      <c r="CC102" s="57">
        <f>IF(OR($A102="",CC$9=""),"",IFERROR(COUNTIFS('Job Catalog'!$F$10:$F$509,$A102,'Job Catalog'!$H$10:$H$509,CC$7,'Job Catalog'!$I$10:$I$509,CC$9)/COUNTA('Job Catalog'!$C$10:$C$509),""))</f>
        <v/>
      </c>
      <c r="CD102" s="57">
        <f>IF(OR($A102="",CD$9=""),"",IFERROR(COUNTIFS('Job Catalog'!$F$10:$F$509,$A102,'Job Catalog'!$H$10:$H$509,CD$7,'Job Catalog'!$I$10:$I$509,CD$9)/COUNTA('Job Catalog'!$C$10:$C$509),""))</f>
        <v/>
      </c>
      <c r="CE102" s="57">
        <f>IF(OR($A102="",CE$9=""),"",IFERROR(COUNTIFS('Job Catalog'!$F$10:$F$509,$A102,'Job Catalog'!$H$10:$H$509,CE$7,'Job Catalog'!$I$10:$I$509,CE$9)/COUNTA('Job Catalog'!$C$10:$C$509),""))</f>
        <v/>
      </c>
      <c r="CF102" s="57">
        <f>IF(OR($A102="",CF$9=""),"",IFERROR(COUNTIFS('Job Catalog'!$F$10:$F$509,$A102,'Job Catalog'!$H$10:$H$509,CF$7,'Job Catalog'!$I$10:$I$509,CF$9)/COUNTA('Job Catalog'!$C$10:$C$509),""))</f>
        <v/>
      </c>
      <c r="CG102" s="57">
        <f>IF(OR($A102="",CG$9=""),"",IFERROR(COUNTIFS('Job Catalog'!$F$10:$F$509,$A102,'Job Catalog'!$H$10:$H$509,CG$7,'Job Catalog'!$I$10:$I$509,CG$9)/COUNTA('Job Catalog'!$C$10:$C$509),""))</f>
        <v/>
      </c>
      <c r="CH102" s="57">
        <f>IF(OR($A102="",CH$9=""),"",IFERROR(COUNTIFS('Job Catalog'!$F$10:$F$509,$A102,'Job Catalog'!$H$10:$H$509,CH$7,'Job Catalog'!$I$10:$I$509,CH$9)/COUNTA('Job Catalog'!$C$10:$C$509),""))</f>
        <v/>
      </c>
      <c r="CI102" s="57">
        <f>IF(OR($A102="",CI$9=""),"",IFERROR(COUNTIFS('Job Catalog'!$F$10:$F$509,$A102,'Job Catalog'!$H$10:$H$509,CI$7,'Job Catalog'!$I$10:$I$509,CI$9)/COUNTA('Job Catalog'!$C$10:$C$509),""))</f>
        <v/>
      </c>
      <c r="CJ102" s="57">
        <f>IF(OR($A102="",CJ$9=""),"",IFERROR(COUNTIFS('Job Catalog'!$F$10:$F$509,$A102,'Job Catalog'!$H$10:$H$509,CJ$7,'Job Catalog'!$I$10:$I$509,CJ$9)/COUNTA('Job Catalog'!$C$10:$C$509),""))</f>
        <v/>
      </c>
      <c r="CK102" s="57">
        <f>IF(OR($A102="",CK$9=""),"",IFERROR(COUNTIFS('Job Catalog'!$F$10:$F$509,$A102,'Job Catalog'!$H$10:$H$509,CK$7,'Job Catalog'!$I$10:$I$509,CK$9)/COUNTA('Job Catalog'!$C$10:$C$509),""))</f>
        <v/>
      </c>
      <c r="CL102" s="57">
        <f>IF(OR($A102="",CL$9=""),"",IFERROR(COUNTIFS('Job Catalog'!$F$10:$F$509,$A102,'Job Catalog'!$H$10:$H$509,CL$7,'Job Catalog'!$I$10:$I$509,CL$9)/COUNTA('Job Catalog'!$C$10:$C$509),""))</f>
        <v/>
      </c>
      <c r="CM102" s="57">
        <f>IF(OR($A102="",CM$9=""),"",IFERROR(COUNTIFS('Job Catalog'!$F$10:$F$509,$A102,'Job Catalog'!$H$10:$H$509,CM$7,'Job Catalog'!$I$10:$I$509,CM$9)/COUNTA('Job Catalog'!$C$10:$C$509),""))</f>
        <v/>
      </c>
      <c r="CN102" s="57">
        <f>IF(OR($A102="",CN$9=""),"",IFERROR(COUNTIFS('Job Catalog'!$F$10:$F$509,$A102,'Job Catalog'!$H$10:$H$509,CN$7,'Job Catalog'!$I$10:$I$509,CN$9)/COUNTA('Job Catalog'!$C$10:$C$509),""))</f>
        <v/>
      </c>
      <c r="CO102" s="57">
        <f>IF(OR($A102="",CO$9=""),"",IFERROR(COUNTIFS('Job Catalog'!$F$10:$F$509,$A102,'Job Catalog'!$H$10:$H$509,CO$7,'Job Catalog'!$I$10:$I$509,CO$9)/COUNTA('Job Catalog'!$C$10:$C$509),""))</f>
        <v/>
      </c>
      <c r="CP102" s="57">
        <f>IF(OR($A102="",CP$9=""),"",IFERROR(COUNTIFS('Job Catalog'!$F$10:$F$509,$A102,'Job Catalog'!$H$10:$H$509,CP$7,'Job Catalog'!$I$10:$I$509,CP$9)/COUNTA('Job Catalog'!$C$10:$C$509),""))</f>
        <v/>
      </c>
      <c r="CQ102" s="57">
        <f>IF(OR($A102="",CQ$9=""),"",IFERROR(COUNTIFS('Job Catalog'!$F$10:$F$509,$A102,'Job Catalog'!$H$10:$H$509,CQ$7,'Job Catalog'!$I$10:$I$509,CQ$9)/COUNTA('Job Catalog'!$C$10:$C$509),""))</f>
        <v/>
      </c>
      <c r="CR102" s="57">
        <f>IF(OR($A102="",CR$9=""),"",IFERROR(COUNTIFS('Job Catalog'!$F$10:$F$509,$A102,'Job Catalog'!$H$10:$H$509,CR$7,'Job Catalog'!$I$10:$I$509,CR$9)/COUNTA('Job Catalog'!$C$10:$C$509),""))</f>
        <v/>
      </c>
      <c r="CS102" s="57">
        <f>IF(OR($A102="",CS$9=""),"",IFERROR(COUNTIFS('Job Catalog'!$F$10:$F$509,$A102,'Job Catalog'!$H$10:$H$509,CS$7,'Job Catalog'!$I$10:$I$509,CS$9)/COUNTA('Job Catalog'!$C$10:$C$509),""))</f>
        <v/>
      </c>
      <c r="CT102" s="57">
        <f>IF(OR($A102="",CT$9=""),"",IFERROR(COUNTIFS('Job Catalog'!$F$10:$F$509,$A102,'Job Catalog'!$H$10:$H$509,CT$7,'Job Catalog'!$I$10:$I$509,CT$9)/COUNTA('Job Catalog'!$C$10:$C$509),""))</f>
        <v/>
      </c>
      <c r="CU102" s="58">
        <f>IF($A102="","",SUM(C102:CT102))</f>
        <v/>
      </c>
    </row>
    <row r="103">
      <c r="A103">
        <f>IF(SETUP!$C241="","",SETUP!$C241)</f>
        <v/>
      </c>
      <c r="B103" s="9">
        <f>IF(SETUP!$C241="","",SETUP!$B241&amp;" / "&amp;SETUP!$D241)</f>
        <v/>
      </c>
      <c r="C103" s="57">
        <f>IF(OR($A103="",C$9=""),"",IFERROR(COUNTIFS('Job Catalog'!$F$10:$F$509,$A103,'Job Catalog'!$H$10:$H$509,C$7,'Job Catalog'!$I$10:$I$509,C$9)/COUNTA('Job Catalog'!$C$10:$C$509),""))</f>
        <v/>
      </c>
      <c r="D103" s="57">
        <f>IF(OR($A103="",D$9=""),"",IFERROR(COUNTIFS('Job Catalog'!$F$10:$F$509,$A103,'Job Catalog'!$H$10:$H$509,D$7,'Job Catalog'!$I$10:$I$509,D$9)/COUNTA('Job Catalog'!$C$10:$C$509),""))</f>
        <v/>
      </c>
      <c r="E103" s="57">
        <f>IF(OR($A103="",E$9=""),"",IFERROR(COUNTIFS('Job Catalog'!$F$10:$F$509,$A103,'Job Catalog'!$H$10:$H$509,E$7,'Job Catalog'!$I$10:$I$509,E$9)/COUNTA('Job Catalog'!$C$10:$C$509),""))</f>
        <v/>
      </c>
      <c r="F103" s="57">
        <f>IF(OR($A103="",F$9=""),"",IFERROR(COUNTIFS('Job Catalog'!$F$10:$F$509,$A103,'Job Catalog'!$H$10:$H$509,F$7,'Job Catalog'!$I$10:$I$509,F$9)/COUNTA('Job Catalog'!$C$10:$C$509),""))</f>
        <v/>
      </c>
      <c r="G103" s="57">
        <f>IF(OR($A103="",G$9=""),"",IFERROR(COUNTIFS('Job Catalog'!$F$10:$F$509,$A103,'Job Catalog'!$H$10:$H$509,G$7,'Job Catalog'!$I$10:$I$509,G$9)/COUNTA('Job Catalog'!$C$10:$C$509),""))</f>
        <v/>
      </c>
      <c r="H103" s="57">
        <f>IF(OR($A103="",H$9=""),"",IFERROR(COUNTIFS('Job Catalog'!$F$10:$F$509,$A103,'Job Catalog'!$H$10:$H$509,H$7,'Job Catalog'!$I$10:$I$509,H$9)/COUNTA('Job Catalog'!$C$10:$C$509),""))</f>
        <v/>
      </c>
      <c r="I103" s="57">
        <f>IF(OR($A103="",I$9=""),"",IFERROR(COUNTIFS('Job Catalog'!$F$10:$F$509,$A103,'Job Catalog'!$H$10:$H$509,I$7,'Job Catalog'!$I$10:$I$509,I$9)/COUNTA('Job Catalog'!$C$10:$C$509),""))</f>
        <v/>
      </c>
      <c r="J103" s="57">
        <f>IF(OR($A103="",J$9=""),"",IFERROR(COUNTIFS('Job Catalog'!$F$10:$F$509,$A103,'Job Catalog'!$H$10:$H$509,J$7,'Job Catalog'!$I$10:$I$509,J$9)/COUNTA('Job Catalog'!$C$10:$C$509),""))</f>
        <v/>
      </c>
      <c r="K103" s="57">
        <f>IF(OR($A103="",K$9=""),"",IFERROR(COUNTIFS('Job Catalog'!$F$10:$F$509,$A103,'Job Catalog'!$H$10:$H$509,K$7,'Job Catalog'!$I$10:$I$509,K$9)/COUNTA('Job Catalog'!$C$10:$C$509),""))</f>
        <v/>
      </c>
      <c r="L103" s="57">
        <f>IF(OR($A103="",L$9=""),"",IFERROR(COUNTIFS('Job Catalog'!$F$10:$F$509,$A103,'Job Catalog'!$H$10:$H$509,L$7,'Job Catalog'!$I$10:$I$509,L$9)/COUNTA('Job Catalog'!$C$10:$C$509),""))</f>
        <v/>
      </c>
      <c r="M103" s="57">
        <f>IF(OR($A103="",M$9=""),"",IFERROR(COUNTIFS('Job Catalog'!$F$10:$F$509,$A103,'Job Catalog'!$H$10:$H$509,M$7,'Job Catalog'!$I$10:$I$509,M$9)/COUNTA('Job Catalog'!$C$10:$C$509),""))</f>
        <v/>
      </c>
      <c r="N103" s="57">
        <f>IF(OR($A103="",N$9=""),"",IFERROR(COUNTIFS('Job Catalog'!$F$10:$F$509,$A103,'Job Catalog'!$H$10:$H$509,N$7,'Job Catalog'!$I$10:$I$509,N$9)/COUNTA('Job Catalog'!$C$10:$C$509),""))</f>
        <v/>
      </c>
      <c r="O103" s="57">
        <f>IF(OR($A103="",O$9=""),"",IFERROR(COUNTIFS('Job Catalog'!$F$10:$F$509,$A103,'Job Catalog'!$H$10:$H$509,O$7,'Job Catalog'!$I$10:$I$509,O$9)/COUNTA('Job Catalog'!$C$10:$C$509),""))</f>
        <v/>
      </c>
      <c r="P103" s="57">
        <f>IF(OR($A103="",P$9=""),"",IFERROR(COUNTIFS('Job Catalog'!$F$10:$F$509,$A103,'Job Catalog'!$H$10:$H$509,P$7,'Job Catalog'!$I$10:$I$509,P$9)/COUNTA('Job Catalog'!$C$10:$C$509),""))</f>
        <v/>
      </c>
      <c r="Q103" s="57">
        <f>IF(OR($A103="",Q$9=""),"",IFERROR(COUNTIFS('Job Catalog'!$F$10:$F$509,$A103,'Job Catalog'!$H$10:$H$509,Q$7,'Job Catalog'!$I$10:$I$509,Q$9)/COUNTA('Job Catalog'!$C$10:$C$509),""))</f>
        <v/>
      </c>
      <c r="R103" s="57">
        <f>IF(OR($A103="",R$9=""),"",IFERROR(COUNTIFS('Job Catalog'!$F$10:$F$509,$A103,'Job Catalog'!$H$10:$H$509,R$7,'Job Catalog'!$I$10:$I$509,R$9)/COUNTA('Job Catalog'!$C$10:$C$509),""))</f>
        <v/>
      </c>
      <c r="S103" s="57">
        <f>IF(OR($A103="",S$9=""),"",IFERROR(COUNTIFS('Job Catalog'!$F$10:$F$509,$A103,'Job Catalog'!$H$10:$H$509,S$7,'Job Catalog'!$I$10:$I$509,S$9)/COUNTA('Job Catalog'!$C$10:$C$509),""))</f>
        <v/>
      </c>
      <c r="T103" s="57">
        <f>IF(OR($A103="",T$9=""),"",IFERROR(COUNTIFS('Job Catalog'!$F$10:$F$509,$A103,'Job Catalog'!$H$10:$H$509,T$7,'Job Catalog'!$I$10:$I$509,T$9)/COUNTA('Job Catalog'!$C$10:$C$509),""))</f>
        <v/>
      </c>
      <c r="U103" s="57">
        <f>IF(OR($A103="",U$9=""),"",IFERROR(COUNTIFS('Job Catalog'!$F$10:$F$509,$A103,'Job Catalog'!$H$10:$H$509,U$7,'Job Catalog'!$I$10:$I$509,U$9)/COUNTA('Job Catalog'!$C$10:$C$509),""))</f>
        <v/>
      </c>
      <c r="V103" s="57">
        <f>IF(OR($A103="",V$9=""),"",IFERROR(COUNTIFS('Job Catalog'!$F$10:$F$509,$A103,'Job Catalog'!$H$10:$H$509,V$7,'Job Catalog'!$I$10:$I$509,V$9)/COUNTA('Job Catalog'!$C$10:$C$509),""))</f>
        <v/>
      </c>
      <c r="W103" s="57">
        <f>IF(OR($A103="",W$9=""),"",IFERROR(COUNTIFS('Job Catalog'!$F$10:$F$509,$A103,'Job Catalog'!$H$10:$H$509,W$7,'Job Catalog'!$I$10:$I$509,W$9)/COUNTA('Job Catalog'!$C$10:$C$509),""))</f>
        <v/>
      </c>
      <c r="X103" s="57">
        <f>IF(OR($A103="",X$9=""),"",IFERROR(COUNTIFS('Job Catalog'!$F$10:$F$509,$A103,'Job Catalog'!$H$10:$H$509,X$7,'Job Catalog'!$I$10:$I$509,X$9)/COUNTA('Job Catalog'!$C$10:$C$509),""))</f>
        <v/>
      </c>
      <c r="Y103" s="57">
        <f>IF(OR($A103="",Y$9=""),"",IFERROR(COUNTIFS('Job Catalog'!$F$10:$F$509,$A103,'Job Catalog'!$H$10:$H$509,Y$7,'Job Catalog'!$I$10:$I$509,Y$9)/COUNTA('Job Catalog'!$C$10:$C$509),""))</f>
        <v/>
      </c>
      <c r="Z103" s="57">
        <f>IF(OR($A103="",Z$9=""),"",IFERROR(COUNTIFS('Job Catalog'!$F$10:$F$509,$A103,'Job Catalog'!$H$10:$H$509,Z$7,'Job Catalog'!$I$10:$I$509,Z$9)/COUNTA('Job Catalog'!$C$10:$C$509),""))</f>
        <v/>
      </c>
      <c r="AA103" s="57">
        <f>IF(OR($A103="",AA$9=""),"",IFERROR(COUNTIFS('Job Catalog'!$F$10:$F$509,$A103,'Job Catalog'!$H$10:$H$509,AA$7,'Job Catalog'!$I$10:$I$509,AA$9)/COUNTA('Job Catalog'!$C$10:$C$509),""))</f>
        <v/>
      </c>
      <c r="AB103" s="57">
        <f>IF(OR($A103="",AB$9=""),"",IFERROR(COUNTIFS('Job Catalog'!$F$10:$F$509,$A103,'Job Catalog'!$H$10:$H$509,AB$7,'Job Catalog'!$I$10:$I$509,AB$9)/COUNTA('Job Catalog'!$C$10:$C$509),""))</f>
        <v/>
      </c>
      <c r="AC103" s="57">
        <f>IF(OR($A103="",AC$9=""),"",IFERROR(COUNTIFS('Job Catalog'!$F$10:$F$509,$A103,'Job Catalog'!$H$10:$H$509,AC$7,'Job Catalog'!$I$10:$I$509,AC$9)/COUNTA('Job Catalog'!$C$10:$C$509),""))</f>
        <v/>
      </c>
      <c r="AD103" s="57">
        <f>IF(OR($A103="",AD$9=""),"",IFERROR(COUNTIFS('Job Catalog'!$F$10:$F$509,$A103,'Job Catalog'!$H$10:$H$509,AD$7,'Job Catalog'!$I$10:$I$509,AD$9)/COUNTA('Job Catalog'!$C$10:$C$509),""))</f>
        <v/>
      </c>
      <c r="AE103" s="57">
        <f>IF(OR($A103="",AE$9=""),"",IFERROR(COUNTIFS('Job Catalog'!$F$10:$F$509,$A103,'Job Catalog'!$H$10:$H$509,AE$7,'Job Catalog'!$I$10:$I$509,AE$9)/COUNTA('Job Catalog'!$C$10:$C$509),""))</f>
        <v/>
      </c>
      <c r="AF103" s="57">
        <f>IF(OR($A103="",AF$9=""),"",IFERROR(COUNTIFS('Job Catalog'!$F$10:$F$509,$A103,'Job Catalog'!$H$10:$H$509,AF$7,'Job Catalog'!$I$10:$I$509,AF$9)/COUNTA('Job Catalog'!$C$10:$C$509),""))</f>
        <v/>
      </c>
      <c r="AG103" s="57">
        <f>IF(OR($A103="",AG$9=""),"",IFERROR(COUNTIFS('Job Catalog'!$F$10:$F$509,$A103,'Job Catalog'!$H$10:$H$509,AG$7,'Job Catalog'!$I$10:$I$509,AG$9)/COUNTA('Job Catalog'!$C$10:$C$509),""))</f>
        <v/>
      </c>
      <c r="AH103" s="57">
        <f>IF(OR($A103="",AH$9=""),"",IFERROR(COUNTIFS('Job Catalog'!$F$10:$F$509,$A103,'Job Catalog'!$H$10:$H$509,AH$7,'Job Catalog'!$I$10:$I$509,AH$9)/COUNTA('Job Catalog'!$C$10:$C$509),""))</f>
        <v/>
      </c>
      <c r="AI103" s="57">
        <f>IF(OR($A103="",AI$9=""),"",IFERROR(COUNTIFS('Job Catalog'!$F$10:$F$509,$A103,'Job Catalog'!$H$10:$H$509,AI$7,'Job Catalog'!$I$10:$I$509,AI$9)/COUNTA('Job Catalog'!$C$10:$C$509),""))</f>
        <v/>
      </c>
      <c r="AJ103" s="57">
        <f>IF(OR($A103="",AJ$9=""),"",IFERROR(COUNTIFS('Job Catalog'!$F$10:$F$509,$A103,'Job Catalog'!$H$10:$H$509,AJ$7,'Job Catalog'!$I$10:$I$509,AJ$9)/COUNTA('Job Catalog'!$C$10:$C$509),""))</f>
        <v/>
      </c>
      <c r="AK103" s="57">
        <f>IF(OR($A103="",AK$9=""),"",IFERROR(COUNTIFS('Job Catalog'!$F$10:$F$509,$A103,'Job Catalog'!$H$10:$H$509,AK$7,'Job Catalog'!$I$10:$I$509,AK$9)/COUNTA('Job Catalog'!$C$10:$C$509),""))</f>
        <v/>
      </c>
      <c r="AL103" s="57">
        <f>IF(OR($A103="",AL$9=""),"",IFERROR(COUNTIFS('Job Catalog'!$F$10:$F$509,$A103,'Job Catalog'!$H$10:$H$509,AL$7,'Job Catalog'!$I$10:$I$509,AL$9)/COUNTA('Job Catalog'!$C$10:$C$509),""))</f>
        <v/>
      </c>
      <c r="AM103" s="57">
        <f>IF(OR($A103="",AM$9=""),"",IFERROR(COUNTIFS('Job Catalog'!$F$10:$F$509,$A103,'Job Catalog'!$H$10:$H$509,AM$7,'Job Catalog'!$I$10:$I$509,AM$9)/COUNTA('Job Catalog'!$C$10:$C$509),""))</f>
        <v/>
      </c>
      <c r="AN103" s="57">
        <f>IF(OR($A103="",AN$9=""),"",IFERROR(COUNTIFS('Job Catalog'!$F$10:$F$509,$A103,'Job Catalog'!$H$10:$H$509,AN$7,'Job Catalog'!$I$10:$I$509,AN$9)/COUNTA('Job Catalog'!$C$10:$C$509),""))</f>
        <v/>
      </c>
      <c r="AO103" s="57">
        <f>IF(OR($A103="",AO$9=""),"",IFERROR(COUNTIFS('Job Catalog'!$F$10:$F$509,$A103,'Job Catalog'!$H$10:$H$509,AO$7,'Job Catalog'!$I$10:$I$509,AO$9)/COUNTA('Job Catalog'!$C$10:$C$509),""))</f>
        <v/>
      </c>
      <c r="AP103" s="57">
        <f>IF(OR($A103="",AP$9=""),"",IFERROR(COUNTIFS('Job Catalog'!$F$10:$F$509,$A103,'Job Catalog'!$H$10:$H$509,AP$7,'Job Catalog'!$I$10:$I$509,AP$9)/COUNTA('Job Catalog'!$C$10:$C$509),""))</f>
        <v/>
      </c>
      <c r="AQ103" s="57">
        <f>IF(OR($A103="",AQ$9=""),"",IFERROR(COUNTIFS('Job Catalog'!$F$10:$F$509,$A103,'Job Catalog'!$H$10:$H$509,AQ$7,'Job Catalog'!$I$10:$I$509,AQ$9)/COUNTA('Job Catalog'!$C$10:$C$509),""))</f>
        <v/>
      </c>
      <c r="AR103" s="57">
        <f>IF(OR($A103="",AR$9=""),"",IFERROR(COUNTIFS('Job Catalog'!$F$10:$F$509,$A103,'Job Catalog'!$H$10:$H$509,AR$7,'Job Catalog'!$I$10:$I$509,AR$9)/COUNTA('Job Catalog'!$C$10:$C$509),""))</f>
        <v/>
      </c>
      <c r="AS103" s="57">
        <f>IF(OR($A103="",AS$9=""),"",IFERROR(COUNTIFS('Job Catalog'!$F$10:$F$509,$A103,'Job Catalog'!$H$10:$H$509,AS$7,'Job Catalog'!$I$10:$I$509,AS$9)/COUNTA('Job Catalog'!$C$10:$C$509),""))</f>
        <v/>
      </c>
      <c r="AT103" s="57">
        <f>IF(OR($A103="",AT$9=""),"",IFERROR(COUNTIFS('Job Catalog'!$F$10:$F$509,$A103,'Job Catalog'!$H$10:$H$509,AT$7,'Job Catalog'!$I$10:$I$509,AT$9)/COUNTA('Job Catalog'!$C$10:$C$509),""))</f>
        <v/>
      </c>
      <c r="AU103" s="57">
        <f>IF(OR($A103="",AU$9=""),"",IFERROR(COUNTIFS('Job Catalog'!$F$10:$F$509,$A103,'Job Catalog'!$H$10:$H$509,AU$7,'Job Catalog'!$I$10:$I$509,AU$9)/COUNTA('Job Catalog'!$C$10:$C$509),""))</f>
        <v/>
      </c>
      <c r="AV103" s="57">
        <f>IF(OR($A103="",AV$9=""),"",IFERROR(COUNTIFS('Job Catalog'!$F$10:$F$509,$A103,'Job Catalog'!$H$10:$H$509,AV$7,'Job Catalog'!$I$10:$I$509,AV$9)/COUNTA('Job Catalog'!$C$10:$C$509),""))</f>
        <v/>
      </c>
      <c r="AW103" s="57">
        <f>IF(OR($A103="",AW$9=""),"",IFERROR(COUNTIFS('Job Catalog'!$F$10:$F$509,$A103,'Job Catalog'!$H$10:$H$509,AW$7,'Job Catalog'!$I$10:$I$509,AW$9)/COUNTA('Job Catalog'!$C$10:$C$509),""))</f>
        <v/>
      </c>
      <c r="AX103" s="57">
        <f>IF(OR($A103="",AX$9=""),"",IFERROR(COUNTIFS('Job Catalog'!$F$10:$F$509,$A103,'Job Catalog'!$H$10:$H$509,AX$7,'Job Catalog'!$I$10:$I$509,AX$9)/COUNTA('Job Catalog'!$C$10:$C$509),""))</f>
        <v/>
      </c>
      <c r="AY103" s="57">
        <f>IF(OR($A103="",AY$9=""),"",IFERROR(COUNTIFS('Job Catalog'!$F$10:$F$509,$A103,'Job Catalog'!$H$10:$H$509,AY$7,'Job Catalog'!$I$10:$I$509,AY$9)/COUNTA('Job Catalog'!$C$10:$C$509),""))</f>
        <v/>
      </c>
      <c r="AZ103" s="57">
        <f>IF(OR($A103="",AZ$9=""),"",IFERROR(COUNTIFS('Job Catalog'!$F$10:$F$509,$A103,'Job Catalog'!$H$10:$H$509,AZ$7,'Job Catalog'!$I$10:$I$509,AZ$9)/COUNTA('Job Catalog'!$C$10:$C$509),""))</f>
        <v/>
      </c>
      <c r="BA103" s="57">
        <f>IF(OR($A103="",BA$9=""),"",IFERROR(COUNTIFS('Job Catalog'!$F$10:$F$509,$A103,'Job Catalog'!$H$10:$H$509,BA$7,'Job Catalog'!$I$10:$I$509,BA$9)/COUNTA('Job Catalog'!$C$10:$C$509),""))</f>
        <v/>
      </c>
      <c r="BB103" s="57">
        <f>IF(OR($A103="",BB$9=""),"",IFERROR(COUNTIFS('Job Catalog'!$F$10:$F$509,$A103,'Job Catalog'!$H$10:$H$509,BB$7,'Job Catalog'!$I$10:$I$509,BB$9)/COUNTA('Job Catalog'!$C$10:$C$509),""))</f>
        <v/>
      </c>
      <c r="BC103" s="57">
        <f>IF(OR($A103="",BC$9=""),"",IFERROR(COUNTIFS('Job Catalog'!$F$10:$F$509,$A103,'Job Catalog'!$H$10:$H$509,BC$7,'Job Catalog'!$I$10:$I$509,BC$9)/COUNTA('Job Catalog'!$C$10:$C$509),""))</f>
        <v/>
      </c>
      <c r="BD103" s="57">
        <f>IF(OR($A103="",BD$9=""),"",IFERROR(COUNTIFS('Job Catalog'!$F$10:$F$509,$A103,'Job Catalog'!$H$10:$H$509,BD$7,'Job Catalog'!$I$10:$I$509,BD$9)/COUNTA('Job Catalog'!$C$10:$C$509),""))</f>
        <v/>
      </c>
      <c r="BE103" s="57">
        <f>IF(OR($A103="",BE$9=""),"",IFERROR(COUNTIFS('Job Catalog'!$F$10:$F$509,$A103,'Job Catalog'!$H$10:$H$509,BE$7,'Job Catalog'!$I$10:$I$509,BE$9)/COUNTA('Job Catalog'!$C$10:$C$509),""))</f>
        <v/>
      </c>
      <c r="BF103" s="57">
        <f>IF(OR($A103="",BF$9=""),"",IFERROR(COUNTIFS('Job Catalog'!$F$10:$F$509,$A103,'Job Catalog'!$H$10:$H$509,BF$7,'Job Catalog'!$I$10:$I$509,BF$9)/COUNTA('Job Catalog'!$C$10:$C$509),""))</f>
        <v/>
      </c>
      <c r="BG103" s="57">
        <f>IF(OR($A103="",BG$9=""),"",IFERROR(COUNTIFS('Job Catalog'!$F$10:$F$509,$A103,'Job Catalog'!$H$10:$H$509,BG$7,'Job Catalog'!$I$10:$I$509,BG$9)/COUNTA('Job Catalog'!$C$10:$C$509),""))</f>
        <v/>
      </c>
      <c r="BH103" s="57">
        <f>IF(OR($A103="",BH$9=""),"",IFERROR(COUNTIFS('Job Catalog'!$F$10:$F$509,$A103,'Job Catalog'!$H$10:$H$509,BH$7,'Job Catalog'!$I$10:$I$509,BH$9)/COUNTA('Job Catalog'!$C$10:$C$509),""))</f>
        <v/>
      </c>
      <c r="BI103" s="57">
        <f>IF(OR($A103="",BI$9=""),"",IFERROR(COUNTIFS('Job Catalog'!$F$10:$F$509,$A103,'Job Catalog'!$H$10:$H$509,BI$7,'Job Catalog'!$I$10:$I$509,BI$9)/COUNTA('Job Catalog'!$C$10:$C$509),""))</f>
        <v/>
      </c>
      <c r="BJ103" s="57">
        <f>IF(OR($A103="",BJ$9=""),"",IFERROR(COUNTIFS('Job Catalog'!$F$10:$F$509,$A103,'Job Catalog'!$H$10:$H$509,BJ$7,'Job Catalog'!$I$10:$I$509,BJ$9)/COUNTA('Job Catalog'!$C$10:$C$509),""))</f>
        <v/>
      </c>
      <c r="BK103" s="57">
        <f>IF(OR($A103="",BK$9=""),"",IFERROR(COUNTIFS('Job Catalog'!$F$10:$F$509,$A103,'Job Catalog'!$H$10:$H$509,BK$7,'Job Catalog'!$I$10:$I$509,BK$9)/COUNTA('Job Catalog'!$C$10:$C$509),""))</f>
        <v/>
      </c>
      <c r="BL103" s="57">
        <f>IF(OR($A103="",BL$9=""),"",IFERROR(COUNTIFS('Job Catalog'!$F$10:$F$509,$A103,'Job Catalog'!$H$10:$H$509,BL$7,'Job Catalog'!$I$10:$I$509,BL$9)/COUNTA('Job Catalog'!$C$10:$C$509),""))</f>
        <v/>
      </c>
      <c r="BM103" s="57">
        <f>IF(OR($A103="",BM$9=""),"",IFERROR(COUNTIFS('Job Catalog'!$F$10:$F$509,$A103,'Job Catalog'!$H$10:$H$509,BM$7,'Job Catalog'!$I$10:$I$509,BM$9)/COUNTA('Job Catalog'!$C$10:$C$509),""))</f>
        <v/>
      </c>
      <c r="BN103" s="57">
        <f>IF(OR($A103="",BN$9=""),"",IFERROR(COUNTIFS('Job Catalog'!$F$10:$F$509,$A103,'Job Catalog'!$H$10:$H$509,BN$7,'Job Catalog'!$I$10:$I$509,BN$9)/COUNTA('Job Catalog'!$C$10:$C$509),""))</f>
        <v/>
      </c>
      <c r="BO103" s="57">
        <f>IF(OR($A103="",BO$9=""),"",IFERROR(COUNTIFS('Job Catalog'!$F$10:$F$509,$A103,'Job Catalog'!$H$10:$H$509,BO$7,'Job Catalog'!$I$10:$I$509,BO$9)/COUNTA('Job Catalog'!$C$10:$C$509),""))</f>
        <v/>
      </c>
      <c r="BP103" s="57">
        <f>IF(OR($A103="",BP$9=""),"",IFERROR(COUNTIFS('Job Catalog'!$F$10:$F$509,$A103,'Job Catalog'!$H$10:$H$509,BP$7,'Job Catalog'!$I$10:$I$509,BP$9)/COUNTA('Job Catalog'!$C$10:$C$509),""))</f>
        <v/>
      </c>
      <c r="BQ103" s="57">
        <f>IF(OR($A103="",BQ$9=""),"",IFERROR(COUNTIFS('Job Catalog'!$F$10:$F$509,$A103,'Job Catalog'!$H$10:$H$509,BQ$7,'Job Catalog'!$I$10:$I$509,BQ$9)/COUNTA('Job Catalog'!$C$10:$C$509),""))</f>
        <v/>
      </c>
      <c r="BR103" s="57">
        <f>IF(OR($A103="",BR$9=""),"",IFERROR(COUNTIFS('Job Catalog'!$F$10:$F$509,$A103,'Job Catalog'!$H$10:$H$509,BR$7,'Job Catalog'!$I$10:$I$509,BR$9)/COUNTA('Job Catalog'!$C$10:$C$509),""))</f>
        <v/>
      </c>
      <c r="BS103" s="57">
        <f>IF(OR($A103="",BS$9=""),"",IFERROR(COUNTIFS('Job Catalog'!$F$10:$F$509,$A103,'Job Catalog'!$H$10:$H$509,BS$7,'Job Catalog'!$I$10:$I$509,BS$9)/COUNTA('Job Catalog'!$C$10:$C$509),""))</f>
        <v/>
      </c>
      <c r="BT103" s="57">
        <f>IF(OR($A103="",BT$9=""),"",IFERROR(COUNTIFS('Job Catalog'!$F$10:$F$509,$A103,'Job Catalog'!$H$10:$H$509,BT$7,'Job Catalog'!$I$10:$I$509,BT$9)/COUNTA('Job Catalog'!$C$10:$C$509),""))</f>
        <v/>
      </c>
      <c r="BU103" s="57">
        <f>IF(OR($A103="",BU$9=""),"",IFERROR(COUNTIFS('Job Catalog'!$F$10:$F$509,$A103,'Job Catalog'!$H$10:$H$509,BU$7,'Job Catalog'!$I$10:$I$509,BU$9)/COUNTA('Job Catalog'!$C$10:$C$509),""))</f>
        <v/>
      </c>
      <c r="BV103" s="57">
        <f>IF(OR($A103="",BV$9=""),"",IFERROR(COUNTIFS('Job Catalog'!$F$10:$F$509,$A103,'Job Catalog'!$H$10:$H$509,BV$7,'Job Catalog'!$I$10:$I$509,BV$9)/COUNTA('Job Catalog'!$C$10:$C$509),""))</f>
        <v/>
      </c>
      <c r="BW103" s="57">
        <f>IF(OR($A103="",BW$9=""),"",IFERROR(COUNTIFS('Job Catalog'!$F$10:$F$509,$A103,'Job Catalog'!$H$10:$H$509,BW$7,'Job Catalog'!$I$10:$I$509,BW$9)/COUNTA('Job Catalog'!$C$10:$C$509),""))</f>
        <v/>
      </c>
      <c r="BX103" s="57">
        <f>IF(OR($A103="",BX$9=""),"",IFERROR(COUNTIFS('Job Catalog'!$F$10:$F$509,$A103,'Job Catalog'!$H$10:$H$509,BX$7,'Job Catalog'!$I$10:$I$509,BX$9)/COUNTA('Job Catalog'!$C$10:$C$509),""))</f>
        <v/>
      </c>
      <c r="BY103" s="57">
        <f>IF(OR($A103="",BY$9=""),"",IFERROR(COUNTIFS('Job Catalog'!$F$10:$F$509,$A103,'Job Catalog'!$H$10:$H$509,BY$7,'Job Catalog'!$I$10:$I$509,BY$9)/COUNTA('Job Catalog'!$C$10:$C$509),""))</f>
        <v/>
      </c>
      <c r="BZ103" s="57">
        <f>IF(OR($A103="",BZ$9=""),"",IFERROR(COUNTIFS('Job Catalog'!$F$10:$F$509,$A103,'Job Catalog'!$H$10:$H$509,BZ$7,'Job Catalog'!$I$10:$I$509,BZ$9)/COUNTA('Job Catalog'!$C$10:$C$509),""))</f>
        <v/>
      </c>
      <c r="CA103" s="57">
        <f>IF(OR($A103="",CA$9=""),"",IFERROR(COUNTIFS('Job Catalog'!$F$10:$F$509,$A103,'Job Catalog'!$H$10:$H$509,CA$7,'Job Catalog'!$I$10:$I$509,CA$9)/COUNTA('Job Catalog'!$C$10:$C$509),""))</f>
        <v/>
      </c>
      <c r="CB103" s="57">
        <f>IF(OR($A103="",CB$9=""),"",IFERROR(COUNTIFS('Job Catalog'!$F$10:$F$509,$A103,'Job Catalog'!$H$10:$H$509,CB$7,'Job Catalog'!$I$10:$I$509,CB$9)/COUNTA('Job Catalog'!$C$10:$C$509),""))</f>
        <v/>
      </c>
      <c r="CC103" s="57">
        <f>IF(OR($A103="",CC$9=""),"",IFERROR(COUNTIFS('Job Catalog'!$F$10:$F$509,$A103,'Job Catalog'!$H$10:$H$509,CC$7,'Job Catalog'!$I$10:$I$509,CC$9)/COUNTA('Job Catalog'!$C$10:$C$509),""))</f>
        <v/>
      </c>
      <c r="CD103" s="57">
        <f>IF(OR($A103="",CD$9=""),"",IFERROR(COUNTIFS('Job Catalog'!$F$10:$F$509,$A103,'Job Catalog'!$H$10:$H$509,CD$7,'Job Catalog'!$I$10:$I$509,CD$9)/COUNTA('Job Catalog'!$C$10:$C$509),""))</f>
        <v/>
      </c>
      <c r="CE103" s="57">
        <f>IF(OR($A103="",CE$9=""),"",IFERROR(COUNTIFS('Job Catalog'!$F$10:$F$509,$A103,'Job Catalog'!$H$10:$H$509,CE$7,'Job Catalog'!$I$10:$I$509,CE$9)/COUNTA('Job Catalog'!$C$10:$C$509),""))</f>
        <v/>
      </c>
      <c r="CF103" s="57">
        <f>IF(OR($A103="",CF$9=""),"",IFERROR(COUNTIFS('Job Catalog'!$F$10:$F$509,$A103,'Job Catalog'!$H$10:$H$509,CF$7,'Job Catalog'!$I$10:$I$509,CF$9)/COUNTA('Job Catalog'!$C$10:$C$509),""))</f>
        <v/>
      </c>
      <c r="CG103" s="57">
        <f>IF(OR($A103="",CG$9=""),"",IFERROR(COUNTIFS('Job Catalog'!$F$10:$F$509,$A103,'Job Catalog'!$H$10:$H$509,CG$7,'Job Catalog'!$I$10:$I$509,CG$9)/COUNTA('Job Catalog'!$C$10:$C$509),""))</f>
        <v/>
      </c>
      <c r="CH103" s="57">
        <f>IF(OR($A103="",CH$9=""),"",IFERROR(COUNTIFS('Job Catalog'!$F$10:$F$509,$A103,'Job Catalog'!$H$10:$H$509,CH$7,'Job Catalog'!$I$10:$I$509,CH$9)/COUNTA('Job Catalog'!$C$10:$C$509),""))</f>
        <v/>
      </c>
      <c r="CI103" s="57">
        <f>IF(OR($A103="",CI$9=""),"",IFERROR(COUNTIFS('Job Catalog'!$F$10:$F$509,$A103,'Job Catalog'!$H$10:$H$509,CI$7,'Job Catalog'!$I$10:$I$509,CI$9)/COUNTA('Job Catalog'!$C$10:$C$509),""))</f>
        <v/>
      </c>
      <c r="CJ103" s="57">
        <f>IF(OR($A103="",CJ$9=""),"",IFERROR(COUNTIFS('Job Catalog'!$F$10:$F$509,$A103,'Job Catalog'!$H$10:$H$509,CJ$7,'Job Catalog'!$I$10:$I$509,CJ$9)/COUNTA('Job Catalog'!$C$10:$C$509),""))</f>
        <v/>
      </c>
      <c r="CK103" s="57">
        <f>IF(OR($A103="",CK$9=""),"",IFERROR(COUNTIFS('Job Catalog'!$F$10:$F$509,$A103,'Job Catalog'!$H$10:$H$509,CK$7,'Job Catalog'!$I$10:$I$509,CK$9)/COUNTA('Job Catalog'!$C$10:$C$509),""))</f>
        <v/>
      </c>
      <c r="CL103" s="57">
        <f>IF(OR($A103="",CL$9=""),"",IFERROR(COUNTIFS('Job Catalog'!$F$10:$F$509,$A103,'Job Catalog'!$H$10:$H$509,CL$7,'Job Catalog'!$I$10:$I$509,CL$9)/COUNTA('Job Catalog'!$C$10:$C$509),""))</f>
        <v/>
      </c>
      <c r="CM103" s="57">
        <f>IF(OR($A103="",CM$9=""),"",IFERROR(COUNTIFS('Job Catalog'!$F$10:$F$509,$A103,'Job Catalog'!$H$10:$H$509,CM$7,'Job Catalog'!$I$10:$I$509,CM$9)/COUNTA('Job Catalog'!$C$10:$C$509),""))</f>
        <v/>
      </c>
      <c r="CN103" s="57">
        <f>IF(OR($A103="",CN$9=""),"",IFERROR(COUNTIFS('Job Catalog'!$F$10:$F$509,$A103,'Job Catalog'!$H$10:$H$509,CN$7,'Job Catalog'!$I$10:$I$509,CN$9)/COUNTA('Job Catalog'!$C$10:$C$509),""))</f>
        <v/>
      </c>
      <c r="CO103" s="57">
        <f>IF(OR($A103="",CO$9=""),"",IFERROR(COUNTIFS('Job Catalog'!$F$10:$F$509,$A103,'Job Catalog'!$H$10:$H$509,CO$7,'Job Catalog'!$I$10:$I$509,CO$9)/COUNTA('Job Catalog'!$C$10:$C$509),""))</f>
        <v/>
      </c>
      <c r="CP103" s="57">
        <f>IF(OR($A103="",CP$9=""),"",IFERROR(COUNTIFS('Job Catalog'!$F$10:$F$509,$A103,'Job Catalog'!$H$10:$H$509,CP$7,'Job Catalog'!$I$10:$I$509,CP$9)/COUNTA('Job Catalog'!$C$10:$C$509),""))</f>
        <v/>
      </c>
      <c r="CQ103" s="57">
        <f>IF(OR($A103="",CQ$9=""),"",IFERROR(COUNTIFS('Job Catalog'!$F$10:$F$509,$A103,'Job Catalog'!$H$10:$H$509,CQ$7,'Job Catalog'!$I$10:$I$509,CQ$9)/COUNTA('Job Catalog'!$C$10:$C$509),""))</f>
        <v/>
      </c>
      <c r="CR103" s="57">
        <f>IF(OR($A103="",CR$9=""),"",IFERROR(COUNTIFS('Job Catalog'!$F$10:$F$509,$A103,'Job Catalog'!$H$10:$H$509,CR$7,'Job Catalog'!$I$10:$I$509,CR$9)/COUNTA('Job Catalog'!$C$10:$C$509),""))</f>
        <v/>
      </c>
      <c r="CS103" s="57">
        <f>IF(OR($A103="",CS$9=""),"",IFERROR(COUNTIFS('Job Catalog'!$F$10:$F$509,$A103,'Job Catalog'!$H$10:$H$509,CS$7,'Job Catalog'!$I$10:$I$509,CS$9)/COUNTA('Job Catalog'!$C$10:$C$509),""))</f>
        <v/>
      </c>
      <c r="CT103" s="57">
        <f>IF(OR($A103="",CT$9=""),"",IFERROR(COUNTIFS('Job Catalog'!$F$10:$F$509,$A103,'Job Catalog'!$H$10:$H$509,CT$7,'Job Catalog'!$I$10:$I$509,CT$9)/COUNTA('Job Catalog'!$C$10:$C$509),""))</f>
        <v/>
      </c>
      <c r="CU103" s="58">
        <f>IF($A103="","",SUM(C103:CT103))</f>
        <v/>
      </c>
    </row>
    <row r="104">
      <c r="A104">
        <f>IF(SETUP!$C242="","",SETUP!$C242)</f>
        <v/>
      </c>
      <c r="B104" s="9">
        <f>IF(SETUP!$C242="","",SETUP!$B242&amp;" / "&amp;SETUP!$D242)</f>
        <v/>
      </c>
      <c r="C104" s="57">
        <f>IF(OR($A104="",C$9=""),"",IFERROR(COUNTIFS('Job Catalog'!$F$10:$F$509,$A104,'Job Catalog'!$H$10:$H$509,C$7,'Job Catalog'!$I$10:$I$509,C$9)/COUNTA('Job Catalog'!$C$10:$C$509),""))</f>
        <v/>
      </c>
      <c r="D104" s="57">
        <f>IF(OR($A104="",D$9=""),"",IFERROR(COUNTIFS('Job Catalog'!$F$10:$F$509,$A104,'Job Catalog'!$H$10:$H$509,D$7,'Job Catalog'!$I$10:$I$509,D$9)/COUNTA('Job Catalog'!$C$10:$C$509),""))</f>
        <v/>
      </c>
      <c r="E104" s="57">
        <f>IF(OR($A104="",E$9=""),"",IFERROR(COUNTIFS('Job Catalog'!$F$10:$F$509,$A104,'Job Catalog'!$H$10:$H$509,E$7,'Job Catalog'!$I$10:$I$509,E$9)/COUNTA('Job Catalog'!$C$10:$C$509),""))</f>
        <v/>
      </c>
      <c r="F104" s="57">
        <f>IF(OR($A104="",F$9=""),"",IFERROR(COUNTIFS('Job Catalog'!$F$10:$F$509,$A104,'Job Catalog'!$H$10:$H$509,F$7,'Job Catalog'!$I$10:$I$509,F$9)/COUNTA('Job Catalog'!$C$10:$C$509),""))</f>
        <v/>
      </c>
      <c r="G104" s="57">
        <f>IF(OR($A104="",G$9=""),"",IFERROR(COUNTIFS('Job Catalog'!$F$10:$F$509,$A104,'Job Catalog'!$H$10:$H$509,G$7,'Job Catalog'!$I$10:$I$509,G$9)/COUNTA('Job Catalog'!$C$10:$C$509),""))</f>
        <v/>
      </c>
      <c r="H104" s="57">
        <f>IF(OR($A104="",H$9=""),"",IFERROR(COUNTIFS('Job Catalog'!$F$10:$F$509,$A104,'Job Catalog'!$H$10:$H$509,H$7,'Job Catalog'!$I$10:$I$509,H$9)/COUNTA('Job Catalog'!$C$10:$C$509),""))</f>
        <v/>
      </c>
      <c r="I104" s="57">
        <f>IF(OR($A104="",I$9=""),"",IFERROR(COUNTIFS('Job Catalog'!$F$10:$F$509,$A104,'Job Catalog'!$H$10:$H$509,I$7,'Job Catalog'!$I$10:$I$509,I$9)/COUNTA('Job Catalog'!$C$10:$C$509),""))</f>
        <v/>
      </c>
      <c r="J104" s="57">
        <f>IF(OR($A104="",J$9=""),"",IFERROR(COUNTIFS('Job Catalog'!$F$10:$F$509,$A104,'Job Catalog'!$H$10:$H$509,J$7,'Job Catalog'!$I$10:$I$509,J$9)/COUNTA('Job Catalog'!$C$10:$C$509),""))</f>
        <v/>
      </c>
      <c r="K104" s="57">
        <f>IF(OR($A104="",K$9=""),"",IFERROR(COUNTIFS('Job Catalog'!$F$10:$F$509,$A104,'Job Catalog'!$H$10:$H$509,K$7,'Job Catalog'!$I$10:$I$509,K$9)/COUNTA('Job Catalog'!$C$10:$C$509),""))</f>
        <v/>
      </c>
      <c r="L104" s="57">
        <f>IF(OR($A104="",L$9=""),"",IFERROR(COUNTIFS('Job Catalog'!$F$10:$F$509,$A104,'Job Catalog'!$H$10:$H$509,L$7,'Job Catalog'!$I$10:$I$509,L$9)/COUNTA('Job Catalog'!$C$10:$C$509),""))</f>
        <v/>
      </c>
      <c r="M104" s="57">
        <f>IF(OR($A104="",M$9=""),"",IFERROR(COUNTIFS('Job Catalog'!$F$10:$F$509,$A104,'Job Catalog'!$H$10:$H$509,M$7,'Job Catalog'!$I$10:$I$509,M$9)/COUNTA('Job Catalog'!$C$10:$C$509),""))</f>
        <v/>
      </c>
      <c r="N104" s="57">
        <f>IF(OR($A104="",N$9=""),"",IFERROR(COUNTIFS('Job Catalog'!$F$10:$F$509,$A104,'Job Catalog'!$H$10:$H$509,N$7,'Job Catalog'!$I$10:$I$509,N$9)/COUNTA('Job Catalog'!$C$10:$C$509),""))</f>
        <v/>
      </c>
      <c r="O104" s="57">
        <f>IF(OR($A104="",O$9=""),"",IFERROR(COUNTIFS('Job Catalog'!$F$10:$F$509,$A104,'Job Catalog'!$H$10:$H$509,O$7,'Job Catalog'!$I$10:$I$509,O$9)/COUNTA('Job Catalog'!$C$10:$C$509),""))</f>
        <v/>
      </c>
      <c r="P104" s="57">
        <f>IF(OR($A104="",P$9=""),"",IFERROR(COUNTIFS('Job Catalog'!$F$10:$F$509,$A104,'Job Catalog'!$H$10:$H$509,P$7,'Job Catalog'!$I$10:$I$509,P$9)/COUNTA('Job Catalog'!$C$10:$C$509),""))</f>
        <v/>
      </c>
      <c r="Q104" s="57">
        <f>IF(OR($A104="",Q$9=""),"",IFERROR(COUNTIFS('Job Catalog'!$F$10:$F$509,$A104,'Job Catalog'!$H$10:$H$509,Q$7,'Job Catalog'!$I$10:$I$509,Q$9)/COUNTA('Job Catalog'!$C$10:$C$509),""))</f>
        <v/>
      </c>
      <c r="R104" s="57">
        <f>IF(OR($A104="",R$9=""),"",IFERROR(COUNTIFS('Job Catalog'!$F$10:$F$509,$A104,'Job Catalog'!$H$10:$H$509,R$7,'Job Catalog'!$I$10:$I$509,R$9)/COUNTA('Job Catalog'!$C$10:$C$509),""))</f>
        <v/>
      </c>
      <c r="S104" s="57">
        <f>IF(OR($A104="",S$9=""),"",IFERROR(COUNTIFS('Job Catalog'!$F$10:$F$509,$A104,'Job Catalog'!$H$10:$H$509,S$7,'Job Catalog'!$I$10:$I$509,S$9)/COUNTA('Job Catalog'!$C$10:$C$509),""))</f>
        <v/>
      </c>
      <c r="T104" s="57">
        <f>IF(OR($A104="",T$9=""),"",IFERROR(COUNTIFS('Job Catalog'!$F$10:$F$509,$A104,'Job Catalog'!$H$10:$H$509,T$7,'Job Catalog'!$I$10:$I$509,T$9)/COUNTA('Job Catalog'!$C$10:$C$509),""))</f>
        <v/>
      </c>
      <c r="U104" s="57">
        <f>IF(OR($A104="",U$9=""),"",IFERROR(COUNTIFS('Job Catalog'!$F$10:$F$509,$A104,'Job Catalog'!$H$10:$H$509,U$7,'Job Catalog'!$I$10:$I$509,U$9)/COUNTA('Job Catalog'!$C$10:$C$509),""))</f>
        <v/>
      </c>
      <c r="V104" s="57">
        <f>IF(OR($A104="",V$9=""),"",IFERROR(COUNTIFS('Job Catalog'!$F$10:$F$509,$A104,'Job Catalog'!$H$10:$H$509,V$7,'Job Catalog'!$I$10:$I$509,V$9)/COUNTA('Job Catalog'!$C$10:$C$509),""))</f>
        <v/>
      </c>
      <c r="W104" s="57">
        <f>IF(OR($A104="",W$9=""),"",IFERROR(COUNTIFS('Job Catalog'!$F$10:$F$509,$A104,'Job Catalog'!$H$10:$H$509,W$7,'Job Catalog'!$I$10:$I$509,W$9)/COUNTA('Job Catalog'!$C$10:$C$509),""))</f>
        <v/>
      </c>
      <c r="X104" s="57">
        <f>IF(OR($A104="",X$9=""),"",IFERROR(COUNTIFS('Job Catalog'!$F$10:$F$509,$A104,'Job Catalog'!$H$10:$H$509,X$7,'Job Catalog'!$I$10:$I$509,X$9)/COUNTA('Job Catalog'!$C$10:$C$509),""))</f>
        <v/>
      </c>
      <c r="Y104" s="57">
        <f>IF(OR($A104="",Y$9=""),"",IFERROR(COUNTIFS('Job Catalog'!$F$10:$F$509,$A104,'Job Catalog'!$H$10:$H$509,Y$7,'Job Catalog'!$I$10:$I$509,Y$9)/COUNTA('Job Catalog'!$C$10:$C$509),""))</f>
        <v/>
      </c>
      <c r="Z104" s="57">
        <f>IF(OR($A104="",Z$9=""),"",IFERROR(COUNTIFS('Job Catalog'!$F$10:$F$509,$A104,'Job Catalog'!$H$10:$H$509,Z$7,'Job Catalog'!$I$10:$I$509,Z$9)/COUNTA('Job Catalog'!$C$10:$C$509),""))</f>
        <v/>
      </c>
      <c r="AA104" s="57">
        <f>IF(OR($A104="",AA$9=""),"",IFERROR(COUNTIFS('Job Catalog'!$F$10:$F$509,$A104,'Job Catalog'!$H$10:$H$509,AA$7,'Job Catalog'!$I$10:$I$509,AA$9)/COUNTA('Job Catalog'!$C$10:$C$509),""))</f>
        <v/>
      </c>
      <c r="AB104" s="57">
        <f>IF(OR($A104="",AB$9=""),"",IFERROR(COUNTIFS('Job Catalog'!$F$10:$F$509,$A104,'Job Catalog'!$H$10:$H$509,AB$7,'Job Catalog'!$I$10:$I$509,AB$9)/COUNTA('Job Catalog'!$C$10:$C$509),""))</f>
        <v/>
      </c>
      <c r="AC104" s="57">
        <f>IF(OR($A104="",AC$9=""),"",IFERROR(COUNTIFS('Job Catalog'!$F$10:$F$509,$A104,'Job Catalog'!$H$10:$H$509,AC$7,'Job Catalog'!$I$10:$I$509,AC$9)/COUNTA('Job Catalog'!$C$10:$C$509),""))</f>
        <v/>
      </c>
      <c r="AD104" s="57">
        <f>IF(OR($A104="",AD$9=""),"",IFERROR(COUNTIFS('Job Catalog'!$F$10:$F$509,$A104,'Job Catalog'!$H$10:$H$509,AD$7,'Job Catalog'!$I$10:$I$509,AD$9)/COUNTA('Job Catalog'!$C$10:$C$509),""))</f>
        <v/>
      </c>
      <c r="AE104" s="57">
        <f>IF(OR($A104="",AE$9=""),"",IFERROR(COUNTIFS('Job Catalog'!$F$10:$F$509,$A104,'Job Catalog'!$H$10:$H$509,AE$7,'Job Catalog'!$I$10:$I$509,AE$9)/COUNTA('Job Catalog'!$C$10:$C$509),""))</f>
        <v/>
      </c>
      <c r="AF104" s="57">
        <f>IF(OR($A104="",AF$9=""),"",IFERROR(COUNTIFS('Job Catalog'!$F$10:$F$509,$A104,'Job Catalog'!$H$10:$H$509,AF$7,'Job Catalog'!$I$10:$I$509,AF$9)/COUNTA('Job Catalog'!$C$10:$C$509),""))</f>
        <v/>
      </c>
      <c r="AG104" s="57">
        <f>IF(OR($A104="",AG$9=""),"",IFERROR(COUNTIFS('Job Catalog'!$F$10:$F$509,$A104,'Job Catalog'!$H$10:$H$509,AG$7,'Job Catalog'!$I$10:$I$509,AG$9)/COUNTA('Job Catalog'!$C$10:$C$509),""))</f>
        <v/>
      </c>
      <c r="AH104" s="57">
        <f>IF(OR($A104="",AH$9=""),"",IFERROR(COUNTIFS('Job Catalog'!$F$10:$F$509,$A104,'Job Catalog'!$H$10:$H$509,AH$7,'Job Catalog'!$I$10:$I$509,AH$9)/COUNTA('Job Catalog'!$C$10:$C$509),""))</f>
        <v/>
      </c>
      <c r="AI104" s="57">
        <f>IF(OR($A104="",AI$9=""),"",IFERROR(COUNTIFS('Job Catalog'!$F$10:$F$509,$A104,'Job Catalog'!$H$10:$H$509,AI$7,'Job Catalog'!$I$10:$I$509,AI$9)/COUNTA('Job Catalog'!$C$10:$C$509),""))</f>
        <v/>
      </c>
      <c r="AJ104" s="57">
        <f>IF(OR($A104="",AJ$9=""),"",IFERROR(COUNTIFS('Job Catalog'!$F$10:$F$509,$A104,'Job Catalog'!$H$10:$H$509,AJ$7,'Job Catalog'!$I$10:$I$509,AJ$9)/COUNTA('Job Catalog'!$C$10:$C$509),""))</f>
        <v/>
      </c>
      <c r="AK104" s="57">
        <f>IF(OR($A104="",AK$9=""),"",IFERROR(COUNTIFS('Job Catalog'!$F$10:$F$509,$A104,'Job Catalog'!$H$10:$H$509,AK$7,'Job Catalog'!$I$10:$I$509,AK$9)/COUNTA('Job Catalog'!$C$10:$C$509),""))</f>
        <v/>
      </c>
      <c r="AL104" s="57">
        <f>IF(OR($A104="",AL$9=""),"",IFERROR(COUNTIFS('Job Catalog'!$F$10:$F$509,$A104,'Job Catalog'!$H$10:$H$509,AL$7,'Job Catalog'!$I$10:$I$509,AL$9)/COUNTA('Job Catalog'!$C$10:$C$509),""))</f>
        <v/>
      </c>
      <c r="AM104" s="57">
        <f>IF(OR($A104="",AM$9=""),"",IFERROR(COUNTIFS('Job Catalog'!$F$10:$F$509,$A104,'Job Catalog'!$H$10:$H$509,AM$7,'Job Catalog'!$I$10:$I$509,AM$9)/COUNTA('Job Catalog'!$C$10:$C$509),""))</f>
        <v/>
      </c>
      <c r="AN104" s="57">
        <f>IF(OR($A104="",AN$9=""),"",IFERROR(COUNTIFS('Job Catalog'!$F$10:$F$509,$A104,'Job Catalog'!$H$10:$H$509,AN$7,'Job Catalog'!$I$10:$I$509,AN$9)/COUNTA('Job Catalog'!$C$10:$C$509),""))</f>
        <v/>
      </c>
      <c r="AO104" s="57">
        <f>IF(OR($A104="",AO$9=""),"",IFERROR(COUNTIFS('Job Catalog'!$F$10:$F$509,$A104,'Job Catalog'!$H$10:$H$509,AO$7,'Job Catalog'!$I$10:$I$509,AO$9)/COUNTA('Job Catalog'!$C$10:$C$509),""))</f>
        <v/>
      </c>
      <c r="AP104" s="57">
        <f>IF(OR($A104="",AP$9=""),"",IFERROR(COUNTIFS('Job Catalog'!$F$10:$F$509,$A104,'Job Catalog'!$H$10:$H$509,AP$7,'Job Catalog'!$I$10:$I$509,AP$9)/COUNTA('Job Catalog'!$C$10:$C$509),""))</f>
        <v/>
      </c>
      <c r="AQ104" s="57">
        <f>IF(OR($A104="",AQ$9=""),"",IFERROR(COUNTIFS('Job Catalog'!$F$10:$F$509,$A104,'Job Catalog'!$H$10:$H$509,AQ$7,'Job Catalog'!$I$10:$I$509,AQ$9)/COUNTA('Job Catalog'!$C$10:$C$509),""))</f>
        <v/>
      </c>
      <c r="AR104" s="57">
        <f>IF(OR($A104="",AR$9=""),"",IFERROR(COUNTIFS('Job Catalog'!$F$10:$F$509,$A104,'Job Catalog'!$H$10:$H$509,AR$7,'Job Catalog'!$I$10:$I$509,AR$9)/COUNTA('Job Catalog'!$C$10:$C$509),""))</f>
        <v/>
      </c>
      <c r="AS104" s="57">
        <f>IF(OR($A104="",AS$9=""),"",IFERROR(COUNTIFS('Job Catalog'!$F$10:$F$509,$A104,'Job Catalog'!$H$10:$H$509,AS$7,'Job Catalog'!$I$10:$I$509,AS$9)/COUNTA('Job Catalog'!$C$10:$C$509),""))</f>
        <v/>
      </c>
      <c r="AT104" s="57">
        <f>IF(OR($A104="",AT$9=""),"",IFERROR(COUNTIFS('Job Catalog'!$F$10:$F$509,$A104,'Job Catalog'!$H$10:$H$509,AT$7,'Job Catalog'!$I$10:$I$509,AT$9)/COUNTA('Job Catalog'!$C$10:$C$509),""))</f>
        <v/>
      </c>
      <c r="AU104" s="57">
        <f>IF(OR($A104="",AU$9=""),"",IFERROR(COUNTIFS('Job Catalog'!$F$10:$F$509,$A104,'Job Catalog'!$H$10:$H$509,AU$7,'Job Catalog'!$I$10:$I$509,AU$9)/COUNTA('Job Catalog'!$C$10:$C$509),""))</f>
        <v/>
      </c>
      <c r="AV104" s="57">
        <f>IF(OR($A104="",AV$9=""),"",IFERROR(COUNTIFS('Job Catalog'!$F$10:$F$509,$A104,'Job Catalog'!$H$10:$H$509,AV$7,'Job Catalog'!$I$10:$I$509,AV$9)/COUNTA('Job Catalog'!$C$10:$C$509),""))</f>
        <v/>
      </c>
      <c r="AW104" s="57">
        <f>IF(OR($A104="",AW$9=""),"",IFERROR(COUNTIFS('Job Catalog'!$F$10:$F$509,$A104,'Job Catalog'!$H$10:$H$509,AW$7,'Job Catalog'!$I$10:$I$509,AW$9)/COUNTA('Job Catalog'!$C$10:$C$509),""))</f>
        <v/>
      </c>
      <c r="AX104" s="57">
        <f>IF(OR($A104="",AX$9=""),"",IFERROR(COUNTIFS('Job Catalog'!$F$10:$F$509,$A104,'Job Catalog'!$H$10:$H$509,AX$7,'Job Catalog'!$I$10:$I$509,AX$9)/COUNTA('Job Catalog'!$C$10:$C$509),""))</f>
        <v/>
      </c>
      <c r="AY104" s="57">
        <f>IF(OR($A104="",AY$9=""),"",IFERROR(COUNTIFS('Job Catalog'!$F$10:$F$509,$A104,'Job Catalog'!$H$10:$H$509,AY$7,'Job Catalog'!$I$10:$I$509,AY$9)/COUNTA('Job Catalog'!$C$10:$C$509),""))</f>
        <v/>
      </c>
      <c r="AZ104" s="57">
        <f>IF(OR($A104="",AZ$9=""),"",IFERROR(COUNTIFS('Job Catalog'!$F$10:$F$509,$A104,'Job Catalog'!$H$10:$H$509,AZ$7,'Job Catalog'!$I$10:$I$509,AZ$9)/COUNTA('Job Catalog'!$C$10:$C$509),""))</f>
        <v/>
      </c>
      <c r="BA104" s="57">
        <f>IF(OR($A104="",BA$9=""),"",IFERROR(COUNTIFS('Job Catalog'!$F$10:$F$509,$A104,'Job Catalog'!$H$10:$H$509,BA$7,'Job Catalog'!$I$10:$I$509,BA$9)/COUNTA('Job Catalog'!$C$10:$C$509),""))</f>
        <v/>
      </c>
      <c r="BB104" s="57">
        <f>IF(OR($A104="",BB$9=""),"",IFERROR(COUNTIFS('Job Catalog'!$F$10:$F$509,$A104,'Job Catalog'!$H$10:$H$509,BB$7,'Job Catalog'!$I$10:$I$509,BB$9)/COUNTA('Job Catalog'!$C$10:$C$509),""))</f>
        <v/>
      </c>
      <c r="BC104" s="57">
        <f>IF(OR($A104="",BC$9=""),"",IFERROR(COUNTIFS('Job Catalog'!$F$10:$F$509,$A104,'Job Catalog'!$H$10:$H$509,BC$7,'Job Catalog'!$I$10:$I$509,BC$9)/COUNTA('Job Catalog'!$C$10:$C$509),""))</f>
        <v/>
      </c>
      <c r="BD104" s="57">
        <f>IF(OR($A104="",BD$9=""),"",IFERROR(COUNTIFS('Job Catalog'!$F$10:$F$509,$A104,'Job Catalog'!$H$10:$H$509,BD$7,'Job Catalog'!$I$10:$I$509,BD$9)/COUNTA('Job Catalog'!$C$10:$C$509),""))</f>
        <v/>
      </c>
      <c r="BE104" s="57">
        <f>IF(OR($A104="",BE$9=""),"",IFERROR(COUNTIFS('Job Catalog'!$F$10:$F$509,$A104,'Job Catalog'!$H$10:$H$509,BE$7,'Job Catalog'!$I$10:$I$509,BE$9)/COUNTA('Job Catalog'!$C$10:$C$509),""))</f>
        <v/>
      </c>
      <c r="BF104" s="57">
        <f>IF(OR($A104="",BF$9=""),"",IFERROR(COUNTIFS('Job Catalog'!$F$10:$F$509,$A104,'Job Catalog'!$H$10:$H$509,BF$7,'Job Catalog'!$I$10:$I$509,BF$9)/COUNTA('Job Catalog'!$C$10:$C$509),""))</f>
        <v/>
      </c>
      <c r="BG104" s="57">
        <f>IF(OR($A104="",BG$9=""),"",IFERROR(COUNTIFS('Job Catalog'!$F$10:$F$509,$A104,'Job Catalog'!$H$10:$H$509,BG$7,'Job Catalog'!$I$10:$I$509,BG$9)/COUNTA('Job Catalog'!$C$10:$C$509),""))</f>
        <v/>
      </c>
      <c r="BH104" s="57">
        <f>IF(OR($A104="",BH$9=""),"",IFERROR(COUNTIFS('Job Catalog'!$F$10:$F$509,$A104,'Job Catalog'!$H$10:$H$509,BH$7,'Job Catalog'!$I$10:$I$509,BH$9)/COUNTA('Job Catalog'!$C$10:$C$509),""))</f>
        <v/>
      </c>
      <c r="BI104" s="57">
        <f>IF(OR($A104="",BI$9=""),"",IFERROR(COUNTIFS('Job Catalog'!$F$10:$F$509,$A104,'Job Catalog'!$H$10:$H$509,BI$7,'Job Catalog'!$I$10:$I$509,BI$9)/COUNTA('Job Catalog'!$C$10:$C$509),""))</f>
        <v/>
      </c>
      <c r="BJ104" s="57">
        <f>IF(OR($A104="",BJ$9=""),"",IFERROR(COUNTIFS('Job Catalog'!$F$10:$F$509,$A104,'Job Catalog'!$H$10:$H$509,BJ$7,'Job Catalog'!$I$10:$I$509,BJ$9)/COUNTA('Job Catalog'!$C$10:$C$509),""))</f>
        <v/>
      </c>
      <c r="BK104" s="57">
        <f>IF(OR($A104="",BK$9=""),"",IFERROR(COUNTIFS('Job Catalog'!$F$10:$F$509,$A104,'Job Catalog'!$H$10:$H$509,BK$7,'Job Catalog'!$I$10:$I$509,BK$9)/COUNTA('Job Catalog'!$C$10:$C$509),""))</f>
        <v/>
      </c>
      <c r="BL104" s="57">
        <f>IF(OR($A104="",BL$9=""),"",IFERROR(COUNTIFS('Job Catalog'!$F$10:$F$509,$A104,'Job Catalog'!$H$10:$H$509,BL$7,'Job Catalog'!$I$10:$I$509,BL$9)/COUNTA('Job Catalog'!$C$10:$C$509),""))</f>
        <v/>
      </c>
      <c r="BM104" s="57">
        <f>IF(OR($A104="",BM$9=""),"",IFERROR(COUNTIFS('Job Catalog'!$F$10:$F$509,$A104,'Job Catalog'!$H$10:$H$509,BM$7,'Job Catalog'!$I$10:$I$509,BM$9)/COUNTA('Job Catalog'!$C$10:$C$509),""))</f>
        <v/>
      </c>
      <c r="BN104" s="57">
        <f>IF(OR($A104="",BN$9=""),"",IFERROR(COUNTIFS('Job Catalog'!$F$10:$F$509,$A104,'Job Catalog'!$H$10:$H$509,BN$7,'Job Catalog'!$I$10:$I$509,BN$9)/COUNTA('Job Catalog'!$C$10:$C$509),""))</f>
        <v/>
      </c>
      <c r="BO104" s="57">
        <f>IF(OR($A104="",BO$9=""),"",IFERROR(COUNTIFS('Job Catalog'!$F$10:$F$509,$A104,'Job Catalog'!$H$10:$H$509,BO$7,'Job Catalog'!$I$10:$I$509,BO$9)/COUNTA('Job Catalog'!$C$10:$C$509),""))</f>
        <v/>
      </c>
      <c r="BP104" s="57">
        <f>IF(OR($A104="",BP$9=""),"",IFERROR(COUNTIFS('Job Catalog'!$F$10:$F$509,$A104,'Job Catalog'!$H$10:$H$509,BP$7,'Job Catalog'!$I$10:$I$509,BP$9)/COUNTA('Job Catalog'!$C$10:$C$509),""))</f>
        <v/>
      </c>
      <c r="BQ104" s="57">
        <f>IF(OR($A104="",BQ$9=""),"",IFERROR(COUNTIFS('Job Catalog'!$F$10:$F$509,$A104,'Job Catalog'!$H$10:$H$509,BQ$7,'Job Catalog'!$I$10:$I$509,BQ$9)/COUNTA('Job Catalog'!$C$10:$C$509),""))</f>
        <v/>
      </c>
      <c r="BR104" s="57">
        <f>IF(OR($A104="",BR$9=""),"",IFERROR(COUNTIFS('Job Catalog'!$F$10:$F$509,$A104,'Job Catalog'!$H$10:$H$509,BR$7,'Job Catalog'!$I$10:$I$509,BR$9)/COUNTA('Job Catalog'!$C$10:$C$509),""))</f>
        <v/>
      </c>
      <c r="BS104" s="57">
        <f>IF(OR($A104="",BS$9=""),"",IFERROR(COUNTIFS('Job Catalog'!$F$10:$F$509,$A104,'Job Catalog'!$H$10:$H$509,BS$7,'Job Catalog'!$I$10:$I$509,BS$9)/COUNTA('Job Catalog'!$C$10:$C$509),""))</f>
        <v/>
      </c>
      <c r="BT104" s="57">
        <f>IF(OR($A104="",BT$9=""),"",IFERROR(COUNTIFS('Job Catalog'!$F$10:$F$509,$A104,'Job Catalog'!$H$10:$H$509,BT$7,'Job Catalog'!$I$10:$I$509,BT$9)/COUNTA('Job Catalog'!$C$10:$C$509),""))</f>
        <v/>
      </c>
      <c r="BU104" s="57">
        <f>IF(OR($A104="",BU$9=""),"",IFERROR(COUNTIFS('Job Catalog'!$F$10:$F$509,$A104,'Job Catalog'!$H$10:$H$509,BU$7,'Job Catalog'!$I$10:$I$509,BU$9)/COUNTA('Job Catalog'!$C$10:$C$509),""))</f>
        <v/>
      </c>
      <c r="BV104" s="57">
        <f>IF(OR($A104="",BV$9=""),"",IFERROR(COUNTIFS('Job Catalog'!$F$10:$F$509,$A104,'Job Catalog'!$H$10:$H$509,BV$7,'Job Catalog'!$I$10:$I$509,BV$9)/COUNTA('Job Catalog'!$C$10:$C$509),""))</f>
        <v/>
      </c>
      <c r="BW104" s="57">
        <f>IF(OR($A104="",BW$9=""),"",IFERROR(COUNTIFS('Job Catalog'!$F$10:$F$509,$A104,'Job Catalog'!$H$10:$H$509,BW$7,'Job Catalog'!$I$10:$I$509,BW$9)/COUNTA('Job Catalog'!$C$10:$C$509),""))</f>
        <v/>
      </c>
      <c r="BX104" s="57">
        <f>IF(OR($A104="",BX$9=""),"",IFERROR(COUNTIFS('Job Catalog'!$F$10:$F$509,$A104,'Job Catalog'!$H$10:$H$509,BX$7,'Job Catalog'!$I$10:$I$509,BX$9)/COUNTA('Job Catalog'!$C$10:$C$509),""))</f>
        <v/>
      </c>
      <c r="BY104" s="57">
        <f>IF(OR($A104="",BY$9=""),"",IFERROR(COUNTIFS('Job Catalog'!$F$10:$F$509,$A104,'Job Catalog'!$H$10:$H$509,BY$7,'Job Catalog'!$I$10:$I$509,BY$9)/COUNTA('Job Catalog'!$C$10:$C$509),""))</f>
        <v/>
      </c>
      <c r="BZ104" s="57">
        <f>IF(OR($A104="",BZ$9=""),"",IFERROR(COUNTIFS('Job Catalog'!$F$10:$F$509,$A104,'Job Catalog'!$H$10:$H$509,BZ$7,'Job Catalog'!$I$10:$I$509,BZ$9)/COUNTA('Job Catalog'!$C$10:$C$509),""))</f>
        <v/>
      </c>
      <c r="CA104" s="57">
        <f>IF(OR($A104="",CA$9=""),"",IFERROR(COUNTIFS('Job Catalog'!$F$10:$F$509,$A104,'Job Catalog'!$H$10:$H$509,CA$7,'Job Catalog'!$I$10:$I$509,CA$9)/COUNTA('Job Catalog'!$C$10:$C$509),""))</f>
        <v/>
      </c>
      <c r="CB104" s="57">
        <f>IF(OR($A104="",CB$9=""),"",IFERROR(COUNTIFS('Job Catalog'!$F$10:$F$509,$A104,'Job Catalog'!$H$10:$H$509,CB$7,'Job Catalog'!$I$10:$I$509,CB$9)/COUNTA('Job Catalog'!$C$10:$C$509),""))</f>
        <v/>
      </c>
      <c r="CC104" s="57">
        <f>IF(OR($A104="",CC$9=""),"",IFERROR(COUNTIFS('Job Catalog'!$F$10:$F$509,$A104,'Job Catalog'!$H$10:$H$509,CC$7,'Job Catalog'!$I$10:$I$509,CC$9)/COUNTA('Job Catalog'!$C$10:$C$509),""))</f>
        <v/>
      </c>
      <c r="CD104" s="57">
        <f>IF(OR($A104="",CD$9=""),"",IFERROR(COUNTIFS('Job Catalog'!$F$10:$F$509,$A104,'Job Catalog'!$H$10:$H$509,CD$7,'Job Catalog'!$I$10:$I$509,CD$9)/COUNTA('Job Catalog'!$C$10:$C$509),""))</f>
        <v/>
      </c>
      <c r="CE104" s="57">
        <f>IF(OR($A104="",CE$9=""),"",IFERROR(COUNTIFS('Job Catalog'!$F$10:$F$509,$A104,'Job Catalog'!$H$10:$H$509,CE$7,'Job Catalog'!$I$10:$I$509,CE$9)/COUNTA('Job Catalog'!$C$10:$C$509),""))</f>
        <v/>
      </c>
      <c r="CF104" s="57">
        <f>IF(OR($A104="",CF$9=""),"",IFERROR(COUNTIFS('Job Catalog'!$F$10:$F$509,$A104,'Job Catalog'!$H$10:$H$509,CF$7,'Job Catalog'!$I$10:$I$509,CF$9)/COUNTA('Job Catalog'!$C$10:$C$509),""))</f>
        <v/>
      </c>
      <c r="CG104" s="57">
        <f>IF(OR($A104="",CG$9=""),"",IFERROR(COUNTIFS('Job Catalog'!$F$10:$F$509,$A104,'Job Catalog'!$H$10:$H$509,CG$7,'Job Catalog'!$I$10:$I$509,CG$9)/COUNTA('Job Catalog'!$C$10:$C$509),""))</f>
        <v/>
      </c>
      <c r="CH104" s="57">
        <f>IF(OR($A104="",CH$9=""),"",IFERROR(COUNTIFS('Job Catalog'!$F$10:$F$509,$A104,'Job Catalog'!$H$10:$H$509,CH$7,'Job Catalog'!$I$10:$I$509,CH$9)/COUNTA('Job Catalog'!$C$10:$C$509),""))</f>
        <v/>
      </c>
      <c r="CI104" s="57">
        <f>IF(OR($A104="",CI$9=""),"",IFERROR(COUNTIFS('Job Catalog'!$F$10:$F$509,$A104,'Job Catalog'!$H$10:$H$509,CI$7,'Job Catalog'!$I$10:$I$509,CI$9)/COUNTA('Job Catalog'!$C$10:$C$509),""))</f>
        <v/>
      </c>
      <c r="CJ104" s="57">
        <f>IF(OR($A104="",CJ$9=""),"",IFERROR(COUNTIFS('Job Catalog'!$F$10:$F$509,$A104,'Job Catalog'!$H$10:$H$509,CJ$7,'Job Catalog'!$I$10:$I$509,CJ$9)/COUNTA('Job Catalog'!$C$10:$C$509),""))</f>
        <v/>
      </c>
      <c r="CK104" s="57">
        <f>IF(OR($A104="",CK$9=""),"",IFERROR(COUNTIFS('Job Catalog'!$F$10:$F$509,$A104,'Job Catalog'!$H$10:$H$509,CK$7,'Job Catalog'!$I$10:$I$509,CK$9)/COUNTA('Job Catalog'!$C$10:$C$509),""))</f>
        <v/>
      </c>
      <c r="CL104" s="57">
        <f>IF(OR($A104="",CL$9=""),"",IFERROR(COUNTIFS('Job Catalog'!$F$10:$F$509,$A104,'Job Catalog'!$H$10:$H$509,CL$7,'Job Catalog'!$I$10:$I$509,CL$9)/COUNTA('Job Catalog'!$C$10:$C$509),""))</f>
        <v/>
      </c>
      <c r="CM104" s="57">
        <f>IF(OR($A104="",CM$9=""),"",IFERROR(COUNTIFS('Job Catalog'!$F$10:$F$509,$A104,'Job Catalog'!$H$10:$H$509,CM$7,'Job Catalog'!$I$10:$I$509,CM$9)/COUNTA('Job Catalog'!$C$10:$C$509),""))</f>
        <v/>
      </c>
      <c r="CN104" s="57">
        <f>IF(OR($A104="",CN$9=""),"",IFERROR(COUNTIFS('Job Catalog'!$F$10:$F$509,$A104,'Job Catalog'!$H$10:$H$509,CN$7,'Job Catalog'!$I$10:$I$509,CN$9)/COUNTA('Job Catalog'!$C$10:$C$509),""))</f>
        <v/>
      </c>
      <c r="CO104" s="57">
        <f>IF(OR($A104="",CO$9=""),"",IFERROR(COUNTIFS('Job Catalog'!$F$10:$F$509,$A104,'Job Catalog'!$H$10:$H$509,CO$7,'Job Catalog'!$I$10:$I$509,CO$9)/COUNTA('Job Catalog'!$C$10:$C$509),""))</f>
        <v/>
      </c>
      <c r="CP104" s="57">
        <f>IF(OR($A104="",CP$9=""),"",IFERROR(COUNTIFS('Job Catalog'!$F$10:$F$509,$A104,'Job Catalog'!$H$10:$H$509,CP$7,'Job Catalog'!$I$10:$I$509,CP$9)/COUNTA('Job Catalog'!$C$10:$C$509),""))</f>
        <v/>
      </c>
      <c r="CQ104" s="57">
        <f>IF(OR($A104="",CQ$9=""),"",IFERROR(COUNTIFS('Job Catalog'!$F$10:$F$509,$A104,'Job Catalog'!$H$10:$H$509,CQ$7,'Job Catalog'!$I$10:$I$509,CQ$9)/COUNTA('Job Catalog'!$C$10:$C$509),""))</f>
        <v/>
      </c>
      <c r="CR104" s="57">
        <f>IF(OR($A104="",CR$9=""),"",IFERROR(COUNTIFS('Job Catalog'!$F$10:$F$509,$A104,'Job Catalog'!$H$10:$H$509,CR$7,'Job Catalog'!$I$10:$I$509,CR$9)/COUNTA('Job Catalog'!$C$10:$C$509),""))</f>
        <v/>
      </c>
      <c r="CS104" s="57">
        <f>IF(OR($A104="",CS$9=""),"",IFERROR(COUNTIFS('Job Catalog'!$F$10:$F$509,$A104,'Job Catalog'!$H$10:$H$509,CS$7,'Job Catalog'!$I$10:$I$509,CS$9)/COUNTA('Job Catalog'!$C$10:$C$509),""))</f>
        <v/>
      </c>
      <c r="CT104" s="57">
        <f>IF(OR($A104="",CT$9=""),"",IFERROR(COUNTIFS('Job Catalog'!$F$10:$F$509,$A104,'Job Catalog'!$H$10:$H$509,CT$7,'Job Catalog'!$I$10:$I$509,CT$9)/COUNTA('Job Catalog'!$C$10:$C$509),""))</f>
        <v/>
      </c>
      <c r="CU104" s="58">
        <f>IF($A104="","",SUM(C104:CT104))</f>
        <v/>
      </c>
    </row>
    <row r="105">
      <c r="A105">
        <f>IF(SETUP!$C243="","",SETUP!$C243)</f>
        <v/>
      </c>
      <c r="B105" s="9">
        <f>IF(SETUP!$C243="","",SETUP!$B243&amp;" / "&amp;SETUP!$D243)</f>
        <v/>
      </c>
      <c r="C105" s="57">
        <f>IF(OR($A105="",C$9=""),"",IFERROR(COUNTIFS('Job Catalog'!$F$10:$F$509,$A105,'Job Catalog'!$H$10:$H$509,C$7,'Job Catalog'!$I$10:$I$509,C$9)/COUNTA('Job Catalog'!$C$10:$C$509),""))</f>
        <v/>
      </c>
      <c r="D105" s="57">
        <f>IF(OR($A105="",D$9=""),"",IFERROR(COUNTIFS('Job Catalog'!$F$10:$F$509,$A105,'Job Catalog'!$H$10:$H$509,D$7,'Job Catalog'!$I$10:$I$509,D$9)/COUNTA('Job Catalog'!$C$10:$C$509),""))</f>
        <v/>
      </c>
      <c r="E105" s="57">
        <f>IF(OR($A105="",E$9=""),"",IFERROR(COUNTIFS('Job Catalog'!$F$10:$F$509,$A105,'Job Catalog'!$H$10:$H$509,E$7,'Job Catalog'!$I$10:$I$509,E$9)/COUNTA('Job Catalog'!$C$10:$C$509),""))</f>
        <v/>
      </c>
      <c r="F105" s="57">
        <f>IF(OR($A105="",F$9=""),"",IFERROR(COUNTIFS('Job Catalog'!$F$10:$F$509,$A105,'Job Catalog'!$H$10:$H$509,F$7,'Job Catalog'!$I$10:$I$509,F$9)/COUNTA('Job Catalog'!$C$10:$C$509),""))</f>
        <v/>
      </c>
      <c r="G105" s="57">
        <f>IF(OR($A105="",G$9=""),"",IFERROR(COUNTIFS('Job Catalog'!$F$10:$F$509,$A105,'Job Catalog'!$H$10:$H$509,G$7,'Job Catalog'!$I$10:$I$509,G$9)/COUNTA('Job Catalog'!$C$10:$C$509),""))</f>
        <v/>
      </c>
      <c r="H105" s="57">
        <f>IF(OR($A105="",H$9=""),"",IFERROR(COUNTIFS('Job Catalog'!$F$10:$F$509,$A105,'Job Catalog'!$H$10:$H$509,H$7,'Job Catalog'!$I$10:$I$509,H$9)/COUNTA('Job Catalog'!$C$10:$C$509),""))</f>
        <v/>
      </c>
      <c r="I105" s="57">
        <f>IF(OR($A105="",I$9=""),"",IFERROR(COUNTIFS('Job Catalog'!$F$10:$F$509,$A105,'Job Catalog'!$H$10:$H$509,I$7,'Job Catalog'!$I$10:$I$509,I$9)/COUNTA('Job Catalog'!$C$10:$C$509),""))</f>
        <v/>
      </c>
      <c r="J105" s="57">
        <f>IF(OR($A105="",J$9=""),"",IFERROR(COUNTIFS('Job Catalog'!$F$10:$F$509,$A105,'Job Catalog'!$H$10:$H$509,J$7,'Job Catalog'!$I$10:$I$509,J$9)/COUNTA('Job Catalog'!$C$10:$C$509),""))</f>
        <v/>
      </c>
      <c r="K105" s="57">
        <f>IF(OR($A105="",K$9=""),"",IFERROR(COUNTIFS('Job Catalog'!$F$10:$F$509,$A105,'Job Catalog'!$H$10:$H$509,K$7,'Job Catalog'!$I$10:$I$509,K$9)/COUNTA('Job Catalog'!$C$10:$C$509),""))</f>
        <v/>
      </c>
      <c r="L105" s="57">
        <f>IF(OR($A105="",L$9=""),"",IFERROR(COUNTIFS('Job Catalog'!$F$10:$F$509,$A105,'Job Catalog'!$H$10:$H$509,L$7,'Job Catalog'!$I$10:$I$509,L$9)/COUNTA('Job Catalog'!$C$10:$C$509),""))</f>
        <v/>
      </c>
      <c r="M105" s="57">
        <f>IF(OR($A105="",M$9=""),"",IFERROR(COUNTIFS('Job Catalog'!$F$10:$F$509,$A105,'Job Catalog'!$H$10:$H$509,M$7,'Job Catalog'!$I$10:$I$509,M$9)/COUNTA('Job Catalog'!$C$10:$C$509),""))</f>
        <v/>
      </c>
      <c r="N105" s="57">
        <f>IF(OR($A105="",N$9=""),"",IFERROR(COUNTIFS('Job Catalog'!$F$10:$F$509,$A105,'Job Catalog'!$H$10:$H$509,N$7,'Job Catalog'!$I$10:$I$509,N$9)/COUNTA('Job Catalog'!$C$10:$C$509),""))</f>
        <v/>
      </c>
      <c r="O105" s="57">
        <f>IF(OR($A105="",O$9=""),"",IFERROR(COUNTIFS('Job Catalog'!$F$10:$F$509,$A105,'Job Catalog'!$H$10:$H$509,O$7,'Job Catalog'!$I$10:$I$509,O$9)/COUNTA('Job Catalog'!$C$10:$C$509),""))</f>
        <v/>
      </c>
      <c r="P105" s="57">
        <f>IF(OR($A105="",P$9=""),"",IFERROR(COUNTIFS('Job Catalog'!$F$10:$F$509,$A105,'Job Catalog'!$H$10:$H$509,P$7,'Job Catalog'!$I$10:$I$509,P$9)/COUNTA('Job Catalog'!$C$10:$C$509),""))</f>
        <v/>
      </c>
      <c r="Q105" s="57">
        <f>IF(OR($A105="",Q$9=""),"",IFERROR(COUNTIFS('Job Catalog'!$F$10:$F$509,$A105,'Job Catalog'!$H$10:$H$509,Q$7,'Job Catalog'!$I$10:$I$509,Q$9)/COUNTA('Job Catalog'!$C$10:$C$509),""))</f>
        <v/>
      </c>
      <c r="R105" s="57">
        <f>IF(OR($A105="",R$9=""),"",IFERROR(COUNTIFS('Job Catalog'!$F$10:$F$509,$A105,'Job Catalog'!$H$10:$H$509,R$7,'Job Catalog'!$I$10:$I$509,R$9)/COUNTA('Job Catalog'!$C$10:$C$509),""))</f>
        <v/>
      </c>
      <c r="S105" s="57">
        <f>IF(OR($A105="",S$9=""),"",IFERROR(COUNTIFS('Job Catalog'!$F$10:$F$509,$A105,'Job Catalog'!$H$10:$H$509,S$7,'Job Catalog'!$I$10:$I$509,S$9)/COUNTA('Job Catalog'!$C$10:$C$509),""))</f>
        <v/>
      </c>
      <c r="T105" s="57">
        <f>IF(OR($A105="",T$9=""),"",IFERROR(COUNTIFS('Job Catalog'!$F$10:$F$509,$A105,'Job Catalog'!$H$10:$H$509,T$7,'Job Catalog'!$I$10:$I$509,T$9)/COUNTA('Job Catalog'!$C$10:$C$509),""))</f>
        <v/>
      </c>
      <c r="U105" s="57">
        <f>IF(OR($A105="",U$9=""),"",IFERROR(COUNTIFS('Job Catalog'!$F$10:$F$509,$A105,'Job Catalog'!$H$10:$H$509,U$7,'Job Catalog'!$I$10:$I$509,U$9)/COUNTA('Job Catalog'!$C$10:$C$509),""))</f>
        <v/>
      </c>
      <c r="V105" s="57">
        <f>IF(OR($A105="",V$9=""),"",IFERROR(COUNTIFS('Job Catalog'!$F$10:$F$509,$A105,'Job Catalog'!$H$10:$H$509,V$7,'Job Catalog'!$I$10:$I$509,V$9)/COUNTA('Job Catalog'!$C$10:$C$509),""))</f>
        <v/>
      </c>
      <c r="W105" s="57">
        <f>IF(OR($A105="",W$9=""),"",IFERROR(COUNTIFS('Job Catalog'!$F$10:$F$509,$A105,'Job Catalog'!$H$10:$H$509,W$7,'Job Catalog'!$I$10:$I$509,W$9)/COUNTA('Job Catalog'!$C$10:$C$509),""))</f>
        <v/>
      </c>
      <c r="X105" s="57">
        <f>IF(OR($A105="",X$9=""),"",IFERROR(COUNTIFS('Job Catalog'!$F$10:$F$509,$A105,'Job Catalog'!$H$10:$H$509,X$7,'Job Catalog'!$I$10:$I$509,X$9)/COUNTA('Job Catalog'!$C$10:$C$509),""))</f>
        <v/>
      </c>
      <c r="Y105" s="57">
        <f>IF(OR($A105="",Y$9=""),"",IFERROR(COUNTIFS('Job Catalog'!$F$10:$F$509,$A105,'Job Catalog'!$H$10:$H$509,Y$7,'Job Catalog'!$I$10:$I$509,Y$9)/COUNTA('Job Catalog'!$C$10:$C$509),""))</f>
        <v/>
      </c>
      <c r="Z105" s="57">
        <f>IF(OR($A105="",Z$9=""),"",IFERROR(COUNTIFS('Job Catalog'!$F$10:$F$509,$A105,'Job Catalog'!$H$10:$H$509,Z$7,'Job Catalog'!$I$10:$I$509,Z$9)/COUNTA('Job Catalog'!$C$10:$C$509),""))</f>
        <v/>
      </c>
      <c r="AA105" s="57">
        <f>IF(OR($A105="",AA$9=""),"",IFERROR(COUNTIFS('Job Catalog'!$F$10:$F$509,$A105,'Job Catalog'!$H$10:$H$509,AA$7,'Job Catalog'!$I$10:$I$509,AA$9)/COUNTA('Job Catalog'!$C$10:$C$509),""))</f>
        <v/>
      </c>
      <c r="AB105" s="57">
        <f>IF(OR($A105="",AB$9=""),"",IFERROR(COUNTIFS('Job Catalog'!$F$10:$F$509,$A105,'Job Catalog'!$H$10:$H$509,AB$7,'Job Catalog'!$I$10:$I$509,AB$9)/COUNTA('Job Catalog'!$C$10:$C$509),""))</f>
        <v/>
      </c>
      <c r="AC105" s="57">
        <f>IF(OR($A105="",AC$9=""),"",IFERROR(COUNTIFS('Job Catalog'!$F$10:$F$509,$A105,'Job Catalog'!$H$10:$H$509,AC$7,'Job Catalog'!$I$10:$I$509,AC$9)/COUNTA('Job Catalog'!$C$10:$C$509),""))</f>
        <v/>
      </c>
      <c r="AD105" s="57">
        <f>IF(OR($A105="",AD$9=""),"",IFERROR(COUNTIFS('Job Catalog'!$F$10:$F$509,$A105,'Job Catalog'!$H$10:$H$509,AD$7,'Job Catalog'!$I$10:$I$509,AD$9)/COUNTA('Job Catalog'!$C$10:$C$509),""))</f>
        <v/>
      </c>
      <c r="AE105" s="57">
        <f>IF(OR($A105="",AE$9=""),"",IFERROR(COUNTIFS('Job Catalog'!$F$10:$F$509,$A105,'Job Catalog'!$H$10:$H$509,AE$7,'Job Catalog'!$I$10:$I$509,AE$9)/COUNTA('Job Catalog'!$C$10:$C$509),""))</f>
        <v/>
      </c>
      <c r="AF105" s="57">
        <f>IF(OR($A105="",AF$9=""),"",IFERROR(COUNTIFS('Job Catalog'!$F$10:$F$509,$A105,'Job Catalog'!$H$10:$H$509,AF$7,'Job Catalog'!$I$10:$I$509,AF$9)/COUNTA('Job Catalog'!$C$10:$C$509),""))</f>
        <v/>
      </c>
      <c r="AG105" s="57">
        <f>IF(OR($A105="",AG$9=""),"",IFERROR(COUNTIFS('Job Catalog'!$F$10:$F$509,$A105,'Job Catalog'!$H$10:$H$509,AG$7,'Job Catalog'!$I$10:$I$509,AG$9)/COUNTA('Job Catalog'!$C$10:$C$509),""))</f>
        <v/>
      </c>
      <c r="AH105" s="57">
        <f>IF(OR($A105="",AH$9=""),"",IFERROR(COUNTIFS('Job Catalog'!$F$10:$F$509,$A105,'Job Catalog'!$H$10:$H$509,AH$7,'Job Catalog'!$I$10:$I$509,AH$9)/COUNTA('Job Catalog'!$C$10:$C$509),""))</f>
        <v/>
      </c>
      <c r="AI105" s="57">
        <f>IF(OR($A105="",AI$9=""),"",IFERROR(COUNTIFS('Job Catalog'!$F$10:$F$509,$A105,'Job Catalog'!$H$10:$H$509,AI$7,'Job Catalog'!$I$10:$I$509,AI$9)/COUNTA('Job Catalog'!$C$10:$C$509),""))</f>
        <v/>
      </c>
      <c r="AJ105" s="57">
        <f>IF(OR($A105="",AJ$9=""),"",IFERROR(COUNTIFS('Job Catalog'!$F$10:$F$509,$A105,'Job Catalog'!$H$10:$H$509,AJ$7,'Job Catalog'!$I$10:$I$509,AJ$9)/COUNTA('Job Catalog'!$C$10:$C$509),""))</f>
        <v/>
      </c>
      <c r="AK105" s="57">
        <f>IF(OR($A105="",AK$9=""),"",IFERROR(COUNTIFS('Job Catalog'!$F$10:$F$509,$A105,'Job Catalog'!$H$10:$H$509,AK$7,'Job Catalog'!$I$10:$I$509,AK$9)/COUNTA('Job Catalog'!$C$10:$C$509),""))</f>
        <v/>
      </c>
      <c r="AL105" s="57">
        <f>IF(OR($A105="",AL$9=""),"",IFERROR(COUNTIFS('Job Catalog'!$F$10:$F$509,$A105,'Job Catalog'!$H$10:$H$509,AL$7,'Job Catalog'!$I$10:$I$509,AL$9)/COUNTA('Job Catalog'!$C$10:$C$509),""))</f>
        <v/>
      </c>
      <c r="AM105" s="57">
        <f>IF(OR($A105="",AM$9=""),"",IFERROR(COUNTIFS('Job Catalog'!$F$10:$F$509,$A105,'Job Catalog'!$H$10:$H$509,AM$7,'Job Catalog'!$I$10:$I$509,AM$9)/COUNTA('Job Catalog'!$C$10:$C$509),""))</f>
        <v/>
      </c>
      <c r="AN105" s="57">
        <f>IF(OR($A105="",AN$9=""),"",IFERROR(COUNTIFS('Job Catalog'!$F$10:$F$509,$A105,'Job Catalog'!$H$10:$H$509,AN$7,'Job Catalog'!$I$10:$I$509,AN$9)/COUNTA('Job Catalog'!$C$10:$C$509),""))</f>
        <v/>
      </c>
      <c r="AO105" s="57">
        <f>IF(OR($A105="",AO$9=""),"",IFERROR(COUNTIFS('Job Catalog'!$F$10:$F$509,$A105,'Job Catalog'!$H$10:$H$509,AO$7,'Job Catalog'!$I$10:$I$509,AO$9)/COUNTA('Job Catalog'!$C$10:$C$509),""))</f>
        <v/>
      </c>
      <c r="AP105" s="57">
        <f>IF(OR($A105="",AP$9=""),"",IFERROR(COUNTIFS('Job Catalog'!$F$10:$F$509,$A105,'Job Catalog'!$H$10:$H$509,AP$7,'Job Catalog'!$I$10:$I$509,AP$9)/COUNTA('Job Catalog'!$C$10:$C$509),""))</f>
        <v/>
      </c>
      <c r="AQ105" s="57">
        <f>IF(OR($A105="",AQ$9=""),"",IFERROR(COUNTIFS('Job Catalog'!$F$10:$F$509,$A105,'Job Catalog'!$H$10:$H$509,AQ$7,'Job Catalog'!$I$10:$I$509,AQ$9)/COUNTA('Job Catalog'!$C$10:$C$509),""))</f>
        <v/>
      </c>
      <c r="AR105" s="57">
        <f>IF(OR($A105="",AR$9=""),"",IFERROR(COUNTIFS('Job Catalog'!$F$10:$F$509,$A105,'Job Catalog'!$H$10:$H$509,AR$7,'Job Catalog'!$I$10:$I$509,AR$9)/COUNTA('Job Catalog'!$C$10:$C$509),""))</f>
        <v/>
      </c>
      <c r="AS105" s="57">
        <f>IF(OR($A105="",AS$9=""),"",IFERROR(COUNTIFS('Job Catalog'!$F$10:$F$509,$A105,'Job Catalog'!$H$10:$H$509,AS$7,'Job Catalog'!$I$10:$I$509,AS$9)/COUNTA('Job Catalog'!$C$10:$C$509),""))</f>
        <v/>
      </c>
      <c r="AT105" s="57">
        <f>IF(OR($A105="",AT$9=""),"",IFERROR(COUNTIFS('Job Catalog'!$F$10:$F$509,$A105,'Job Catalog'!$H$10:$H$509,AT$7,'Job Catalog'!$I$10:$I$509,AT$9)/COUNTA('Job Catalog'!$C$10:$C$509),""))</f>
        <v/>
      </c>
      <c r="AU105" s="57">
        <f>IF(OR($A105="",AU$9=""),"",IFERROR(COUNTIFS('Job Catalog'!$F$10:$F$509,$A105,'Job Catalog'!$H$10:$H$509,AU$7,'Job Catalog'!$I$10:$I$509,AU$9)/COUNTA('Job Catalog'!$C$10:$C$509),""))</f>
        <v/>
      </c>
      <c r="AV105" s="57">
        <f>IF(OR($A105="",AV$9=""),"",IFERROR(COUNTIFS('Job Catalog'!$F$10:$F$509,$A105,'Job Catalog'!$H$10:$H$509,AV$7,'Job Catalog'!$I$10:$I$509,AV$9)/COUNTA('Job Catalog'!$C$10:$C$509),""))</f>
        <v/>
      </c>
      <c r="AW105" s="57">
        <f>IF(OR($A105="",AW$9=""),"",IFERROR(COUNTIFS('Job Catalog'!$F$10:$F$509,$A105,'Job Catalog'!$H$10:$H$509,AW$7,'Job Catalog'!$I$10:$I$509,AW$9)/COUNTA('Job Catalog'!$C$10:$C$509),""))</f>
        <v/>
      </c>
      <c r="AX105" s="57">
        <f>IF(OR($A105="",AX$9=""),"",IFERROR(COUNTIFS('Job Catalog'!$F$10:$F$509,$A105,'Job Catalog'!$H$10:$H$509,AX$7,'Job Catalog'!$I$10:$I$509,AX$9)/COUNTA('Job Catalog'!$C$10:$C$509),""))</f>
        <v/>
      </c>
      <c r="AY105" s="57">
        <f>IF(OR($A105="",AY$9=""),"",IFERROR(COUNTIFS('Job Catalog'!$F$10:$F$509,$A105,'Job Catalog'!$H$10:$H$509,AY$7,'Job Catalog'!$I$10:$I$509,AY$9)/COUNTA('Job Catalog'!$C$10:$C$509),""))</f>
        <v/>
      </c>
      <c r="AZ105" s="57">
        <f>IF(OR($A105="",AZ$9=""),"",IFERROR(COUNTIFS('Job Catalog'!$F$10:$F$509,$A105,'Job Catalog'!$H$10:$H$509,AZ$7,'Job Catalog'!$I$10:$I$509,AZ$9)/COUNTA('Job Catalog'!$C$10:$C$509),""))</f>
        <v/>
      </c>
      <c r="BA105" s="57">
        <f>IF(OR($A105="",BA$9=""),"",IFERROR(COUNTIFS('Job Catalog'!$F$10:$F$509,$A105,'Job Catalog'!$H$10:$H$509,BA$7,'Job Catalog'!$I$10:$I$509,BA$9)/COUNTA('Job Catalog'!$C$10:$C$509),""))</f>
        <v/>
      </c>
      <c r="BB105" s="57">
        <f>IF(OR($A105="",BB$9=""),"",IFERROR(COUNTIFS('Job Catalog'!$F$10:$F$509,$A105,'Job Catalog'!$H$10:$H$509,BB$7,'Job Catalog'!$I$10:$I$509,BB$9)/COUNTA('Job Catalog'!$C$10:$C$509),""))</f>
        <v/>
      </c>
      <c r="BC105" s="57">
        <f>IF(OR($A105="",BC$9=""),"",IFERROR(COUNTIFS('Job Catalog'!$F$10:$F$509,$A105,'Job Catalog'!$H$10:$H$509,BC$7,'Job Catalog'!$I$10:$I$509,BC$9)/COUNTA('Job Catalog'!$C$10:$C$509),""))</f>
        <v/>
      </c>
      <c r="BD105" s="57">
        <f>IF(OR($A105="",BD$9=""),"",IFERROR(COUNTIFS('Job Catalog'!$F$10:$F$509,$A105,'Job Catalog'!$H$10:$H$509,BD$7,'Job Catalog'!$I$10:$I$509,BD$9)/COUNTA('Job Catalog'!$C$10:$C$509),""))</f>
        <v/>
      </c>
      <c r="BE105" s="57">
        <f>IF(OR($A105="",BE$9=""),"",IFERROR(COUNTIFS('Job Catalog'!$F$10:$F$509,$A105,'Job Catalog'!$H$10:$H$509,BE$7,'Job Catalog'!$I$10:$I$509,BE$9)/COUNTA('Job Catalog'!$C$10:$C$509),""))</f>
        <v/>
      </c>
      <c r="BF105" s="57">
        <f>IF(OR($A105="",BF$9=""),"",IFERROR(COUNTIFS('Job Catalog'!$F$10:$F$509,$A105,'Job Catalog'!$H$10:$H$509,BF$7,'Job Catalog'!$I$10:$I$509,BF$9)/COUNTA('Job Catalog'!$C$10:$C$509),""))</f>
        <v/>
      </c>
      <c r="BG105" s="57">
        <f>IF(OR($A105="",BG$9=""),"",IFERROR(COUNTIFS('Job Catalog'!$F$10:$F$509,$A105,'Job Catalog'!$H$10:$H$509,BG$7,'Job Catalog'!$I$10:$I$509,BG$9)/COUNTA('Job Catalog'!$C$10:$C$509),""))</f>
        <v/>
      </c>
      <c r="BH105" s="57">
        <f>IF(OR($A105="",BH$9=""),"",IFERROR(COUNTIFS('Job Catalog'!$F$10:$F$509,$A105,'Job Catalog'!$H$10:$H$509,BH$7,'Job Catalog'!$I$10:$I$509,BH$9)/COUNTA('Job Catalog'!$C$10:$C$509),""))</f>
        <v/>
      </c>
      <c r="BI105" s="57">
        <f>IF(OR($A105="",BI$9=""),"",IFERROR(COUNTIFS('Job Catalog'!$F$10:$F$509,$A105,'Job Catalog'!$H$10:$H$509,BI$7,'Job Catalog'!$I$10:$I$509,BI$9)/COUNTA('Job Catalog'!$C$10:$C$509),""))</f>
        <v/>
      </c>
      <c r="BJ105" s="57">
        <f>IF(OR($A105="",BJ$9=""),"",IFERROR(COUNTIFS('Job Catalog'!$F$10:$F$509,$A105,'Job Catalog'!$H$10:$H$509,BJ$7,'Job Catalog'!$I$10:$I$509,BJ$9)/COUNTA('Job Catalog'!$C$10:$C$509),""))</f>
        <v/>
      </c>
      <c r="BK105" s="57">
        <f>IF(OR($A105="",BK$9=""),"",IFERROR(COUNTIFS('Job Catalog'!$F$10:$F$509,$A105,'Job Catalog'!$H$10:$H$509,BK$7,'Job Catalog'!$I$10:$I$509,BK$9)/COUNTA('Job Catalog'!$C$10:$C$509),""))</f>
        <v/>
      </c>
      <c r="BL105" s="57">
        <f>IF(OR($A105="",BL$9=""),"",IFERROR(COUNTIFS('Job Catalog'!$F$10:$F$509,$A105,'Job Catalog'!$H$10:$H$509,BL$7,'Job Catalog'!$I$10:$I$509,BL$9)/COUNTA('Job Catalog'!$C$10:$C$509),""))</f>
        <v/>
      </c>
      <c r="BM105" s="57">
        <f>IF(OR($A105="",BM$9=""),"",IFERROR(COUNTIFS('Job Catalog'!$F$10:$F$509,$A105,'Job Catalog'!$H$10:$H$509,BM$7,'Job Catalog'!$I$10:$I$509,BM$9)/COUNTA('Job Catalog'!$C$10:$C$509),""))</f>
        <v/>
      </c>
      <c r="BN105" s="57">
        <f>IF(OR($A105="",BN$9=""),"",IFERROR(COUNTIFS('Job Catalog'!$F$10:$F$509,$A105,'Job Catalog'!$H$10:$H$509,BN$7,'Job Catalog'!$I$10:$I$509,BN$9)/COUNTA('Job Catalog'!$C$10:$C$509),""))</f>
        <v/>
      </c>
      <c r="BO105" s="57">
        <f>IF(OR($A105="",BO$9=""),"",IFERROR(COUNTIFS('Job Catalog'!$F$10:$F$509,$A105,'Job Catalog'!$H$10:$H$509,BO$7,'Job Catalog'!$I$10:$I$509,BO$9)/COUNTA('Job Catalog'!$C$10:$C$509),""))</f>
        <v/>
      </c>
      <c r="BP105" s="57">
        <f>IF(OR($A105="",BP$9=""),"",IFERROR(COUNTIFS('Job Catalog'!$F$10:$F$509,$A105,'Job Catalog'!$H$10:$H$509,BP$7,'Job Catalog'!$I$10:$I$509,BP$9)/COUNTA('Job Catalog'!$C$10:$C$509),""))</f>
        <v/>
      </c>
      <c r="BQ105" s="57">
        <f>IF(OR($A105="",BQ$9=""),"",IFERROR(COUNTIFS('Job Catalog'!$F$10:$F$509,$A105,'Job Catalog'!$H$10:$H$509,BQ$7,'Job Catalog'!$I$10:$I$509,BQ$9)/COUNTA('Job Catalog'!$C$10:$C$509),""))</f>
        <v/>
      </c>
      <c r="BR105" s="57">
        <f>IF(OR($A105="",BR$9=""),"",IFERROR(COUNTIFS('Job Catalog'!$F$10:$F$509,$A105,'Job Catalog'!$H$10:$H$509,BR$7,'Job Catalog'!$I$10:$I$509,BR$9)/COUNTA('Job Catalog'!$C$10:$C$509),""))</f>
        <v/>
      </c>
      <c r="BS105" s="57">
        <f>IF(OR($A105="",BS$9=""),"",IFERROR(COUNTIFS('Job Catalog'!$F$10:$F$509,$A105,'Job Catalog'!$H$10:$H$509,BS$7,'Job Catalog'!$I$10:$I$509,BS$9)/COUNTA('Job Catalog'!$C$10:$C$509),""))</f>
        <v/>
      </c>
      <c r="BT105" s="57">
        <f>IF(OR($A105="",BT$9=""),"",IFERROR(COUNTIFS('Job Catalog'!$F$10:$F$509,$A105,'Job Catalog'!$H$10:$H$509,BT$7,'Job Catalog'!$I$10:$I$509,BT$9)/COUNTA('Job Catalog'!$C$10:$C$509),""))</f>
        <v/>
      </c>
      <c r="BU105" s="57">
        <f>IF(OR($A105="",BU$9=""),"",IFERROR(COUNTIFS('Job Catalog'!$F$10:$F$509,$A105,'Job Catalog'!$H$10:$H$509,BU$7,'Job Catalog'!$I$10:$I$509,BU$9)/COUNTA('Job Catalog'!$C$10:$C$509),""))</f>
        <v/>
      </c>
      <c r="BV105" s="57">
        <f>IF(OR($A105="",BV$9=""),"",IFERROR(COUNTIFS('Job Catalog'!$F$10:$F$509,$A105,'Job Catalog'!$H$10:$H$509,BV$7,'Job Catalog'!$I$10:$I$509,BV$9)/COUNTA('Job Catalog'!$C$10:$C$509),""))</f>
        <v/>
      </c>
      <c r="BW105" s="57">
        <f>IF(OR($A105="",BW$9=""),"",IFERROR(COUNTIFS('Job Catalog'!$F$10:$F$509,$A105,'Job Catalog'!$H$10:$H$509,BW$7,'Job Catalog'!$I$10:$I$509,BW$9)/COUNTA('Job Catalog'!$C$10:$C$509),""))</f>
        <v/>
      </c>
      <c r="BX105" s="57">
        <f>IF(OR($A105="",BX$9=""),"",IFERROR(COUNTIFS('Job Catalog'!$F$10:$F$509,$A105,'Job Catalog'!$H$10:$H$509,BX$7,'Job Catalog'!$I$10:$I$509,BX$9)/COUNTA('Job Catalog'!$C$10:$C$509),""))</f>
        <v/>
      </c>
      <c r="BY105" s="57">
        <f>IF(OR($A105="",BY$9=""),"",IFERROR(COUNTIFS('Job Catalog'!$F$10:$F$509,$A105,'Job Catalog'!$H$10:$H$509,BY$7,'Job Catalog'!$I$10:$I$509,BY$9)/COUNTA('Job Catalog'!$C$10:$C$509),""))</f>
        <v/>
      </c>
      <c r="BZ105" s="57">
        <f>IF(OR($A105="",BZ$9=""),"",IFERROR(COUNTIFS('Job Catalog'!$F$10:$F$509,$A105,'Job Catalog'!$H$10:$H$509,BZ$7,'Job Catalog'!$I$10:$I$509,BZ$9)/COUNTA('Job Catalog'!$C$10:$C$509),""))</f>
        <v/>
      </c>
      <c r="CA105" s="57">
        <f>IF(OR($A105="",CA$9=""),"",IFERROR(COUNTIFS('Job Catalog'!$F$10:$F$509,$A105,'Job Catalog'!$H$10:$H$509,CA$7,'Job Catalog'!$I$10:$I$509,CA$9)/COUNTA('Job Catalog'!$C$10:$C$509),""))</f>
        <v/>
      </c>
      <c r="CB105" s="57">
        <f>IF(OR($A105="",CB$9=""),"",IFERROR(COUNTIFS('Job Catalog'!$F$10:$F$509,$A105,'Job Catalog'!$H$10:$H$509,CB$7,'Job Catalog'!$I$10:$I$509,CB$9)/COUNTA('Job Catalog'!$C$10:$C$509),""))</f>
        <v/>
      </c>
      <c r="CC105" s="57">
        <f>IF(OR($A105="",CC$9=""),"",IFERROR(COUNTIFS('Job Catalog'!$F$10:$F$509,$A105,'Job Catalog'!$H$10:$H$509,CC$7,'Job Catalog'!$I$10:$I$509,CC$9)/COUNTA('Job Catalog'!$C$10:$C$509),""))</f>
        <v/>
      </c>
      <c r="CD105" s="57">
        <f>IF(OR($A105="",CD$9=""),"",IFERROR(COUNTIFS('Job Catalog'!$F$10:$F$509,$A105,'Job Catalog'!$H$10:$H$509,CD$7,'Job Catalog'!$I$10:$I$509,CD$9)/COUNTA('Job Catalog'!$C$10:$C$509),""))</f>
        <v/>
      </c>
      <c r="CE105" s="57">
        <f>IF(OR($A105="",CE$9=""),"",IFERROR(COUNTIFS('Job Catalog'!$F$10:$F$509,$A105,'Job Catalog'!$H$10:$H$509,CE$7,'Job Catalog'!$I$10:$I$509,CE$9)/COUNTA('Job Catalog'!$C$10:$C$509),""))</f>
        <v/>
      </c>
      <c r="CF105" s="57">
        <f>IF(OR($A105="",CF$9=""),"",IFERROR(COUNTIFS('Job Catalog'!$F$10:$F$509,$A105,'Job Catalog'!$H$10:$H$509,CF$7,'Job Catalog'!$I$10:$I$509,CF$9)/COUNTA('Job Catalog'!$C$10:$C$509),""))</f>
        <v/>
      </c>
      <c r="CG105" s="57">
        <f>IF(OR($A105="",CG$9=""),"",IFERROR(COUNTIFS('Job Catalog'!$F$10:$F$509,$A105,'Job Catalog'!$H$10:$H$509,CG$7,'Job Catalog'!$I$10:$I$509,CG$9)/COUNTA('Job Catalog'!$C$10:$C$509),""))</f>
        <v/>
      </c>
      <c r="CH105" s="57">
        <f>IF(OR($A105="",CH$9=""),"",IFERROR(COUNTIFS('Job Catalog'!$F$10:$F$509,$A105,'Job Catalog'!$H$10:$H$509,CH$7,'Job Catalog'!$I$10:$I$509,CH$9)/COUNTA('Job Catalog'!$C$10:$C$509),""))</f>
        <v/>
      </c>
      <c r="CI105" s="57">
        <f>IF(OR($A105="",CI$9=""),"",IFERROR(COUNTIFS('Job Catalog'!$F$10:$F$509,$A105,'Job Catalog'!$H$10:$H$509,CI$7,'Job Catalog'!$I$10:$I$509,CI$9)/COUNTA('Job Catalog'!$C$10:$C$509),""))</f>
        <v/>
      </c>
      <c r="CJ105" s="57">
        <f>IF(OR($A105="",CJ$9=""),"",IFERROR(COUNTIFS('Job Catalog'!$F$10:$F$509,$A105,'Job Catalog'!$H$10:$H$509,CJ$7,'Job Catalog'!$I$10:$I$509,CJ$9)/COUNTA('Job Catalog'!$C$10:$C$509),""))</f>
        <v/>
      </c>
      <c r="CK105" s="57">
        <f>IF(OR($A105="",CK$9=""),"",IFERROR(COUNTIFS('Job Catalog'!$F$10:$F$509,$A105,'Job Catalog'!$H$10:$H$509,CK$7,'Job Catalog'!$I$10:$I$509,CK$9)/COUNTA('Job Catalog'!$C$10:$C$509),""))</f>
        <v/>
      </c>
      <c r="CL105" s="57">
        <f>IF(OR($A105="",CL$9=""),"",IFERROR(COUNTIFS('Job Catalog'!$F$10:$F$509,$A105,'Job Catalog'!$H$10:$H$509,CL$7,'Job Catalog'!$I$10:$I$509,CL$9)/COUNTA('Job Catalog'!$C$10:$C$509),""))</f>
        <v/>
      </c>
      <c r="CM105" s="57">
        <f>IF(OR($A105="",CM$9=""),"",IFERROR(COUNTIFS('Job Catalog'!$F$10:$F$509,$A105,'Job Catalog'!$H$10:$H$509,CM$7,'Job Catalog'!$I$10:$I$509,CM$9)/COUNTA('Job Catalog'!$C$10:$C$509),""))</f>
        <v/>
      </c>
      <c r="CN105" s="57">
        <f>IF(OR($A105="",CN$9=""),"",IFERROR(COUNTIFS('Job Catalog'!$F$10:$F$509,$A105,'Job Catalog'!$H$10:$H$509,CN$7,'Job Catalog'!$I$10:$I$509,CN$9)/COUNTA('Job Catalog'!$C$10:$C$509),""))</f>
        <v/>
      </c>
      <c r="CO105" s="57">
        <f>IF(OR($A105="",CO$9=""),"",IFERROR(COUNTIFS('Job Catalog'!$F$10:$F$509,$A105,'Job Catalog'!$H$10:$H$509,CO$7,'Job Catalog'!$I$10:$I$509,CO$9)/COUNTA('Job Catalog'!$C$10:$C$509),""))</f>
        <v/>
      </c>
      <c r="CP105" s="57">
        <f>IF(OR($A105="",CP$9=""),"",IFERROR(COUNTIFS('Job Catalog'!$F$10:$F$509,$A105,'Job Catalog'!$H$10:$H$509,CP$7,'Job Catalog'!$I$10:$I$509,CP$9)/COUNTA('Job Catalog'!$C$10:$C$509),""))</f>
        <v/>
      </c>
      <c r="CQ105" s="57">
        <f>IF(OR($A105="",CQ$9=""),"",IFERROR(COUNTIFS('Job Catalog'!$F$10:$F$509,$A105,'Job Catalog'!$H$10:$H$509,CQ$7,'Job Catalog'!$I$10:$I$509,CQ$9)/COUNTA('Job Catalog'!$C$10:$C$509),""))</f>
        <v/>
      </c>
      <c r="CR105" s="57">
        <f>IF(OR($A105="",CR$9=""),"",IFERROR(COUNTIFS('Job Catalog'!$F$10:$F$509,$A105,'Job Catalog'!$H$10:$H$509,CR$7,'Job Catalog'!$I$10:$I$509,CR$9)/COUNTA('Job Catalog'!$C$10:$C$509),""))</f>
        <v/>
      </c>
      <c r="CS105" s="57">
        <f>IF(OR($A105="",CS$9=""),"",IFERROR(COUNTIFS('Job Catalog'!$F$10:$F$509,$A105,'Job Catalog'!$H$10:$H$509,CS$7,'Job Catalog'!$I$10:$I$509,CS$9)/COUNTA('Job Catalog'!$C$10:$C$509),""))</f>
        <v/>
      </c>
      <c r="CT105" s="57">
        <f>IF(OR($A105="",CT$9=""),"",IFERROR(COUNTIFS('Job Catalog'!$F$10:$F$509,$A105,'Job Catalog'!$H$10:$H$509,CT$7,'Job Catalog'!$I$10:$I$509,CT$9)/COUNTA('Job Catalog'!$C$10:$C$509),""))</f>
        <v/>
      </c>
      <c r="CU105" s="58">
        <f>IF($A105="","",SUM(C105:CT105))</f>
        <v/>
      </c>
    </row>
    <row r="106">
      <c r="A106">
        <f>IF(SETUP!$C244="","",SETUP!$C244)</f>
        <v/>
      </c>
      <c r="B106" s="9">
        <f>IF(SETUP!$C244="","",SETUP!$B244&amp;" / "&amp;SETUP!$D244)</f>
        <v/>
      </c>
      <c r="C106" s="57">
        <f>IF(OR($A106="",C$9=""),"",IFERROR(COUNTIFS('Job Catalog'!$F$10:$F$509,$A106,'Job Catalog'!$H$10:$H$509,C$7,'Job Catalog'!$I$10:$I$509,C$9)/COUNTA('Job Catalog'!$C$10:$C$509),""))</f>
        <v/>
      </c>
      <c r="D106" s="57">
        <f>IF(OR($A106="",D$9=""),"",IFERROR(COUNTIFS('Job Catalog'!$F$10:$F$509,$A106,'Job Catalog'!$H$10:$H$509,D$7,'Job Catalog'!$I$10:$I$509,D$9)/COUNTA('Job Catalog'!$C$10:$C$509),""))</f>
        <v/>
      </c>
      <c r="E106" s="57">
        <f>IF(OR($A106="",E$9=""),"",IFERROR(COUNTIFS('Job Catalog'!$F$10:$F$509,$A106,'Job Catalog'!$H$10:$H$509,E$7,'Job Catalog'!$I$10:$I$509,E$9)/COUNTA('Job Catalog'!$C$10:$C$509),""))</f>
        <v/>
      </c>
      <c r="F106" s="57">
        <f>IF(OR($A106="",F$9=""),"",IFERROR(COUNTIFS('Job Catalog'!$F$10:$F$509,$A106,'Job Catalog'!$H$10:$H$509,F$7,'Job Catalog'!$I$10:$I$509,F$9)/COUNTA('Job Catalog'!$C$10:$C$509),""))</f>
        <v/>
      </c>
      <c r="G106" s="57">
        <f>IF(OR($A106="",G$9=""),"",IFERROR(COUNTIFS('Job Catalog'!$F$10:$F$509,$A106,'Job Catalog'!$H$10:$H$509,G$7,'Job Catalog'!$I$10:$I$509,G$9)/COUNTA('Job Catalog'!$C$10:$C$509),""))</f>
        <v/>
      </c>
      <c r="H106" s="57">
        <f>IF(OR($A106="",H$9=""),"",IFERROR(COUNTIFS('Job Catalog'!$F$10:$F$509,$A106,'Job Catalog'!$H$10:$H$509,H$7,'Job Catalog'!$I$10:$I$509,H$9)/COUNTA('Job Catalog'!$C$10:$C$509),""))</f>
        <v/>
      </c>
      <c r="I106" s="57">
        <f>IF(OR($A106="",I$9=""),"",IFERROR(COUNTIFS('Job Catalog'!$F$10:$F$509,$A106,'Job Catalog'!$H$10:$H$509,I$7,'Job Catalog'!$I$10:$I$509,I$9)/COUNTA('Job Catalog'!$C$10:$C$509),""))</f>
        <v/>
      </c>
      <c r="J106" s="57">
        <f>IF(OR($A106="",J$9=""),"",IFERROR(COUNTIFS('Job Catalog'!$F$10:$F$509,$A106,'Job Catalog'!$H$10:$H$509,J$7,'Job Catalog'!$I$10:$I$509,J$9)/COUNTA('Job Catalog'!$C$10:$C$509),""))</f>
        <v/>
      </c>
      <c r="K106" s="57">
        <f>IF(OR($A106="",K$9=""),"",IFERROR(COUNTIFS('Job Catalog'!$F$10:$F$509,$A106,'Job Catalog'!$H$10:$H$509,K$7,'Job Catalog'!$I$10:$I$509,K$9)/COUNTA('Job Catalog'!$C$10:$C$509),""))</f>
        <v/>
      </c>
      <c r="L106" s="57">
        <f>IF(OR($A106="",L$9=""),"",IFERROR(COUNTIFS('Job Catalog'!$F$10:$F$509,$A106,'Job Catalog'!$H$10:$H$509,L$7,'Job Catalog'!$I$10:$I$509,L$9)/COUNTA('Job Catalog'!$C$10:$C$509),""))</f>
        <v/>
      </c>
      <c r="M106" s="57">
        <f>IF(OR($A106="",M$9=""),"",IFERROR(COUNTIFS('Job Catalog'!$F$10:$F$509,$A106,'Job Catalog'!$H$10:$H$509,M$7,'Job Catalog'!$I$10:$I$509,M$9)/COUNTA('Job Catalog'!$C$10:$C$509),""))</f>
        <v/>
      </c>
      <c r="N106" s="57">
        <f>IF(OR($A106="",N$9=""),"",IFERROR(COUNTIFS('Job Catalog'!$F$10:$F$509,$A106,'Job Catalog'!$H$10:$H$509,N$7,'Job Catalog'!$I$10:$I$509,N$9)/COUNTA('Job Catalog'!$C$10:$C$509),""))</f>
        <v/>
      </c>
      <c r="O106" s="57">
        <f>IF(OR($A106="",O$9=""),"",IFERROR(COUNTIFS('Job Catalog'!$F$10:$F$509,$A106,'Job Catalog'!$H$10:$H$509,O$7,'Job Catalog'!$I$10:$I$509,O$9)/COUNTA('Job Catalog'!$C$10:$C$509),""))</f>
        <v/>
      </c>
      <c r="P106" s="57">
        <f>IF(OR($A106="",P$9=""),"",IFERROR(COUNTIFS('Job Catalog'!$F$10:$F$509,$A106,'Job Catalog'!$H$10:$H$509,P$7,'Job Catalog'!$I$10:$I$509,P$9)/COUNTA('Job Catalog'!$C$10:$C$509),""))</f>
        <v/>
      </c>
      <c r="Q106" s="57">
        <f>IF(OR($A106="",Q$9=""),"",IFERROR(COUNTIFS('Job Catalog'!$F$10:$F$509,$A106,'Job Catalog'!$H$10:$H$509,Q$7,'Job Catalog'!$I$10:$I$509,Q$9)/COUNTA('Job Catalog'!$C$10:$C$509),""))</f>
        <v/>
      </c>
      <c r="R106" s="57">
        <f>IF(OR($A106="",R$9=""),"",IFERROR(COUNTIFS('Job Catalog'!$F$10:$F$509,$A106,'Job Catalog'!$H$10:$H$509,R$7,'Job Catalog'!$I$10:$I$509,R$9)/COUNTA('Job Catalog'!$C$10:$C$509),""))</f>
        <v/>
      </c>
      <c r="S106" s="57">
        <f>IF(OR($A106="",S$9=""),"",IFERROR(COUNTIFS('Job Catalog'!$F$10:$F$509,$A106,'Job Catalog'!$H$10:$H$509,S$7,'Job Catalog'!$I$10:$I$509,S$9)/COUNTA('Job Catalog'!$C$10:$C$509),""))</f>
        <v/>
      </c>
      <c r="T106" s="57">
        <f>IF(OR($A106="",T$9=""),"",IFERROR(COUNTIFS('Job Catalog'!$F$10:$F$509,$A106,'Job Catalog'!$H$10:$H$509,T$7,'Job Catalog'!$I$10:$I$509,T$9)/COUNTA('Job Catalog'!$C$10:$C$509),""))</f>
        <v/>
      </c>
      <c r="U106" s="57">
        <f>IF(OR($A106="",U$9=""),"",IFERROR(COUNTIFS('Job Catalog'!$F$10:$F$509,$A106,'Job Catalog'!$H$10:$H$509,U$7,'Job Catalog'!$I$10:$I$509,U$9)/COUNTA('Job Catalog'!$C$10:$C$509),""))</f>
        <v/>
      </c>
      <c r="V106" s="57">
        <f>IF(OR($A106="",V$9=""),"",IFERROR(COUNTIFS('Job Catalog'!$F$10:$F$509,$A106,'Job Catalog'!$H$10:$H$509,V$7,'Job Catalog'!$I$10:$I$509,V$9)/COUNTA('Job Catalog'!$C$10:$C$509),""))</f>
        <v/>
      </c>
      <c r="W106" s="57">
        <f>IF(OR($A106="",W$9=""),"",IFERROR(COUNTIFS('Job Catalog'!$F$10:$F$509,$A106,'Job Catalog'!$H$10:$H$509,W$7,'Job Catalog'!$I$10:$I$509,W$9)/COUNTA('Job Catalog'!$C$10:$C$509),""))</f>
        <v/>
      </c>
      <c r="X106" s="57">
        <f>IF(OR($A106="",X$9=""),"",IFERROR(COUNTIFS('Job Catalog'!$F$10:$F$509,$A106,'Job Catalog'!$H$10:$H$509,X$7,'Job Catalog'!$I$10:$I$509,X$9)/COUNTA('Job Catalog'!$C$10:$C$509),""))</f>
        <v/>
      </c>
      <c r="Y106" s="57">
        <f>IF(OR($A106="",Y$9=""),"",IFERROR(COUNTIFS('Job Catalog'!$F$10:$F$509,$A106,'Job Catalog'!$H$10:$H$509,Y$7,'Job Catalog'!$I$10:$I$509,Y$9)/COUNTA('Job Catalog'!$C$10:$C$509),""))</f>
        <v/>
      </c>
      <c r="Z106" s="57">
        <f>IF(OR($A106="",Z$9=""),"",IFERROR(COUNTIFS('Job Catalog'!$F$10:$F$509,$A106,'Job Catalog'!$H$10:$H$509,Z$7,'Job Catalog'!$I$10:$I$509,Z$9)/COUNTA('Job Catalog'!$C$10:$C$509),""))</f>
        <v/>
      </c>
      <c r="AA106" s="57">
        <f>IF(OR($A106="",AA$9=""),"",IFERROR(COUNTIFS('Job Catalog'!$F$10:$F$509,$A106,'Job Catalog'!$H$10:$H$509,AA$7,'Job Catalog'!$I$10:$I$509,AA$9)/COUNTA('Job Catalog'!$C$10:$C$509),""))</f>
        <v/>
      </c>
      <c r="AB106" s="57">
        <f>IF(OR($A106="",AB$9=""),"",IFERROR(COUNTIFS('Job Catalog'!$F$10:$F$509,$A106,'Job Catalog'!$H$10:$H$509,AB$7,'Job Catalog'!$I$10:$I$509,AB$9)/COUNTA('Job Catalog'!$C$10:$C$509),""))</f>
        <v/>
      </c>
      <c r="AC106" s="57">
        <f>IF(OR($A106="",AC$9=""),"",IFERROR(COUNTIFS('Job Catalog'!$F$10:$F$509,$A106,'Job Catalog'!$H$10:$H$509,AC$7,'Job Catalog'!$I$10:$I$509,AC$9)/COUNTA('Job Catalog'!$C$10:$C$509),""))</f>
        <v/>
      </c>
      <c r="AD106" s="57">
        <f>IF(OR($A106="",AD$9=""),"",IFERROR(COUNTIFS('Job Catalog'!$F$10:$F$509,$A106,'Job Catalog'!$H$10:$H$509,AD$7,'Job Catalog'!$I$10:$I$509,AD$9)/COUNTA('Job Catalog'!$C$10:$C$509),""))</f>
        <v/>
      </c>
      <c r="AE106" s="57">
        <f>IF(OR($A106="",AE$9=""),"",IFERROR(COUNTIFS('Job Catalog'!$F$10:$F$509,$A106,'Job Catalog'!$H$10:$H$509,AE$7,'Job Catalog'!$I$10:$I$509,AE$9)/COUNTA('Job Catalog'!$C$10:$C$509),""))</f>
        <v/>
      </c>
      <c r="AF106" s="57">
        <f>IF(OR($A106="",AF$9=""),"",IFERROR(COUNTIFS('Job Catalog'!$F$10:$F$509,$A106,'Job Catalog'!$H$10:$H$509,AF$7,'Job Catalog'!$I$10:$I$509,AF$9)/COUNTA('Job Catalog'!$C$10:$C$509),""))</f>
        <v/>
      </c>
      <c r="AG106" s="57">
        <f>IF(OR($A106="",AG$9=""),"",IFERROR(COUNTIFS('Job Catalog'!$F$10:$F$509,$A106,'Job Catalog'!$H$10:$H$509,AG$7,'Job Catalog'!$I$10:$I$509,AG$9)/COUNTA('Job Catalog'!$C$10:$C$509),""))</f>
        <v/>
      </c>
      <c r="AH106" s="57">
        <f>IF(OR($A106="",AH$9=""),"",IFERROR(COUNTIFS('Job Catalog'!$F$10:$F$509,$A106,'Job Catalog'!$H$10:$H$509,AH$7,'Job Catalog'!$I$10:$I$509,AH$9)/COUNTA('Job Catalog'!$C$10:$C$509),""))</f>
        <v/>
      </c>
      <c r="AI106" s="57">
        <f>IF(OR($A106="",AI$9=""),"",IFERROR(COUNTIFS('Job Catalog'!$F$10:$F$509,$A106,'Job Catalog'!$H$10:$H$509,AI$7,'Job Catalog'!$I$10:$I$509,AI$9)/COUNTA('Job Catalog'!$C$10:$C$509),""))</f>
        <v/>
      </c>
      <c r="AJ106" s="57">
        <f>IF(OR($A106="",AJ$9=""),"",IFERROR(COUNTIFS('Job Catalog'!$F$10:$F$509,$A106,'Job Catalog'!$H$10:$H$509,AJ$7,'Job Catalog'!$I$10:$I$509,AJ$9)/COUNTA('Job Catalog'!$C$10:$C$509),""))</f>
        <v/>
      </c>
      <c r="AK106" s="57">
        <f>IF(OR($A106="",AK$9=""),"",IFERROR(COUNTIFS('Job Catalog'!$F$10:$F$509,$A106,'Job Catalog'!$H$10:$H$509,AK$7,'Job Catalog'!$I$10:$I$509,AK$9)/COUNTA('Job Catalog'!$C$10:$C$509),""))</f>
        <v/>
      </c>
      <c r="AL106" s="57">
        <f>IF(OR($A106="",AL$9=""),"",IFERROR(COUNTIFS('Job Catalog'!$F$10:$F$509,$A106,'Job Catalog'!$H$10:$H$509,AL$7,'Job Catalog'!$I$10:$I$509,AL$9)/COUNTA('Job Catalog'!$C$10:$C$509),""))</f>
        <v/>
      </c>
      <c r="AM106" s="57">
        <f>IF(OR($A106="",AM$9=""),"",IFERROR(COUNTIFS('Job Catalog'!$F$10:$F$509,$A106,'Job Catalog'!$H$10:$H$509,AM$7,'Job Catalog'!$I$10:$I$509,AM$9)/COUNTA('Job Catalog'!$C$10:$C$509),""))</f>
        <v/>
      </c>
      <c r="AN106" s="57">
        <f>IF(OR($A106="",AN$9=""),"",IFERROR(COUNTIFS('Job Catalog'!$F$10:$F$509,$A106,'Job Catalog'!$H$10:$H$509,AN$7,'Job Catalog'!$I$10:$I$509,AN$9)/COUNTA('Job Catalog'!$C$10:$C$509),""))</f>
        <v/>
      </c>
      <c r="AO106" s="57">
        <f>IF(OR($A106="",AO$9=""),"",IFERROR(COUNTIFS('Job Catalog'!$F$10:$F$509,$A106,'Job Catalog'!$H$10:$H$509,AO$7,'Job Catalog'!$I$10:$I$509,AO$9)/COUNTA('Job Catalog'!$C$10:$C$509),""))</f>
        <v/>
      </c>
      <c r="AP106" s="57">
        <f>IF(OR($A106="",AP$9=""),"",IFERROR(COUNTIFS('Job Catalog'!$F$10:$F$509,$A106,'Job Catalog'!$H$10:$H$509,AP$7,'Job Catalog'!$I$10:$I$509,AP$9)/COUNTA('Job Catalog'!$C$10:$C$509),""))</f>
        <v/>
      </c>
      <c r="AQ106" s="57">
        <f>IF(OR($A106="",AQ$9=""),"",IFERROR(COUNTIFS('Job Catalog'!$F$10:$F$509,$A106,'Job Catalog'!$H$10:$H$509,AQ$7,'Job Catalog'!$I$10:$I$509,AQ$9)/COUNTA('Job Catalog'!$C$10:$C$509),""))</f>
        <v/>
      </c>
      <c r="AR106" s="57">
        <f>IF(OR($A106="",AR$9=""),"",IFERROR(COUNTIFS('Job Catalog'!$F$10:$F$509,$A106,'Job Catalog'!$H$10:$H$509,AR$7,'Job Catalog'!$I$10:$I$509,AR$9)/COUNTA('Job Catalog'!$C$10:$C$509),""))</f>
        <v/>
      </c>
      <c r="AS106" s="57">
        <f>IF(OR($A106="",AS$9=""),"",IFERROR(COUNTIFS('Job Catalog'!$F$10:$F$509,$A106,'Job Catalog'!$H$10:$H$509,AS$7,'Job Catalog'!$I$10:$I$509,AS$9)/COUNTA('Job Catalog'!$C$10:$C$509),""))</f>
        <v/>
      </c>
      <c r="AT106" s="57">
        <f>IF(OR($A106="",AT$9=""),"",IFERROR(COUNTIFS('Job Catalog'!$F$10:$F$509,$A106,'Job Catalog'!$H$10:$H$509,AT$7,'Job Catalog'!$I$10:$I$509,AT$9)/COUNTA('Job Catalog'!$C$10:$C$509),""))</f>
        <v/>
      </c>
      <c r="AU106" s="57">
        <f>IF(OR($A106="",AU$9=""),"",IFERROR(COUNTIFS('Job Catalog'!$F$10:$F$509,$A106,'Job Catalog'!$H$10:$H$509,AU$7,'Job Catalog'!$I$10:$I$509,AU$9)/COUNTA('Job Catalog'!$C$10:$C$509),""))</f>
        <v/>
      </c>
      <c r="AV106" s="57">
        <f>IF(OR($A106="",AV$9=""),"",IFERROR(COUNTIFS('Job Catalog'!$F$10:$F$509,$A106,'Job Catalog'!$H$10:$H$509,AV$7,'Job Catalog'!$I$10:$I$509,AV$9)/COUNTA('Job Catalog'!$C$10:$C$509),""))</f>
        <v/>
      </c>
      <c r="AW106" s="57">
        <f>IF(OR($A106="",AW$9=""),"",IFERROR(COUNTIFS('Job Catalog'!$F$10:$F$509,$A106,'Job Catalog'!$H$10:$H$509,AW$7,'Job Catalog'!$I$10:$I$509,AW$9)/COUNTA('Job Catalog'!$C$10:$C$509),""))</f>
        <v/>
      </c>
      <c r="AX106" s="57">
        <f>IF(OR($A106="",AX$9=""),"",IFERROR(COUNTIFS('Job Catalog'!$F$10:$F$509,$A106,'Job Catalog'!$H$10:$H$509,AX$7,'Job Catalog'!$I$10:$I$509,AX$9)/COUNTA('Job Catalog'!$C$10:$C$509),""))</f>
        <v/>
      </c>
      <c r="AY106" s="57">
        <f>IF(OR($A106="",AY$9=""),"",IFERROR(COUNTIFS('Job Catalog'!$F$10:$F$509,$A106,'Job Catalog'!$H$10:$H$509,AY$7,'Job Catalog'!$I$10:$I$509,AY$9)/COUNTA('Job Catalog'!$C$10:$C$509),""))</f>
        <v/>
      </c>
      <c r="AZ106" s="57">
        <f>IF(OR($A106="",AZ$9=""),"",IFERROR(COUNTIFS('Job Catalog'!$F$10:$F$509,$A106,'Job Catalog'!$H$10:$H$509,AZ$7,'Job Catalog'!$I$10:$I$509,AZ$9)/COUNTA('Job Catalog'!$C$10:$C$509),""))</f>
        <v/>
      </c>
      <c r="BA106" s="57">
        <f>IF(OR($A106="",BA$9=""),"",IFERROR(COUNTIFS('Job Catalog'!$F$10:$F$509,$A106,'Job Catalog'!$H$10:$H$509,BA$7,'Job Catalog'!$I$10:$I$509,BA$9)/COUNTA('Job Catalog'!$C$10:$C$509),""))</f>
        <v/>
      </c>
      <c r="BB106" s="57">
        <f>IF(OR($A106="",BB$9=""),"",IFERROR(COUNTIFS('Job Catalog'!$F$10:$F$509,$A106,'Job Catalog'!$H$10:$H$509,BB$7,'Job Catalog'!$I$10:$I$509,BB$9)/COUNTA('Job Catalog'!$C$10:$C$509),""))</f>
        <v/>
      </c>
      <c r="BC106" s="57">
        <f>IF(OR($A106="",BC$9=""),"",IFERROR(COUNTIFS('Job Catalog'!$F$10:$F$509,$A106,'Job Catalog'!$H$10:$H$509,BC$7,'Job Catalog'!$I$10:$I$509,BC$9)/COUNTA('Job Catalog'!$C$10:$C$509),""))</f>
        <v/>
      </c>
      <c r="BD106" s="57">
        <f>IF(OR($A106="",BD$9=""),"",IFERROR(COUNTIFS('Job Catalog'!$F$10:$F$509,$A106,'Job Catalog'!$H$10:$H$509,BD$7,'Job Catalog'!$I$10:$I$509,BD$9)/COUNTA('Job Catalog'!$C$10:$C$509),""))</f>
        <v/>
      </c>
      <c r="BE106" s="57">
        <f>IF(OR($A106="",BE$9=""),"",IFERROR(COUNTIFS('Job Catalog'!$F$10:$F$509,$A106,'Job Catalog'!$H$10:$H$509,BE$7,'Job Catalog'!$I$10:$I$509,BE$9)/COUNTA('Job Catalog'!$C$10:$C$509),""))</f>
        <v/>
      </c>
      <c r="BF106" s="57">
        <f>IF(OR($A106="",BF$9=""),"",IFERROR(COUNTIFS('Job Catalog'!$F$10:$F$509,$A106,'Job Catalog'!$H$10:$H$509,BF$7,'Job Catalog'!$I$10:$I$509,BF$9)/COUNTA('Job Catalog'!$C$10:$C$509),""))</f>
        <v/>
      </c>
      <c r="BG106" s="57">
        <f>IF(OR($A106="",BG$9=""),"",IFERROR(COUNTIFS('Job Catalog'!$F$10:$F$509,$A106,'Job Catalog'!$H$10:$H$509,BG$7,'Job Catalog'!$I$10:$I$509,BG$9)/COUNTA('Job Catalog'!$C$10:$C$509),""))</f>
        <v/>
      </c>
      <c r="BH106" s="57">
        <f>IF(OR($A106="",BH$9=""),"",IFERROR(COUNTIFS('Job Catalog'!$F$10:$F$509,$A106,'Job Catalog'!$H$10:$H$509,BH$7,'Job Catalog'!$I$10:$I$509,BH$9)/COUNTA('Job Catalog'!$C$10:$C$509),""))</f>
        <v/>
      </c>
      <c r="BI106" s="57">
        <f>IF(OR($A106="",BI$9=""),"",IFERROR(COUNTIFS('Job Catalog'!$F$10:$F$509,$A106,'Job Catalog'!$H$10:$H$509,BI$7,'Job Catalog'!$I$10:$I$509,BI$9)/COUNTA('Job Catalog'!$C$10:$C$509),""))</f>
        <v/>
      </c>
      <c r="BJ106" s="57">
        <f>IF(OR($A106="",BJ$9=""),"",IFERROR(COUNTIFS('Job Catalog'!$F$10:$F$509,$A106,'Job Catalog'!$H$10:$H$509,BJ$7,'Job Catalog'!$I$10:$I$509,BJ$9)/COUNTA('Job Catalog'!$C$10:$C$509),""))</f>
        <v/>
      </c>
      <c r="BK106" s="57">
        <f>IF(OR($A106="",BK$9=""),"",IFERROR(COUNTIFS('Job Catalog'!$F$10:$F$509,$A106,'Job Catalog'!$H$10:$H$509,BK$7,'Job Catalog'!$I$10:$I$509,BK$9)/COUNTA('Job Catalog'!$C$10:$C$509),""))</f>
        <v/>
      </c>
      <c r="BL106" s="57">
        <f>IF(OR($A106="",BL$9=""),"",IFERROR(COUNTIFS('Job Catalog'!$F$10:$F$509,$A106,'Job Catalog'!$H$10:$H$509,BL$7,'Job Catalog'!$I$10:$I$509,BL$9)/COUNTA('Job Catalog'!$C$10:$C$509),""))</f>
        <v/>
      </c>
      <c r="BM106" s="57">
        <f>IF(OR($A106="",BM$9=""),"",IFERROR(COUNTIFS('Job Catalog'!$F$10:$F$509,$A106,'Job Catalog'!$H$10:$H$509,BM$7,'Job Catalog'!$I$10:$I$509,BM$9)/COUNTA('Job Catalog'!$C$10:$C$509),""))</f>
        <v/>
      </c>
      <c r="BN106" s="57">
        <f>IF(OR($A106="",BN$9=""),"",IFERROR(COUNTIFS('Job Catalog'!$F$10:$F$509,$A106,'Job Catalog'!$H$10:$H$509,BN$7,'Job Catalog'!$I$10:$I$509,BN$9)/COUNTA('Job Catalog'!$C$10:$C$509),""))</f>
        <v/>
      </c>
      <c r="BO106" s="57">
        <f>IF(OR($A106="",BO$9=""),"",IFERROR(COUNTIFS('Job Catalog'!$F$10:$F$509,$A106,'Job Catalog'!$H$10:$H$509,BO$7,'Job Catalog'!$I$10:$I$509,BO$9)/COUNTA('Job Catalog'!$C$10:$C$509),""))</f>
        <v/>
      </c>
      <c r="BP106" s="57">
        <f>IF(OR($A106="",BP$9=""),"",IFERROR(COUNTIFS('Job Catalog'!$F$10:$F$509,$A106,'Job Catalog'!$H$10:$H$509,BP$7,'Job Catalog'!$I$10:$I$509,BP$9)/COUNTA('Job Catalog'!$C$10:$C$509),""))</f>
        <v/>
      </c>
      <c r="BQ106" s="57">
        <f>IF(OR($A106="",BQ$9=""),"",IFERROR(COUNTIFS('Job Catalog'!$F$10:$F$509,$A106,'Job Catalog'!$H$10:$H$509,BQ$7,'Job Catalog'!$I$10:$I$509,BQ$9)/COUNTA('Job Catalog'!$C$10:$C$509),""))</f>
        <v/>
      </c>
      <c r="BR106" s="57">
        <f>IF(OR($A106="",BR$9=""),"",IFERROR(COUNTIFS('Job Catalog'!$F$10:$F$509,$A106,'Job Catalog'!$H$10:$H$509,BR$7,'Job Catalog'!$I$10:$I$509,BR$9)/COUNTA('Job Catalog'!$C$10:$C$509),""))</f>
        <v/>
      </c>
      <c r="BS106" s="57">
        <f>IF(OR($A106="",BS$9=""),"",IFERROR(COUNTIFS('Job Catalog'!$F$10:$F$509,$A106,'Job Catalog'!$H$10:$H$509,BS$7,'Job Catalog'!$I$10:$I$509,BS$9)/COUNTA('Job Catalog'!$C$10:$C$509),""))</f>
        <v/>
      </c>
      <c r="BT106" s="57">
        <f>IF(OR($A106="",BT$9=""),"",IFERROR(COUNTIFS('Job Catalog'!$F$10:$F$509,$A106,'Job Catalog'!$H$10:$H$509,BT$7,'Job Catalog'!$I$10:$I$509,BT$9)/COUNTA('Job Catalog'!$C$10:$C$509),""))</f>
        <v/>
      </c>
      <c r="BU106" s="57">
        <f>IF(OR($A106="",BU$9=""),"",IFERROR(COUNTIFS('Job Catalog'!$F$10:$F$509,$A106,'Job Catalog'!$H$10:$H$509,BU$7,'Job Catalog'!$I$10:$I$509,BU$9)/COUNTA('Job Catalog'!$C$10:$C$509),""))</f>
        <v/>
      </c>
      <c r="BV106" s="57">
        <f>IF(OR($A106="",BV$9=""),"",IFERROR(COUNTIFS('Job Catalog'!$F$10:$F$509,$A106,'Job Catalog'!$H$10:$H$509,BV$7,'Job Catalog'!$I$10:$I$509,BV$9)/COUNTA('Job Catalog'!$C$10:$C$509),""))</f>
        <v/>
      </c>
      <c r="BW106" s="57">
        <f>IF(OR($A106="",BW$9=""),"",IFERROR(COUNTIFS('Job Catalog'!$F$10:$F$509,$A106,'Job Catalog'!$H$10:$H$509,BW$7,'Job Catalog'!$I$10:$I$509,BW$9)/COUNTA('Job Catalog'!$C$10:$C$509),""))</f>
        <v/>
      </c>
      <c r="BX106" s="57">
        <f>IF(OR($A106="",BX$9=""),"",IFERROR(COUNTIFS('Job Catalog'!$F$10:$F$509,$A106,'Job Catalog'!$H$10:$H$509,BX$7,'Job Catalog'!$I$10:$I$509,BX$9)/COUNTA('Job Catalog'!$C$10:$C$509),""))</f>
        <v/>
      </c>
      <c r="BY106" s="57">
        <f>IF(OR($A106="",BY$9=""),"",IFERROR(COUNTIFS('Job Catalog'!$F$10:$F$509,$A106,'Job Catalog'!$H$10:$H$509,BY$7,'Job Catalog'!$I$10:$I$509,BY$9)/COUNTA('Job Catalog'!$C$10:$C$509),""))</f>
        <v/>
      </c>
      <c r="BZ106" s="57">
        <f>IF(OR($A106="",BZ$9=""),"",IFERROR(COUNTIFS('Job Catalog'!$F$10:$F$509,$A106,'Job Catalog'!$H$10:$H$509,BZ$7,'Job Catalog'!$I$10:$I$509,BZ$9)/COUNTA('Job Catalog'!$C$10:$C$509),""))</f>
        <v/>
      </c>
      <c r="CA106" s="57">
        <f>IF(OR($A106="",CA$9=""),"",IFERROR(COUNTIFS('Job Catalog'!$F$10:$F$509,$A106,'Job Catalog'!$H$10:$H$509,CA$7,'Job Catalog'!$I$10:$I$509,CA$9)/COUNTA('Job Catalog'!$C$10:$C$509),""))</f>
        <v/>
      </c>
      <c r="CB106" s="57">
        <f>IF(OR($A106="",CB$9=""),"",IFERROR(COUNTIFS('Job Catalog'!$F$10:$F$509,$A106,'Job Catalog'!$H$10:$H$509,CB$7,'Job Catalog'!$I$10:$I$509,CB$9)/COUNTA('Job Catalog'!$C$10:$C$509),""))</f>
        <v/>
      </c>
      <c r="CC106" s="57">
        <f>IF(OR($A106="",CC$9=""),"",IFERROR(COUNTIFS('Job Catalog'!$F$10:$F$509,$A106,'Job Catalog'!$H$10:$H$509,CC$7,'Job Catalog'!$I$10:$I$509,CC$9)/COUNTA('Job Catalog'!$C$10:$C$509),""))</f>
        <v/>
      </c>
      <c r="CD106" s="57">
        <f>IF(OR($A106="",CD$9=""),"",IFERROR(COUNTIFS('Job Catalog'!$F$10:$F$509,$A106,'Job Catalog'!$H$10:$H$509,CD$7,'Job Catalog'!$I$10:$I$509,CD$9)/COUNTA('Job Catalog'!$C$10:$C$509),""))</f>
        <v/>
      </c>
      <c r="CE106" s="57">
        <f>IF(OR($A106="",CE$9=""),"",IFERROR(COUNTIFS('Job Catalog'!$F$10:$F$509,$A106,'Job Catalog'!$H$10:$H$509,CE$7,'Job Catalog'!$I$10:$I$509,CE$9)/COUNTA('Job Catalog'!$C$10:$C$509),""))</f>
        <v/>
      </c>
      <c r="CF106" s="57">
        <f>IF(OR($A106="",CF$9=""),"",IFERROR(COUNTIFS('Job Catalog'!$F$10:$F$509,$A106,'Job Catalog'!$H$10:$H$509,CF$7,'Job Catalog'!$I$10:$I$509,CF$9)/COUNTA('Job Catalog'!$C$10:$C$509),""))</f>
        <v/>
      </c>
      <c r="CG106" s="57">
        <f>IF(OR($A106="",CG$9=""),"",IFERROR(COUNTIFS('Job Catalog'!$F$10:$F$509,$A106,'Job Catalog'!$H$10:$H$509,CG$7,'Job Catalog'!$I$10:$I$509,CG$9)/COUNTA('Job Catalog'!$C$10:$C$509),""))</f>
        <v/>
      </c>
      <c r="CH106" s="57">
        <f>IF(OR($A106="",CH$9=""),"",IFERROR(COUNTIFS('Job Catalog'!$F$10:$F$509,$A106,'Job Catalog'!$H$10:$H$509,CH$7,'Job Catalog'!$I$10:$I$509,CH$9)/COUNTA('Job Catalog'!$C$10:$C$509),""))</f>
        <v/>
      </c>
      <c r="CI106" s="57">
        <f>IF(OR($A106="",CI$9=""),"",IFERROR(COUNTIFS('Job Catalog'!$F$10:$F$509,$A106,'Job Catalog'!$H$10:$H$509,CI$7,'Job Catalog'!$I$10:$I$509,CI$9)/COUNTA('Job Catalog'!$C$10:$C$509),""))</f>
        <v/>
      </c>
      <c r="CJ106" s="57">
        <f>IF(OR($A106="",CJ$9=""),"",IFERROR(COUNTIFS('Job Catalog'!$F$10:$F$509,$A106,'Job Catalog'!$H$10:$H$509,CJ$7,'Job Catalog'!$I$10:$I$509,CJ$9)/COUNTA('Job Catalog'!$C$10:$C$509),""))</f>
        <v/>
      </c>
      <c r="CK106" s="57">
        <f>IF(OR($A106="",CK$9=""),"",IFERROR(COUNTIFS('Job Catalog'!$F$10:$F$509,$A106,'Job Catalog'!$H$10:$H$509,CK$7,'Job Catalog'!$I$10:$I$509,CK$9)/COUNTA('Job Catalog'!$C$10:$C$509),""))</f>
        <v/>
      </c>
      <c r="CL106" s="57">
        <f>IF(OR($A106="",CL$9=""),"",IFERROR(COUNTIFS('Job Catalog'!$F$10:$F$509,$A106,'Job Catalog'!$H$10:$H$509,CL$7,'Job Catalog'!$I$10:$I$509,CL$9)/COUNTA('Job Catalog'!$C$10:$C$509),""))</f>
        <v/>
      </c>
      <c r="CM106" s="57">
        <f>IF(OR($A106="",CM$9=""),"",IFERROR(COUNTIFS('Job Catalog'!$F$10:$F$509,$A106,'Job Catalog'!$H$10:$H$509,CM$7,'Job Catalog'!$I$10:$I$509,CM$9)/COUNTA('Job Catalog'!$C$10:$C$509),""))</f>
        <v/>
      </c>
      <c r="CN106" s="57">
        <f>IF(OR($A106="",CN$9=""),"",IFERROR(COUNTIFS('Job Catalog'!$F$10:$F$509,$A106,'Job Catalog'!$H$10:$H$509,CN$7,'Job Catalog'!$I$10:$I$509,CN$9)/COUNTA('Job Catalog'!$C$10:$C$509),""))</f>
        <v/>
      </c>
      <c r="CO106" s="57">
        <f>IF(OR($A106="",CO$9=""),"",IFERROR(COUNTIFS('Job Catalog'!$F$10:$F$509,$A106,'Job Catalog'!$H$10:$H$509,CO$7,'Job Catalog'!$I$10:$I$509,CO$9)/COUNTA('Job Catalog'!$C$10:$C$509),""))</f>
        <v/>
      </c>
      <c r="CP106" s="57">
        <f>IF(OR($A106="",CP$9=""),"",IFERROR(COUNTIFS('Job Catalog'!$F$10:$F$509,$A106,'Job Catalog'!$H$10:$H$509,CP$7,'Job Catalog'!$I$10:$I$509,CP$9)/COUNTA('Job Catalog'!$C$10:$C$509),""))</f>
        <v/>
      </c>
      <c r="CQ106" s="57">
        <f>IF(OR($A106="",CQ$9=""),"",IFERROR(COUNTIFS('Job Catalog'!$F$10:$F$509,$A106,'Job Catalog'!$H$10:$H$509,CQ$7,'Job Catalog'!$I$10:$I$509,CQ$9)/COUNTA('Job Catalog'!$C$10:$C$509),""))</f>
        <v/>
      </c>
      <c r="CR106" s="57">
        <f>IF(OR($A106="",CR$9=""),"",IFERROR(COUNTIFS('Job Catalog'!$F$10:$F$509,$A106,'Job Catalog'!$H$10:$H$509,CR$7,'Job Catalog'!$I$10:$I$509,CR$9)/COUNTA('Job Catalog'!$C$10:$C$509),""))</f>
        <v/>
      </c>
      <c r="CS106" s="57">
        <f>IF(OR($A106="",CS$9=""),"",IFERROR(COUNTIFS('Job Catalog'!$F$10:$F$509,$A106,'Job Catalog'!$H$10:$H$509,CS$7,'Job Catalog'!$I$10:$I$509,CS$9)/COUNTA('Job Catalog'!$C$10:$C$509),""))</f>
        <v/>
      </c>
      <c r="CT106" s="57">
        <f>IF(OR($A106="",CT$9=""),"",IFERROR(COUNTIFS('Job Catalog'!$F$10:$F$509,$A106,'Job Catalog'!$H$10:$H$509,CT$7,'Job Catalog'!$I$10:$I$509,CT$9)/COUNTA('Job Catalog'!$C$10:$C$509),""))</f>
        <v/>
      </c>
      <c r="CU106" s="58">
        <f>IF($A106="","",SUM(C106:CT106))</f>
        <v/>
      </c>
    </row>
    <row r="107">
      <c r="A107">
        <f>IF(SETUP!$C245="","",SETUP!$C245)</f>
        <v/>
      </c>
      <c r="B107" s="9">
        <f>IF(SETUP!$C245="","",SETUP!$B245&amp;" / "&amp;SETUP!$D245)</f>
        <v/>
      </c>
      <c r="C107" s="57">
        <f>IF(OR($A107="",C$9=""),"",IFERROR(COUNTIFS('Job Catalog'!$F$10:$F$509,$A107,'Job Catalog'!$H$10:$H$509,C$7,'Job Catalog'!$I$10:$I$509,C$9)/COUNTA('Job Catalog'!$C$10:$C$509),""))</f>
        <v/>
      </c>
      <c r="D107" s="57">
        <f>IF(OR($A107="",D$9=""),"",IFERROR(COUNTIFS('Job Catalog'!$F$10:$F$509,$A107,'Job Catalog'!$H$10:$H$509,D$7,'Job Catalog'!$I$10:$I$509,D$9)/COUNTA('Job Catalog'!$C$10:$C$509),""))</f>
        <v/>
      </c>
      <c r="E107" s="57">
        <f>IF(OR($A107="",E$9=""),"",IFERROR(COUNTIFS('Job Catalog'!$F$10:$F$509,$A107,'Job Catalog'!$H$10:$H$509,E$7,'Job Catalog'!$I$10:$I$509,E$9)/COUNTA('Job Catalog'!$C$10:$C$509),""))</f>
        <v/>
      </c>
      <c r="F107" s="57">
        <f>IF(OR($A107="",F$9=""),"",IFERROR(COUNTIFS('Job Catalog'!$F$10:$F$509,$A107,'Job Catalog'!$H$10:$H$509,F$7,'Job Catalog'!$I$10:$I$509,F$9)/COUNTA('Job Catalog'!$C$10:$C$509),""))</f>
        <v/>
      </c>
      <c r="G107" s="57">
        <f>IF(OR($A107="",G$9=""),"",IFERROR(COUNTIFS('Job Catalog'!$F$10:$F$509,$A107,'Job Catalog'!$H$10:$H$509,G$7,'Job Catalog'!$I$10:$I$509,G$9)/COUNTA('Job Catalog'!$C$10:$C$509),""))</f>
        <v/>
      </c>
      <c r="H107" s="57">
        <f>IF(OR($A107="",H$9=""),"",IFERROR(COUNTIFS('Job Catalog'!$F$10:$F$509,$A107,'Job Catalog'!$H$10:$H$509,H$7,'Job Catalog'!$I$10:$I$509,H$9)/COUNTA('Job Catalog'!$C$10:$C$509),""))</f>
        <v/>
      </c>
      <c r="I107" s="57">
        <f>IF(OR($A107="",I$9=""),"",IFERROR(COUNTIFS('Job Catalog'!$F$10:$F$509,$A107,'Job Catalog'!$H$10:$H$509,I$7,'Job Catalog'!$I$10:$I$509,I$9)/COUNTA('Job Catalog'!$C$10:$C$509),""))</f>
        <v/>
      </c>
      <c r="J107" s="57">
        <f>IF(OR($A107="",J$9=""),"",IFERROR(COUNTIFS('Job Catalog'!$F$10:$F$509,$A107,'Job Catalog'!$H$10:$H$509,J$7,'Job Catalog'!$I$10:$I$509,J$9)/COUNTA('Job Catalog'!$C$10:$C$509),""))</f>
        <v/>
      </c>
      <c r="K107" s="57">
        <f>IF(OR($A107="",K$9=""),"",IFERROR(COUNTIFS('Job Catalog'!$F$10:$F$509,$A107,'Job Catalog'!$H$10:$H$509,K$7,'Job Catalog'!$I$10:$I$509,K$9)/COUNTA('Job Catalog'!$C$10:$C$509),""))</f>
        <v/>
      </c>
      <c r="L107" s="57">
        <f>IF(OR($A107="",L$9=""),"",IFERROR(COUNTIFS('Job Catalog'!$F$10:$F$509,$A107,'Job Catalog'!$H$10:$H$509,L$7,'Job Catalog'!$I$10:$I$509,L$9)/COUNTA('Job Catalog'!$C$10:$C$509),""))</f>
        <v/>
      </c>
      <c r="M107" s="57">
        <f>IF(OR($A107="",M$9=""),"",IFERROR(COUNTIFS('Job Catalog'!$F$10:$F$509,$A107,'Job Catalog'!$H$10:$H$509,M$7,'Job Catalog'!$I$10:$I$509,M$9)/COUNTA('Job Catalog'!$C$10:$C$509),""))</f>
        <v/>
      </c>
      <c r="N107" s="57">
        <f>IF(OR($A107="",N$9=""),"",IFERROR(COUNTIFS('Job Catalog'!$F$10:$F$509,$A107,'Job Catalog'!$H$10:$H$509,N$7,'Job Catalog'!$I$10:$I$509,N$9)/COUNTA('Job Catalog'!$C$10:$C$509),""))</f>
        <v/>
      </c>
      <c r="O107" s="57">
        <f>IF(OR($A107="",O$9=""),"",IFERROR(COUNTIFS('Job Catalog'!$F$10:$F$509,$A107,'Job Catalog'!$H$10:$H$509,O$7,'Job Catalog'!$I$10:$I$509,O$9)/COUNTA('Job Catalog'!$C$10:$C$509),""))</f>
        <v/>
      </c>
      <c r="P107" s="57">
        <f>IF(OR($A107="",P$9=""),"",IFERROR(COUNTIFS('Job Catalog'!$F$10:$F$509,$A107,'Job Catalog'!$H$10:$H$509,P$7,'Job Catalog'!$I$10:$I$509,P$9)/COUNTA('Job Catalog'!$C$10:$C$509),""))</f>
        <v/>
      </c>
      <c r="Q107" s="57">
        <f>IF(OR($A107="",Q$9=""),"",IFERROR(COUNTIFS('Job Catalog'!$F$10:$F$509,$A107,'Job Catalog'!$H$10:$H$509,Q$7,'Job Catalog'!$I$10:$I$509,Q$9)/COUNTA('Job Catalog'!$C$10:$C$509),""))</f>
        <v/>
      </c>
      <c r="R107" s="57">
        <f>IF(OR($A107="",R$9=""),"",IFERROR(COUNTIFS('Job Catalog'!$F$10:$F$509,$A107,'Job Catalog'!$H$10:$H$509,R$7,'Job Catalog'!$I$10:$I$509,R$9)/COUNTA('Job Catalog'!$C$10:$C$509),""))</f>
        <v/>
      </c>
      <c r="S107" s="57">
        <f>IF(OR($A107="",S$9=""),"",IFERROR(COUNTIFS('Job Catalog'!$F$10:$F$509,$A107,'Job Catalog'!$H$10:$H$509,S$7,'Job Catalog'!$I$10:$I$509,S$9)/COUNTA('Job Catalog'!$C$10:$C$509),""))</f>
        <v/>
      </c>
      <c r="T107" s="57">
        <f>IF(OR($A107="",T$9=""),"",IFERROR(COUNTIFS('Job Catalog'!$F$10:$F$509,$A107,'Job Catalog'!$H$10:$H$509,T$7,'Job Catalog'!$I$10:$I$509,T$9)/COUNTA('Job Catalog'!$C$10:$C$509),""))</f>
        <v/>
      </c>
      <c r="U107" s="57">
        <f>IF(OR($A107="",U$9=""),"",IFERROR(COUNTIFS('Job Catalog'!$F$10:$F$509,$A107,'Job Catalog'!$H$10:$H$509,U$7,'Job Catalog'!$I$10:$I$509,U$9)/COUNTA('Job Catalog'!$C$10:$C$509),""))</f>
        <v/>
      </c>
      <c r="V107" s="57">
        <f>IF(OR($A107="",V$9=""),"",IFERROR(COUNTIFS('Job Catalog'!$F$10:$F$509,$A107,'Job Catalog'!$H$10:$H$509,V$7,'Job Catalog'!$I$10:$I$509,V$9)/COUNTA('Job Catalog'!$C$10:$C$509),""))</f>
        <v/>
      </c>
      <c r="W107" s="57">
        <f>IF(OR($A107="",W$9=""),"",IFERROR(COUNTIFS('Job Catalog'!$F$10:$F$509,$A107,'Job Catalog'!$H$10:$H$509,W$7,'Job Catalog'!$I$10:$I$509,W$9)/COUNTA('Job Catalog'!$C$10:$C$509),""))</f>
        <v/>
      </c>
      <c r="X107" s="57">
        <f>IF(OR($A107="",X$9=""),"",IFERROR(COUNTIFS('Job Catalog'!$F$10:$F$509,$A107,'Job Catalog'!$H$10:$H$509,X$7,'Job Catalog'!$I$10:$I$509,X$9)/COUNTA('Job Catalog'!$C$10:$C$509),""))</f>
        <v/>
      </c>
      <c r="Y107" s="57">
        <f>IF(OR($A107="",Y$9=""),"",IFERROR(COUNTIFS('Job Catalog'!$F$10:$F$509,$A107,'Job Catalog'!$H$10:$H$509,Y$7,'Job Catalog'!$I$10:$I$509,Y$9)/COUNTA('Job Catalog'!$C$10:$C$509),""))</f>
        <v/>
      </c>
      <c r="Z107" s="57">
        <f>IF(OR($A107="",Z$9=""),"",IFERROR(COUNTIFS('Job Catalog'!$F$10:$F$509,$A107,'Job Catalog'!$H$10:$H$509,Z$7,'Job Catalog'!$I$10:$I$509,Z$9)/COUNTA('Job Catalog'!$C$10:$C$509),""))</f>
        <v/>
      </c>
      <c r="AA107" s="57">
        <f>IF(OR($A107="",AA$9=""),"",IFERROR(COUNTIFS('Job Catalog'!$F$10:$F$509,$A107,'Job Catalog'!$H$10:$H$509,AA$7,'Job Catalog'!$I$10:$I$509,AA$9)/COUNTA('Job Catalog'!$C$10:$C$509),""))</f>
        <v/>
      </c>
      <c r="AB107" s="57">
        <f>IF(OR($A107="",AB$9=""),"",IFERROR(COUNTIFS('Job Catalog'!$F$10:$F$509,$A107,'Job Catalog'!$H$10:$H$509,AB$7,'Job Catalog'!$I$10:$I$509,AB$9)/COUNTA('Job Catalog'!$C$10:$C$509),""))</f>
        <v/>
      </c>
      <c r="AC107" s="57">
        <f>IF(OR($A107="",AC$9=""),"",IFERROR(COUNTIFS('Job Catalog'!$F$10:$F$509,$A107,'Job Catalog'!$H$10:$H$509,AC$7,'Job Catalog'!$I$10:$I$509,AC$9)/COUNTA('Job Catalog'!$C$10:$C$509),""))</f>
        <v/>
      </c>
      <c r="AD107" s="57">
        <f>IF(OR($A107="",AD$9=""),"",IFERROR(COUNTIFS('Job Catalog'!$F$10:$F$509,$A107,'Job Catalog'!$H$10:$H$509,AD$7,'Job Catalog'!$I$10:$I$509,AD$9)/COUNTA('Job Catalog'!$C$10:$C$509),""))</f>
        <v/>
      </c>
      <c r="AE107" s="57">
        <f>IF(OR($A107="",AE$9=""),"",IFERROR(COUNTIFS('Job Catalog'!$F$10:$F$509,$A107,'Job Catalog'!$H$10:$H$509,AE$7,'Job Catalog'!$I$10:$I$509,AE$9)/COUNTA('Job Catalog'!$C$10:$C$509),""))</f>
        <v/>
      </c>
      <c r="AF107" s="57">
        <f>IF(OR($A107="",AF$9=""),"",IFERROR(COUNTIFS('Job Catalog'!$F$10:$F$509,$A107,'Job Catalog'!$H$10:$H$509,AF$7,'Job Catalog'!$I$10:$I$509,AF$9)/COUNTA('Job Catalog'!$C$10:$C$509),""))</f>
        <v/>
      </c>
      <c r="AG107" s="57">
        <f>IF(OR($A107="",AG$9=""),"",IFERROR(COUNTIFS('Job Catalog'!$F$10:$F$509,$A107,'Job Catalog'!$H$10:$H$509,AG$7,'Job Catalog'!$I$10:$I$509,AG$9)/COUNTA('Job Catalog'!$C$10:$C$509),""))</f>
        <v/>
      </c>
      <c r="AH107" s="57">
        <f>IF(OR($A107="",AH$9=""),"",IFERROR(COUNTIFS('Job Catalog'!$F$10:$F$509,$A107,'Job Catalog'!$H$10:$H$509,AH$7,'Job Catalog'!$I$10:$I$509,AH$9)/COUNTA('Job Catalog'!$C$10:$C$509),""))</f>
        <v/>
      </c>
      <c r="AI107" s="57">
        <f>IF(OR($A107="",AI$9=""),"",IFERROR(COUNTIFS('Job Catalog'!$F$10:$F$509,$A107,'Job Catalog'!$H$10:$H$509,AI$7,'Job Catalog'!$I$10:$I$509,AI$9)/COUNTA('Job Catalog'!$C$10:$C$509),""))</f>
        <v/>
      </c>
      <c r="AJ107" s="57">
        <f>IF(OR($A107="",AJ$9=""),"",IFERROR(COUNTIFS('Job Catalog'!$F$10:$F$509,$A107,'Job Catalog'!$H$10:$H$509,AJ$7,'Job Catalog'!$I$10:$I$509,AJ$9)/COUNTA('Job Catalog'!$C$10:$C$509),""))</f>
        <v/>
      </c>
      <c r="AK107" s="57">
        <f>IF(OR($A107="",AK$9=""),"",IFERROR(COUNTIFS('Job Catalog'!$F$10:$F$509,$A107,'Job Catalog'!$H$10:$H$509,AK$7,'Job Catalog'!$I$10:$I$509,AK$9)/COUNTA('Job Catalog'!$C$10:$C$509),""))</f>
        <v/>
      </c>
      <c r="AL107" s="57">
        <f>IF(OR($A107="",AL$9=""),"",IFERROR(COUNTIFS('Job Catalog'!$F$10:$F$509,$A107,'Job Catalog'!$H$10:$H$509,AL$7,'Job Catalog'!$I$10:$I$509,AL$9)/COUNTA('Job Catalog'!$C$10:$C$509),""))</f>
        <v/>
      </c>
      <c r="AM107" s="57">
        <f>IF(OR($A107="",AM$9=""),"",IFERROR(COUNTIFS('Job Catalog'!$F$10:$F$509,$A107,'Job Catalog'!$H$10:$H$509,AM$7,'Job Catalog'!$I$10:$I$509,AM$9)/COUNTA('Job Catalog'!$C$10:$C$509),""))</f>
        <v/>
      </c>
      <c r="AN107" s="57">
        <f>IF(OR($A107="",AN$9=""),"",IFERROR(COUNTIFS('Job Catalog'!$F$10:$F$509,$A107,'Job Catalog'!$H$10:$H$509,AN$7,'Job Catalog'!$I$10:$I$509,AN$9)/COUNTA('Job Catalog'!$C$10:$C$509),""))</f>
        <v/>
      </c>
      <c r="AO107" s="57">
        <f>IF(OR($A107="",AO$9=""),"",IFERROR(COUNTIFS('Job Catalog'!$F$10:$F$509,$A107,'Job Catalog'!$H$10:$H$509,AO$7,'Job Catalog'!$I$10:$I$509,AO$9)/COUNTA('Job Catalog'!$C$10:$C$509),""))</f>
        <v/>
      </c>
      <c r="AP107" s="57">
        <f>IF(OR($A107="",AP$9=""),"",IFERROR(COUNTIFS('Job Catalog'!$F$10:$F$509,$A107,'Job Catalog'!$H$10:$H$509,AP$7,'Job Catalog'!$I$10:$I$509,AP$9)/COUNTA('Job Catalog'!$C$10:$C$509),""))</f>
        <v/>
      </c>
      <c r="AQ107" s="57">
        <f>IF(OR($A107="",AQ$9=""),"",IFERROR(COUNTIFS('Job Catalog'!$F$10:$F$509,$A107,'Job Catalog'!$H$10:$H$509,AQ$7,'Job Catalog'!$I$10:$I$509,AQ$9)/COUNTA('Job Catalog'!$C$10:$C$509),""))</f>
        <v/>
      </c>
      <c r="AR107" s="57">
        <f>IF(OR($A107="",AR$9=""),"",IFERROR(COUNTIFS('Job Catalog'!$F$10:$F$509,$A107,'Job Catalog'!$H$10:$H$509,AR$7,'Job Catalog'!$I$10:$I$509,AR$9)/COUNTA('Job Catalog'!$C$10:$C$509),""))</f>
        <v/>
      </c>
      <c r="AS107" s="57">
        <f>IF(OR($A107="",AS$9=""),"",IFERROR(COUNTIFS('Job Catalog'!$F$10:$F$509,$A107,'Job Catalog'!$H$10:$H$509,AS$7,'Job Catalog'!$I$10:$I$509,AS$9)/COUNTA('Job Catalog'!$C$10:$C$509),""))</f>
        <v/>
      </c>
      <c r="AT107" s="57">
        <f>IF(OR($A107="",AT$9=""),"",IFERROR(COUNTIFS('Job Catalog'!$F$10:$F$509,$A107,'Job Catalog'!$H$10:$H$509,AT$7,'Job Catalog'!$I$10:$I$509,AT$9)/COUNTA('Job Catalog'!$C$10:$C$509),""))</f>
        <v/>
      </c>
      <c r="AU107" s="57">
        <f>IF(OR($A107="",AU$9=""),"",IFERROR(COUNTIFS('Job Catalog'!$F$10:$F$509,$A107,'Job Catalog'!$H$10:$H$509,AU$7,'Job Catalog'!$I$10:$I$509,AU$9)/COUNTA('Job Catalog'!$C$10:$C$509),""))</f>
        <v/>
      </c>
      <c r="AV107" s="57">
        <f>IF(OR($A107="",AV$9=""),"",IFERROR(COUNTIFS('Job Catalog'!$F$10:$F$509,$A107,'Job Catalog'!$H$10:$H$509,AV$7,'Job Catalog'!$I$10:$I$509,AV$9)/COUNTA('Job Catalog'!$C$10:$C$509),""))</f>
        <v/>
      </c>
      <c r="AW107" s="57">
        <f>IF(OR($A107="",AW$9=""),"",IFERROR(COUNTIFS('Job Catalog'!$F$10:$F$509,$A107,'Job Catalog'!$H$10:$H$509,AW$7,'Job Catalog'!$I$10:$I$509,AW$9)/COUNTA('Job Catalog'!$C$10:$C$509),""))</f>
        <v/>
      </c>
      <c r="AX107" s="57">
        <f>IF(OR($A107="",AX$9=""),"",IFERROR(COUNTIFS('Job Catalog'!$F$10:$F$509,$A107,'Job Catalog'!$H$10:$H$509,AX$7,'Job Catalog'!$I$10:$I$509,AX$9)/COUNTA('Job Catalog'!$C$10:$C$509),""))</f>
        <v/>
      </c>
      <c r="AY107" s="57">
        <f>IF(OR($A107="",AY$9=""),"",IFERROR(COUNTIFS('Job Catalog'!$F$10:$F$509,$A107,'Job Catalog'!$H$10:$H$509,AY$7,'Job Catalog'!$I$10:$I$509,AY$9)/COUNTA('Job Catalog'!$C$10:$C$509),""))</f>
        <v/>
      </c>
      <c r="AZ107" s="57">
        <f>IF(OR($A107="",AZ$9=""),"",IFERROR(COUNTIFS('Job Catalog'!$F$10:$F$509,$A107,'Job Catalog'!$H$10:$H$509,AZ$7,'Job Catalog'!$I$10:$I$509,AZ$9)/COUNTA('Job Catalog'!$C$10:$C$509),""))</f>
        <v/>
      </c>
      <c r="BA107" s="57">
        <f>IF(OR($A107="",BA$9=""),"",IFERROR(COUNTIFS('Job Catalog'!$F$10:$F$509,$A107,'Job Catalog'!$H$10:$H$509,BA$7,'Job Catalog'!$I$10:$I$509,BA$9)/COUNTA('Job Catalog'!$C$10:$C$509),""))</f>
        <v/>
      </c>
      <c r="BB107" s="57">
        <f>IF(OR($A107="",BB$9=""),"",IFERROR(COUNTIFS('Job Catalog'!$F$10:$F$509,$A107,'Job Catalog'!$H$10:$H$509,BB$7,'Job Catalog'!$I$10:$I$509,BB$9)/COUNTA('Job Catalog'!$C$10:$C$509),""))</f>
        <v/>
      </c>
      <c r="BC107" s="57">
        <f>IF(OR($A107="",BC$9=""),"",IFERROR(COUNTIFS('Job Catalog'!$F$10:$F$509,$A107,'Job Catalog'!$H$10:$H$509,BC$7,'Job Catalog'!$I$10:$I$509,BC$9)/COUNTA('Job Catalog'!$C$10:$C$509),""))</f>
        <v/>
      </c>
      <c r="BD107" s="57">
        <f>IF(OR($A107="",BD$9=""),"",IFERROR(COUNTIFS('Job Catalog'!$F$10:$F$509,$A107,'Job Catalog'!$H$10:$H$509,BD$7,'Job Catalog'!$I$10:$I$509,BD$9)/COUNTA('Job Catalog'!$C$10:$C$509),""))</f>
        <v/>
      </c>
      <c r="BE107" s="57">
        <f>IF(OR($A107="",BE$9=""),"",IFERROR(COUNTIFS('Job Catalog'!$F$10:$F$509,$A107,'Job Catalog'!$H$10:$H$509,BE$7,'Job Catalog'!$I$10:$I$509,BE$9)/COUNTA('Job Catalog'!$C$10:$C$509),""))</f>
        <v/>
      </c>
      <c r="BF107" s="57">
        <f>IF(OR($A107="",BF$9=""),"",IFERROR(COUNTIFS('Job Catalog'!$F$10:$F$509,$A107,'Job Catalog'!$H$10:$H$509,BF$7,'Job Catalog'!$I$10:$I$509,BF$9)/COUNTA('Job Catalog'!$C$10:$C$509),""))</f>
        <v/>
      </c>
      <c r="BG107" s="57">
        <f>IF(OR($A107="",BG$9=""),"",IFERROR(COUNTIFS('Job Catalog'!$F$10:$F$509,$A107,'Job Catalog'!$H$10:$H$509,BG$7,'Job Catalog'!$I$10:$I$509,BG$9)/COUNTA('Job Catalog'!$C$10:$C$509),""))</f>
        <v/>
      </c>
      <c r="BH107" s="57">
        <f>IF(OR($A107="",BH$9=""),"",IFERROR(COUNTIFS('Job Catalog'!$F$10:$F$509,$A107,'Job Catalog'!$H$10:$H$509,BH$7,'Job Catalog'!$I$10:$I$509,BH$9)/COUNTA('Job Catalog'!$C$10:$C$509),""))</f>
        <v/>
      </c>
      <c r="BI107" s="57">
        <f>IF(OR($A107="",BI$9=""),"",IFERROR(COUNTIFS('Job Catalog'!$F$10:$F$509,$A107,'Job Catalog'!$H$10:$H$509,BI$7,'Job Catalog'!$I$10:$I$509,BI$9)/COUNTA('Job Catalog'!$C$10:$C$509),""))</f>
        <v/>
      </c>
      <c r="BJ107" s="57">
        <f>IF(OR($A107="",BJ$9=""),"",IFERROR(COUNTIFS('Job Catalog'!$F$10:$F$509,$A107,'Job Catalog'!$H$10:$H$509,BJ$7,'Job Catalog'!$I$10:$I$509,BJ$9)/COUNTA('Job Catalog'!$C$10:$C$509),""))</f>
        <v/>
      </c>
      <c r="BK107" s="57">
        <f>IF(OR($A107="",BK$9=""),"",IFERROR(COUNTIFS('Job Catalog'!$F$10:$F$509,$A107,'Job Catalog'!$H$10:$H$509,BK$7,'Job Catalog'!$I$10:$I$509,BK$9)/COUNTA('Job Catalog'!$C$10:$C$509),""))</f>
        <v/>
      </c>
      <c r="BL107" s="57">
        <f>IF(OR($A107="",BL$9=""),"",IFERROR(COUNTIFS('Job Catalog'!$F$10:$F$509,$A107,'Job Catalog'!$H$10:$H$509,BL$7,'Job Catalog'!$I$10:$I$509,BL$9)/COUNTA('Job Catalog'!$C$10:$C$509),""))</f>
        <v/>
      </c>
      <c r="BM107" s="57">
        <f>IF(OR($A107="",BM$9=""),"",IFERROR(COUNTIFS('Job Catalog'!$F$10:$F$509,$A107,'Job Catalog'!$H$10:$H$509,BM$7,'Job Catalog'!$I$10:$I$509,BM$9)/COUNTA('Job Catalog'!$C$10:$C$509),""))</f>
        <v/>
      </c>
      <c r="BN107" s="57">
        <f>IF(OR($A107="",BN$9=""),"",IFERROR(COUNTIFS('Job Catalog'!$F$10:$F$509,$A107,'Job Catalog'!$H$10:$H$509,BN$7,'Job Catalog'!$I$10:$I$509,BN$9)/COUNTA('Job Catalog'!$C$10:$C$509),""))</f>
        <v/>
      </c>
      <c r="BO107" s="57">
        <f>IF(OR($A107="",BO$9=""),"",IFERROR(COUNTIFS('Job Catalog'!$F$10:$F$509,$A107,'Job Catalog'!$H$10:$H$509,BO$7,'Job Catalog'!$I$10:$I$509,BO$9)/COUNTA('Job Catalog'!$C$10:$C$509),""))</f>
        <v/>
      </c>
      <c r="BP107" s="57">
        <f>IF(OR($A107="",BP$9=""),"",IFERROR(COUNTIFS('Job Catalog'!$F$10:$F$509,$A107,'Job Catalog'!$H$10:$H$509,BP$7,'Job Catalog'!$I$10:$I$509,BP$9)/COUNTA('Job Catalog'!$C$10:$C$509),""))</f>
        <v/>
      </c>
      <c r="BQ107" s="57">
        <f>IF(OR($A107="",BQ$9=""),"",IFERROR(COUNTIFS('Job Catalog'!$F$10:$F$509,$A107,'Job Catalog'!$H$10:$H$509,BQ$7,'Job Catalog'!$I$10:$I$509,BQ$9)/COUNTA('Job Catalog'!$C$10:$C$509),""))</f>
        <v/>
      </c>
      <c r="BR107" s="57">
        <f>IF(OR($A107="",BR$9=""),"",IFERROR(COUNTIFS('Job Catalog'!$F$10:$F$509,$A107,'Job Catalog'!$H$10:$H$509,BR$7,'Job Catalog'!$I$10:$I$509,BR$9)/COUNTA('Job Catalog'!$C$10:$C$509),""))</f>
        <v/>
      </c>
      <c r="BS107" s="57">
        <f>IF(OR($A107="",BS$9=""),"",IFERROR(COUNTIFS('Job Catalog'!$F$10:$F$509,$A107,'Job Catalog'!$H$10:$H$509,BS$7,'Job Catalog'!$I$10:$I$509,BS$9)/COUNTA('Job Catalog'!$C$10:$C$509),""))</f>
        <v/>
      </c>
      <c r="BT107" s="57">
        <f>IF(OR($A107="",BT$9=""),"",IFERROR(COUNTIFS('Job Catalog'!$F$10:$F$509,$A107,'Job Catalog'!$H$10:$H$509,BT$7,'Job Catalog'!$I$10:$I$509,BT$9)/COUNTA('Job Catalog'!$C$10:$C$509),""))</f>
        <v/>
      </c>
      <c r="BU107" s="57">
        <f>IF(OR($A107="",BU$9=""),"",IFERROR(COUNTIFS('Job Catalog'!$F$10:$F$509,$A107,'Job Catalog'!$H$10:$H$509,BU$7,'Job Catalog'!$I$10:$I$509,BU$9)/COUNTA('Job Catalog'!$C$10:$C$509),""))</f>
        <v/>
      </c>
      <c r="BV107" s="57">
        <f>IF(OR($A107="",BV$9=""),"",IFERROR(COUNTIFS('Job Catalog'!$F$10:$F$509,$A107,'Job Catalog'!$H$10:$H$509,BV$7,'Job Catalog'!$I$10:$I$509,BV$9)/COUNTA('Job Catalog'!$C$10:$C$509),""))</f>
        <v/>
      </c>
      <c r="BW107" s="57">
        <f>IF(OR($A107="",BW$9=""),"",IFERROR(COUNTIFS('Job Catalog'!$F$10:$F$509,$A107,'Job Catalog'!$H$10:$H$509,BW$7,'Job Catalog'!$I$10:$I$509,BW$9)/COUNTA('Job Catalog'!$C$10:$C$509),""))</f>
        <v/>
      </c>
      <c r="BX107" s="57">
        <f>IF(OR($A107="",BX$9=""),"",IFERROR(COUNTIFS('Job Catalog'!$F$10:$F$509,$A107,'Job Catalog'!$H$10:$H$509,BX$7,'Job Catalog'!$I$10:$I$509,BX$9)/COUNTA('Job Catalog'!$C$10:$C$509),""))</f>
        <v/>
      </c>
      <c r="BY107" s="57">
        <f>IF(OR($A107="",BY$9=""),"",IFERROR(COUNTIFS('Job Catalog'!$F$10:$F$509,$A107,'Job Catalog'!$H$10:$H$509,BY$7,'Job Catalog'!$I$10:$I$509,BY$9)/COUNTA('Job Catalog'!$C$10:$C$509),""))</f>
        <v/>
      </c>
      <c r="BZ107" s="57">
        <f>IF(OR($A107="",BZ$9=""),"",IFERROR(COUNTIFS('Job Catalog'!$F$10:$F$509,$A107,'Job Catalog'!$H$10:$H$509,BZ$7,'Job Catalog'!$I$10:$I$509,BZ$9)/COUNTA('Job Catalog'!$C$10:$C$509),""))</f>
        <v/>
      </c>
      <c r="CA107" s="57">
        <f>IF(OR($A107="",CA$9=""),"",IFERROR(COUNTIFS('Job Catalog'!$F$10:$F$509,$A107,'Job Catalog'!$H$10:$H$509,CA$7,'Job Catalog'!$I$10:$I$509,CA$9)/COUNTA('Job Catalog'!$C$10:$C$509),""))</f>
        <v/>
      </c>
      <c r="CB107" s="57">
        <f>IF(OR($A107="",CB$9=""),"",IFERROR(COUNTIFS('Job Catalog'!$F$10:$F$509,$A107,'Job Catalog'!$H$10:$H$509,CB$7,'Job Catalog'!$I$10:$I$509,CB$9)/COUNTA('Job Catalog'!$C$10:$C$509),""))</f>
        <v/>
      </c>
      <c r="CC107" s="57">
        <f>IF(OR($A107="",CC$9=""),"",IFERROR(COUNTIFS('Job Catalog'!$F$10:$F$509,$A107,'Job Catalog'!$H$10:$H$509,CC$7,'Job Catalog'!$I$10:$I$509,CC$9)/COUNTA('Job Catalog'!$C$10:$C$509),""))</f>
        <v/>
      </c>
      <c r="CD107" s="57">
        <f>IF(OR($A107="",CD$9=""),"",IFERROR(COUNTIFS('Job Catalog'!$F$10:$F$509,$A107,'Job Catalog'!$H$10:$H$509,CD$7,'Job Catalog'!$I$10:$I$509,CD$9)/COUNTA('Job Catalog'!$C$10:$C$509),""))</f>
        <v/>
      </c>
      <c r="CE107" s="57">
        <f>IF(OR($A107="",CE$9=""),"",IFERROR(COUNTIFS('Job Catalog'!$F$10:$F$509,$A107,'Job Catalog'!$H$10:$H$509,CE$7,'Job Catalog'!$I$10:$I$509,CE$9)/COUNTA('Job Catalog'!$C$10:$C$509),""))</f>
        <v/>
      </c>
      <c r="CF107" s="57">
        <f>IF(OR($A107="",CF$9=""),"",IFERROR(COUNTIFS('Job Catalog'!$F$10:$F$509,$A107,'Job Catalog'!$H$10:$H$509,CF$7,'Job Catalog'!$I$10:$I$509,CF$9)/COUNTA('Job Catalog'!$C$10:$C$509),""))</f>
        <v/>
      </c>
      <c r="CG107" s="57">
        <f>IF(OR($A107="",CG$9=""),"",IFERROR(COUNTIFS('Job Catalog'!$F$10:$F$509,$A107,'Job Catalog'!$H$10:$H$509,CG$7,'Job Catalog'!$I$10:$I$509,CG$9)/COUNTA('Job Catalog'!$C$10:$C$509),""))</f>
        <v/>
      </c>
      <c r="CH107" s="57">
        <f>IF(OR($A107="",CH$9=""),"",IFERROR(COUNTIFS('Job Catalog'!$F$10:$F$509,$A107,'Job Catalog'!$H$10:$H$509,CH$7,'Job Catalog'!$I$10:$I$509,CH$9)/COUNTA('Job Catalog'!$C$10:$C$509),""))</f>
        <v/>
      </c>
      <c r="CI107" s="57">
        <f>IF(OR($A107="",CI$9=""),"",IFERROR(COUNTIFS('Job Catalog'!$F$10:$F$509,$A107,'Job Catalog'!$H$10:$H$509,CI$7,'Job Catalog'!$I$10:$I$509,CI$9)/COUNTA('Job Catalog'!$C$10:$C$509),""))</f>
        <v/>
      </c>
      <c r="CJ107" s="57">
        <f>IF(OR($A107="",CJ$9=""),"",IFERROR(COUNTIFS('Job Catalog'!$F$10:$F$509,$A107,'Job Catalog'!$H$10:$H$509,CJ$7,'Job Catalog'!$I$10:$I$509,CJ$9)/COUNTA('Job Catalog'!$C$10:$C$509),""))</f>
        <v/>
      </c>
      <c r="CK107" s="57">
        <f>IF(OR($A107="",CK$9=""),"",IFERROR(COUNTIFS('Job Catalog'!$F$10:$F$509,$A107,'Job Catalog'!$H$10:$H$509,CK$7,'Job Catalog'!$I$10:$I$509,CK$9)/COUNTA('Job Catalog'!$C$10:$C$509),""))</f>
        <v/>
      </c>
      <c r="CL107" s="57">
        <f>IF(OR($A107="",CL$9=""),"",IFERROR(COUNTIFS('Job Catalog'!$F$10:$F$509,$A107,'Job Catalog'!$H$10:$H$509,CL$7,'Job Catalog'!$I$10:$I$509,CL$9)/COUNTA('Job Catalog'!$C$10:$C$509),""))</f>
        <v/>
      </c>
      <c r="CM107" s="57">
        <f>IF(OR($A107="",CM$9=""),"",IFERROR(COUNTIFS('Job Catalog'!$F$10:$F$509,$A107,'Job Catalog'!$H$10:$H$509,CM$7,'Job Catalog'!$I$10:$I$509,CM$9)/COUNTA('Job Catalog'!$C$10:$C$509),""))</f>
        <v/>
      </c>
      <c r="CN107" s="57">
        <f>IF(OR($A107="",CN$9=""),"",IFERROR(COUNTIFS('Job Catalog'!$F$10:$F$509,$A107,'Job Catalog'!$H$10:$H$509,CN$7,'Job Catalog'!$I$10:$I$509,CN$9)/COUNTA('Job Catalog'!$C$10:$C$509),""))</f>
        <v/>
      </c>
      <c r="CO107" s="57">
        <f>IF(OR($A107="",CO$9=""),"",IFERROR(COUNTIFS('Job Catalog'!$F$10:$F$509,$A107,'Job Catalog'!$H$10:$H$509,CO$7,'Job Catalog'!$I$10:$I$509,CO$9)/COUNTA('Job Catalog'!$C$10:$C$509),""))</f>
        <v/>
      </c>
      <c r="CP107" s="57">
        <f>IF(OR($A107="",CP$9=""),"",IFERROR(COUNTIFS('Job Catalog'!$F$10:$F$509,$A107,'Job Catalog'!$H$10:$H$509,CP$7,'Job Catalog'!$I$10:$I$509,CP$9)/COUNTA('Job Catalog'!$C$10:$C$509),""))</f>
        <v/>
      </c>
      <c r="CQ107" s="57">
        <f>IF(OR($A107="",CQ$9=""),"",IFERROR(COUNTIFS('Job Catalog'!$F$10:$F$509,$A107,'Job Catalog'!$H$10:$H$509,CQ$7,'Job Catalog'!$I$10:$I$509,CQ$9)/COUNTA('Job Catalog'!$C$10:$C$509),""))</f>
        <v/>
      </c>
      <c r="CR107" s="57">
        <f>IF(OR($A107="",CR$9=""),"",IFERROR(COUNTIFS('Job Catalog'!$F$10:$F$509,$A107,'Job Catalog'!$H$10:$H$509,CR$7,'Job Catalog'!$I$10:$I$509,CR$9)/COUNTA('Job Catalog'!$C$10:$C$509),""))</f>
        <v/>
      </c>
      <c r="CS107" s="57">
        <f>IF(OR($A107="",CS$9=""),"",IFERROR(COUNTIFS('Job Catalog'!$F$10:$F$509,$A107,'Job Catalog'!$H$10:$H$509,CS$7,'Job Catalog'!$I$10:$I$509,CS$9)/COUNTA('Job Catalog'!$C$10:$C$509),""))</f>
        <v/>
      </c>
      <c r="CT107" s="57">
        <f>IF(OR($A107="",CT$9=""),"",IFERROR(COUNTIFS('Job Catalog'!$F$10:$F$509,$A107,'Job Catalog'!$H$10:$H$509,CT$7,'Job Catalog'!$I$10:$I$509,CT$9)/COUNTA('Job Catalog'!$C$10:$C$509),""))</f>
        <v/>
      </c>
      <c r="CU107" s="58">
        <f>IF($A107="","",SUM(C107:CT107))</f>
        <v/>
      </c>
    </row>
    <row r="108">
      <c r="A108">
        <f>IF(SETUP!$C246="","",SETUP!$C246)</f>
        <v/>
      </c>
      <c r="B108" s="9">
        <f>IF(SETUP!$C246="","",SETUP!$B246&amp;" / "&amp;SETUP!$D246)</f>
        <v/>
      </c>
      <c r="C108" s="57">
        <f>IF(OR($A108="",C$9=""),"",IFERROR(COUNTIFS('Job Catalog'!$F$10:$F$509,$A108,'Job Catalog'!$H$10:$H$509,C$7,'Job Catalog'!$I$10:$I$509,C$9)/COUNTA('Job Catalog'!$C$10:$C$509),""))</f>
        <v/>
      </c>
      <c r="D108" s="57">
        <f>IF(OR($A108="",D$9=""),"",IFERROR(COUNTIFS('Job Catalog'!$F$10:$F$509,$A108,'Job Catalog'!$H$10:$H$509,D$7,'Job Catalog'!$I$10:$I$509,D$9)/COUNTA('Job Catalog'!$C$10:$C$509),""))</f>
        <v/>
      </c>
      <c r="E108" s="57">
        <f>IF(OR($A108="",E$9=""),"",IFERROR(COUNTIFS('Job Catalog'!$F$10:$F$509,$A108,'Job Catalog'!$H$10:$H$509,E$7,'Job Catalog'!$I$10:$I$509,E$9)/COUNTA('Job Catalog'!$C$10:$C$509),""))</f>
        <v/>
      </c>
      <c r="F108" s="57">
        <f>IF(OR($A108="",F$9=""),"",IFERROR(COUNTIFS('Job Catalog'!$F$10:$F$509,$A108,'Job Catalog'!$H$10:$H$509,F$7,'Job Catalog'!$I$10:$I$509,F$9)/COUNTA('Job Catalog'!$C$10:$C$509),""))</f>
        <v/>
      </c>
      <c r="G108" s="57">
        <f>IF(OR($A108="",G$9=""),"",IFERROR(COUNTIFS('Job Catalog'!$F$10:$F$509,$A108,'Job Catalog'!$H$10:$H$509,G$7,'Job Catalog'!$I$10:$I$509,G$9)/COUNTA('Job Catalog'!$C$10:$C$509),""))</f>
        <v/>
      </c>
      <c r="H108" s="57">
        <f>IF(OR($A108="",H$9=""),"",IFERROR(COUNTIFS('Job Catalog'!$F$10:$F$509,$A108,'Job Catalog'!$H$10:$H$509,H$7,'Job Catalog'!$I$10:$I$509,H$9)/COUNTA('Job Catalog'!$C$10:$C$509),""))</f>
        <v/>
      </c>
      <c r="I108" s="57">
        <f>IF(OR($A108="",I$9=""),"",IFERROR(COUNTIFS('Job Catalog'!$F$10:$F$509,$A108,'Job Catalog'!$H$10:$H$509,I$7,'Job Catalog'!$I$10:$I$509,I$9)/COUNTA('Job Catalog'!$C$10:$C$509),""))</f>
        <v/>
      </c>
      <c r="J108" s="57">
        <f>IF(OR($A108="",J$9=""),"",IFERROR(COUNTIFS('Job Catalog'!$F$10:$F$509,$A108,'Job Catalog'!$H$10:$H$509,J$7,'Job Catalog'!$I$10:$I$509,J$9)/COUNTA('Job Catalog'!$C$10:$C$509),""))</f>
        <v/>
      </c>
      <c r="K108" s="57">
        <f>IF(OR($A108="",K$9=""),"",IFERROR(COUNTIFS('Job Catalog'!$F$10:$F$509,$A108,'Job Catalog'!$H$10:$H$509,K$7,'Job Catalog'!$I$10:$I$509,K$9)/COUNTA('Job Catalog'!$C$10:$C$509),""))</f>
        <v/>
      </c>
      <c r="L108" s="57">
        <f>IF(OR($A108="",L$9=""),"",IFERROR(COUNTIFS('Job Catalog'!$F$10:$F$509,$A108,'Job Catalog'!$H$10:$H$509,L$7,'Job Catalog'!$I$10:$I$509,L$9)/COUNTA('Job Catalog'!$C$10:$C$509),""))</f>
        <v/>
      </c>
      <c r="M108" s="57">
        <f>IF(OR($A108="",M$9=""),"",IFERROR(COUNTIFS('Job Catalog'!$F$10:$F$509,$A108,'Job Catalog'!$H$10:$H$509,M$7,'Job Catalog'!$I$10:$I$509,M$9)/COUNTA('Job Catalog'!$C$10:$C$509),""))</f>
        <v/>
      </c>
      <c r="N108" s="57">
        <f>IF(OR($A108="",N$9=""),"",IFERROR(COUNTIFS('Job Catalog'!$F$10:$F$509,$A108,'Job Catalog'!$H$10:$H$509,N$7,'Job Catalog'!$I$10:$I$509,N$9)/COUNTA('Job Catalog'!$C$10:$C$509),""))</f>
        <v/>
      </c>
      <c r="O108" s="57">
        <f>IF(OR($A108="",O$9=""),"",IFERROR(COUNTIFS('Job Catalog'!$F$10:$F$509,$A108,'Job Catalog'!$H$10:$H$509,O$7,'Job Catalog'!$I$10:$I$509,O$9)/COUNTA('Job Catalog'!$C$10:$C$509),""))</f>
        <v/>
      </c>
      <c r="P108" s="57">
        <f>IF(OR($A108="",P$9=""),"",IFERROR(COUNTIFS('Job Catalog'!$F$10:$F$509,$A108,'Job Catalog'!$H$10:$H$509,P$7,'Job Catalog'!$I$10:$I$509,P$9)/COUNTA('Job Catalog'!$C$10:$C$509),""))</f>
        <v/>
      </c>
      <c r="Q108" s="57">
        <f>IF(OR($A108="",Q$9=""),"",IFERROR(COUNTIFS('Job Catalog'!$F$10:$F$509,$A108,'Job Catalog'!$H$10:$H$509,Q$7,'Job Catalog'!$I$10:$I$509,Q$9)/COUNTA('Job Catalog'!$C$10:$C$509),""))</f>
        <v/>
      </c>
      <c r="R108" s="57">
        <f>IF(OR($A108="",R$9=""),"",IFERROR(COUNTIFS('Job Catalog'!$F$10:$F$509,$A108,'Job Catalog'!$H$10:$H$509,R$7,'Job Catalog'!$I$10:$I$509,R$9)/COUNTA('Job Catalog'!$C$10:$C$509),""))</f>
        <v/>
      </c>
      <c r="S108" s="57">
        <f>IF(OR($A108="",S$9=""),"",IFERROR(COUNTIFS('Job Catalog'!$F$10:$F$509,$A108,'Job Catalog'!$H$10:$H$509,S$7,'Job Catalog'!$I$10:$I$509,S$9)/COUNTA('Job Catalog'!$C$10:$C$509),""))</f>
        <v/>
      </c>
      <c r="T108" s="57">
        <f>IF(OR($A108="",T$9=""),"",IFERROR(COUNTIFS('Job Catalog'!$F$10:$F$509,$A108,'Job Catalog'!$H$10:$H$509,T$7,'Job Catalog'!$I$10:$I$509,T$9)/COUNTA('Job Catalog'!$C$10:$C$509),""))</f>
        <v/>
      </c>
      <c r="U108" s="57">
        <f>IF(OR($A108="",U$9=""),"",IFERROR(COUNTIFS('Job Catalog'!$F$10:$F$509,$A108,'Job Catalog'!$H$10:$H$509,U$7,'Job Catalog'!$I$10:$I$509,U$9)/COUNTA('Job Catalog'!$C$10:$C$509),""))</f>
        <v/>
      </c>
      <c r="V108" s="57">
        <f>IF(OR($A108="",V$9=""),"",IFERROR(COUNTIFS('Job Catalog'!$F$10:$F$509,$A108,'Job Catalog'!$H$10:$H$509,V$7,'Job Catalog'!$I$10:$I$509,V$9)/COUNTA('Job Catalog'!$C$10:$C$509),""))</f>
        <v/>
      </c>
      <c r="W108" s="57">
        <f>IF(OR($A108="",W$9=""),"",IFERROR(COUNTIFS('Job Catalog'!$F$10:$F$509,$A108,'Job Catalog'!$H$10:$H$509,W$7,'Job Catalog'!$I$10:$I$509,W$9)/COUNTA('Job Catalog'!$C$10:$C$509),""))</f>
        <v/>
      </c>
      <c r="X108" s="57">
        <f>IF(OR($A108="",X$9=""),"",IFERROR(COUNTIFS('Job Catalog'!$F$10:$F$509,$A108,'Job Catalog'!$H$10:$H$509,X$7,'Job Catalog'!$I$10:$I$509,X$9)/COUNTA('Job Catalog'!$C$10:$C$509),""))</f>
        <v/>
      </c>
      <c r="Y108" s="57">
        <f>IF(OR($A108="",Y$9=""),"",IFERROR(COUNTIFS('Job Catalog'!$F$10:$F$509,$A108,'Job Catalog'!$H$10:$H$509,Y$7,'Job Catalog'!$I$10:$I$509,Y$9)/COUNTA('Job Catalog'!$C$10:$C$509),""))</f>
        <v/>
      </c>
      <c r="Z108" s="57">
        <f>IF(OR($A108="",Z$9=""),"",IFERROR(COUNTIFS('Job Catalog'!$F$10:$F$509,$A108,'Job Catalog'!$H$10:$H$509,Z$7,'Job Catalog'!$I$10:$I$509,Z$9)/COUNTA('Job Catalog'!$C$10:$C$509),""))</f>
        <v/>
      </c>
      <c r="AA108" s="57">
        <f>IF(OR($A108="",AA$9=""),"",IFERROR(COUNTIFS('Job Catalog'!$F$10:$F$509,$A108,'Job Catalog'!$H$10:$H$509,AA$7,'Job Catalog'!$I$10:$I$509,AA$9)/COUNTA('Job Catalog'!$C$10:$C$509),""))</f>
        <v/>
      </c>
      <c r="AB108" s="57">
        <f>IF(OR($A108="",AB$9=""),"",IFERROR(COUNTIFS('Job Catalog'!$F$10:$F$509,$A108,'Job Catalog'!$H$10:$H$509,AB$7,'Job Catalog'!$I$10:$I$509,AB$9)/COUNTA('Job Catalog'!$C$10:$C$509),""))</f>
        <v/>
      </c>
      <c r="AC108" s="57">
        <f>IF(OR($A108="",AC$9=""),"",IFERROR(COUNTIFS('Job Catalog'!$F$10:$F$509,$A108,'Job Catalog'!$H$10:$H$509,AC$7,'Job Catalog'!$I$10:$I$509,AC$9)/COUNTA('Job Catalog'!$C$10:$C$509),""))</f>
        <v/>
      </c>
      <c r="AD108" s="57">
        <f>IF(OR($A108="",AD$9=""),"",IFERROR(COUNTIFS('Job Catalog'!$F$10:$F$509,$A108,'Job Catalog'!$H$10:$H$509,AD$7,'Job Catalog'!$I$10:$I$509,AD$9)/COUNTA('Job Catalog'!$C$10:$C$509),""))</f>
        <v/>
      </c>
      <c r="AE108" s="57">
        <f>IF(OR($A108="",AE$9=""),"",IFERROR(COUNTIFS('Job Catalog'!$F$10:$F$509,$A108,'Job Catalog'!$H$10:$H$509,AE$7,'Job Catalog'!$I$10:$I$509,AE$9)/COUNTA('Job Catalog'!$C$10:$C$509),""))</f>
        <v/>
      </c>
      <c r="AF108" s="57">
        <f>IF(OR($A108="",AF$9=""),"",IFERROR(COUNTIFS('Job Catalog'!$F$10:$F$509,$A108,'Job Catalog'!$H$10:$H$509,AF$7,'Job Catalog'!$I$10:$I$509,AF$9)/COUNTA('Job Catalog'!$C$10:$C$509),""))</f>
        <v/>
      </c>
      <c r="AG108" s="57">
        <f>IF(OR($A108="",AG$9=""),"",IFERROR(COUNTIFS('Job Catalog'!$F$10:$F$509,$A108,'Job Catalog'!$H$10:$H$509,AG$7,'Job Catalog'!$I$10:$I$509,AG$9)/COUNTA('Job Catalog'!$C$10:$C$509),""))</f>
        <v/>
      </c>
      <c r="AH108" s="57">
        <f>IF(OR($A108="",AH$9=""),"",IFERROR(COUNTIFS('Job Catalog'!$F$10:$F$509,$A108,'Job Catalog'!$H$10:$H$509,AH$7,'Job Catalog'!$I$10:$I$509,AH$9)/COUNTA('Job Catalog'!$C$10:$C$509),""))</f>
        <v/>
      </c>
      <c r="AI108" s="57">
        <f>IF(OR($A108="",AI$9=""),"",IFERROR(COUNTIFS('Job Catalog'!$F$10:$F$509,$A108,'Job Catalog'!$H$10:$H$509,AI$7,'Job Catalog'!$I$10:$I$509,AI$9)/COUNTA('Job Catalog'!$C$10:$C$509),""))</f>
        <v/>
      </c>
      <c r="AJ108" s="57">
        <f>IF(OR($A108="",AJ$9=""),"",IFERROR(COUNTIFS('Job Catalog'!$F$10:$F$509,$A108,'Job Catalog'!$H$10:$H$509,AJ$7,'Job Catalog'!$I$10:$I$509,AJ$9)/COUNTA('Job Catalog'!$C$10:$C$509),""))</f>
        <v/>
      </c>
      <c r="AK108" s="57">
        <f>IF(OR($A108="",AK$9=""),"",IFERROR(COUNTIFS('Job Catalog'!$F$10:$F$509,$A108,'Job Catalog'!$H$10:$H$509,AK$7,'Job Catalog'!$I$10:$I$509,AK$9)/COUNTA('Job Catalog'!$C$10:$C$509),""))</f>
        <v/>
      </c>
      <c r="AL108" s="57">
        <f>IF(OR($A108="",AL$9=""),"",IFERROR(COUNTIFS('Job Catalog'!$F$10:$F$509,$A108,'Job Catalog'!$H$10:$H$509,AL$7,'Job Catalog'!$I$10:$I$509,AL$9)/COUNTA('Job Catalog'!$C$10:$C$509),""))</f>
        <v/>
      </c>
      <c r="AM108" s="57">
        <f>IF(OR($A108="",AM$9=""),"",IFERROR(COUNTIFS('Job Catalog'!$F$10:$F$509,$A108,'Job Catalog'!$H$10:$H$509,AM$7,'Job Catalog'!$I$10:$I$509,AM$9)/COUNTA('Job Catalog'!$C$10:$C$509),""))</f>
        <v/>
      </c>
      <c r="AN108" s="57">
        <f>IF(OR($A108="",AN$9=""),"",IFERROR(COUNTIFS('Job Catalog'!$F$10:$F$509,$A108,'Job Catalog'!$H$10:$H$509,AN$7,'Job Catalog'!$I$10:$I$509,AN$9)/COUNTA('Job Catalog'!$C$10:$C$509),""))</f>
        <v/>
      </c>
      <c r="AO108" s="57">
        <f>IF(OR($A108="",AO$9=""),"",IFERROR(COUNTIFS('Job Catalog'!$F$10:$F$509,$A108,'Job Catalog'!$H$10:$H$509,AO$7,'Job Catalog'!$I$10:$I$509,AO$9)/COUNTA('Job Catalog'!$C$10:$C$509),""))</f>
        <v/>
      </c>
      <c r="AP108" s="57">
        <f>IF(OR($A108="",AP$9=""),"",IFERROR(COUNTIFS('Job Catalog'!$F$10:$F$509,$A108,'Job Catalog'!$H$10:$H$509,AP$7,'Job Catalog'!$I$10:$I$509,AP$9)/COUNTA('Job Catalog'!$C$10:$C$509),""))</f>
        <v/>
      </c>
      <c r="AQ108" s="57">
        <f>IF(OR($A108="",AQ$9=""),"",IFERROR(COUNTIFS('Job Catalog'!$F$10:$F$509,$A108,'Job Catalog'!$H$10:$H$509,AQ$7,'Job Catalog'!$I$10:$I$509,AQ$9)/COUNTA('Job Catalog'!$C$10:$C$509),""))</f>
        <v/>
      </c>
      <c r="AR108" s="57">
        <f>IF(OR($A108="",AR$9=""),"",IFERROR(COUNTIFS('Job Catalog'!$F$10:$F$509,$A108,'Job Catalog'!$H$10:$H$509,AR$7,'Job Catalog'!$I$10:$I$509,AR$9)/COUNTA('Job Catalog'!$C$10:$C$509),""))</f>
        <v/>
      </c>
      <c r="AS108" s="57">
        <f>IF(OR($A108="",AS$9=""),"",IFERROR(COUNTIFS('Job Catalog'!$F$10:$F$509,$A108,'Job Catalog'!$H$10:$H$509,AS$7,'Job Catalog'!$I$10:$I$509,AS$9)/COUNTA('Job Catalog'!$C$10:$C$509),""))</f>
        <v/>
      </c>
      <c r="AT108" s="57">
        <f>IF(OR($A108="",AT$9=""),"",IFERROR(COUNTIFS('Job Catalog'!$F$10:$F$509,$A108,'Job Catalog'!$H$10:$H$509,AT$7,'Job Catalog'!$I$10:$I$509,AT$9)/COUNTA('Job Catalog'!$C$10:$C$509),""))</f>
        <v/>
      </c>
      <c r="AU108" s="57">
        <f>IF(OR($A108="",AU$9=""),"",IFERROR(COUNTIFS('Job Catalog'!$F$10:$F$509,$A108,'Job Catalog'!$H$10:$H$509,AU$7,'Job Catalog'!$I$10:$I$509,AU$9)/COUNTA('Job Catalog'!$C$10:$C$509),""))</f>
        <v/>
      </c>
      <c r="AV108" s="57">
        <f>IF(OR($A108="",AV$9=""),"",IFERROR(COUNTIFS('Job Catalog'!$F$10:$F$509,$A108,'Job Catalog'!$H$10:$H$509,AV$7,'Job Catalog'!$I$10:$I$509,AV$9)/COUNTA('Job Catalog'!$C$10:$C$509),""))</f>
        <v/>
      </c>
      <c r="AW108" s="57">
        <f>IF(OR($A108="",AW$9=""),"",IFERROR(COUNTIFS('Job Catalog'!$F$10:$F$509,$A108,'Job Catalog'!$H$10:$H$509,AW$7,'Job Catalog'!$I$10:$I$509,AW$9)/COUNTA('Job Catalog'!$C$10:$C$509),""))</f>
        <v/>
      </c>
      <c r="AX108" s="57">
        <f>IF(OR($A108="",AX$9=""),"",IFERROR(COUNTIFS('Job Catalog'!$F$10:$F$509,$A108,'Job Catalog'!$H$10:$H$509,AX$7,'Job Catalog'!$I$10:$I$509,AX$9)/COUNTA('Job Catalog'!$C$10:$C$509),""))</f>
        <v/>
      </c>
      <c r="AY108" s="57">
        <f>IF(OR($A108="",AY$9=""),"",IFERROR(COUNTIFS('Job Catalog'!$F$10:$F$509,$A108,'Job Catalog'!$H$10:$H$509,AY$7,'Job Catalog'!$I$10:$I$509,AY$9)/COUNTA('Job Catalog'!$C$10:$C$509),""))</f>
        <v/>
      </c>
      <c r="AZ108" s="57">
        <f>IF(OR($A108="",AZ$9=""),"",IFERROR(COUNTIFS('Job Catalog'!$F$10:$F$509,$A108,'Job Catalog'!$H$10:$H$509,AZ$7,'Job Catalog'!$I$10:$I$509,AZ$9)/COUNTA('Job Catalog'!$C$10:$C$509),""))</f>
        <v/>
      </c>
      <c r="BA108" s="57">
        <f>IF(OR($A108="",BA$9=""),"",IFERROR(COUNTIFS('Job Catalog'!$F$10:$F$509,$A108,'Job Catalog'!$H$10:$H$509,BA$7,'Job Catalog'!$I$10:$I$509,BA$9)/COUNTA('Job Catalog'!$C$10:$C$509),""))</f>
        <v/>
      </c>
      <c r="BB108" s="57">
        <f>IF(OR($A108="",BB$9=""),"",IFERROR(COUNTIFS('Job Catalog'!$F$10:$F$509,$A108,'Job Catalog'!$H$10:$H$509,BB$7,'Job Catalog'!$I$10:$I$509,BB$9)/COUNTA('Job Catalog'!$C$10:$C$509),""))</f>
        <v/>
      </c>
      <c r="BC108" s="57">
        <f>IF(OR($A108="",BC$9=""),"",IFERROR(COUNTIFS('Job Catalog'!$F$10:$F$509,$A108,'Job Catalog'!$H$10:$H$509,BC$7,'Job Catalog'!$I$10:$I$509,BC$9)/COUNTA('Job Catalog'!$C$10:$C$509),""))</f>
        <v/>
      </c>
      <c r="BD108" s="57">
        <f>IF(OR($A108="",BD$9=""),"",IFERROR(COUNTIFS('Job Catalog'!$F$10:$F$509,$A108,'Job Catalog'!$H$10:$H$509,BD$7,'Job Catalog'!$I$10:$I$509,BD$9)/COUNTA('Job Catalog'!$C$10:$C$509),""))</f>
        <v/>
      </c>
      <c r="BE108" s="57">
        <f>IF(OR($A108="",BE$9=""),"",IFERROR(COUNTIFS('Job Catalog'!$F$10:$F$509,$A108,'Job Catalog'!$H$10:$H$509,BE$7,'Job Catalog'!$I$10:$I$509,BE$9)/COUNTA('Job Catalog'!$C$10:$C$509),""))</f>
        <v/>
      </c>
      <c r="BF108" s="57">
        <f>IF(OR($A108="",BF$9=""),"",IFERROR(COUNTIFS('Job Catalog'!$F$10:$F$509,$A108,'Job Catalog'!$H$10:$H$509,BF$7,'Job Catalog'!$I$10:$I$509,BF$9)/COUNTA('Job Catalog'!$C$10:$C$509),""))</f>
        <v/>
      </c>
      <c r="BG108" s="57">
        <f>IF(OR($A108="",BG$9=""),"",IFERROR(COUNTIFS('Job Catalog'!$F$10:$F$509,$A108,'Job Catalog'!$H$10:$H$509,BG$7,'Job Catalog'!$I$10:$I$509,BG$9)/COUNTA('Job Catalog'!$C$10:$C$509),""))</f>
        <v/>
      </c>
      <c r="BH108" s="57">
        <f>IF(OR($A108="",BH$9=""),"",IFERROR(COUNTIFS('Job Catalog'!$F$10:$F$509,$A108,'Job Catalog'!$H$10:$H$509,BH$7,'Job Catalog'!$I$10:$I$509,BH$9)/COUNTA('Job Catalog'!$C$10:$C$509),""))</f>
        <v/>
      </c>
      <c r="BI108" s="57">
        <f>IF(OR($A108="",BI$9=""),"",IFERROR(COUNTIFS('Job Catalog'!$F$10:$F$509,$A108,'Job Catalog'!$H$10:$H$509,BI$7,'Job Catalog'!$I$10:$I$509,BI$9)/COUNTA('Job Catalog'!$C$10:$C$509),""))</f>
        <v/>
      </c>
      <c r="BJ108" s="57">
        <f>IF(OR($A108="",BJ$9=""),"",IFERROR(COUNTIFS('Job Catalog'!$F$10:$F$509,$A108,'Job Catalog'!$H$10:$H$509,BJ$7,'Job Catalog'!$I$10:$I$509,BJ$9)/COUNTA('Job Catalog'!$C$10:$C$509),""))</f>
        <v/>
      </c>
      <c r="BK108" s="57">
        <f>IF(OR($A108="",BK$9=""),"",IFERROR(COUNTIFS('Job Catalog'!$F$10:$F$509,$A108,'Job Catalog'!$H$10:$H$509,BK$7,'Job Catalog'!$I$10:$I$509,BK$9)/COUNTA('Job Catalog'!$C$10:$C$509),""))</f>
        <v/>
      </c>
      <c r="BL108" s="57">
        <f>IF(OR($A108="",BL$9=""),"",IFERROR(COUNTIFS('Job Catalog'!$F$10:$F$509,$A108,'Job Catalog'!$H$10:$H$509,BL$7,'Job Catalog'!$I$10:$I$509,BL$9)/COUNTA('Job Catalog'!$C$10:$C$509),""))</f>
        <v/>
      </c>
      <c r="BM108" s="57">
        <f>IF(OR($A108="",BM$9=""),"",IFERROR(COUNTIFS('Job Catalog'!$F$10:$F$509,$A108,'Job Catalog'!$H$10:$H$509,BM$7,'Job Catalog'!$I$10:$I$509,BM$9)/COUNTA('Job Catalog'!$C$10:$C$509),""))</f>
        <v/>
      </c>
      <c r="BN108" s="57">
        <f>IF(OR($A108="",BN$9=""),"",IFERROR(COUNTIFS('Job Catalog'!$F$10:$F$509,$A108,'Job Catalog'!$H$10:$H$509,BN$7,'Job Catalog'!$I$10:$I$509,BN$9)/COUNTA('Job Catalog'!$C$10:$C$509),""))</f>
        <v/>
      </c>
      <c r="BO108" s="57">
        <f>IF(OR($A108="",BO$9=""),"",IFERROR(COUNTIFS('Job Catalog'!$F$10:$F$509,$A108,'Job Catalog'!$H$10:$H$509,BO$7,'Job Catalog'!$I$10:$I$509,BO$9)/COUNTA('Job Catalog'!$C$10:$C$509),""))</f>
        <v/>
      </c>
      <c r="BP108" s="57">
        <f>IF(OR($A108="",BP$9=""),"",IFERROR(COUNTIFS('Job Catalog'!$F$10:$F$509,$A108,'Job Catalog'!$H$10:$H$509,BP$7,'Job Catalog'!$I$10:$I$509,BP$9)/COUNTA('Job Catalog'!$C$10:$C$509),""))</f>
        <v/>
      </c>
      <c r="BQ108" s="57">
        <f>IF(OR($A108="",BQ$9=""),"",IFERROR(COUNTIFS('Job Catalog'!$F$10:$F$509,$A108,'Job Catalog'!$H$10:$H$509,BQ$7,'Job Catalog'!$I$10:$I$509,BQ$9)/COUNTA('Job Catalog'!$C$10:$C$509),""))</f>
        <v/>
      </c>
      <c r="BR108" s="57">
        <f>IF(OR($A108="",BR$9=""),"",IFERROR(COUNTIFS('Job Catalog'!$F$10:$F$509,$A108,'Job Catalog'!$H$10:$H$509,BR$7,'Job Catalog'!$I$10:$I$509,BR$9)/COUNTA('Job Catalog'!$C$10:$C$509),""))</f>
        <v/>
      </c>
      <c r="BS108" s="57">
        <f>IF(OR($A108="",BS$9=""),"",IFERROR(COUNTIFS('Job Catalog'!$F$10:$F$509,$A108,'Job Catalog'!$H$10:$H$509,BS$7,'Job Catalog'!$I$10:$I$509,BS$9)/COUNTA('Job Catalog'!$C$10:$C$509),""))</f>
        <v/>
      </c>
      <c r="BT108" s="57">
        <f>IF(OR($A108="",BT$9=""),"",IFERROR(COUNTIFS('Job Catalog'!$F$10:$F$509,$A108,'Job Catalog'!$H$10:$H$509,BT$7,'Job Catalog'!$I$10:$I$509,BT$9)/COUNTA('Job Catalog'!$C$10:$C$509),""))</f>
        <v/>
      </c>
      <c r="BU108" s="57">
        <f>IF(OR($A108="",BU$9=""),"",IFERROR(COUNTIFS('Job Catalog'!$F$10:$F$509,$A108,'Job Catalog'!$H$10:$H$509,BU$7,'Job Catalog'!$I$10:$I$509,BU$9)/COUNTA('Job Catalog'!$C$10:$C$509),""))</f>
        <v/>
      </c>
      <c r="BV108" s="57">
        <f>IF(OR($A108="",BV$9=""),"",IFERROR(COUNTIFS('Job Catalog'!$F$10:$F$509,$A108,'Job Catalog'!$H$10:$H$509,BV$7,'Job Catalog'!$I$10:$I$509,BV$9)/COUNTA('Job Catalog'!$C$10:$C$509),""))</f>
        <v/>
      </c>
      <c r="BW108" s="57">
        <f>IF(OR($A108="",BW$9=""),"",IFERROR(COUNTIFS('Job Catalog'!$F$10:$F$509,$A108,'Job Catalog'!$H$10:$H$509,BW$7,'Job Catalog'!$I$10:$I$509,BW$9)/COUNTA('Job Catalog'!$C$10:$C$509),""))</f>
        <v/>
      </c>
      <c r="BX108" s="57">
        <f>IF(OR($A108="",BX$9=""),"",IFERROR(COUNTIFS('Job Catalog'!$F$10:$F$509,$A108,'Job Catalog'!$H$10:$H$509,BX$7,'Job Catalog'!$I$10:$I$509,BX$9)/COUNTA('Job Catalog'!$C$10:$C$509),""))</f>
        <v/>
      </c>
      <c r="BY108" s="57">
        <f>IF(OR($A108="",BY$9=""),"",IFERROR(COUNTIFS('Job Catalog'!$F$10:$F$509,$A108,'Job Catalog'!$H$10:$H$509,BY$7,'Job Catalog'!$I$10:$I$509,BY$9)/COUNTA('Job Catalog'!$C$10:$C$509),""))</f>
        <v/>
      </c>
      <c r="BZ108" s="57">
        <f>IF(OR($A108="",BZ$9=""),"",IFERROR(COUNTIFS('Job Catalog'!$F$10:$F$509,$A108,'Job Catalog'!$H$10:$H$509,BZ$7,'Job Catalog'!$I$10:$I$509,BZ$9)/COUNTA('Job Catalog'!$C$10:$C$509),""))</f>
        <v/>
      </c>
      <c r="CA108" s="57">
        <f>IF(OR($A108="",CA$9=""),"",IFERROR(COUNTIFS('Job Catalog'!$F$10:$F$509,$A108,'Job Catalog'!$H$10:$H$509,CA$7,'Job Catalog'!$I$10:$I$509,CA$9)/COUNTA('Job Catalog'!$C$10:$C$509),""))</f>
        <v/>
      </c>
      <c r="CB108" s="57">
        <f>IF(OR($A108="",CB$9=""),"",IFERROR(COUNTIFS('Job Catalog'!$F$10:$F$509,$A108,'Job Catalog'!$H$10:$H$509,CB$7,'Job Catalog'!$I$10:$I$509,CB$9)/COUNTA('Job Catalog'!$C$10:$C$509),""))</f>
        <v/>
      </c>
      <c r="CC108" s="57">
        <f>IF(OR($A108="",CC$9=""),"",IFERROR(COUNTIFS('Job Catalog'!$F$10:$F$509,$A108,'Job Catalog'!$H$10:$H$509,CC$7,'Job Catalog'!$I$10:$I$509,CC$9)/COUNTA('Job Catalog'!$C$10:$C$509),""))</f>
        <v/>
      </c>
      <c r="CD108" s="57">
        <f>IF(OR($A108="",CD$9=""),"",IFERROR(COUNTIFS('Job Catalog'!$F$10:$F$509,$A108,'Job Catalog'!$H$10:$H$509,CD$7,'Job Catalog'!$I$10:$I$509,CD$9)/COUNTA('Job Catalog'!$C$10:$C$509),""))</f>
        <v/>
      </c>
      <c r="CE108" s="57">
        <f>IF(OR($A108="",CE$9=""),"",IFERROR(COUNTIFS('Job Catalog'!$F$10:$F$509,$A108,'Job Catalog'!$H$10:$H$509,CE$7,'Job Catalog'!$I$10:$I$509,CE$9)/COUNTA('Job Catalog'!$C$10:$C$509),""))</f>
        <v/>
      </c>
      <c r="CF108" s="57">
        <f>IF(OR($A108="",CF$9=""),"",IFERROR(COUNTIFS('Job Catalog'!$F$10:$F$509,$A108,'Job Catalog'!$H$10:$H$509,CF$7,'Job Catalog'!$I$10:$I$509,CF$9)/COUNTA('Job Catalog'!$C$10:$C$509),""))</f>
        <v/>
      </c>
      <c r="CG108" s="57">
        <f>IF(OR($A108="",CG$9=""),"",IFERROR(COUNTIFS('Job Catalog'!$F$10:$F$509,$A108,'Job Catalog'!$H$10:$H$509,CG$7,'Job Catalog'!$I$10:$I$509,CG$9)/COUNTA('Job Catalog'!$C$10:$C$509),""))</f>
        <v/>
      </c>
      <c r="CH108" s="57">
        <f>IF(OR($A108="",CH$9=""),"",IFERROR(COUNTIFS('Job Catalog'!$F$10:$F$509,$A108,'Job Catalog'!$H$10:$H$509,CH$7,'Job Catalog'!$I$10:$I$509,CH$9)/COUNTA('Job Catalog'!$C$10:$C$509),""))</f>
        <v/>
      </c>
      <c r="CI108" s="57">
        <f>IF(OR($A108="",CI$9=""),"",IFERROR(COUNTIFS('Job Catalog'!$F$10:$F$509,$A108,'Job Catalog'!$H$10:$H$509,CI$7,'Job Catalog'!$I$10:$I$509,CI$9)/COUNTA('Job Catalog'!$C$10:$C$509),""))</f>
        <v/>
      </c>
      <c r="CJ108" s="57">
        <f>IF(OR($A108="",CJ$9=""),"",IFERROR(COUNTIFS('Job Catalog'!$F$10:$F$509,$A108,'Job Catalog'!$H$10:$H$509,CJ$7,'Job Catalog'!$I$10:$I$509,CJ$9)/COUNTA('Job Catalog'!$C$10:$C$509),""))</f>
        <v/>
      </c>
      <c r="CK108" s="57">
        <f>IF(OR($A108="",CK$9=""),"",IFERROR(COUNTIFS('Job Catalog'!$F$10:$F$509,$A108,'Job Catalog'!$H$10:$H$509,CK$7,'Job Catalog'!$I$10:$I$509,CK$9)/COUNTA('Job Catalog'!$C$10:$C$509),""))</f>
        <v/>
      </c>
      <c r="CL108" s="57">
        <f>IF(OR($A108="",CL$9=""),"",IFERROR(COUNTIFS('Job Catalog'!$F$10:$F$509,$A108,'Job Catalog'!$H$10:$H$509,CL$7,'Job Catalog'!$I$10:$I$509,CL$9)/COUNTA('Job Catalog'!$C$10:$C$509),""))</f>
        <v/>
      </c>
      <c r="CM108" s="57">
        <f>IF(OR($A108="",CM$9=""),"",IFERROR(COUNTIFS('Job Catalog'!$F$10:$F$509,$A108,'Job Catalog'!$H$10:$H$509,CM$7,'Job Catalog'!$I$10:$I$509,CM$9)/COUNTA('Job Catalog'!$C$10:$C$509),""))</f>
        <v/>
      </c>
      <c r="CN108" s="57">
        <f>IF(OR($A108="",CN$9=""),"",IFERROR(COUNTIFS('Job Catalog'!$F$10:$F$509,$A108,'Job Catalog'!$H$10:$H$509,CN$7,'Job Catalog'!$I$10:$I$509,CN$9)/COUNTA('Job Catalog'!$C$10:$C$509),""))</f>
        <v/>
      </c>
      <c r="CO108" s="57">
        <f>IF(OR($A108="",CO$9=""),"",IFERROR(COUNTIFS('Job Catalog'!$F$10:$F$509,$A108,'Job Catalog'!$H$10:$H$509,CO$7,'Job Catalog'!$I$10:$I$509,CO$9)/COUNTA('Job Catalog'!$C$10:$C$509),""))</f>
        <v/>
      </c>
      <c r="CP108" s="57">
        <f>IF(OR($A108="",CP$9=""),"",IFERROR(COUNTIFS('Job Catalog'!$F$10:$F$509,$A108,'Job Catalog'!$H$10:$H$509,CP$7,'Job Catalog'!$I$10:$I$509,CP$9)/COUNTA('Job Catalog'!$C$10:$C$509),""))</f>
        <v/>
      </c>
      <c r="CQ108" s="57">
        <f>IF(OR($A108="",CQ$9=""),"",IFERROR(COUNTIFS('Job Catalog'!$F$10:$F$509,$A108,'Job Catalog'!$H$10:$H$509,CQ$7,'Job Catalog'!$I$10:$I$509,CQ$9)/COUNTA('Job Catalog'!$C$10:$C$509),""))</f>
        <v/>
      </c>
      <c r="CR108" s="57">
        <f>IF(OR($A108="",CR$9=""),"",IFERROR(COUNTIFS('Job Catalog'!$F$10:$F$509,$A108,'Job Catalog'!$H$10:$H$509,CR$7,'Job Catalog'!$I$10:$I$509,CR$9)/COUNTA('Job Catalog'!$C$10:$C$509),""))</f>
        <v/>
      </c>
      <c r="CS108" s="57">
        <f>IF(OR($A108="",CS$9=""),"",IFERROR(COUNTIFS('Job Catalog'!$F$10:$F$509,$A108,'Job Catalog'!$H$10:$H$509,CS$7,'Job Catalog'!$I$10:$I$509,CS$9)/COUNTA('Job Catalog'!$C$10:$C$509),""))</f>
        <v/>
      </c>
      <c r="CT108" s="57">
        <f>IF(OR($A108="",CT$9=""),"",IFERROR(COUNTIFS('Job Catalog'!$F$10:$F$509,$A108,'Job Catalog'!$H$10:$H$509,CT$7,'Job Catalog'!$I$10:$I$509,CT$9)/COUNTA('Job Catalog'!$C$10:$C$509),""))</f>
        <v/>
      </c>
      <c r="CU108" s="58">
        <f>IF($A108="","",SUM(C108:CT108))</f>
        <v/>
      </c>
    </row>
    <row r="109">
      <c r="A109">
        <f>IF(SETUP!$C247="","",SETUP!$C247)</f>
        <v/>
      </c>
      <c r="B109" s="9">
        <f>IF(SETUP!$C247="","",SETUP!$B247&amp;" / "&amp;SETUP!$D247)</f>
        <v/>
      </c>
      <c r="C109" s="57">
        <f>IF(OR($A109="",C$9=""),"",IFERROR(COUNTIFS('Job Catalog'!$F$10:$F$509,$A109,'Job Catalog'!$H$10:$H$509,C$7,'Job Catalog'!$I$10:$I$509,C$9)/COUNTA('Job Catalog'!$C$10:$C$509),""))</f>
        <v/>
      </c>
      <c r="D109" s="57">
        <f>IF(OR($A109="",D$9=""),"",IFERROR(COUNTIFS('Job Catalog'!$F$10:$F$509,$A109,'Job Catalog'!$H$10:$H$509,D$7,'Job Catalog'!$I$10:$I$509,D$9)/COUNTA('Job Catalog'!$C$10:$C$509),""))</f>
        <v/>
      </c>
      <c r="E109" s="57">
        <f>IF(OR($A109="",E$9=""),"",IFERROR(COUNTIFS('Job Catalog'!$F$10:$F$509,$A109,'Job Catalog'!$H$10:$H$509,E$7,'Job Catalog'!$I$10:$I$509,E$9)/COUNTA('Job Catalog'!$C$10:$C$509),""))</f>
        <v/>
      </c>
      <c r="F109" s="57">
        <f>IF(OR($A109="",F$9=""),"",IFERROR(COUNTIFS('Job Catalog'!$F$10:$F$509,$A109,'Job Catalog'!$H$10:$H$509,F$7,'Job Catalog'!$I$10:$I$509,F$9)/COUNTA('Job Catalog'!$C$10:$C$509),""))</f>
        <v/>
      </c>
      <c r="G109" s="57">
        <f>IF(OR($A109="",G$9=""),"",IFERROR(COUNTIFS('Job Catalog'!$F$10:$F$509,$A109,'Job Catalog'!$H$10:$H$509,G$7,'Job Catalog'!$I$10:$I$509,G$9)/COUNTA('Job Catalog'!$C$10:$C$509),""))</f>
        <v/>
      </c>
      <c r="H109" s="57">
        <f>IF(OR($A109="",H$9=""),"",IFERROR(COUNTIFS('Job Catalog'!$F$10:$F$509,$A109,'Job Catalog'!$H$10:$H$509,H$7,'Job Catalog'!$I$10:$I$509,H$9)/COUNTA('Job Catalog'!$C$10:$C$509),""))</f>
        <v/>
      </c>
      <c r="I109" s="57">
        <f>IF(OR($A109="",I$9=""),"",IFERROR(COUNTIFS('Job Catalog'!$F$10:$F$509,$A109,'Job Catalog'!$H$10:$H$509,I$7,'Job Catalog'!$I$10:$I$509,I$9)/COUNTA('Job Catalog'!$C$10:$C$509),""))</f>
        <v/>
      </c>
      <c r="J109" s="57">
        <f>IF(OR($A109="",J$9=""),"",IFERROR(COUNTIFS('Job Catalog'!$F$10:$F$509,$A109,'Job Catalog'!$H$10:$H$509,J$7,'Job Catalog'!$I$10:$I$509,J$9)/COUNTA('Job Catalog'!$C$10:$C$509),""))</f>
        <v/>
      </c>
      <c r="K109" s="57">
        <f>IF(OR($A109="",K$9=""),"",IFERROR(COUNTIFS('Job Catalog'!$F$10:$F$509,$A109,'Job Catalog'!$H$10:$H$509,K$7,'Job Catalog'!$I$10:$I$509,K$9)/COUNTA('Job Catalog'!$C$10:$C$509),""))</f>
        <v/>
      </c>
      <c r="L109" s="57">
        <f>IF(OR($A109="",L$9=""),"",IFERROR(COUNTIFS('Job Catalog'!$F$10:$F$509,$A109,'Job Catalog'!$H$10:$H$509,L$7,'Job Catalog'!$I$10:$I$509,L$9)/COUNTA('Job Catalog'!$C$10:$C$509),""))</f>
        <v/>
      </c>
      <c r="M109" s="57">
        <f>IF(OR($A109="",M$9=""),"",IFERROR(COUNTIFS('Job Catalog'!$F$10:$F$509,$A109,'Job Catalog'!$H$10:$H$509,M$7,'Job Catalog'!$I$10:$I$509,M$9)/COUNTA('Job Catalog'!$C$10:$C$509),""))</f>
        <v/>
      </c>
      <c r="N109" s="57">
        <f>IF(OR($A109="",N$9=""),"",IFERROR(COUNTIFS('Job Catalog'!$F$10:$F$509,$A109,'Job Catalog'!$H$10:$H$509,N$7,'Job Catalog'!$I$10:$I$509,N$9)/COUNTA('Job Catalog'!$C$10:$C$509),""))</f>
        <v/>
      </c>
      <c r="O109" s="57">
        <f>IF(OR($A109="",O$9=""),"",IFERROR(COUNTIFS('Job Catalog'!$F$10:$F$509,$A109,'Job Catalog'!$H$10:$H$509,O$7,'Job Catalog'!$I$10:$I$509,O$9)/COUNTA('Job Catalog'!$C$10:$C$509),""))</f>
        <v/>
      </c>
      <c r="P109" s="57">
        <f>IF(OR($A109="",P$9=""),"",IFERROR(COUNTIFS('Job Catalog'!$F$10:$F$509,$A109,'Job Catalog'!$H$10:$H$509,P$7,'Job Catalog'!$I$10:$I$509,P$9)/COUNTA('Job Catalog'!$C$10:$C$509),""))</f>
        <v/>
      </c>
      <c r="Q109" s="57">
        <f>IF(OR($A109="",Q$9=""),"",IFERROR(COUNTIFS('Job Catalog'!$F$10:$F$509,$A109,'Job Catalog'!$H$10:$H$509,Q$7,'Job Catalog'!$I$10:$I$509,Q$9)/COUNTA('Job Catalog'!$C$10:$C$509),""))</f>
        <v/>
      </c>
      <c r="R109" s="57">
        <f>IF(OR($A109="",R$9=""),"",IFERROR(COUNTIFS('Job Catalog'!$F$10:$F$509,$A109,'Job Catalog'!$H$10:$H$509,R$7,'Job Catalog'!$I$10:$I$509,R$9)/COUNTA('Job Catalog'!$C$10:$C$509),""))</f>
        <v/>
      </c>
      <c r="S109" s="57">
        <f>IF(OR($A109="",S$9=""),"",IFERROR(COUNTIFS('Job Catalog'!$F$10:$F$509,$A109,'Job Catalog'!$H$10:$H$509,S$7,'Job Catalog'!$I$10:$I$509,S$9)/COUNTA('Job Catalog'!$C$10:$C$509),""))</f>
        <v/>
      </c>
      <c r="T109" s="57">
        <f>IF(OR($A109="",T$9=""),"",IFERROR(COUNTIFS('Job Catalog'!$F$10:$F$509,$A109,'Job Catalog'!$H$10:$H$509,T$7,'Job Catalog'!$I$10:$I$509,T$9)/COUNTA('Job Catalog'!$C$10:$C$509),""))</f>
        <v/>
      </c>
      <c r="U109" s="57">
        <f>IF(OR($A109="",U$9=""),"",IFERROR(COUNTIFS('Job Catalog'!$F$10:$F$509,$A109,'Job Catalog'!$H$10:$H$509,U$7,'Job Catalog'!$I$10:$I$509,U$9)/COUNTA('Job Catalog'!$C$10:$C$509),""))</f>
        <v/>
      </c>
      <c r="V109" s="57">
        <f>IF(OR($A109="",V$9=""),"",IFERROR(COUNTIFS('Job Catalog'!$F$10:$F$509,$A109,'Job Catalog'!$H$10:$H$509,V$7,'Job Catalog'!$I$10:$I$509,V$9)/COUNTA('Job Catalog'!$C$10:$C$509),""))</f>
        <v/>
      </c>
      <c r="W109" s="57">
        <f>IF(OR($A109="",W$9=""),"",IFERROR(COUNTIFS('Job Catalog'!$F$10:$F$509,$A109,'Job Catalog'!$H$10:$H$509,W$7,'Job Catalog'!$I$10:$I$509,W$9)/COUNTA('Job Catalog'!$C$10:$C$509),""))</f>
        <v/>
      </c>
      <c r="X109" s="57">
        <f>IF(OR($A109="",X$9=""),"",IFERROR(COUNTIFS('Job Catalog'!$F$10:$F$509,$A109,'Job Catalog'!$H$10:$H$509,X$7,'Job Catalog'!$I$10:$I$509,X$9)/COUNTA('Job Catalog'!$C$10:$C$509),""))</f>
        <v/>
      </c>
      <c r="Y109" s="57">
        <f>IF(OR($A109="",Y$9=""),"",IFERROR(COUNTIFS('Job Catalog'!$F$10:$F$509,$A109,'Job Catalog'!$H$10:$H$509,Y$7,'Job Catalog'!$I$10:$I$509,Y$9)/COUNTA('Job Catalog'!$C$10:$C$509),""))</f>
        <v/>
      </c>
      <c r="Z109" s="57">
        <f>IF(OR($A109="",Z$9=""),"",IFERROR(COUNTIFS('Job Catalog'!$F$10:$F$509,$A109,'Job Catalog'!$H$10:$H$509,Z$7,'Job Catalog'!$I$10:$I$509,Z$9)/COUNTA('Job Catalog'!$C$10:$C$509),""))</f>
        <v/>
      </c>
      <c r="AA109" s="57">
        <f>IF(OR($A109="",AA$9=""),"",IFERROR(COUNTIFS('Job Catalog'!$F$10:$F$509,$A109,'Job Catalog'!$H$10:$H$509,AA$7,'Job Catalog'!$I$10:$I$509,AA$9)/COUNTA('Job Catalog'!$C$10:$C$509),""))</f>
        <v/>
      </c>
      <c r="AB109" s="57">
        <f>IF(OR($A109="",AB$9=""),"",IFERROR(COUNTIFS('Job Catalog'!$F$10:$F$509,$A109,'Job Catalog'!$H$10:$H$509,AB$7,'Job Catalog'!$I$10:$I$509,AB$9)/COUNTA('Job Catalog'!$C$10:$C$509),""))</f>
        <v/>
      </c>
      <c r="AC109" s="57">
        <f>IF(OR($A109="",AC$9=""),"",IFERROR(COUNTIFS('Job Catalog'!$F$10:$F$509,$A109,'Job Catalog'!$H$10:$H$509,AC$7,'Job Catalog'!$I$10:$I$509,AC$9)/COUNTA('Job Catalog'!$C$10:$C$509),""))</f>
        <v/>
      </c>
      <c r="AD109" s="57">
        <f>IF(OR($A109="",AD$9=""),"",IFERROR(COUNTIFS('Job Catalog'!$F$10:$F$509,$A109,'Job Catalog'!$H$10:$H$509,AD$7,'Job Catalog'!$I$10:$I$509,AD$9)/COUNTA('Job Catalog'!$C$10:$C$509),""))</f>
        <v/>
      </c>
      <c r="AE109" s="57">
        <f>IF(OR($A109="",AE$9=""),"",IFERROR(COUNTIFS('Job Catalog'!$F$10:$F$509,$A109,'Job Catalog'!$H$10:$H$509,AE$7,'Job Catalog'!$I$10:$I$509,AE$9)/COUNTA('Job Catalog'!$C$10:$C$509),""))</f>
        <v/>
      </c>
      <c r="AF109" s="57">
        <f>IF(OR($A109="",AF$9=""),"",IFERROR(COUNTIFS('Job Catalog'!$F$10:$F$509,$A109,'Job Catalog'!$H$10:$H$509,AF$7,'Job Catalog'!$I$10:$I$509,AF$9)/COUNTA('Job Catalog'!$C$10:$C$509),""))</f>
        <v/>
      </c>
      <c r="AG109" s="57">
        <f>IF(OR($A109="",AG$9=""),"",IFERROR(COUNTIFS('Job Catalog'!$F$10:$F$509,$A109,'Job Catalog'!$H$10:$H$509,AG$7,'Job Catalog'!$I$10:$I$509,AG$9)/COUNTA('Job Catalog'!$C$10:$C$509),""))</f>
        <v/>
      </c>
      <c r="AH109" s="57">
        <f>IF(OR($A109="",AH$9=""),"",IFERROR(COUNTIFS('Job Catalog'!$F$10:$F$509,$A109,'Job Catalog'!$H$10:$H$509,AH$7,'Job Catalog'!$I$10:$I$509,AH$9)/COUNTA('Job Catalog'!$C$10:$C$509),""))</f>
        <v/>
      </c>
      <c r="AI109" s="57">
        <f>IF(OR($A109="",AI$9=""),"",IFERROR(COUNTIFS('Job Catalog'!$F$10:$F$509,$A109,'Job Catalog'!$H$10:$H$509,AI$7,'Job Catalog'!$I$10:$I$509,AI$9)/COUNTA('Job Catalog'!$C$10:$C$509),""))</f>
        <v/>
      </c>
      <c r="AJ109" s="57">
        <f>IF(OR($A109="",AJ$9=""),"",IFERROR(COUNTIFS('Job Catalog'!$F$10:$F$509,$A109,'Job Catalog'!$H$10:$H$509,AJ$7,'Job Catalog'!$I$10:$I$509,AJ$9)/COUNTA('Job Catalog'!$C$10:$C$509),""))</f>
        <v/>
      </c>
      <c r="AK109" s="57">
        <f>IF(OR($A109="",AK$9=""),"",IFERROR(COUNTIFS('Job Catalog'!$F$10:$F$509,$A109,'Job Catalog'!$H$10:$H$509,AK$7,'Job Catalog'!$I$10:$I$509,AK$9)/COUNTA('Job Catalog'!$C$10:$C$509),""))</f>
        <v/>
      </c>
      <c r="AL109" s="57">
        <f>IF(OR($A109="",AL$9=""),"",IFERROR(COUNTIFS('Job Catalog'!$F$10:$F$509,$A109,'Job Catalog'!$H$10:$H$509,AL$7,'Job Catalog'!$I$10:$I$509,AL$9)/COUNTA('Job Catalog'!$C$10:$C$509),""))</f>
        <v/>
      </c>
      <c r="AM109" s="57">
        <f>IF(OR($A109="",AM$9=""),"",IFERROR(COUNTIFS('Job Catalog'!$F$10:$F$509,$A109,'Job Catalog'!$H$10:$H$509,AM$7,'Job Catalog'!$I$10:$I$509,AM$9)/COUNTA('Job Catalog'!$C$10:$C$509),""))</f>
        <v/>
      </c>
      <c r="AN109" s="57">
        <f>IF(OR($A109="",AN$9=""),"",IFERROR(COUNTIFS('Job Catalog'!$F$10:$F$509,$A109,'Job Catalog'!$H$10:$H$509,AN$7,'Job Catalog'!$I$10:$I$509,AN$9)/COUNTA('Job Catalog'!$C$10:$C$509),""))</f>
        <v/>
      </c>
      <c r="AO109" s="57">
        <f>IF(OR($A109="",AO$9=""),"",IFERROR(COUNTIFS('Job Catalog'!$F$10:$F$509,$A109,'Job Catalog'!$H$10:$H$509,AO$7,'Job Catalog'!$I$10:$I$509,AO$9)/COUNTA('Job Catalog'!$C$10:$C$509),""))</f>
        <v/>
      </c>
      <c r="AP109" s="57">
        <f>IF(OR($A109="",AP$9=""),"",IFERROR(COUNTIFS('Job Catalog'!$F$10:$F$509,$A109,'Job Catalog'!$H$10:$H$509,AP$7,'Job Catalog'!$I$10:$I$509,AP$9)/COUNTA('Job Catalog'!$C$10:$C$509),""))</f>
        <v/>
      </c>
      <c r="AQ109" s="57">
        <f>IF(OR($A109="",AQ$9=""),"",IFERROR(COUNTIFS('Job Catalog'!$F$10:$F$509,$A109,'Job Catalog'!$H$10:$H$509,AQ$7,'Job Catalog'!$I$10:$I$509,AQ$9)/COUNTA('Job Catalog'!$C$10:$C$509),""))</f>
        <v/>
      </c>
      <c r="AR109" s="57">
        <f>IF(OR($A109="",AR$9=""),"",IFERROR(COUNTIFS('Job Catalog'!$F$10:$F$509,$A109,'Job Catalog'!$H$10:$H$509,AR$7,'Job Catalog'!$I$10:$I$509,AR$9)/COUNTA('Job Catalog'!$C$10:$C$509),""))</f>
        <v/>
      </c>
      <c r="AS109" s="57">
        <f>IF(OR($A109="",AS$9=""),"",IFERROR(COUNTIFS('Job Catalog'!$F$10:$F$509,$A109,'Job Catalog'!$H$10:$H$509,AS$7,'Job Catalog'!$I$10:$I$509,AS$9)/COUNTA('Job Catalog'!$C$10:$C$509),""))</f>
        <v/>
      </c>
      <c r="AT109" s="57">
        <f>IF(OR($A109="",AT$9=""),"",IFERROR(COUNTIFS('Job Catalog'!$F$10:$F$509,$A109,'Job Catalog'!$H$10:$H$509,AT$7,'Job Catalog'!$I$10:$I$509,AT$9)/COUNTA('Job Catalog'!$C$10:$C$509),""))</f>
        <v/>
      </c>
      <c r="AU109" s="57">
        <f>IF(OR($A109="",AU$9=""),"",IFERROR(COUNTIFS('Job Catalog'!$F$10:$F$509,$A109,'Job Catalog'!$H$10:$H$509,AU$7,'Job Catalog'!$I$10:$I$509,AU$9)/COUNTA('Job Catalog'!$C$10:$C$509),""))</f>
        <v/>
      </c>
      <c r="AV109" s="57">
        <f>IF(OR($A109="",AV$9=""),"",IFERROR(COUNTIFS('Job Catalog'!$F$10:$F$509,$A109,'Job Catalog'!$H$10:$H$509,AV$7,'Job Catalog'!$I$10:$I$509,AV$9)/COUNTA('Job Catalog'!$C$10:$C$509),""))</f>
        <v/>
      </c>
      <c r="AW109" s="57">
        <f>IF(OR($A109="",AW$9=""),"",IFERROR(COUNTIFS('Job Catalog'!$F$10:$F$509,$A109,'Job Catalog'!$H$10:$H$509,AW$7,'Job Catalog'!$I$10:$I$509,AW$9)/COUNTA('Job Catalog'!$C$10:$C$509),""))</f>
        <v/>
      </c>
      <c r="AX109" s="57">
        <f>IF(OR($A109="",AX$9=""),"",IFERROR(COUNTIFS('Job Catalog'!$F$10:$F$509,$A109,'Job Catalog'!$H$10:$H$509,AX$7,'Job Catalog'!$I$10:$I$509,AX$9)/COUNTA('Job Catalog'!$C$10:$C$509),""))</f>
        <v/>
      </c>
      <c r="AY109" s="57">
        <f>IF(OR($A109="",AY$9=""),"",IFERROR(COUNTIFS('Job Catalog'!$F$10:$F$509,$A109,'Job Catalog'!$H$10:$H$509,AY$7,'Job Catalog'!$I$10:$I$509,AY$9)/COUNTA('Job Catalog'!$C$10:$C$509),""))</f>
        <v/>
      </c>
      <c r="AZ109" s="57">
        <f>IF(OR($A109="",AZ$9=""),"",IFERROR(COUNTIFS('Job Catalog'!$F$10:$F$509,$A109,'Job Catalog'!$H$10:$H$509,AZ$7,'Job Catalog'!$I$10:$I$509,AZ$9)/COUNTA('Job Catalog'!$C$10:$C$509),""))</f>
        <v/>
      </c>
      <c r="BA109" s="57">
        <f>IF(OR($A109="",BA$9=""),"",IFERROR(COUNTIFS('Job Catalog'!$F$10:$F$509,$A109,'Job Catalog'!$H$10:$H$509,BA$7,'Job Catalog'!$I$10:$I$509,BA$9)/COUNTA('Job Catalog'!$C$10:$C$509),""))</f>
        <v/>
      </c>
      <c r="BB109" s="57">
        <f>IF(OR($A109="",BB$9=""),"",IFERROR(COUNTIFS('Job Catalog'!$F$10:$F$509,$A109,'Job Catalog'!$H$10:$H$509,BB$7,'Job Catalog'!$I$10:$I$509,BB$9)/COUNTA('Job Catalog'!$C$10:$C$509),""))</f>
        <v/>
      </c>
      <c r="BC109" s="57">
        <f>IF(OR($A109="",BC$9=""),"",IFERROR(COUNTIFS('Job Catalog'!$F$10:$F$509,$A109,'Job Catalog'!$H$10:$H$509,BC$7,'Job Catalog'!$I$10:$I$509,BC$9)/COUNTA('Job Catalog'!$C$10:$C$509),""))</f>
        <v/>
      </c>
      <c r="BD109" s="57">
        <f>IF(OR($A109="",BD$9=""),"",IFERROR(COUNTIFS('Job Catalog'!$F$10:$F$509,$A109,'Job Catalog'!$H$10:$H$509,BD$7,'Job Catalog'!$I$10:$I$509,BD$9)/COUNTA('Job Catalog'!$C$10:$C$509),""))</f>
        <v/>
      </c>
      <c r="BE109" s="57">
        <f>IF(OR($A109="",BE$9=""),"",IFERROR(COUNTIFS('Job Catalog'!$F$10:$F$509,$A109,'Job Catalog'!$H$10:$H$509,BE$7,'Job Catalog'!$I$10:$I$509,BE$9)/COUNTA('Job Catalog'!$C$10:$C$509),""))</f>
        <v/>
      </c>
      <c r="BF109" s="57">
        <f>IF(OR($A109="",BF$9=""),"",IFERROR(COUNTIFS('Job Catalog'!$F$10:$F$509,$A109,'Job Catalog'!$H$10:$H$509,BF$7,'Job Catalog'!$I$10:$I$509,BF$9)/COUNTA('Job Catalog'!$C$10:$C$509),""))</f>
        <v/>
      </c>
      <c r="BG109" s="57">
        <f>IF(OR($A109="",BG$9=""),"",IFERROR(COUNTIFS('Job Catalog'!$F$10:$F$509,$A109,'Job Catalog'!$H$10:$H$509,BG$7,'Job Catalog'!$I$10:$I$509,BG$9)/COUNTA('Job Catalog'!$C$10:$C$509),""))</f>
        <v/>
      </c>
      <c r="BH109" s="57">
        <f>IF(OR($A109="",BH$9=""),"",IFERROR(COUNTIFS('Job Catalog'!$F$10:$F$509,$A109,'Job Catalog'!$H$10:$H$509,BH$7,'Job Catalog'!$I$10:$I$509,BH$9)/COUNTA('Job Catalog'!$C$10:$C$509),""))</f>
        <v/>
      </c>
      <c r="BI109" s="57">
        <f>IF(OR($A109="",BI$9=""),"",IFERROR(COUNTIFS('Job Catalog'!$F$10:$F$509,$A109,'Job Catalog'!$H$10:$H$509,BI$7,'Job Catalog'!$I$10:$I$509,BI$9)/COUNTA('Job Catalog'!$C$10:$C$509),""))</f>
        <v/>
      </c>
      <c r="BJ109" s="57">
        <f>IF(OR($A109="",BJ$9=""),"",IFERROR(COUNTIFS('Job Catalog'!$F$10:$F$509,$A109,'Job Catalog'!$H$10:$H$509,BJ$7,'Job Catalog'!$I$10:$I$509,BJ$9)/COUNTA('Job Catalog'!$C$10:$C$509),""))</f>
        <v/>
      </c>
      <c r="BK109" s="57">
        <f>IF(OR($A109="",BK$9=""),"",IFERROR(COUNTIFS('Job Catalog'!$F$10:$F$509,$A109,'Job Catalog'!$H$10:$H$509,BK$7,'Job Catalog'!$I$10:$I$509,BK$9)/COUNTA('Job Catalog'!$C$10:$C$509),""))</f>
        <v/>
      </c>
      <c r="BL109" s="57">
        <f>IF(OR($A109="",BL$9=""),"",IFERROR(COUNTIFS('Job Catalog'!$F$10:$F$509,$A109,'Job Catalog'!$H$10:$H$509,BL$7,'Job Catalog'!$I$10:$I$509,BL$9)/COUNTA('Job Catalog'!$C$10:$C$509),""))</f>
        <v/>
      </c>
      <c r="BM109" s="57">
        <f>IF(OR($A109="",BM$9=""),"",IFERROR(COUNTIFS('Job Catalog'!$F$10:$F$509,$A109,'Job Catalog'!$H$10:$H$509,BM$7,'Job Catalog'!$I$10:$I$509,BM$9)/COUNTA('Job Catalog'!$C$10:$C$509),""))</f>
        <v/>
      </c>
      <c r="BN109" s="57">
        <f>IF(OR($A109="",BN$9=""),"",IFERROR(COUNTIFS('Job Catalog'!$F$10:$F$509,$A109,'Job Catalog'!$H$10:$H$509,BN$7,'Job Catalog'!$I$10:$I$509,BN$9)/COUNTA('Job Catalog'!$C$10:$C$509),""))</f>
        <v/>
      </c>
      <c r="BO109" s="57">
        <f>IF(OR($A109="",BO$9=""),"",IFERROR(COUNTIFS('Job Catalog'!$F$10:$F$509,$A109,'Job Catalog'!$H$10:$H$509,BO$7,'Job Catalog'!$I$10:$I$509,BO$9)/COUNTA('Job Catalog'!$C$10:$C$509),""))</f>
        <v/>
      </c>
      <c r="BP109" s="57">
        <f>IF(OR($A109="",BP$9=""),"",IFERROR(COUNTIFS('Job Catalog'!$F$10:$F$509,$A109,'Job Catalog'!$H$10:$H$509,BP$7,'Job Catalog'!$I$10:$I$509,BP$9)/COUNTA('Job Catalog'!$C$10:$C$509),""))</f>
        <v/>
      </c>
      <c r="BQ109" s="57">
        <f>IF(OR($A109="",BQ$9=""),"",IFERROR(COUNTIFS('Job Catalog'!$F$10:$F$509,$A109,'Job Catalog'!$H$10:$H$509,BQ$7,'Job Catalog'!$I$10:$I$509,BQ$9)/COUNTA('Job Catalog'!$C$10:$C$509),""))</f>
        <v/>
      </c>
      <c r="BR109" s="57">
        <f>IF(OR($A109="",BR$9=""),"",IFERROR(COUNTIFS('Job Catalog'!$F$10:$F$509,$A109,'Job Catalog'!$H$10:$H$509,BR$7,'Job Catalog'!$I$10:$I$509,BR$9)/COUNTA('Job Catalog'!$C$10:$C$509),""))</f>
        <v/>
      </c>
      <c r="BS109" s="57">
        <f>IF(OR($A109="",BS$9=""),"",IFERROR(COUNTIFS('Job Catalog'!$F$10:$F$509,$A109,'Job Catalog'!$H$10:$H$509,BS$7,'Job Catalog'!$I$10:$I$509,BS$9)/COUNTA('Job Catalog'!$C$10:$C$509),""))</f>
        <v/>
      </c>
      <c r="BT109" s="57">
        <f>IF(OR($A109="",BT$9=""),"",IFERROR(COUNTIFS('Job Catalog'!$F$10:$F$509,$A109,'Job Catalog'!$H$10:$H$509,BT$7,'Job Catalog'!$I$10:$I$509,BT$9)/COUNTA('Job Catalog'!$C$10:$C$509),""))</f>
        <v/>
      </c>
      <c r="BU109" s="57">
        <f>IF(OR($A109="",BU$9=""),"",IFERROR(COUNTIFS('Job Catalog'!$F$10:$F$509,$A109,'Job Catalog'!$H$10:$H$509,BU$7,'Job Catalog'!$I$10:$I$509,BU$9)/COUNTA('Job Catalog'!$C$10:$C$509),""))</f>
        <v/>
      </c>
      <c r="BV109" s="57">
        <f>IF(OR($A109="",BV$9=""),"",IFERROR(COUNTIFS('Job Catalog'!$F$10:$F$509,$A109,'Job Catalog'!$H$10:$H$509,BV$7,'Job Catalog'!$I$10:$I$509,BV$9)/COUNTA('Job Catalog'!$C$10:$C$509),""))</f>
        <v/>
      </c>
      <c r="BW109" s="57">
        <f>IF(OR($A109="",BW$9=""),"",IFERROR(COUNTIFS('Job Catalog'!$F$10:$F$509,$A109,'Job Catalog'!$H$10:$H$509,BW$7,'Job Catalog'!$I$10:$I$509,BW$9)/COUNTA('Job Catalog'!$C$10:$C$509),""))</f>
        <v/>
      </c>
      <c r="BX109" s="57">
        <f>IF(OR($A109="",BX$9=""),"",IFERROR(COUNTIFS('Job Catalog'!$F$10:$F$509,$A109,'Job Catalog'!$H$10:$H$509,BX$7,'Job Catalog'!$I$10:$I$509,BX$9)/COUNTA('Job Catalog'!$C$10:$C$509),""))</f>
        <v/>
      </c>
      <c r="BY109" s="57">
        <f>IF(OR($A109="",BY$9=""),"",IFERROR(COUNTIFS('Job Catalog'!$F$10:$F$509,$A109,'Job Catalog'!$H$10:$H$509,BY$7,'Job Catalog'!$I$10:$I$509,BY$9)/COUNTA('Job Catalog'!$C$10:$C$509),""))</f>
        <v/>
      </c>
      <c r="BZ109" s="57">
        <f>IF(OR($A109="",BZ$9=""),"",IFERROR(COUNTIFS('Job Catalog'!$F$10:$F$509,$A109,'Job Catalog'!$H$10:$H$509,BZ$7,'Job Catalog'!$I$10:$I$509,BZ$9)/COUNTA('Job Catalog'!$C$10:$C$509),""))</f>
        <v/>
      </c>
      <c r="CA109" s="57">
        <f>IF(OR($A109="",CA$9=""),"",IFERROR(COUNTIFS('Job Catalog'!$F$10:$F$509,$A109,'Job Catalog'!$H$10:$H$509,CA$7,'Job Catalog'!$I$10:$I$509,CA$9)/COUNTA('Job Catalog'!$C$10:$C$509),""))</f>
        <v/>
      </c>
      <c r="CB109" s="57">
        <f>IF(OR($A109="",CB$9=""),"",IFERROR(COUNTIFS('Job Catalog'!$F$10:$F$509,$A109,'Job Catalog'!$H$10:$H$509,CB$7,'Job Catalog'!$I$10:$I$509,CB$9)/COUNTA('Job Catalog'!$C$10:$C$509),""))</f>
        <v/>
      </c>
      <c r="CC109" s="57">
        <f>IF(OR($A109="",CC$9=""),"",IFERROR(COUNTIFS('Job Catalog'!$F$10:$F$509,$A109,'Job Catalog'!$H$10:$H$509,CC$7,'Job Catalog'!$I$10:$I$509,CC$9)/COUNTA('Job Catalog'!$C$10:$C$509),""))</f>
        <v/>
      </c>
      <c r="CD109" s="57">
        <f>IF(OR($A109="",CD$9=""),"",IFERROR(COUNTIFS('Job Catalog'!$F$10:$F$509,$A109,'Job Catalog'!$H$10:$H$509,CD$7,'Job Catalog'!$I$10:$I$509,CD$9)/COUNTA('Job Catalog'!$C$10:$C$509),""))</f>
        <v/>
      </c>
      <c r="CE109" s="57">
        <f>IF(OR($A109="",CE$9=""),"",IFERROR(COUNTIFS('Job Catalog'!$F$10:$F$509,$A109,'Job Catalog'!$H$10:$H$509,CE$7,'Job Catalog'!$I$10:$I$509,CE$9)/COUNTA('Job Catalog'!$C$10:$C$509),""))</f>
        <v/>
      </c>
      <c r="CF109" s="57">
        <f>IF(OR($A109="",CF$9=""),"",IFERROR(COUNTIFS('Job Catalog'!$F$10:$F$509,$A109,'Job Catalog'!$H$10:$H$509,CF$7,'Job Catalog'!$I$10:$I$509,CF$9)/COUNTA('Job Catalog'!$C$10:$C$509),""))</f>
        <v/>
      </c>
      <c r="CG109" s="57">
        <f>IF(OR($A109="",CG$9=""),"",IFERROR(COUNTIFS('Job Catalog'!$F$10:$F$509,$A109,'Job Catalog'!$H$10:$H$509,CG$7,'Job Catalog'!$I$10:$I$509,CG$9)/COUNTA('Job Catalog'!$C$10:$C$509),""))</f>
        <v/>
      </c>
      <c r="CH109" s="57">
        <f>IF(OR($A109="",CH$9=""),"",IFERROR(COUNTIFS('Job Catalog'!$F$10:$F$509,$A109,'Job Catalog'!$H$10:$H$509,CH$7,'Job Catalog'!$I$10:$I$509,CH$9)/COUNTA('Job Catalog'!$C$10:$C$509),""))</f>
        <v/>
      </c>
      <c r="CI109" s="57">
        <f>IF(OR($A109="",CI$9=""),"",IFERROR(COUNTIFS('Job Catalog'!$F$10:$F$509,$A109,'Job Catalog'!$H$10:$H$509,CI$7,'Job Catalog'!$I$10:$I$509,CI$9)/COUNTA('Job Catalog'!$C$10:$C$509),""))</f>
        <v/>
      </c>
      <c r="CJ109" s="57">
        <f>IF(OR($A109="",CJ$9=""),"",IFERROR(COUNTIFS('Job Catalog'!$F$10:$F$509,$A109,'Job Catalog'!$H$10:$H$509,CJ$7,'Job Catalog'!$I$10:$I$509,CJ$9)/COUNTA('Job Catalog'!$C$10:$C$509),""))</f>
        <v/>
      </c>
      <c r="CK109" s="57">
        <f>IF(OR($A109="",CK$9=""),"",IFERROR(COUNTIFS('Job Catalog'!$F$10:$F$509,$A109,'Job Catalog'!$H$10:$H$509,CK$7,'Job Catalog'!$I$10:$I$509,CK$9)/COUNTA('Job Catalog'!$C$10:$C$509),""))</f>
        <v/>
      </c>
      <c r="CL109" s="57">
        <f>IF(OR($A109="",CL$9=""),"",IFERROR(COUNTIFS('Job Catalog'!$F$10:$F$509,$A109,'Job Catalog'!$H$10:$H$509,CL$7,'Job Catalog'!$I$10:$I$509,CL$9)/COUNTA('Job Catalog'!$C$10:$C$509),""))</f>
        <v/>
      </c>
      <c r="CM109" s="57">
        <f>IF(OR($A109="",CM$9=""),"",IFERROR(COUNTIFS('Job Catalog'!$F$10:$F$509,$A109,'Job Catalog'!$H$10:$H$509,CM$7,'Job Catalog'!$I$10:$I$509,CM$9)/COUNTA('Job Catalog'!$C$10:$C$509),""))</f>
        <v/>
      </c>
      <c r="CN109" s="57">
        <f>IF(OR($A109="",CN$9=""),"",IFERROR(COUNTIFS('Job Catalog'!$F$10:$F$509,$A109,'Job Catalog'!$H$10:$H$509,CN$7,'Job Catalog'!$I$10:$I$509,CN$9)/COUNTA('Job Catalog'!$C$10:$C$509),""))</f>
        <v/>
      </c>
      <c r="CO109" s="57">
        <f>IF(OR($A109="",CO$9=""),"",IFERROR(COUNTIFS('Job Catalog'!$F$10:$F$509,$A109,'Job Catalog'!$H$10:$H$509,CO$7,'Job Catalog'!$I$10:$I$509,CO$9)/COUNTA('Job Catalog'!$C$10:$C$509),""))</f>
        <v/>
      </c>
      <c r="CP109" s="57">
        <f>IF(OR($A109="",CP$9=""),"",IFERROR(COUNTIFS('Job Catalog'!$F$10:$F$509,$A109,'Job Catalog'!$H$10:$H$509,CP$7,'Job Catalog'!$I$10:$I$509,CP$9)/COUNTA('Job Catalog'!$C$10:$C$509),""))</f>
        <v/>
      </c>
      <c r="CQ109" s="57">
        <f>IF(OR($A109="",CQ$9=""),"",IFERROR(COUNTIFS('Job Catalog'!$F$10:$F$509,$A109,'Job Catalog'!$H$10:$H$509,CQ$7,'Job Catalog'!$I$10:$I$509,CQ$9)/COUNTA('Job Catalog'!$C$10:$C$509),""))</f>
        <v/>
      </c>
      <c r="CR109" s="57">
        <f>IF(OR($A109="",CR$9=""),"",IFERROR(COUNTIFS('Job Catalog'!$F$10:$F$509,$A109,'Job Catalog'!$H$10:$H$509,CR$7,'Job Catalog'!$I$10:$I$509,CR$9)/COUNTA('Job Catalog'!$C$10:$C$509),""))</f>
        <v/>
      </c>
      <c r="CS109" s="57">
        <f>IF(OR($A109="",CS$9=""),"",IFERROR(COUNTIFS('Job Catalog'!$F$10:$F$509,$A109,'Job Catalog'!$H$10:$H$509,CS$7,'Job Catalog'!$I$10:$I$509,CS$9)/COUNTA('Job Catalog'!$C$10:$C$509),""))</f>
        <v/>
      </c>
      <c r="CT109" s="57">
        <f>IF(OR($A109="",CT$9=""),"",IFERROR(COUNTIFS('Job Catalog'!$F$10:$F$509,$A109,'Job Catalog'!$H$10:$H$509,CT$7,'Job Catalog'!$I$10:$I$509,CT$9)/COUNTA('Job Catalog'!$C$10:$C$509),""))</f>
        <v/>
      </c>
      <c r="CU109" s="58">
        <f>IF($A109="","",SUM(C109:CT109))</f>
        <v/>
      </c>
    </row>
    <row r="110">
      <c r="A110">
        <f>IF(SETUP!$C248="","",SETUP!$C248)</f>
        <v/>
      </c>
      <c r="B110" s="9">
        <f>IF(SETUP!$C248="","",SETUP!$B248&amp;" / "&amp;SETUP!$D248)</f>
        <v/>
      </c>
      <c r="C110" s="57">
        <f>IF(OR($A110="",C$9=""),"",IFERROR(COUNTIFS('Job Catalog'!$F$10:$F$509,$A110,'Job Catalog'!$H$10:$H$509,C$7,'Job Catalog'!$I$10:$I$509,C$9)/COUNTA('Job Catalog'!$C$10:$C$509),""))</f>
        <v/>
      </c>
      <c r="D110" s="57">
        <f>IF(OR($A110="",D$9=""),"",IFERROR(COUNTIFS('Job Catalog'!$F$10:$F$509,$A110,'Job Catalog'!$H$10:$H$509,D$7,'Job Catalog'!$I$10:$I$509,D$9)/COUNTA('Job Catalog'!$C$10:$C$509),""))</f>
        <v/>
      </c>
      <c r="E110" s="57">
        <f>IF(OR($A110="",E$9=""),"",IFERROR(COUNTIFS('Job Catalog'!$F$10:$F$509,$A110,'Job Catalog'!$H$10:$H$509,E$7,'Job Catalog'!$I$10:$I$509,E$9)/COUNTA('Job Catalog'!$C$10:$C$509),""))</f>
        <v/>
      </c>
      <c r="F110" s="57">
        <f>IF(OR($A110="",F$9=""),"",IFERROR(COUNTIFS('Job Catalog'!$F$10:$F$509,$A110,'Job Catalog'!$H$10:$H$509,F$7,'Job Catalog'!$I$10:$I$509,F$9)/COUNTA('Job Catalog'!$C$10:$C$509),""))</f>
        <v/>
      </c>
      <c r="G110" s="57">
        <f>IF(OR($A110="",G$9=""),"",IFERROR(COUNTIFS('Job Catalog'!$F$10:$F$509,$A110,'Job Catalog'!$H$10:$H$509,G$7,'Job Catalog'!$I$10:$I$509,G$9)/COUNTA('Job Catalog'!$C$10:$C$509),""))</f>
        <v/>
      </c>
      <c r="H110" s="57">
        <f>IF(OR($A110="",H$9=""),"",IFERROR(COUNTIFS('Job Catalog'!$F$10:$F$509,$A110,'Job Catalog'!$H$10:$H$509,H$7,'Job Catalog'!$I$10:$I$509,H$9)/COUNTA('Job Catalog'!$C$10:$C$509),""))</f>
        <v/>
      </c>
      <c r="I110" s="57">
        <f>IF(OR($A110="",I$9=""),"",IFERROR(COUNTIFS('Job Catalog'!$F$10:$F$509,$A110,'Job Catalog'!$H$10:$H$509,I$7,'Job Catalog'!$I$10:$I$509,I$9)/COUNTA('Job Catalog'!$C$10:$C$509),""))</f>
        <v/>
      </c>
      <c r="J110" s="57">
        <f>IF(OR($A110="",J$9=""),"",IFERROR(COUNTIFS('Job Catalog'!$F$10:$F$509,$A110,'Job Catalog'!$H$10:$H$509,J$7,'Job Catalog'!$I$10:$I$509,J$9)/COUNTA('Job Catalog'!$C$10:$C$509),""))</f>
        <v/>
      </c>
      <c r="K110" s="57">
        <f>IF(OR($A110="",K$9=""),"",IFERROR(COUNTIFS('Job Catalog'!$F$10:$F$509,$A110,'Job Catalog'!$H$10:$H$509,K$7,'Job Catalog'!$I$10:$I$509,K$9)/COUNTA('Job Catalog'!$C$10:$C$509),""))</f>
        <v/>
      </c>
      <c r="L110" s="57">
        <f>IF(OR($A110="",L$9=""),"",IFERROR(COUNTIFS('Job Catalog'!$F$10:$F$509,$A110,'Job Catalog'!$H$10:$H$509,L$7,'Job Catalog'!$I$10:$I$509,L$9)/COUNTA('Job Catalog'!$C$10:$C$509),""))</f>
        <v/>
      </c>
      <c r="M110" s="57">
        <f>IF(OR($A110="",M$9=""),"",IFERROR(COUNTIFS('Job Catalog'!$F$10:$F$509,$A110,'Job Catalog'!$H$10:$H$509,M$7,'Job Catalog'!$I$10:$I$509,M$9)/COUNTA('Job Catalog'!$C$10:$C$509),""))</f>
        <v/>
      </c>
      <c r="N110" s="57">
        <f>IF(OR($A110="",N$9=""),"",IFERROR(COUNTIFS('Job Catalog'!$F$10:$F$509,$A110,'Job Catalog'!$H$10:$H$509,N$7,'Job Catalog'!$I$10:$I$509,N$9)/COUNTA('Job Catalog'!$C$10:$C$509),""))</f>
        <v/>
      </c>
      <c r="O110" s="57">
        <f>IF(OR($A110="",O$9=""),"",IFERROR(COUNTIFS('Job Catalog'!$F$10:$F$509,$A110,'Job Catalog'!$H$10:$H$509,O$7,'Job Catalog'!$I$10:$I$509,O$9)/COUNTA('Job Catalog'!$C$10:$C$509),""))</f>
        <v/>
      </c>
      <c r="P110" s="57">
        <f>IF(OR($A110="",P$9=""),"",IFERROR(COUNTIFS('Job Catalog'!$F$10:$F$509,$A110,'Job Catalog'!$H$10:$H$509,P$7,'Job Catalog'!$I$10:$I$509,P$9)/COUNTA('Job Catalog'!$C$10:$C$509),""))</f>
        <v/>
      </c>
      <c r="Q110" s="57">
        <f>IF(OR($A110="",Q$9=""),"",IFERROR(COUNTIFS('Job Catalog'!$F$10:$F$509,$A110,'Job Catalog'!$H$10:$H$509,Q$7,'Job Catalog'!$I$10:$I$509,Q$9)/COUNTA('Job Catalog'!$C$10:$C$509),""))</f>
        <v/>
      </c>
      <c r="R110" s="57">
        <f>IF(OR($A110="",R$9=""),"",IFERROR(COUNTIFS('Job Catalog'!$F$10:$F$509,$A110,'Job Catalog'!$H$10:$H$509,R$7,'Job Catalog'!$I$10:$I$509,R$9)/COUNTA('Job Catalog'!$C$10:$C$509),""))</f>
        <v/>
      </c>
      <c r="S110" s="57">
        <f>IF(OR($A110="",S$9=""),"",IFERROR(COUNTIFS('Job Catalog'!$F$10:$F$509,$A110,'Job Catalog'!$H$10:$H$509,S$7,'Job Catalog'!$I$10:$I$509,S$9)/COUNTA('Job Catalog'!$C$10:$C$509),""))</f>
        <v/>
      </c>
      <c r="T110" s="57">
        <f>IF(OR($A110="",T$9=""),"",IFERROR(COUNTIFS('Job Catalog'!$F$10:$F$509,$A110,'Job Catalog'!$H$10:$H$509,T$7,'Job Catalog'!$I$10:$I$509,T$9)/COUNTA('Job Catalog'!$C$10:$C$509),""))</f>
        <v/>
      </c>
      <c r="U110" s="57">
        <f>IF(OR($A110="",U$9=""),"",IFERROR(COUNTIFS('Job Catalog'!$F$10:$F$509,$A110,'Job Catalog'!$H$10:$H$509,U$7,'Job Catalog'!$I$10:$I$509,U$9)/COUNTA('Job Catalog'!$C$10:$C$509),""))</f>
        <v/>
      </c>
      <c r="V110" s="57">
        <f>IF(OR($A110="",V$9=""),"",IFERROR(COUNTIFS('Job Catalog'!$F$10:$F$509,$A110,'Job Catalog'!$H$10:$H$509,V$7,'Job Catalog'!$I$10:$I$509,V$9)/COUNTA('Job Catalog'!$C$10:$C$509),""))</f>
        <v/>
      </c>
      <c r="W110" s="57">
        <f>IF(OR($A110="",W$9=""),"",IFERROR(COUNTIFS('Job Catalog'!$F$10:$F$509,$A110,'Job Catalog'!$H$10:$H$509,W$7,'Job Catalog'!$I$10:$I$509,W$9)/COUNTA('Job Catalog'!$C$10:$C$509),""))</f>
        <v/>
      </c>
      <c r="X110" s="57">
        <f>IF(OR($A110="",X$9=""),"",IFERROR(COUNTIFS('Job Catalog'!$F$10:$F$509,$A110,'Job Catalog'!$H$10:$H$509,X$7,'Job Catalog'!$I$10:$I$509,X$9)/COUNTA('Job Catalog'!$C$10:$C$509),""))</f>
        <v/>
      </c>
      <c r="Y110" s="57">
        <f>IF(OR($A110="",Y$9=""),"",IFERROR(COUNTIFS('Job Catalog'!$F$10:$F$509,$A110,'Job Catalog'!$H$10:$H$509,Y$7,'Job Catalog'!$I$10:$I$509,Y$9)/COUNTA('Job Catalog'!$C$10:$C$509),""))</f>
        <v/>
      </c>
      <c r="Z110" s="57">
        <f>IF(OR($A110="",Z$9=""),"",IFERROR(COUNTIFS('Job Catalog'!$F$10:$F$509,$A110,'Job Catalog'!$H$10:$H$509,Z$7,'Job Catalog'!$I$10:$I$509,Z$9)/COUNTA('Job Catalog'!$C$10:$C$509),""))</f>
        <v/>
      </c>
      <c r="AA110" s="57">
        <f>IF(OR($A110="",AA$9=""),"",IFERROR(COUNTIFS('Job Catalog'!$F$10:$F$509,$A110,'Job Catalog'!$H$10:$H$509,AA$7,'Job Catalog'!$I$10:$I$509,AA$9)/COUNTA('Job Catalog'!$C$10:$C$509),""))</f>
        <v/>
      </c>
      <c r="AB110" s="57">
        <f>IF(OR($A110="",AB$9=""),"",IFERROR(COUNTIFS('Job Catalog'!$F$10:$F$509,$A110,'Job Catalog'!$H$10:$H$509,AB$7,'Job Catalog'!$I$10:$I$509,AB$9)/COUNTA('Job Catalog'!$C$10:$C$509),""))</f>
        <v/>
      </c>
      <c r="AC110" s="57">
        <f>IF(OR($A110="",AC$9=""),"",IFERROR(COUNTIFS('Job Catalog'!$F$10:$F$509,$A110,'Job Catalog'!$H$10:$H$509,AC$7,'Job Catalog'!$I$10:$I$509,AC$9)/COUNTA('Job Catalog'!$C$10:$C$509),""))</f>
        <v/>
      </c>
      <c r="AD110" s="57">
        <f>IF(OR($A110="",AD$9=""),"",IFERROR(COUNTIFS('Job Catalog'!$F$10:$F$509,$A110,'Job Catalog'!$H$10:$H$509,AD$7,'Job Catalog'!$I$10:$I$509,AD$9)/COUNTA('Job Catalog'!$C$10:$C$509),""))</f>
        <v/>
      </c>
      <c r="AE110" s="57">
        <f>IF(OR($A110="",AE$9=""),"",IFERROR(COUNTIFS('Job Catalog'!$F$10:$F$509,$A110,'Job Catalog'!$H$10:$H$509,AE$7,'Job Catalog'!$I$10:$I$509,AE$9)/COUNTA('Job Catalog'!$C$10:$C$509),""))</f>
        <v/>
      </c>
      <c r="AF110" s="57">
        <f>IF(OR($A110="",AF$9=""),"",IFERROR(COUNTIFS('Job Catalog'!$F$10:$F$509,$A110,'Job Catalog'!$H$10:$H$509,AF$7,'Job Catalog'!$I$10:$I$509,AF$9)/COUNTA('Job Catalog'!$C$10:$C$509),""))</f>
        <v/>
      </c>
      <c r="AG110" s="57">
        <f>IF(OR($A110="",AG$9=""),"",IFERROR(COUNTIFS('Job Catalog'!$F$10:$F$509,$A110,'Job Catalog'!$H$10:$H$509,AG$7,'Job Catalog'!$I$10:$I$509,AG$9)/COUNTA('Job Catalog'!$C$10:$C$509),""))</f>
        <v/>
      </c>
      <c r="AH110" s="57">
        <f>IF(OR($A110="",AH$9=""),"",IFERROR(COUNTIFS('Job Catalog'!$F$10:$F$509,$A110,'Job Catalog'!$H$10:$H$509,AH$7,'Job Catalog'!$I$10:$I$509,AH$9)/COUNTA('Job Catalog'!$C$10:$C$509),""))</f>
        <v/>
      </c>
      <c r="AI110" s="57">
        <f>IF(OR($A110="",AI$9=""),"",IFERROR(COUNTIFS('Job Catalog'!$F$10:$F$509,$A110,'Job Catalog'!$H$10:$H$509,AI$7,'Job Catalog'!$I$10:$I$509,AI$9)/COUNTA('Job Catalog'!$C$10:$C$509),""))</f>
        <v/>
      </c>
      <c r="AJ110" s="57">
        <f>IF(OR($A110="",AJ$9=""),"",IFERROR(COUNTIFS('Job Catalog'!$F$10:$F$509,$A110,'Job Catalog'!$H$10:$H$509,AJ$7,'Job Catalog'!$I$10:$I$509,AJ$9)/COUNTA('Job Catalog'!$C$10:$C$509),""))</f>
        <v/>
      </c>
      <c r="AK110" s="57">
        <f>IF(OR($A110="",AK$9=""),"",IFERROR(COUNTIFS('Job Catalog'!$F$10:$F$509,$A110,'Job Catalog'!$H$10:$H$509,AK$7,'Job Catalog'!$I$10:$I$509,AK$9)/COUNTA('Job Catalog'!$C$10:$C$509),""))</f>
        <v/>
      </c>
      <c r="AL110" s="57">
        <f>IF(OR($A110="",AL$9=""),"",IFERROR(COUNTIFS('Job Catalog'!$F$10:$F$509,$A110,'Job Catalog'!$H$10:$H$509,AL$7,'Job Catalog'!$I$10:$I$509,AL$9)/COUNTA('Job Catalog'!$C$10:$C$509),""))</f>
        <v/>
      </c>
      <c r="AM110" s="57">
        <f>IF(OR($A110="",AM$9=""),"",IFERROR(COUNTIFS('Job Catalog'!$F$10:$F$509,$A110,'Job Catalog'!$H$10:$H$509,AM$7,'Job Catalog'!$I$10:$I$509,AM$9)/COUNTA('Job Catalog'!$C$10:$C$509),""))</f>
        <v/>
      </c>
      <c r="AN110" s="57">
        <f>IF(OR($A110="",AN$9=""),"",IFERROR(COUNTIFS('Job Catalog'!$F$10:$F$509,$A110,'Job Catalog'!$H$10:$H$509,AN$7,'Job Catalog'!$I$10:$I$509,AN$9)/COUNTA('Job Catalog'!$C$10:$C$509),""))</f>
        <v/>
      </c>
      <c r="AO110" s="57">
        <f>IF(OR($A110="",AO$9=""),"",IFERROR(COUNTIFS('Job Catalog'!$F$10:$F$509,$A110,'Job Catalog'!$H$10:$H$509,AO$7,'Job Catalog'!$I$10:$I$509,AO$9)/COUNTA('Job Catalog'!$C$10:$C$509),""))</f>
        <v/>
      </c>
      <c r="AP110" s="57">
        <f>IF(OR($A110="",AP$9=""),"",IFERROR(COUNTIFS('Job Catalog'!$F$10:$F$509,$A110,'Job Catalog'!$H$10:$H$509,AP$7,'Job Catalog'!$I$10:$I$509,AP$9)/COUNTA('Job Catalog'!$C$10:$C$509),""))</f>
        <v/>
      </c>
      <c r="AQ110" s="57">
        <f>IF(OR($A110="",AQ$9=""),"",IFERROR(COUNTIFS('Job Catalog'!$F$10:$F$509,$A110,'Job Catalog'!$H$10:$H$509,AQ$7,'Job Catalog'!$I$10:$I$509,AQ$9)/COUNTA('Job Catalog'!$C$10:$C$509),""))</f>
        <v/>
      </c>
      <c r="AR110" s="57">
        <f>IF(OR($A110="",AR$9=""),"",IFERROR(COUNTIFS('Job Catalog'!$F$10:$F$509,$A110,'Job Catalog'!$H$10:$H$509,AR$7,'Job Catalog'!$I$10:$I$509,AR$9)/COUNTA('Job Catalog'!$C$10:$C$509),""))</f>
        <v/>
      </c>
      <c r="AS110" s="57">
        <f>IF(OR($A110="",AS$9=""),"",IFERROR(COUNTIFS('Job Catalog'!$F$10:$F$509,$A110,'Job Catalog'!$H$10:$H$509,AS$7,'Job Catalog'!$I$10:$I$509,AS$9)/COUNTA('Job Catalog'!$C$10:$C$509),""))</f>
        <v/>
      </c>
      <c r="AT110" s="57">
        <f>IF(OR($A110="",AT$9=""),"",IFERROR(COUNTIFS('Job Catalog'!$F$10:$F$509,$A110,'Job Catalog'!$H$10:$H$509,AT$7,'Job Catalog'!$I$10:$I$509,AT$9)/COUNTA('Job Catalog'!$C$10:$C$509),""))</f>
        <v/>
      </c>
      <c r="AU110" s="57">
        <f>IF(OR($A110="",AU$9=""),"",IFERROR(COUNTIFS('Job Catalog'!$F$10:$F$509,$A110,'Job Catalog'!$H$10:$H$509,AU$7,'Job Catalog'!$I$10:$I$509,AU$9)/COUNTA('Job Catalog'!$C$10:$C$509),""))</f>
        <v/>
      </c>
      <c r="AV110" s="57">
        <f>IF(OR($A110="",AV$9=""),"",IFERROR(COUNTIFS('Job Catalog'!$F$10:$F$509,$A110,'Job Catalog'!$H$10:$H$509,AV$7,'Job Catalog'!$I$10:$I$509,AV$9)/COUNTA('Job Catalog'!$C$10:$C$509),""))</f>
        <v/>
      </c>
      <c r="AW110" s="57">
        <f>IF(OR($A110="",AW$9=""),"",IFERROR(COUNTIFS('Job Catalog'!$F$10:$F$509,$A110,'Job Catalog'!$H$10:$H$509,AW$7,'Job Catalog'!$I$10:$I$509,AW$9)/COUNTA('Job Catalog'!$C$10:$C$509),""))</f>
        <v/>
      </c>
      <c r="AX110" s="57">
        <f>IF(OR($A110="",AX$9=""),"",IFERROR(COUNTIFS('Job Catalog'!$F$10:$F$509,$A110,'Job Catalog'!$H$10:$H$509,AX$7,'Job Catalog'!$I$10:$I$509,AX$9)/COUNTA('Job Catalog'!$C$10:$C$509),""))</f>
        <v/>
      </c>
      <c r="AY110" s="57">
        <f>IF(OR($A110="",AY$9=""),"",IFERROR(COUNTIFS('Job Catalog'!$F$10:$F$509,$A110,'Job Catalog'!$H$10:$H$509,AY$7,'Job Catalog'!$I$10:$I$509,AY$9)/COUNTA('Job Catalog'!$C$10:$C$509),""))</f>
        <v/>
      </c>
      <c r="AZ110" s="57">
        <f>IF(OR($A110="",AZ$9=""),"",IFERROR(COUNTIFS('Job Catalog'!$F$10:$F$509,$A110,'Job Catalog'!$H$10:$H$509,AZ$7,'Job Catalog'!$I$10:$I$509,AZ$9)/COUNTA('Job Catalog'!$C$10:$C$509),""))</f>
        <v/>
      </c>
      <c r="BA110" s="57">
        <f>IF(OR($A110="",BA$9=""),"",IFERROR(COUNTIFS('Job Catalog'!$F$10:$F$509,$A110,'Job Catalog'!$H$10:$H$509,BA$7,'Job Catalog'!$I$10:$I$509,BA$9)/COUNTA('Job Catalog'!$C$10:$C$509),""))</f>
        <v/>
      </c>
      <c r="BB110" s="57">
        <f>IF(OR($A110="",BB$9=""),"",IFERROR(COUNTIFS('Job Catalog'!$F$10:$F$509,$A110,'Job Catalog'!$H$10:$H$509,BB$7,'Job Catalog'!$I$10:$I$509,BB$9)/COUNTA('Job Catalog'!$C$10:$C$509),""))</f>
        <v/>
      </c>
      <c r="BC110" s="57">
        <f>IF(OR($A110="",BC$9=""),"",IFERROR(COUNTIFS('Job Catalog'!$F$10:$F$509,$A110,'Job Catalog'!$H$10:$H$509,BC$7,'Job Catalog'!$I$10:$I$509,BC$9)/COUNTA('Job Catalog'!$C$10:$C$509),""))</f>
        <v/>
      </c>
      <c r="BD110" s="57">
        <f>IF(OR($A110="",BD$9=""),"",IFERROR(COUNTIFS('Job Catalog'!$F$10:$F$509,$A110,'Job Catalog'!$H$10:$H$509,BD$7,'Job Catalog'!$I$10:$I$509,BD$9)/COUNTA('Job Catalog'!$C$10:$C$509),""))</f>
        <v/>
      </c>
      <c r="BE110" s="57">
        <f>IF(OR($A110="",BE$9=""),"",IFERROR(COUNTIFS('Job Catalog'!$F$10:$F$509,$A110,'Job Catalog'!$H$10:$H$509,BE$7,'Job Catalog'!$I$10:$I$509,BE$9)/COUNTA('Job Catalog'!$C$10:$C$509),""))</f>
        <v/>
      </c>
      <c r="BF110" s="57">
        <f>IF(OR($A110="",BF$9=""),"",IFERROR(COUNTIFS('Job Catalog'!$F$10:$F$509,$A110,'Job Catalog'!$H$10:$H$509,BF$7,'Job Catalog'!$I$10:$I$509,BF$9)/COUNTA('Job Catalog'!$C$10:$C$509),""))</f>
        <v/>
      </c>
      <c r="BG110" s="57">
        <f>IF(OR($A110="",BG$9=""),"",IFERROR(COUNTIFS('Job Catalog'!$F$10:$F$509,$A110,'Job Catalog'!$H$10:$H$509,BG$7,'Job Catalog'!$I$10:$I$509,BG$9)/COUNTA('Job Catalog'!$C$10:$C$509),""))</f>
        <v/>
      </c>
      <c r="BH110" s="57">
        <f>IF(OR($A110="",BH$9=""),"",IFERROR(COUNTIFS('Job Catalog'!$F$10:$F$509,$A110,'Job Catalog'!$H$10:$H$509,BH$7,'Job Catalog'!$I$10:$I$509,BH$9)/COUNTA('Job Catalog'!$C$10:$C$509),""))</f>
        <v/>
      </c>
      <c r="BI110" s="57">
        <f>IF(OR($A110="",BI$9=""),"",IFERROR(COUNTIFS('Job Catalog'!$F$10:$F$509,$A110,'Job Catalog'!$H$10:$H$509,BI$7,'Job Catalog'!$I$10:$I$509,BI$9)/COUNTA('Job Catalog'!$C$10:$C$509),""))</f>
        <v/>
      </c>
      <c r="BJ110" s="57">
        <f>IF(OR($A110="",BJ$9=""),"",IFERROR(COUNTIFS('Job Catalog'!$F$10:$F$509,$A110,'Job Catalog'!$H$10:$H$509,BJ$7,'Job Catalog'!$I$10:$I$509,BJ$9)/COUNTA('Job Catalog'!$C$10:$C$509),""))</f>
        <v/>
      </c>
      <c r="BK110" s="57">
        <f>IF(OR($A110="",BK$9=""),"",IFERROR(COUNTIFS('Job Catalog'!$F$10:$F$509,$A110,'Job Catalog'!$H$10:$H$509,BK$7,'Job Catalog'!$I$10:$I$509,BK$9)/COUNTA('Job Catalog'!$C$10:$C$509),""))</f>
        <v/>
      </c>
      <c r="BL110" s="57">
        <f>IF(OR($A110="",BL$9=""),"",IFERROR(COUNTIFS('Job Catalog'!$F$10:$F$509,$A110,'Job Catalog'!$H$10:$H$509,BL$7,'Job Catalog'!$I$10:$I$509,BL$9)/COUNTA('Job Catalog'!$C$10:$C$509),""))</f>
        <v/>
      </c>
      <c r="BM110" s="57">
        <f>IF(OR($A110="",BM$9=""),"",IFERROR(COUNTIFS('Job Catalog'!$F$10:$F$509,$A110,'Job Catalog'!$H$10:$H$509,BM$7,'Job Catalog'!$I$10:$I$509,BM$9)/COUNTA('Job Catalog'!$C$10:$C$509),""))</f>
        <v/>
      </c>
      <c r="BN110" s="57">
        <f>IF(OR($A110="",BN$9=""),"",IFERROR(COUNTIFS('Job Catalog'!$F$10:$F$509,$A110,'Job Catalog'!$H$10:$H$509,BN$7,'Job Catalog'!$I$10:$I$509,BN$9)/COUNTA('Job Catalog'!$C$10:$C$509),""))</f>
        <v/>
      </c>
      <c r="BO110" s="57">
        <f>IF(OR($A110="",BO$9=""),"",IFERROR(COUNTIFS('Job Catalog'!$F$10:$F$509,$A110,'Job Catalog'!$H$10:$H$509,BO$7,'Job Catalog'!$I$10:$I$509,BO$9)/COUNTA('Job Catalog'!$C$10:$C$509),""))</f>
        <v/>
      </c>
      <c r="BP110" s="57">
        <f>IF(OR($A110="",BP$9=""),"",IFERROR(COUNTIFS('Job Catalog'!$F$10:$F$509,$A110,'Job Catalog'!$H$10:$H$509,BP$7,'Job Catalog'!$I$10:$I$509,BP$9)/COUNTA('Job Catalog'!$C$10:$C$509),""))</f>
        <v/>
      </c>
      <c r="BQ110" s="57">
        <f>IF(OR($A110="",BQ$9=""),"",IFERROR(COUNTIFS('Job Catalog'!$F$10:$F$509,$A110,'Job Catalog'!$H$10:$H$509,BQ$7,'Job Catalog'!$I$10:$I$509,BQ$9)/COUNTA('Job Catalog'!$C$10:$C$509),""))</f>
        <v/>
      </c>
      <c r="BR110" s="57">
        <f>IF(OR($A110="",BR$9=""),"",IFERROR(COUNTIFS('Job Catalog'!$F$10:$F$509,$A110,'Job Catalog'!$H$10:$H$509,BR$7,'Job Catalog'!$I$10:$I$509,BR$9)/COUNTA('Job Catalog'!$C$10:$C$509),""))</f>
        <v/>
      </c>
      <c r="BS110" s="57">
        <f>IF(OR($A110="",BS$9=""),"",IFERROR(COUNTIFS('Job Catalog'!$F$10:$F$509,$A110,'Job Catalog'!$H$10:$H$509,BS$7,'Job Catalog'!$I$10:$I$509,BS$9)/COUNTA('Job Catalog'!$C$10:$C$509),""))</f>
        <v/>
      </c>
      <c r="BT110" s="57">
        <f>IF(OR($A110="",BT$9=""),"",IFERROR(COUNTIFS('Job Catalog'!$F$10:$F$509,$A110,'Job Catalog'!$H$10:$H$509,BT$7,'Job Catalog'!$I$10:$I$509,BT$9)/COUNTA('Job Catalog'!$C$10:$C$509),""))</f>
        <v/>
      </c>
      <c r="BU110" s="57">
        <f>IF(OR($A110="",BU$9=""),"",IFERROR(COUNTIFS('Job Catalog'!$F$10:$F$509,$A110,'Job Catalog'!$H$10:$H$509,BU$7,'Job Catalog'!$I$10:$I$509,BU$9)/COUNTA('Job Catalog'!$C$10:$C$509),""))</f>
        <v/>
      </c>
      <c r="BV110" s="57">
        <f>IF(OR($A110="",BV$9=""),"",IFERROR(COUNTIFS('Job Catalog'!$F$10:$F$509,$A110,'Job Catalog'!$H$10:$H$509,BV$7,'Job Catalog'!$I$10:$I$509,BV$9)/COUNTA('Job Catalog'!$C$10:$C$509),""))</f>
        <v/>
      </c>
      <c r="BW110" s="57">
        <f>IF(OR($A110="",BW$9=""),"",IFERROR(COUNTIFS('Job Catalog'!$F$10:$F$509,$A110,'Job Catalog'!$H$10:$H$509,BW$7,'Job Catalog'!$I$10:$I$509,BW$9)/COUNTA('Job Catalog'!$C$10:$C$509),""))</f>
        <v/>
      </c>
      <c r="BX110" s="57">
        <f>IF(OR($A110="",BX$9=""),"",IFERROR(COUNTIFS('Job Catalog'!$F$10:$F$509,$A110,'Job Catalog'!$H$10:$H$509,BX$7,'Job Catalog'!$I$10:$I$509,BX$9)/COUNTA('Job Catalog'!$C$10:$C$509),""))</f>
        <v/>
      </c>
      <c r="BY110" s="57">
        <f>IF(OR($A110="",BY$9=""),"",IFERROR(COUNTIFS('Job Catalog'!$F$10:$F$509,$A110,'Job Catalog'!$H$10:$H$509,BY$7,'Job Catalog'!$I$10:$I$509,BY$9)/COUNTA('Job Catalog'!$C$10:$C$509),""))</f>
        <v/>
      </c>
      <c r="BZ110" s="57">
        <f>IF(OR($A110="",BZ$9=""),"",IFERROR(COUNTIFS('Job Catalog'!$F$10:$F$509,$A110,'Job Catalog'!$H$10:$H$509,BZ$7,'Job Catalog'!$I$10:$I$509,BZ$9)/COUNTA('Job Catalog'!$C$10:$C$509),""))</f>
        <v/>
      </c>
      <c r="CA110" s="57">
        <f>IF(OR($A110="",CA$9=""),"",IFERROR(COUNTIFS('Job Catalog'!$F$10:$F$509,$A110,'Job Catalog'!$H$10:$H$509,CA$7,'Job Catalog'!$I$10:$I$509,CA$9)/COUNTA('Job Catalog'!$C$10:$C$509),""))</f>
        <v/>
      </c>
      <c r="CB110" s="57">
        <f>IF(OR($A110="",CB$9=""),"",IFERROR(COUNTIFS('Job Catalog'!$F$10:$F$509,$A110,'Job Catalog'!$H$10:$H$509,CB$7,'Job Catalog'!$I$10:$I$509,CB$9)/COUNTA('Job Catalog'!$C$10:$C$509),""))</f>
        <v/>
      </c>
      <c r="CC110" s="57">
        <f>IF(OR($A110="",CC$9=""),"",IFERROR(COUNTIFS('Job Catalog'!$F$10:$F$509,$A110,'Job Catalog'!$H$10:$H$509,CC$7,'Job Catalog'!$I$10:$I$509,CC$9)/COUNTA('Job Catalog'!$C$10:$C$509),""))</f>
        <v/>
      </c>
      <c r="CD110" s="57">
        <f>IF(OR($A110="",CD$9=""),"",IFERROR(COUNTIFS('Job Catalog'!$F$10:$F$509,$A110,'Job Catalog'!$H$10:$H$509,CD$7,'Job Catalog'!$I$10:$I$509,CD$9)/COUNTA('Job Catalog'!$C$10:$C$509),""))</f>
        <v/>
      </c>
      <c r="CE110" s="57">
        <f>IF(OR($A110="",CE$9=""),"",IFERROR(COUNTIFS('Job Catalog'!$F$10:$F$509,$A110,'Job Catalog'!$H$10:$H$509,CE$7,'Job Catalog'!$I$10:$I$509,CE$9)/COUNTA('Job Catalog'!$C$10:$C$509),""))</f>
        <v/>
      </c>
      <c r="CF110" s="57">
        <f>IF(OR($A110="",CF$9=""),"",IFERROR(COUNTIFS('Job Catalog'!$F$10:$F$509,$A110,'Job Catalog'!$H$10:$H$509,CF$7,'Job Catalog'!$I$10:$I$509,CF$9)/COUNTA('Job Catalog'!$C$10:$C$509),""))</f>
        <v/>
      </c>
      <c r="CG110" s="57">
        <f>IF(OR($A110="",CG$9=""),"",IFERROR(COUNTIFS('Job Catalog'!$F$10:$F$509,$A110,'Job Catalog'!$H$10:$H$509,CG$7,'Job Catalog'!$I$10:$I$509,CG$9)/COUNTA('Job Catalog'!$C$10:$C$509),""))</f>
        <v/>
      </c>
      <c r="CH110" s="57">
        <f>IF(OR($A110="",CH$9=""),"",IFERROR(COUNTIFS('Job Catalog'!$F$10:$F$509,$A110,'Job Catalog'!$H$10:$H$509,CH$7,'Job Catalog'!$I$10:$I$509,CH$9)/COUNTA('Job Catalog'!$C$10:$C$509),""))</f>
        <v/>
      </c>
      <c r="CI110" s="57">
        <f>IF(OR($A110="",CI$9=""),"",IFERROR(COUNTIFS('Job Catalog'!$F$10:$F$509,$A110,'Job Catalog'!$H$10:$H$509,CI$7,'Job Catalog'!$I$10:$I$509,CI$9)/COUNTA('Job Catalog'!$C$10:$C$509),""))</f>
        <v/>
      </c>
      <c r="CJ110" s="57">
        <f>IF(OR($A110="",CJ$9=""),"",IFERROR(COUNTIFS('Job Catalog'!$F$10:$F$509,$A110,'Job Catalog'!$H$10:$H$509,CJ$7,'Job Catalog'!$I$10:$I$509,CJ$9)/COUNTA('Job Catalog'!$C$10:$C$509),""))</f>
        <v/>
      </c>
      <c r="CK110" s="57">
        <f>IF(OR($A110="",CK$9=""),"",IFERROR(COUNTIFS('Job Catalog'!$F$10:$F$509,$A110,'Job Catalog'!$H$10:$H$509,CK$7,'Job Catalog'!$I$10:$I$509,CK$9)/COUNTA('Job Catalog'!$C$10:$C$509),""))</f>
        <v/>
      </c>
      <c r="CL110" s="57">
        <f>IF(OR($A110="",CL$9=""),"",IFERROR(COUNTIFS('Job Catalog'!$F$10:$F$509,$A110,'Job Catalog'!$H$10:$H$509,CL$7,'Job Catalog'!$I$10:$I$509,CL$9)/COUNTA('Job Catalog'!$C$10:$C$509),""))</f>
        <v/>
      </c>
      <c r="CM110" s="57">
        <f>IF(OR($A110="",CM$9=""),"",IFERROR(COUNTIFS('Job Catalog'!$F$10:$F$509,$A110,'Job Catalog'!$H$10:$H$509,CM$7,'Job Catalog'!$I$10:$I$509,CM$9)/COUNTA('Job Catalog'!$C$10:$C$509),""))</f>
        <v/>
      </c>
      <c r="CN110" s="57">
        <f>IF(OR($A110="",CN$9=""),"",IFERROR(COUNTIFS('Job Catalog'!$F$10:$F$509,$A110,'Job Catalog'!$H$10:$H$509,CN$7,'Job Catalog'!$I$10:$I$509,CN$9)/COUNTA('Job Catalog'!$C$10:$C$509),""))</f>
        <v/>
      </c>
      <c r="CO110" s="57">
        <f>IF(OR($A110="",CO$9=""),"",IFERROR(COUNTIFS('Job Catalog'!$F$10:$F$509,$A110,'Job Catalog'!$H$10:$H$509,CO$7,'Job Catalog'!$I$10:$I$509,CO$9)/COUNTA('Job Catalog'!$C$10:$C$509),""))</f>
        <v/>
      </c>
      <c r="CP110" s="57">
        <f>IF(OR($A110="",CP$9=""),"",IFERROR(COUNTIFS('Job Catalog'!$F$10:$F$509,$A110,'Job Catalog'!$H$10:$H$509,CP$7,'Job Catalog'!$I$10:$I$509,CP$9)/COUNTA('Job Catalog'!$C$10:$C$509),""))</f>
        <v/>
      </c>
      <c r="CQ110" s="57">
        <f>IF(OR($A110="",CQ$9=""),"",IFERROR(COUNTIFS('Job Catalog'!$F$10:$F$509,$A110,'Job Catalog'!$H$10:$H$509,CQ$7,'Job Catalog'!$I$10:$I$509,CQ$9)/COUNTA('Job Catalog'!$C$10:$C$509),""))</f>
        <v/>
      </c>
      <c r="CR110" s="57">
        <f>IF(OR($A110="",CR$9=""),"",IFERROR(COUNTIFS('Job Catalog'!$F$10:$F$509,$A110,'Job Catalog'!$H$10:$H$509,CR$7,'Job Catalog'!$I$10:$I$509,CR$9)/COUNTA('Job Catalog'!$C$10:$C$509),""))</f>
        <v/>
      </c>
      <c r="CS110" s="57">
        <f>IF(OR($A110="",CS$9=""),"",IFERROR(COUNTIFS('Job Catalog'!$F$10:$F$509,$A110,'Job Catalog'!$H$10:$H$509,CS$7,'Job Catalog'!$I$10:$I$509,CS$9)/COUNTA('Job Catalog'!$C$10:$C$509),""))</f>
        <v/>
      </c>
      <c r="CT110" s="57">
        <f>IF(OR($A110="",CT$9=""),"",IFERROR(COUNTIFS('Job Catalog'!$F$10:$F$509,$A110,'Job Catalog'!$H$10:$H$509,CT$7,'Job Catalog'!$I$10:$I$509,CT$9)/COUNTA('Job Catalog'!$C$10:$C$509),""))</f>
        <v/>
      </c>
      <c r="CU110" s="58">
        <f>IF($A110="","",SUM(C110:CT110))</f>
        <v/>
      </c>
    </row>
    <row r="111">
      <c r="A111">
        <f>IF(SETUP!$C249="","",SETUP!$C249)</f>
        <v/>
      </c>
      <c r="B111" s="9">
        <f>IF(SETUP!$C249="","",SETUP!$B249&amp;" / "&amp;SETUP!$D249)</f>
        <v/>
      </c>
      <c r="C111" s="57">
        <f>IF(OR($A111="",C$9=""),"",IFERROR(COUNTIFS('Job Catalog'!$F$10:$F$509,$A111,'Job Catalog'!$H$10:$H$509,C$7,'Job Catalog'!$I$10:$I$509,C$9)/COUNTA('Job Catalog'!$C$10:$C$509),""))</f>
        <v/>
      </c>
      <c r="D111" s="57">
        <f>IF(OR($A111="",D$9=""),"",IFERROR(COUNTIFS('Job Catalog'!$F$10:$F$509,$A111,'Job Catalog'!$H$10:$H$509,D$7,'Job Catalog'!$I$10:$I$509,D$9)/COUNTA('Job Catalog'!$C$10:$C$509),""))</f>
        <v/>
      </c>
      <c r="E111" s="57">
        <f>IF(OR($A111="",E$9=""),"",IFERROR(COUNTIFS('Job Catalog'!$F$10:$F$509,$A111,'Job Catalog'!$H$10:$H$509,E$7,'Job Catalog'!$I$10:$I$509,E$9)/COUNTA('Job Catalog'!$C$10:$C$509),""))</f>
        <v/>
      </c>
      <c r="F111" s="57">
        <f>IF(OR($A111="",F$9=""),"",IFERROR(COUNTIFS('Job Catalog'!$F$10:$F$509,$A111,'Job Catalog'!$H$10:$H$509,F$7,'Job Catalog'!$I$10:$I$509,F$9)/COUNTA('Job Catalog'!$C$10:$C$509),""))</f>
        <v/>
      </c>
      <c r="G111" s="57">
        <f>IF(OR($A111="",G$9=""),"",IFERROR(COUNTIFS('Job Catalog'!$F$10:$F$509,$A111,'Job Catalog'!$H$10:$H$509,G$7,'Job Catalog'!$I$10:$I$509,G$9)/COUNTA('Job Catalog'!$C$10:$C$509),""))</f>
        <v/>
      </c>
      <c r="H111" s="57">
        <f>IF(OR($A111="",H$9=""),"",IFERROR(COUNTIFS('Job Catalog'!$F$10:$F$509,$A111,'Job Catalog'!$H$10:$H$509,H$7,'Job Catalog'!$I$10:$I$509,H$9)/COUNTA('Job Catalog'!$C$10:$C$509),""))</f>
        <v/>
      </c>
      <c r="I111" s="57">
        <f>IF(OR($A111="",I$9=""),"",IFERROR(COUNTIFS('Job Catalog'!$F$10:$F$509,$A111,'Job Catalog'!$H$10:$H$509,I$7,'Job Catalog'!$I$10:$I$509,I$9)/COUNTA('Job Catalog'!$C$10:$C$509),""))</f>
        <v/>
      </c>
      <c r="J111" s="57">
        <f>IF(OR($A111="",J$9=""),"",IFERROR(COUNTIFS('Job Catalog'!$F$10:$F$509,$A111,'Job Catalog'!$H$10:$H$509,J$7,'Job Catalog'!$I$10:$I$509,J$9)/COUNTA('Job Catalog'!$C$10:$C$509),""))</f>
        <v/>
      </c>
      <c r="K111" s="57">
        <f>IF(OR($A111="",K$9=""),"",IFERROR(COUNTIFS('Job Catalog'!$F$10:$F$509,$A111,'Job Catalog'!$H$10:$H$509,K$7,'Job Catalog'!$I$10:$I$509,K$9)/COUNTA('Job Catalog'!$C$10:$C$509),""))</f>
        <v/>
      </c>
      <c r="L111" s="57">
        <f>IF(OR($A111="",L$9=""),"",IFERROR(COUNTIFS('Job Catalog'!$F$10:$F$509,$A111,'Job Catalog'!$H$10:$H$509,L$7,'Job Catalog'!$I$10:$I$509,L$9)/COUNTA('Job Catalog'!$C$10:$C$509),""))</f>
        <v/>
      </c>
      <c r="M111" s="57">
        <f>IF(OR($A111="",M$9=""),"",IFERROR(COUNTIFS('Job Catalog'!$F$10:$F$509,$A111,'Job Catalog'!$H$10:$H$509,M$7,'Job Catalog'!$I$10:$I$509,M$9)/COUNTA('Job Catalog'!$C$10:$C$509),""))</f>
        <v/>
      </c>
      <c r="N111" s="57">
        <f>IF(OR($A111="",N$9=""),"",IFERROR(COUNTIFS('Job Catalog'!$F$10:$F$509,$A111,'Job Catalog'!$H$10:$H$509,N$7,'Job Catalog'!$I$10:$I$509,N$9)/COUNTA('Job Catalog'!$C$10:$C$509),""))</f>
        <v/>
      </c>
      <c r="O111" s="57">
        <f>IF(OR($A111="",O$9=""),"",IFERROR(COUNTIFS('Job Catalog'!$F$10:$F$509,$A111,'Job Catalog'!$H$10:$H$509,O$7,'Job Catalog'!$I$10:$I$509,O$9)/COUNTA('Job Catalog'!$C$10:$C$509),""))</f>
        <v/>
      </c>
      <c r="P111" s="57">
        <f>IF(OR($A111="",P$9=""),"",IFERROR(COUNTIFS('Job Catalog'!$F$10:$F$509,$A111,'Job Catalog'!$H$10:$H$509,P$7,'Job Catalog'!$I$10:$I$509,P$9)/COUNTA('Job Catalog'!$C$10:$C$509),""))</f>
        <v/>
      </c>
      <c r="Q111" s="57">
        <f>IF(OR($A111="",Q$9=""),"",IFERROR(COUNTIFS('Job Catalog'!$F$10:$F$509,$A111,'Job Catalog'!$H$10:$H$509,Q$7,'Job Catalog'!$I$10:$I$509,Q$9)/COUNTA('Job Catalog'!$C$10:$C$509),""))</f>
        <v/>
      </c>
      <c r="R111" s="57">
        <f>IF(OR($A111="",R$9=""),"",IFERROR(COUNTIFS('Job Catalog'!$F$10:$F$509,$A111,'Job Catalog'!$H$10:$H$509,R$7,'Job Catalog'!$I$10:$I$509,R$9)/COUNTA('Job Catalog'!$C$10:$C$509),""))</f>
        <v/>
      </c>
      <c r="S111" s="57">
        <f>IF(OR($A111="",S$9=""),"",IFERROR(COUNTIFS('Job Catalog'!$F$10:$F$509,$A111,'Job Catalog'!$H$10:$H$509,S$7,'Job Catalog'!$I$10:$I$509,S$9)/COUNTA('Job Catalog'!$C$10:$C$509),""))</f>
        <v/>
      </c>
      <c r="T111" s="57">
        <f>IF(OR($A111="",T$9=""),"",IFERROR(COUNTIFS('Job Catalog'!$F$10:$F$509,$A111,'Job Catalog'!$H$10:$H$509,T$7,'Job Catalog'!$I$10:$I$509,T$9)/COUNTA('Job Catalog'!$C$10:$C$509),""))</f>
        <v/>
      </c>
      <c r="U111" s="57">
        <f>IF(OR($A111="",U$9=""),"",IFERROR(COUNTIFS('Job Catalog'!$F$10:$F$509,$A111,'Job Catalog'!$H$10:$H$509,U$7,'Job Catalog'!$I$10:$I$509,U$9)/COUNTA('Job Catalog'!$C$10:$C$509),""))</f>
        <v/>
      </c>
      <c r="V111" s="57">
        <f>IF(OR($A111="",V$9=""),"",IFERROR(COUNTIFS('Job Catalog'!$F$10:$F$509,$A111,'Job Catalog'!$H$10:$H$509,V$7,'Job Catalog'!$I$10:$I$509,V$9)/COUNTA('Job Catalog'!$C$10:$C$509),""))</f>
        <v/>
      </c>
      <c r="W111" s="57">
        <f>IF(OR($A111="",W$9=""),"",IFERROR(COUNTIFS('Job Catalog'!$F$10:$F$509,$A111,'Job Catalog'!$H$10:$H$509,W$7,'Job Catalog'!$I$10:$I$509,W$9)/COUNTA('Job Catalog'!$C$10:$C$509),""))</f>
        <v/>
      </c>
      <c r="X111" s="57">
        <f>IF(OR($A111="",X$9=""),"",IFERROR(COUNTIFS('Job Catalog'!$F$10:$F$509,$A111,'Job Catalog'!$H$10:$H$509,X$7,'Job Catalog'!$I$10:$I$509,X$9)/COUNTA('Job Catalog'!$C$10:$C$509),""))</f>
        <v/>
      </c>
      <c r="Y111" s="57">
        <f>IF(OR($A111="",Y$9=""),"",IFERROR(COUNTIFS('Job Catalog'!$F$10:$F$509,$A111,'Job Catalog'!$H$10:$H$509,Y$7,'Job Catalog'!$I$10:$I$509,Y$9)/COUNTA('Job Catalog'!$C$10:$C$509),""))</f>
        <v/>
      </c>
      <c r="Z111" s="57">
        <f>IF(OR($A111="",Z$9=""),"",IFERROR(COUNTIFS('Job Catalog'!$F$10:$F$509,$A111,'Job Catalog'!$H$10:$H$509,Z$7,'Job Catalog'!$I$10:$I$509,Z$9)/COUNTA('Job Catalog'!$C$10:$C$509),""))</f>
        <v/>
      </c>
      <c r="AA111" s="57">
        <f>IF(OR($A111="",AA$9=""),"",IFERROR(COUNTIFS('Job Catalog'!$F$10:$F$509,$A111,'Job Catalog'!$H$10:$H$509,AA$7,'Job Catalog'!$I$10:$I$509,AA$9)/COUNTA('Job Catalog'!$C$10:$C$509),""))</f>
        <v/>
      </c>
      <c r="AB111" s="57">
        <f>IF(OR($A111="",AB$9=""),"",IFERROR(COUNTIFS('Job Catalog'!$F$10:$F$509,$A111,'Job Catalog'!$H$10:$H$509,AB$7,'Job Catalog'!$I$10:$I$509,AB$9)/COUNTA('Job Catalog'!$C$10:$C$509),""))</f>
        <v/>
      </c>
      <c r="AC111" s="57">
        <f>IF(OR($A111="",AC$9=""),"",IFERROR(COUNTIFS('Job Catalog'!$F$10:$F$509,$A111,'Job Catalog'!$H$10:$H$509,AC$7,'Job Catalog'!$I$10:$I$509,AC$9)/COUNTA('Job Catalog'!$C$10:$C$509),""))</f>
        <v/>
      </c>
      <c r="AD111" s="57">
        <f>IF(OR($A111="",AD$9=""),"",IFERROR(COUNTIFS('Job Catalog'!$F$10:$F$509,$A111,'Job Catalog'!$H$10:$H$509,AD$7,'Job Catalog'!$I$10:$I$509,AD$9)/COUNTA('Job Catalog'!$C$10:$C$509),""))</f>
        <v/>
      </c>
      <c r="AE111" s="57">
        <f>IF(OR($A111="",AE$9=""),"",IFERROR(COUNTIFS('Job Catalog'!$F$10:$F$509,$A111,'Job Catalog'!$H$10:$H$509,AE$7,'Job Catalog'!$I$10:$I$509,AE$9)/COUNTA('Job Catalog'!$C$10:$C$509),""))</f>
        <v/>
      </c>
      <c r="AF111" s="57">
        <f>IF(OR($A111="",AF$9=""),"",IFERROR(COUNTIFS('Job Catalog'!$F$10:$F$509,$A111,'Job Catalog'!$H$10:$H$509,AF$7,'Job Catalog'!$I$10:$I$509,AF$9)/COUNTA('Job Catalog'!$C$10:$C$509),""))</f>
        <v/>
      </c>
      <c r="AG111" s="57">
        <f>IF(OR($A111="",AG$9=""),"",IFERROR(COUNTIFS('Job Catalog'!$F$10:$F$509,$A111,'Job Catalog'!$H$10:$H$509,AG$7,'Job Catalog'!$I$10:$I$509,AG$9)/COUNTA('Job Catalog'!$C$10:$C$509),""))</f>
        <v/>
      </c>
      <c r="AH111" s="57">
        <f>IF(OR($A111="",AH$9=""),"",IFERROR(COUNTIFS('Job Catalog'!$F$10:$F$509,$A111,'Job Catalog'!$H$10:$H$509,AH$7,'Job Catalog'!$I$10:$I$509,AH$9)/COUNTA('Job Catalog'!$C$10:$C$509),""))</f>
        <v/>
      </c>
      <c r="AI111" s="57">
        <f>IF(OR($A111="",AI$9=""),"",IFERROR(COUNTIFS('Job Catalog'!$F$10:$F$509,$A111,'Job Catalog'!$H$10:$H$509,AI$7,'Job Catalog'!$I$10:$I$509,AI$9)/COUNTA('Job Catalog'!$C$10:$C$509),""))</f>
        <v/>
      </c>
      <c r="AJ111" s="57">
        <f>IF(OR($A111="",AJ$9=""),"",IFERROR(COUNTIFS('Job Catalog'!$F$10:$F$509,$A111,'Job Catalog'!$H$10:$H$509,AJ$7,'Job Catalog'!$I$10:$I$509,AJ$9)/COUNTA('Job Catalog'!$C$10:$C$509),""))</f>
        <v/>
      </c>
      <c r="AK111" s="57">
        <f>IF(OR($A111="",AK$9=""),"",IFERROR(COUNTIFS('Job Catalog'!$F$10:$F$509,$A111,'Job Catalog'!$H$10:$H$509,AK$7,'Job Catalog'!$I$10:$I$509,AK$9)/COUNTA('Job Catalog'!$C$10:$C$509),""))</f>
        <v/>
      </c>
      <c r="AL111" s="57">
        <f>IF(OR($A111="",AL$9=""),"",IFERROR(COUNTIFS('Job Catalog'!$F$10:$F$509,$A111,'Job Catalog'!$H$10:$H$509,AL$7,'Job Catalog'!$I$10:$I$509,AL$9)/COUNTA('Job Catalog'!$C$10:$C$509),""))</f>
        <v/>
      </c>
      <c r="AM111" s="57">
        <f>IF(OR($A111="",AM$9=""),"",IFERROR(COUNTIFS('Job Catalog'!$F$10:$F$509,$A111,'Job Catalog'!$H$10:$H$509,AM$7,'Job Catalog'!$I$10:$I$509,AM$9)/COUNTA('Job Catalog'!$C$10:$C$509),""))</f>
        <v/>
      </c>
      <c r="AN111" s="57">
        <f>IF(OR($A111="",AN$9=""),"",IFERROR(COUNTIFS('Job Catalog'!$F$10:$F$509,$A111,'Job Catalog'!$H$10:$H$509,AN$7,'Job Catalog'!$I$10:$I$509,AN$9)/COUNTA('Job Catalog'!$C$10:$C$509),""))</f>
        <v/>
      </c>
      <c r="AO111" s="57">
        <f>IF(OR($A111="",AO$9=""),"",IFERROR(COUNTIFS('Job Catalog'!$F$10:$F$509,$A111,'Job Catalog'!$H$10:$H$509,AO$7,'Job Catalog'!$I$10:$I$509,AO$9)/COUNTA('Job Catalog'!$C$10:$C$509),""))</f>
        <v/>
      </c>
      <c r="AP111" s="57">
        <f>IF(OR($A111="",AP$9=""),"",IFERROR(COUNTIFS('Job Catalog'!$F$10:$F$509,$A111,'Job Catalog'!$H$10:$H$509,AP$7,'Job Catalog'!$I$10:$I$509,AP$9)/COUNTA('Job Catalog'!$C$10:$C$509),""))</f>
        <v/>
      </c>
      <c r="AQ111" s="57">
        <f>IF(OR($A111="",AQ$9=""),"",IFERROR(COUNTIFS('Job Catalog'!$F$10:$F$509,$A111,'Job Catalog'!$H$10:$H$509,AQ$7,'Job Catalog'!$I$10:$I$509,AQ$9)/COUNTA('Job Catalog'!$C$10:$C$509),""))</f>
        <v/>
      </c>
      <c r="AR111" s="57">
        <f>IF(OR($A111="",AR$9=""),"",IFERROR(COUNTIFS('Job Catalog'!$F$10:$F$509,$A111,'Job Catalog'!$H$10:$H$509,AR$7,'Job Catalog'!$I$10:$I$509,AR$9)/COUNTA('Job Catalog'!$C$10:$C$509),""))</f>
        <v/>
      </c>
      <c r="AS111" s="57">
        <f>IF(OR($A111="",AS$9=""),"",IFERROR(COUNTIFS('Job Catalog'!$F$10:$F$509,$A111,'Job Catalog'!$H$10:$H$509,AS$7,'Job Catalog'!$I$10:$I$509,AS$9)/COUNTA('Job Catalog'!$C$10:$C$509),""))</f>
        <v/>
      </c>
      <c r="AT111" s="57">
        <f>IF(OR($A111="",AT$9=""),"",IFERROR(COUNTIFS('Job Catalog'!$F$10:$F$509,$A111,'Job Catalog'!$H$10:$H$509,AT$7,'Job Catalog'!$I$10:$I$509,AT$9)/COUNTA('Job Catalog'!$C$10:$C$509),""))</f>
        <v/>
      </c>
      <c r="AU111" s="57">
        <f>IF(OR($A111="",AU$9=""),"",IFERROR(COUNTIFS('Job Catalog'!$F$10:$F$509,$A111,'Job Catalog'!$H$10:$H$509,AU$7,'Job Catalog'!$I$10:$I$509,AU$9)/COUNTA('Job Catalog'!$C$10:$C$509),""))</f>
        <v/>
      </c>
      <c r="AV111" s="57">
        <f>IF(OR($A111="",AV$9=""),"",IFERROR(COUNTIFS('Job Catalog'!$F$10:$F$509,$A111,'Job Catalog'!$H$10:$H$509,AV$7,'Job Catalog'!$I$10:$I$509,AV$9)/COUNTA('Job Catalog'!$C$10:$C$509),""))</f>
        <v/>
      </c>
      <c r="AW111" s="57">
        <f>IF(OR($A111="",AW$9=""),"",IFERROR(COUNTIFS('Job Catalog'!$F$10:$F$509,$A111,'Job Catalog'!$H$10:$H$509,AW$7,'Job Catalog'!$I$10:$I$509,AW$9)/COUNTA('Job Catalog'!$C$10:$C$509),""))</f>
        <v/>
      </c>
      <c r="AX111" s="57">
        <f>IF(OR($A111="",AX$9=""),"",IFERROR(COUNTIFS('Job Catalog'!$F$10:$F$509,$A111,'Job Catalog'!$H$10:$H$509,AX$7,'Job Catalog'!$I$10:$I$509,AX$9)/COUNTA('Job Catalog'!$C$10:$C$509),""))</f>
        <v/>
      </c>
      <c r="AY111" s="57">
        <f>IF(OR($A111="",AY$9=""),"",IFERROR(COUNTIFS('Job Catalog'!$F$10:$F$509,$A111,'Job Catalog'!$H$10:$H$509,AY$7,'Job Catalog'!$I$10:$I$509,AY$9)/COUNTA('Job Catalog'!$C$10:$C$509),""))</f>
        <v/>
      </c>
      <c r="AZ111" s="57">
        <f>IF(OR($A111="",AZ$9=""),"",IFERROR(COUNTIFS('Job Catalog'!$F$10:$F$509,$A111,'Job Catalog'!$H$10:$H$509,AZ$7,'Job Catalog'!$I$10:$I$509,AZ$9)/COUNTA('Job Catalog'!$C$10:$C$509),""))</f>
        <v/>
      </c>
      <c r="BA111" s="57">
        <f>IF(OR($A111="",BA$9=""),"",IFERROR(COUNTIFS('Job Catalog'!$F$10:$F$509,$A111,'Job Catalog'!$H$10:$H$509,BA$7,'Job Catalog'!$I$10:$I$509,BA$9)/COUNTA('Job Catalog'!$C$10:$C$509),""))</f>
        <v/>
      </c>
      <c r="BB111" s="57">
        <f>IF(OR($A111="",BB$9=""),"",IFERROR(COUNTIFS('Job Catalog'!$F$10:$F$509,$A111,'Job Catalog'!$H$10:$H$509,BB$7,'Job Catalog'!$I$10:$I$509,BB$9)/COUNTA('Job Catalog'!$C$10:$C$509),""))</f>
        <v/>
      </c>
      <c r="BC111" s="57">
        <f>IF(OR($A111="",BC$9=""),"",IFERROR(COUNTIFS('Job Catalog'!$F$10:$F$509,$A111,'Job Catalog'!$H$10:$H$509,BC$7,'Job Catalog'!$I$10:$I$509,BC$9)/COUNTA('Job Catalog'!$C$10:$C$509),""))</f>
        <v/>
      </c>
      <c r="BD111" s="57">
        <f>IF(OR($A111="",BD$9=""),"",IFERROR(COUNTIFS('Job Catalog'!$F$10:$F$509,$A111,'Job Catalog'!$H$10:$H$509,BD$7,'Job Catalog'!$I$10:$I$509,BD$9)/COUNTA('Job Catalog'!$C$10:$C$509),""))</f>
        <v/>
      </c>
      <c r="BE111" s="57">
        <f>IF(OR($A111="",BE$9=""),"",IFERROR(COUNTIFS('Job Catalog'!$F$10:$F$509,$A111,'Job Catalog'!$H$10:$H$509,BE$7,'Job Catalog'!$I$10:$I$509,BE$9)/COUNTA('Job Catalog'!$C$10:$C$509),""))</f>
        <v/>
      </c>
      <c r="BF111" s="57">
        <f>IF(OR($A111="",BF$9=""),"",IFERROR(COUNTIFS('Job Catalog'!$F$10:$F$509,$A111,'Job Catalog'!$H$10:$H$509,BF$7,'Job Catalog'!$I$10:$I$509,BF$9)/COUNTA('Job Catalog'!$C$10:$C$509),""))</f>
        <v/>
      </c>
      <c r="BG111" s="57">
        <f>IF(OR($A111="",BG$9=""),"",IFERROR(COUNTIFS('Job Catalog'!$F$10:$F$509,$A111,'Job Catalog'!$H$10:$H$509,BG$7,'Job Catalog'!$I$10:$I$509,BG$9)/COUNTA('Job Catalog'!$C$10:$C$509),""))</f>
        <v/>
      </c>
      <c r="BH111" s="57">
        <f>IF(OR($A111="",BH$9=""),"",IFERROR(COUNTIFS('Job Catalog'!$F$10:$F$509,$A111,'Job Catalog'!$H$10:$H$509,BH$7,'Job Catalog'!$I$10:$I$509,BH$9)/COUNTA('Job Catalog'!$C$10:$C$509),""))</f>
        <v/>
      </c>
      <c r="BI111" s="57">
        <f>IF(OR($A111="",BI$9=""),"",IFERROR(COUNTIFS('Job Catalog'!$F$10:$F$509,$A111,'Job Catalog'!$H$10:$H$509,BI$7,'Job Catalog'!$I$10:$I$509,BI$9)/COUNTA('Job Catalog'!$C$10:$C$509),""))</f>
        <v/>
      </c>
      <c r="BJ111" s="57">
        <f>IF(OR($A111="",BJ$9=""),"",IFERROR(COUNTIFS('Job Catalog'!$F$10:$F$509,$A111,'Job Catalog'!$H$10:$H$509,BJ$7,'Job Catalog'!$I$10:$I$509,BJ$9)/COUNTA('Job Catalog'!$C$10:$C$509),""))</f>
        <v/>
      </c>
      <c r="BK111" s="57">
        <f>IF(OR($A111="",BK$9=""),"",IFERROR(COUNTIFS('Job Catalog'!$F$10:$F$509,$A111,'Job Catalog'!$H$10:$H$509,BK$7,'Job Catalog'!$I$10:$I$509,BK$9)/COUNTA('Job Catalog'!$C$10:$C$509),""))</f>
        <v/>
      </c>
      <c r="BL111" s="57">
        <f>IF(OR($A111="",BL$9=""),"",IFERROR(COUNTIFS('Job Catalog'!$F$10:$F$509,$A111,'Job Catalog'!$H$10:$H$509,BL$7,'Job Catalog'!$I$10:$I$509,BL$9)/COUNTA('Job Catalog'!$C$10:$C$509),""))</f>
        <v/>
      </c>
      <c r="BM111" s="57">
        <f>IF(OR($A111="",BM$9=""),"",IFERROR(COUNTIFS('Job Catalog'!$F$10:$F$509,$A111,'Job Catalog'!$H$10:$H$509,BM$7,'Job Catalog'!$I$10:$I$509,BM$9)/COUNTA('Job Catalog'!$C$10:$C$509),""))</f>
        <v/>
      </c>
      <c r="BN111" s="57">
        <f>IF(OR($A111="",BN$9=""),"",IFERROR(COUNTIFS('Job Catalog'!$F$10:$F$509,$A111,'Job Catalog'!$H$10:$H$509,BN$7,'Job Catalog'!$I$10:$I$509,BN$9)/COUNTA('Job Catalog'!$C$10:$C$509),""))</f>
        <v/>
      </c>
      <c r="BO111" s="57">
        <f>IF(OR($A111="",BO$9=""),"",IFERROR(COUNTIFS('Job Catalog'!$F$10:$F$509,$A111,'Job Catalog'!$H$10:$H$509,BO$7,'Job Catalog'!$I$10:$I$509,BO$9)/COUNTA('Job Catalog'!$C$10:$C$509),""))</f>
        <v/>
      </c>
      <c r="BP111" s="57">
        <f>IF(OR($A111="",BP$9=""),"",IFERROR(COUNTIFS('Job Catalog'!$F$10:$F$509,$A111,'Job Catalog'!$H$10:$H$509,BP$7,'Job Catalog'!$I$10:$I$509,BP$9)/COUNTA('Job Catalog'!$C$10:$C$509),""))</f>
        <v/>
      </c>
      <c r="BQ111" s="57">
        <f>IF(OR($A111="",BQ$9=""),"",IFERROR(COUNTIFS('Job Catalog'!$F$10:$F$509,$A111,'Job Catalog'!$H$10:$H$509,BQ$7,'Job Catalog'!$I$10:$I$509,BQ$9)/COUNTA('Job Catalog'!$C$10:$C$509),""))</f>
        <v/>
      </c>
      <c r="BR111" s="57">
        <f>IF(OR($A111="",BR$9=""),"",IFERROR(COUNTIFS('Job Catalog'!$F$10:$F$509,$A111,'Job Catalog'!$H$10:$H$509,BR$7,'Job Catalog'!$I$10:$I$509,BR$9)/COUNTA('Job Catalog'!$C$10:$C$509),""))</f>
        <v/>
      </c>
      <c r="BS111" s="57">
        <f>IF(OR($A111="",BS$9=""),"",IFERROR(COUNTIFS('Job Catalog'!$F$10:$F$509,$A111,'Job Catalog'!$H$10:$H$509,BS$7,'Job Catalog'!$I$10:$I$509,BS$9)/COUNTA('Job Catalog'!$C$10:$C$509),""))</f>
        <v/>
      </c>
      <c r="BT111" s="57">
        <f>IF(OR($A111="",BT$9=""),"",IFERROR(COUNTIFS('Job Catalog'!$F$10:$F$509,$A111,'Job Catalog'!$H$10:$H$509,BT$7,'Job Catalog'!$I$10:$I$509,BT$9)/COUNTA('Job Catalog'!$C$10:$C$509),""))</f>
        <v/>
      </c>
      <c r="BU111" s="57">
        <f>IF(OR($A111="",BU$9=""),"",IFERROR(COUNTIFS('Job Catalog'!$F$10:$F$509,$A111,'Job Catalog'!$H$10:$H$509,BU$7,'Job Catalog'!$I$10:$I$509,BU$9)/COUNTA('Job Catalog'!$C$10:$C$509),""))</f>
        <v/>
      </c>
      <c r="BV111" s="57">
        <f>IF(OR($A111="",BV$9=""),"",IFERROR(COUNTIFS('Job Catalog'!$F$10:$F$509,$A111,'Job Catalog'!$H$10:$H$509,BV$7,'Job Catalog'!$I$10:$I$509,BV$9)/COUNTA('Job Catalog'!$C$10:$C$509),""))</f>
        <v/>
      </c>
      <c r="BW111" s="57">
        <f>IF(OR($A111="",BW$9=""),"",IFERROR(COUNTIFS('Job Catalog'!$F$10:$F$509,$A111,'Job Catalog'!$H$10:$H$509,BW$7,'Job Catalog'!$I$10:$I$509,BW$9)/COUNTA('Job Catalog'!$C$10:$C$509),""))</f>
        <v/>
      </c>
      <c r="BX111" s="57">
        <f>IF(OR($A111="",BX$9=""),"",IFERROR(COUNTIFS('Job Catalog'!$F$10:$F$509,$A111,'Job Catalog'!$H$10:$H$509,BX$7,'Job Catalog'!$I$10:$I$509,BX$9)/COUNTA('Job Catalog'!$C$10:$C$509),""))</f>
        <v/>
      </c>
      <c r="BY111" s="57">
        <f>IF(OR($A111="",BY$9=""),"",IFERROR(COUNTIFS('Job Catalog'!$F$10:$F$509,$A111,'Job Catalog'!$H$10:$H$509,BY$7,'Job Catalog'!$I$10:$I$509,BY$9)/COUNTA('Job Catalog'!$C$10:$C$509),""))</f>
        <v/>
      </c>
      <c r="BZ111" s="57">
        <f>IF(OR($A111="",BZ$9=""),"",IFERROR(COUNTIFS('Job Catalog'!$F$10:$F$509,$A111,'Job Catalog'!$H$10:$H$509,BZ$7,'Job Catalog'!$I$10:$I$509,BZ$9)/COUNTA('Job Catalog'!$C$10:$C$509),""))</f>
        <v/>
      </c>
      <c r="CA111" s="57">
        <f>IF(OR($A111="",CA$9=""),"",IFERROR(COUNTIFS('Job Catalog'!$F$10:$F$509,$A111,'Job Catalog'!$H$10:$H$509,CA$7,'Job Catalog'!$I$10:$I$509,CA$9)/COUNTA('Job Catalog'!$C$10:$C$509),""))</f>
        <v/>
      </c>
      <c r="CB111" s="57">
        <f>IF(OR($A111="",CB$9=""),"",IFERROR(COUNTIFS('Job Catalog'!$F$10:$F$509,$A111,'Job Catalog'!$H$10:$H$509,CB$7,'Job Catalog'!$I$10:$I$509,CB$9)/COUNTA('Job Catalog'!$C$10:$C$509),""))</f>
        <v/>
      </c>
      <c r="CC111" s="57">
        <f>IF(OR($A111="",CC$9=""),"",IFERROR(COUNTIFS('Job Catalog'!$F$10:$F$509,$A111,'Job Catalog'!$H$10:$H$509,CC$7,'Job Catalog'!$I$10:$I$509,CC$9)/COUNTA('Job Catalog'!$C$10:$C$509),""))</f>
        <v/>
      </c>
      <c r="CD111" s="57">
        <f>IF(OR($A111="",CD$9=""),"",IFERROR(COUNTIFS('Job Catalog'!$F$10:$F$509,$A111,'Job Catalog'!$H$10:$H$509,CD$7,'Job Catalog'!$I$10:$I$509,CD$9)/COUNTA('Job Catalog'!$C$10:$C$509),""))</f>
        <v/>
      </c>
      <c r="CE111" s="57">
        <f>IF(OR($A111="",CE$9=""),"",IFERROR(COUNTIFS('Job Catalog'!$F$10:$F$509,$A111,'Job Catalog'!$H$10:$H$509,CE$7,'Job Catalog'!$I$10:$I$509,CE$9)/COUNTA('Job Catalog'!$C$10:$C$509),""))</f>
        <v/>
      </c>
      <c r="CF111" s="57">
        <f>IF(OR($A111="",CF$9=""),"",IFERROR(COUNTIFS('Job Catalog'!$F$10:$F$509,$A111,'Job Catalog'!$H$10:$H$509,CF$7,'Job Catalog'!$I$10:$I$509,CF$9)/COUNTA('Job Catalog'!$C$10:$C$509),""))</f>
        <v/>
      </c>
      <c r="CG111" s="57">
        <f>IF(OR($A111="",CG$9=""),"",IFERROR(COUNTIFS('Job Catalog'!$F$10:$F$509,$A111,'Job Catalog'!$H$10:$H$509,CG$7,'Job Catalog'!$I$10:$I$509,CG$9)/COUNTA('Job Catalog'!$C$10:$C$509),""))</f>
        <v/>
      </c>
      <c r="CH111" s="57">
        <f>IF(OR($A111="",CH$9=""),"",IFERROR(COUNTIFS('Job Catalog'!$F$10:$F$509,$A111,'Job Catalog'!$H$10:$H$509,CH$7,'Job Catalog'!$I$10:$I$509,CH$9)/COUNTA('Job Catalog'!$C$10:$C$509),""))</f>
        <v/>
      </c>
      <c r="CI111" s="57">
        <f>IF(OR($A111="",CI$9=""),"",IFERROR(COUNTIFS('Job Catalog'!$F$10:$F$509,$A111,'Job Catalog'!$H$10:$H$509,CI$7,'Job Catalog'!$I$10:$I$509,CI$9)/COUNTA('Job Catalog'!$C$10:$C$509),""))</f>
        <v/>
      </c>
      <c r="CJ111" s="57">
        <f>IF(OR($A111="",CJ$9=""),"",IFERROR(COUNTIFS('Job Catalog'!$F$10:$F$509,$A111,'Job Catalog'!$H$10:$H$509,CJ$7,'Job Catalog'!$I$10:$I$509,CJ$9)/COUNTA('Job Catalog'!$C$10:$C$509),""))</f>
        <v/>
      </c>
      <c r="CK111" s="57">
        <f>IF(OR($A111="",CK$9=""),"",IFERROR(COUNTIFS('Job Catalog'!$F$10:$F$509,$A111,'Job Catalog'!$H$10:$H$509,CK$7,'Job Catalog'!$I$10:$I$509,CK$9)/COUNTA('Job Catalog'!$C$10:$C$509),""))</f>
        <v/>
      </c>
      <c r="CL111" s="57">
        <f>IF(OR($A111="",CL$9=""),"",IFERROR(COUNTIFS('Job Catalog'!$F$10:$F$509,$A111,'Job Catalog'!$H$10:$H$509,CL$7,'Job Catalog'!$I$10:$I$509,CL$9)/COUNTA('Job Catalog'!$C$10:$C$509),""))</f>
        <v/>
      </c>
      <c r="CM111" s="57">
        <f>IF(OR($A111="",CM$9=""),"",IFERROR(COUNTIFS('Job Catalog'!$F$10:$F$509,$A111,'Job Catalog'!$H$10:$H$509,CM$7,'Job Catalog'!$I$10:$I$509,CM$9)/COUNTA('Job Catalog'!$C$10:$C$509),""))</f>
        <v/>
      </c>
      <c r="CN111" s="57">
        <f>IF(OR($A111="",CN$9=""),"",IFERROR(COUNTIFS('Job Catalog'!$F$10:$F$509,$A111,'Job Catalog'!$H$10:$H$509,CN$7,'Job Catalog'!$I$10:$I$509,CN$9)/COUNTA('Job Catalog'!$C$10:$C$509),""))</f>
        <v/>
      </c>
      <c r="CO111" s="57">
        <f>IF(OR($A111="",CO$9=""),"",IFERROR(COUNTIFS('Job Catalog'!$F$10:$F$509,$A111,'Job Catalog'!$H$10:$H$509,CO$7,'Job Catalog'!$I$10:$I$509,CO$9)/COUNTA('Job Catalog'!$C$10:$C$509),""))</f>
        <v/>
      </c>
      <c r="CP111" s="57">
        <f>IF(OR($A111="",CP$9=""),"",IFERROR(COUNTIFS('Job Catalog'!$F$10:$F$509,$A111,'Job Catalog'!$H$10:$H$509,CP$7,'Job Catalog'!$I$10:$I$509,CP$9)/COUNTA('Job Catalog'!$C$10:$C$509),""))</f>
        <v/>
      </c>
      <c r="CQ111" s="57">
        <f>IF(OR($A111="",CQ$9=""),"",IFERROR(COUNTIFS('Job Catalog'!$F$10:$F$509,$A111,'Job Catalog'!$H$10:$H$509,CQ$7,'Job Catalog'!$I$10:$I$509,CQ$9)/COUNTA('Job Catalog'!$C$10:$C$509),""))</f>
        <v/>
      </c>
      <c r="CR111" s="57">
        <f>IF(OR($A111="",CR$9=""),"",IFERROR(COUNTIFS('Job Catalog'!$F$10:$F$509,$A111,'Job Catalog'!$H$10:$H$509,CR$7,'Job Catalog'!$I$10:$I$509,CR$9)/COUNTA('Job Catalog'!$C$10:$C$509),""))</f>
        <v/>
      </c>
      <c r="CS111" s="57">
        <f>IF(OR($A111="",CS$9=""),"",IFERROR(COUNTIFS('Job Catalog'!$F$10:$F$509,$A111,'Job Catalog'!$H$10:$H$509,CS$7,'Job Catalog'!$I$10:$I$509,CS$9)/COUNTA('Job Catalog'!$C$10:$C$509),""))</f>
        <v/>
      </c>
      <c r="CT111" s="57">
        <f>IF(OR($A111="",CT$9=""),"",IFERROR(COUNTIFS('Job Catalog'!$F$10:$F$509,$A111,'Job Catalog'!$H$10:$H$509,CT$7,'Job Catalog'!$I$10:$I$509,CT$9)/COUNTA('Job Catalog'!$C$10:$C$509),""))</f>
        <v/>
      </c>
      <c r="CU111" s="58">
        <f>IF($A111="","",SUM(C111:CT111))</f>
        <v/>
      </c>
    </row>
    <row r="112">
      <c r="A112">
        <f>IF(SETUP!$C250="","",SETUP!$C250)</f>
        <v/>
      </c>
      <c r="B112" s="9">
        <f>IF(SETUP!$C250="","",SETUP!$B250&amp;" / "&amp;SETUP!$D250)</f>
        <v/>
      </c>
      <c r="C112" s="57">
        <f>IF(OR($A112="",C$9=""),"",IFERROR(COUNTIFS('Job Catalog'!$F$10:$F$509,$A112,'Job Catalog'!$H$10:$H$509,C$7,'Job Catalog'!$I$10:$I$509,C$9)/COUNTA('Job Catalog'!$C$10:$C$509),""))</f>
        <v/>
      </c>
      <c r="D112" s="57">
        <f>IF(OR($A112="",D$9=""),"",IFERROR(COUNTIFS('Job Catalog'!$F$10:$F$509,$A112,'Job Catalog'!$H$10:$H$509,D$7,'Job Catalog'!$I$10:$I$509,D$9)/COUNTA('Job Catalog'!$C$10:$C$509),""))</f>
        <v/>
      </c>
      <c r="E112" s="57">
        <f>IF(OR($A112="",E$9=""),"",IFERROR(COUNTIFS('Job Catalog'!$F$10:$F$509,$A112,'Job Catalog'!$H$10:$H$509,E$7,'Job Catalog'!$I$10:$I$509,E$9)/COUNTA('Job Catalog'!$C$10:$C$509),""))</f>
        <v/>
      </c>
      <c r="F112" s="57">
        <f>IF(OR($A112="",F$9=""),"",IFERROR(COUNTIFS('Job Catalog'!$F$10:$F$509,$A112,'Job Catalog'!$H$10:$H$509,F$7,'Job Catalog'!$I$10:$I$509,F$9)/COUNTA('Job Catalog'!$C$10:$C$509),""))</f>
        <v/>
      </c>
      <c r="G112" s="57">
        <f>IF(OR($A112="",G$9=""),"",IFERROR(COUNTIFS('Job Catalog'!$F$10:$F$509,$A112,'Job Catalog'!$H$10:$H$509,G$7,'Job Catalog'!$I$10:$I$509,G$9)/COUNTA('Job Catalog'!$C$10:$C$509),""))</f>
        <v/>
      </c>
      <c r="H112" s="57">
        <f>IF(OR($A112="",H$9=""),"",IFERROR(COUNTIFS('Job Catalog'!$F$10:$F$509,$A112,'Job Catalog'!$H$10:$H$509,H$7,'Job Catalog'!$I$10:$I$509,H$9)/COUNTA('Job Catalog'!$C$10:$C$509),""))</f>
        <v/>
      </c>
      <c r="I112" s="57">
        <f>IF(OR($A112="",I$9=""),"",IFERROR(COUNTIFS('Job Catalog'!$F$10:$F$509,$A112,'Job Catalog'!$H$10:$H$509,I$7,'Job Catalog'!$I$10:$I$509,I$9)/COUNTA('Job Catalog'!$C$10:$C$509),""))</f>
        <v/>
      </c>
      <c r="J112" s="57">
        <f>IF(OR($A112="",J$9=""),"",IFERROR(COUNTIFS('Job Catalog'!$F$10:$F$509,$A112,'Job Catalog'!$H$10:$H$509,J$7,'Job Catalog'!$I$10:$I$509,J$9)/COUNTA('Job Catalog'!$C$10:$C$509),""))</f>
        <v/>
      </c>
      <c r="K112" s="57">
        <f>IF(OR($A112="",K$9=""),"",IFERROR(COUNTIFS('Job Catalog'!$F$10:$F$509,$A112,'Job Catalog'!$H$10:$H$509,K$7,'Job Catalog'!$I$10:$I$509,K$9)/COUNTA('Job Catalog'!$C$10:$C$509),""))</f>
        <v/>
      </c>
      <c r="L112" s="57">
        <f>IF(OR($A112="",L$9=""),"",IFERROR(COUNTIFS('Job Catalog'!$F$10:$F$509,$A112,'Job Catalog'!$H$10:$H$509,L$7,'Job Catalog'!$I$10:$I$509,L$9)/COUNTA('Job Catalog'!$C$10:$C$509),""))</f>
        <v/>
      </c>
      <c r="M112" s="57">
        <f>IF(OR($A112="",M$9=""),"",IFERROR(COUNTIFS('Job Catalog'!$F$10:$F$509,$A112,'Job Catalog'!$H$10:$H$509,M$7,'Job Catalog'!$I$10:$I$509,M$9)/COUNTA('Job Catalog'!$C$10:$C$509),""))</f>
        <v/>
      </c>
      <c r="N112" s="57">
        <f>IF(OR($A112="",N$9=""),"",IFERROR(COUNTIFS('Job Catalog'!$F$10:$F$509,$A112,'Job Catalog'!$H$10:$H$509,N$7,'Job Catalog'!$I$10:$I$509,N$9)/COUNTA('Job Catalog'!$C$10:$C$509),""))</f>
        <v/>
      </c>
      <c r="O112" s="57">
        <f>IF(OR($A112="",O$9=""),"",IFERROR(COUNTIFS('Job Catalog'!$F$10:$F$509,$A112,'Job Catalog'!$H$10:$H$509,O$7,'Job Catalog'!$I$10:$I$509,O$9)/COUNTA('Job Catalog'!$C$10:$C$509),""))</f>
        <v/>
      </c>
      <c r="P112" s="57">
        <f>IF(OR($A112="",P$9=""),"",IFERROR(COUNTIFS('Job Catalog'!$F$10:$F$509,$A112,'Job Catalog'!$H$10:$H$509,P$7,'Job Catalog'!$I$10:$I$509,P$9)/COUNTA('Job Catalog'!$C$10:$C$509),""))</f>
        <v/>
      </c>
      <c r="Q112" s="57">
        <f>IF(OR($A112="",Q$9=""),"",IFERROR(COUNTIFS('Job Catalog'!$F$10:$F$509,$A112,'Job Catalog'!$H$10:$H$509,Q$7,'Job Catalog'!$I$10:$I$509,Q$9)/COUNTA('Job Catalog'!$C$10:$C$509),""))</f>
        <v/>
      </c>
      <c r="R112" s="57">
        <f>IF(OR($A112="",R$9=""),"",IFERROR(COUNTIFS('Job Catalog'!$F$10:$F$509,$A112,'Job Catalog'!$H$10:$H$509,R$7,'Job Catalog'!$I$10:$I$509,R$9)/COUNTA('Job Catalog'!$C$10:$C$509),""))</f>
        <v/>
      </c>
      <c r="S112" s="57">
        <f>IF(OR($A112="",S$9=""),"",IFERROR(COUNTIFS('Job Catalog'!$F$10:$F$509,$A112,'Job Catalog'!$H$10:$H$509,S$7,'Job Catalog'!$I$10:$I$509,S$9)/COUNTA('Job Catalog'!$C$10:$C$509),""))</f>
        <v/>
      </c>
      <c r="T112" s="57">
        <f>IF(OR($A112="",T$9=""),"",IFERROR(COUNTIFS('Job Catalog'!$F$10:$F$509,$A112,'Job Catalog'!$H$10:$H$509,T$7,'Job Catalog'!$I$10:$I$509,T$9)/COUNTA('Job Catalog'!$C$10:$C$509),""))</f>
        <v/>
      </c>
      <c r="U112" s="57">
        <f>IF(OR($A112="",U$9=""),"",IFERROR(COUNTIFS('Job Catalog'!$F$10:$F$509,$A112,'Job Catalog'!$H$10:$H$509,U$7,'Job Catalog'!$I$10:$I$509,U$9)/COUNTA('Job Catalog'!$C$10:$C$509),""))</f>
        <v/>
      </c>
      <c r="V112" s="57">
        <f>IF(OR($A112="",V$9=""),"",IFERROR(COUNTIFS('Job Catalog'!$F$10:$F$509,$A112,'Job Catalog'!$H$10:$H$509,V$7,'Job Catalog'!$I$10:$I$509,V$9)/COUNTA('Job Catalog'!$C$10:$C$509),""))</f>
        <v/>
      </c>
      <c r="W112" s="57">
        <f>IF(OR($A112="",W$9=""),"",IFERROR(COUNTIFS('Job Catalog'!$F$10:$F$509,$A112,'Job Catalog'!$H$10:$H$509,W$7,'Job Catalog'!$I$10:$I$509,W$9)/COUNTA('Job Catalog'!$C$10:$C$509),""))</f>
        <v/>
      </c>
      <c r="X112" s="57">
        <f>IF(OR($A112="",X$9=""),"",IFERROR(COUNTIFS('Job Catalog'!$F$10:$F$509,$A112,'Job Catalog'!$H$10:$H$509,X$7,'Job Catalog'!$I$10:$I$509,X$9)/COUNTA('Job Catalog'!$C$10:$C$509),""))</f>
        <v/>
      </c>
      <c r="Y112" s="57">
        <f>IF(OR($A112="",Y$9=""),"",IFERROR(COUNTIFS('Job Catalog'!$F$10:$F$509,$A112,'Job Catalog'!$H$10:$H$509,Y$7,'Job Catalog'!$I$10:$I$509,Y$9)/COUNTA('Job Catalog'!$C$10:$C$509),""))</f>
        <v/>
      </c>
      <c r="Z112" s="57">
        <f>IF(OR($A112="",Z$9=""),"",IFERROR(COUNTIFS('Job Catalog'!$F$10:$F$509,$A112,'Job Catalog'!$H$10:$H$509,Z$7,'Job Catalog'!$I$10:$I$509,Z$9)/COUNTA('Job Catalog'!$C$10:$C$509),""))</f>
        <v/>
      </c>
      <c r="AA112" s="57">
        <f>IF(OR($A112="",AA$9=""),"",IFERROR(COUNTIFS('Job Catalog'!$F$10:$F$509,$A112,'Job Catalog'!$H$10:$H$509,AA$7,'Job Catalog'!$I$10:$I$509,AA$9)/COUNTA('Job Catalog'!$C$10:$C$509),""))</f>
        <v/>
      </c>
      <c r="AB112" s="57">
        <f>IF(OR($A112="",AB$9=""),"",IFERROR(COUNTIFS('Job Catalog'!$F$10:$F$509,$A112,'Job Catalog'!$H$10:$H$509,AB$7,'Job Catalog'!$I$10:$I$509,AB$9)/COUNTA('Job Catalog'!$C$10:$C$509),""))</f>
        <v/>
      </c>
      <c r="AC112" s="57">
        <f>IF(OR($A112="",AC$9=""),"",IFERROR(COUNTIFS('Job Catalog'!$F$10:$F$509,$A112,'Job Catalog'!$H$10:$H$509,AC$7,'Job Catalog'!$I$10:$I$509,AC$9)/COUNTA('Job Catalog'!$C$10:$C$509),""))</f>
        <v/>
      </c>
      <c r="AD112" s="57">
        <f>IF(OR($A112="",AD$9=""),"",IFERROR(COUNTIFS('Job Catalog'!$F$10:$F$509,$A112,'Job Catalog'!$H$10:$H$509,AD$7,'Job Catalog'!$I$10:$I$509,AD$9)/COUNTA('Job Catalog'!$C$10:$C$509),""))</f>
        <v/>
      </c>
      <c r="AE112" s="57">
        <f>IF(OR($A112="",AE$9=""),"",IFERROR(COUNTIFS('Job Catalog'!$F$10:$F$509,$A112,'Job Catalog'!$H$10:$H$509,AE$7,'Job Catalog'!$I$10:$I$509,AE$9)/COUNTA('Job Catalog'!$C$10:$C$509),""))</f>
        <v/>
      </c>
      <c r="AF112" s="57">
        <f>IF(OR($A112="",AF$9=""),"",IFERROR(COUNTIFS('Job Catalog'!$F$10:$F$509,$A112,'Job Catalog'!$H$10:$H$509,AF$7,'Job Catalog'!$I$10:$I$509,AF$9)/COUNTA('Job Catalog'!$C$10:$C$509),""))</f>
        <v/>
      </c>
      <c r="AG112" s="57">
        <f>IF(OR($A112="",AG$9=""),"",IFERROR(COUNTIFS('Job Catalog'!$F$10:$F$509,$A112,'Job Catalog'!$H$10:$H$509,AG$7,'Job Catalog'!$I$10:$I$509,AG$9)/COUNTA('Job Catalog'!$C$10:$C$509),""))</f>
        <v/>
      </c>
      <c r="AH112" s="57">
        <f>IF(OR($A112="",AH$9=""),"",IFERROR(COUNTIFS('Job Catalog'!$F$10:$F$509,$A112,'Job Catalog'!$H$10:$H$509,AH$7,'Job Catalog'!$I$10:$I$509,AH$9)/COUNTA('Job Catalog'!$C$10:$C$509),""))</f>
        <v/>
      </c>
      <c r="AI112" s="57">
        <f>IF(OR($A112="",AI$9=""),"",IFERROR(COUNTIFS('Job Catalog'!$F$10:$F$509,$A112,'Job Catalog'!$H$10:$H$509,AI$7,'Job Catalog'!$I$10:$I$509,AI$9)/COUNTA('Job Catalog'!$C$10:$C$509),""))</f>
        <v/>
      </c>
      <c r="AJ112" s="57">
        <f>IF(OR($A112="",AJ$9=""),"",IFERROR(COUNTIFS('Job Catalog'!$F$10:$F$509,$A112,'Job Catalog'!$H$10:$H$509,AJ$7,'Job Catalog'!$I$10:$I$509,AJ$9)/COUNTA('Job Catalog'!$C$10:$C$509),""))</f>
        <v/>
      </c>
      <c r="AK112" s="57">
        <f>IF(OR($A112="",AK$9=""),"",IFERROR(COUNTIFS('Job Catalog'!$F$10:$F$509,$A112,'Job Catalog'!$H$10:$H$509,AK$7,'Job Catalog'!$I$10:$I$509,AK$9)/COUNTA('Job Catalog'!$C$10:$C$509),""))</f>
        <v/>
      </c>
      <c r="AL112" s="57">
        <f>IF(OR($A112="",AL$9=""),"",IFERROR(COUNTIFS('Job Catalog'!$F$10:$F$509,$A112,'Job Catalog'!$H$10:$H$509,AL$7,'Job Catalog'!$I$10:$I$509,AL$9)/COUNTA('Job Catalog'!$C$10:$C$509),""))</f>
        <v/>
      </c>
      <c r="AM112" s="57">
        <f>IF(OR($A112="",AM$9=""),"",IFERROR(COUNTIFS('Job Catalog'!$F$10:$F$509,$A112,'Job Catalog'!$H$10:$H$509,AM$7,'Job Catalog'!$I$10:$I$509,AM$9)/COUNTA('Job Catalog'!$C$10:$C$509),""))</f>
        <v/>
      </c>
      <c r="AN112" s="57">
        <f>IF(OR($A112="",AN$9=""),"",IFERROR(COUNTIFS('Job Catalog'!$F$10:$F$509,$A112,'Job Catalog'!$H$10:$H$509,AN$7,'Job Catalog'!$I$10:$I$509,AN$9)/COUNTA('Job Catalog'!$C$10:$C$509),""))</f>
        <v/>
      </c>
      <c r="AO112" s="57">
        <f>IF(OR($A112="",AO$9=""),"",IFERROR(COUNTIFS('Job Catalog'!$F$10:$F$509,$A112,'Job Catalog'!$H$10:$H$509,AO$7,'Job Catalog'!$I$10:$I$509,AO$9)/COUNTA('Job Catalog'!$C$10:$C$509),""))</f>
        <v/>
      </c>
      <c r="AP112" s="57">
        <f>IF(OR($A112="",AP$9=""),"",IFERROR(COUNTIFS('Job Catalog'!$F$10:$F$509,$A112,'Job Catalog'!$H$10:$H$509,AP$7,'Job Catalog'!$I$10:$I$509,AP$9)/COUNTA('Job Catalog'!$C$10:$C$509),""))</f>
        <v/>
      </c>
      <c r="AQ112" s="57">
        <f>IF(OR($A112="",AQ$9=""),"",IFERROR(COUNTIFS('Job Catalog'!$F$10:$F$509,$A112,'Job Catalog'!$H$10:$H$509,AQ$7,'Job Catalog'!$I$10:$I$509,AQ$9)/COUNTA('Job Catalog'!$C$10:$C$509),""))</f>
        <v/>
      </c>
      <c r="AR112" s="57">
        <f>IF(OR($A112="",AR$9=""),"",IFERROR(COUNTIFS('Job Catalog'!$F$10:$F$509,$A112,'Job Catalog'!$H$10:$H$509,AR$7,'Job Catalog'!$I$10:$I$509,AR$9)/COUNTA('Job Catalog'!$C$10:$C$509),""))</f>
        <v/>
      </c>
      <c r="AS112" s="57">
        <f>IF(OR($A112="",AS$9=""),"",IFERROR(COUNTIFS('Job Catalog'!$F$10:$F$509,$A112,'Job Catalog'!$H$10:$H$509,AS$7,'Job Catalog'!$I$10:$I$509,AS$9)/COUNTA('Job Catalog'!$C$10:$C$509),""))</f>
        <v/>
      </c>
      <c r="AT112" s="57">
        <f>IF(OR($A112="",AT$9=""),"",IFERROR(COUNTIFS('Job Catalog'!$F$10:$F$509,$A112,'Job Catalog'!$H$10:$H$509,AT$7,'Job Catalog'!$I$10:$I$509,AT$9)/COUNTA('Job Catalog'!$C$10:$C$509),""))</f>
        <v/>
      </c>
      <c r="AU112" s="57">
        <f>IF(OR($A112="",AU$9=""),"",IFERROR(COUNTIFS('Job Catalog'!$F$10:$F$509,$A112,'Job Catalog'!$H$10:$H$509,AU$7,'Job Catalog'!$I$10:$I$509,AU$9)/COUNTA('Job Catalog'!$C$10:$C$509),""))</f>
        <v/>
      </c>
      <c r="AV112" s="57">
        <f>IF(OR($A112="",AV$9=""),"",IFERROR(COUNTIFS('Job Catalog'!$F$10:$F$509,$A112,'Job Catalog'!$H$10:$H$509,AV$7,'Job Catalog'!$I$10:$I$509,AV$9)/COUNTA('Job Catalog'!$C$10:$C$509),""))</f>
        <v/>
      </c>
      <c r="AW112" s="57">
        <f>IF(OR($A112="",AW$9=""),"",IFERROR(COUNTIFS('Job Catalog'!$F$10:$F$509,$A112,'Job Catalog'!$H$10:$H$509,AW$7,'Job Catalog'!$I$10:$I$509,AW$9)/COUNTA('Job Catalog'!$C$10:$C$509),""))</f>
        <v/>
      </c>
      <c r="AX112" s="57">
        <f>IF(OR($A112="",AX$9=""),"",IFERROR(COUNTIFS('Job Catalog'!$F$10:$F$509,$A112,'Job Catalog'!$H$10:$H$509,AX$7,'Job Catalog'!$I$10:$I$509,AX$9)/COUNTA('Job Catalog'!$C$10:$C$509),""))</f>
        <v/>
      </c>
      <c r="AY112" s="57">
        <f>IF(OR($A112="",AY$9=""),"",IFERROR(COUNTIFS('Job Catalog'!$F$10:$F$509,$A112,'Job Catalog'!$H$10:$H$509,AY$7,'Job Catalog'!$I$10:$I$509,AY$9)/COUNTA('Job Catalog'!$C$10:$C$509),""))</f>
        <v/>
      </c>
      <c r="AZ112" s="57">
        <f>IF(OR($A112="",AZ$9=""),"",IFERROR(COUNTIFS('Job Catalog'!$F$10:$F$509,$A112,'Job Catalog'!$H$10:$H$509,AZ$7,'Job Catalog'!$I$10:$I$509,AZ$9)/COUNTA('Job Catalog'!$C$10:$C$509),""))</f>
        <v/>
      </c>
      <c r="BA112" s="57">
        <f>IF(OR($A112="",BA$9=""),"",IFERROR(COUNTIFS('Job Catalog'!$F$10:$F$509,$A112,'Job Catalog'!$H$10:$H$509,BA$7,'Job Catalog'!$I$10:$I$509,BA$9)/COUNTA('Job Catalog'!$C$10:$C$509),""))</f>
        <v/>
      </c>
      <c r="BB112" s="57">
        <f>IF(OR($A112="",BB$9=""),"",IFERROR(COUNTIFS('Job Catalog'!$F$10:$F$509,$A112,'Job Catalog'!$H$10:$H$509,BB$7,'Job Catalog'!$I$10:$I$509,BB$9)/COUNTA('Job Catalog'!$C$10:$C$509),""))</f>
        <v/>
      </c>
      <c r="BC112" s="57">
        <f>IF(OR($A112="",BC$9=""),"",IFERROR(COUNTIFS('Job Catalog'!$F$10:$F$509,$A112,'Job Catalog'!$H$10:$H$509,BC$7,'Job Catalog'!$I$10:$I$509,BC$9)/COUNTA('Job Catalog'!$C$10:$C$509),""))</f>
        <v/>
      </c>
      <c r="BD112" s="57">
        <f>IF(OR($A112="",BD$9=""),"",IFERROR(COUNTIFS('Job Catalog'!$F$10:$F$509,$A112,'Job Catalog'!$H$10:$H$509,BD$7,'Job Catalog'!$I$10:$I$509,BD$9)/COUNTA('Job Catalog'!$C$10:$C$509),""))</f>
        <v/>
      </c>
      <c r="BE112" s="57">
        <f>IF(OR($A112="",BE$9=""),"",IFERROR(COUNTIFS('Job Catalog'!$F$10:$F$509,$A112,'Job Catalog'!$H$10:$H$509,BE$7,'Job Catalog'!$I$10:$I$509,BE$9)/COUNTA('Job Catalog'!$C$10:$C$509),""))</f>
        <v/>
      </c>
      <c r="BF112" s="57">
        <f>IF(OR($A112="",BF$9=""),"",IFERROR(COUNTIFS('Job Catalog'!$F$10:$F$509,$A112,'Job Catalog'!$H$10:$H$509,BF$7,'Job Catalog'!$I$10:$I$509,BF$9)/COUNTA('Job Catalog'!$C$10:$C$509),""))</f>
        <v/>
      </c>
      <c r="BG112" s="57">
        <f>IF(OR($A112="",BG$9=""),"",IFERROR(COUNTIFS('Job Catalog'!$F$10:$F$509,$A112,'Job Catalog'!$H$10:$H$509,BG$7,'Job Catalog'!$I$10:$I$509,BG$9)/COUNTA('Job Catalog'!$C$10:$C$509),""))</f>
        <v/>
      </c>
      <c r="BH112" s="57">
        <f>IF(OR($A112="",BH$9=""),"",IFERROR(COUNTIFS('Job Catalog'!$F$10:$F$509,$A112,'Job Catalog'!$H$10:$H$509,BH$7,'Job Catalog'!$I$10:$I$509,BH$9)/COUNTA('Job Catalog'!$C$10:$C$509),""))</f>
        <v/>
      </c>
      <c r="BI112" s="57">
        <f>IF(OR($A112="",BI$9=""),"",IFERROR(COUNTIFS('Job Catalog'!$F$10:$F$509,$A112,'Job Catalog'!$H$10:$H$509,BI$7,'Job Catalog'!$I$10:$I$509,BI$9)/COUNTA('Job Catalog'!$C$10:$C$509),""))</f>
        <v/>
      </c>
      <c r="BJ112" s="57">
        <f>IF(OR($A112="",BJ$9=""),"",IFERROR(COUNTIFS('Job Catalog'!$F$10:$F$509,$A112,'Job Catalog'!$H$10:$H$509,BJ$7,'Job Catalog'!$I$10:$I$509,BJ$9)/COUNTA('Job Catalog'!$C$10:$C$509),""))</f>
        <v/>
      </c>
      <c r="BK112" s="57">
        <f>IF(OR($A112="",BK$9=""),"",IFERROR(COUNTIFS('Job Catalog'!$F$10:$F$509,$A112,'Job Catalog'!$H$10:$H$509,BK$7,'Job Catalog'!$I$10:$I$509,BK$9)/COUNTA('Job Catalog'!$C$10:$C$509),""))</f>
        <v/>
      </c>
      <c r="BL112" s="57">
        <f>IF(OR($A112="",BL$9=""),"",IFERROR(COUNTIFS('Job Catalog'!$F$10:$F$509,$A112,'Job Catalog'!$H$10:$H$509,BL$7,'Job Catalog'!$I$10:$I$509,BL$9)/COUNTA('Job Catalog'!$C$10:$C$509),""))</f>
        <v/>
      </c>
      <c r="BM112" s="57">
        <f>IF(OR($A112="",BM$9=""),"",IFERROR(COUNTIFS('Job Catalog'!$F$10:$F$509,$A112,'Job Catalog'!$H$10:$H$509,BM$7,'Job Catalog'!$I$10:$I$509,BM$9)/COUNTA('Job Catalog'!$C$10:$C$509),""))</f>
        <v/>
      </c>
      <c r="BN112" s="57">
        <f>IF(OR($A112="",BN$9=""),"",IFERROR(COUNTIFS('Job Catalog'!$F$10:$F$509,$A112,'Job Catalog'!$H$10:$H$509,BN$7,'Job Catalog'!$I$10:$I$509,BN$9)/COUNTA('Job Catalog'!$C$10:$C$509),""))</f>
        <v/>
      </c>
      <c r="BO112" s="57">
        <f>IF(OR($A112="",BO$9=""),"",IFERROR(COUNTIFS('Job Catalog'!$F$10:$F$509,$A112,'Job Catalog'!$H$10:$H$509,BO$7,'Job Catalog'!$I$10:$I$509,BO$9)/COUNTA('Job Catalog'!$C$10:$C$509),""))</f>
        <v/>
      </c>
      <c r="BP112" s="57">
        <f>IF(OR($A112="",BP$9=""),"",IFERROR(COUNTIFS('Job Catalog'!$F$10:$F$509,$A112,'Job Catalog'!$H$10:$H$509,BP$7,'Job Catalog'!$I$10:$I$509,BP$9)/COUNTA('Job Catalog'!$C$10:$C$509),""))</f>
        <v/>
      </c>
      <c r="BQ112" s="57">
        <f>IF(OR($A112="",BQ$9=""),"",IFERROR(COUNTIFS('Job Catalog'!$F$10:$F$509,$A112,'Job Catalog'!$H$10:$H$509,BQ$7,'Job Catalog'!$I$10:$I$509,BQ$9)/COUNTA('Job Catalog'!$C$10:$C$509),""))</f>
        <v/>
      </c>
      <c r="BR112" s="57">
        <f>IF(OR($A112="",BR$9=""),"",IFERROR(COUNTIFS('Job Catalog'!$F$10:$F$509,$A112,'Job Catalog'!$H$10:$H$509,BR$7,'Job Catalog'!$I$10:$I$509,BR$9)/COUNTA('Job Catalog'!$C$10:$C$509),""))</f>
        <v/>
      </c>
      <c r="BS112" s="57">
        <f>IF(OR($A112="",BS$9=""),"",IFERROR(COUNTIFS('Job Catalog'!$F$10:$F$509,$A112,'Job Catalog'!$H$10:$H$509,BS$7,'Job Catalog'!$I$10:$I$509,BS$9)/COUNTA('Job Catalog'!$C$10:$C$509),""))</f>
        <v/>
      </c>
      <c r="BT112" s="57">
        <f>IF(OR($A112="",BT$9=""),"",IFERROR(COUNTIFS('Job Catalog'!$F$10:$F$509,$A112,'Job Catalog'!$H$10:$H$509,BT$7,'Job Catalog'!$I$10:$I$509,BT$9)/COUNTA('Job Catalog'!$C$10:$C$509),""))</f>
        <v/>
      </c>
      <c r="BU112" s="57">
        <f>IF(OR($A112="",BU$9=""),"",IFERROR(COUNTIFS('Job Catalog'!$F$10:$F$509,$A112,'Job Catalog'!$H$10:$H$509,BU$7,'Job Catalog'!$I$10:$I$509,BU$9)/COUNTA('Job Catalog'!$C$10:$C$509),""))</f>
        <v/>
      </c>
      <c r="BV112" s="57">
        <f>IF(OR($A112="",BV$9=""),"",IFERROR(COUNTIFS('Job Catalog'!$F$10:$F$509,$A112,'Job Catalog'!$H$10:$H$509,BV$7,'Job Catalog'!$I$10:$I$509,BV$9)/COUNTA('Job Catalog'!$C$10:$C$509),""))</f>
        <v/>
      </c>
      <c r="BW112" s="57">
        <f>IF(OR($A112="",BW$9=""),"",IFERROR(COUNTIFS('Job Catalog'!$F$10:$F$509,$A112,'Job Catalog'!$H$10:$H$509,BW$7,'Job Catalog'!$I$10:$I$509,BW$9)/COUNTA('Job Catalog'!$C$10:$C$509),""))</f>
        <v/>
      </c>
      <c r="BX112" s="57">
        <f>IF(OR($A112="",BX$9=""),"",IFERROR(COUNTIFS('Job Catalog'!$F$10:$F$509,$A112,'Job Catalog'!$H$10:$H$509,BX$7,'Job Catalog'!$I$10:$I$509,BX$9)/COUNTA('Job Catalog'!$C$10:$C$509),""))</f>
        <v/>
      </c>
      <c r="BY112" s="57">
        <f>IF(OR($A112="",BY$9=""),"",IFERROR(COUNTIFS('Job Catalog'!$F$10:$F$509,$A112,'Job Catalog'!$H$10:$H$509,BY$7,'Job Catalog'!$I$10:$I$509,BY$9)/COUNTA('Job Catalog'!$C$10:$C$509),""))</f>
        <v/>
      </c>
      <c r="BZ112" s="57">
        <f>IF(OR($A112="",BZ$9=""),"",IFERROR(COUNTIFS('Job Catalog'!$F$10:$F$509,$A112,'Job Catalog'!$H$10:$H$509,BZ$7,'Job Catalog'!$I$10:$I$509,BZ$9)/COUNTA('Job Catalog'!$C$10:$C$509),""))</f>
        <v/>
      </c>
      <c r="CA112" s="57">
        <f>IF(OR($A112="",CA$9=""),"",IFERROR(COUNTIFS('Job Catalog'!$F$10:$F$509,$A112,'Job Catalog'!$H$10:$H$509,CA$7,'Job Catalog'!$I$10:$I$509,CA$9)/COUNTA('Job Catalog'!$C$10:$C$509),""))</f>
        <v/>
      </c>
      <c r="CB112" s="57">
        <f>IF(OR($A112="",CB$9=""),"",IFERROR(COUNTIFS('Job Catalog'!$F$10:$F$509,$A112,'Job Catalog'!$H$10:$H$509,CB$7,'Job Catalog'!$I$10:$I$509,CB$9)/COUNTA('Job Catalog'!$C$10:$C$509),""))</f>
        <v/>
      </c>
      <c r="CC112" s="57">
        <f>IF(OR($A112="",CC$9=""),"",IFERROR(COUNTIFS('Job Catalog'!$F$10:$F$509,$A112,'Job Catalog'!$H$10:$H$509,CC$7,'Job Catalog'!$I$10:$I$509,CC$9)/COUNTA('Job Catalog'!$C$10:$C$509),""))</f>
        <v/>
      </c>
      <c r="CD112" s="57">
        <f>IF(OR($A112="",CD$9=""),"",IFERROR(COUNTIFS('Job Catalog'!$F$10:$F$509,$A112,'Job Catalog'!$H$10:$H$509,CD$7,'Job Catalog'!$I$10:$I$509,CD$9)/COUNTA('Job Catalog'!$C$10:$C$509),""))</f>
        <v/>
      </c>
      <c r="CE112" s="57">
        <f>IF(OR($A112="",CE$9=""),"",IFERROR(COUNTIFS('Job Catalog'!$F$10:$F$509,$A112,'Job Catalog'!$H$10:$H$509,CE$7,'Job Catalog'!$I$10:$I$509,CE$9)/COUNTA('Job Catalog'!$C$10:$C$509),""))</f>
        <v/>
      </c>
      <c r="CF112" s="57">
        <f>IF(OR($A112="",CF$9=""),"",IFERROR(COUNTIFS('Job Catalog'!$F$10:$F$509,$A112,'Job Catalog'!$H$10:$H$509,CF$7,'Job Catalog'!$I$10:$I$509,CF$9)/COUNTA('Job Catalog'!$C$10:$C$509),""))</f>
        <v/>
      </c>
      <c r="CG112" s="57">
        <f>IF(OR($A112="",CG$9=""),"",IFERROR(COUNTIFS('Job Catalog'!$F$10:$F$509,$A112,'Job Catalog'!$H$10:$H$509,CG$7,'Job Catalog'!$I$10:$I$509,CG$9)/COUNTA('Job Catalog'!$C$10:$C$509),""))</f>
        <v/>
      </c>
      <c r="CH112" s="57">
        <f>IF(OR($A112="",CH$9=""),"",IFERROR(COUNTIFS('Job Catalog'!$F$10:$F$509,$A112,'Job Catalog'!$H$10:$H$509,CH$7,'Job Catalog'!$I$10:$I$509,CH$9)/COUNTA('Job Catalog'!$C$10:$C$509),""))</f>
        <v/>
      </c>
      <c r="CI112" s="57">
        <f>IF(OR($A112="",CI$9=""),"",IFERROR(COUNTIFS('Job Catalog'!$F$10:$F$509,$A112,'Job Catalog'!$H$10:$H$509,CI$7,'Job Catalog'!$I$10:$I$509,CI$9)/COUNTA('Job Catalog'!$C$10:$C$509),""))</f>
        <v/>
      </c>
      <c r="CJ112" s="57">
        <f>IF(OR($A112="",CJ$9=""),"",IFERROR(COUNTIFS('Job Catalog'!$F$10:$F$509,$A112,'Job Catalog'!$H$10:$H$509,CJ$7,'Job Catalog'!$I$10:$I$509,CJ$9)/COUNTA('Job Catalog'!$C$10:$C$509),""))</f>
        <v/>
      </c>
      <c r="CK112" s="57">
        <f>IF(OR($A112="",CK$9=""),"",IFERROR(COUNTIFS('Job Catalog'!$F$10:$F$509,$A112,'Job Catalog'!$H$10:$H$509,CK$7,'Job Catalog'!$I$10:$I$509,CK$9)/COUNTA('Job Catalog'!$C$10:$C$509),""))</f>
        <v/>
      </c>
      <c r="CL112" s="57">
        <f>IF(OR($A112="",CL$9=""),"",IFERROR(COUNTIFS('Job Catalog'!$F$10:$F$509,$A112,'Job Catalog'!$H$10:$H$509,CL$7,'Job Catalog'!$I$10:$I$509,CL$9)/COUNTA('Job Catalog'!$C$10:$C$509),""))</f>
        <v/>
      </c>
      <c r="CM112" s="57">
        <f>IF(OR($A112="",CM$9=""),"",IFERROR(COUNTIFS('Job Catalog'!$F$10:$F$509,$A112,'Job Catalog'!$H$10:$H$509,CM$7,'Job Catalog'!$I$10:$I$509,CM$9)/COUNTA('Job Catalog'!$C$10:$C$509),""))</f>
        <v/>
      </c>
      <c r="CN112" s="57">
        <f>IF(OR($A112="",CN$9=""),"",IFERROR(COUNTIFS('Job Catalog'!$F$10:$F$509,$A112,'Job Catalog'!$H$10:$H$509,CN$7,'Job Catalog'!$I$10:$I$509,CN$9)/COUNTA('Job Catalog'!$C$10:$C$509),""))</f>
        <v/>
      </c>
      <c r="CO112" s="57">
        <f>IF(OR($A112="",CO$9=""),"",IFERROR(COUNTIFS('Job Catalog'!$F$10:$F$509,$A112,'Job Catalog'!$H$10:$H$509,CO$7,'Job Catalog'!$I$10:$I$509,CO$9)/COUNTA('Job Catalog'!$C$10:$C$509),""))</f>
        <v/>
      </c>
      <c r="CP112" s="57">
        <f>IF(OR($A112="",CP$9=""),"",IFERROR(COUNTIFS('Job Catalog'!$F$10:$F$509,$A112,'Job Catalog'!$H$10:$H$509,CP$7,'Job Catalog'!$I$10:$I$509,CP$9)/COUNTA('Job Catalog'!$C$10:$C$509),""))</f>
        <v/>
      </c>
      <c r="CQ112" s="57">
        <f>IF(OR($A112="",CQ$9=""),"",IFERROR(COUNTIFS('Job Catalog'!$F$10:$F$509,$A112,'Job Catalog'!$H$10:$H$509,CQ$7,'Job Catalog'!$I$10:$I$509,CQ$9)/COUNTA('Job Catalog'!$C$10:$C$509),""))</f>
        <v/>
      </c>
      <c r="CR112" s="57">
        <f>IF(OR($A112="",CR$9=""),"",IFERROR(COUNTIFS('Job Catalog'!$F$10:$F$509,$A112,'Job Catalog'!$H$10:$H$509,CR$7,'Job Catalog'!$I$10:$I$509,CR$9)/COUNTA('Job Catalog'!$C$10:$C$509),""))</f>
        <v/>
      </c>
      <c r="CS112" s="57">
        <f>IF(OR($A112="",CS$9=""),"",IFERROR(COUNTIFS('Job Catalog'!$F$10:$F$509,$A112,'Job Catalog'!$H$10:$H$509,CS$7,'Job Catalog'!$I$10:$I$509,CS$9)/COUNTA('Job Catalog'!$C$10:$C$509),""))</f>
        <v/>
      </c>
      <c r="CT112" s="57">
        <f>IF(OR($A112="",CT$9=""),"",IFERROR(COUNTIFS('Job Catalog'!$F$10:$F$509,$A112,'Job Catalog'!$H$10:$H$509,CT$7,'Job Catalog'!$I$10:$I$509,CT$9)/COUNTA('Job Catalog'!$C$10:$C$509),""))</f>
        <v/>
      </c>
      <c r="CU112" s="58">
        <f>IF($A112="","",SUM(C112:CT112))</f>
        <v/>
      </c>
    </row>
    <row r="113">
      <c r="A113">
        <f>IF(SETUP!$C251="","",SETUP!$C251)</f>
        <v/>
      </c>
      <c r="B113" s="9">
        <f>IF(SETUP!$C251="","",SETUP!$B251&amp;" / "&amp;SETUP!$D251)</f>
        <v/>
      </c>
      <c r="C113" s="57">
        <f>IF(OR($A113="",C$9=""),"",IFERROR(COUNTIFS('Job Catalog'!$F$10:$F$509,$A113,'Job Catalog'!$H$10:$H$509,C$7,'Job Catalog'!$I$10:$I$509,C$9)/COUNTA('Job Catalog'!$C$10:$C$509),""))</f>
        <v/>
      </c>
      <c r="D113" s="57">
        <f>IF(OR($A113="",D$9=""),"",IFERROR(COUNTIFS('Job Catalog'!$F$10:$F$509,$A113,'Job Catalog'!$H$10:$H$509,D$7,'Job Catalog'!$I$10:$I$509,D$9)/COUNTA('Job Catalog'!$C$10:$C$509),""))</f>
        <v/>
      </c>
      <c r="E113" s="57">
        <f>IF(OR($A113="",E$9=""),"",IFERROR(COUNTIFS('Job Catalog'!$F$10:$F$509,$A113,'Job Catalog'!$H$10:$H$509,E$7,'Job Catalog'!$I$10:$I$509,E$9)/COUNTA('Job Catalog'!$C$10:$C$509),""))</f>
        <v/>
      </c>
      <c r="F113" s="57">
        <f>IF(OR($A113="",F$9=""),"",IFERROR(COUNTIFS('Job Catalog'!$F$10:$F$509,$A113,'Job Catalog'!$H$10:$H$509,F$7,'Job Catalog'!$I$10:$I$509,F$9)/COUNTA('Job Catalog'!$C$10:$C$509),""))</f>
        <v/>
      </c>
      <c r="G113" s="57">
        <f>IF(OR($A113="",G$9=""),"",IFERROR(COUNTIFS('Job Catalog'!$F$10:$F$509,$A113,'Job Catalog'!$H$10:$H$509,G$7,'Job Catalog'!$I$10:$I$509,G$9)/COUNTA('Job Catalog'!$C$10:$C$509),""))</f>
        <v/>
      </c>
      <c r="H113" s="57">
        <f>IF(OR($A113="",H$9=""),"",IFERROR(COUNTIFS('Job Catalog'!$F$10:$F$509,$A113,'Job Catalog'!$H$10:$H$509,H$7,'Job Catalog'!$I$10:$I$509,H$9)/COUNTA('Job Catalog'!$C$10:$C$509),""))</f>
        <v/>
      </c>
      <c r="I113" s="57">
        <f>IF(OR($A113="",I$9=""),"",IFERROR(COUNTIFS('Job Catalog'!$F$10:$F$509,$A113,'Job Catalog'!$H$10:$H$509,I$7,'Job Catalog'!$I$10:$I$509,I$9)/COUNTA('Job Catalog'!$C$10:$C$509),""))</f>
        <v/>
      </c>
      <c r="J113" s="57">
        <f>IF(OR($A113="",J$9=""),"",IFERROR(COUNTIFS('Job Catalog'!$F$10:$F$509,$A113,'Job Catalog'!$H$10:$H$509,J$7,'Job Catalog'!$I$10:$I$509,J$9)/COUNTA('Job Catalog'!$C$10:$C$509),""))</f>
        <v/>
      </c>
      <c r="K113" s="57">
        <f>IF(OR($A113="",K$9=""),"",IFERROR(COUNTIFS('Job Catalog'!$F$10:$F$509,$A113,'Job Catalog'!$H$10:$H$509,K$7,'Job Catalog'!$I$10:$I$509,K$9)/COUNTA('Job Catalog'!$C$10:$C$509),""))</f>
        <v/>
      </c>
      <c r="L113" s="57">
        <f>IF(OR($A113="",L$9=""),"",IFERROR(COUNTIFS('Job Catalog'!$F$10:$F$509,$A113,'Job Catalog'!$H$10:$H$509,L$7,'Job Catalog'!$I$10:$I$509,L$9)/COUNTA('Job Catalog'!$C$10:$C$509),""))</f>
        <v/>
      </c>
      <c r="M113" s="57">
        <f>IF(OR($A113="",M$9=""),"",IFERROR(COUNTIFS('Job Catalog'!$F$10:$F$509,$A113,'Job Catalog'!$H$10:$H$509,M$7,'Job Catalog'!$I$10:$I$509,M$9)/COUNTA('Job Catalog'!$C$10:$C$509),""))</f>
        <v/>
      </c>
      <c r="N113" s="57">
        <f>IF(OR($A113="",N$9=""),"",IFERROR(COUNTIFS('Job Catalog'!$F$10:$F$509,$A113,'Job Catalog'!$H$10:$H$509,N$7,'Job Catalog'!$I$10:$I$509,N$9)/COUNTA('Job Catalog'!$C$10:$C$509),""))</f>
        <v/>
      </c>
      <c r="O113" s="57">
        <f>IF(OR($A113="",O$9=""),"",IFERROR(COUNTIFS('Job Catalog'!$F$10:$F$509,$A113,'Job Catalog'!$H$10:$H$509,O$7,'Job Catalog'!$I$10:$I$509,O$9)/COUNTA('Job Catalog'!$C$10:$C$509),""))</f>
        <v/>
      </c>
      <c r="P113" s="57">
        <f>IF(OR($A113="",P$9=""),"",IFERROR(COUNTIFS('Job Catalog'!$F$10:$F$509,$A113,'Job Catalog'!$H$10:$H$509,P$7,'Job Catalog'!$I$10:$I$509,P$9)/COUNTA('Job Catalog'!$C$10:$C$509),""))</f>
        <v/>
      </c>
      <c r="Q113" s="57">
        <f>IF(OR($A113="",Q$9=""),"",IFERROR(COUNTIFS('Job Catalog'!$F$10:$F$509,$A113,'Job Catalog'!$H$10:$H$509,Q$7,'Job Catalog'!$I$10:$I$509,Q$9)/COUNTA('Job Catalog'!$C$10:$C$509),""))</f>
        <v/>
      </c>
      <c r="R113" s="57">
        <f>IF(OR($A113="",R$9=""),"",IFERROR(COUNTIFS('Job Catalog'!$F$10:$F$509,$A113,'Job Catalog'!$H$10:$H$509,R$7,'Job Catalog'!$I$10:$I$509,R$9)/COUNTA('Job Catalog'!$C$10:$C$509),""))</f>
        <v/>
      </c>
      <c r="S113" s="57">
        <f>IF(OR($A113="",S$9=""),"",IFERROR(COUNTIFS('Job Catalog'!$F$10:$F$509,$A113,'Job Catalog'!$H$10:$H$509,S$7,'Job Catalog'!$I$10:$I$509,S$9)/COUNTA('Job Catalog'!$C$10:$C$509),""))</f>
        <v/>
      </c>
      <c r="T113" s="57">
        <f>IF(OR($A113="",T$9=""),"",IFERROR(COUNTIFS('Job Catalog'!$F$10:$F$509,$A113,'Job Catalog'!$H$10:$H$509,T$7,'Job Catalog'!$I$10:$I$509,T$9)/COUNTA('Job Catalog'!$C$10:$C$509),""))</f>
        <v/>
      </c>
      <c r="U113" s="57">
        <f>IF(OR($A113="",U$9=""),"",IFERROR(COUNTIFS('Job Catalog'!$F$10:$F$509,$A113,'Job Catalog'!$H$10:$H$509,U$7,'Job Catalog'!$I$10:$I$509,U$9)/COUNTA('Job Catalog'!$C$10:$C$509),""))</f>
        <v/>
      </c>
      <c r="V113" s="57">
        <f>IF(OR($A113="",V$9=""),"",IFERROR(COUNTIFS('Job Catalog'!$F$10:$F$509,$A113,'Job Catalog'!$H$10:$H$509,V$7,'Job Catalog'!$I$10:$I$509,V$9)/COUNTA('Job Catalog'!$C$10:$C$509),""))</f>
        <v/>
      </c>
      <c r="W113" s="57">
        <f>IF(OR($A113="",W$9=""),"",IFERROR(COUNTIFS('Job Catalog'!$F$10:$F$509,$A113,'Job Catalog'!$H$10:$H$509,W$7,'Job Catalog'!$I$10:$I$509,W$9)/COUNTA('Job Catalog'!$C$10:$C$509),""))</f>
        <v/>
      </c>
      <c r="X113" s="57">
        <f>IF(OR($A113="",X$9=""),"",IFERROR(COUNTIFS('Job Catalog'!$F$10:$F$509,$A113,'Job Catalog'!$H$10:$H$509,X$7,'Job Catalog'!$I$10:$I$509,X$9)/COUNTA('Job Catalog'!$C$10:$C$509),""))</f>
        <v/>
      </c>
      <c r="Y113" s="57">
        <f>IF(OR($A113="",Y$9=""),"",IFERROR(COUNTIFS('Job Catalog'!$F$10:$F$509,$A113,'Job Catalog'!$H$10:$H$509,Y$7,'Job Catalog'!$I$10:$I$509,Y$9)/COUNTA('Job Catalog'!$C$10:$C$509),""))</f>
        <v/>
      </c>
      <c r="Z113" s="57">
        <f>IF(OR($A113="",Z$9=""),"",IFERROR(COUNTIFS('Job Catalog'!$F$10:$F$509,$A113,'Job Catalog'!$H$10:$H$509,Z$7,'Job Catalog'!$I$10:$I$509,Z$9)/COUNTA('Job Catalog'!$C$10:$C$509),""))</f>
        <v/>
      </c>
      <c r="AA113" s="57">
        <f>IF(OR($A113="",AA$9=""),"",IFERROR(COUNTIFS('Job Catalog'!$F$10:$F$509,$A113,'Job Catalog'!$H$10:$H$509,AA$7,'Job Catalog'!$I$10:$I$509,AA$9)/COUNTA('Job Catalog'!$C$10:$C$509),""))</f>
        <v/>
      </c>
      <c r="AB113" s="57">
        <f>IF(OR($A113="",AB$9=""),"",IFERROR(COUNTIFS('Job Catalog'!$F$10:$F$509,$A113,'Job Catalog'!$H$10:$H$509,AB$7,'Job Catalog'!$I$10:$I$509,AB$9)/COUNTA('Job Catalog'!$C$10:$C$509),""))</f>
        <v/>
      </c>
      <c r="AC113" s="57">
        <f>IF(OR($A113="",AC$9=""),"",IFERROR(COUNTIFS('Job Catalog'!$F$10:$F$509,$A113,'Job Catalog'!$H$10:$H$509,AC$7,'Job Catalog'!$I$10:$I$509,AC$9)/COUNTA('Job Catalog'!$C$10:$C$509),""))</f>
        <v/>
      </c>
      <c r="AD113" s="57">
        <f>IF(OR($A113="",AD$9=""),"",IFERROR(COUNTIFS('Job Catalog'!$F$10:$F$509,$A113,'Job Catalog'!$H$10:$H$509,AD$7,'Job Catalog'!$I$10:$I$509,AD$9)/COUNTA('Job Catalog'!$C$10:$C$509),""))</f>
        <v/>
      </c>
      <c r="AE113" s="57">
        <f>IF(OR($A113="",AE$9=""),"",IFERROR(COUNTIFS('Job Catalog'!$F$10:$F$509,$A113,'Job Catalog'!$H$10:$H$509,AE$7,'Job Catalog'!$I$10:$I$509,AE$9)/COUNTA('Job Catalog'!$C$10:$C$509),""))</f>
        <v/>
      </c>
      <c r="AF113" s="57">
        <f>IF(OR($A113="",AF$9=""),"",IFERROR(COUNTIFS('Job Catalog'!$F$10:$F$509,$A113,'Job Catalog'!$H$10:$H$509,AF$7,'Job Catalog'!$I$10:$I$509,AF$9)/COUNTA('Job Catalog'!$C$10:$C$509),""))</f>
        <v/>
      </c>
      <c r="AG113" s="57">
        <f>IF(OR($A113="",AG$9=""),"",IFERROR(COUNTIFS('Job Catalog'!$F$10:$F$509,$A113,'Job Catalog'!$H$10:$H$509,AG$7,'Job Catalog'!$I$10:$I$509,AG$9)/COUNTA('Job Catalog'!$C$10:$C$509),""))</f>
        <v/>
      </c>
      <c r="AH113" s="57">
        <f>IF(OR($A113="",AH$9=""),"",IFERROR(COUNTIFS('Job Catalog'!$F$10:$F$509,$A113,'Job Catalog'!$H$10:$H$509,AH$7,'Job Catalog'!$I$10:$I$509,AH$9)/COUNTA('Job Catalog'!$C$10:$C$509),""))</f>
        <v/>
      </c>
      <c r="AI113" s="57">
        <f>IF(OR($A113="",AI$9=""),"",IFERROR(COUNTIFS('Job Catalog'!$F$10:$F$509,$A113,'Job Catalog'!$H$10:$H$509,AI$7,'Job Catalog'!$I$10:$I$509,AI$9)/COUNTA('Job Catalog'!$C$10:$C$509),""))</f>
        <v/>
      </c>
      <c r="AJ113" s="57">
        <f>IF(OR($A113="",AJ$9=""),"",IFERROR(COUNTIFS('Job Catalog'!$F$10:$F$509,$A113,'Job Catalog'!$H$10:$H$509,AJ$7,'Job Catalog'!$I$10:$I$509,AJ$9)/COUNTA('Job Catalog'!$C$10:$C$509),""))</f>
        <v/>
      </c>
      <c r="AK113" s="57">
        <f>IF(OR($A113="",AK$9=""),"",IFERROR(COUNTIFS('Job Catalog'!$F$10:$F$509,$A113,'Job Catalog'!$H$10:$H$509,AK$7,'Job Catalog'!$I$10:$I$509,AK$9)/COUNTA('Job Catalog'!$C$10:$C$509),""))</f>
        <v/>
      </c>
      <c r="AL113" s="57">
        <f>IF(OR($A113="",AL$9=""),"",IFERROR(COUNTIFS('Job Catalog'!$F$10:$F$509,$A113,'Job Catalog'!$H$10:$H$509,AL$7,'Job Catalog'!$I$10:$I$509,AL$9)/COUNTA('Job Catalog'!$C$10:$C$509),""))</f>
        <v/>
      </c>
      <c r="AM113" s="57">
        <f>IF(OR($A113="",AM$9=""),"",IFERROR(COUNTIFS('Job Catalog'!$F$10:$F$509,$A113,'Job Catalog'!$H$10:$H$509,AM$7,'Job Catalog'!$I$10:$I$509,AM$9)/COUNTA('Job Catalog'!$C$10:$C$509),""))</f>
        <v/>
      </c>
      <c r="AN113" s="57">
        <f>IF(OR($A113="",AN$9=""),"",IFERROR(COUNTIFS('Job Catalog'!$F$10:$F$509,$A113,'Job Catalog'!$H$10:$H$509,AN$7,'Job Catalog'!$I$10:$I$509,AN$9)/COUNTA('Job Catalog'!$C$10:$C$509),""))</f>
        <v/>
      </c>
      <c r="AO113" s="57">
        <f>IF(OR($A113="",AO$9=""),"",IFERROR(COUNTIFS('Job Catalog'!$F$10:$F$509,$A113,'Job Catalog'!$H$10:$H$509,AO$7,'Job Catalog'!$I$10:$I$509,AO$9)/COUNTA('Job Catalog'!$C$10:$C$509),""))</f>
        <v/>
      </c>
      <c r="AP113" s="57">
        <f>IF(OR($A113="",AP$9=""),"",IFERROR(COUNTIFS('Job Catalog'!$F$10:$F$509,$A113,'Job Catalog'!$H$10:$H$509,AP$7,'Job Catalog'!$I$10:$I$509,AP$9)/COUNTA('Job Catalog'!$C$10:$C$509),""))</f>
        <v/>
      </c>
      <c r="AQ113" s="57">
        <f>IF(OR($A113="",AQ$9=""),"",IFERROR(COUNTIFS('Job Catalog'!$F$10:$F$509,$A113,'Job Catalog'!$H$10:$H$509,AQ$7,'Job Catalog'!$I$10:$I$509,AQ$9)/COUNTA('Job Catalog'!$C$10:$C$509),""))</f>
        <v/>
      </c>
      <c r="AR113" s="57">
        <f>IF(OR($A113="",AR$9=""),"",IFERROR(COUNTIFS('Job Catalog'!$F$10:$F$509,$A113,'Job Catalog'!$H$10:$H$509,AR$7,'Job Catalog'!$I$10:$I$509,AR$9)/COUNTA('Job Catalog'!$C$10:$C$509),""))</f>
        <v/>
      </c>
      <c r="AS113" s="57">
        <f>IF(OR($A113="",AS$9=""),"",IFERROR(COUNTIFS('Job Catalog'!$F$10:$F$509,$A113,'Job Catalog'!$H$10:$H$509,AS$7,'Job Catalog'!$I$10:$I$509,AS$9)/COUNTA('Job Catalog'!$C$10:$C$509),""))</f>
        <v/>
      </c>
      <c r="AT113" s="57">
        <f>IF(OR($A113="",AT$9=""),"",IFERROR(COUNTIFS('Job Catalog'!$F$10:$F$509,$A113,'Job Catalog'!$H$10:$H$509,AT$7,'Job Catalog'!$I$10:$I$509,AT$9)/COUNTA('Job Catalog'!$C$10:$C$509),""))</f>
        <v/>
      </c>
      <c r="AU113" s="57">
        <f>IF(OR($A113="",AU$9=""),"",IFERROR(COUNTIFS('Job Catalog'!$F$10:$F$509,$A113,'Job Catalog'!$H$10:$H$509,AU$7,'Job Catalog'!$I$10:$I$509,AU$9)/COUNTA('Job Catalog'!$C$10:$C$509),""))</f>
        <v/>
      </c>
      <c r="AV113" s="57">
        <f>IF(OR($A113="",AV$9=""),"",IFERROR(COUNTIFS('Job Catalog'!$F$10:$F$509,$A113,'Job Catalog'!$H$10:$H$509,AV$7,'Job Catalog'!$I$10:$I$509,AV$9)/COUNTA('Job Catalog'!$C$10:$C$509),""))</f>
        <v/>
      </c>
      <c r="AW113" s="57">
        <f>IF(OR($A113="",AW$9=""),"",IFERROR(COUNTIFS('Job Catalog'!$F$10:$F$509,$A113,'Job Catalog'!$H$10:$H$509,AW$7,'Job Catalog'!$I$10:$I$509,AW$9)/COUNTA('Job Catalog'!$C$10:$C$509),""))</f>
        <v/>
      </c>
      <c r="AX113" s="57">
        <f>IF(OR($A113="",AX$9=""),"",IFERROR(COUNTIFS('Job Catalog'!$F$10:$F$509,$A113,'Job Catalog'!$H$10:$H$509,AX$7,'Job Catalog'!$I$10:$I$509,AX$9)/COUNTA('Job Catalog'!$C$10:$C$509),""))</f>
        <v/>
      </c>
      <c r="AY113" s="57">
        <f>IF(OR($A113="",AY$9=""),"",IFERROR(COUNTIFS('Job Catalog'!$F$10:$F$509,$A113,'Job Catalog'!$H$10:$H$509,AY$7,'Job Catalog'!$I$10:$I$509,AY$9)/COUNTA('Job Catalog'!$C$10:$C$509),""))</f>
        <v/>
      </c>
      <c r="AZ113" s="57">
        <f>IF(OR($A113="",AZ$9=""),"",IFERROR(COUNTIFS('Job Catalog'!$F$10:$F$509,$A113,'Job Catalog'!$H$10:$H$509,AZ$7,'Job Catalog'!$I$10:$I$509,AZ$9)/COUNTA('Job Catalog'!$C$10:$C$509),""))</f>
        <v/>
      </c>
      <c r="BA113" s="57">
        <f>IF(OR($A113="",BA$9=""),"",IFERROR(COUNTIFS('Job Catalog'!$F$10:$F$509,$A113,'Job Catalog'!$H$10:$H$509,BA$7,'Job Catalog'!$I$10:$I$509,BA$9)/COUNTA('Job Catalog'!$C$10:$C$509),""))</f>
        <v/>
      </c>
      <c r="BB113" s="57">
        <f>IF(OR($A113="",BB$9=""),"",IFERROR(COUNTIFS('Job Catalog'!$F$10:$F$509,$A113,'Job Catalog'!$H$10:$H$509,BB$7,'Job Catalog'!$I$10:$I$509,BB$9)/COUNTA('Job Catalog'!$C$10:$C$509),""))</f>
        <v/>
      </c>
      <c r="BC113" s="57">
        <f>IF(OR($A113="",BC$9=""),"",IFERROR(COUNTIFS('Job Catalog'!$F$10:$F$509,$A113,'Job Catalog'!$H$10:$H$509,BC$7,'Job Catalog'!$I$10:$I$509,BC$9)/COUNTA('Job Catalog'!$C$10:$C$509),""))</f>
        <v/>
      </c>
      <c r="BD113" s="57">
        <f>IF(OR($A113="",BD$9=""),"",IFERROR(COUNTIFS('Job Catalog'!$F$10:$F$509,$A113,'Job Catalog'!$H$10:$H$509,BD$7,'Job Catalog'!$I$10:$I$509,BD$9)/COUNTA('Job Catalog'!$C$10:$C$509),""))</f>
        <v/>
      </c>
      <c r="BE113" s="57">
        <f>IF(OR($A113="",BE$9=""),"",IFERROR(COUNTIFS('Job Catalog'!$F$10:$F$509,$A113,'Job Catalog'!$H$10:$H$509,BE$7,'Job Catalog'!$I$10:$I$509,BE$9)/COUNTA('Job Catalog'!$C$10:$C$509),""))</f>
        <v/>
      </c>
      <c r="BF113" s="57">
        <f>IF(OR($A113="",BF$9=""),"",IFERROR(COUNTIFS('Job Catalog'!$F$10:$F$509,$A113,'Job Catalog'!$H$10:$H$509,BF$7,'Job Catalog'!$I$10:$I$509,BF$9)/COUNTA('Job Catalog'!$C$10:$C$509),""))</f>
        <v/>
      </c>
      <c r="BG113" s="57">
        <f>IF(OR($A113="",BG$9=""),"",IFERROR(COUNTIFS('Job Catalog'!$F$10:$F$509,$A113,'Job Catalog'!$H$10:$H$509,BG$7,'Job Catalog'!$I$10:$I$509,BG$9)/COUNTA('Job Catalog'!$C$10:$C$509),""))</f>
        <v/>
      </c>
      <c r="BH113" s="57">
        <f>IF(OR($A113="",BH$9=""),"",IFERROR(COUNTIFS('Job Catalog'!$F$10:$F$509,$A113,'Job Catalog'!$H$10:$H$509,BH$7,'Job Catalog'!$I$10:$I$509,BH$9)/COUNTA('Job Catalog'!$C$10:$C$509),""))</f>
        <v/>
      </c>
      <c r="BI113" s="57">
        <f>IF(OR($A113="",BI$9=""),"",IFERROR(COUNTIFS('Job Catalog'!$F$10:$F$509,$A113,'Job Catalog'!$H$10:$H$509,BI$7,'Job Catalog'!$I$10:$I$509,BI$9)/COUNTA('Job Catalog'!$C$10:$C$509),""))</f>
        <v/>
      </c>
      <c r="BJ113" s="57">
        <f>IF(OR($A113="",BJ$9=""),"",IFERROR(COUNTIFS('Job Catalog'!$F$10:$F$509,$A113,'Job Catalog'!$H$10:$H$509,BJ$7,'Job Catalog'!$I$10:$I$509,BJ$9)/COUNTA('Job Catalog'!$C$10:$C$509),""))</f>
        <v/>
      </c>
      <c r="BK113" s="57">
        <f>IF(OR($A113="",BK$9=""),"",IFERROR(COUNTIFS('Job Catalog'!$F$10:$F$509,$A113,'Job Catalog'!$H$10:$H$509,BK$7,'Job Catalog'!$I$10:$I$509,BK$9)/COUNTA('Job Catalog'!$C$10:$C$509),""))</f>
        <v/>
      </c>
      <c r="BL113" s="57">
        <f>IF(OR($A113="",BL$9=""),"",IFERROR(COUNTIFS('Job Catalog'!$F$10:$F$509,$A113,'Job Catalog'!$H$10:$H$509,BL$7,'Job Catalog'!$I$10:$I$509,BL$9)/COUNTA('Job Catalog'!$C$10:$C$509),""))</f>
        <v/>
      </c>
      <c r="BM113" s="57">
        <f>IF(OR($A113="",BM$9=""),"",IFERROR(COUNTIFS('Job Catalog'!$F$10:$F$509,$A113,'Job Catalog'!$H$10:$H$509,BM$7,'Job Catalog'!$I$10:$I$509,BM$9)/COUNTA('Job Catalog'!$C$10:$C$509),""))</f>
        <v/>
      </c>
      <c r="BN113" s="57">
        <f>IF(OR($A113="",BN$9=""),"",IFERROR(COUNTIFS('Job Catalog'!$F$10:$F$509,$A113,'Job Catalog'!$H$10:$H$509,BN$7,'Job Catalog'!$I$10:$I$509,BN$9)/COUNTA('Job Catalog'!$C$10:$C$509),""))</f>
        <v/>
      </c>
      <c r="BO113" s="57">
        <f>IF(OR($A113="",BO$9=""),"",IFERROR(COUNTIFS('Job Catalog'!$F$10:$F$509,$A113,'Job Catalog'!$H$10:$H$509,BO$7,'Job Catalog'!$I$10:$I$509,BO$9)/COUNTA('Job Catalog'!$C$10:$C$509),""))</f>
        <v/>
      </c>
      <c r="BP113" s="57">
        <f>IF(OR($A113="",BP$9=""),"",IFERROR(COUNTIFS('Job Catalog'!$F$10:$F$509,$A113,'Job Catalog'!$H$10:$H$509,BP$7,'Job Catalog'!$I$10:$I$509,BP$9)/COUNTA('Job Catalog'!$C$10:$C$509),""))</f>
        <v/>
      </c>
      <c r="BQ113" s="57">
        <f>IF(OR($A113="",BQ$9=""),"",IFERROR(COUNTIFS('Job Catalog'!$F$10:$F$509,$A113,'Job Catalog'!$H$10:$H$509,BQ$7,'Job Catalog'!$I$10:$I$509,BQ$9)/COUNTA('Job Catalog'!$C$10:$C$509),""))</f>
        <v/>
      </c>
      <c r="BR113" s="57">
        <f>IF(OR($A113="",BR$9=""),"",IFERROR(COUNTIFS('Job Catalog'!$F$10:$F$509,$A113,'Job Catalog'!$H$10:$H$509,BR$7,'Job Catalog'!$I$10:$I$509,BR$9)/COUNTA('Job Catalog'!$C$10:$C$509),""))</f>
        <v/>
      </c>
      <c r="BS113" s="57">
        <f>IF(OR($A113="",BS$9=""),"",IFERROR(COUNTIFS('Job Catalog'!$F$10:$F$509,$A113,'Job Catalog'!$H$10:$H$509,BS$7,'Job Catalog'!$I$10:$I$509,BS$9)/COUNTA('Job Catalog'!$C$10:$C$509),""))</f>
        <v/>
      </c>
      <c r="BT113" s="57">
        <f>IF(OR($A113="",BT$9=""),"",IFERROR(COUNTIFS('Job Catalog'!$F$10:$F$509,$A113,'Job Catalog'!$H$10:$H$509,BT$7,'Job Catalog'!$I$10:$I$509,BT$9)/COUNTA('Job Catalog'!$C$10:$C$509),""))</f>
        <v/>
      </c>
      <c r="BU113" s="57">
        <f>IF(OR($A113="",BU$9=""),"",IFERROR(COUNTIFS('Job Catalog'!$F$10:$F$509,$A113,'Job Catalog'!$H$10:$H$509,BU$7,'Job Catalog'!$I$10:$I$509,BU$9)/COUNTA('Job Catalog'!$C$10:$C$509),""))</f>
        <v/>
      </c>
      <c r="BV113" s="57">
        <f>IF(OR($A113="",BV$9=""),"",IFERROR(COUNTIFS('Job Catalog'!$F$10:$F$509,$A113,'Job Catalog'!$H$10:$H$509,BV$7,'Job Catalog'!$I$10:$I$509,BV$9)/COUNTA('Job Catalog'!$C$10:$C$509),""))</f>
        <v/>
      </c>
      <c r="BW113" s="57">
        <f>IF(OR($A113="",BW$9=""),"",IFERROR(COUNTIFS('Job Catalog'!$F$10:$F$509,$A113,'Job Catalog'!$H$10:$H$509,BW$7,'Job Catalog'!$I$10:$I$509,BW$9)/COUNTA('Job Catalog'!$C$10:$C$509),""))</f>
        <v/>
      </c>
      <c r="BX113" s="57">
        <f>IF(OR($A113="",BX$9=""),"",IFERROR(COUNTIFS('Job Catalog'!$F$10:$F$509,$A113,'Job Catalog'!$H$10:$H$509,BX$7,'Job Catalog'!$I$10:$I$509,BX$9)/COUNTA('Job Catalog'!$C$10:$C$509),""))</f>
        <v/>
      </c>
      <c r="BY113" s="57">
        <f>IF(OR($A113="",BY$9=""),"",IFERROR(COUNTIFS('Job Catalog'!$F$10:$F$509,$A113,'Job Catalog'!$H$10:$H$509,BY$7,'Job Catalog'!$I$10:$I$509,BY$9)/COUNTA('Job Catalog'!$C$10:$C$509),""))</f>
        <v/>
      </c>
      <c r="BZ113" s="57">
        <f>IF(OR($A113="",BZ$9=""),"",IFERROR(COUNTIFS('Job Catalog'!$F$10:$F$509,$A113,'Job Catalog'!$H$10:$H$509,BZ$7,'Job Catalog'!$I$10:$I$509,BZ$9)/COUNTA('Job Catalog'!$C$10:$C$509),""))</f>
        <v/>
      </c>
      <c r="CA113" s="57">
        <f>IF(OR($A113="",CA$9=""),"",IFERROR(COUNTIFS('Job Catalog'!$F$10:$F$509,$A113,'Job Catalog'!$H$10:$H$509,CA$7,'Job Catalog'!$I$10:$I$509,CA$9)/COUNTA('Job Catalog'!$C$10:$C$509),""))</f>
        <v/>
      </c>
      <c r="CB113" s="57">
        <f>IF(OR($A113="",CB$9=""),"",IFERROR(COUNTIFS('Job Catalog'!$F$10:$F$509,$A113,'Job Catalog'!$H$10:$H$509,CB$7,'Job Catalog'!$I$10:$I$509,CB$9)/COUNTA('Job Catalog'!$C$10:$C$509),""))</f>
        <v/>
      </c>
      <c r="CC113" s="57">
        <f>IF(OR($A113="",CC$9=""),"",IFERROR(COUNTIFS('Job Catalog'!$F$10:$F$509,$A113,'Job Catalog'!$H$10:$H$509,CC$7,'Job Catalog'!$I$10:$I$509,CC$9)/COUNTA('Job Catalog'!$C$10:$C$509),""))</f>
        <v/>
      </c>
      <c r="CD113" s="57">
        <f>IF(OR($A113="",CD$9=""),"",IFERROR(COUNTIFS('Job Catalog'!$F$10:$F$509,$A113,'Job Catalog'!$H$10:$H$509,CD$7,'Job Catalog'!$I$10:$I$509,CD$9)/COUNTA('Job Catalog'!$C$10:$C$509),""))</f>
        <v/>
      </c>
      <c r="CE113" s="57">
        <f>IF(OR($A113="",CE$9=""),"",IFERROR(COUNTIFS('Job Catalog'!$F$10:$F$509,$A113,'Job Catalog'!$H$10:$H$509,CE$7,'Job Catalog'!$I$10:$I$509,CE$9)/COUNTA('Job Catalog'!$C$10:$C$509),""))</f>
        <v/>
      </c>
      <c r="CF113" s="57">
        <f>IF(OR($A113="",CF$9=""),"",IFERROR(COUNTIFS('Job Catalog'!$F$10:$F$509,$A113,'Job Catalog'!$H$10:$H$509,CF$7,'Job Catalog'!$I$10:$I$509,CF$9)/COUNTA('Job Catalog'!$C$10:$C$509),""))</f>
        <v/>
      </c>
      <c r="CG113" s="57">
        <f>IF(OR($A113="",CG$9=""),"",IFERROR(COUNTIFS('Job Catalog'!$F$10:$F$509,$A113,'Job Catalog'!$H$10:$H$509,CG$7,'Job Catalog'!$I$10:$I$509,CG$9)/COUNTA('Job Catalog'!$C$10:$C$509),""))</f>
        <v/>
      </c>
      <c r="CH113" s="57">
        <f>IF(OR($A113="",CH$9=""),"",IFERROR(COUNTIFS('Job Catalog'!$F$10:$F$509,$A113,'Job Catalog'!$H$10:$H$509,CH$7,'Job Catalog'!$I$10:$I$509,CH$9)/COUNTA('Job Catalog'!$C$10:$C$509),""))</f>
        <v/>
      </c>
      <c r="CI113" s="57">
        <f>IF(OR($A113="",CI$9=""),"",IFERROR(COUNTIFS('Job Catalog'!$F$10:$F$509,$A113,'Job Catalog'!$H$10:$H$509,CI$7,'Job Catalog'!$I$10:$I$509,CI$9)/COUNTA('Job Catalog'!$C$10:$C$509),""))</f>
        <v/>
      </c>
      <c r="CJ113" s="57">
        <f>IF(OR($A113="",CJ$9=""),"",IFERROR(COUNTIFS('Job Catalog'!$F$10:$F$509,$A113,'Job Catalog'!$H$10:$H$509,CJ$7,'Job Catalog'!$I$10:$I$509,CJ$9)/COUNTA('Job Catalog'!$C$10:$C$509),""))</f>
        <v/>
      </c>
      <c r="CK113" s="57">
        <f>IF(OR($A113="",CK$9=""),"",IFERROR(COUNTIFS('Job Catalog'!$F$10:$F$509,$A113,'Job Catalog'!$H$10:$H$509,CK$7,'Job Catalog'!$I$10:$I$509,CK$9)/COUNTA('Job Catalog'!$C$10:$C$509),""))</f>
        <v/>
      </c>
      <c r="CL113" s="57">
        <f>IF(OR($A113="",CL$9=""),"",IFERROR(COUNTIFS('Job Catalog'!$F$10:$F$509,$A113,'Job Catalog'!$H$10:$H$509,CL$7,'Job Catalog'!$I$10:$I$509,CL$9)/COUNTA('Job Catalog'!$C$10:$C$509),""))</f>
        <v/>
      </c>
      <c r="CM113" s="57">
        <f>IF(OR($A113="",CM$9=""),"",IFERROR(COUNTIFS('Job Catalog'!$F$10:$F$509,$A113,'Job Catalog'!$H$10:$H$509,CM$7,'Job Catalog'!$I$10:$I$509,CM$9)/COUNTA('Job Catalog'!$C$10:$C$509),""))</f>
        <v/>
      </c>
      <c r="CN113" s="57">
        <f>IF(OR($A113="",CN$9=""),"",IFERROR(COUNTIFS('Job Catalog'!$F$10:$F$509,$A113,'Job Catalog'!$H$10:$H$509,CN$7,'Job Catalog'!$I$10:$I$509,CN$9)/COUNTA('Job Catalog'!$C$10:$C$509),""))</f>
        <v/>
      </c>
      <c r="CO113" s="57">
        <f>IF(OR($A113="",CO$9=""),"",IFERROR(COUNTIFS('Job Catalog'!$F$10:$F$509,$A113,'Job Catalog'!$H$10:$H$509,CO$7,'Job Catalog'!$I$10:$I$509,CO$9)/COUNTA('Job Catalog'!$C$10:$C$509),""))</f>
        <v/>
      </c>
      <c r="CP113" s="57">
        <f>IF(OR($A113="",CP$9=""),"",IFERROR(COUNTIFS('Job Catalog'!$F$10:$F$509,$A113,'Job Catalog'!$H$10:$H$509,CP$7,'Job Catalog'!$I$10:$I$509,CP$9)/COUNTA('Job Catalog'!$C$10:$C$509),""))</f>
        <v/>
      </c>
      <c r="CQ113" s="57">
        <f>IF(OR($A113="",CQ$9=""),"",IFERROR(COUNTIFS('Job Catalog'!$F$10:$F$509,$A113,'Job Catalog'!$H$10:$H$509,CQ$7,'Job Catalog'!$I$10:$I$509,CQ$9)/COUNTA('Job Catalog'!$C$10:$C$509),""))</f>
        <v/>
      </c>
      <c r="CR113" s="57">
        <f>IF(OR($A113="",CR$9=""),"",IFERROR(COUNTIFS('Job Catalog'!$F$10:$F$509,$A113,'Job Catalog'!$H$10:$H$509,CR$7,'Job Catalog'!$I$10:$I$509,CR$9)/COUNTA('Job Catalog'!$C$10:$C$509),""))</f>
        <v/>
      </c>
      <c r="CS113" s="57">
        <f>IF(OR($A113="",CS$9=""),"",IFERROR(COUNTIFS('Job Catalog'!$F$10:$F$509,$A113,'Job Catalog'!$H$10:$H$509,CS$7,'Job Catalog'!$I$10:$I$509,CS$9)/COUNTA('Job Catalog'!$C$10:$C$509),""))</f>
        <v/>
      </c>
      <c r="CT113" s="57">
        <f>IF(OR($A113="",CT$9=""),"",IFERROR(COUNTIFS('Job Catalog'!$F$10:$F$509,$A113,'Job Catalog'!$H$10:$H$509,CT$7,'Job Catalog'!$I$10:$I$509,CT$9)/COUNTA('Job Catalog'!$C$10:$C$509),""))</f>
        <v/>
      </c>
      <c r="CU113" s="58">
        <f>IF($A113="","",SUM(C113:CT113))</f>
        <v/>
      </c>
    </row>
    <row r="114">
      <c r="A114">
        <f>IF(SETUP!$C252="","",SETUP!$C252)</f>
        <v/>
      </c>
      <c r="B114" s="9">
        <f>IF(SETUP!$C252="","",SETUP!$B252&amp;" / "&amp;SETUP!$D252)</f>
        <v/>
      </c>
      <c r="C114" s="57">
        <f>IF(OR($A114="",C$9=""),"",IFERROR(COUNTIFS('Job Catalog'!$F$10:$F$509,$A114,'Job Catalog'!$H$10:$H$509,C$7,'Job Catalog'!$I$10:$I$509,C$9)/COUNTA('Job Catalog'!$C$10:$C$509),""))</f>
        <v/>
      </c>
      <c r="D114" s="57">
        <f>IF(OR($A114="",D$9=""),"",IFERROR(COUNTIFS('Job Catalog'!$F$10:$F$509,$A114,'Job Catalog'!$H$10:$H$509,D$7,'Job Catalog'!$I$10:$I$509,D$9)/COUNTA('Job Catalog'!$C$10:$C$509),""))</f>
        <v/>
      </c>
      <c r="E114" s="57">
        <f>IF(OR($A114="",E$9=""),"",IFERROR(COUNTIFS('Job Catalog'!$F$10:$F$509,$A114,'Job Catalog'!$H$10:$H$509,E$7,'Job Catalog'!$I$10:$I$509,E$9)/COUNTA('Job Catalog'!$C$10:$C$509),""))</f>
        <v/>
      </c>
      <c r="F114" s="57">
        <f>IF(OR($A114="",F$9=""),"",IFERROR(COUNTIFS('Job Catalog'!$F$10:$F$509,$A114,'Job Catalog'!$H$10:$H$509,F$7,'Job Catalog'!$I$10:$I$509,F$9)/COUNTA('Job Catalog'!$C$10:$C$509),""))</f>
        <v/>
      </c>
      <c r="G114" s="57">
        <f>IF(OR($A114="",G$9=""),"",IFERROR(COUNTIFS('Job Catalog'!$F$10:$F$509,$A114,'Job Catalog'!$H$10:$H$509,G$7,'Job Catalog'!$I$10:$I$509,G$9)/COUNTA('Job Catalog'!$C$10:$C$509),""))</f>
        <v/>
      </c>
      <c r="H114" s="57">
        <f>IF(OR($A114="",H$9=""),"",IFERROR(COUNTIFS('Job Catalog'!$F$10:$F$509,$A114,'Job Catalog'!$H$10:$H$509,H$7,'Job Catalog'!$I$10:$I$509,H$9)/COUNTA('Job Catalog'!$C$10:$C$509),""))</f>
        <v/>
      </c>
      <c r="I114" s="57">
        <f>IF(OR($A114="",I$9=""),"",IFERROR(COUNTIFS('Job Catalog'!$F$10:$F$509,$A114,'Job Catalog'!$H$10:$H$509,I$7,'Job Catalog'!$I$10:$I$509,I$9)/COUNTA('Job Catalog'!$C$10:$C$509),""))</f>
        <v/>
      </c>
      <c r="J114" s="57">
        <f>IF(OR($A114="",J$9=""),"",IFERROR(COUNTIFS('Job Catalog'!$F$10:$F$509,$A114,'Job Catalog'!$H$10:$H$509,J$7,'Job Catalog'!$I$10:$I$509,J$9)/COUNTA('Job Catalog'!$C$10:$C$509),""))</f>
        <v/>
      </c>
      <c r="K114" s="57">
        <f>IF(OR($A114="",K$9=""),"",IFERROR(COUNTIFS('Job Catalog'!$F$10:$F$509,$A114,'Job Catalog'!$H$10:$H$509,K$7,'Job Catalog'!$I$10:$I$509,K$9)/COUNTA('Job Catalog'!$C$10:$C$509),""))</f>
        <v/>
      </c>
      <c r="L114" s="57">
        <f>IF(OR($A114="",L$9=""),"",IFERROR(COUNTIFS('Job Catalog'!$F$10:$F$509,$A114,'Job Catalog'!$H$10:$H$509,L$7,'Job Catalog'!$I$10:$I$509,L$9)/COUNTA('Job Catalog'!$C$10:$C$509),""))</f>
        <v/>
      </c>
      <c r="M114" s="57">
        <f>IF(OR($A114="",M$9=""),"",IFERROR(COUNTIFS('Job Catalog'!$F$10:$F$509,$A114,'Job Catalog'!$H$10:$H$509,M$7,'Job Catalog'!$I$10:$I$509,M$9)/COUNTA('Job Catalog'!$C$10:$C$509),""))</f>
        <v/>
      </c>
      <c r="N114" s="57">
        <f>IF(OR($A114="",N$9=""),"",IFERROR(COUNTIFS('Job Catalog'!$F$10:$F$509,$A114,'Job Catalog'!$H$10:$H$509,N$7,'Job Catalog'!$I$10:$I$509,N$9)/COUNTA('Job Catalog'!$C$10:$C$509),""))</f>
        <v/>
      </c>
      <c r="O114" s="57">
        <f>IF(OR($A114="",O$9=""),"",IFERROR(COUNTIFS('Job Catalog'!$F$10:$F$509,$A114,'Job Catalog'!$H$10:$H$509,O$7,'Job Catalog'!$I$10:$I$509,O$9)/COUNTA('Job Catalog'!$C$10:$C$509),""))</f>
        <v/>
      </c>
      <c r="P114" s="57">
        <f>IF(OR($A114="",P$9=""),"",IFERROR(COUNTIFS('Job Catalog'!$F$10:$F$509,$A114,'Job Catalog'!$H$10:$H$509,P$7,'Job Catalog'!$I$10:$I$509,P$9)/COUNTA('Job Catalog'!$C$10:$C$509),""))</f>
        <v/>
      </c>
      <c r="Q114" s="57">
        <f>IF(OR($A114="",Q$9=""),"",IFERROR(COUNTIFS('Job Catalog'!$F$10:$F$509,$A114,'Job Catalog'!$H$10:$H$509,Q$7,'Job Catalog'!$I$10:$I$509,Q$9)/COUNTA('Job Catalog'!$C$10:$C$509),""))</f>
        <v/>
      </c>
      <c r="R114" s="57">
        <f>IF(OR($A114="",R$9=""),"",IFERROR(COUNTIFS('Job Catalog'!$F$10:$F$509,$A114,'Job Catalog'!$H$10:$H$509,R$7,'Job Catalog'!$I$10:$I$509,R$9)/COUNTA('Job Catalog'!$C$10:$C$509),""))</f>
        <v/>
      </c>
      <c r="S114" s="57">
        <f>IF(OR($A114="",S$9=""),"",IFERROR(COUNTIFS('Job Catalog'!$F$10:$F$509,$A114,'Job Catalog'!$H$10:$H$509,S$7,'Job Catalog'!$I$10:$I$509,S$9)/COUNTA('Job Catalog'!$C$10:$C$509),""))</f>
        <v/>
      </c>
      <c r="T114" s="57">
        <f>IF(OR($A114="",T$9=""),"",IFERROR(COUNTIFS('Job Catalog'!$F$10:$F$509,$A114,'Job Catalog'!$H$10:$H$509,T$7,'Job Catalog'!$I$10:$I$509,T$9)/COUNTA('Job Catalog'!$C$10:$C$509),""))</f>
        <v/>
      </c>
      <c r="U114" s="57">
        <f>IF(OR($A114="",U$9=""),"",IFERROR(COUNTIFS('Job Catalog'!$F$10:$F$509,$A114,'Job Catalog'!$H$10:$H$509,U$7,'Job Catalog'!$I$10:$I$509,U$9)/COUNTA('Job Catalog'!$C$10:$C$509),""))</f>
        <v/>
      </c>
      <c r="V114" s="57">
        <f>IF(OR($A114="",V$9=""),"",IFERROR(COUNTIFS('Job Catalog'!$F$10:$F$509,$A114,'Job Catalog'!$H$10:$H$509,V$7,'Job Catalog'!$I$10:$I$509,V$9)/COUNTA('Job Catalog'!$C$10:$C$509),""))</f>
        <v/>
      </c>
      <c r="W114" s="57">
        <f>IF(OR($A114="",W$9=""),"",IFERROR(COUNTIFS('Job Catalog'!$F$10:$F$509,$A114,'Job Catalog'!$H$10:$H$509,W$7,'Job Catalog'!$I$10:$I$509,W$9)/COUNTA('Job Catalog'!$C$10:$C$509),""))</f>
        <v/>
      </c>
      <c r="X114" s="57">
        <f>IF(OR($A114="",X$9=""),"",IFERROR(COUNTIFS('Job Catalog'!$F$10:$F$509,$A114,'Job Catalog'!$H$10:$H$509,X$7,'Job Catalog'!$I$10:$I$509,X$9)/COUNTA('Job Catalog'!$C$10:$C$509),""))</f>
        <v/>
      </c>
      <c r="Y114" s="57">
        <f>IF(OR($A114="",Y$9=""),"",IFERROR(COUNTIFS('Job Catalog'!$F$10:$F$509,$A114,'Job Catalog'!$H$10:$H$509,Y$7,'Job Catalog'!$I$10:$I$509,Y$9)/COUNTA('Job Catalog'!$C$10:$C$509),""))</f>
        <v/>
      </c>
      <c r="Z114" s="57">
        <f>IF(OR($A114="",Z$9=""),"",IFERROR(COUNTIFS('Job Catalog'!$F$10:$F$509,$A114,'Job Catalog'!$H$10:$H$509,Z$7,'Job Catalog'!$I$10:$I$509,Z$9)/COUNTA('Job Catalog'!$C$10:$C$509),""))</f>
        <v/>
      </c>
      <c r="AA114" s="57">
        <f>IF(OR($A114="",AA$9=""),"",IFERROR(COUNTIFS('Job Catalog'!$F$10:$F$509,$A114,'Job Catalog'!$H$10:$H$509,AA$7,'Job Catalog'!$I$10:$I$509,AA$9)/COUNTA('Job Catalog'!$C$10:$C$509),""))</f>
        <v/>
      </c>
      <c r="AB114" s="57">
        <f>IF(OR($A114="",AB$9=""),"",IFERROR(COUNTIFS('Job Catalog'!$F$10:$F$509,$A114,'Job Catalog'!$H$10:$H$509,AB$7,'Job Catalog'!$I$10:$I$509,AB$9)/COUNTA('Job Catalog'!$C$10:$C$509),""))</f>
        <v/>
      </c>
      <c r="AC114" s="57">
        <f>IF(OR($A114="",AC$9=""),"",IFERROR(COUNTIFS('Job Catalog'!$F$10:$F$509,$A114,'Job Catalog'!$H$10:$H$509,AC$7,'Job Catalog'!$I$10:$I$509,AC$9)/COUNTA('Job Catalog'!$C$10:$C$509),""))</f>
        <v/>
      </c>
      <c r="AD114" s="57">
        <f>IF(OR($A114="",AD$9=""),"",IFERROR(COUNTIFS('Job Catalog'!$F$10:$F$509,$A114,'Job Catalog'!$H$10:$H$509,AD$7,'Job Catalog'!$I$10:$I$509,AD$9)/COUNTA('Job Catalog'!$C$10:$C$509),""))</f>
        <v/>
      </c>
      <c r="AE114" s="57">
        <f>IF(OR($A114="",AE$9=""),"",IFERROR(COUNTIFS('Job Catalog'!$F$10:$F$509,$A114,'Job Catalog'!$H$10:$H$509,AE$7,'Job Catalog'!$I$10:$I$509,AE$9)/COUNTA('Job Catalog'!$C$10:$C$509),""))</f>
        <v/>
      </c>
      <c r="AF114" s="57">
        <f>IF(OR($A114="",AF$9=""),"",IFERROR(COUNTIFS('Job Catalog'!$F$10:$F$509,$A114,'Job Catalog'!$H$10:$H$509,AF$7,'Job Catalog'!$I$10:$I$509,AF$9)/COUNTA('Job Catalog'!$C$10:$C$509),""))</f>
        <v/>
      </c>
      <c r="AG114" s="57">
        <f>IF(OR($A114="",AG$9=""),"",IFERROR(COUNTIFS('Job Catalog'!$F$10:$F$509,$A114,'Job Catalog'!$H$10:$H$509,AG$7,'Job Catalog'!$I$10:$I$509,AG$9)/COUNTA('Job Catalog'!$C$10:$C$509),""))</f>
        <v/>
      </c>
      <c r="AH114" s="57">
        <f>IF(OR($A114="",AH$9=""),"",IFERROR(COUNTIFS('Job Catalog'!$F$10:$F$509,$A114,'Job Catalog'!$H$10:$H$509,AH$7,'Job Catalog'!$I$10:$I$509,AH$9)/COUNTA('Job Catalog'!$C$10:$C$509),""))</f>
        <v/>
      </c>
      <c r="AI114" s="57">
        <f>IF(OR($A114="",AI$9=""),"",IFERROR(COUNTIFS('Job Catalog'!$F$10:$F$509,$A114,'Job Catalog'!$H$10:$H$509,AI$7,'Job Catalog'!$I$10:$I$509,AI$9)/COUNTA('Job Catalog'!$C$10:$C$509),""))</f>
        <v/>
      </c>
      <c r="AJ114" s="57">
        <f>IF(OR($A114="",AJ$9=""),"",IFERROR(COUNTIFS('Job Catalog'!$F$10:$F$509,$A114,'Job Catalog'!$H$10:$H$509,AJ$7,'Job Catalog'!$I$10:$I$509,AJ$9)/COUNTA('Job Catalog'!$C$10:$C$509),""))</f>
        <v/>
      </c>
      <c r="AK114" s="57">
        <f>IF(OR($A114="",AK$9=""),"",IFERROR(COUNTIFS('Job Catalog'!$F$10:$F$509,$A114,'Job Catalog'!$H$10:$H$509,AK$7,'Job Catalog'!$I$10:$I$509,AK$9)/COUNTA('Job Catalog'!$C$10:$C$509),""))</f>
        <v/>
      </c>
      <c r="AL114" s="57">
        <f>IF(OR($A114="",AL$9=""),"",IFERROR(COUNTIFS('Job Catalog'!$F$10:$F$509,$A114,'Job Catalog'!$H$10:$H$509,AL$7,'Job Catalog'!$I$10:$I$509,AL$9)/COUNTA('Job Catalog'!$C$10:$C$509),""))</f>
        <v/>
      </c>
      <c r="AM114" s="57">
        <f>IF(OR($A114="",AM$9=""),"",IFERROR(COUNTIFS('Job Catalog'!$F$10:$F$509,$A114,'Job Catalog'!$H$10:$H$509,AM$7,'Job Catalog'!$I$10:$I$509,AM$9)/COUNTA('Job Catalog'!$C$10:$C$509),""))</f>
        <v/>
      </c>
      <c r="AN114" s="57">
        <f>IF(OR($A114="",AN$9=""),"",IFERROR(COUNTIFS('Job Catalog'!$F$10:$F$509,$A114,'Job Catalog'!$H$10:$H$509,AN$7,'Job Catalog'!$I$10:$I$509,AN$9)/COUNTA('Job Catalog'!$C$10:$C$509),""))</f>
        <v/>
      </c>
      <c r="AO114" s="57">
        <f>IF(OR($A114="",AO$9=""),"",IFERROR(COUNTIFS('Job Catalog'!$F$10:$F$509,$A114,'Job Catalog'!$H$10:$H$509,AO$7,'Job Catalog'!$I$10:$I$509,AO$9)/COUNTA('Job Catalog'!$C$10:$C$509),""))</f>
        <v/>
      </c>
      <c r="AP114" s="57">
        <f>IF(OR($A114="",AP$9=""),"",IFERROR(COUNTIFS('Job Catalog'!$F$10:$F$509,$A114,'Job Catalog'!$H$10:$H$509,AP$7,'Job Catalog'!$I$10:$I$509,AP$9)/COUNTA('Job Catalog'!$C$10:$C$509),""))</f>
        <v/>
      </c>
      <c r="AQ114" s="57">
        <f>IF(OR($A114="",AQ$9=""),"",IFERROR(COUNTIFS('Job Catalog'!$F$10:$F$509,$A114,'Job Catalog'!$H$10:$H$509,AQ$7,'Job Catalog'!$I$10:$I$509,AQ$9)/COUNTA('Job Catalog'!$C$10:$C$509),""))</f>
        <v/>
      </c>
      <c r="AR114" s="57">
        <f>IF(OR($A114="",AR$9=""),"",IFERROR(COUNTIFS('Job Catalog'!$F$10:$F$509,$A114,'Job Catalog'!$H$10:$H$509,AR$7,'Job Catalog'!$I$10:$I$509,AR$9)/COUNTA('Job Catalog'!$C$10:$C$509),""))</f>
        <v/>
      </c>
      <c r="AS114" s="57">
        <f>IF(OR($A114="",AS$9=""),"",IFERROR(COUNTIFS('Job Catalog'!$F$10:$F$509,$A114,'Job Catalog'!$H$10:$H$509,AS$7,'Job Catalog'!$I$10:$I$509,AS$9)/COUNTA('Job Catalog'!$C$10:$C$509),""))</f>
        <v/>
      </c>
      <c r="AT114" s="57">
        <f>IF(OR($A114="",AT$9=""),"",IFERROR(COUNTIFS('Job Catalog'!$F$10:$F$509,$A114,'Job Catalog'!$H$10:$H$509,AT$7,'Job Catalog'!$I$10:$I$509,AT$9)/COUNTA('Job Catalog'!$C$10:$C$509),""))</f>
        <v/>
      </c>
      <c r="AU114" s="57">
        <f>IF(OR($A114="",AU$9=""),"",IFERROR(COUNTIFS('Job Catalog'!$F$10:$F$509,$A114,'Job Catalog'!$H$10:$H$509,AU$7,'Job Catalog'!$I$10:$I$509,AU$9)/COUNTA('Job Catalog'!$C$10:$C$509),""))</f>
        <v/>
      </c>
      <c r="AV114" s="57">
        <f>IF(OR($A114="",AV$9=""),"",IFERROR(COUNTIFS('Job Catalog'!$F$10:$F$509,$A114,'Job Catalog'!$H$10:$H$509,AV$7,'Job Catalog'!$I$10:$I$509,AV$9)/COUNTA('Job Catalog'!$C$10:$C$509),""))</f>
        <v/>
      </c>
      <c r="AW114" s="57">
        <f>IF(OR($A114="",AW$9=""),"",IFERROR(COUNTIFS('Job Catalog'!$F$10:$F$509,$A114,'Job Catalog'!$H$10:$H$509,AW$7,'Job Catalog'!$I$10:$I$509,AW$9)/COUNTA('Job Catalog'!$C$10:$C$509),""))</f>
        <v/>
      </c>
      <c r="AX114" s="57">
        <f>IF(OR($A114="",AX$9=""),"",IFERROR(COUNTIFS('Job Catalog'!$F$10:$F$509,$A114,'Job Catalog'!$H$10:$H$509,AX$7,'Job Catalog'!$I$10:$I$509,AX$9)/COUNTA('Job Catalog'!$C$10:$C$509),""))</f>
        <v/>
      </c>
      <c r="AY114" s="57">
        <f>IF(OR($A114="",AY$9=""),"",IFERROR(COUNTIFS('Job Catalog'!$F$10:$F$509,$A114,'Job Catalog'!$H$10:$H$509,AY$7,'Job Catalog'!$I$10:$I$509,AY$9)/COUNTA('Job Catalog'!$C$10:$C$509),""))</f>
        <v/>
      </c>
      <c r="AZ114" s="57">
        <f>IF(OR($A114="",AZ$9=""),"",IFERROR(COUNTIFS('Job Catalog'!$F$10:$F$509,$A114,'Job Catalog'!$H$10:$H$509,AZ$7,'Job Catalog'!$I$10:$I$509,AZ$9)/COUNTA('Job Catalog'!$C$10:$C$509),""))</f>
        <v/>
      </c>
      <c r="BA114" s="57">
        <f>IF(OR($A114="",BA$9=""),"",IFERROR(COUNTIFS('Job Catalog'!$F$10:$F$509,$A114,'Job Catalog'!$H$10:$H$509,BA$7,'Job Catalog'!$I$10:$I$509,BA$9)/COUNTA('Job Catalog'!$C$10:$C$509),""))</f>
        <v/>
      </c>
      <c r="BB114" s="57">
        <f>IF(OR($A114="",BB$9=""),"",IFERROR(COUNTIFS('Job Catalog'!$F$10:$F$509,$A114,'Job Catalog'!$H$10:$H$509,BB$7,'Job Catalog'!$I$10:$I$509,BB$9)/COUNTA('Job Catalog'!$C$10:$C$509),""))</f>
        <v/>
      </c>
      <c r="BC114" s="57">
        <f>IF(OR($A114="",BC$9=""),"",IFERROR(COUNTIFS('Job Catalog'!$F$10:$F$509,$A114,'Job Catalog'!$H$10:$H$509,BC$7,'Job Catalog'!$I$10:$I$509,BC$9)/COUNTA('Job Catalog'!$C$10:$C$509),""))</f>
        <v/>
      </c>
      <c r="BD114" s="57">
        <f>IF(OR($A114="",BD$9=""),"",IFERROR(COUNTIFS('Job Catalog'!$F$10:$F$509,$A114,'Job Catalog'!$H$10:$H$509,BD$7,'Job Catalog'!$I$10:$I$509,BD$9)/COUNTA('Job Catalog'!$C$10:$C$509),""))</f>
        <v/>
      </c>
      <c r="BE114" s="57">
        <f>IF(OR($A114="",BE$9=""),"",IFERROR(COUNTIFS('Job Catalog'!$F$10:$F$509,$A114,'Job Catalog'!$H$10:$H$509,BE$7,'Job Catalog'!$I$10:$I$509,BE$9)/COUNTA('Job Catalog'!$C$10:$C$509),""))</f>
        <v/>
      </c>
      <c r="BF114" s="57">
        <f>IF(OR($A114="",BF$9=""),"",IFERROR(COUNTIFS('Job Catalog'!$F$10:$F$509,$A114,'Job Catalog'!$H$10:$H$509,BF$7,'Job Catalog'!$I$10:$I$509,BF$9)/COUNTA('Job Catalog'!$C$10:$C$509),""))</f>
        <v/>
      </c>
      <c r="BG114" s="57">
        <f>IF(OR($A114="",BG$9=""),"",IFERROR(COUNTIFS('Job Catalog'!$F$10:$F$509,$A114,'Job Catalog'!$H$10:$H$509,BG$7,'Job Catalog'!$I$10:$I$509,BG$9)/COUNTA('Job Catalog'!$C$10:$C$509),""))</f>
        <v/>
      </c>
      <c r="BH114" s="57">
        <f>IF(OR($A114="",BH$9=""),"",IFERROR(COUNTIFS('Job Catalog'!$F$10:$F$509,$A114,'Job Catalog'!$H$10:$H$509,BH$7,'Job Catalog'!$I$10:$I$509,BH$9)/COUNTA('Job Catalog'!$C$10:$C$509),""))</f>
        <v/>
      </c>
      <c r="BI114" s="57">
        <f>IF(OR($A114="",BI$9=""),"",IFERROR(COUNTIFS('Job Catalog'!$F$10:$F$509,$A114,'Job Catalog'!$H$10:$H$509,BI$7,'Job Catalog'!$I$10:$I$509,BI$9)/COUNTA('Job Catalog'!$C$10:$C$509),""))</f>
        <v/>
      </c>
      <c r="BJ114" s="57">
        <f>IF(OR($A114="",BJ$9=""),"",IFERROR(COUNTIFS('Job Catalog'!$F$10:$F$509,$A114,'Job Catalog'!$H$10:$H$509,BJ$7,'Job Catalog'!$I$10:$I$509,BJ$9)/COUNTA('Job Catalog'!$C$10:$C$509),""))</f>
        <v/>
      </c>
      <c r="BK114" s="57">
        <f>IF(OR($A114="",BK$9=""),"",IFERROR(COUNTIFS('Job Catalog'!$F$10:$F$509,$A114,'Job Catalog'!$H$10:$H$509,BK$7,'Job Catalog'!$I$10:$I$509,BK$9)/COUNTA('Job Catalog'!$C$10:$C$509),""))</f>
        <v/>
      </c>
      <c r="BL114" s="57">
        <f>IF(OR($A114="",BL$9=""),"",IFERROR(COUNTIFS('Job Catalog'!$F$10:$F$509,$A114,'Job Catalog'!$H$10:$H$509,BL$7,'Job Catalog'!$I$10:$I$509,BL$9)/COUNTA('Job Catalog'!$C$10:$C$509),""))</f>
        <v/>
      </c>
      <c r="BM114" s="57">
        <f>IF(OR($A114="",BM$9=""),"",IFERROR(COUNTIFS('Job Catalog'!$F$10:$F$509,$A114,'Job Catalog'!$H$10:$H$509,BM$7,'Job Catalog'!$I$10:$I$509,BM$9)/COUNTA('Job Catalog'!$C$10:$C$509),""))</f>
        <v/>
      </c>
      <c r="BN114" s="57">
        <f>IF(OR($A114="",BN$9=""),"",IFERROR(COUNTIFS('Job Catalog'!$F$10:$F$509,$A114,'Job Catalog'!$H$10:$H$509,BN$7,'Job Catalog'!$I$10:$I$509,BN$9)/COUNTA('Job Catalog'!$C$10:$C$509),""))</f>
        <v/>
      </c>
      <c r="BO114" s="57">
        <f>IF(OR($A114="",BO$9=""),"",IFERROR(COUNTIFS('Job Catalog'!$F$10:$F$509,$A114,'Job Catalog'!$H$10:$H$509,BO$7,'Job Catalog'!$I$10:$I$509,BO$9)/COUNTA('Job Catalog'!$C$10:$C$509),""))</f>
        <v/>
      </c>
      <c r="BP114" s="57">
        <f>IF(OR($A114="",BP$9=""),"",IFERROR(COUNTIFS('Job Catalog'!$F$10:$F$509,$A114,'Job Catalog'!$H$10:$H$509,BP$7,'Job Catalog'!$I$10:$I$509,BP$9)/COUNTA('Job Catalog'!$C$10:$C$509),""))</f>
        <v/>
      </c>
      <c r="BQ114" s="57">
        <f>IF(OR($A114="",BQ$9=""),"",IFERROR(COUNTIFS('Job Catalog'!$F$10:$F$509,$A114,'Job Catalog'!$H$10:$H$509,BQ$7,'Job Catalog'!$I$10:$I$509,BQ$9)/COUNTA('Job Catalog'!$C$10:$C$509),""))</f>
        <v/>
      </c>
      <c r="BR114" s="57">
        <f>IF(OR($A114="",BR$9=""),"",IFERROR(COUNTIFS('Job Catalog'!$F$10:$F$509,$A114,'Job Catalog'!$H$10:$H$509,BR$7,'Job Catalog'!$I$10:$I$509,BR$9)/COUNTA('Job Catalog'!$C$10:$C$509),""))</f>
        <v/>
      </c>
      <c r="BS114" s="57">
        <f>IF(OR($A114="",BS$9=""),"",IFERROR(COUNTIFS('Job Catalog'!$F$10:$F$509,$A114,'Job Catalog'!$H$10:$H$509,BS$7,'Job Catalog'!$I$10:$I$509,BS$9)/COUNTA('Job Catalog'!$C$10:$C$509),""))</f>
        <v/>
      </c>
      <c r="BT114" s="57">
        <f>IF(OR($A114="",BT$9=""),"",IFERROR(COUNTIFS('Job Catalog'!$F$10:$F$509,$A114,'Job Catalog'!$H$10:$H$509,BT$7,'Job Catalog'!$I$10:$I$509,BT$9)/COUNTA('Job Catalog'!$C$10:$C$509),""))</f>
        <v/>
      </c>
      <c r="BU114" s="57">
        <f>IF(OR($A114="",BU$9=""),"",IFERROR(COUNTIFS('Job Catalog'!$F$10:$F$509,$A114,'Job Catalog'!$H$10:$H$509,BU$7,'Job Catalog'!$I$10:$I$509,BU$9)/COUNTA('Job Catalog'!$C$10:$C$509),""))</f>
        <v/>
      </c>
      <c r="BV114" s="57">
        <f>IF(OR($A114="",BV$9=""),"",IFERROR(COUNTIFS('Job Catalog'!$F$10:$F$509,$A114,'Job Catalog'!$H$10:$H$509,BV$7,'Job Catalog'!$I$10:$I$509,BV$9)/COUNTA('Job Catalog'!$C$10:$C$509),""))</f>
        <v/>
      </c>
      <c r="BW114" s="57">
        <f>IF(OR($A114="",BW$9=""),"",IFERROR(COUNTIFS('Job Catalog'!$F$10:$F$509,$A114,'Job Catalog'!$H$10:$H$509,BW$7,'Job Catalog'!$I$10:$I$509,BW$9)/COUNTA('Job Catalog'!$C$10:$C$509),""))</f>
        <v/>
      </c>
      <c r="BX114" s="57">
        <f>IF(OR($A114="",BX$9=""),"",IFERROR(COUNTIFS('Job Catalog'!$F$10:$F$509,$A114,'Job Catalog'!$H$10:$H$509,BX$7,'Job Catalog'!$I$10:$I$509,BX$9)/COUNTA('Job Catalog'!$C$10:$C$509),""))</f>
        <v/>
      </c>
      <c r="BY114" s="57">
        <f>IF(OR($A114="",BY$9=""),"",IFERROR(COUNTIFS('Job Catalog'!$F$10:$F$509,$A114,'Job Catalog'!$H$10:$H$509,BY$7,'Job Catalog'!$I$10:$I$509,BY$9)/COUNTA('Job Catalog'!$C$10:$C$509),""))</f>
        <v/>
      </c>
      <c r="BZ114" s="57">
        <f>IF(OR($A114="",BZ$9=""),"",IFERROR(COUNTIFS('Job Catalog'!$F$10:$F$509,$A114,'Job Catalog'!$H$10:$H$509,BZ$7,'Job Catalog'!$I$10:$I$509,BZ$9)/COUNTA('Job Catalog'!$C$10:$C$509),""))</f>
        <v/>
      </c>
      <c r="CA114" s="57">
        <f>IF(OR($A114="",CA$9=""),"",IFERROR(COUNTIFS('Job Catalog'!$F$10:$F$509,$A114,'Job Catalog'!$H$10:$H$509,CA$7,'Job Catalog'!$I$10:$I$509,CA$9)/COUNTA('Job Catalog'!$C$10:$C$509),""))</f>
        <v/>
      </c>
      <c r="CB114" s="57">
        <f>IF(OR($A114="",CB$9=""),"",IFERROR(COUNTIFS('Job Catalog'!$F$10:$F$509,$A114,'Job Catalog'!$H$10:$H$509,CB$7,'Job Catalog'!$I$10:$I$509,CB$9)/COUNTA('Job Catalog'!$C$10:$C$509),""))</f>
        <v/>
      </c>
      <c r="CC114" s="57">
        <f>IF(OR($A114="",CC$9=""),"",IFERROR(COUNTIFS('Job Catalog'!$F$10:$F$509,$A114,'Job Catalog'!$H$10:$H$509,CC$7,'Job Catalog'!$I$10:$I$509,CC$9)/COUNTA('Job Catalog'!$C$10:$C$509),""))</f>
        <v/>
      </c>
      <c r="CD114" s="57">
        <f>IF(OR($A114="",CD$9=""),"",IFERROR(COUNTIFS('Job Catalog'!$F$10:$F$509,$A114,'Job Catalog'!$H$10:$H$509,CD$7,'Job Catalog'!$I$10:$I$509,CD$9)/COUNTA('Job Catalog'!$C$10:$C$509),""))</f>
        <v/>
      </c>
      <c r="CE114" s="57">
        <f>IF(OR($A114="",CE$9=""),"",IFERROR(COUNTIFS('Job Catalog'!$F$10:$F$509,$A114,'Job Catalog'!$H$10:$H$509,CE$7,'Job Catalog'!$I$10:$I$509,CE$9)/COUNTA('Job Catalog'!$C$10:$C$509),""))</f>
        <v/>
      </c>
      <c r="CF114" s="57">
        <f>IF(OR($A114="",CF$9=""),"",IFERROR(COUNTIFS('Job Catalog'!$F$10:$F$509,$A114,'Job Catalog'!$H$10:$H$509,CF$7,'Job Catalog'!$I$10:$I$509,CF$9)/COUNTA('Job Catalog'!$C$10:$C$509),""))</f>
        <v/>
      </c>
      <c r="CG114" s="57">
        <f>IF(OR($A114="",CG$9=""),"",IFERROR(COUNTIFS('Job Catalog'!$F$10:$F$509,$A114,'Job Catalog'!$H$10:$H$509,CG$7,'Job Catalog'!$I$10:$I$509,CG$9)/COUNTA('Job Catalog'!$C$10:$C$509),""))</f>
        <v/>
      </c>
      <c r="CH114" s="57">
        <f>IF(OR($A114="",CH$9=""),"",IFERROR(COUNTIFS('Job Catalog'!$F$10:$F$509,$A114,'Job Catalog'!$H$10:$H$509,CH$7,'Job Catalog'!$I$10:$I$509,CH$9)/COUNTA('Job Catalog'!$C$10:$C$509),""))</f>
        <v/>
      </c>
      <c r="CI114" s="57">
        <f>IF(OR($A114="",CI$9=""),"",IFERROR(COUNTIFS('Job Catalog'!$F$10:$F$509,$A114,'Job Catalog'!$H$10:$H$509,CI$7,'Job Catalog'!$I$10:$I$509,CI$9)/COUNTA('Job Catalog'!$C$10:$C$509),""))</f>
        <v/>
      </c>
      <c r="CJ114" s="57">
        <f>IF(OR($A114="",CJ$9=""),"",IFERROR(COUNTIFS('Job Catalog'!$F$10:$F$509,$A114,'Job Catalog'!$H$10:$H$509,CJ$7,'Job Catalog'!$I$10:$I$509,CJ$9)/COUNTA('Job Catalog'!$C$10:$C$509),""))</f>
        <v/>
      </c>
      <c r="CK114" s="57">
        <f>IF(OR($A114="",CK$9=""),"",IFERROR(COUNTIFS('Job Catalog'!$F$10:$F$509,$A114,'Job Catalog'!$H$10:$H$509,CK$7,'Job Catalog'!$I$10:$I$509,CK$9)/COUNTA('Job Catalog'!$C$10:$C$509),""))</f>
        <v/>
      </c>
      <c r="CL114" s="57">
        <f>IF(OR($A114="",CL$9=""),"",IFERROR(COUNTIFS('Job Catalog'!$F$10:$F$509,$A114,'Job Catalog'!$H$10:$H$509,CL$7,'Job Catalog'!$I$10:$I$509,CL$9)/COUNTA('Job Catalog'!$C$10:$C$509),""))</f>
        <v/>
      </c>
      <c r="CM114" s="57">
        <f>IF(OR($A114="",CM$9=""),"",IFERROR(COUNTIFS('Job Catalog'!$F$10:$F$509,$A114,'Job Catalog'!$H$10:$H$509,CM$7,'Job Catalog'!$I$10:$I$509,CM$9)/COUNTA('Job Catalog'!$C$10:$C$509),""))</f>
        <v/>
      </c>
      <c r="CN114" s="57">
        <f>IF(OR($A114="",CN$9=""),"",IFERROR(COUNTIFS('Job Catalog'!$F$10:$F$509,$A114,'Job Catalog'!$H$10:$H$509,CN$7,'Job Catalog'!$I$10:$I$509,CN$9)/COUNTA('Job Catalog'!$C$10:$C$509),""))</f>
        <v/>
      </c>
      <c r="CO114" s="57">
        <f>IF(OR($A114="",CO$9=""),"",IFERROR(COUNTIFS('Job Catalog'!$F$10:$F$509,$A114,'Job Catalog'!$H$10:$H$509,CO$7,'Job Catalog'!$I$10:$I$509,CO$9)/COUNTA('Job Catalog'!$C$10:$C$509),""))</f>
        <v/>
      </c>
      <c r="CP114" s="57">
        <f>IF(OR($A114="",CP$9=""),"",IFERROR(COUNTIFS('Job Catalog'!$F$10:$F$509,$A114,'Job Catalog'!$H$10:$H$509,CP$7,'Job Catalog'!$I$10:$I$509,CP$9)/COUNTA('Job Catalog'!$C$10:$C$509),""))</f>
        <v/>
      </c>
      <c r="CQ114" s="57">
        <f>IF(OR($A114="",CQ$9=""),"",IFERROR(COUNTIFS('Job Catalog'!$F$10:$F$509,$A114,'Job Catalog'!$H$10:$H$509,CQ$7,'Job Catalog'!$I$10:$I$509,CQ$9)/COUNTA('Job Catalog'!$C$10:$C$509),""))</f>
        <v/>
      </c>
      <c r="CR114" s="57">
        <f>IF(OR($A114="",CR$9=""),"",IFERROR(COUNTIFS('Job Catalog'!$F$10:$F$509,$A114,'Job Catalog'!$H$10:$H$509,CR$7,'Job Catalog'!$I$10:$I$509,CR$9)/COUNTA('Job Catalog'!$C$10:$C$509),""))</f>
        <v/>
      </c>
      <c r="CS114" s="57">
        <f>IF(OR($A114="",CS$9=""),"",IFERROR(COUNTIFS('Job Catalog'!$F$10:$F$509,$A114,'Job Catalog'!$H$10:$H$509,CS$7,'Job Catalog'!$I$10:$I$509,CS$9)/COUNTA('Job Catalog'!$C$10:$C$509),""))</f>
        <v/>
      </c>
      <c r="CT114" s="57">
        <f>IF(OR($A114="",CT$9=""),"",IFERROR(COUNTIFS('Job Catalog'!$F$10:$F$509,$A114,'Job Catalog'!$H$10:$H$509,CT$7,'Job Catalog'!$I$10:$I$509,CT$9)/COUNTA('Job Catalog'!$C$10:$C$509),""))</f>
        <v/>
      </c>
      <c r="CU114" s="58">
        <f>IF($A114="","",SUM(C114:CT114))</f>
        <v/>
      </c>
    </row>
    <row r="115">
      <c r="A115">
        <f>IF(SETUP!$C253="","",SETUP!$C253)</f>
        <v/>
      </c>
      <c r="B115" s="9">
        <f>IF(SETUP!$C253="","",SETUP!$B253&amp;" / "&amp;SETUP!$D253)</f>
        <v/>
      </c>
      <c r="C115" s="57">
        <f>IF(OR($A115="",C$9=""),"",IFERROR(COUNTIFS('Job Catalog'!$F$10:$F$509,$A115,'Job Catalog'!$H$10:$H$509,C$7,'Job Catalog'!$I$10:$I$509,C$9)/COUNTA('Job Catalog'!$C$10:$C$509),""))</f>
        <v/>
      </c>
      <c r="D115" s="57">
        <f>IF(OR($A115="",D$9=""),"",IFERROR(COUNTIFS('Job Catalog'!$F$10:$F$509,$A115,'Job Catalog'!$H$10:$H$509,D$7,'Job Catalog'!$I$10:$I$509,D$9)/COUNTA('Job Catalog'!$C$10:$C$509),""))</f>
        <v/>
      </c>
      <c r="E115" s="57">
        <f>IF(OR($A115="",E$9=""),"",IFERROR(COUNTIFS('Job Catalog'!$F$10:$F$509,$A115,'Job Catalog'!$H$10:$H$509,E$7,'Job Catalog'!$I$10:$I$509,E$9)/COUNTA('Job Catalog'!$C$10:$C$509),""))</f>
        <v/>
      </c>
      <c r="F115" s="57">
        <f>IF(OR($A115="",F$9=""),"",IFERROR(COUNTIFS('Job Catalog'!$F$10:$F$509,$A115,'Job Catalog'!$H$10:$H$509,F$7,'Job Catalog'!$I$10:$I$509,F$9)/COUNTA('Job Catalog'!$C$10:$C$509),""))</f>
        <v/>
      </c>
      <c r="G115" s="57">
        <f>IF(OR($A115="",G$9=""),"",IFERROR(COUNTIFS('Job Catalog'!$F$10:$F$509,$A115,'Job Catalog'!$H$10:$H$509,G$7,'Job Catalog'!$I$10:$I$509,G$9)/COUNTA('Job Catalog'!$C$10:$C$509),""))</f>
        <v/>
      </c>
      <c r="H115" s="57">
        <f>IF(OR($A115="",H$9=""),"",IFERROR(COUNTIFS('Job Catalog'!$F$10:$F$509,$A115,'Job Catalog'!$H$10:$H$509,H$7,'Job Catalog'!$I$10:$I$509,H$9)/COUNTA('Job Catalog'!$C$10:$C$509),""))</f>
        <v/>
      </c>
      <c r="I115" s="57">
        <f>IF(OR($A115="",I$9=""),"",IFERROR(COUNTIFS('Job Catalog'!$F$10:$F$509,$A115,'Job Catalog'!$H$10:$H$509,I$7,'Job Catalog'!$I$10:$I$509,I$9)/COUNTA('Job Catalog'!$C$10:$C$509),""))</f>
        <v/>
      </c>
      <c r="J115" s="57">
        <f>IF(OR($A115="",J$9=""),"",IFERROR(COUNTIFS('Job Catalog'!$F$10:$F$509,$A115,'Job Catalog'!$H$10:$H$509,J$7,'Job Catalog'!$I$10:$I$509,J$9)/COUNTA('Job Catalog'!$C$10:$C$509),""))</f>
        <v/>
      </c>
      <c r="K115" s="57">
        <f>IF(OR($A115="",K$9=""),"",IFERROR(COUNTIFS('Job Catalog'!$F$10:$F$509,$A115,'Job Catalog'!$H$10:$H$509,K$7,'Job Catalog'!$I$10:$I$509,K$9)/COUNTA('Job Catalog'!$C$10:$C$509),""))</f>
        <v/>
      </c>
      <c r="L115" s="57">
        <f>IF(OR($A115="",L$9=""),"",IFERROR(COUNTIFS('Job Catalog'!$F$10:$F$509,$A115,'Job Catalog'!$H$10:$H$509,L$7,'Job Catalog'!$I$10:$I$509,L$9)/COUNTA('Job Catalog'!$C$10:$C$509),""))</f>
        <v/>
      </c>
      <c r="M115" s="57">
        <f>IF(OR($A115="",M$9=""),"",IFERROR(COUNTIFS('Job Catalog'!$F$10:$F$509,$A115,'Job Catalog'!$H$10:$H$509,M$7,'Job Catalog'!$I$10:$I$509,M$9)/COUNTA('Job Catalog'!$C$10:$C$509),""))</f>
        <v/>
      </c>
      <c r="N115" s="57">
        <f>IF(OR($A115="",N$9=""),"",IFERROR(COUNTIFS('Job Catalog'!$F$10:$F$509,$A115,'Job Catalog'!$H$10:$H$509,N$7,'Job Catalog'!$I$10:$I$509,N$9)/COUNTA('Job Catalog'!$C$10:$C$509),""))</f>
        <v/>
      </c>
      <c r="O115" s="57">
        <f>IF(OR($A115="",O$9=""),"",IFERROR(COUNTIFS('Job Catalog'!$F$10:$F$509,$A115,'Job Catalog'!$H$10:$H$509,O$7,'Job Catalog'!$I$10:$I$509,O$9)/COUNTA('Job Catalog'!$C$10:$C$509),""))</f>
        <v/>
      </c>
      <c r="P115" s="57">
        <f>IF(OR($A115="",P$9=""),"",IFERROR(COUNTIFS('Job Catalog'!$F$10:$F$509,$A115,'Job Catalog'!$H$10:$H$509,P$7,'Job Catalog'!$I$10:$I$509,P$9)/COUNTA('Job Catalog'!$C$10:$C$509),""))</f>
        <v/>
      </c>
      <c r="Q115" s="57">
        <f>IF(OR($A115="",Q$9=""),"",IFERROR(COUNTIFS('Job Catalog'!$F$10:$F$509,$A115,'Job Catalog'!$H$10:$H$509,Q$7,'Job Catalog'!$I$10:$I$509,Q$9)/COUNTA('Job Catalog'!$C$10:$C$509),""))</f>
        <v/>
      </c>
      <c r="R115" s="57">
        <f>IF(OR($A115="",R$9=""),"",IFERROR(COUNTIFS('Job Catalog'!$F$10:$F$509,$A115,'Job Catalog'!$H$10:$H$509,R$7,'Job Catalog'!$I$10:$I$509,R$9)/COUNTA('Job Catalog'!$C$10:$C$509),""))</f>
        <v/>
      </c>
      <c r="S115" s="57">
        <f>IF(OR($A115="",S$9=""),"",IFERROR(COUNTIFS('Job Catalog'!$F$10:$F$509,$A115,'Job Catalog'!$H$10:$H$509,S$7,'Job Catalog'!$I$10:$I$509,S$9)/COUNTA('Job Catalog'!$C$10:$C$509),""))</f>
        <v/>
      </c>
      <c r="T115" s="57">
        <f>IF(OR($A115="",T$9=""),"",IFERROR(COUNTIFS('Job Catalog'!$F$10:$F$509,$A115,'Job Catalog'!$H$10:$H$509,T$7,'Job Catalog'!$I$10:$I$509,T$9)/COUNTA('Job Catalog'!$C$10:$C$509),""))</f>
        <v/>
      </c>
      <c r="U115" s="57">
        <f>IF(OR($A115="",U$9=""),"",IFERROR(COUNTIFS('Job Catalog'!$F$10:$F$509,$A115,'Job Catalog'!$H$10:$H$509,U$7,'Job Catalog'!$I$10:$I$509,U$9)/COUNTA('Job Catalog'!$C$10:$C$509),""))</f>
        <v/>
      </c>
      <c r="V115" s="57">
        <f>IF(OR($A115="",V$9=""),"",IFERROR(COUNTIFS('Job Catalog'!$F$10:$F$509,$A115,'Job Catalog'!$H$10:$H$509,V$7,'Job Catalog'!$I$10:$I$509,V$9)/COUNTA('Job Catalog'!$C$10:$C$509),""))</f>
        <v/>
      </c>
      <c r="W115" s="57">
        <f>IF(OR($A115="",W$9=""),"",IFERROR(COUNTIFS('Job Catalog'!$F$10:$F$509,$A115,'Job Catalog'!$H$10:$H$509,W$7,'Job Catalog'!$I$10:$I$509,W$9)/COUNTA('Job Catalog'!$C$10:$C$509),""))</f>
        <v/>
      </c>
      <c r="X115" s="57">
        <f>IF(OR($A115="",X$9=""),"",IFERROR(COUNTIFS('Job Catalog'!$F$10:$F$509,$A115,'Job Catalog'!$H$10:$H$509,X$7,'Job Catalog'!$I$10:$I$509,X$9)/COUNTA('Job Catalog'!$C$10:$C$509),""))</f>
        <v/>
      </c>
      <c r="Y115" s="57">
        <f>IF(OR($A115="",Y$9=""),"",IFERROR(COUNTIFS('Job Catalog'!$F$10:$F$509,$A115,'Job Catalog'!$H$10:$H$509,Y$7,'Job Catalog'!$I$10:$I$509,Y$9)/COUNTA('Job Catalog'!$C$10:$C$509),""))</f>
        <v/>
      </c>
      <c r="Z115" s="57">
        <f>IF(OR($A115="",Z$9=""),"",IFERROR(COUNTIFS('Job Catalog'!$F$10:$F$509,$A115,'Job Catalog'!$H$10:$H$509,Z$7,'Job Catalog'!$I$10:$I$509,Z$9)/COUNTA('Job Catalog'!$C$10:$C$509),""))</f>
        <v/>
      </c>
      <c r="AA115" s="57">
        <f>IF(OR($A115="",AA$9=""),"",IFERROR(COUNTIFS('Job Catalog'!$F$10:$F$509,$A115,'Job Catalog'!$H$10:$H$509,AA$7,'Job Catalog'!$I$10:$I$509,AA$9)/COUNTA('Job Catalog'!$C$10:$C$509),""))</f>
        <v/>
      </c>
      <c r="AB115" s="57">
        <f>IF(OR($A115="",AB$9=""),"",IFERROR(COUNTIFS('Job Catalog'!$F$10:$F$509,$A115,'Job Catalog'!$H$10:$H$509,AB$7,'Job Catalog'!$I$10:$I$509,AB$9)/COUNTA('Job Catalog'!$C$10:$C$509),""))</f>
        <v/>
      </c>
      <c r="AC115" s="57">
        <f>IF(OR($A115="",AC$9=""),"",IFERROR(COUNTIFS('Job Catalog'!$F$10:$F$509,$A115,'Job Catalog'!$H$10:$H$509,AC$7,'Job Catalog'!$I$10:$I$509,AC$9)/COUNTA('Job Catalog'!$C$10:$C$509),""))</f>
        <v/>
      </c>
      <c r="AD115" s="57">
        <f>IF(OR($A115="",AD$9=""),"",IFERROR(COUNTIFS('Job Catalog'!$F$10:$F$509,$A115,'Job Catalog'!$H$10:$H$509,AD$7,'Job Catalog'!$I$10:$I$509,AD$9)/COUNTA('Job Catalog'!$C$10:$C$509),""))</f>
        <v/>
      </c>
      <c r="AE115" s="57">
        <f>IF(OR($A115="",AE$9=""),"",IFERROR(COUNTIFS('Job Catalog'!$F$10:$F$509,$A115,'Job Catalog'!$H$10:$H$509,AE$7,'Job Catalog'!$I$10:$I$509,AE$9)/COUNTA('Job Catalog'!$C$10:$C$509),""))</f>
        <v/>
      </c>
      <c r="AF115" s="57">
        <f>IF(OR($A115="",AF$9=""),"",IFERROR(COUNTIFS('Job Catalog'!$F$10:$F$509,$A115,'Job Catalog'!$H$10:$H$509,AF$7,'Job Catalog'!$I$10:$I$509,AF$9)/COUNTA('Job Catalog'!$C$10:$C$509),""))</f>
        <v/>
      </c>
      <c r="AG115" s="57">
        <f>IF(OR($A115="",AG$9=""),"",IFERROR(COUNTIFS('Job Catalog'!$F$10:$F$509,$A115,'Job Catalog'!$H$10:$H$509,AG$7,'Job Catalog'!$I$10:$I$509,AG$9)/COUNTA('Job Catalog'!$C$10:$C$509),""))</f>
        <v/>
      </c>
      <c r="AH115" s="57">
        <f>IF(OR($A115="",AH$9=""),"",IFERROR(COUNTIFS('Job Catalog'!$F$10:$F$509,$A115,'Job Catalog'!$H$10:$H$509,AH$7,'Job Catalog'!$I$10:$I$509,AH$9)/COUNTA('Job Catalog'!$C$10:$C$509),""))</f>
        <v/>
      </c>
      <c r="AI115" s="57">
        <f>IF(OR($A115="",AI$9=""),"",IFERROR(COUNTIFS('Job Catalog'!$F$10:$F$509,$A115,'Job Catalog'!$H$10:$H$509,AI$7,'Job Catalog'!$I$10:$I$509,AI$9)/COUNTA('Job Catalog'!$C$10:$C$509),""))</f>
        <v/>
      </c>
      <c r="AJ115" s="57">
        <f>IF(OR($A115="",AJ$9=""),"",IFERROR(COUNTIFS('Job Catalog'!$F$10:$F$509,$A115,'Job Catalog'!$H$10:$H$509,AJ$7,'Job Catalog'!$I$10:$I$509,AJ$9)/COUNTA('Job Catalog'!$C$10:$C$509),""))</f>
        <v/>
      </c>
      <c r="AK115" s="57">
        <f>IF(OR($A115="",AK$9=""),"",IFERROR(COUNTIFS('Job Catalog'!$F$10:$F$509,$A115,'Job Catalog'!$H$10:$H$509,AK$7,'Job Catalog'!$I$10:$I$509,AK$9)/COUNTA('Job Catalog'!$C$10:$C$509),""))</f>
        <v/>
      </c>
      <c r="AL115" s="57">
        <f>IF(OR($A115="",AL$9=""),"",IFERROR(COUNTIFS('Job Catalog'!$F$10:$F$509,$A115,'Job Catalog'!$H$10:$H$509,AL$7,'Job Catalog'!$I$10:$I$509,AL$9)/COUNTA('Job Catalog'!$C$10:$C$509),""))</f>
        <v/>
      </c>
      <c r="AM115" s="57">
        <f>IF(OR($A115="",AM$9=""),"",IFERROR(COUNTIFS('Job Catalog'!$F$10:$F$509,$A115,'Job Catalog'!$H$10:$H$509,AM$7,'Job Catalog'!$I$10:$I$509,AM$9)/COUNTA('Job Catalog'!$C$10:$C$509),""))</f>
        <v/>
      </c>
      <c r="AN115" s="57">
        <f>IF(OR($A115="",AN$9=""),"",IFERROR(COUNTIFS('Job Catalog'!$F$10:$F$509,$A115,'Job Catalog'!$H$10:$H$509,AN$7,'Job Catalog'!$I$10:$I$509,AN$9)/COUNTA('Job Catalog'!$C$10:$C$509),""))</f>
        <v/>
      </c>
      <c r="AO115" s="57">
        <f>IF(OR($A115="",AO$9=""),"",IFERROR(COUNTIFS('Job Catalog'!$F$10:$F$509,$A115,'Job Catalog'!$H$10:$H$509,AO$7,'Job Catalog'!$I$10:$I$509,AO$9)/COUNTA('Job Catalog'!$C$10:$C$509),""))</f>
        <v/>
      </c>
      <c r="AP115" s="57">
        <f>IF(OR($A115="",AP$9=""),"",IFERROR(COUNTIFS('Job Catalog'!$F$10:$F$509,$A115,'Job Catalog'!$H$10:$H$509,AP$7,'Job Catalog'!$I$10:$I$509,AP$9)/COUNTA('Job Catalog'!$C$10:$C$509),""))</f>
        <v/>
      </c>
      <c r="AQ115" s="57">
        <f>IF(OR($A115="",AQ$9=""),"",IFERROR(COUNTIFS('Job Catalog'!$F$10:$F$509,$A115,'Job Catalog'!$H$10:$H$509,AQ$7,'Job Catalog'!$I$10:$I$509,AQ$9)/COUNTA('Job Catalog'!$C$10:$C$509),""))</f>
        <v/>
      </c>
      <c r="AR115" s="57">
        <f>IF(OR($A115="",AR$9=""),"",IFERROR(COUNTIFS('Job Catalog'!$F$10:$F$509,$A115,'Job Catalog'!$H$10:$H$509,AR$7,'Job Catalog'!$I$10:$I$509,AR$9)/COUNTA('Job Catalog'!$C$10:$C$509),""))</f>
        <v/>
      </c>
      <c r="AS115" s="57">
        <f>IF(OR($A115="",AS$9=""),"",IFERROR(COUNTIFS('Job Catalog'!$F$10:$F$509,$A115,'Job Catalog'!$H$10:$H$509,AS$7,'Job Catalog'!$I$10:$I$509,AS$9)/COUNTA('Job Catalog'!$C$10:$C$509),""))</f>
        <v/>
      </c>
      <c r="AT115" s="57">
        <f>IF(OR($A115="",AT$9=""),"",IFERROR(COUNTIFS('Job Catalog'!$F$10:$F$509,$A115,'Job Catalog'!$H$10:$H$509,AT$7,'Job Catalog'!$I$10:$I$509,AT$9)/COUNTA('Job Catalog'!$C$10:$C$509),""))</f>
        <v/>
      </c>
      <c r="AU115" s="57">
        <f>IF(OR($A115="",AU$9=""),"",IFERROR(COUNTIFS('Job Catalog'!$F$10:$F$509,$A115,'Job Catalog'!$H$10:$H$509,AU$7,'Job Catalog'!$I$10:$I$509,AU$9)/COUNTA('Job Catalog'!$C$10:$C$509),""))</f>
        <v/>
      </c>
      <c r="AV115" s="57">
        <f>IF(OR($A115="",AV$9=""),"",IFERROR(COUNTIFS('Job Catalog'!$F$10:$F$509,$A115,'Job Catalog'!$H$10:$H$509,AV$7,'Job Catalog'!$I$10:$I$509,AV$9)/COUNTA('Job Catalog'!$C$10:$C$509),""))</f>
        <v/>
      </c>
      <c r="AW115" s="57">
        <f>IF(OR($A115="",AW$9=""),"",IFERROR(COUNTIFS('Job Catalog'!$F$10:$F$509,$A115,'Job Catalog'!$H$10:$H$509,AW$7,'Job Catalog'!$I$10:$I$509,AW$9)/COUNTA('Job Catalog'!$C$10:$C$509),""))</f>
        <v/>
      </c>
      <c r="AX115" s="57">
        <f>IF(OR($A115="",AX$9=""),"",IFERROR(COUNTIFS('Job Catalog'!$F$10:$F$509,$A115,'Job Catalog'!$H$10:$H$509,AX$7,'Job Catalog'!$I$10:$I$509,AX$9)/COUNTA('Job Catalog'!$C$10:$C$509),""))</f>
        <v/>
      </c>
      <c r="AY115" s="57">
        <f>IF(OR($A115="",AY$9=""),"",IFERROR(COUNTIFS('Job Catalog'!$F$10:$F$509,$A115,'Job Catalog'!$H$10:$H$509,AY$7,'Job Catalog'!$I$10:$I$509,AY$9)/COUNTA('Job Catalog'!$C$10:$C$509),""))</f>
        <v/>
      </c>
      <c r="AZ115" s="57">
        <f>IF(OR($A115="",AZ$9=""),"",IFERROR(COUNTIFS('Job Catalog'!$F$10:$F$509,$A115,'Job Catalog'!$H$10:$H$509,AZ$7,'Job Catalog'!$I$10:$I$509,AZ$9)/COUNTA('Job Catalog'!$C$10:$C$509),""))</f>
        <v/>
      </c>
      <c r="BA115" s="57">
        <f>IF(OR($A115="",BA$9=""),"",IFERROR(COUNTIFS('Job Catalog'!$F$10:$F$509,$A115,'Job Catalog'!$H$10:$H$509,BA$7,'Job Catalog'!$I$10:$I$509,BA$9)/COUNTA('Job Catalog'!$C$10:$C$509),""))</f>
        <v/>
      </c>
      <c r="BB115" s="57">
        <f>IF(OR($A115="",BB$9=""),"",IFERROR(COUNTIFS('Job Catalog'!$F$10:$F$509,$A115,'Job Catalog'!$H$10:$H$509,BB$7,'Job Catalog'!$I$10:$I$509,BB$9)/COUNTA('Job Catalog'!$C$10:$C$509),""))</f>
        <v/>
      </c>
      <c r="BC115" s="57">
        <f>IF(OR($A115="",BC$9=""),"",IFERROR(COUNTIFS('Job Catalog'!$F$10:$F$509,$A115,'Job Catalog'!$H$10:$H$509,BC$7,'Job Catalog'!$I$10:$I$509,BC$9)/COUNTA('Job Catalog'!$C$10:$C$509),""))</f>
        <v/>
      </c>
      <c r="BD115" s="57">
        <f>IF(OR($A115="",BD$9=""),"",IFERROR(COUNTIFS('Job Catalog'!$F$10:$F$509,$A115,'Job Catalog'!$H$10:$H$509,BD$7,'Job Catalog'!$I$10:$I$509,BD$9)/COUNTA('Job Catalog'!$C$10:$C$509),""))</f>
        <v/>
      </c>
      <c r="BE115" s="57">
        <f>IF(OR($A115="",BE$9=""),"",IFERROR(COUNTIFS('Job Catalog'!$F$10:$F$509,$A115,'Job Catalog'!$H$10:$H$509,BE$7,'Job Catalog'!$I$10:$I$509,BE$9)/COUNTA('Job Catalog'!$C$10:$C$509),""))</f>
        <v/>
      </c>
      <c r="BF115" s="57">
        <f>IF(OR($A115="",BF$9=""),"",IFERROR(COUNTIFS('Job Catalog'!$F$10:$F$509,$A115,'Job Catalog'!$H$10:$H$509,BF$7,'Job Catalog'!$I$10:$I$509,BF$9)/COUNTA('Job Catalog'!$C$10:$C$509),""))</f>
        <v/>
      </c>
      <c r="BG115" s="57">
        <f>IF(OR($A115="",BG$9=""),"",IFERROR(COUNTIFS('Job Catalog'!$F$10:$F$509,$A115,'Job Catalog'!$H$10:$H$509,BG$7,'Job Catalog'!$I$10:$I$509,BG$9)/COUNTA('Job Catalog'!$C$10:$C$509),""))</f>
        <v/>
      </c>
      <c r="BH115" s="57">
        <f>IF(OR($A115="",BH$9=""),"",IFERROR(COUNTIFS('Job Catalog'!$F$10:$F$509,$A115,'Job Catalog'!$H$10:$H$509,BH$7,'Job Catalog'!$I$10:$I$509,BH$9)/COUNTA('Job Catalog'!$C$10:$C$509),""))</f>
        <v/>
      </c>
      <c r="BI115" s="57">
        <f>IF(OR($A115="",BI$9=""),"",IFERROR(COUNTIFS('Job Catalog'!$F$10:$F$509,$A115,'Job Catalog'!$H$10:$H$509,BI$7,'Job Catalog'!$I$10:$I$509,BI$9)/COUNTA('Job Catalog'!$C$10:$C$509),""))</f>
        <v/>
      </c>
      <c r="BJ115" s="57">
        <f>IF(OR($A115="",BJ$9=""),"",IFERROR(COUNTIFS('Job Catalog'!$F$10:$F$509,$A115,'Job Catalog'!$H$10:$H$509,BJ$7,'Job Catalog'!$I$10:$I$509,BJ$9)/COUNTA('Job Catalog'!$C$10:$C$509),""))</f>
        <v/>
      </c>
      <c r="BK115" s="57">
        <f>IF(OR($A115="",BK$9=""),"",IFERROR(COUNTIFS('Job Catalog'!$F$10:$F$509,$A115,'Job Catalog'!$H$10:$H$509,BK$7,'Job Catalog'!$I$10:$I$509,BK$9)/COUNTA('Job Catalog'!$C$10:$C$509),""))</f>
        <v/>
      </c>
      <c r="BL115" s="57">
        <f>IF(OR($A115="",BL$9=""),"",IFERROR(COUNTIFS('Job Catalog'!$F$10:$F$509,$A115,'Job Catalog'!$H$10:$H$509,BL$7,'Job Catalog'!$I$10:$I$509,BL$9)/COUNTA('Job Catalog'!$C$10:$C$509),""))</f>
        <v/>
      </c>
      <c r="BM115" s="57">
        <f>IF(OR($A115="",BM$9=""),"",IFERROR(COUNTIFS('Job Catalog'!$F$10:$F$509,$A115,'Job Catalog'!$H$10:$H$509,BM$7,'Job Catalog'!$I$10:$I$509,BM$9)/COUNTA('Job Catalog'!$C$10:$C$509),""))</f>
        <v/>
      </c>
      <c r="BN115" s="57">
        <f>IF(OR($A115="",BN$9=""),"",IFERROR(COUNTIFS('Job Catalog'!$F$10:$F$509,$A115,'Job Catalog'!$H$10:$H$509,BN$7,'Job Catalog'!$I$10:$I$509,BN$9)/COUNTA('Job Catalog'!$C$10:$C$509),""))</f>
        <v/>
      </c>
      <c r="BO115" s="57">
        <f>IF(OR($A115="",BO$9=""),"",IFERROR(COUNTIFS('Job Catalog'!$F$10:$F$509,$A115,'Job Catalog'!$H$10:$H$509,BO$7,'Job Catalog'!$I$10:$I$509,BO$9)/COUNTA('Job Catalog'!$C$10:$C$509),""))</f>
        <v/>
      </c>
      <c r="BP115" s="57">
        <f>IF(OR($A115="",BP$9=""),"",IFERROR(COUNTIFS('Job Catalog'!$F$10:$F$509,$A115,'Job Catalog'!$H$10:$H$509,BP$7,'Job Catalog'!$I$10:$I$509,BP$9)/COUNTA('Job Catalog'!$C$10:$C$509),""))</f>
        <v/>
      </c>
      <c r="BQ115" s="57">
        <f>IF(OR($A115="",BQ$9=""),"",IFERROR(COUNTIFS('Job Catalog'!$F$10:$F$509,$A115,'Job Catalog'!$H$10:$H$509,BQ$7,'Job Catalog'!$I$10:$I$509,BQ$9)/COUNTA('Job Catalog'!$C$10:$C$509),""))</f>
        <v/>
      </c>
      <c r="BR115" s="57">
        <f>IF(OR($A115="",BR$9=""),"",IFERROR(COUNTIFS('Job Catalog'!$F$10:$F$509,$A115,'Job Catalog'!$H$10:$H$509,BR$7,'Job Catalog'!$I$10:$I$509,BR$9)/COUNTA('Job Catalog'!$C$10:$C$509),""))</f>
        <v/>
      </c>
      <c r="BS115" s="57">
        <f>IF(OR($A115="",BS$9=""),"",IFERROR(COUNTIFS('Job Catalog'!$F$10:$F$509,$A115,'Job Catalog'!$H$10:$H$509,BS$7,'Job Catalog'!$I$10:$I$509,BS$9)/COUNTA('Job Catalog'!$C$10:$C$509),""))</f>
        <v/>
      </c>
      <c r="BT115" s="57">
        <f>IF(OR($A115="",BT$9=""),"",IFERROR(COUNTIFS('Job Catalog'!$F$10:$F$509,$A115,'Job Catalog'!$H$10:$H$509,BT$7,'Job Catalog'!$I$10:$I$509,BT$9)/COUNTA('Job Catalog'!$C$10:$C$509),""))</f>
        <v/>
      </c>
      <c r="BU115" s="57">
        <f>IF(OR($A115="",BU$9=""),"",IFERROR(COUNTIFS('Job Catalog'!$F$10:$F$509,$A115,'Job Catalog'!$H$10:$H$509,BU$7,'Job Catalog'!$I$10:$I$509,BU$9)/COUNTA('Job Catalog'!$C$10:$C$509),""))</f>
        <v/>
      </c>
      <c r="BV115" s="57">
        <f>IF(OR($A115="",BV$9=""),"",IFERROR(COUNTIFS('Job Catalog'!$F$10:$F$509,$A115,'Job Catalog'!$H$10:$H$509,BV$7,'Job Catalog'!$I$10:$I$509,BV$9)/COUNTA('Job Catalog'!$C$10:$C$509),""))</f>
        <v/>
      </c>
      <c r="BW115" s="57">
        <f>IF(OR($A115="",BW$9=""),"",IFERROR(COUNTIFS('Job Catalog'!$F$10:$F$509,$A115,'Job Catalog'!$H$10:$H$509,BW$7,'Job Catalog'!$I$10:$I$509,BW$9)/COUNTA('Job Catalog'!$C$10:$C$509),""))</f>
        <v/>
      </c>
      <c r="BX115" s="57">
        <f>IF(OR($A115="",BX$9=""),"",IFERROR(COUNTIFS('Job Catalog'!$F$10:$F$509,$A115,'Job Catalog'!$H$10:$H$509,BX$7,'Job Catalog'!$I$10:$I$509,BX$9)/COUNTA('Job Catalog'!$C$10:$C$509),""))</f>
        <v/>
      </c>
      <c r="BY115" s="57">
        <f>IF(OR($A115="",BY$9=""),"",IFERROR(COUNTIFS('Job Catalog'!$F$10:$F$509,$A115,'Job Catalog'!$H$10:$H$509,BY$7,'Job Catalog'!$I$10:$I$509,BY$9)/COUNTA('Job Catalog'!$C$10:$C$509),""))</f>
        <v/>
      </c>
      <c r="BZ115" s="57">
        <f>IF(OR($A115="",BZ$9=""),"",IFERROR(COUNTIFS('Job Catalog'!$F$10:$F$509,$A115,'Job Catalog'!$H$10:$H$509,BZ$7,'Job Catalog'!$I$10:$I$509,BZ$9)/COUNTA('Job Catalog'!$C$10:$C$509),""))</f>
        <v/>
      </c>
      <c r="CA115" s="57">
        <f>IF(OR($A115="",CA$9=""),"",IFERROR(COUNTIFS('Job Catalog'!$F$10:$F$509,$A115,'Job Catalog'!$H$10:$H$509,CA$7,'Job Catalog'!$I$10:$I$509,CA$9)/COUNTA('Job Catalog'!$C$10:$C$509),""))</f>
        <v/>
      </c>
      <c r="CB115" s="57">
        <f>IF(OR($A115="",CB$9=""),"",IFERROR(COUNTIFS('Job Catalog'!$F$10:$F$509,$A115,'Job Catalog'!$H$10:$H$509,CB$7,'Job Catalog'!$I$10:$I$509,CB$9)/COUNTA('Job Catalog'!$C$10:$C$509),""))</f>
        <v/>
      </c>
      <c r="CC115" s="57">
        <f>IF(OR($A115="",CC$9=""),"",IFERROR(COUNTIFS('Job Catalog'!$F$10:$F$509,$A115,'Job Catalog'!$H$10:$H$509,CC$7,'Job Catalog'!$I$10:$I$509,CC$9)/COUNTA('Job Catalog'!$C$10:$C$509),""))</f>
        <v/>
      </c>
      <c r="CD115" s="57">
        <f>IF(OR($A115="",CD$9=""),"",IFERROR(COUNTIFS('Job Catalog'!$F$10:$F$509,$A115,'Job Catalog'!$H$10:$H$509,CD$7,'Job Catalog'!$I$10:$I$509,CD$9)/COUNTA('Job Catalog'!$C$10:$C$509),""))</f>
        <v/>
      </c>
      <c r="CE115" s="57">
        <f>IF(OR($A115="",CE$9=""),"",IFERROR(COUNTIFS('Job Catalog'!$F$10:$F$509,$A115,'Job Catalog'!$H$10:$H$509,CE$7,'Job Catalog'!$I$10:$I$509,CE$9)/COUNTA('Job Catalog'!$C$10:$C$509),""))</f>
        <v/>
      </c>
      <c r="CF115" s="57">
        <f>IF(OR($A115="",CF$9=""),"",IFERROR(COUNTIFS('Job Catalog'!$F$10:$F$509,$A115,'Job Catalog'!$H$10:$H$509,CF$7,'Job Catalog'!$I$10:$I$509,CF$9)/COUNTA('Job Catalog'!$C$10:$C$509),""))</f>
        <v/>
      </c>
      <c r="CG115" s="57">
        <f>IF(OR($A115="",CG$9=""),"",IFERROR(COUNTIFS('Job Catalog'!$F$10:$F$509,$A115,'Job Catalog'!$H$10:$H$509,CG$7,'Job Catalog'!$I$10:$I$509,CG$9)/COUNTA('Job Catalog'!$C$10:$C$509),""))</f>
        <v/>
      </c>
      <c r="CH115" s="57">
        <f>IF(OR($A115="",CH$9=""),"",IFERROR(COUNTIFS('Job Catalog'!$F$10:$F$509,$A115,'Job Catalog'!$H$10:$H$509,CH$7,'Job Catalog'!$I$10:$I$509,CH$9)/COUNTA('Job Catalog'!$C$10:$C$509),""))</f>
        <v/>
      </c>
      <c r="CI115" s="57">
        <f>IF(OR($A115="",CI$9=""),"",IFERROR(COUNTIFS('Job Catalog'!$F$10:$F$509,$A115,'Job Catalog'!$H$10:$H$509,CI$7,'Job Catalog'!$I$10:$I$509,CI$9)/COUNTA('Job Catalog'!$C$10:$C$509),""))</f>
        <v/>
      </c>
      <c r="CJ115" s="57">
        <f>IF(OR($A115="",CJ$9=""),"",IFERROR(COUNTIFS('Job Catalog'!$F$10:$F$509,$A115,'Job Catalog'!$H$10:$H$509,CJ$7,'Job Catalog'!$I$10:$I$509,CJ$9)/COUNTA('Job Catalog'!$C$10:$C$509),""))</f>
        <v/>
      </c>
      <c r="CK115" s="57">
        <f>IF(OR($A115="",CK$9=""),"",IFERROR(COUNTIFS('Job Catalog'!$F$10:$F$509,$A115,'Job Catalog'!$H$10:$H$509,CK$7,'Job Catalog'!$I$10:$I$509,CK$9)/COUNTA('Job Catalog'!$C$10:$C$509),""))</f>
        <v/>
      </c>
      <c r="CL115" s="57">
        <f>IF(OR($A115="",CL$9=""),"",IFERROR(COUNTIFS('Job Catalog'!$F$10:$F$509,$A115,'Job Catalog'!$H$10:$H$509,CL$7,'Job Catalog'!$I$10:$I$509,CL$9)/COUNTA('Job Catalog'!$C$10:$C$509),""))</f>
        <v/>
      </c>
      <c r="CM115" s="57">
        <f>IF(OR($A115="",CM$9=""),"",IFERROR(COUNTIFS('Job Catalog'!$F$10:$F$509,$A115,'Job Catalog'!$H$10:$H$509,CM$7,'Job Catalog'!$I$10:$I$509,CM$9)/COUNTA('Job Catalog'!$C$10:$C$509),""))</f>
        <v/>
      </c>
      <c r="CN115" s="57">
        <f>IF(OR($A115="",CN$9=""),"",IFERROR(COUNTIFS('Job Catalog'!$F$10:$F$509,$A115,'Job Catalog'!$H$10:$H$509,CN$7,'Job Catalog'!$I$10:$I$509,CN$9)/COUNTA('Job Catalog'!$C$10:$C$509),""))</f>
        <v/>
      </c>
      <c r="CO115" s="57">
        <f>IF(OR($A115="",CO$9=""),"",IFERROR(COUNTIFS('Job Catalog'!$F$10:$F$509,$A115,'Job Catalog'!$H$10:$H$509,CO$7,'Job Catalog'!$I$10:$I$509,CO$9)/COUNTA('Job Catalog'!$C$10:$C$509),""))</f>
        <v/>
      </c>
      <c r="CP115" s="57">
        <f>IF(OR($A115="",CP$9=""),"",IFERROR(COUNTIFS('Job Catalog'!$F$10:$F$509,$A115,'Job Catalog'!$H$10:$H$509,CP$7,'Job Catalog'!$I$10:$I$509,CP$9)/COUNTA('Job Catalog'!$C$10:$C$509),""))</f>
        <v/>
      </c>
      <c r="CQ115" s="57">
        <f>IF(OR($A115="",CQ$9=""),"",IFERROR(COUNTIFS('Job Catalog'!$F$10:$F$509,$A115,'Job Catalog'!$H$10:$H$509,CQ$7,'Job Catalog'!$I$10:$I$509,CQ$9)/COUNTA('Job Catalog'!$C$10:$C$509),""))</f>
        <v/>
      </c>
      <c r="CR115" s="57">
        <f>IF(OR($A115="",CR$9=""),"",IFERROR(COUNTIFS('Job Catalog'!$F$10:$F$509,$A115,'Job Catalog'!$H$10:$H$509,CR$7,'Job Catalog'!$I$10:$I$509,CR$9)/COUNTA('Job Catalog'!$C$10:$C$509),""))</f>
        <v/>
      </c>
      <c r="CS115" s="57">
        <f>IF(OR($A115="",CS$9=""),"",IFERROR(COUNTIFS('Job Catalog'!$F$10:$F$509,$A115,'Job Catalog'!$H$10:$H$509,CS$7,'Job Catalog'!$I$10:$I$509,CS$9)/COUNTA('Job Catalog'!$C$10:$C$509),""))</f>
        <v/>
      </c>
      <c r="CT115" s="57">
        <f>IF(OR($A115="",CT$9=""),"",IFERROR(COUNTIFS('Job Catalog'!$F$10:$F$509,$A115,'Job Catalog'!$H$10:$H$509,CT$7,'Job Catalog'!$I$10:$I$509,CT$9)/COUNTA('Job Catalog'!$C$10:$C$509),""))</f>
        <v/>
      </c>
      <c r="CU115" s="58">
        <f>IF($A115="","",SUM(C115:CT115))</f>
        <v/>
      </c>
    </row>
    <row r="116">
      <c r="A116">
        <f>IF(SETUP!$C254="","",SETUP!$C254)</f>
        <v/>
      </c>
      <c r="B116" s="9">
        <f>IF(SETUP!$C254="","",SETUP!$B254&amp;" / "&amp;SETUP!$D254)</f>
        <v/>
      </c>
      <c r="C116" s="57">
        <f>IF(OR($A116="",C$9=""),"",IFERROR(COUNTIFS('Job Catalog'!$F$10:$F$509,$A116,'Job Catalog'!$H$10:$H$509,C$7,'Job Catalog'!$I$10:$I$509,C$9)/COUNTA('Job Catalog'!$C$10:$C$509),""))</f>
        <v/>
      </c>
      <c r="D116" s="57">
        <f>IF(OR($A116="",D$9=""),"",IFERROR(COUNTIFS('Job Catalog'!$F$10:$F$509,$A116,'Job Catalog'!$H$10:$H$509,D$7,'Job Catalog'!$I$10:$I$509,D$9)/COUNTA('Job Catalog'!$C$10:$C$509),""))</f>
        <v/>
      </c>
      <c r="E116" s="57">
        <f>IF(OR($A116="",E$9=""),"",IFERROR(COUNTIFS('Job Catalog'!$F$10:$F$509,$A116,'Job Catalog'!$H$10:$H$509,E$7,'Job Catalog'!$I$10:$I$509,E$9)/COUNTA('Job Catalog'!$C$10:$C$509),""))</f>
        <v/>
      </c>
      <c r="F116" s="57">
        <f>IF(OR($A116="",F$9=""),"",IFERROR(COUNTIFS('Job Catalog'!$F$10:$F$509,$A116,'Job Catalog'!$H$10:$H$509,F$7,'Job Catalog'!$I$10:$I$509,F$9)/COUNTA('Job Catalog'!$C$10:$C$509),""))</f>
        <v/>
      </c>
      <c r="G116" s="57">
        <f>IF(OR($A116="",G$9=""),"",IFERROR(COUNTIFS('Job Catalog'!$F$10:$F$509,$A116,'Job Catalog'!$H$10:$H$509,G$7,'Job Catalog'!$I$10:$I$509,G$9)/COUNTA('Job Catalog'!$C$10:$C$509),""))</f>
        <v/>
      </c>
      <c r="H116" s="57">
        <f>IF(OR($A116="",H$9=""),"",IFERROR(COUNTIFS('Job Catalog'!$F$10:$F$509,$A116,'Job Catalog'!$H$10:$H$509,H$7,'Job Catalog'!$I$10:$I$509,H$9)/COUNTA('Job Catalog'!$C$10:$C$509),""))</f>
        <v/>
      </c>
      <c r="I116" s="57">
        <f>IF(OR($A116="",I$9=""),"",IFERROR(COUNTIFS('Job Catalog'!$F$10:$F$509,$A116,'Job Catalog'!$H$10:$H$509,I$7,'Job Catalog'!$I$10:$I$509,I$9)/COUNTA('Job Catalog'!$C$10:$C$509),""))</f>
        <v/>
      </c>
      <c r="J116" s="57">
        <f>IF(OR($A116="",J$9=""),"",IFERROR(COUNTIFS('Job Catalog'!$F$10:$F$509,$A116,'Job Catalog'!$H$10:$H$509,J$7,'Job Catalog'!$I$10:$I$509,J$9)/COUNTA('Job Catalog'!$C$10:$C$509),""))</f>
        <v/>
      </c>
      <c r="K116" s="57">
        <f>IF(OR($A116="",K$9=""),"",IFERROR(COUNTIFS('Job Catalog'!$F$10:$F$509,$A116,'Job Catalog'!$H$10:$H$509,K$7,'Job Catalog'!$I$10:$I$509,K$9)/COUNTA('Job Catalog'!$C$10:$C$509),""))</f>
        <v/>
      </c>
      <c r="L116" s="57">
        <f>IF(OR($A116="",L$9=""),"",IFERROR(COUNTIFS('Job Catalog'!$F$10:$F$509,$A116,'Job Catalog'!$H$10:$H$509,L$7,'Job Catalog'!$I$10:$I$509,L$9)/COUNTA('Job Catalog'!$C$10:$C$509),""))</f>
        <v/>
      </c>
      <c r="M116" s="57">
        <f>IF(OR($A116="",M$9=""),"",IFERROR(COUNTIFS('Job Catalog'!$F$10:$F$509,$A116,'Job Catalog'!$H$10:$H$509,M$7,'Job Catalog'!$I$10:$I$509,M$9)/COUNTA('Job Catalog'!$C$10:$C$509),""))</f>
        <v/>
      </c>
      <c r="N116" s="57">
        <f>IF(OR($A116="",N$9=""),"",IFERROR(COUNTIFS('Job Catalog'!$F$10:$F$509,$A116,'Job Catalog'!$H$10:$H$509,N$7,'Job Catalog'!$I$10:$I$509,N$9)/COUNTA('Job Catalog'!$C$10:$C$509),""))</f>
        <v/>
      </c>
      <c r="O116" s="57">
        <f>IF(OR($A116="",O$9=""),"",IFERROR(COUNTIFS('Job Catalog'!$F$10:$F$509,$A116,'Job Catalog'!$H$10:$H$509,O$7,'Job Catalog'!$I$10:$I$509,O$9)/COUNTA('Job Catalog'!$C$10:$C$509),""))</f>
        <v/>
      </c>
      <c r="P116" s="57">
        <f>IF(OR($A116="",P$9=""),"",IFERROR(COUNTIFS('Job Catalog'!$F$10:$F$509,$A116,'Job Catalog'!$H$10:$H$509,P$7,'Job Catalog'!$I$10:$I$509,P$9)/COUNTA('Job Catalog'!$C$10:$C$509),""))</f>
        <v/>
      </c>
      <c r="Q116" s="57">
        <f>IF(OR($A116="",Q$9=""),"",IFERROR(COUNTIFS('Job Catalog'!$F$10:$F$509,$A116,'Job Catalog'!$H$10:$H$509,Q$7,'Job Catalog'!$I$10:$I$509,Q$9)/COUNTA('Job Catalog'!$C$10:$C$509),""))</f>
        <v/>
      </c>
      <c r="R116" s="57">
        <f>IF(OR($A116="",R$9=""),"",IFERROR(COUNTIFS('Job Catalog'!$F$10:$F$509,$A116,'Job Catalog'!$H$10:$H$509,R$7,'Job Catalog'!$I$10:$I$509,R$9)/COUNTA('Job Catalog'!$C$10:$C$509),""))</f>
        <v/>
      </c>
      <c r="S116" s="57">
        <f>IF(OR($A116="",S$9=""),"",IFERROR(COUNTIFS('Job Catalog'!$F$10:$F$509,$A116,'Job Catalog'!$H$10:$H$509,S$7,'Job Catalog'!$I$10:$I$509,S$9)/COUNTA('Job Catalog'!$C$10:$C$509),""))</f>
        <v/>
      </c>
      <c r="T116" s="57">
        <f>IF(OR($A116="",T$9=""),"",IFERROR(COUNTIFS('Job Catalog'!$F$10:$F$509,$A116,'Job Catalog'!$H$10:$H$509,T$7,'Job Catalog'!$I$10:$I$509,T$9)/COUNTA('Job Catalog'!$C$10:$C$509),""))</f>
        <v/>
      </c>
      <c r="U116" s="57">
        <f>IF(OR($A116="",U$9=""),"",IFERROR(COUNTIFS('Job Catalog'!$F$10:$F$509,$A116,'Job Catalog'!$H$10:$H$509,U$7,'Job Catalog'!$I$10:$I$509,U$9)/COUNTA('Job Catalog'!$C$10:$C$509),""))</f>
        <v/>
      </c>
      <c r="V116" s="57">
        <f>IF(OR($A116="",V$9=""),"",IFERROR(COUNTIFS('Job Catalog'!$F$10:$F$509,$A116,'Job Catalog'!$H$10:$H$509,V$7,'Job Catalog'!$I$10:$I$509,V$9)/COUNTA('Job Catalog'!$C$10:$C$509),""))</f>
        <v/>
      </c>
      <c r="W116" s="57">
        <f>IF(OR($A116="",W$9=""),"",IFERROR(COUNTIFS('Job Catalog'!$F$10:$F$509,$A116,'Job Catalog'!$H$10:$H$509,W$7,'Job Catalog'!$I$10:$I$509,W$9)/COUNTA('Job Catalog'!$C$10:$C$509),""))</f>
        <v/>
      </c>
      <c r="X116" s="57">
        <f>IF(OR($A116="",X$9=""),"",IFERROR(COUNTIFS('Job Catalog'!$F$10:$F$509,$A116,'Job Catalog'!$H$10:$H$509,X$7,'Job Catalog'!$I$10:$I$509,X$9)/COUNTA('Job Catalog'!$C$10:$C$509),""))</f>
        <v/>
      </c>
      <c r="Y116" s="57">
        <f>IF(OR($A116="",Y$9=""),"",IFERROR(COUNTIFS('Job Catalog'!$F$10:$F$509,$A116,'Job Catalog'!$H$10:$H$509,Y$7,'Job Catalog'!$I$10:$I$509,Y$9)/COUNTA('Job Catalog'!$C$10:$C$509),""))</f>
        <v/>
      </c>
      <c r="Z116" s="57">
        <f>IF(OR($A116="",Z$9=""),"",IFERROR(COUNTIFS('Job Catalog'!$F$10:$F$509,$A116,'Job Catalog'!$H$10:$H$509,Z$7,'Job Catalog'!$I$10:$I$509,Z$9)/COUNTA('Job Catalog'!$C$10:$C$509),""))</f>
        <v/>
      </c>
      <c r="AA116" s="57">
        <f>IF(OR($A116="",AA$9=""),"",IFERROR(COUNTIFS('Job Catalog'!$F$10:$F$509,$A116,'Job Catalog'!$H$10:$H$509,AA$7,'Job Catalog'!$I$10:$I$509,AA$9)/COUNTA('Job Catalog'!$C$10:$C$509),""))</f>
        <v/>
      </c>
      <c r="AB116" s="57">
        <f>IF(OR($A116="",AB$9=""),"",IFERROR(COUNTIFS('Job Catalog'!$F$10:$F$509,$A116,'Job Catalog'!$H$10:$H$509,AB$7,'Job Catalog'!$I$10:$I$509,AB$9)/COUNTA('Job Catalog'!$C$10:$C$509),""))</f>
        <v/>
      </c>
      <c r="AC116" s="57">
        <f>IF(OR($A116="",AC$9=""),"",IFERROR(COUNTIFS('Job Catalog'!$F$10:$F$509,$A116,'Job Catalog'!$H$10:$H$509,AC$7,'Job Catalog'!$I$10:$I$509,AC$9)/COUNTA('Job Catalog'!$C$10:$C$509),""))</f>
        <v/>
      </c>
      <c r="AD116" s="57">
        <f>IF(OR($A116="",AD$9=""),"",IFERROR(COUNTIFS('Job Catalog'!$F$10:$F$509,$A116,'Job Catalog'!$H$10:$H$509,AD$7,'Job Catalog'!$I$10:$I$509,AD$9)/COUNTA('Job Catalog'!$C$10:$C$509),""))</f>
        <v/>
      </c>
      <c r="AE116" s="57">
        <f>IF(OR($A116="",AE$9=""),"",IFERROR(COUNTIFS('Job Catalog'!$F$10:$F$509,$A116,'Job Catalog'!$H$10:$H$509,AE$7,'Job Catalog'!$I$10:$I$509,AE$9)/COUNTA('Job Catalog'!$C$10:$C$509),""))</f>
        <v/>
      </c>
      <c r="AF116" s="57">
        <f>IF(OR($A116="",AF$9=""),"",IFERROR(COUNTIFS('Job Catalog'!$F$10:$F$509,$A116,'Job Catalog'!$H$10:$H$509,AF$7,'Job Catalog'!$I$10:$I$509,AF$9)/COUNTA('Job Catalog'!$C$10:$C$509),""))</f>
        <v/>
      </c>
      <c r="AG116" s="57">
        <f>IF(OR($A116="",AG$9=""),"",IFERROR(COUNTIFS('Job Catalog'!$F$10:$F$509,$A116,'Job Catalog'!$H$10:$H$509,AG$7,'Job Catalog'!$I$10:$I$509,AG$9)/COUNTA('Job Catalog'!$C$10:$C$509),""))</f>
        <v/>
      </c>
      <c r="AH116" s="57">
        <f>IF(OR($A116="",AH$9=""),"",IFERROR(COUNTIFS('Job Catalog'!$F$10:$F$509,$A116,'Job Catalog'!$H$10:$H$509,AH$7,'Job Catalog'!$I$10:$I$509,AH$9)/COUNTA('Job Catalog'!$C$10:$C$509),""))</f>
        <v/>
      </c>
      <c r="AI116" s="57">
        <f>IF(OR($A116="",AI$9=""),"",IFERROR(COUNTIFS('Job Catalog'!$F$10:$F$509,$A116,'Job Catalog'!$H$10:$H$509,AI$7,'Job Catalog'!$I$10:$I$509,AI$9)/COUNTA('Job Catalog'!$C$10:$C$509),""))</f>
        <v/>
      </c>
      <c r="AJ116" s="57">
        <f>IF(OR($A116="",AJ$9=""),"",IFERROR(COUNTIFS('Job Catalog'!$F$10:$F$509,$A116,'Job Catalog'!$H$10:$H$509,AJ$7,'Job Catalog'!$I$10:$I$509,AJ$9)/COUNTA('Job Catalog'!$C$10:$C$509),""))</f>
        <v/>
      </c>
      <c r="AK116" s="57">
        <f>IF(OR($A116="",AK$9=""),"",IFERROR(COUNTIFS('Job Catalog'!$F$10:$F$509,$A116,'Job Catalog'!$H$10:$H$509,AK$7,'Job Catalog'!$I$10:$I$509,AK$9)/COUNTA('Job Catalog'!$C$10:$C$509),""))</f>
        <v/>
      </c>
      <c r="AL116" s="57">
        <f>IF(OR($A116="",AL$9=""),"",IFERROR(COUNTIFS('Job Catalog'!$F$10:$F$509,$A116,'Job Catalog'!$H$10:$H$509,AL$7,'Job Catalog'!$I$10:$I$509,AL$9)/COUNTA('Job Catalog'!$C$10:$C$509),""))</f>
        <v/>
      </c>
      <c r="AM116" s="57">
        <f>IF(OR($A116="",AM$9=""),"",IFERROR(COUNTIFS('Job Catalog'!$F$10:$F$509,$A116,'Job Catalog'!$H$10:$H$509,AM$7,'Job Catalog'!$I$10:$I$509,AM$9)/COUNTA('Job Catalog'!$C$10:$C$509),""))</f>
        <v/>
      </c>
      <c r="AN116" s="57">
        <f>IF(OR($A116="",AN$9=""),"",IFERROR(COUNTIFS('Job Catalog'!$F$10:$F$509,$A116,'Job Catalog'!$H$10:$H$509,AN$7,'Job Catalog'!$I$10:$I$509,AN$9)/COUNTA('Job Catalog'!$C$10:$C$509),""))</f>
        <v/>
      </c>
      <c r="AO116" s="57">
        <f>IF(OR($A116="",AO$9=""),"",IFERROR(COUNTIFS('Job Catalog'!$F$10:$F$509,$A116,'Job Catalog'!$H$10:$H$509,AO$7,'Job Catalog'!$I$10:$I$509,AO$9)/COUNTA('Job Catalog'!$C$10:$C$509),""))</f>
        <v/>
      </c>
      <c r="AP116" s="57">
        <f>IF(OR($A116="",AP$9=""),"",IFERROR(COUNTIFS('Job Catalog'!$F$10:$F$509,$A116,'Job Catalog'!$H$10:$H$509,AP$7,'Job Catalog'!$I$10:$I$509,AP$9)/COUNTA('Job Catalog'!$C$10:$C$509),""))</f>
        <v/>
      </c>
      <c r="AQ116" s="57">
        <f>IF(OR($A116="",AQ$9=""),"",IFERROR(COUNTIFS('Job Catalog'!$F$10:$F$509,$A116,'Job Catalog'!$H$10:$H$509,AQ$7,'Job Catalog'!$I$10:$I$509,AQ$9)/COUNTA('Job Catalog'!$C$10:$C$509),""))</f>
        <v/>
      </c>
      <c r="AR116" s="57">
        <f>IF(OR($A116="",AR$9=""),"",IFERROR(COUNTIFS('Job Catalog'!$F$10:$F$509,$A116,'Job Catalog'!$H$10:$H$509,AR$7,'Job Catalog'!$I$10:$I$509,AR$9)/COUNTA('Job Catalog'!$C$10:$C$509),""))</f>
        <v/>
      </c>
      <c r="AS116" s="57">
        <f>IF(OR($A116="",AS$9=""),"",IFERROR(COUNTIFS('Job Catalog'!$F$10:$F$509,$A116,'Job Catalog'!$H$10:$H$509,AS$7,'Job Catalog'!$I$10:$I$509,AS$9)/COUNTA('Job Catalog'!$C$10:$C$509),""))</f>
        <v/>
      </c>
      <c r="AT116" s="57">
        <f>IF(OR($A116="",AT$9=""),"",IFERROR(COUNTIFS('Job Catalog'!$F$10:$F$509,$A116,'Job Catalog'!$H$10:$H$509,AT$7,'Job Catalog'!$I$10:$I$509,AT$9)/COUNTA('Job Catalog'!$C$10:$C$509),""))</f>
        <v/>
      </c>
      <c r="AU116" s="57">
        <f>IF(OR($A116="",AU$9=""),"",IFERROR(COUNTIFS('Job Catalog'!$F$10:$F$509,$A116,'Job Catalog'!$H$10:$H$509,AU$7,'Job Catalog'!$I$10:$I$509,AU$9)/COUNTA('Job Catalog'!$C$10:$C$509),""))</f>
        <v/>
      </c>
      <c r="AV116" s="57">
        <f>IF(OR($A116="",AV$9=""),"",IFERROR(COUNTIFS('Job Catalog'!$F$10:$F$509,$A116,'Job Catalog'!$H$10:$H$509,AV$7,'Job Catalog'!$I$10:$I$509,AV$9)/COUNTA('Job Catalog'!$C$10:$C$509),""))</f>
        <v/>
      </c>
      <c r="AW116" s="57">
        <f>IF(OR($A116="",AW$9=""),"",IFERROR(COUNTIFS('Job Catalog'!$F$10:$F$509,$A116,'Job Catalog'!$H$10:$H$509,AW$7,'Job Catalog'!$I$10:$I$509,AW$9)/COUNTA('Job Catalog'!$C$10:$C$509),""))</f>
        <v/>
      </c>
      <c r="AX116" s="57">
        <f>IF(OR($A116="",AX$9=""),"",IFERROR(COUNTIFS('Job Catalog'!$F$10:$F$509,$A116,'Job Catalog'!$H$10:$H$509,AX$7,'Job Catalog'!$I$10:$I$509,AX$9)/COUNTA('Job Catalog'!$C$10:$C$509),""))</f>
        <v/>
      </c>
      <c r="AY116" s="57">
        <f>IF(OR($A116="",AY$9=""),"",IFERROR(COUNTIFS('Job Catalog'!$F$10:$F$509,$A116,'Job Catalog'!$H$10:$H$509,AY$7,'Job Catalog'!$I$10:$I$509,AY$9)/COUNTA('Job Catalog'!$C$10:$C$509),""))</f>
        <v/>
      </c>
      <c r="AZ116" s="57">
        <f>IF(OR($A116="",AZ$9=""),"",IFERROR(COUNTIFS('Job Catalog'!$F$10:$F$509,$A116,'Job Catalog'!$H$10:$H$509,AZ$7,'Job Catalog'!$I$10:$I$509,AZ$9)/COUNTA('Job Catalog'!$C$10:$C$509),""))</f>
        <v/>
      </c>
      <c r="BA116" s="57">
        <f>IF(OR($A116="",BA$9=""),"",IFERROR(COUNTIFS('Job Catalog'!$F$10:$F$509,$A116,'Job Catalog'!$H$10:$H$509,BA$7,'Job Catalog'!$I$10:$I$509,BA$9)/COUNTA('Job Catalog'!$C$10:$C$509),""))</f>
        <v/>
      </c>
      <c r="BB116" s="57">
        <f>IF(OR($A116="",BB$9=""),"",IFERROR(COUNTIFS('Job Catalog'!$F$10:$F$509,$A116,'Job Catalog'!$H$10:$H$509,BB$7,'Job Catalog'!$I$10:$I$509,BB$9)/COUNTA('Job Catalog'!$C$10:$C$509),""))</f>
        <v/>
      </c>
      <c r="BC116" s="57">
        <f>IF(OR($A116="",BC$9=""),"",IFERROR(COUNTIFS('Job Catalog'!$F$10:$F$509,$A116,'Job Catalog'!$H$10:$H$509,BC$7,'Job Catalog'!$I$10:$I$509,BC$9)/COUNTA('Job Catalog'!$C$10:$C$509),""))</f>
        <v/>
      </c>
      <c r="BD116" s="57">
        <f>IF(OR($A116="",BD$9=""),"",IFERROR(COUNTIFS('Job Catalog'!$F$10:$F$509,$A116,'Job Catalog'!$H$10:$H$509,BD$7,'Job Catalog'!$I$10:$I$509,BD$9)/COUNTA('Job Catalog'!$C$10:$C$509),""))</f>
        <v/>
      </c>
      <c r="BE116" s="57">
        <f>IF(OR($A116="",BE$9=""),"",IFERROR(COUNTIFS('Job Catalog'!$F$10:$F$509,$A116,'Job Catalog'!$H$10:$H$509,BE$7,'Job Catalog'!$I$10:$I$509,BE$9)/COUNTA('Job Catalog'!$C$10:$C$509),""))</f>
        <v/>
      </c>
      <c r="BF116" s="57">
        <f>IF(OR($A116="",BF$9=""),"",IFERROR(COUNTIFS('Job Catalog'!$F$10:$F$509,$A116,'Job Catalog'!$H$10:$H$509,BF$7,'Job Catalog'!$I$10:$I$509,BF$9)/COUNTA('Job Catalog'!$C$10:$C$509),""))</f>
        <v/>
      </c>
      <c r="BG116" s="57">
        <f>IF(OR($A116="",BG$9=""),"",IFERROR(COUNTIFS('Job Catalog'!$F$10:$F$509,$A116,'Job Catalog'!$H$10:$H$509,BG$7,'Job Catalog'!$I$10:$I$509,BG$9)/COUNTA('Job Catalog'!$C$10:$C$509),""))</f>
        <v/>
      </c>
      <c r="BH116" s="57">
        <f>IF(OR($A116="",BH$9=""),"",IFERROR(COUNTIFS('Job Catalog'!$F$10:$F$509,$A116,'Job Catalog'!$H$10:$H$509,BH$7,'Job Catalog'!$I$10:$I$509,BH$9)/COUNTA('Job Catalog'!$C$10:$C$509),""))</f>
        <v/>
      </c>
      <c r="BI116" s="57">
        <f>IF(OR($A116="",BI$9=""),"",IFERROR(COUNTIFS('Job Catalog'!$F$10:$F$509,$A116,'Job Catalog'!$H$10:$H$509,BI$7,'Job Catalog'!$I$10:$I$509,BI$9)/COUNTA('Job Catalog'!$C$10:$C$509),""))</f>
        <v/>
      </c>
      <c r="BJ116" s="57">
        <f>IF(OR($A116="",BJ$9=""),"",IFERROR(COUNTIFS('Job Catalog'!$F$10:$F$509,$A116,'Job Catalog'!$H$10:$H$509,BJ$7,'Job Catalog'!$I$10:$I$509,BJ$9)/COUNTA('Job Catalog'!$C$10:$C$509),""))</f>
        <v/>
      </c>
      <c r="BK116" s="57">
        <f>IF(OR($A116="",BK$9=""),"",IFERROR(COUNTIFS('Job Catalog'!$F$10:$F$509,$A116,'Job Catalog'!$H$10:$H$509,BK$7,'Job Catalog'!$I$10:$I$509,BK$9)/COUNTA('Job Catalog'!$C$10:$C$509),""))</f>
        <v/>
      </c>
      <c r="BL116" s="57">
        <f>IF(OR($A116="",BL$9=""),"",IFERROR(COUNTIFS('Job Catalog'!$F$10:$F$509,$A116,'Job Catalog'!$H$10:$H$509,BL$7,'Job Catalog'!$I$10:$I$509,BL$9)/COUNTA('Job Catalog'!$C$10:$C$509),""))</f>
        <v/>
      </c>
      <c r="BM116" s="57">
        <f>IF(OR($A116="",BM$9=""),"",IFERROR(COUNTIFS('Job Catalog'!$F$10:$F$509,$A116,'Job Catalog'!$H$10:$H$509,BM$7,'Job Catalog'!$I$10:$I$509,BM$9)/COUNTA('Job Catalog'!$C$10:$C$509),""))</f>
        <v/>
      </c>
      <c r="BN116" s="57">
        <f>IF(OR($A116="",BN$9=""),"",IFERROR(COUNTIFS('Job Catalog'!$F$10:$F$509,$A116,'Job Catalog'!$H$10:$H$509,BN$7,'Job Catalog'!$I$10:$I$509,BN$9)/COUNTA('Job Catalog'!$C$10:$C$509),""))</f>
        <v/>
      </c>
      <c r="BO116" s="57">
        <f>IF(OR($A116="",BO$9=""),"",IFERROR(COUNTIFS('Job Catalog'!$F$10:$F$509,$A116,'Job Catalog'!$H$10:$H$509,BO$7,'Job Catalog'!$I$10:$I$509,BO$9)/COUNTA('Job Catalog'!$C$10:$C$509),""))</f>
        <v/>
      </c>
      <c r="BP116" s="57">
        <f>IF(OR($A116="",BP$9=""),"",IFERROR(COUNTIFS('Job Catalog'!$F$10:$F$509,$A116,'Job Catalog'!$H$10:$H$509,BP$7,'Job Catalog'!$I$10:$I$509,BP$9)/COUNTA('Job Catalog'!$C$10:$C$509),""))</f>
        <v/>
      </c>
      <c r="BQ116" s="57">
        <f>IF(OR($A116="",BQ$9=""),"",IFERROR(COUNTIFS('Job Catalog'!$F$10:$F$509,$A116,'Job Catalog'!$H$10:$H$509,BQ$7,'Job Catalog'!$I$10:$I$509,BQ$9)/COUNTA('Job Catalog'!$C$10:$C$509),""))</f>
        <v/>
      </c>
      <c r="BR116" s="57">
        <f>IF(OR($A116="",BR$9=""),"",IFERROR(COUNTIFS('Job Catalog'!$F$10:$F$509,$A116,'Job Catalog'!$H$10:$H$509,BR$7,'Job Catalog'!$I$10:$I$509,BR$9)/COUNTA('Job Catalog'!$C$10:$C$509),""))</f>
        <v/>
      </c>
      <c r="BS116" s="57">
        <f>IF(OR($A116="",BS$9=""),"",IFERROR(COUNTIFS('Job Catalog'!$F$10:$F$509,$A116,'Job Catalog'!$H$10:$H$509,BS$7,'Job Catalog'!$I$10:$I$509,BS$9)/COUNTA('Job Catalog'!$C$10:$C$509),""))</f>
        <v/>
      </c>
      <c r="BT116" s="57">
        <f>IF(OR($A116="",BT$9=""),"",IFERROR(COUNTIFS('Job Catalog'!$F$10:$F$509,$A116,'Job Catalog'!$H$10:$H$509,BT$7,'Job Catalog'!$I$10:$I$509,BT$9)/COUNTA('Job Catalog'!$C$10:$C$509),""))</f>
        <v/>
      </c>
      <c r="BU116" s="57">
        <f>IF(OR($A116="",BU$9=""),"",IFERROR(COUNTIFS('Job Catalog'!$F$10:$F$509,$A116,'Job Catalog'!$H$10:$H$509,BU$7,'Job Catalog'!$I$10:$I$509,BU$9)/COUNTA('Job Catalog'!$C$10:$C$509),""))</f>
        <v/>
      </c>
      <c r="BV116" s="57">
        <f>IF(OR($A116="",BV$9=""),"",IFERROR(COUNTIFS('Job Catalog'!$F$10:$F$509,$A116,'Job Catalog'!$H$10:$H$509,BV$7,'Job Catalog'!$I$10:$I$509,BV$9)/COUNTA('Job Catalog'!$C$10:$C$509),""))</f>
        <v/>
      </c>
      <c r="BW116" s="57">
        <f>IF(OR($A116="",BW$9=""),"",IFERROR(COUNTIFS('Job Catalog'!$F$10:$F$509,$A116,'Job Catalog'!$H$10:$H$509,BW$7,'Job Catalog'!$I$10:$I$509,BW$9)/COUNTA('Job Catalog'!$C$10:$C$509),""))</f>
        <v/>
      </c>
      <c r="BX116" s="57">
        <f>IF(OR($A116="",BX$9=""),"",IFERROR(COUNTIFS('Job Catalog'!$F$10:$F$509,$A116,'Job Catalog'!$H$10:$H$509,BX$7,'Job Catalog'!$I$10:$I$509,BX$9)/COUNTA('Job Catalog'!$C$10:$C$509),""))</f>
        <v/>
      </c>
      <c r="BY116" s="57">
        <f>IF(OR($A116="",BY$9=""),"",IFERROR(COUNTIFS('Job Catalog'!$F$10:$F$509,$A116,'Job Catalog'!$H$10:$H$509,BY$7,'Job Catalog'!$I$10:$I$509,BY$9)/COUNTA('Job Catalog'!$C$10:$C$509),""))</f>
        <v/>
      </c>
      <c r="BZ116" s="57">
        <f>IF(OR($A116="",BZ$9=""),"",IFERROR(COUNTIFS('Job Catalog'!$F$10:$F$509,$A116,'Job Catalog'!$H$10:$H$509,BZ$7,'Job Catalog'!$I$10:$I$509,BZ$9)/COUNTA('Job Catalog'!$C$10:$C$509),""))</f>
        <v/>
      </c>
      <c r="CA116" s="57">
        <f>IF(OR($A116="",CA$9=""),"",IFERROR(COUNTIFS('Job Catalog'!$F$10:$F$509,$A116,'Job Catalog'!$H$10:$H$509,CA$7,'Job Catalog'!$I$10:$I$509,CA$9)/COUNTA('Job Catalog'!$C$10:$C$509),""))</f>
        <v/>
      </c>
      <c r="CB116" s="57">
        <f>IF(OR($A116="",CB$9=""),"",IFERROR(COUNTIFS('Job Catalog'!$F$10:$F$509,$A116,'Job Catalog'!$H$10:$H$509,CB$7,'Job Catalog'!$I$10:$I$509,CB$9)/COUNTA('Job Catalog'!$C$10:$C$509),""))</f>
        <v/>
      </c>
      <c r="CC116" s="57">
        <f>IF(OR($A116="",CC$9=""),"",IFERROR(COUNTIFS('Job Catalog'!$F$10:$F$509,$A116,'Job Catalog'!$H$10:$H$509,CC$7,'Job Catalog'!$I$10:$I$509,CC$9)/COUNTA('Job Catalog'!$C$10:$C$509),""))</f>
        <v/>
      </c>
      <c r="CD116" s="57">
        <f>IF(OR($A116="",CD$9=""),"",IFERROR(COUNTIFS('Job Catalog'!$F$10:$F$509,$A116,'Job Catalog'!$H$10:$H$509,CD$7,'Job Catalog'!$I$10:$I$509,CD$9)/COUNTA('Job Catalog'!$C$10:$C$509),""))</f>
        <v/>
      </c>
      <c r="CE116" s="57">
        <f>IF(OR($A116="",CE$9=""),"",IFERROR(COUNTIFS('Job Catalog'!$F$10:$F$509,$A116,'Job Catalog'!$H$10:$H$509,CE$7,'Job Catalog'!$I$10:$I$509,CE$9)/COUNTA('Job Catalog'!$C$10:$C$509),""))</f>
        <v/>
      </c>
      <c r="CF116" s="57">
        <f>IF(OR($A116="",CF$9=""),"",IFERROR(COUNTIFS('Job Catalog'!$F$10:$F$509,$A116,'Job Catalog'!$H$10:$H$509,CF$7,'Job Catalog'!$I$10:$I$509,CF$9)/COUNTA('Job Catalog'!$C$10:$C$509),""))</f>
        <v/>
      </c>
      <c r="CG116" s="57">
        <f>IF(OR($A116="",CG$9=""),"",IFERROR(COUNTIFS('Job Catalog'!$F$10:$F$509,$A116,'Job Catalog'!$H$10:$H$509,CG$7,'Job Catalog'!$I$10:$I$509,CG$9)/COUNTA('Job Catalog'!$C$10:$C$509),""))</f>
        <v/>
      </c>
      <c r="CH116" s="57">
        <f>IF(OR($A116="",CH$9=""),"",IFERROR(COUNTIFS('Job Catalog'!$F$10:$F$509,$A116,'Job Catalog'!$H$10:$H$509,CH$7,'Job Catalog'!$I$10:$I$509,CH$9)/COUNTA('Job Catalog'!$C$10:$C$509),""))</f>
        <v/>
      </c>
      <c r="CI116" s="57">
        <f>IF(OR($A116="",CI$9=""),"",IFERROR(COUNTIFS('Job Catalog'!$F$10:$F$509,$A116,'Job Catalog'!$H$10:$H$509,CI$7,'Job Catalog'!$I$10:$I$509,CI$9)/COUNTA('Job Catalog'!$C$10:$C$509),""))</f>
        <v/>
      </c>
      <c r="CJ116" s="57">
        <f>IF(OR($A116="",CJ$9=""),"",IFERROR(COUNTIFS('Job Catalog'!$F$10:$F$509,$A116,'Job Catalog'!$H$10:$H$509,CJ$7,'Job Catalog'!$I$10:$I$509,CJ$9)/COUNTA('Job Catalog'!$C$10:$C$509),""))</f>
        <v/>
      </c>
      <c r="CK116" s="57">
        <f>IF(OR($A116="",CK$9=""),"",IFERROR(COUNTIFS('Job Catalog'!$F$10:$F$509,$A116,'Job Catalog'!$H$10:$H$509,CK$7,'Job Catalog'!$I$10:$I$509,CK$9)/COUNTA('Job Catalog'!$C$10:$C$509),""))</f>
        <v/>
      </c>
      <c r="CL116" s="57">
        <f>IF(OR($A116="",CL$9=""),"",IFERROR(COUNTIFS('Job Catalog'!$F$10:$F$509,$A116,'Job Catalog'!$H$10:$H$509,CL$7,'Job Catalog'!$I$10:$I$509,CL$9)/COUNTA('Job Catalog'!$C$10:$C$509),""))</f>
        <v/>
      </c>
      <c r="CM116" s="57">
        <f>IF(OR($A116="",CM$9=""),"",IFERROR(COUNTIFS('Job Catalog'!$F$10:$F$509,$A116,'Job Catalog'!$H$10:$H$509,CM$7,'Job Catalog'!$I$10:$I$509,CM$9)/COUNTA('Job Catalog'!$C$10:$C$509),""))</f>
        <v/>
      </c>
      <c r="CN116" s="57">
        <f>IF(OR($A116="",CN$9=""),"",IFERROR(COUNTIFS('Job Catalog'!$F$10:$F$509,$A116,'Job Catalog'!$H$10:$H$509,CN$7,'Job Catalog'!$I$10:$I$509,CN$9)/COUNTA('Job Catalog'!$C$10:$C$509),""))</f>
        <v/>
      </c>
      <c r="CO116" s="57">
        <f>IF(OR($A116="",CO$9=""),"",IFERROR(COUNTIFS('Job Catalog'!$F$10:$F$509,$A116,'Job Catalog'!$H$10:$H$509,CO$7,'Job Catalog'!$I$10:$I$509,CO$9)/COUNTA('Job Catalog'!$C$10:$C$509),""))</f>
        <v/>
      </c>
      <c r="CP116" s="57">
        <f>IF(OR($A116="",CP$9=""),"",IFERROR(COUNTIFS('Job Catalog'!$F$10:$F$509,$A116,'Job Catalog'!$H$10:$H$509,CP$7,'Job Catalog'!$I$10:$I$509,CP$9)/COUNTA('Job Catalog'!$C$10:$C$509),""))</f>
        <v/>
      </c>
      <c r="CQ116" s="57">
        <f>IF(OR($A116="",CQ$9=""),"",IFERROR(COUNTIFS('Job Catalog'!$F$10:$F$509,$A116,'Job Catalog'!$H$10:$H$509,CQ$7,'Job Catalog'!$I$10:$I$509,CQ$9)/COUNTA('Job Catalog'!$C$10:$C$509),""))</f>
        <v/>
      </c>
      <c r="CR116" s="57">
        <f>IF(OR($A116="",CR$9=""),"",IFERROR(COUNTIFS('Job Catalog'!$F$10:$F$509,$A116,'Job Catalog'!$H$10:$H$509,CR$7,'Job Catalog'!$I$10:$I$509,CR$9)/COUNTA('Job Catalog'!$C$10:$C$509),""))</f>
        <v/>
      </c>
      <c r="CS116" s="57">
        <f>IF(OR($A116="",CS$9=""),"",IFERROR(COUNTIFS('Job Catalog'!$F$10:$F$509,$A116,'Job Catalog'!$H$10:$H$509,CS$7,'Job Catalog'!$I$10:$I$509,CS$9)/COUNTA('Job Catalog'!$C$10:$C$509),""))</f>
        <v/>
      </c>
      <c r="CT116" s="57">
        <f>IF(OR($A116="",CT$9=""),"",IFERROR(COUNTIFS('Job Catalog'!$F$10:$F$509,$A116,'Job Catalog'!$H$10:$H$509,CT$7,'Job Catalog'!$I$10:$I$509,CT$9)/COUNTA('Job Catalog'!$C$10:$C$509),""))</f>
        <v/>
      </c>
      <c r="CU116" s="58">
        <f>IF($A116="","",SUM(C116:CT116))</f>
        <v/>
      </c>
    </row>
    <row r="117">
      <c r="A117">
        <f>IF(SETUP!$C255="","",SETUP!$C255)</f>
        <v/>
      </c>
      <c r="B117" s="9">
        <f>IF(SETUP!$C255="","",SETUP!$B255&amp;" / "&amp;SETUP!$D255)</f>
        <v/>
      </c>
      <c r="C117" s="57">
        <f>IF(OR($A117="",C$9=""),"",IFERROR(COUNTIFS('Job Catalog'!$F$10:$F$509,$A117,'Job Catalog'!$H$10:$H$509,C$7,'Job Catalog'!$I$10:$I$509,C$9)/COUNTA('Job Catalog'!$C$10:$C$509),""))</f>
        <v/>
      </c>
      <c r="D117" s="57">
        <f>IF(OR($A117="",D$9=""),"",IFERROR(COUNTIFS('Job Catalog'!$F$10:$F$509,$A117,'Job Catalog'!$H$10:$H$509,D$7,'Job Catalog'!$I$10:$I$509,D$9)/COUNTA('Job Catalog'!$C$10:$C$509),""))</f>
        <v/>
      </c>
      <c r="E117" s="57">
        <f>IF(OR($A117="",E$9=""),"",IFERROR(COUNTIFS('Job Catalog'!$F$10:$F$509,$A117,'Job Catalog'!$H$10:$H$509,E$7,'Job Catalog'!$I$10:$I$509,E$9)/COUNTA('Job Catalog'!$C$10:$C$509),""))</f>
        <v/>
      </c>
      <c r="F117" s="57">
        <f>IF(OR($A117="",F$9=""),"",IFERROR(COUNTIFS('Job Catalog'!$F$10:$F$509,$A117,'Job Catalog'!$H$10:$H$509,F$7,'Job Catalog'!$I$10:$I$509,F$9)/COUNTA('Job Catalog'!$C$10:$C$509),""))</f>
        <v/>
      </c>
      <c r="G117" s="57">
        <f>IF(OR($A117="",G$9=""),"",IFERROR(COUNTIFS('Job Catalog'!$F$10:$F$509,$A117,'Job Catalog'!$H$10:$H$509,G$7,'Job Catalog'!$I$10:$I$509,G$9)/COUNTA('Job Catalog'!$C$10:$C$509),""))</f>
        <v/>
      </c>
      <c r="H117" s="57">
        <f>IF(OR($A117="",H$9=""),"",IFERROR(COUNTIFS('Job Catalog'!$F$10:$F$509,$A117,'Job Catalog'!$H$10:$H$509,H$7,'Job Catalog'!$I$10:$I$509,H$9)/COUNTA('Job Catalog'!$C$10:$C$509),""))</f>
        <v/>
      </c>
      <c r="I117" s="57">
        <f>IF(OR($A117="",I$9=""),"",IFERROR(COUNTIFS('Job Catalog'!$F$10:$F$509,$A117,'Job Catalog'!$H$10:$H$509,I$7,'Job Catalog'!$I$10:$I$509,I$9)/COUNTA('Job Catalog'!$C$10:$C$509),""))</f>
        <v/>
      </c>
      <c r="J117" s="57">
        <f>IF(OR($A117="",J$9=""),"",IFERROR(COUNTIFS('Job Catalog'!$F$10:$F$509,$A117,'Job Catalog'!$H$10:$H$509,J$7,'Job Catalog'!$I$10:$I$509,J$9)/COUNTA('Job Catalog'!$C$10:$C$509),""))</f>
        <v/>
      </c>
      <c r="K117" s="57">
        <f>IF(OR($A117="",K$9=""),"",IFERROR(COUNTIFS('Job Catalog'!$F$10:$F$509,$A117,'Job Catalog'!$H$10:$H$509,K$7,'Job Catalog'!$I$10:$I$509,K$9)/COUNTA('Job Catalog'!$C$10:$C$509),""))</f>
        <v/>
      </c>
      <c r="L117" s="57">
        <f>IF(OR($A117="",L$9=""),"",IFERROR(COUNTIFS('Job Catalog'!$F$10:$F$509,$A117,'Job Catalog'!$H$10:$H$509,L$7,'Job Catalog'!$I$10:$I$509,L$9)/COUNTA('Job Catalog'!$C$10:$C$509),""))</f>
        <v/>
      </c>
      <c r="M117" s="57">
        <f>IF(OR($A117="",M$9=""),"",IFERROR(COUNTIFS('Job Catalog'!$F$10:$F$509,$A117,'Job Catalog'!$H$10:$H$509,M$7,'Job Catalog'!$I$10:$I$509,M$9)/COUNTA('Job Catalog'!$C$10:$C$509),""))</f>
        <v/>
      </c>
      <c r="N117" s="57">
        <f>IF(OR($A117="",N$9=""),"",IFERROR(COUNTIFS('Job Catalog'!$F$10:$F$509,$A117,'Job Catalog'!$H$10:$H$509,N$7,'Job Catalog'!$I$10:$I$509,N$9)/COUNTA('Job Catalog'!$C$10:$C$509),""))</f>
        <v/>
      </c>
      <c r="O117" s="57">
        <f>IF(OR($A117="",O$9=""),"",IFERROR(COUNTIFS('Job Catalog'!$F$10:$F$509,$A117,'Job Catalog'!$H$10:$H$509,O$7,'Job Catalog'!$I$10:$I$509,O$9)/COUNTA('Job Catalog'!$C$10:$C$509),""))</f>
        <v/>
      </c>
      <c r="P117" s="57">
        <f>IF(OR($A117="",P$9=""),"",IFERROR(COUNTIFS('Job Catalog'!$F$10:$F$509,$A117,'Job Catalog'!$H$10:$H$509,P$7,'Job Catalog'!$I$10:$I$509,P$9)/COUNTA('Job Catalog'!$C$10:$C$509),""))</f>
        <v/>
      </c>
      <c r="Q117" s="57">
        <f>IF(OR($A117="",Q$9=""),"",IFERROR(COUNTIFS('Job Catalog'!$F$10:$F$509,$A117,'Job Catalog'!$H$10:$H$509,Q$7,'Job Catalog'!$I$10:$I$509,Q$9)/COUNTA('Job Catalog'!$C$10:$C$509),""))</f>
        <v/>
      </c>
      <c r="R117" s="57">
        <f>IF(OR($A117="",R$9=""),"",IFERROR(COUNTIFS('Job Catalog'!$F$10:$F$509,$A117,'Job Catalog'!$H$10:$H$509,R$7,'Job Catalog'!$I$10:$I$509,R$9)/COUNTA('Job Catalog'!$C$10:$C$509),""))</f>
        <v/>
      </c>
      <c r="S117" s="57">
        <f>IF(OR($A117="",S$9=""),"",IFERROR(COUNTIFS('Job Catalog'!$F$10:$F$509,$A117,'Job Catalog'!$H$10:$H$509,S$7,'Job Catalog'!$I$10:$I$509,S$9)/COUNTA('Job Catalog'!$C$10:$C$509),""))</f>
        <v/>
      </c>
      <c r="T117" s="57">
        <f>IF(OR($A117="",T$9=""),"",IFERROR(COUNTIFS('Job Catalog'!$F$10:$F$509,$A117,'Job Catalog'!$H$10:$H$509,T$7,'Job Catalog'!$I$10:$I$509,T$9)/COUNTA('Job Catalog'!$C$10:$C$509),""))</f>
        <v/>
      </c>
      <c r="U117" s="57">
        <f>IF(OR($A117="",U$9=""),"",IFERROR(COUNTIFS('Job Catalog'!$F$10:$F$509,$A117,'Job Catalog'!$H$10:$H$509,U$7,'Job Catalog'!$I$10:$I$509,U$9)/COUNTA('Job Catalog'!$C$10:$C$509),""))</f>
        <v/>
      </c>
      <c r="V117" s="57">
        <f>IF(OR($A117="",V$9=""),"",IFERROR(COUNTIFS('Job Catalog'!$F$10:$F$509,$A117,'Job Catalog'!$H$10:$H$509,V$7,'Job Catalog'!$I$10:$I$509,V$9)/COUNTA('Job Catalog'!$C$10:$C$509),""))</f>
        <v/>
      </c>
      <c r="W117" s="57">
        <f>IF(OR($A117="",W$9=""),"",IFERROR(COUNTIFS('Job Catalog'!$F$10:$F$509,$A117,'Job Catalog'!$H$10:$H$509,W$7,'Job Catalog'!$I$10:$I$509,W$9)/COUNTA('Job Catalog'!$C$10:$C$509),""))</f>
        <v/>
      </c>
      <c r="X117" s="57">
        <f>IF(OR($A117="",X$9=""),"",IFERROR(COUNTIFS('Job Catalog'!$F$10:$F$509,$A117,'Job Catalog'!$H$10:$H$509,X$7,'Job Catalog'!$I$10:$I$509,X$9)/COUNTA('Job Catalog'!$C$10:$C$509),""))</f>
        <v/>
      </c>
      <c r="Y117" s="57">
        <f>IF(OR($A117="",Y$9=""),"",IFERROR(COUNTIFS('Job Catalog'!$F$10:$F$509,$A117,'Job Catalog'!$H$10:$H$509,Y$7,'Job Catalog'!$I$10:$I$509,Y$9)/COUNTA('Job Catalog'!$C$10:$C$509),""))</f>
        <v/>
      </c>
      <c r="Z117" s="57">
        <f>IF(OR($A117="",Z$9=""),"",IFERROR(COUNTIFS('Job Catalog'!$F$10:$F$509,$A117,'Job Catalog'!$H$10:$H$509,Z$7,'Job Catalog'!$I$10:$I$509,Z$9)/COUNTA('Job Catalog'!$C$10:$C$509),""))</f>
        <v/>
      </c>
      <c r="AA117" s="57">
        <f>IF(OR($A117="",AA$9=""),"",IFERROR(COUNTIFS('Job Catalog'!$F$10:$F$509,$A117,'Job Catalog'!$H$10:$H$509,AA$7,'Job Catalog'!$I$10:$I$509,AA$9)/COUNTA('Job Catalog'!$C$10:$C$509),""))</f>
        <v/>
      </c>
      <c r="AB117" s="57">
        <f>IF(OR($A117="",AB$9=""),"",IFERROR(COUNTIFS('Job Catalog'!$F$10:$F$509,$A117,'Job Catalog'!$H$10:$H$509,AB$7,'Job Catalog'!$I$10:$I$509,AB$9)/COUNTA('Job Catalog'!$C$10:$C$509),""))</f>
        <v/>
      </c>
      <c r="AC117" s="57">
        <f>IF(OR($A117="",AC$9=""),"",IFERROR(COUNTIFS('Job Catalog'!$F$10:$F$509,$A117,'Job Catalog'!$H$10:$H$509,AC$7,'Job Catalog'!$I$10:$I$509,AC$9)/COUNTA('Job Catalog'!$C$10:$C$509),""))</f>
        <v/>
      </c>
      <c r="AD117" s="57">
        <f>IF(OR($A117="",AD$9=""),"",IFERROR(COUNTIFS('Job Catalog'!$F$10:$F$509,$A117,'Job Catalog'!$H$10:$H$509,AD$7,'Job Catalog'!$I$10:$I$509,AD$9)/COUNTA('Job Catalog'!$C$10:$C$509),""))</f>
        <v/>
      </c>
      <c r="AE117" s="57">
        <f>IF(OR($A117="",AE$9=""),"",IFERROR(COUNTIFS('Job Catalog'!$F$10:$F$509,$A117,'Job Catalog'!$H$10:$H$509,AE$7,'Job Catalog'!$I$10:$I$509,AE$9)/COUNTA('Job Catalog'!$C$10:$C$509),""))</f>
        <v/>
      </c>
      <c r="AF117" s="57">
        <f>IF(OR($A117="",AF$9=""),"",IFERROR(COUNTIFS('Job Catalog'!$F$10:$F$509,$A117,'Job Catalog'!$H$10:$H$509,AF$7,'Job Catalog'!$I$10:$I$509,AF$9)/COUNTA('Job Catalog'!$C$10:$C$509),""))</f>
        <v/>
      </c>
      <c r="AG117" s="57">
        <f>IF(OR($A117="",AG$9=""),"",IFERROR(COUNTIFS('Job Catalog'!$F$10:$F$509,$A117,'Job Catalog'!$H$10:$H$509,AG$7,'Job Catalog'!$I$10:$I$509,AG$9)/COUNTA('Job Catalog'!$C$10:$C$509),""))</f>
        <v/>
      </c>
      <c r="AH117" s="57">
        <f>IF(OR($A117="",AH$9=""),"",IFERROR(COUNTIFS('Job Catalog'!$F$10:$F$509,$A117,'Job Catalog'!$H$10:$H$509,AH$7,'Job Catalog'!$I$10:$I$509,AH$9)/COUNTA('Job Catalog'!$C$10:$C$509),""))</f>
        <v/>
      </c>
      <c r="AI117" s="57">
        <f>IF(OR($A117="",AI$9=""),"",IFERROR(COUNTIFS('Job Catalog'!$F$10:$F$509,$A117,'Job Catalog'!$H$10:$H$509,AI$7,'Job Catalog'!$I$10:$I$509,AI$9)/COUNTA('Job Catalog'!$C$10:$C$509),""))</f>
        <v/>
      </c>
      <c r="AJ117" s="57">
        <f>IF(OR($A117="",AJ$9=""),"",IFERROR(COUNTIFS('Job Catalog'!$F$10:$F$509,$A117,'Job Catalog'!$H$10:$H$509,AJ$7,'Job Catalog'!$I$10:$I$509,AJ$9)/COUNTA('Job Catalog'!$C$10:$C$509),""))</f>
        <v/>
      </c>
      <c r="AK117" s="57">
        <f>IF(OR($A117="",AK$9=""),"",IFERROR(COUNTIFS('Job Catalog'!$F$10:$F$509,$A117,'Job Catalog'!$H$10:$H$509,AK$7,'Job Catalog'!$I$10:$I$509,AK$9)/COUNTA('Job Catalog'!$C$10:$C$509),""))</f>
        <v/>
      </c>
      <c r="AL117" s="57">
        <f>IF(OR($A117="",AL$9=""),"",IFERROR(COUNTIFS('Job Catalog'!$F$10:$F$509,$A117,'Job Catalog'!$H$10:$H$509,AL$7,'Job Catalog'!$I$10:$I$509,AL$9)/COUNTA('Job Catalog'!$C$10:$C$509),""))</f>
        <v/>
      </c>
      <c r="AM117" s="57">
        <f>IF(OR($A117="",AM$9=""),"",IFERROR(COUNTIFS('Job Catalog'!$F$10:$F$509,$A117,'Job Catalog'!$H$10:$H$509,AM$7,'Job Catalog'!$I$10:$I$509,AM$9)/COUNTA('Job Catalog'!$C$10:$C$509),""))</f>
        <v/>
      </c>
      <c r="AN117" s="57">
        <f>IF(OR($A117="",AN$9=""),"",IFERROR(COUNTIFS('Job Catalog'!$F$10:$F$509,$A117,'Job Catalog'!$H$10:$H$509,AN$7,'Job Catalog'!$I$10:$I$509,AN$9)/COUNTA('Job Catalog'!$C$10:$C$509),""))</f>
        <v/>
      </c>
      <c r="AO117" s="57">
        <f>IF(OR($A117="",AO$9=""),"",IFERROR(COUNTIFS('Job Catalog'!$F$10:$F$509,$A117,'Job Catalog'!$H$10:$H$509,AO$7,'Job Catalog'!$I$10:$I$509,AO$9)/COUNTA('Job Catalog'!$C$10:$C$509),""))</f>
        <v/>
      </c>
      <c r="AP117" s="57">
        <f>IF(OR($A117="",AP$9=""),"",IFERROR(COUNTIFS('Job Catalog'!$F$10:$F$509,$A117,'Job Catalog'!$H$10:$H$509,AP$7,'Job Catalog'!$I$10:$I$509,AP$9)/COUNTA('Job Catalog'!$C$10:$C$509),""))</f>
        <v/>
      </c>
      <c r="AQ117" s="57">
        <f>IF(OR($A117="",AQ$9=""),"",IFERROR(COUNTIFS('Job Catalog'!$F$10:$F$509,$A117,'Job Catalog'!$H$10:$H$509,AQ$7,'Job Catalog'!$I$10:$I$509,AQ$9)/COUNTA('Job Catalog'!$C$10:$C$509),""))</f>
        <v/>
      </c>
      <c r="AR117" s="57">
        <f>IF(OR($A117="",AR$9=""),"",IFERROR(COUNTIFS('Job Catalog'!$F$10:$F$509,$A117,'Job Catalog'!$H$10:$H$509,AR$7,'Job Catalog'!$I$10:$I$509,AR$9)/COUNTA('Job Catalog'!$C$10:$C$509),""))</f>
        <v/>
      </c>
      <c r="AS117" s="57">
        <f>IF(OR($A117="",AS$9=""),"",IFERROR(COUNTIFS('Job Catalog'!$F$10:$F$509,$A117,'Job Catalog'!$H$10:$H$509,AS$7,'Job Catalog'!$I$10:$I$509,AS$9)/COUNTA('Job Catalog'!$C$10:$C$509),""))</f>
        <v/>
      </c>
      <c r="AT117" s="57">
        <f>IF(OR($A117="",AT$9=""),"",IFERROR(COUNTIFS('Job Catalog'!$F$10:$F$509,$A117,'Job Catalog'!$H$10:$H$509,AT$7,'Job Catalog'!$I$10:$I$509,AT$9)/COUNTA('Job Catalog'!$C$10:$C$509),""))</f>
        <v/>
      </c>
      <c r="AU117" s="57">
        <f>IF(OR($A117="",AU$9=""),"",IFERROR(COUNTIFS('Job Catalog'!$F$10:$F$509,$A117,'Job Catalog'!$H$10:$H$509,AU$7,'Job Catalog'!$I$10:$I$509,AU$9)/COUNTA('Job Catalog'!$C$10:$C$509),""))</f>
        <v/>
      </c>
      <c r="AV117" s="57">
        <f>IF(OR($A117="",AV$9=""),"",IFERROR(COUNTIFS('Job Catalog'!$F$10:$F$509,$A117,'Job Catalog'!$H$10:$H$509,AV$7,'Job Catalog'!$I$10:$I$509,AV$9)/COUNTA('Job Catalog'!$C$10:$C$509),""))</f>
        <v/>
      </c>
      <c r="AW117" s="57">
        <f>IF(OR($A117="",AW$9=""),"",IFERROR(COUNTIFS('Job Catalog'!$F$10:$F$509,$A117,'Job Catalog'!$H$10:$H$509,AW$7,'Job Catalog'!$I$10:$I$509,AW$9)/COUNTA('Job Catalog'!$C$10:$C$509),""))</f>
        <v/>
      </c>
      <c r="AX117" s="57">
        <f>IF(OR($A117="",AX$9=""),"",IFERROR(COUNTIFS('Job Catalog'!$F$10:$F$509,$A117,'Job Catalog'!$H$10:$H$509,AX$7,'Job Catalog'!$I$10:$I$509,AX$9)/COUNTA('Job Catalog'!$C$10:$C$509),""))</f>
        <v/>
      </c>
      <c r="AY117" s="57">
        <f>IF(OR($A117="",AY$9=""),"",IFERROR(COUNTIFS('Job Catalog'!$F$10:$F$509,$A117,'Job Catalog'!$H$10:$H$509,AY$7,'Job Catalog'!$I$10:$I$509,AY$9)/COUNTA('Job Catalog'!$C$10:$C$509),""))</f>
        <v/>
      </c>
      <c r="AZ117" s="57">
        <f>IF(OR($A117="",AZ$9=""),"",IFERROR(COUNTIFS('Job Catalog'!$F$10:$F$509,$A117,'Job Catalog'!$H$10:$H$509,AZ$7,'Job Catalog'!$I$10:$I$509,AZ$9)/COUNTA('Job Catalog'!$C$10:$C$509),""))</f>
        <v/>
      </c>
      <c r="BA117" s="57">
        <f>IF(OR($A117="",BA$9=""),"",IFERROR(COUNTIFS('Job Catalog'!$F$10:$F$509,$A117,'Job Catalog'!$H$10:$H$509,BA$7,'Job Catalog'!$I$10:$I$509,BA$9)/COUNTA('Job Catalog'!$C$10:$C$509),""))</f>
        <v/>
      </c>
      <c r="BB117" s="57">
        <f>IF(OR($A117="",BB$9=""),"",IFERROR(COUNTIFS('Job Catalog'!$F$10:$F$509,$A117,'Job Catalog'!$H$10:$H$509,BB$7,'Job Catalog'!$I$10:$I$509,BB$9)/COUNTA('Job Catalog'!$C$10:$C$509),""))</f>
        <v/>
      </c>
      <c r="BC117" s="57">
        <f>IF(OR($A117="",BC$9=""),"",IFERROR(COUNTIFS('Job Catalog'!$F$10:$F$509,$A117,'Job Catalog'!$H$10:$H$509,BC$7,'Job Catalog'!$I$10:$I$509,BC$9)/COUNTA('Job Catalog'!$C$10:$C$509),""))</f>
        <v/>
      </c>
      <c r="BD117" s="57">
        <f>IF(OR($A117="",BD$9=""),"",IFERROR(COUNTIFS('Job Catalog'!$F$10:$F$509,$A117,'Job Catalog'!$H$10:$H$509,BD$7,'Job Catalog'!$I$10:$I$509,BD$9)/COUNTA('Job Catalog'!$C$10:$C$509),""))</f>
        <v/>
      </c>
      <c r="BE117" s="57">
        <f>IF(OR($A117="",BE$9=""),"",IFERROR(COUNTIFS('Job Catalog'!$F$10:$F$509,$A117,'Job Catalog'!$H$10:$H$509,BE$7,'Job Catalog'!$I$10:$I$509,BE$9)/COUNTA('Job Catalog'!$C$10:$C$509),""))</f>
        <v/>
      </c>
      <c r="BF117" s="57">
        <f>IF(OR($A117="",BF$9=""),"",IFERROR(COUNTIFS('Job Catalog'!$F$10:$F$509,$A117,'Job Catalog'!$H$10:$H$509,BF$7,'Job Catalog'!$I$10:$I$509,BF$9)/COUNTA('Job Catalog'!$C$10:$C$509),""))</f>
        <v/>
      </c>
      <c r="BG117" s="57">
        <f>IF(OR($A117="",BG$9=""),"",IFERROR(COUNTIFS('Job Catalog'!$F$10:$F$509,$A117,'Job Catalog'!$H$10:$H$509,BG$7,'Job Catalog'!$I$10:$I$509,BG$9)/COUNTA('Job Catalog'!$C$10:$C$509),""))</f>
        <v/>
      </c>
      <c r="BH117" s="57">
        <f>IF(OR($A117="",BH$9=""),"",IFERROR(COUNTIFS('Job Catalog'!$F$10:$F$509,$A117,'Job Catalog'!$H$10:$H$509,BH$7,'Job Catalog'!$I$10:$I$509,BH$9)/COUNTA('Job Catalog'!$C$10:$C$509),""))</f>
        <v/>
      </c>
      <c r="BI117" s="57">
        <f>IF(OR($A117="",BI$9=""),"",IFERROR(COUNTIFS('Job Catalog'!$F$10:$F$509,$A117,'Job Catalog'!$H$10:$H$509,BI$7,'Job Catalog'!$I$10:$I$509,BI$9)/COUNTA('Job Catalog'!$C$10:$C$509),""))</f>
        <v/>
      </c>
      <c r="BJ117" s="57">
        <f>IF(OR($A117="",BJ$9=""),"",IFERROR(COUNTIFS('Job Catalog'!$F$10:$F$509,$A117,'Job Catalog'!$H$10:$H$509,BJ$7,'Job Catalog'!$I$10:$I$509,BJ$9)/COUNTA('Job Catalog'!$C$10:$C$509),""))</f>
        <v/>
      </c>
      <c r="BK117" s="57">
        <f>IF(OR($A117="",BK$9=""),"",IFERROR(COUNTIFS('Job Catalog'!$F$10:$F$509,$A117,'Job Catalog'!$H$10:$H$509,BK$7,'Job Catalog'!$I$10:$I$509,BK$9)/COUNTA('Job Catalog'!$C$10:$C$509),""))</f>
        <v/>
      </c>
      <c r="BL117" s="57">
        <f>IF(OR($A117="",BL$9=""),"",IFERROR(COUNTIFS('Job Catalog'!$F$10:$F$509,$A117,'Job Catalog'!$H$10:$H$509,BL$7,'Job Catalog'!$I$10:$I$509,BL$9)/COUNTA('Job Catalog'!$C$10:$C$509),""))</f>
        <v/>
      </c>
      <c r="BM117" s="57">
        <f>IF(OR($A117="",BM$9=""),"",IFERROR(COUNTIFS('Job Catalog'!$F$10:$F$509,$A117,'Job Catalog'!$H$10:$H$509,BM$7,'Job Catalog'!$I$10:$I$509,BM$9)/COUNTA('Job Catalog'!$C$10:$C$509),""))</f>
        <v/>
      </c>
      <c r="BN117" s="57">
        <f>IF(OR($A117="",BN$9=""),"",IFERROR(COUNTIFS('Job Catalog'!$F$10:$F$509,$A117,'Job Catalog'!$H$10:$H$509,BN$7,'Job Catalog'!$I$10:$I$509,BN$9)/COUNTA('Job Catalog'!$C$10:$C$509),""))</f>
        <v/>
      </c>
      <c r="BO117" s="57">
        <f>IF(OR($A117="",BO$9=""),"",IFERROR(COUNTIFS('Job Catalog'!$F$10:$F$509,$A117,'Job Catalog'!$H$10:$H$509,BO$7,'Job Catalog'!$I$10:$I$509,BO$9)/COUNTA('Job Catalog'!$C$10:$C$509),""))</f>
        <v/>
      </c>
      <c r="BP117" s="57">
        <f>IF(OR($A117="",BP$9=""),"",IFERROR(COUNTIFS('Job Catalog'!$F$10:$F$509,$A117,'Job Catalog'!$H$10:$H$509,BP$7,'Job Catalog'!$I$10:$I$509,BP$9)/COUNTA('Job Catalog'!$C$10:$C$509),""))</f>
        <v/>
      </c>
      <c r="BQ117" s="57">
        <f>IF(OR($A117="",BQ$9=""),"",IFERROR(COUNTIFS('Job Catalog'!$F$10:$F$509,$A117,'Job Catalog'!$H$10:$H$509,BQ$7,'Job Catalog'!$I$10:$I$509,BQ$9)/COUNTA('Job Catalog'!$C$10:$C$509),""))</f>
        <v/>
      </c>
      <c r="BR117" s="57">
        <f>IF(OR($A117="",BR$9=""),"",IFERROR(COUNTIFS('Job Catalog'!$F$10:$F$509,$A117,'Job Catalog'!$H$10:$H$509,BR$7,'Job Catalog'!$I$10:$I$509,BR$9)/COUNTA('Job Catalog'!$C$10:$C$509),""))</f>
        <v/>
      </c>
      <c r="BS117" s="57">
        <f>IF(OR($A117="",BS$9=""),"",IFERROR(COUNTIFS('Job Catalog'!$F$10:$F$509,$A117,'Job Catalog'!$H$10:$H$509,BS$7,'Job Catalog'!$I$10:$I$509,BS$9)/COUNTA('Job Catalog'!$C$10:$C$509),""))</f>
        <v/>
      </c>
      <c r="BT117" s="57">
        <f>IF(OR($A117="",BT$9=""),"",IFERROR(COUNTIFS('Job Catalog'!$F$10:$F$509,$A117,'Job Catalog'!$H$10:$H$509,BT$7,'Job Catalog'!$I$10:$I$509,BT$9)/COUNTA('Job Catalog'!$C$10:$C$509),""))</f>
        <v/>
      </c>
      <c r="BU117" s="57">
        <f>IF(OR($A117="",BU$9=""),"",IFERROR(COUNTIFS('Job Catalog'!$F$10:$F$509,$A117,'Job Catalog'!$H$10:$H$509,BU$7,'Job Catalog'!$I$10:$I$509,BU$9)/COUNTA('Job Catalog'!$C$10:$C$509),""))</f>
        <v/>
      </c>
      <c r="BV117" s="57">
        <f>IF(OR($A117="",BV$9=""),"",IFERROR(COUNTIFS('Job Catalog'!$F$10:$F$509,$A117,'Job Catalog'!$H$10:$H$509,BV$7,'Job Catalog'!$I$10:$I$509,BV$9)/COUNTA('Job Catalog'!$C$10:$C$509),""))</f>
        <v/>
      </c>
      <c r="BW117" s="57">
        <f>IF(OR($A117="",BW$9=""),"",IFERROR(COUNTIFS('Job Catalog'!$F$10:$F$509,$A117,'Job Catalog'!$H$10:$H$509,BW$7,'Job Catalog'!$I$10:$I$509,BW$9)/COUNTA('Job Catalog'!$C$10:$C$509),""))</f>
        <v/>
      </c>
      <c r="BX117" s="57">
        <f>IF(OR($A117="",BX$9=""),"",IFERROR(COUNTIFS('Job Catalog'!$F$10:$F$509,$A117,'Job Catalog'!$H$10:$H$509,BX$7,'Job Catalog'!$I$10:$I$509,BX$9)/COUNTA('Job Catalog'!$C$10:$C$509),""))</f>
        <v/>
      </c>
      <c r="BY117" s="57">
        <f>IF(OR($A117="",BY$9=""),"",IFERROR(COUNTIFS('Job Catalog'!$F$10:$F$509,$A117,'Job Catalog'!$H$10:$H$509,BY$7,'Job Catalog'!$I$10:$I$509,BY$9)/COUNTA('Job Catalog'!$C$10:$C$509),""))</f>
        <v/>
      </c>
      <c r="BZ117" s="57">
        <f>IF(OR($A117="",BZ$9=""),"",IFERROR(COUNTIFS('Job Catalog'!$F$10:$F$509,$A117,'Job Catalog'!$H$10:$H$509,BZ$7,'Job Catalog'!$I$10:$I$509,BZ$9)/COUNTA('Job Catalog'!$C$10:$C$509),""))</f>
        <v/>
      </c>
      <c r="CA117" s="57">
        <f>IF(OR($A117="",CA$9=""),"",IFERROR(COUNTIFS('Job Catalog'!$F$10:$F$509,$A117,'Job Catalog'!$H$10:$H$509,CA$7,'Job Catalog'!$I$10:$I$509,CA$9)/COUNTA('Job Catalog'!$C$10:$C$509),""))</f>
        <v/>
      </c>
      <c r="CB117" s="57">
        <f>IF(OR($A117="",CB$9=""),"",IFERROR(COUNTIFS('Job Catalog'!$F$10:$F$509,$A117,'Job Catalog'!$H$10:$H$509,CB$7,'Job Catalog'!$I$10:$I$509,CB$9)/COUNTA('Job Catalog'!$C$10:$C$509),""))</f>
        <v/>
      </c>
      <c r="CC117" s="57">
        <f>IF(OR($A117="",CC$9=""),"",IFERROR(COUNTIFS('Job Catalog'!$F$10:$F$509,$A117,'Job Catalog'!$H$10:$H$509,CC$7,'Job Catalog'!$I$10:$I$509,CC$9)/COUNTA('Job Catalog'!$C$10:$C$509),""))</f>
        <v/>
      </c>
      <c r="CD117" s="57">
        <f>IF(OR($A117="",CD$9=""),"",IFERROR(COUNTIFS('Job Catalog'!$F$10:$F$509,$A117,'Job Catalog'!$H$10:$H$509,CD$7,'Job Catalog'!$I$10:$I$509,CD$9)/COUNTA('Job Catalog'!$C$10:$C$509),""))</f>
        <v/>
      </c>
      <c r="CE117" s="57">
        <f>IF(OR($A117="",CE$9=""),"",IFERROR(COUNTIFS('Job Catalog'!$F$10:$F$509,$A117,'Job Catalog'!$H$10:$H$509,CE$7,'Job Catalog'!$I$10:$I$509,CE$9)/COUNTA('Job Catalog'!$C$10:$C$509),""))</f>
        <v/>
      </c>
      <c r="CF117" s="57">
        <f>IF(OR($A117="",CF$9=""),"",IFERROR(COUNTIFS('Job Catalog'!$F$10:$F$509,$A117,'Job Catalog'!$H$10:$H$509,CF$7,'Job Catalog'!$I$10:$I$509,CF$9)/COUNTA('Job Catalog'!$C$10:$C$509),""))</f>
        <v/>
      </c>
      <c r="CG117" s="57">
        <f>IF(OR($A117="",CG$9=""),"",IFERROR(COUNTIFS('Job Catalog'!$F$10:$F$509,$A117,'Job Catalog'!$H$10:$H$509,CG$7,'Job Catalog'!$I$10:$I$509,CG$9)/COUNTA('Job Catalog'!$C$10:$C$509),""))</f>
        <v/>
      </c>
      <c r="CH117" s="57">
        <f>IF(OR($A117="",CH$9=""),"",IFERROR(COUNTIFS('Job Catalog'!$F$10:$F$509,$A117,'Job Catalog'!$H$10:$H$509,CH$7,'Job Catalog'!$I$10:$I$509,CH$9)/COUNTA('Job Catalog'!$C$10:$C$509),""))</f>
        <v/>
      </c>
      <c r="CI117" s="57">
        <f>IF(OR($A117="",CI$9=""),"",IFERROR(COUNTIFS('Job Catalog'!$F$10:$F$509,$A117,'Job Catalog'!$H$10:$H$509,CI$7,'Job Catalog'!$I$10:$I$509,CI$9)/COUNTA('Job Catalog'!$C$10:$C$509),""))</f>
        <v/>
      </c>
      <c r="CJ117" s="57">
        <f>IF(OR($A117="",CJ$9=""),"",IFERROR(COUNTIFS('Job Catalog'!$F$10:$F$509,$A117,'Job Catalog'!$H$10:$H$509,CJ$7,'Job Catalog'!$I$10:$I$509,CJ$9)/COUNTA('Job Catalog'!$C$10:$C$509),""))</f>
        <v/>
      </c>
      <c r="CK117" s="57">
        <f>IF(OR($A117="",CK$9=""),"",IFERROR(COUNTIFS('Job Catalog'!$F$10:$F$509,$A117,'Job Catalog'!$H$10:$H$509,CK$7,'Job Catalog'!$I$10:$I$509,CK$9)/COUNTA('Job Catalog'!$C$10:$C$509),""))</f>
        <v/>
      </c>
      <c r="CL117" s="57">
        <f>IF(OR($A117="",CL$9=""),"",IFERROR(COUNTIFS('Job Catalog'!$F$10:$F$509,$A117,'Job Catalog'!$H$10:$H$509,CL$7,'Job Catalog'!$I$10:$I$509,CL$9)/COUNTA('Job Catalog'!$C$10:$C$509),""))</f>
        <v/>
      </c>
      <c r="CM117" s="57">
        <f>IF(OR($A117="",CM$9=""),"",IFERROR(COUNTIFS('Job Catalog'!$F$10:$F$509,$A117,'Job Catalog'!$H$10:$H$509,CM$7,'Job Catalog'!$I$10:$I$509,CM$9)/COUNTA('Job Catalog'!$C$10:$C$509),""))</f>
        <v/>
      </c>
      <c r="CN117" s="57">
        <f>IF(OR($A117="",CN$9=""),"",IFERROR(COUNTIFS('Job Catalog'!$F$10:$F$509,$A117,'Job Catalog'!$H$10:$H$509,CN$7,'Job Catalog'!$I$10:$I$509,CN$9)/COUNTA('Job Catalog'!$C$10:$C$509),""))</f>
        <v/>
      </c>
      <c r="CO117" s="57">
        <f>IF(OR($A117="",CO$9=""),"",IFERROR(COUNTIFS('Job Catalog'!$F$10:$F$509,$A117,'Job Catalog'!$H$10:$H$509,CO$7,'Job Catalog'!$I$10:$I$509,CO$9)/COUNTA('Job Catalog'!$C$10:$C$509),""))</f>
        <v/>
      </c>
      <c r="CP117" s="57">
        <f>IF(OR($A117="",CP$9=""),"",IFERROR(COUNTIFS('Job Catalog'!$F$10:$F$509,$A117,'Job Catalog'!$H$10:$H$509,CP$7,'Job Catalog'!$I$10:$I$509,CP$9)/COUNTA('Job Catalog'!$C$10:$C$509),""))</f>
        <v/>
      </c>
      <c r="CQ117" s="57">
        <f>IF(OR($A117="",CQ$9=""),"",IFERROR(COUNTIFS('Job Catalog'!$F$10:$F$509,$A117,'Job Catalog'!$H$10:$H$509,CQ$7,'Job Catalog'!$I$10:$I$509,CQ$9)/COUNTA('Job Catalog'!$C$10:$C$509),""))</f>
        <v/>
      </c>
      <c r="CR117" s="57">
        <f>IF(OR($A117="",CR$9=""),"",IFERROR(COUNTIFS('Job Catalog'!$F$10:$F$509,$A117,'Job Catalog'!$H$10:$H$509,CR$7,'Job Catalog'!$I$10:$I$509,CR$9)/COUNTA('Job Catalog'!$C$10:$C$509),""))</f>
        <v/>
      </c>
      <c r="CS117" s="57">
        <f>IF(OR($A117="",CS$9=""),"",IFERROR(COUNTIFS('Job Catalog'!$F$10:$F$509,$A117,'Job Catalog'!$H$10:$H$509,CS$7,'Job Catalog'!$I$10:$I$509,CS$9)/COUNTA('Job Catalog'!$C$10:$C$509),""))</f>
        <v/>
      </c>
      <c r="CT117" s="57">
        <f>IF(OR($A117="",CT$9=""),"",IFERROR(COUNTIFS('Job Catalog'!$F$10:$F$509,$A117,'Job Catalog'!$H$10:$H$509,CT$7,'Job Catalog'!$I$10:$I$509,CT$9)/COUNTA('Job Catalog'!$C$10:$C$509),""))</f>
        <v/>
      </c>
      <c r="CU117" s="58">
        <f>IF($A117="","",SUM(C117:CT117))</f>
        <v/>
      </c>
    </row>
    <row r="118">
      <c r="A118">
        <f>IF(SETUP!$C256="","",SETUP!$C256)</f>
        <v/>
      </c>
      <c r="B118" s="9">
        <f>IF(SETUP!$C256="","",SETUP!$B256&amp;" / "&amp;SETUP!$D256)</f>
        <v/>
      </c>
      <c r="C118" s="57">
        <f>IF(OR($A118="",C$9=""),"",IFERROR(COUNTIFS('Job Catalog'!$F$10:$F$509,$A118,'Job Catalog'!$H$10:$H$509,C$7,'Job Catalog'!$I$10:$I$509,C$9)/COUNTA('Job Catalog'!$C$10:$C$509),""))</f>
        <v/>
      </c>
      <c r="D118" s="57">
        <f>IF(OR($A118="",D$9=""),"",IFERROR(COUNTIFS('Job Catalog'!$F$10:$F$509,$A118,'Job Catalog'!$H$10:$H$509,D$7,'Job Catalog'!$I$10:$I$509,D$9)/COUNTA('Job Catalog'!$C$10:$C$509),""))</f>
        <v/>
      </c>
      <c r="E118" s="57">
        <f>IF(OR($A118="",E$9=""),"",IFERROR(COUNTIFS('Job Catalog'!$F$10:$F$509,$A118,'Job Catalog'!$H$10:$H$509,E$7,'Job Catalog'!$I$10:$I$509,E$9)/COUNTA('Job Catalog'!$C$10:$C$509),""))</f>
        <v/>
      </c>
      <c r="F118" s="57">
        <f>IF(OR($A118="",F$9=""),"",IFERROR(COUNTIFS('Job Catalog'!$F$10:$F$509,$A118,'Job Catalog'!$H$10:$H$509,F$7,'Job Catalog'!$I$10:$I$509,F$9)/COUNTA('Job Catalog'!$C$10:$C$509),""))</f>
        <v/>
      </c>
      <c r="G118" s="57">
        <f>IF(OR($A118="",G$9=""),"",IFERROR(COUNTIFS('Job Catalog'!$F$10:$F$509,$A118,'Job Catalog'!$H$10:$H$509,G$7,'Job Catalog'!$I$10:$I$509,G$9)/COUNTA('Job Catalog'!$C$10:$C$509),""))</f>
        <v/>
      </c>
      <c r="H118" s="57">
        <f>IF(OR($A118="",H$9=""),"",IFERROR(COUNTIFS('Job Catalog'!$F$10:$F$509,$A118,'Job Catalog'!$H$10:$H$509,H$7,'Job Catalog'!$I$10:$I$509,H$9)/COUNTA('Job Catalog'!$C$10:$C$509),""))</f>
        <v/>
      </c>
      <c r="I118" s="57">
        <f>IF(OR($A118="",I$9=""),"",IFERROR(COUNTIFS('Job Catalog'!$F$10:$F$509,$A118,'Job Catalog'!$H$10:$H$509,I$7,'Job Catalog'!$I$10:$I$509,I$9)/COUNTA('Job Catalog'!$C$10:$C$509),""))</f>
        <v/>
      </c>
      <c r="J118" s="57">
        <f>IF(OR($A118="",J$9=""),"",IFERROR(COUNTIFS('Job Catalog'!$F$10:$F$509,$A118,'Job Catalog'!$H$10:$H$509,J$7,'Job Catalog'!$I$10:$I$509,J$9)/COUNTA('Job Catalog'!$C$10:$C$509),""))</f>
        <v/>
      </c>
      <c r="K118" s="57">
        <f>IF(OR($A118="",K$9=""),"",IFERROR(COUNTIFS('Job Catalog'!$F$10:$F$509,$A118,'Job Catalog'!$H$10:$H$509,K$7,'Job Catalog'!$I$10:$I$509,K$9)/COUNTA('Job Catalog'!$C$10:$C$509),""))</f>
        <v/>
      </c>
      <c r="L118" s="57">
        <f>IF(OR($A118="",L$9=""),"",IFERROR(COUNTIFS('Job Catalog'!$F$10:$F$509,$A118,'Job Catalog'!$H$10:$H$509,L$7,'Job Catalog'!$I$10:$I$509,L$9)/COUNTA('Job Catalog'!$C$10:$C$509),""))</f>
        <v/>
      </c>
      <c r="M118" s="57">
        <f>IF(OR($A118="",M$9=""),"",IFERROR(COUNTIFS('Job Catalog'!$F$10:$F$509,$A118,'Job Catalog'!$H$10:$H$509,M$7,'Job Catalog'!$I$10:$I$509,M$9)/COUNTA('Job Catalog'!$C$10:$C$509),""))</f>
        <v/>
      </c>
      <c r="N118" s="57">
        <f>IF(OR($A118="",N$9=""),"",IFERROR(COUNTIFS('Job Catalog'!$F$10:$F$509,$A118,'Job Catalog'!$H$10:$H$509,N$7,'Job Catalog'!$I$10:$I$509,N$9)/COUNTA('Job Catalog'!$C$10:$C$509),""))</f>
        <v/>
      </c>
      <c r="O118" s="57">
        <f>IF(OR($A118="",O$9=""),"",IFERROR(COUNTIFS('Job Catalog'!$F$10:$F$509,$A118,'Job Catalog'!$H$10:$H$509,O$7,'Job Catalog'!$I$10:$I$509,O$9)/COUNTA('Job Catalog'!$C$10:$C$509),""))</f>
        <v/>
      </c>
      <c r="P118" s="57">
        <f>IF(OR($A118="",P$9=""),"",IFERROR(COUNTIFS('Job Catalog'!$F$10:$F$509,$A118,'Job Catalog'!$H$10:$H$509,P$7,'Job Catalog'!$I$10:$I$509,P$9)/COUNTA('Job Catalog'!$C$10:$C$509),""))</f>
        <v/>
      </c>
      <c r="Q118" s="57">
        <f>IF(OR($A118="",Q$9=""),"",IFERROR(COUNTIFS('Job Catalog'!$F$10:$F$509,$A118,'Job Catalog'!$H$10:$H$509,Q$7,'Job Catalog'!$I$10:$I$509,Q$9)/COUNTA('Job Catalog'!$C$10:$C$509),""))</f>
        <v/>
      </c>
      <c r="R118" s="57">
        <f>IF(OR($A118="",R$9=""),"",IFERROR(COUNTIFS('Job Catalog'!$F$10:$F$509,$A118,'Job Catalog'!$H$10:$H$509,R$7,'Job Catalog'!$I$10:$I$509,R$9)/COUNTA('Job Catalog'!$C$10:$C$509),""))</f>
        <v/>
      </c>
      <c r="S118" s="57">
        <f>IF(OR($A118="",S$9=""),"",IFERROR(COUNTIFS('Job Catalog'!$F$10:$F$509,$A118,'Job Catalog'!$H$10:$H$509,S$7,'Job Catalog'!$I$10:$I$509,S$9)/COUNTA('Job Catalog'!$C$10:$C$509),""))</f>
        <v/>
      </c>
      <c r="T118" s="57">
        <f>IF(OR($A118="",T$9=""),"",IFERROR(COUNTIFS('Job Catalog'!$F$10:$F$509,$A118,'Job Catalog'!$H$10:$H$509,T$7,'Job Catalog'!$I$10:$I$509,T$9)/COUNTA('Job Catalog'!$C$10:$C$509),""))</f>
        <v/>
      </c>
      <c r="U118" s="57">
        <f>IF(OR($A118="",U$9=""),"",IFERROR(COUNTIFS('Job Catalog'!$F$10:$F$509,$A118,'Job Catalog'!$H$10:$H$509,U$7,'Job Catalog'!$I$10:$I$509,U$9)/COUNTA('Job Catalog'!$C$10:$C$509),""))</f>
        <v/>
      </c>
      <c r="V118" s="57">
        <f>IF(OR($A118="",V$9=""),"",IFERROR(COUNTIFS('Job Catalog'!$F$10:$F$509,$A118,'Job Catalog'!$H$10:$H$509,V$7,'Job Catalog'!$I$10:$I$509,V$9)/COUNTA('Job Catalog'!$C$10:$C$509),""))</f>
        <v/>
      </c>
      <c r="W118" s="57">
        <f>IF(OR($A118="",W$9=""),"",IFERROR(COUNTIFS('Job Catalog'!$F$10:$F$509,$A118,'Job Catalog'!$H$10:$H$509,W$7,'Job Catalog'!$I$10:$I$509,W$9)/COUNTA('Job Catalog'!$C$10:$C$509),""))</f>
        <v/>
      </c>
      <c r="X118" s="57">
        <f>IF(OR($A118="",X$9=""),"",IFERROR(COUNTIFS('Job Catalog'!$F$10:$F$509,$A118,'Job Catalog'!$H$10:$H$509,X$7,'Job Catalog'!$I$10:$I$509,X$9)/COUNTA('Job Catalog'!$C$10:$C$509),""))</f>
        <v/>
      </c>
      <c r="Y118" s="57">
        <f>IF(OR($A118="",Y$9=""),"",IFERROR(COUNTIFS('Job Catalog'!$F$10:$F$509,$A118,'Job Catalog'!$H$10:$H$509,Y$7,'Job Catalog'!$I$10:$I$509,Y$9)/COUNTA('Job Catalog'!$C$10:$C$509),""))</f>
        <v/>
      </c>
      <c r="Z118" s="57">
        <f>IF(OR($A118="",Z$9=""),"",IFERROR(COUNTIFS('Job Catalog'!$F$10:$F$509,$A118,'Job Catalog'!$H$10:$H$509,Z$7,'Job Catalog'!$I$10:$I$509,Z$9)/COUNTA('Job Catalog'!$C$10:$C$509),""))</f>
        <v/>
      </c>
      <c r="AA118" s="57">
        <f>IF(OR($A118="",AA$9=""),"",IFERROR(COUNTIFS('Job Catalog'!$F$10:$F$509,$A118,'Job Catalog'!$H$10:$H$509,AA$7,'Job Catalog'!$I$10:$I$509,AA$9)/COUNTA('Job Catalog'!$C$10:$C$509),""))</f>
        <v/>
      </c>
      <c r="AB118" s="57">
        <f>IF(OR($A118="",AB$9=""),"",IFERROR(COUNTIFS('Job Catalog'!$F$10:$F$509,$A118,'Job Catalog'!$H$10:$H$509,AB$7,'Job Catalog'!$I$10:$I$509,AB$9)/COUNTA('Job Catalog'!$C$10:$C$509),""))</f>
        <v/>
      </c>
      <c r="AC118" s="57">
        <f>IF(OR($A118="",AC$9=""),"",IFERROR(COUNTIFS('Job Catalog'!$F$10:$F$509,$A118,'Job Catalog'!$H$10:$H$509,AC$7,'Job Catalog'!$I$10:$I$509,AC$9)/COUNTA('Job Catalog'!$C$10:$C$509),""))</f>
        <v/>
      </c>
      <c r="AD118" s="57">
        <f>IF(OR($A118="",AD$9=""),"",IFERROR(COUNTIFS('Job Catalog'!$F$10:$F$509,$A118,'Job Catalog'!$H$10:$H$509,AD$7,'Job Catalog'!$I$10:$I$509,AD$9)/COUNTA('Job Catalog'!$C$10:$C$509),""))</f>
        <v/>
      </c>
      <c r="AE118" s="57">
        <f>IF(OR($A118="",AE$9=""),"",IFERROR(COUNTIFS('Job Catalog'!$F$10:$F$509,$A118,'Job Catalog'!$H$10:$H$509,AE$7,'Job Catalog'!$I$10:$I$509,AE$9)/COUNTA('Job Catalog'!$C$10:$C$509),""))</f>
        <v/>
      </c>
      <c r="AF118" s="57">
        <f>IF(OR($A118="",AF$9=""),"",IFERROR(COUNTIFS('Job Catalog'!$F$10:$F$509,$A118,'Job Catalog'!$H$10:$H$509,AF$7,'Job Catalog'!$I$10:$I$509,AF$9)/COUNTA('Job Catalog'!$C$10:$C$509),""))</f>
        <v/>
      </c>
      <c r="AG118" s="57">
        <f>IF(OR($A118="",AG$9=""),"",IFERROR(COUNTIFS('Job Catalog'!$F$10:$F$509,$A118,'Job Catalog'!$H$10:$H$509,AG$7,'Job Catalog'!$I$10:$I$509,AG$9)/COUNTA('Job Catalog'!$C$10:$C$509),""))</f>
        <v/>
      </c>
      <c r="AH118" s="57">
        <f>IF(OR($A118="",AH$9=""),"",IFERROR(COUNTIFS('Job Catalog'!$F$10:$F$509,$A118,'Job Catalog'!$H$10:$H$509,AH$7,'Job Catalog'!$I$10:$I$509,AH$9)/COUNTA('Job Catalog'!$C$10:$C$509),""))</f>
        <v/>
      </c>
      <c r="AI118" s="57">
        <f>IF(OR($A118="",AI$9=""),"",IFERROR(COUNTIFS('Job Catalog'!$F$10:$F$509,$A118,'Job Catalog'!$H$10:$H$509,AI$7,'Job Catalog'!$I$10:$I$509,AI$9)/COUNTA('Job Catalog'!$C$10:$C$509),""))</f>
        <v/>
      </c>
      <c r="AJ118" s="57">
        <f>IF(OR($A118="",AJ$9=""),"",IFERROR(COUNTIFS('Job Catalog'!$F$10:$F$509,$A118,'Job Catalog'!$H$10:$H$509,AJ$7,'Job Catalog'!$I$10:$I$509,AJ$9)/COUNTA('Job Catalog'!$C$10:$C$509),""))</f>
        <v/>
      </c>
      <c r="AK118" s="57">
        <f>IF(OR($A118="",AK$9=""),"",IFERROR(COUNTIFS('Job Catalog'!$F$10:$F$509,$A118,'Job Catalog'!$H$10:$H$509,AK$7,'Job Catalog'!$I$10:$I$509,AK$9)/COUNTA('Job Catalog'!$C$10:$C$509),""))</f>
        <v/>
      </c>
      <c r="AL118" s="57">
        <f>IF(OR($A118="",AL$9=""),"",IFERROR(COUNTIFS('Job Catalog'!$F$10:$F$509,$A118,'Job Catalog'!$H$10:$H$509,AL$7,'Job Catalog'!$I$10:$I$509,AL$9)/COUNTA('Job Catalog'!$C$10:$C$509),""))</f>
        <v/>
      </c>
      <c r="AM118" s="57">
        <f>IF(OR($A118="",AM$9=""),"",IFERROR(COUNTIFS('Job Catalog'!$F$10:$F$509,$A118,'Job Catalog'!$H$10:$H$509,AM$7,'Job Catalog'!$I$10:$I$509,AM$9)/COUNTA('Job Catalog'!$C$10:$C$509),""))</f>
        <v/>
      </c>
      <c r="AN118" s="57">
        <f>IF(OR($A118="",AN$9=""),"",IFERROR(COUNTIFS('Job Catalog'!$F$10:$F$509,$A118,'Job Catalog'!$H$10:$H$509,AN$7,'Job Catalog'!$I$10:$I$509,AN$9)/COUNTA('Job Catalog'!$C$10:$C$509),""))</f>
        <v/>
      </c>
      <c r="AO118" s="57">
        <f>IF(OR($A118="",AO$9=""),"",IFERROR(COUNTIFS('Job Catalog'!$F$10:$F$509,$A118,'Job Catalog'!$H$10:$H$509,AO$7,'Job Catalog'!$I$10:$I$509,AO$9)/COUNTA('Job Catalog'!$C$10:$C$509),""))</f>
        <v/>
      </c>
      <c r="AP118" s="57">
        <f>IF(OR($A118="",AP$9=""),"",IFERROR(COUNTIFS('Job Catalog'!$F$10:$F$509,$A118,'Job Catalog'!$H$10:$H$509,AP$7,'Job Catalog'!$I$10:$I$509,AP$9)/COUNTA('Job Catalog'!$C$10:$C$509),""))</f>
        <v/>
      </c>
      <c r="AQ118" s="57">
        <f>IF(OR($A118="",AQ$9=""),"",IFERROR(COUNTIFS('Job Catalog'!$F$10:$F$509,$A118,'Job Catalog'!$H$10:$H$509,AQ$7,'Job Catalog'!$I$10:$I$509,AQ$9)/COUNTA('Job Catalog'!$C$10:$C$509),""))</f>
        <v/>
      </c>
      <c r="AR118" s="57">
        <f>IF(OR($A118="",AR$9=""),"",IFERROR(COUNTIFS('Job Catalog'!$F$10:$F$509,$A118,'Job Catalog'!$H$10:$H$509,AR$7,'Job Catalog'!$I$10:$I$509,AR$9)/COUNTA('Job Catalog'!$C$10:$C$509),""))</f>
        <v/>
      </c>
      <c r="AS118" s="57">
        <f>IF(OR($A118="",AS$9=""),"",IFERROR(COUNTIFS('Job Catalog'!$F$10:$F$509,$A118,'Job Catalog'!$H$10:$H$509,AS$7,'Job Catalog'!$I$10:$I$509,AS$9)/COUNTA('Job Catalog'!$C$10:$C$509),""))</f>
        <v/>
      </c>
      <c r="AT118" s="57">
        <f>IF(OR($A118="",AT$9=""),"",IFERROR(COUNTIFS('Job Catalog'!$F$10:$F$509,$A118,'Job Catalog'!$H$10:$H$509,AT$7,'Job Catalog'!$I$10:$I$509,AT$9)/COUNTA('Job Catalog'!$C$10:$C$509),""))</f>
        <v/>
      </c>
      <c r="AU118" s="57">
        <f>IF(OR($A118="",AU$9=""),"",IFERROR(COUNTIFS('Job Catalog'!$F$10:$F$509,$A118,'Job Catalog'!$H$10:$H$509,AU$7,'Job Catalog'!$I$10:$I$509,AU$9)/COUNTA('Job Catalog'!$C$10:$C$509),""))</f>
        <v/>
      </c>
      <c r="AV118" s="57">
        <f>IF(OR($A118="",AV$9=""),"",IFERROR(COUNTIFS('Job Catalog'!$F$10:$F$509,$A118,'Job Catalog'!$H$10:$H$509,AV$7,'Job Catalog'!$I$10:$I$509,AV$9)/COUNTA('Job Catalog'!$C$10:$C$509),""))</f>
        <v/>
      </c>
      <c r="AW118" s="57">
        <f>IF(OR($A118="",AW$9=""),"",IFERROR(COUNTIFS('Job Catalog'!$F$10:$F$509,$A118,'Job Catalog'!$H$10:$H$509,AW$7,'Job Catalog'!$I$10:$I$509,AW$9)/COUNTA('Job Catalog'!$C$10:$C$509),""))</f>
        <v/>
      </c>
      <c r="AX118" s="57">
        <f>IF(OR($A118="",AX$9=""),"",IFERROR(COUNTIFS('Job Catalog'!$F$10:$F$509,$A118,'Job Catalog'!$H$10:$H$509,AX$7,'Job Catalog'!$I$10:$I$509,AX$9)/COUNTA('Job Catalog'!$C$10:$C$509),""))</f>
        <v/>
      </c>
      <c r="AY118" s="57">
        <f>IF(OR($A118="",AY$9=""),"",IFERROR(COUNTIFS('Job Catalog'!$F$10:$F$509,$A118,'Job Catalog'!$H$10:$H$509,AY$7,'Job Catalog'!$I$10:$I$509,AY$9)/COUNTA('Job Catalog'!$C$10:$C$509),""))</f>
        <v/>
      </c>
      <c r="AZ118" s="57">
        <f>IF(OR($A118="",AZ$9=""),"",IFERROR(COUNTIFS('Job Catalog'!$F$10:$F$509,$A118,'Job Catalog'!$H$10:$H$509,AZ$7,'Job Catalog'!$I$10:$I$509,AZ$9)/COUNTA('Job Catalog'!$C$10:$C$509),""))</f>
        <v/>
      </c>
      <c r="BA118" s="57">
        <f>IF(OR($A118="",BA$9=""),"",IFERROR(COUNTIFS('Job Catalog'!$F$10:$F$509,$A118,'Job Catalog'!$H$10:$H$509,BA$7,'Job Catalog'!$I$10:$I$509,BA$9)/COUNTA('Job Catalog'!$C$10:$C$509),""))</f>
        <v/>
      </c>
      <c r="BB118" s="57">
        <f>IF(OR($A118="",BB$9=""),"",IFERROR(COUNTIFS('Job Catalog'!$F$10:$F$509,$A118,'Job Catalog'!$H$10:$H$509,BB$7,'Job Catalog'!$I$10:$I$509,BB$9)/COUNTA('Job Catalog'!$C$10:$C$509),""))</f>
        <v/>
      </c>
      <c r="BC118" s="57">
        <f>IF(OR($A118="",BC$9=""),"",IFERROR(COUNTIFS('Job Catalog'!$F$10:$F$509,$A118,'Job Catalog'!$H$10:$H$509,BC$7,'Job Catalog'!$I$10:$I$509,BC$9)/COUNTA('Job Catalog'!$C$10:$C$509),""))</f>
        <v/>
      </c>
      <c r="BD118" s="57">
        <f>IF(OR($A118="",BD$9=""),"",IFERROR(COUNTIFS('Job Catalog'!$F$10:$F$509,$A118,'Job Catalog'!$H$10:$H$509,BD$7,'Job Catalog'!$I$10:$I$509,BD$9)/COUNTA('Job Catalog'!$C$10:$C$509),""))</f>
        <v/>
      </c>
      <c r="BE118" s="57">
        <f>IF(OR($A118="",BE$9=""),"",IFERROR(COUNTIFS('Job Catalog'!$F$10:$F$509,$A118,'Job Catalog'!$H$10:$H$509,BE$7,'Job Catalog'!$I$10:$I$509,BE$9)/COUNTA('Job Catalog'!$C$10:$C$509),""))</f>
        <v/>
      </c>
      <c r="BF118" s="57">
        <f>IF(OR($A118="",BF$9=""),"",IFERROR(COUNTIFS('Job Catalog'!$F$10:$F$509,$A118,'Job Catalog'!$H$10:$H$509,BF$7,'Job Catalog'!$I$10:$I$509,BF$9)/COUNTA('Job Catalog'!$C$10:$C$509),""))</f>
        <v/>
      </c>
      <c r="BG118" s="57">
        <f>IF(OR($A118="",BG$9=""),"",IFERROR(COUNTIFS('Job Catalog'!$F$10:$F$509,$A118,'Job Catalog'!$H$10:$H$509,BG$7,'Job Catalog'!$I$10:$I$509,BG$9)/COUNTA('Job Catalog'!$C$10:$C$509),""))</f>
        <v/>
      </c>
      <c r="BH118" s="57">
        <f>IF(OR($A118="",BH$9=""),"",IFERROR(COUNTIFS('Job Catalog'!$F$10:$F$509,$A118,'Job Catalog'!$H$10:$H$509,BH$7,'Job Catalog'!$I$10:$I$509,BH$9)/COUNTA('Job Catalog'!$C$10:$C$509),""))</f>
        <v/>
      </c>
      <c r="BI118" s="57">
        <f>IF(OR($A118="",BI$9=""),"",IFERROR(COUNTIFS('Job Catalog'!$F$10:$F$509,$A118,'Job Catalog'!$H$10:$H$509,BI$7,'Job Catalog'!$I$10:$I$509,BI$9)/COUNTA('Job Catalog'!$C$10:$C$509),""))</f>
        <v/>
      </c>
      <c r="BJ118" s="57">
        <f>IF(OR($A118="",BJ$9=""),"",IFERROR(COUNTIFS('Job Catalog'!$F$10:$F$509,$A118,'Job Catalog'!$H$10:$H$509,BJ$7,'Job Catalog'!$I$10:$I$509,BJ$9)/COUNTA('Job Catalog'!$C$10:$C$509),""))</f>
        <v/>
      </c>
      <c r="BK118" s="57">
        <f>IF(OR($A118="",BK$9=""),"",IFERROR(COUNTIFS('Job Catalog'!$F$10:$F$509,$A118,'Job Catalog'!$H$10:$H$509,BK$7,'Job Catalog'!$I$10:$I$509,BK$9)/COUNTA('Job Catalog'!$C$10:$C$509),""))</f>
        <v/>
      </c>
      <c r="BL118" s="57">
        <f>IF(OR($A118="",BL$9=""),"",IFERROR(COUNTIFS('Job Catalog'!$F$10:$F$509,$A118,'Job Catalog'!$H$10:$H$509,BL$7,'Job Catalog'!$I$10:$I$509,BL$9)/COUNTA('Job Catalog'!$C$10:$C$509),""))</f>
        <v/>
      </c>
      <c r="BM118" s="57">
        <f>IF(OR($A118="",BM$9=""),"",IFERROR(COUNTIFS('Job Catalog'!$F$10:$F$509,$A118,'Job Catalog'!$H$10:$H$509,BM$7,'Job Catalog'!$I$10:$I$509,BM$9)/COUNTA('Job Catalog'!$C$10:$C$509),""))</f>
        <v/>
      </c>
      <c r="BN118" s="57">
        <f>IF(OR($A118="",BN$9=""),"",IFERROR(COUNTIFS('Job Catalog'!$F$10:$F$509,$A118,'Job Catalog'!$H$10:$H$509,BN$7,'Job Catalog'!$I$10:$I$509,BN$9)/COUNTA('Job Catalog'!$C$10:$C$509),""))</f>
        <v/>
      </c>
      <c r="BO118" s="57">
        <f>IF(OR($A118="",BO$9=""),"",IFERROR(COUNTIFS('Job Catalog'!$F$10:$F$509,$A118,'Job Catalog'!$H$10:$H$509,BO$7,'Job Catalog'!$I$10:$I$509,BO$9)/COUNTA('Job Catalog'!$C$10:$C$509),""))</f>
        <v/>
      </c>
      <c r="BP118" s="57">
        <f>IF(OR($A118="",BP$9=""),"",IFERROR(COUNTIFS('Job Catalog'!$F$10:$F$509,$A118,'Job Catalog'!$H$10:$H$509,BP$7,'Job Catalog'!$I$10:$I$509,BP$9)/COUNTA('Job Catalog'!$C$10:$C$509),""))</f>
        <v/>
      </c>
      <c r="BQ118" s="57">
        <f>IF(OR($A118="",BQ$9=""),"",IFERROR(COUNTIFS('Job Catalog'!$F$10:$F$509,$A118,'Job Catalog'!$H$10:$H$509,BQ$7,'Job Catalog'!$I$10:$I$509,BQ$9)/COUNTA('Job Catalog'!$C$10:$C$509),""))</f>
        <v/>
      </c>
      <c r="BR118" s="57">
        <f>IF(OR($A118="",BR$9=""),"",IFERROR(COUNTIFS('Job Catalog'!$F$10:$F$509,$A118,'Job Catalog'!$H$10:$H$509,BR$7,'Job Catalog'!$I$10:$I$509,BR$9)/COUNTA('Job Catalog'!$C$10:$C$509),""))</f>
        <v/>
      </c>
      <c r="BS118" s="57">
        <f>IF(OR($A118="",BS$9=""),"",IFERROR(COUNTIFS('Job Catalog'!$F$10:$F$509,$A118,'Job Catalog'!$H$10:$H$509,BS$7,'Job Catalog'!$I$10:$I$509,BS$9)/COUNTA('Job Catalog'!$C$10:$C$509),""))</f>
        <v/>
      </c>
      <c r="BT118" s="57">
        <f>IF(OR($A118="",BT$9=""),"",IFERROR(COUNTIFS('Job Catalog'!$F$10:$F$509,$A118,'Job Catalog'!$H$10:$H$509,BT$7,'Job Catalog'!$I$10:$I$509,BT$9)/COUNTA('Job Catalog'!$C$10:$C$509),""))</f>
        <v/>
      </c>
      <c r="BU118" s="57">
        <f>IF(OR($A118="",BU$9=""),"",IFERROR(COUNTIFS('Job Catalog'!$F$10:$F$509,$A118,'Job Catalog'!$H$10:$H$509,BU$7,'Job Catalog'!$I$10:$I$509,BU$9)/COUNTA('Job Catalog'!$C$10:$C$509),""))</f>
        <v/>
      </c>
      <c r="BV118" s="57">
        <f>IF(OR($A118="",BV$9=""),"",IFERROR(COUNTIFS('Job Catalog'!$F$10:$F$509,$A118,'Job Catalog'!$H$10:$H$509,BV$7,'Job Catalog'!$I$10:$I$509,BV$9)/COUNTA('Job Catalog'!$C$10:$C$509),""))</f>
        <v/>
      </c>
      <c r="BW118" s="57">
        <f>IF(OR($A118="",BW$9=""),"",IFERROR(COUNTIFS('Job Catalog'!$F$10:$F$509,$A118,'Job Catalog'!$H$10:$H$509,BW$7,'Job Catalog'!$I$10:$I$509,BW$9)/COUNTA('Job Catalog'!$C$10:$C$509),""))</f>
        <v/>
      </c>
      <c r="BX118" s="57">
        <f>IF(OR($A118="",BX$9=""),"",IFERROR(COUNTIFS('Job Catalog'!$F$10:$F$509,$A118,'Job Catalog'!$H$10:$H$509,BX$7,'Job Catalog'!$I$10:$I$509,BX$9)/COUNTA('Job Catalog'!$C$10:$C$509),""))</f>
        <v/>
      </c>
      <c r="BY118" s="57">
        <f>IF(OR($A118="",BY$9=""),"",IFERROR(COUNTIFS('Job Catalog'!$F$10:$F$509,$A118,'Job Catalog'!$H$10:$H$509,BY$7,'Job Catalog'!$I$10:$I$509,BY$9)/COUNTA('Job Catalog'!$C$10:$C$509),""))</f>
        <v/>
      </c>
      <c r="BZ118" s="57">
        <f>IF(OR($A118="",BZ$9=""),"",IFERROR(COUNTIFS('Job Catalog'!$F$10:$F$509,$A118,'Job Catalog'!$H$10:$H$509,BZ$7,'Job Catalog'!$I$10:$I$509,BZ$9)/COUNTA('Job Catalog'!$C$10:$C$509),""))</f>
        <v/>
      </c>
      <c r="CA118" s="57">
        <f>IF(OR($A118="",CA$9=""),"",IFERROR(COUNTIFS('Job Catalog'!$F$10:$F$509,$A118,'Job Catalog'!$H$10:$H$509,CA$7,'Job Catalog'!$I$10:$I$509,CA$9)/COUNTA('Job Catalog'!$C$10:$C$509),""))</f>
        <v/>
      </c>
      <c r="CB118" s="57">
        <f>IF(OR($A118="",CB$9=""),"",IFERROR(COUNTIFS('Job Catalog'!$F$10:$F$509,$A118,'Job Catalog'!$H$10:$H$509,CB$7,'Job Catalog'!$I$10:$I$509,CB$9)/COUNTA('Job Catalog'!$C$10:$C$509),""))</f>
        <v/>
      </c>
      <c r="CC118" s="57">
        <f>IF(OR($A118="",CC$9=""),"",IFERROR(COUNTIFS('Job Catalog'!$F$10:$F$509,$A118,'Job Catalog'!$H$10:$H$509,CC$7,'Job Catalog'!$I$10:$I$509,CC$9)/COUNTA('Job Catalog'!$C$10:$C$509),""))</f>
        <v/>
      </c>
      <c r="CD118" s="57">
        <f>IF(OR($A118="",CD$9=""),"",IFERROR(COUNTIFS('Job Catalog'!$F$10:$F$509,$A118,'Job Catalog'!$H$10:$H$509,CD$7,'Job Catalog'!$I$10:$I$509,CD$9)/COUNTA('Job Catalog'!$C$10:$C$509),""))</f>
        <v/>
      </c>
      <c r="CE118" s="57">
        <f>IF(OR($A118="",CE$9=""),"",IFERROR(COUNTIFS('Job Catalog'!$F$10:$F$509,$A118,'Job Catalog'!$H$10:$H$509,CE$7,'Job Catalog'!$I$10:$I$509,CE$9)/COUNTA('Job Catalog'!$C$10:$C$509),""))</f>
        <v/>
      </c>
      <c r="CF118" s="57">
        <f>IF(OR($A118="",CF$9=""),"",IFERROR(COUNTIFS('Job Catalog'!$F$10:$F$509,$A118,'Job Catalog'!$H$10:$H$509,CF$7,'Job Catalog'!$I$10:$I$509,CF$9)/COUNTA('Job Catalog'!$C$10:$C$509),""))</f>
        <v/>
      </c>
      <c r="CG118" s="57">
        <f>IF(OR($A118="",CG$9=""),"",IFERROR(COUNTIFS('Job Catalog'!$F$10:$F$509,$A118,'Job Catalog'!$H$10:$H$509,CG$7,'Job Catalog'!$I$10:$I$509,CG$9)/COUNTA('Job Catalog'!$C$10:$C$509),""))</f>
        <v/>
      </c>
      <c r="CH118" s="57">
        <f>IF(OR($A118="",CH$9=""),"",IFERROR(COUNTIFS('Job Catalog'!$F$10:$F$509,$A118,'Job Catalog'!$H$10:$H$509,CH$7,'Job Catalog'!$I$10:$I$509,CH$9)/COUNTA('Job Catalog'!$C$10:$C$509),""))</f>
        <v/>
      </c>
      <c r="CI118" s="57">
        <f>IF(OR($A118="",CI$9=""),"",IFERROR(COUNTIFS('Job Catalog'!$F$10:$F$509,$A118,'Job Catalog'!$H$10:$H$509,CI$7,'Job Catalog'!$I$10:$I$509,CI$9)/COUNTA('Job Catalog'!$C$10:$C$509),""))</f>
        <v/>
      </c>
      <c r="CJ118" s="57">
        <f>IF(OR($A118="",CJ$9=""),"",IFERROR(COUNTIFS('Job Catalog'!$F$10:$F$509,$A118,'Job Catalog'!$H$10:$H$509,CJ$7,'Job Catalog'!$I$10:$I$509,CJ$9)/COUNTA('Job Catalog'!$C$10:$C$509),""))</f>
        <v/>
      </c>
      <c r="CK118" s="57">
        <f>IF(OR($A118="",CK$9=""),"",IFERROR(COUNTIFS('Job Catalog'!$F$10:$F$509,$A118,'Job Catalog'!$H$10:$H$509,CK$7,'Job Catalog'!$I$10:$I$509,CK$9)/COUNTA('Job Catalog'!$C$10:$C$509),""))</f>
        <v/>
      </c>
      <c r="CL118" s="57">
        <f>IF(OR($A118="",CL$9=""),"",IFERROR(COUNTIFS('Job Catalog'!$F$10:$F$509,$A118,'Job Catalog'!$H$10:$H$509,CL$7,'Job Catalog'!$I$10:$I$509,CL$9)/COUNTA('Job Catalog'!$C$10:$C$509),""))</f>
        <v/>
      </c>
      <c r="CM118" s="57">
        <f>IF(OR($A118="",CM$9=""),"",IFERROR(COUNTIFS('Job Catalog'!$F$10:$F$509,$A118,'Job Catalog'!$H$10:$H$509,CM$7,'Job Catalog'!$I$10:$I$509,CM$9)/COUNTA('Job Catalog'!$C$10:$C$509),""))</f>
        <v/>
      </c>
      <c r="CN118" s="57">
        <f>IF(OR($A118="",CN$9=""),"",IFERROR(COUNTIFS('Job Catalog'!$F$10:$F$509,$A118,'Job Catalog'!$H$10:$H$509,CN$7,'Job Catalog'!$I$10:$I$509,CN$9)/COUNTA('Job Catalog'!$C$10:$C$509),""))</f>
        <v/>
      </c>
      <c r="CO118" s="57">
        <f>IF(OR($A118="",CO$9=""),"",IFERROR(COUNTIFS('Job Catalog'!$F$10:$F$509,$A118,'Job Catalog'!$H$10:$H$509,CO$7,'Job Catalog'!$I$10:$I$509,CO$9)/COUNTA('Job Catalog'!$C$10:$C$509),""))</f>
        <v/>
      </c>
      <c r="CP118" s="57">
        <f>IF(OR($A118="",CP$9=""),"",IFERROR(COUNTIFS('Job Catalog'!$F$10:$F$509,$A118,'Job Catalog'!$H$10:$H$509,CP$7,'Job Catalog'!$I$10:$I$509,CP$9)/COUNTA('Job Catalog'!$C$10:$C$509),""))</f>
        <v/>
      </c>
      <c r="CQ118" s="57">
        <f>IF(OR($A118="",CQ$9=""),"",IFERROR(COUNTIFS('Job Catalog'!$F$10:$F$509,$A118,'Job Catalog'!$H$10:$H$509,CQ$7,'Job Catalog'!$I$10:$I$509,CQ$9)/COUNTA('Job Catalog'!$C$10:$C$509),""))</f>
        <v/>
      </c>
      <c r="CR118" s="57">
        <f>IF(OR($A118="",CR$9=""),"",IFERROR(COUNTIFS('Job Catalog'!$F$10:$F$509,$A118,'Job Catalog'!$H$10:$H$509,CR$7,'Job Catalog'!$I$10:$I$509,CR$9)/COUNTA('Job Catalog'!$C$10:$C$509),""))</f>
        <v/>
      </c>
      <c r="CS118" s="57">
        <f>IF(OR($A118="",CS$9=""),"",IFERROR(COUNTIFS('Job Catalog'!$F$10:$F$509,$A118,'Job Catalog'!$H$10:$H$509,CS$7,'Job Catalog'!$I$10:$I$509,CS$9)/COUNTA('Job Catalog'!$C$10:$C$509),""))</f>
        <v/>
      </c>
      <c r="CT118" s="57">
        <f>IF(OR($A118="",CT$9=""),"",IFERROR(COUNTIFS('Job Catalog'!$F$10:$F$509,$A118,'Job Catalog'!$H$10:$H$509,CT$7,'Job Catalog'!$I$10:$I$509,CT$9)/COUNTA('Job Catalog'!$C$10:$C$509),""))</f>
        <v/>
      </c>
      <c r="CU118" s="58">
        <f>IF($A118="","",SUM(C118:CT118))</f>
        <v/>
      </c>
    </row>
    <row r="119">
      <c r="A119">
        <f>IF(SETUP!$C257="","",SETUP!$C257)</f>
        <v/>
      </c>
      <c r="B119" s="9">
        <f>IF(SETUP!$C257="","",SETUP!$B257&amp;" / "&amp;SETUP!$D257)</f>
        <v/>
      </c>
      <c r="C119" s="57">
        <f>IF(OR($A119="",C$9=""),"",IFERROR(COUNTIFS('Job Catalog'!$F$10:$F$509,$A119,'Job Catalog'!$H$10:$H$509,C$7,'Job Catalog'!$I$10:$I$509,C$9)/COUNTA('Job Catalog'!$C$10:$C$509),""))</f>
        <v/>
      </c>
      <c r="D119" s="57">
        <f>IF(OR($A119="",D$9=""),"",IFERROR(COUNTIFS('Job Catalog'!$F$10:$F$509,$A119,'Job Catalog'!$H$10:$H$509,D$7,'Job Catalog'!$I$10:$I$509,D$9)/COUNTA('Job Catalog'!$C$10:$C$509),""))</f>
        <v/>
      </c>
      <c r="E119" s="57">
        <f>IF(OR($A119="",E$9=""),"",IFERROR(COUNTIFS('Job Catalog'!$F$10:$F$509,$A119,'Job Catalog'!$H$10:$H$509,E$7,'Job Catalog'!$I$10:$I$509,E$9)/COUNTA('Job Catalog'!$C$10:$C$509),""))</f>
        <v/>
      </c>
      <c r="F119" s="57">
        <f>IF(OR($A119="",F$9=""),"",IFERROR(COUNTIFS('Job Catalog'!$F$10:$F$509,$A119,'Job Catalog'!$H$10:$H$509,F$7,'Job Catalog'!$I$10:$I$509,F$9)/COUNTA('Job Catalog'!$C$10:$C$509),""))</f>
        <v/>
      </c>
      <c r="G119" s="57">
        <f>IF(OR($A119="",G$9=""),"",IFERROR(COUNTIFS('Job Catalog'!$F$10:$F$509,$A119,'Job Catalog'!$H$10:$H$509,G$7,'Job Catalog'!$I$10:$I$509,G$9)/COUNTA('Job Catalog'!$C$10:$C$509),""))</f>
        <v/>
      </c>
      <c r="H119" s="57">
        <f>IF(OR($A119="",H$9=""),"",IFERROR(COUNTIFS('Job Catalog'!$F$10:$F$509,$A119,'Job Catalog'!$H$10:$H$509,H$7,'Job Catalog'!$I$10:$I$509,H$9)/COUNTA('Job Catalog'!$C$10:$C$509),""))</f>
        <v/>
      </c>
      <c r="I119" s="57">
        <f>IF(OR($A119="",I$9=""),"",IFERROR(COUNTIFS('Job Catalog'!$F$10:$F$509,$A119,'Job Catalog'!$H$10:$H$509,I$7,'Job Catalog'!$I$10:$I$509,I$9)/COUNTA('Job Catalog'!$C$10:$C$509),""))</f>
        <v/>
      </c>
      <c r="J119" s="57">
        <f>IF(OR($A119="",J$9=""),"",IFERROR(COUNTIFS('Job Catalog'!$F$10:$F$509,$A119,'Job Catalog'!$H$10:$H$509,J$7,'Job Catalog'!$I$10:$I$509,J$9)/COUNTA('Job Catalog'!$C$10:$C$509),""))</f>
        <v/>
      </c>
      <c r="K119" s="57">
        <f>IF(OR($A119="",K$9=""),"",IFERROR(COUNTIFS('Job Catalog'!$F$10:$F$509,$A119,'Job Catalog'!$H$10:$H$509,K$7,'Job Catalog'!$I$10:$I$509,K$9)/COUNTA('Job Catalog'!$C$10:$C$509),""))</f>
        <v/>
      </c>
      <c r="L119" s="57">
        <f>IF(OR($A119="",L$9=""),"",IFERROR(COUNTIFS('Job Catalog'!$F$10:$F$509,$A119,'Job Catalog'!$H$10:$H$509,L$7,'Job Catalog'!$I$10:$I$509,L$9)/COUNTA('Job Catalog'!$C$10:$C$509),""))</f>
        <v/>
      </c>
      <c r="M119" s="57">
        <f>IF(OR($A119="",M$9=""),"",IFERROR(COUNTIFS('Job Catalog'!$F$10:$F$509,$A119,'Job Catalog'!$H$10:$H$509,M$7,'Job Catalog'!$I$10:$I$509,M$9)/COUNTA('Job Catalog'!$C$10:$C$509),""))</f>
        <v/>
      </c>
      <c r="N119" s="57">
        <f>IF(OR($A119="",N$9=""),"",IFERROR(COUNTIFS('Job Catalog'!$F$10:$F$509,$A119,'Job Catalog'!$H$10:$H$509,N$7,'Job Catalog'!$I$10:$I$509,N$9)/COUNTA('Job Catalog'!$C$10:$C$509),""))</f>
        <v/>
      </c>
      <c r="O119" s="57">
        <f>IF(OR($A119="",O$9=""),"",IFERROR(COUNTIFS('Job Catalog'!$F$10:$F$509,$A119,'Job Catalog'!$H$10:$H$509,O$7,'Job Catalog'!$I$10:$I$509,O$9)/COUNTA('Job Catalog'!$C$10:$C$509),""))</f>
        <v/>
      </c>
      <c r="P119" s="57">
        <f>IF(OR($A119="",P$9=""),"",IFERROR(COUNTIFS('Job Catalog'!$F$10:$F$509,$A119,'Job Catalog'!$H$10:$H$509,P$7,'Job Catalog'!$I$10:$I$509,P$9)/COUNTA('Job Catalog'!$C$10:$C$509),""))</f>
        <v/>
      </c>
      <c r="Q119" s="57">
        <f>IF(OR($A119="",Q$9=""),"",IFERROR(COUNTIFS('Job Catalog'!$F$10:$F$509,$A119,'Job Catalog'!$H$10:$H$509,Q$7,'Job Catalog'!$I$10:$I$509,Q$9)/COUNTA('Job Catalog'!$C$10:$C$509),""))</f>
        <v/>
      </c>
      <c r="R119" s="57">
        <f>IF(OR($A119="",R$9=""),"",IFERROR(COUNTIFS('Job Catalog'!$F$10:$F$509,$A119,'Job Catalog'!$H$10:$H$509,R$7,'Job Catalog'!$I$10:$I$509,R$9)/COUNTA('Job Catalog'!$C$10:$C$509),""))</f>
        <v/>
      </c>
      <c r="S119" s="57">
        <f>IF(OR($A119="",S$9=""),"",IFERROR(COUNTIFS('Job Catalog'!$F$10:$F$509,$A119,'Job Catalog'!$H$10:$H$509,S$7,'Job Catalog'!$I$10:$I$509,S$9)/COUNTA('Job Catalog'!$C$10:$C$509),""))</f>
        <v/>
      </c>
      <c r="T119" s="57">
        <f>IF(OR($A119="",T$9=""),"",IFERROR(COUNTIFS('Job Catalog'!$F$10:$F$509,$A119,'Job Catalog'!$H$10:$H$509,T$7,'Job Catalog'!$I$10:$I$509,T$9)/COUNTA('Job Catalog'!$C$10:$C$509),""))</f>
        <v/>
      </c>
      <c r="U119" s="57">
        <f>IF(OR($A119="",U$9=""),"",IFERROR(COUNTIFS('Job Catalog'!$F$10:$F$509,$A119,'Job Catalog'!$H$10:$H$509,U$7,'Job Catalog'!$I$10:$I$509,U$9)/COUNTA('Job Catalog'!$C$10:$C$509),""))</f>
        <v/>
      </c>
      <c r="V119" s="57">
        <f>IF(OR($A119="",V$9=""),"",IFERROR(COUNTIFS('Job Catalog'!$F$10:$F$509,$A119,'Job Catalog'!$H$10:$H$509,V$7,'Job Catalog'!$I$10:$I$509,V$9)/COUNTA('Job Catalog'!$C$10:$C$509),""))</f>
        <v/>
      </c>
      <c r="W119" s="57">
        <f>IF(OR($A119="",W$9=""),"",IFERROR(COUNTIFS('Job Catalog'!$F$10:$F$509,$A119,'Job Catalog'!$H$10:$H$509,W$7,'Job Catalog'!$I$10:$I$509,W$9)/COUNTA('Job Catalog'!$C$10:$C$509),""))</f>
        <v/>
      </c>
      <c r="X119" s="57">
        <f>IF(OR($A119="",X$9=""),"",IFERROR(COUNTIFS('Job Catalog'!$F$10:$F$509,$A119,'Job Catalog'!$H$10:$H$509,X$7,'Job Catalog'!$I$10:$I$509,X$9)/COUNTA('Job Catalog'!$C$10:$C$509),""))</f>
        <v/>
      </c>
      <c r="Y119" s="57">
        <f>IF(OR($A119="",Y$9=""),"",IFERROR(COUNTIFS('Job Catalog'!$F$10:$F$509,$A119,'Job Catalog'!$H$10:$H$509,Y$7,'Job Catalog'!$I$10:$I$509,Y$9)/COUNTA('Job Catalog'!$C$10:$C$509),""))</f>
        <v/>
      </c>
      <c r="Z119" s="57">
        <f>IF(OR($A119="",Z$9=""),"",IFERROR(COUNTIFS('Job Catalog'!$F$10:$F$509,$A119,'Job Catalog'!$H$10:$H$509,Z$7,'Job Catalog'!$I$10:$I$509,Z$9)/COUNTA('Job Catalog'!$C$10:$C$509),""))</f>
        <v/>
      </c>
      <c r="AA119" s="57">
        <f>IF(OR($A119="",AA$9=""),"",IFERROR(COUNTIFS('Job Catalog'!$F$10:$F$509,$A119,'Job Catalog'!$H$10:$H$509,AA$7,'Job Catalog'!$I$10:$I$509,AA$9)/COUNTA('Job Catalog'!$C$10:$C$509),""))</f>
        <v/>
      </c>
      <c r="AB119" s="57">
        <f>IF(OR($A119="",AB$9=""),"",IFERROR(COUNTIFS('Job Catalog'!$F$10:$F$509,$A119,'Job Catalog'!$H$10:$H$509,AB$7,'Job Catalog'!$I$10:$I$509,AB$9)/COUNTA('Job Catalog'!$C$10:$C$509),""))</f>
        <v/>
      </c>
      <c r="AC119" s="57">
        <f>IF(OR($A119="",AC$9=""),"",IFERROR(COUNTIFS('Job Catalog'!$F$10:$F$509,$A119,'Job Catalog'!$H$10:$H$509,AC$7,'Job Catalog'!$I$10:$I$509,AC$9)/COUNTA('Job Catalog'!$C$10:$C$509),""))</f>
        <v/>
      </c>
      <c r="AD119" s="57">
        <f>IF(OR($A119="",AD$9=""),"",IFERROR(COUNTIFS('Job Catalog'!$F$10:$F$509,$A119,'Job Catalog'!$H$10:$H$509,AD$7,'Job Catalog'!$I$10:$I$509,AD$9)/COUNTA('Job Catalog'!$C$10:$C$509),""))</f>
        <v/>
      </c>
      <c r="AE119" s="57">
        <f>IF(OR($A119="",AE$9=""),"",IFERROR(COUNTIFS('Job Catalog'!$F$10:$F$509,$A119,'Job Catalog'!$H$10:$H$509,AE$7,'Job Catalog'!$I$10:$I$509,AE$9)/COUNTA('Job Catalog'!$C$10:$C$509),""))</f>
        <v/>
      </c>
      <c r="AF119" s="57">
        <f>IF(OR($A119="",AF$9=""),"",IFERROR(COUNTIFS('Job Catalog'!$F$10:$F$509,$A119,'Job Catalog'!$H$10:$H$509,AF$7,'Job Catalog'!$I$10:$I$509,AF$9)/COUNTA('Job Catalog'!$C$10:$C$509),""))</f>
        <v/>
      </c>
      <c r="AG119" s="57">
        <f>IF(OR($A119="",AG$9=""),"",IFERROR(COUNTIFS('Job Catalog'!$F$10:$F$509,$A119,'Job Catalog'!$H$10:$H$509,AG$7,'Job Catalog'!$I$10:$I$509,AG$9)/COUNTA('Job Catalog'!$C$10:$C$509),""))</f>
        <v/>
      </c>
      <c r="AH119" s="57">
        <f>IF(OR($A119="",AH$9=""),"",IFERROR(COUNTIFS('Job Catalog'!$F$10:$F$509,$A119,'Job Catalog'!$H$10:$H$509,AH$7,'Job Catalog'!$I$10:$I$509,AH$9)/COUNTA('Job Catalog'!$C$10:$C$509),""))</f>
        <v/>
      </c>
      <c r="AI119" s="57">
        <f>IF(OR($A119="",AI$9=""),"",IFERROR(COUNTIFS('Job Catalog'!$F$10:$F$509,$A119,'Job Catalog'!$H$10:$H$509,AI$7,'Job Catalog'!$I$10:$I$509,AI$9)/COUNTA('Job Catalog'!$C$10:$C$509),""))</f>
        <v/>
      </c>
      <c r="AJ119" s="57">
        <f>IF(OR($A119="",AJ$9=""),"",IFERROR(COUNTIFS('Job Catalog'!$F$10:$F$509,$A119,'Job Catalog'!$H$10:$H$509,AJ$7,'Job Catalog'!$I$10:$I$509,AJ$9)/COUNTA('Job Catalog'!$C$10:$C$509),""))</f>
        <v/>
      </c>
      <c r="AK119" s="57">
        <f>IF(OR($A119="",AK$9=""),"",IFERROR(COUNTIFS('Job Catalog'!$F$10:$F$509,$A119,'Job Catalog'!$H$10:$H$509,AK$7,'Job Catalog'!$I$10:$I$509,AK$9)/COUNTA('Job Catalog'!$C$10:$C$509),""))</f>
        <v/>
      </c>
      <c r="AL119" s="57">
        <f>IF(OR($A119="",AL$9=""),"",IFERROR(COUNTIFS('Job Catalog'!$F$10:$F$509,$A119,'Job Catalog'!$H$10:$H$509,AL$7,'Job Catalog'!$I$10:$I$509,AL$9)/COUNTA('Job Catalog'!$C$10:$C$509),""))</f>
        <v/>
      </c>
      <c r="AM119" s="57">
        <f>IF(OR($A119="",AM$9=""),"",IFERROR(COUNTIFS('Job Catalog'!$F$10:$F$509,$A119,'Job Catalog'!$H$10:$H$509,AM$7,'Job Catalog'!$I$10:$I$509,AM$9)/COUNTA('Job Catalog'!$C$10:$C$509),""))</f>
        <v/>
      </c>
      <c r="AN119" s="57">
        <f>IF(OR($A119="",AN$9=""),"",IFERROR(COUNTIFS('Job Catalog'!$F$10:$F$509,$A119,'Job Catalog'!$H$10:$H$509,AN$7,'Job Catalog'!$I$10:$I$509,AN$9)/COUNTA('Job Catalog'!$C$10:$C$509),""))</f>
        <v/>
      </c>
      <c r="AO119" s="57">
        <f>IF(OR($A119="",AO$9=""),"",IFERROR(COUNTIFS('Job Catalog'!$F$10:$F$509,$A119,'Job Catalog'!$H$10:$H$509,AO$7,'Job Catalog'!$I$10:$I$509,AO$9)/COUNTA('Job Catalog'!$C$10:$C$509),""))</f>
        <v/>
      </c>
      <c r="AP119" s="57">
        <f>IF(OR($A119="",AP$9=""),"",IFERROR(COUNTIFS('Job Catalog'!$F$10:$F$509,$A119,'Job Catalog'!$H$10:$H$509,AP$7,'Job Catalog'!$I$10:$I$509,AP$9)/COUNTA('Job Catalog'!$C$10:$C$509),""))</f>
        <v/>
      </c>
      <c r="AQ119" s="57">
        <f>IF(OR($A119="",AQ$9=""),"",IFERROR(COUNTIFS('Job Catalog'!$F$10:$F$509,$A119,'Job Catalog'!$H$10:$H$509,AQ$7,'Job Catalog'!$I$10:$I$509,AQ$9)/COUNTA('Job Catalog'!$C$10:$C$509),""))</f>
        <v/>
      </c>
      <c r="AR119" s="57">
        <f>IF(OR($A119="",AR$9=""),"",IFERROR(COUNTIFS('Job Catalog'!$F$10:$F$509,$A119,'Job Catalog'!$H$10:$H$509,AR$7,'Job Catalog'!$I$10:$I$509,AR$9)/COUNTA('Job Catalog'!$C$10:$C$509),""))</f>
        <v/>
      </c>
      <c r="AS119" s="57">
        <f>IF(OR($A119="",AS$9=""),"",IFERROR(COUNTIFS('Job Catalog'!$F$10:$F$509,$A119,'Job Catalog'!$H$10:$H$509,AS$7,'Job Catalog'!$I$10:$I$509,AS$9)/COUNTA('Job Catalog'!$C$10:$C$509),""))</f>
        <v/>
      </c>
      <c r="AT119" s="57">
        <f>IF(OR($A119="",AT$9=""),"",IFERROR(COUNTIFS('Job Catalog'!$F$10:$F$509,$A119,'Job Catalog'!$H$10:$H$509,AT$7,'Job Catalog'!$I$10:$I$509,AT$9)/COUNTA('Job Catalog'!$C$10:$C$509),""))</f>
        <v/>
      </c>
      <c r="AU119" s="57">
        <f>IF(OR($A119="",AU$9=""),"",IFERROR(COUNTIFS('Job Catalog'!$F$10:$F$509,$A119,'Job Catalog'!$H$10:$H$509,AU$7,'Job Catalog'!$I$10:$I$509,AU$9)/COUNTA('Job Catalog'!$C$10:$C$509),""))</f>
        <v/>
      </c>
      <c r="AV119" s="57">
        <f>IF(OR($A119="",AV$9=""),"",IFERROR(COUNTIFS('Job Catalog'!$F$10:$F$509,$A119,'Job Catalog'!$H$10:$H$509,AV$7,'Job Catalog'!$I$10:$I$509,AV$9)/COUNTA('Job Catalog'!$C$10:$C$509),""))</f>
        <v/>
      </c>
      <c r="AW119" s="57">
        <f>IF(OR($A119="",AW$9=""),"",IFERROR(COUNTIFS('Job Catalog'!$F$10:$F$509,$A119,'Job Catalog'!$H$10:$H$509,AW$7,'Job Catalog'!$I$10:$I$509,AW$9)/COUNTA('Job Catalog'!$C$10:$C$509),""))</f>
        <v/>
      </c>
      <c r="AX119" s="57">
        <f>IF(OR($A119="",AX$9=""),"",IFERROR(COUNTIFS('Job Catalog'!$F$10:$F$509,$A119,'Job Catalog'!$H$10:$H$509,AX$7,'Job Catalog'!$I$10:$I$509,AX$9)/COUNTA('Job Catalog'!$C$10:$C$509),""))</f>
        <v/>
      </c>
      <c r="AY119" s="57">
        <f>IF(OR($A119="",AY$9=""),"",IFERROR(COUNTIFS('Job Catalog'!$F$10:$F$509,$A119,'Job Catalog'!$H$10:$H$509,AY$7,'Job Catalog'!$I$10:$I$509,AY$9)/COUNTA('Job Catalog'!$C$10:$C$509),""))</f>
        <v/>
      </c>
      <c r="AZ119" s="57">
        <f>IF(OR($A119="",AZ$9=""),"",IFERROR(COUNTIFS('Job Catalog'!$F$10:$F$509,$A119,'Job Catalog'!$H$10:$H$509,AZ$7,'Job Catalog'!$I$10:$I$509,AZ$9)/COUNTA('Job Catalog'!$C$10:$C$509),""))</f>
        <v/>
      </c>
      <c r="BA119" s="57">
        <f>IF(OR($A119="",BA$9=""),"",IFERROR(COUNTIFS('Job Catalog'!$F$10:$F$509,$A119,'Job Catalog'!$H$10:$H$509,BA$7,'Job Catalog'!$I$10:$I$509,BA$9)/COUNTA('Job Catalog'!$C$10:$C$509),""))</f>
        <v/>
      </c>
      <c r="BB119" s="57">
        <f>IF(OR($A119="",BB$9=""),"",IFERROR(COUNTIFS('Job Catalog'!$F$10:$F$509,$A119,'Job Catalog'!$H$10:$H$509,BB$7,'Job Catalog'!$I$10:$I$509,BB$9)/COUNTA('Job Catalog'!$C$10:$C$509),""))</f>
        <v/>
      </c>
      <c r="BC119" s="57">
        <f>IF(OR($A119="",BC$9=""),"",IFERROR(COUNTIFS('Job Catalog'!$F$10:$F$509,$A119,'Job Catalog'!$H$10:$H$509,BC$7,'Job Catalog'!$I$10:$I$509,BC$9)/COUNTA('Job Catalog'!$C$10:$C$509),""))</f>
        <v/>
      </c>
      <c r="BD119" s="57">
        <f>IF(OR($A119="",BD$9=""),"",IFERROR(COUNTIFS('Job Catalog'!$F$10:$F$509,$A119,'Job Catalog'!$H$10:$H$509,BD$7,'Job Catalog'!$I$10:$I$509,BD$9)/COUNTA('Job Catalog'!$C$10:$C$509),""))</f>
        <v/>
      </c>
      <c r="BE119" s="57">
        <f>IF(OR($A119="",BE$9=""),"",IFERROR(COUNTIFS('Job Catalog'!$F$10:$F$509,$A119,'Job Catalog'!$H$10:$H$509,BE$7,'Job Catalog'!$I$10:$I$509,BE$9)/COUNTA('Job Catalog'!$C$10:$C$509),""))</f>
        <v/>
      </c>
      <c r="BF119" s="57">
        <f>IF(OR($A119="",BF$9=""),"",IFERROR(COUNTIFS('Job Catalog'!$F$10:$F$509,$A119,'Job Catalog'!$H$10:$H$509,BF$7,'Job Catalog'!$I$10:$I$509,BF$9)/COUNTA('Job Catalog'!$C$10:$C$509),""))</f>
        <v/>
      </c>
      <c r="BG119" s="57">
        <f>IF(OR($A119="",BG$9=""),"",IFERROR(COUNTIFS('Job Catalog'!$F$10:$F$509,$A119,'Job Catalog'!$H$10:$H$509,BG$7,'Job Catalog'!$I$10:$I$509,BG$9)/COUNTA('Job Catalog'!$C$10:$C$509),""))</f>
        <v/>
      </c>
      <c r="BH119" s="57">
        <f>IF(OR($A119="",BH$9=""),"",IFERROR(COUNTIFS('Job Catalog'!$F$10:$F$509,$A119,'Job Catalog'!$H$10:$H$509,BH$7,'Job Catalog'!$I$10:$I$509,BH$9)/COUNTA('Job Catalog'!$C$10:$C$509),""))</f>
        <v/>
      </c>
      <c r="BI119" s="57">
        <f>IF(OR($A119="",BI$9=""),"",IFERROR(COUNTIFS('Job Catalog'!$F$10:$F$509,$A119,'Job Catalog'!$H$10:$H$509,BI$7,'Job Catalog'!$I$10:$I$509,BI$9)/COUNTA('Job Catalog'!$C$10:$C$509),""))</f>
        <v/>
      </c>
      <c r="BJ119" s="57">
        <f>IF(OR($A119="",BJ$9=""),"",IFERROR(COUNTIFS('Job Catalog'!$F$10:$F$509,$A119,'Job Catalog'!$H$10:$H$509,BJ$7,'Job Catalog'!$I$10:$I$509,BJ$9)/COUNTA('Job Catalog'!$C$10:$C$509),""))</f>
        <v/>
      </c>
      <c r="BK119" s="57">
        <f>IF(OR($A119="",BK$9=""),"",IFERROR(COUNTIFS('Job Catalog'!$F$10:$F$509,$A119,'Job Catalog'!$H$10:$H$509,BK$7,'Job Catalog'!$I$10:$I$509,BK$9)/COUNTA('Job Catalog'!$C$10:$C$509),""))</f>
        <v/>
      </c>
      <c r="BL119" s="57">
        <f>IF(OR($A119="",BL$9=""),"",IFERROR(COUNTIFS('Job Catalog'!$F$10:$F$509,$A119,'Job Catalog'!$H$10:$H$509,BL$7,'Job Catalog'!$I$10:$I$509,BL$9)/COUNTA('Job Catalog'!$C$10:$C$509),""))</f>
        <v/>
      </c>
      <c r="BM119" s="57">
        <f>IF(OR($A119="",BM$9=""),"",IFERROR(COUNTIFS('Job Catalog'!$F$10:$F$509,$A119,'Job Catalog'!$H$10:$H$509,BM$7,'Job Catalog'!$I$10:$I$509,BM$9)/COUNTA('Job Catalog'!$C$10:$C$509),""))</f>
        <v/>
      </c>
      <c r="BN119" s="57">
        <f>IF(OR($A119="",BN$9=""),"",IFERROR(COUNTIFS('Job Catalog'!$F$10:$F$509,$A119,'Job Catalog'!$H$10:$H$509,BN$7,'Job Catalog'!$I$10:$I$509,BN$9)/COUNTA('Job Catalog'!$C$10:$C$509),""))</f>
        <v/>
      </c>
      <c r="BO119" s="57">
        <f>IF(OR($A119="",BO$9=""),"",IFERROR(COUNTIFS('Job Catalog'!$F$10:$F$509,$A119,'Job Catalog'!$H$10:$H$509,BO$7,'Job Catalog'!$I$10:$I$509,BO$9)/COUNTA('Job Catalog'!$C$10:$C$509),""))</f>
        <v/>
      </c>
      <c r="BP119" s="57">
        <f>IF(OR($A119="",BP$9=""),"",IFERROR(COUNTIFS('Job Catalog'!$F$10:$F$509,$A119,'Job Catalog'!$H$10:$H$509,BP$7,'Job Catalog'!$I$10:$I$509,BP$9)/COUNTA('Job Catalog'!$C$10:$C$509),""))</f>
        <v/>
      </c>
      <c r="BQ119" s="57">
        <f>IF(OR($A119="",BQ$9=""),"",IFERROR(COUNTIFS('Job Catalog'!$F$10:$F$509,$A119,'Job Catalog'!$H$10:$H$509,BQ$7,'Job Catalog'!$I$10:$I$509,BQ$9)/COUNTA('Job Catalog'!$C$10:$C$509),""))</f>
        <v/>
      </c>
      <c r="BR119" s="57">
        <f>IF(OR($A119="",BR$9=""),"",IFERROR(COUNTIFS('Job Catalog'!$F$10:$F$509,$A119,'Job Catalog'!$H$10:$H$509,BR$7,'Job Catalog'!$I$10:$I$509,BR$9)/COUNTA('Job Catalog'!$C$10:$C$509),""))</f>
        <v/>
      </c>
      <c r="BS119" s="57">
        <f>IF(OR($A119="",BS$9=""),"",IFERROR(COUNTIFS('Job Catalog'!$F$10:$F$509,$A119,'Job Catalog'!$H$10:$H$509,BS$7,'Job Catalog'!$I$10:$I$509,BS$9)/COUNTA('Job Catalog'!$C$10:$C$509),""))</f>
        <v/>
      </c>
      <c r="BT119" s="57">
        <f>IF(OR($A119="",BT$9=""),"",IFERROR(COUNTIFS('Job Catalog'!$F$10:$F$509,$A119,'Job Catalog'!$H$10:$H$509,BT$7,'Job Catalog'!$I$10:$I$509,BT$9)/COUNTA('Job Catalog'!$C$10:$C$509),""))</f>
        <v/>
      </c>
      <c r="BU119" s="57">
        <f>IF(OR($A119="",BU$9=""),"",IFERROR(COUNTIFS('Job Catalog'!$F$10:$F$509,$A119,'Job Catalog'!$H$10:$H$509,BU$7,'Job Catalog'!$I$10:$I$509,BU$9)/COUNTA('Job Catalog'!$C$10:$C$509),""))</f>
        <v/>
      </c>
      <c r="BV119" s="57">
        <f>IF(OR($A119="",BV$9=""),"",IFERROR(COUNTIFS('Job Catalog'!$F$10:$F$509,$A119,'Job Catalog'!$H$10:$H$509,BV$7,'Job Catalog'!$I$10:$I$509,BV$9)/COUNTA('Job Catalog'!$C$10:$C$509),""))</f>
        <v/>
      </c>
      <c r="BW119" s="57">
        <f>IF(OR($A119="",BW$9=""),"",IFERROR(COUNTIFS('Job Catalog'!$F$10:$F$509,$A119,'Job Catalog'!$H$10:$H$509,BW$7,'Job Catalog'!$I$10:$I$509,BW$9)/COUNTA('Job Catalog'!$C$10:$C$509),""))</f>
        <v/>
      </c>
      <c r="BX119" s="57">
        <f>IF(OR($A119="",BX$9=""),"",IFERROR(COUNTIFS('Job Catalog'!$F$10:$F$509,$A119,'Job Catalog'!$H$10:$H$509,BX$7,'Job Catalog'!$I$10:$I$509,BX$9)/COUNTA('Job Catalog'!$C$10:$C$509),""))</f>
        <v/>
      </c>
      <c r="BY119" s="57">
        <f>IF(OR($A119="",BY$9=""),"",IFERROR(COUNTIFS('Job Catalog'!$F$10:$F$509,$A119,'Job Catalog'!$H$10:$H$509,BY$7,'Job Catalog'!$I$10:$I$509,BY$9)/COUNTA('Job Catalog'!$C$10:$C$509),""))</f>
        <v/>
      </c>
      <c r="BZ119" s="57">
        <f>IF(OR($A119="",BZ$9=""),"",IFERROR(COUNTIFS('Job Catalog'!$F$10:$F$509,$A119,'Job Catalog'!$H$10:$H$509,BZ$7,'Job Catalog'!$I$10:$I$509,BZ$9)/COUNTA('Job Catalog'!$C$10:$C$509),""))</f>
        <v/>
      </c>
      <c r="CA119" s="57">
        <f>IF(OR($A119="",CA$9=""),"",IFERROR(COUNTIFS('Job Catalog'!$F$10:$F$509,$A119,'Job Catalog'!$H$10:$H$509,CA$7,'Job Catalog'!$I$10:$I$509,CA$9)/COUNTA('Job Catalog'!$C$10:$C$509),""))</f>
        <v/>
      </c>
      <c r="CB119" s="57">
        <f>IF(OR($A119="",CB$9=""),"",IFERROR(COUNTIFS('Job Catalog'!$F$10:$F$509,$A119,'Job Catalog'!$H$10:$H$509,CB$7,'Job Catalog'!$I$10:$I$509,CB$9)/COUNTA('Job Catalog'!$C$10:$C$509),""))</f>
        <v/>
      </c>
      <c r="CC119" s="57">
        <f>IF(OR($A119="",CC$9=""),"",IFERROR(COUNTIFS('Job Catalog'!$F$10:$F$509,$A119,'Job Catalog'!$H$10:$H$509,CC$7,'Job Catalog'!$I$10:$I$509,CC$9)/COUNTA('Job Catalog'!$C$10:$C$509),""))</f>
        <v/>
      </c>
      <c r="CD119" s="57">
        <f>IF(OR($A119="",CD$9=""),"",IFERROR(COUNTIFS('Job Catalog'!$F$10:$F$509,$A119,'Job Catalog'!$H$10:$H$509,CD$7,'Job Catalog'!$I$10:$I$509,CD$9)/COUNTA('Job Catalog'!$C$10:$C$509),""))</f>
        <v/>
      </c>
      <c r="CE119" s="57">
        <f>IF(OR($A119="",CE$9=""),"",IFERROR(COUNTIFS('Job Catalog'!$F$10:$F$509,$A119,'Job Catalog'!$H$10:$H$509,CE$7,'Job Catalog'!$I$10:$I$509,CE$9)/COUNTA('Job Catalog'!$C$10:$C$509),""))</f>
        <v/>
      </c>
      <c r="CF119" s="57">
        <f>IF(OR($A119="",CF$9=""),"",IFERROR(COUNTIFS('Job Catalog'!$F$10:$F$509,$A119,'Job Catalog'!$H$10:$H$509,CF$7,'Job Catalog'!$I$10:$I$509,CF$9)/COUNTA('Job Catalog'!$C$10:$C$509),""))</f>
        <v/>
      </c>
      <c r="CG119" s="57">
        <f>IF(OR($A119="",CG$9=""),"",IFERROR(COUNTIFS('Job Catalog'!$F$10:$F$509,$A119,'Job Catalog'!$H$10:$H$509,CG$7,'Job Catalog'!$I$10:$I$509,CG$9)/COUNTA('Job Catalog'!$C$10:$C$509),""))</f>
        <v/>
      </c>
      <c r="CH119" s="57">
        <f>IF(OR($A119="",CH$9=""),"",IFERROR(COUNTIFS('Job Catalog'!$F$10:$F$509,$A119,'Job Catalog'!$H$10:$H$509,CH$7,'Job Catalog'!$I$10:$I$509,CH$9)/COUNTA('Job Catalog'!$C$10:$C$509),""))</f>
        <v/>
      </c>
      <c r="CI119" s="57">
        <f>IF(OR($A119="",CI$9=""),"",IFERROR(COUNTIFS('Job Catalog'!$F$10:$F$509,$A119,'Job Catalog'!$H$10:$H$509,CI$7,'Job Catalog'!$I$10:$I$509,CI$9)/COUNTA('Job Catalog'!$C$10:$C$509),""))</f>
        <v/>
      </c>
      <c r="CJ119" s="57">
        <f>IF(OR($A119="",CJ$9=""),"",IFERROR(COUNTIFS('Job Catalog'!$F$10:$F$509,$A119,'Job Catalog'!$H$10:$H$509,CJ$7,'Job Catalog'!$I$10:$I$509,CJ$9)/COUNTA('Job Catalog'!$C$10:$C$509),""))</f>
        <v/>
      </c>
      <c r="CK119" s="57">
        <f>IF(OR($A119="",CK$9=""),"",IFERROR(COUNTIFS('Job Catalog'!$F$10:$F$509,$A119,'Job Catalog'!$H$10:$H$509,CK$7,'Job Catalog'!$I$10:$I$509,CK$9)/COUNTA('Job Catalog'!$C$10:$C$509),""))</f>
        <v/>
      </c>
      <c r="CL119" s="57">
        <f>IF(OR($A119="",CL$9=""),"",IFERROR(COUNTIFS('Job Catalog'!$F$10:$F$509,$A119,'Job Catalog'!$H$10:$H$509,CL$7,'Job Catalog'!$I$10:$I$509,CL$9)/COUNTA('Job Catalog'!$C$10:$C$509),""))</f>
        <v/>
      </c>
      <c r="CM119" s="57">
        <f>IF(OR($A119="",CM$9=""),"",IFERROR(COUNTIFS('Job Catalog'!$F$10:$F$509,$A119,'Job Catalog'!$H$10:$H$509,CM$7,'Job Catalog'!$I$10:$I$509,CM$9)/COUNTA('Job Catalog'!$C$10:$C$509),""))</f>
        <v/>
      </c>
      <c r="CN119" s="57">
        <f>IF(OR($A119="",CN$9=""),"",IFERROR(COUNTIFS('Job Catalog'!$F$10:$F$509,$A119,'Job Catalog'!$H$10:$H$509,CN$7,'Job Catalog'!$I$10:$I$509,CN$9)/COUNTA('Job Catalog'!$C$10:$C$509),""))</f>
        <v/>
      </c>
      <c r="CO119" s="57">
        <f>IF(OR($A119="",CO$9=""),"",IFERROR(COUNTIFS('Job Catalog'!$F$10:$F$509,$A119,'Job Catalog'!$H$10:$H$509,CO$7,'Job Catalog'!$I$10:$I$509,CO$9)/COUNTA('Job Catalog'!$C$10:$C$509),""))</f>
        <v/>
      </c>
      <c r="CP119" s="57">
        <f>IF(OR($A119="",CP$9=""),"",IFERROR(COUNTIFS('Job Catalog'!$F$10:$F$509,$A119,'Job Catalog'!$H$10:$H$509,CP$7,'Job Catalog'!$I$10:$I$509,CP$9)/COUNTA('Job Catalog'!$C$10:$C$509),""))</f>
        <v/>
      </c>
      <c r="CQ119" s="57">
        <f>IF(OR($A119="",CQ$9=""),"",IFERROR(COUNTIFS('Job Catalog'!$F$10:$F$509,$A119,'Job Catalog'!$H$10:$H$509,CQ$7,'Job Catalog'!$I$10:$I$509,CQ$9)/COUNTA('Job Catalog'!$C$10:$C$509),""))</f>
        <v/>
      </c>
      <c r="CR119" s="57">
        <f>IF(OR($A119="",CR$9=""),"",IFERROR(COUNTIFS('Job Catalog'!$F$10:$F$509,$A119,'Job Catalog'!$H$10:$H$509,CR$7,'Job Catalog'!$I$10:$I$509,CR$9)/COUNTA('Job Catalog'!$C$10:$C$509),""))</f>
        <v/>
      </c>
      <c r="CS119" s="57">
        <f>IF(OR($A119="",CS$9=""),"",IFERROR(COUNTIFS('Job Catalog'!$F$10:$F$509,$A119,'Job Catalog'!$H$10:$H$509,CS$7,'Job Catalog'!$I$10:$I$509,CS$9)/COUNTA('Job Catalog'!$C$10:$C$509),""))</f>
        <v/>
      </c>
      <c r="CT119" s="57">
        <f>IF(OR($A119="",CT$9=""),"",IFERROR(COUNTIFS('Job Catalog'!$F$10:$F$509,$A119,'Job Catalog'!$H$10:$H$509,CT$7,'Job Catalog'!$I$10:$I$509,CT$9)/COUNTA('Job Catalog'!$C$10:$C$509),""))</f>
        <v/>
      </c>
      <c r="CU119" s="58">
        <f>IF($A119="","",SUM(C119:CT119))</f>
        <v/>
      </c>
    </row>
    <row r="120">
      <c r="A120">
        <f>IF(SETUP!$C258="","",SETUP!$C258)</f>
        <v/>
      </c>
      <c r="B120" s="9">
        <f>IF(SETUP!$C258="","",SETUP!$B258&amp;" / "&amp;SETUP!$D258)</f>
        <v/>
      </c>
      <c r="C120" s="57">
        <f>IF(OR($A120="",C$9=""),"",IFERROR(COUNTIFS('Job Catalog'!$F$10:$F$509,$A120,'Job Catalog'!$H$10:$H$509,C$7,'Job Catalog'!$I$10:$I$509,C$9)/COUNTA('Job Catalog'!$C$10:$C$509),""))</f>
        <v/>
      </c>
      <c r="D120" s="57">
        <f>IF(OR($A120="",D$9=""),"",IFERROR(COUNTIFS('Job Catalog'!$F$10:$F$509,$A120,'Job Catalog'!$H$10:$H$509,D$7,'Job Catalog'!$I$10:$I$509,D$9)/COUNTA('Job Catalog'!$C$10:$C$509),""))</f>
        <v/>
      </c>
      <c r="E120" s="57">
        <f>IF(OR($A120="",E$9=""),"",IFERROR(COUNTIFS('Job Catalog'!$F$10:$F$509,$A120,'Job Catalog'!$H$10:$H$509,E$7,'Job Catalog'!$I$10:$I$509,E$9)/COUNTA('Job Catalog'!$C$10:$C$509),""))</f>
        <v/>
      </c>
      <c r="F120" s="57">
        <f>IF(OR($A120="",F$9=""),"",IFERROR(COUNTIFS('Job Catalog'!$F$10:$F$509,$A120,'Job Catalog'!$H$10:$H$509,F$7,'Job Catalog'!$I$10:$I$509,F$9)/COUNTA('Job Catalog'!$C$10:$C$509),""))</f>
        <v/>
      </c>
      <c r="G120" s="57">
        <f>IF(OR($A120="",G$9=""),"",IFERROR(COUNTIFS('Job Catalog'!$F$10:$F$509,$A120,'Job Catalog'!$H$10:$H$509,G$7,'Job Catalog'!$I$10:$I$509,G$9)/COUNTA('Job Catalog'!$C$10:$C$509),""))</f>
        <v/>
      </c>
      <c r="H120" s="57">
        <f>IF(OR($A120="",H$9=""),"",IFERROR(COUNTIFS('Job Catalog'!$F$10:$F$509,$A120,'Job Catalog'!$H$10:$H$509,H$7,'Job Catalog'!$I$10:$I$509,H$9)/COUNTA('Job Catalog'!$C$10:$C$509),""))</f>
        <v/>
      </c>
      <c r="I120" s="57">
        <f>IF(OR($A120="",I$9=""),"",IFERROR(COUNTIFS('Job Catalog'!$F$10:$F$509,$A120,'Job Catalog'!$H$10:$H$509,I$7,'Job Catalog'!$I$10:$I$509,I$9)/COUNTA('Job Catalog'!$C$10:$C$509),""))</f>
        <v/>
      </c>
      <c r="J120" s="57">
        <f>IF(OR($A120="",J$9=""),"",IFERROR(COUNTIFS('Job Catalog'!$F$10:$F$509,$A120,'Job Catalog'!$H$10:$H$509,J$7,'Job Catalog'!$I$10:$I$509,J$9)/COUNTA('Job Catalog'!$C$10:$C$509),""))</f>
        <v/>
      </c>
      <c r="K120" s="57">
        <f>IF(OR($A120="",K$9=""),"",IFERROR(COUNTIFS('Job Catalog'!$F$10:$F$509,$A120,'Job Catalog'!$H$10:$H$509,K$7,'Job Catalog'!$I$10:$I$509,K$9)/COUNTA('Job Catalog'!$C$10:$C$509),""))</f>
        <v/>
      </c>
      <c r="L120" s="57">
        <f>IF(OR($A120="",L$9=""),"",IFERROR(COUNTIFS('Job Catalog'!$F$10:$F$509,$A120,'Job Catalog'!$H$10:$H$509,L$7,'Job Catalog'!$I$10:$I$509,L$9)/COUNTA('Job Catalog'!$C$10:$C$509),""))</f>
        <v/>
      </c>
      <c r="M120" s="57">
        <f>IF(OR($A120="",M$9=""),"",IFERROR(COUNTIFS('Job Catalog'!$F$10:$F$509,$A120,'Job Catalog'!$H$10:$H$509,M$7,'Job Catalog'!$I$10:$I$509,M$9)/COUNTA('Job Catalog'!$C$10:$C$509),""))</f>
        <v/>
      </c>
      <c r="N120" s="57">
        <f>IF(OR($A120="",N$9=""),"",IFERROR(COUNTIFS('Job Catalog'!$F$10:$F$509,$A120,'Job Catalog'!$H$10:$H$509,N$7,'Job Catalog'!$I$10:$I$509,N$9)/COUNTA('Job Catalog'!$C$10:$C$509),""))</f>
        <v/>
      </c>
      <c r="O120" s="57">
        <f>IF(OR($A120="",O$9=""),"",IFERROR(COUNTIFS('Job Catalog'!$F$10:$F$509,$A120,'Job Catalog'!$H$10:$H$509,O$7,'Job Catalog'!$I$10:$I$509,O$9)/COUNTA('Job Catalog'!$C$10:$C$509),""))</f>
        <v/>
      </c>
      <c r="P120" s="57">
        <f>IF(OR($A120="",P$9=""),"",IFERROR(COUNTIFS('Job Catalog'!$F$10:$F$509,$A120,'Job Catalog'!$H$10:$H$509,P$7,'Job Catalog'!$I$10:$I$509,P$9)/COUNTA('Job Catalog'!$C$10:$C$509),""))</f>
        <v/>
      </c>
      <c r="Q120" s="57">
        <f>IF(OR($A120="",Q$9=""),"",IFERROR(COUNTIFS('Job Catalog'!$F$10:$F$509,$A120,'Job Catalog'!$H$10:$H$509,Q$7,'Job Catalog'!$I$10:$I$509,Q$9)/COUNTA('Job Catalog'!$C$10:$C$509),""))</f>
        <v/>
      </c>
      <c r="R120" s="57">
        <f>IF(OR($A120="",R$9=""),"",IFERROR(COUNTIFS('Job Catalog'!$F$10:$F$509,$A120,'Job Catalog'!$H$10:$H$509,R$7,'Job Catalog'!$I$10:$I$509,R$9)/COUNTA('Job Catalog'!$C$10:$C$509),""))</f>
        <v/>
      </c>
      <c r="S120" s="57">
        <f>IF(OR($A120="",S$9=""),"",IFERROR(COUNTIFS('Job Catalog'!$F$10:$F$509,$A120,'Job Catalog'!$H$10:$H$509,S$7,'Job Catalog'!$I$10:$I$509,S$9)/COUNTA('Job Catalog'!$C$10:$C$509),""))</f>
        <v/>
      </c>
      <c r="T120" s="57">
        <f>IF(OR($A120="",T$9=""),"",IFERROR(COUNTIFS('Job Catalog'!$F$10:$F$509,$A120,'Job Catalog'!$H$10:$H$509,T$7,'Job Catalog'!$I$10:$I$509,T$9)/COUNTA('Job Catalog'!$C$10:$C$509),""))</f>
        <v/>
      </c>
      <c r="U120" s="57">
        <f>IF(OR($A120="",U$9=""),"",IFERROR(COUNTIFS('Job Catalog'!$F$10:$F$509,$A120,'Job Catalog'!$H$10:$H$509,U$7,'Job Catalog'!$I$10:$I$509,U$9)/COUNTA('Job Catalog'!$C$10:$C$509),""))</f>
        <v/>
      </c>
      <c r="V120" s="57">
        <f>IF(OR($A120="",V$9=""),"",IFERROR(COUNTIFS('Job Catalog'!$F$10:$F$509,$A120,'Job Catalog'!$H$10:$H$509,V$7,'Job Catalog'!$I$10:$I$509,V$9)/COUNTA('Job Catalog'!$C$10:$C$509),""))</f>
        <v/>
      </c>
      <c r="W120" s="57">
        <f>IF(OR($A120="",W$9=""),"",IFERROR(COUNTIFS('Job Catalog'!$F$10:$F$509,$A120,'Job Catalog'!$H$10:$H$509,W$7,'Job Catalog'!$I$10:$I$509,W$9)/COUNTA('Job Catalog'!$C$10:$C$509),""))</f>
        <v/>
      </c>
      <c r="X120" s="57">
        <f>IF(OR($A120="",X$9=""),"",IFERROR(COUNTIFS('Job Catalog'!$F$10:$F$509,$A120,'Job Catalog'!$H$10:$H$509,X$7,'Job Catalog'!$I$10:$I$509,X$9)/COUNTA('Job Catalog'!$C$10:$C$509),""))</f>
        <v/>
      </c>
      <c r="Y120" s="57">
        <f>IF(OR($A120="",Y$9=""),"",IFERROR(COUNTIFS('Job Catalog'!$F$10:$F$509,$A120,'Job Catalog'!$H$10:$H$509,Y$7,'Job Catalog'!$I$10:$I$509,Y$9)/COUNTA('Job Catalog'!$C$10:$C$509),""))</f>
        <v/>
      </c>
      <c r="Z120" s="57">
        <f>IF(OR($A120="",Z$9=""),"",IFERROR(COUNTIFS('Job Catalog'!$F$10:$F$509,$A120,'Job Catalog'!$H$10:$H$509,Z$7,'Job Catalog'!$I$10:$I$509,Z$9)/COUNTA('Job Catalog'!$C$10:$C$509),""))</f>
        <v/>
      </c>
      <c r="AA120" s="57">
        <f>IF(OR($A120="",AA$9=""),"",IFERROR(COUNTIFS('Job Catalog'!$F$10:$F$509,$A120,'Job Catalog'!$H$10:$H$509,AA$7,'Job Catalog'!$I$10:$I$509,AA$9)/COUNTA('Job Catalog'!$C$10:$C$509),""))</f>
        <v/>
      </c>
      <c r="AB120" s="57">
        <f>IF(OR($A120="",AB$9=""),"",IFERROR(COUNTIFS('Job Catalog'!$F$10:$F$509,$A120,'Job Catalog'!$H$10:$H$509,AB$7,'Job Catalog'!$I$10:$I$509,AB$9)/COUNTA('Job Catalog'!$C$10:$C$509),""))</f>
        <v/>
      </c>
      <c r="AC120" s="57">
        <f>IF(OR($A120="",AC$9=""),"",IFERROR(COUNTIFS('Job Catalog'!$F$10:$F$509,$A120,'Job Catalog'!$H$10:$H$509,AC$7,'Job Catalog'!$I$10:$I$509,AC$9)/COUNTA('Job Catalog'!$C$10:$C$509),""))</f>
        <v/>
      </c>
      <c r="AD120" s="57">
        <f>IF(OR($A120="",AD$9=""),"",IFERROR(COUNTIFS('Job Catalog'!$F$10:$F$509,$A120,'Job Catalog'!$H$10:$H$509,AD$7,'Job Catalog'!$I$10:$I$509,AD$9)/COUNTA('Job Catalog'!$C$10:$C$509),""))</f>
        <v/>
      </c>
      <c r="AE120" s="57">
        <f>IF(OR($A120="",AE$9=""),"",IFERROR(COUNTIFS('Job Catalog'!$F$10:$F$509,$A120,'Job Catalog'!$H$10:$H$509,AE$7,'Job Catalog'!$I$10:$I$509,AE$9)/COUNTA('Job Catalog'!$C$10:$C$509),""))</f>
        <v/>
      </c>
      <c r="AF120" s="57">
        <f>IF(OR($A120="",AF$9=""),"",IFERROR(COUNTIFS('Job Catalog'!$F$10:$F$509,$A120,'Job Catalog'!$H$10:$H$509,AF$7,'Job Catalog'!$I$10:$I$509,AF$9)/COUNTA('Job Catalog'!$C$10:$C$509),""))</f>
        <v/>
      </c>
      <c r="AG120" s="57">
        <f>IF(OR($A120="",AG$9=""),"",IFERROR(COUNTIFS('Job Catalog'!$F$10:$F$509,$A120,'Job Catalog'!$H$10:$H$509,AG$7,'Job Catalog'!$I$10:$I$509,AG$9)/COUNTA('Job Catalog'!$C$10:$C$509),""))</f>
        <v/>
      </c>
      <c r="AH120" s="57">
        <f>IF(OR($A120="",AH$9=""),"",IFERROR(COUNTIFS('Job Catalog'!$F$10:$F$509,$A120,'Job Catalog'!$H$10:$H$509,AH$7,'Job Catalog'!$I$10:$I$509,AH$9)/COUNTA('Job Catalog'!$C$10:$C$509),""))</f>
        <v/>
      </c>
      <c r="AI120" s="57">
        <f>IF(OR($A120="",AI$9=""),"",IFERROR(COUNTIFS('Job Catalog'!$F$10:$F$509,$A120,'Job Catalog'!$H$10:$H$509,AI$7,'Job Catalog'!$I$10:$I$509,AI$9)/COUNTA('Job Catalog'!$C$10:$C$509),""))</f>
        <v/>
      </c>
      <c r="AJ120" s="57">
        <f>IF(OR($A120="",AJ$9=""),"",IFERROR(COUNTIFS('Job Catalog'!$F$10:$F$509,$A120,'Job Catalog'!$H$10:$H$509,AJ$7,'Job Catalog'!$I$10:$I$509,AJ$9)/COUNTA('Job Catalog'!$C$10:$C$509),""))</f>
        <v/>
      </c>
      <c r="AK120" s="57">
        <f>IF(OR($A120="",AK$9=""),"",IFERROR(COUNTIFS('Job Catalog'!$F$10:$F$509,$A120,'Job Catalog'!$H$10:$H$509,AK$7,'Job Catalog'!$I$10:$I$509,AK$9)/COUNTA('Job Catalog'!$C$10:$C$509),""))</f>
        <v/>
      </c>
      <c r="AL120" s="57">
        <f>IF(OR($A120="",AL$9=""),"",IFERROR(COUNTIFS('Job Catalog'!$F$10:$F$509,$A120,'Job Catalog'!$H$10:$H$509,AL$7,'Job Catalog'!$I$10:$I$509,AL$9)/COUNTA('Job Catalog'!$C$10:$C$509),""))</f>
        <v/>
      </c>
      <c r="AM120" s="57">
        <f>IF(OR($A120="",AM$9=""),"",IFERROR(COUNTIFS('Job Catalog'!$F$10:$F$509,$A120,'Job Catalog'!$H$10:$H$509,AM$7,'Job Catalog'!$I$10:$I$509,AM$9)/COUNTA('Job Catalog'!$C$10:$C$509),""))</f>
        <v/>
      </c>
      <c r="AN120" s="57">
        <f>IF(OR($A120="",AN$9=""),"",IFERROR(COUNTIFS('Job Catalog'!$F$10:$F$509,$A120,'Job Catalog'!$H$10:$H$509,AN$7,'Job Catalog'!$I$10:$I$509,AN$9)/COUNTA('Job Catalog'!$C$10:$C$509),""))</f>
        <v/>
      </c>
      <c r="AO120" s="57">
        <f>IF(OR($A120="",AO$9=""),"",IFERROR(COUNTIFS('Job Catalog'!$F$10:$F$509,$A120,'Job Catalog'!$H$10:$H$509,AO$7,'Job Catalog'!$I$10:$I$509,AO$9)/COUNTA('Job Catalog'!$C$10:$C$509),""))</f>
        <v/>
      </c>
      <c r="AP120" s="57">
        <f>IF(OR($A120="",AP$9=""),"",IFERROR(COUNTIFS('Job Catalog'!$F$10:$F$509,$A120,'Job Catalog'!$H$10:$H$509,AP$7,'Job Catalog'!$I$10:$I$509,AP$9)/COUNTA('Job Catalog'!$C$10:$C$509),""))</f>
        <v/>
      </c>
      <c r="AQ120" s="57">
        <f>IF(OR($A120="",AQ$9=""),"",IFERROR(COUNTIFS('Job Catalog'!$F$10:$F$509,$A120,'Job Catalog'!$H$10:$H$509,AQ$7,'Job Catalog'!$I$10:$I$509,AQ$9)/COUNTA('Job Catalog'!$C$10:$C$509),""))</f>
        <v/>
      </c>
      <c r="AR120" s="57">
        <f>IF(OR($A120="",AR$9=""),"",IFERROR(COUNTIFS('Job Catalog'!$F$10:$F$509,$A120,'Job Catalog'!$H$10:$H$509,AR$7,'Job Catalog'!$I$10:$I$509,AR$9)/COUNTA('Job Catalog'!$C$10:$C$509),""))</f>
        <v/>
      </c>
      <c r="AS120" s="57">
        <f>IF(OR($A120="",AS$9=""),"",IFERROR(COUNTIFS('Job Catalog'!$F$10:$F$509,$A120,'Job Catalog'!$H$10:$H$509,AS$7,'Job Catalog'!$I$10:$I$509,AS$9)/COUNTA('Job Catalog'!$C$10:$C$509),""))</f>
        <v/>
      </c>
      <c r="AT120" s="57">
        <f>IF(OR($A120="",AT$9=""),"",IFERROR(COUNTIFS('Job Catalog'!$F$10:$F$509,$A120,'Job Catalog'!$H$10:$H$509,AT$7,'Job Catalog'!$I$10:$I$509,AT$9)/COUNTA('Job Catalog'!$C$10:$C$509),""))</f>
        <v/>
      </c>
      <c r="AU120" s="57">
        <f>IF(OR($A120="",AU$9=""),"",IFERROR(COUNTIFS('Job Catalog'!$F$10:$F$509,$A120,'Job Catalog'!$H$10:$H$509,AU$7,'Job Catalog'!$I$10:$I$509,AU$9)/COUNTA('Job Catalog'!$C$10:$C$509),""))</f>
        <v/>
      </c>
      <c r="AV120" s="57">
        <f>IF(OR($A120="",AV$9=""),"",IFERROR(COUNTIFS('Job Catalog'!$F$10:$F$509,$A120,'Job Catalog'!$H$10:$H$509,AV$7,'Job Catalog'!$I$10:$I$509,AV$9)/COUNTA('Job Catalog'!$C$10:$C$509),""))</f>
        <v/>
      </c>
      <c r="AW120" s="57">
        <f>IF(OR($A120="",AW$9=""),"",IFERROR(COUNTIFS('Job Catalog'!$F$10:$F$509,$A120,'Job Catalog'!$H$10:$H$509,AW$7,'Job Catalog'!$I$10:$I$509,AW$9)/COUNTA('Job Catalog'!$C$10:$C$509),""))</f>
        <v/>
      </c>
      <c r="AX120" s="57">
        <f>IF(OR($A120="",AX$9=""),"",IFERROR(COUNTIFS('Job Catalog'!$F$10:$F$509,$A120,'Job Catalog'!$H$10:$H$509,AX$7,'Job Catalog'!$I$10:$I$509,AX$9)/COUNTA('Job Catalog'!$C$10:$C$509),""))</f>
        <v/>
      </c>
      <c r="AY120" s="57">
        <f>IF(OR($A120="",AY$9=""),"",IFERROR(COUNTIFS('Job Catalog'!$F$10:$F$509,$A120,'Job Catalog'!$H$10:$H$509,AY$7,'Job Catalog'!$I$10:$I$509,AY$9)/COUNTA('Job Catalog'!$C$10:$C$509),""))</f>
        <v/>
      </c>
      <c r="AZ120" s="57">
        <f>IF(OR($A120="",AZ$9=""),"",IFERROR(COUNTIFS('Job Catalog'!$F$10:$F$509,$A120,'Job Catalog'!$H$10:$H$509,AZ$7,'Job Catalog'!$I$10:$I$509,AZ$9)/COUNTA('Job Catalog'!$C$10:$C$509),""))</f>
        <v/>
      </c>
      <c r="BA120" s="57">
        <f>IF(OR($A120="",BA$9=""),"",IFERROR(COUNTIFS('Job Catalog'!$F$10:$F$509,$A120,'Job Catalog'!$H$10:$H$509,BA$7,'Job Catalog'!$I$10:$I$509,BA$9)/COUNTA('Job Catalog'!$C$10:$C$509),""))</f>
        <v/>
      </c>
      <c r="BB120" s="57">
        <f>IF(OR($A120="",BB$9=""),"",IFERROR(COUNTIFS('Job Catalog'!$F$10:$F$509,$A120,'Job Catalog'!$H$10:$H$509,BB$7,'Job Catalog'!$I$10:$I$509,BB$9)/COUNTA('Job Catalog'!$C$10:$C$509),""))</f>
        <v/>
      </c>
      <c r="BC120" s="57">
        <f>IF(OR($A120="",BC$9=""),"",IFERROR(COUNTIFS('Job Catalog'!$F$10:$F$509,$A120,'Job Catalog'!$H$10:$H$509,BC$7,'Job Catalog'!$I$10:$I$509,BC$9)/COUNTA('Job Catalog'!$C$10:$C$509),""))</f>
        <v/>
      </c>
      <c r="BD120" s="57">
        <f>IF(OR($A120="",BD$9=""),"",IFERROR(COUNTIFS('Job Catalog'!$F$10:$F$509,$A120,'Job Catalog'!$H$10:$H$509,BD$7,'Job Catalog'!$I$10:$I$509,BD$9)/COUNTA('Job Catalog'!$C$10:$C$509),""))</f>
        <v/>
      </c>
      <c r="BE120" s="57">
        <f>IF(OR($A120="",BE$9=""),"",IFERROR(COUNTIFS('Job Catalog'!$F$10:$F$509,$A120,'Job Catalog'!$H$10:$H$509,BE$7,'Job Catalog'!$I$10:$I$509,BE$9)/COUNTA('Job Catalog'!$C$10:$C$509),""))</f>
        <v/>
      </c>
      <c r="BF120" s="57">
        <f>IF(OR($A120="",BF$9=""),"",IFERROR(COUNTIFS('Job Catalog'!$F$10:$F$509,$A120,'Job Catalog'!$H$10:$H$509,BF$7,'Job Catalog'!$I$10:$I$509,BF$9)/COUNTA('Job Catalog'!$C$10:$C$509),""))</f>
        <v/>
      </c>
      <c r="BG120" s="57">
        <f>IF(OR($A120="",BG$9=""),"",IFERROR(COUNTIFS('Job Catalog'!$F$10:$F$509,$A120,'Job Catalog'!$H$10:$H$509,BG$7,'Job Catalog'!$I$10:$I$509,BG$9)/COUNTA('Job Catalog'!$C$10:$C$509),""))</f>
        <v/>
      </c>
      <c r="BH120" s="57">
        <f>IF(OR($A120="",BH$9=""),"",IFERROR(COUNTIFS('Job Catalog'!$F$10:$F$509,$A120,'Job Catalog'!$H$10:$H$509,BH$7,'Job Catalog'!$I$10:$I$509,BH$9)/COUNTA('Job Catalog'!$C$10:$C$509),""))</f>
        <v/>
      </c>
      <c r="BI120" s="57">
        <f>IF(OR($A120="",BI$9=""),"",IFERROR(COUNTIFS('Job Catalog'!$F$10:$F$509,$A120,'Job Catalog'!$H$10:$H$509,BI$7,'Job Catalog'!$I$10:$I$509,BI$9)/COUNTA('Job Catalog'!$C$10:$C$509),""))</f>
        <v/>
      </c>
      <c r="BJ120" s="57">
        <f>IF(OR($A120="",BJ$9=""),"",IFERROR(COUNTIFS('Job Catalog'!$F$10:$F$509,$A120,'Job Catalog'!$H$10:$H$509,BJ$7,'Job Catalog'!$I$10:$I$509,BJ$9)/COUNTA('Job Catalog'!$C$10:$C$509),""))</f>
        <v/>
      </c>
      <c r="BK120" s="57">
        <f>IF(OR($A120="",BK$9=""),"",IFERROR(COUNTIFS('Job Catalog'!$F$10:$F$509,$A120,'Job Catalog'!$H$10:$H$509,BK$7,'Job Catalog'!$I$10:$I$509,BK$9)/COUNTA('Job Catalog'!$C$10:$C$509),""))</f>
        <v/>
      </c>
      <c r="BL120" s="57">
        <f>IF(OR($A120="",BL$9=""),"",IFERROR(COUNTIFS('Job Catalog'!$F$10:$F$509,$A120,'Job Catalog'!$H$10:$H$509,BL$7,'Job Catalog'!$I$10:$I$509,BL$9)/COUNTA('Job Catalog'!$C$10:$C$509),""))</f>
        <v/>
      </c>
      <c r="BM120" s="57">
        <f>IF(OR($A120="",BM$9=""),"",IFERROR(COUNTIFS('Job Catalog'!$F$10:$F$509,$A120,'Job Catalog'!$H$10:$H$509,BM$7,'Job Catalog'!$I$10:$I$509,BM$9)/COUNTA('Job Catalog'!$C$10:$C$509),""))</f>
        <v/>
      </c>
      <c r="BN120" s="57">
        <f>IF(OR($A120="",BN$9=""),"",IFERROR(COUNTIFS('Job Catalog'!$F$10:$F$509,$A120,'Job Catalog'!$H$10:$H$509,BN$7,'Job Catalog'!$I$10:$I$509,BN$9)/COUNTA('Job Catalog'!$C$10:$C$509),""))</f>
        <v/>
      </c>
      <c r="BO120" s="57">
        <f>IF(OR($A120="",BO$9=""),"",IFERROR(COUNTIFS('Job Catalog'!$F$10:$F$509,$A120,'Job Catalog'!$H$10:$H$509,BO$7,'Job Catalog'!$I$10:$I$509,BO$9)/COUNTA('Job Catalog'!$C$10:$C$509),""))</f>
        <v/>
      </c>
      <c r="BP120" s="57">
        <f>IF(OR($A120="",BP$9=""),"",IFERROR(COUNTIFS('Job Catalog'!$F$10:$F$509,$A120,'Job Catalog'!$H$10:$H$509,BP$7,'Job Catalog'!$I$10:$I$509,BP$9)/COUNTA('Job Catalog'!$C$10:$C$509),""))</f>
        <v/>
      </c>
      <c r="BQ120" s="57">
        <f>IF(OR($A120="",BQ$9=""),"",IFERROR(COUNTIFS('Job Catalog'!$F$10:$F$509,$A120,'Job Catalog'!$H$10:$H$509,BQ$7,'Job Catalog'!$I$10:$I$509,BQ$9)/COUNTA('Job Catalog'!$C$10:$C$509),""))</f>
        <v/>
      </c>
      <c r="BR120" s="57">
        <f>IF(OR($A120="",BR$9=""),"",IFERROR(COUNTIFS('Job Catalog'!$F$10:$F$509,$A120,'Job Catalog'!$H$10:$H$509,BR$7,'Job Catalog'!$I$10:$I$509,BR$9)/COUNTA('Job Catalog'!$C$10:$C$509),""))</f>
        <v/>
      </c>
      <c r="BS120" s="57">
        <f>IF(OR($A120="",BS$9=""),"",IFERROR(COUNTIFS('Job Catalog'!$F$10:$F$509,$A120,'Job Catalog'!$H$10:$H$509,BS$7,'Job Catalog'!$I$10:$I$509,BS$9)/COUNTA('Job Catalog'!$C$10:$C$509),""))</f>
        <v/>
      </c>
      <c r="BT120" s="57">
        <f>IF(OR($A120="",BT$9=""),"",IFERROR(COUNTIFS('Job Catalog'!$F$10:$F$509,$A120,'Job Catalog'!$H$10:$H$509,BT$7,'Job Catalog'!$I$10:$I$509,BT$9)/COUNTA('Job Catalog'!$C$10:$C$509),""))</f>
        <v/>
      </c>
      <c r="BU120" s="57">
        <f>IF(OR($A120="",BU$9=""),"",IFERROR(COUNTIFS('Job Catalog'!$F$10:$F$509,$A120,'Job Catalog'!$H$10:$H$509,BU$7,'Job Catalog'!$I$10:$I$509,BU$9)/COUNTA('Job Catalog'!$C$10:$C$509),""))</f>
        <v/>
      </c>
      <c r="BV120" s="57">
        <f>IF(OR($A120="",BV$9=""),"",IFERROR(COUNTIFS('Job Catalog'!$F$10:$F$509,$A120,'Job Catalog'!$H$10:$H$509,BV$7,'Job Catalog'!$I$10:$I$509,BV$9)/COUNTA('Job Catalog'!$C$10:$C$509),""))</f>
        <v/>
      </c>
      <c r="BW120" s="57">
        <f>IF(OR($A120="",BW$9=""),"",IFERROR(COUNTIFS('Job Catalog'!$F$10:$F$509,$A120,'Job Catalog'!$H$10:$H$509,BW$7,'Job Catalog'!$I$10:$I$509,BW$9)/COUNTA('Job Catalog'!$C$10:$C$509),""))</f>
        <v/>
      </c>
      <c r="BX120" s="57">
        <f>IF(OR($A120="",BX$9=""),"",IFERROR(COUNTIFS('Job Catalog'!$F$10:$F$509,$A120,'Job Catalog'!$H$10:$H$509,BX$7,'Job Catalog'!$I$10:$I$509,BX$9)/COUNTA('Job Catalog'!$C$10:$C$509),""))</f>
        <v/>
      </c>
      <c r="BY120" s="57">
        <f>IF(OR($A120="",BY$9=""),"",IFERROR(COUNTIFS('Job Catalog'!$F$10:$F$509,$A120,'Job Catalog'!$H$10:$H$509,BY$7,'Job Catalog'!$I$10:$I$509,BY$9)/COUNTA('Job Catalog'!$C$10:$C$509),""))</f>
        <v/>
      </c>
      <c r="BZ120" s="57">
        <f>IF(OR($A120="",BZ$9=""),"",IFERROR(COUNTIFS('Job Catalog'!$F$10:$F$509,$A120,'Job Catalog'!$H$10:$H$509,BZ$7,'Job Catalog'!$I$10:$I$509,BZ$9)/COUNTA('Job Catalog'!$C$10:$C$509),""))</f>
        <v/>
      </c>
      <c r="CA120" s="57">
        <f>IF(OR($A120="",CA$9=""),"",IFERROR(COUNTIFS('Job Catalog'!$F$10:$F$509,$A120,'Job Catalog'!$H$10:$H$509,CA$7,'Job Catalog'!$I$10:$I$509,CA$9)/COUNTA('Job Catalog'!$C$10:$C$509),""))</f>
        <v/>
      </c>
      <c r="CB120" s="57">
        <f>IF(OR($A120="",CB$9=""),"",IFERROR(COUNTIFS('Job Catalog'!$F$10:$F$509,$A120,'Job Catalog'!$H$10:$H$509,CB$7,'Job Catalog'!$I$10:$I$509,CB$9)/COUNTA('Job Catalog'!$C$10:$C$509),""))</f>
        <v/>
      </c>
      <c r="CC120" s="57">
        <f>IF(OR($A120="",CC$9=""),"",IFERROR(COUNTIFS('Job Catalog'!$F$10:$F$509,$A120,'Job Catalog'!$H$10:$H$509,CC$7,'Job Catalog'!$I$10:$I$509,CC$9)/COUNTA('Job Catalog'!$C$10:$C$509),""))</f>
        <v/>
      </c>
      <c r="CD120" s="57">
        <f>IF(OR($A120="",CD$9=""),"",IFERROR(COUNTIFS('Job Catalog'!$F$10:$F$509,$A120,'Job Catalog'!$H$10:$H$509,CD$7,'Job Catalog'!$I$10:$I$509,CD$9)/COUNTA('Job Catalog'!$C$10:$C$509),""))</f>
        <v/>
      </c>
      <c r="CE120" s="57">
        <f>IF(OR($A120="",CE$9=""),"",IFERROR(COUNTIFS('Job Catalog'!$F$10:$F$509,$A120,'Job Catalog'!$H$10:$H$509,CE$7,'Job Catalog'!$I$10:$I$509,CE$9)/COUNTA('Job Catalog'!$C$10:$C$509),""))</f>
        <v/>
      </c>
      <c r="CF120" s="57">
        <f>IF(OR($A120="",CF$9=""),"",IFERROR(COUNTIFS('Job Catalog'!$F$10:$F$509,$A120,'Job Catalog'!$H$10:$H$509,CF$7,'Job Catalog'!$I$10:$I$509,CF$9)/COUNTA('Job Catalog'!$C$10:$C$509),""))</f>
        <v/>
      </c>
      <c r="CG120" s="57">
        <f>IF(OR($A120="",CG$9=""),"",IFERROR(COUNTIFS('Job Catalog'!$F$10:$F$509,$A120,'Job Catalog'!$H$10:$H$509,CG$7,'Job Catalog'!$I$10:$I$509,CG$9)/COUNTA('Job Catalog'!$C$10:$C$509),""))</f>
        <v/>
      </c>
      <c r="CH120" s="57">
        <f>IF(OR($A120="",CH$9=""),"",IFERROR(COUNTIFS('Job Catalog'!$F$10:$F$509,$A120,'Job Catalog'!$H$10:$H$509,CH$7,'Job Catalog'!$I$10:$I$509,CH$9)/COUNTA('Job Catalog'!$C$10:$C$509),""))</f>
        <v/>
      </c>
      <c r="CI120" s="57">
        <f>IF(OR($A120="",CI$9=""),"",IFERROR(COUNTIFS('Job Catalog'!$F$10:$F$509,$A120,'Job Catalog'!$H$10:$H$509,CI$7,'Job Catalog'!$I$10:$I$509,CI$9)/COUNTA('Job Catalog'!$C$10:$C$509),""))</f>
        <v/>
      </c>
      <c r="CJ120" s="57">
        <f>IF(OR($A120="",CJ$9=""),"",IFERROR(COUNTIFS('Job Catalog'!$F$10:$F$509,$A120,'Job Catalog'!$H$10:$H$509,CJ$7,'Job Catalog'!$I$10:$I$509,CJ$9)/COUNTA('Job Catalog'!$C$10:$C$509),""))</f>
        <v/>
      </c>
      <c r="CK120" s="57">
        <f>IF(OR($A120="",CK$9=""),"",IFERROR(COUNTIFS('Job Catalog'!$F$10:$F$509,$A120,'Job Catalog'!$H$10:$H$509,CK$7,'Job Catalog'!$I$10:$I$509,CK$9)/COUNTA('Job Catalog'!$C$10:$C$509),""))</f>
        <v/>
      </c>
      <c r="CL120" s="57">
        <f>IF(OR($A120="",CL$9=""),"",IFERROR(COUNTIFS('Job Catalog'!$F$10:$F$509,$A120,'Job Catalog'!$H$10:$H$509,CL$7,'Job Catalog'!$I$10:$I$509,CL$9)/COUNTA('Job Catalog'!$C$10:$C$509),""))</f>
        <v/>
      </c>
      <c r="CM120" s="57">
        <f>IF(OR($A120="",CM$9=""),"",IFERROR(COUNTIFS('Job Catalog'!$F$10:$F$509,$A120,'Job Catalog'!$H$10:$H$509,CM$7,'Job Catalog'!$I$10:$I$509,CM$9)/COUNTA('Job Catalog'!$C$10:$C$509),""))</f>
        <v/>
      </c>
      <c r="CN120" s="57">
        <f>IF(OR($A120="",CN$9=""),"",IFERROR(COUNTIFS('Job Catalog'!$F$10:$F$509,$A120,'Job Catalog'!$H$10:$H$509,CN$7,'Job Catalog'!$I$10:$I$509,CN$9)/COUNTA('Job Catalog'!$C$10:$C$509),""))</f>
        <v/>
      </c>
      <c r="CO120" s="57">
        <f>IF(OR($A120="",CO$9=""),"",IFERROR(COUNTIFS('Job Catalog'!$F$10:$F$509,$A120,'Job Catalog'!$H$10:$H$509,CO$7,'Job Catalog'!$I$10:$I$509,CO$9)/COUNTA('Job Catalog'!$C$10:$C$509),""))</f>
        <v/>
      </c>
      <c r="CP120" s="57">
        <f>IF(OR($A120="",CP$9=""),"",IFERROR(COUNTIFS('Job Catalog'!$F$10:$F$509,$A120,'Job Catalog'!$H$10:$H$509,CP$7,'Job Catalog'!$I$10:$I$509,CP$9)/COUNTA('Job Catalog'!$C$10:$C$509),""))</f>
        <v/>
      </c>
      <c r="CQ120" s="57">
        <f>IF(OR($A120="",CQ$9=""),"",IFERROR(COUNTIFS('Job Catalog'!$F$10:$F$509,$A120,'Job Catalog'!$H$10:$H$509,CQ$7,'Job Catalog'!$I$10:$I$509,CQ$9)/COUNTA('Job Catalog'!$C$10:$C$509),""))</f>
        <v/>
      </c>
      <c r="CR120" s="57">
        <f>IF(OR($A120="",CR$9=""),"",IFERROR(COUNTIFS('Job Catalog'!$F$10:$F$509,$A120,'Job Catalog'!$H$10:$H$509,CR$7,'Job Catalog'!$I$10:$I$509,CR$9)/COUNTA('Job Catalog'!$C$10:$C$509),""))</f>
        <v/>
      </c>
      <c r="CS120" s="57">
        <f>IF(OR($A120="",CS$9=""),"",IFERROR(COUNTIFS('Job Catalog'!$F$10:$F$509,$A120,'Job Catalog'!$H$10:$H$509,CS$7,'Job Catalog'!$I$10:$I$509,CS$9)/COUNTA('Job Catalog'!$C$10:$C$509),""))</f>
        <v/>
      </c>
      <c r="CT120" s="57">
        <f>IF(OR($A120="",CT$9=""),"",IFERROR(COUNTIFS('Job Catalog'!$F$10:$F$509,$A120,'Job Catalog'!$H$10:$H$509,CT$7,'Job Catalog'!$I$10:$I$509,CT$9)/COUNTA('Job Catalog'!$C$10:$C$509),""))</f>
        <v/>
      </c>
      <c r="CU120" s="58">
        <f>IF($A120="","",SUM(C120:CT120))</f>
        <v/>
      </c>
    </row>
    <row r="121">
      <c r="A121">
        <f>IF(SETUP!$C259="","",SETUP!$C259)</f>
        <v/>
      </c>
      <c r="B121" s="9">
        <f>IF(SETUP!$C259="","",SETUP!$B259&amp;" / "&amp;SETUP!$D259)</f>
        <v/>
      </c>
      <c r="C121" s="57">
        <f>IF(OR($A121="",C$9=""),"",IFERROR(COUNTIFS('Job Catalog'!$F$10:$F$509,$A121,'Job Catalog'!$H$10:$H$509,C$7,'Job Catalog'!$I$10:$I$509,C$9)/COUNTA('Job Catalog'!$C$10:$C$509),""))</f>
        <v/>
      </c>
      <c r="D121" s="57">
        <f>IF(OR($A121="",D$9=""),"",IFERROR(COUNTIFS('Job Catalog'!$F$10:$F$509,$A121,'Job Catalog'!$H$10:$H$509,D$7,'Job Catalog'!$I$10:$I$509,D$9)/COUNTA('Job Catalog'!$C$10:$C$509),""))</f>
        <v/>
      </c>
      <c r="E121" s="57">
        <f>IF(OR($A121="",E$9=""),"",IFERROR(COUNTIFS('Job Catalog'!$F$10:$F$509,$A121,'Job Catalog'!$H$10:$H$509,E$7,'Job Catalog'!$I$10:$I$509,E$9)/COUNTA('Job Catalog'!$C$10:$C$509),""))</f>
        <v/>
      </c>
      <c r="F121" s="57">
        <f>IF(OR($A121="",F$9=""),"",IFERROR(COUNTIFS('Job Catalog'!$F$10:$F$509,$A121,'Job Catalog'!$H$10:$H$509,F$7,'Job Catalog'!$I$10:$I$509,F$9)/COUNTA('Job Catalog'!$C$10:$C$509),""))</f>
        <v/>
      </c>
      <c r="G121" s="57">
        <f>IF(OR($A121="",G$9=""),"",IFERROR(COUNTIFS('Job Catalog'!$F$10:$F$509,$A121,'Job Catalog'!$H$10:$H$509,G$7,'Job Catalog'!$I$10:$I$509,G$9)/COUNTA('Job Catalog'!$C$10:$C$509),""))</f>
        <v/>
      </c>
      <c r="H121" s="57">
        <f>IF(OR($A121="",H$9=""),"",IFERROR(COUNTIFS('Job Catalog'!$F$10:$F$509,$A121,'Job Catalog'!$H$10:$H$509,H$7,'Job Catalog'!$I$10:$I$509,H$9)/COUNTA('Job Catalog'!$C$10:$C$509),""))</f>
        <v/>
      </c>
      <c r="I121" s="57">
        <f>IF(OR($A121="",I$9=""),"",IFERROR(COUNTIFS('Job Catalog'!$F$10:$F$509,$A121,'Job Catalog'!$H$10:$H$509,I$7,'Job Catalog'!$I$10:$I$509,I$9)/COUNTA('Job Catalog'!$C$10:$C$509),""))</f>
        <v/>
      </c>
      <c r="J121" s="57">
        <f>IF(OR($A121="",J$9=""),"",IFERROR(COUNTIFS('Job Catalog'!$F$10:$F$509,$A121,'Job Catalog'!$H$10:$H$509,J$7,'Job Catalog'!$I$10:$I$509,J$9)/COUNTA('Job Catalog'!$C$10:$C$509),""))</f>
        <v/>
      </c>
      <c r="K121" s="57">
        <f>IF(OR($A121="",K$9=""),"",IFERROR(COUNTIFS('Job Catalog'!$F$10:$F$509,$A121,'Job Catalog'!$H$10:$H$509,K$7,'Job Catalog'!$I$10:$I$509,K$9)/COUNTA('Job Catalog'!$C$10:$C$509),""))</f>
        <v/>
      </c>
      <c r="L121" s="57">
        <f>IF(OR($A121="",L$9=""),"",IFERROR(COUNTIFS('Job Catalog'!$F$10:$F$509,$A121,'Job Catalog'!$H$10:$H$509,L$7,'Job Catalog'!$I$10:$I$509,L$9)/COUNTA('Job Catalog'!$C$10:$C$509),""))</f>
        <v/>
      </c>
      <c r="M121" s="57">
        <f>IF(OR($A121="",M$9=""),"",IFERROR(COUNTIFS('Job Catalog'!$F$10:$F$509,$A121,'Job Catalog'!$H$10:$H$509,M$7,'Job Catalog'!$I$10:$I$509,M$9)/COUNTA('Job Catalog'!$C$10:$C$509),""))</f>
        <v/>
      </c>
      <c r="N121" s="57">
        <f>IF(OR($A121="",N$9=""),"",IFERROR(COUNTIFS('Job Catalog'!$F$10:$F$509,$A121,'Job Catalog'!$H$10:$H$509,N$7,'Job Catalog'!$I$10:$I$509,N$9)/COUNTA('Job Catalog'!$C$10:$C$509),""))</f>
        <v/>
      </c>
      <c r="O121" s="57">
        <f>IF(OR($A121="",O$9=""),"",IFERROR(COUNTIFS('Job Catalog'!$F$10:$F$509,$A121,'Job Catalog'!$H$10:$H$509,O$7,'Job Catalog'!$I$10:$I$509,O$9)/COUNTA('Job Catalog'!$C$10:$C$509),""))</f>
        <v/>
      </c>
      <c r="P121" s="57">
        <f>IF(OR($A121="",P$9=""),"",IFERROR(COUNTIFS('Job Catalog'!$F$10:$F$509,$A121,'Job Catalog'!$H$10:$H$509,P$7,'Job Catalog'!$I$10:$I$509,P$9)/COUNTA('Job Catalog'!$C$10:$C$509),""))</f>
        <v/>
      </c>
      <c r="Q121" s="57">
        <f>IF(OR($A121="",Q$9=""),"",IFERROR(COUNTIFS('Job Catalog'!$F$10:$F$509,$A121,'Job Catalog'!$H$10:$H$509,Q$7,'Job Catalog'!$I$10:$I$509,Q$9)/COUNTA('Job Catalog'!$C$10:$C$509),""))</f>
        <v/>
      </c>
      <c r="R121" s="57">
        <f>IF(OR($A121="",R$9=""),"",IFERROR(COUNTIFS('Job Catalog'!$F$10:$F$509,$A121,'Job Catalog'!$H$10:$H$509,R$7,'Job Catalog'!$I$10:$I$509,R$9)/COUNTA('Job Catalog'!$C$10:$C$509),""))</f>
        <v/>
      </c>
      <c r="S121" s="57">
        <f>IF(OR($A121="",S$9=""),"",IFERROR(COUNTIFS('Job Catalog'!$F$10:$F$509,$A121,'Job Catalog'!$H$10:$H$509,S$7,'Job Catalog'!$I$10:$I$509,S$9)/COUNTA('Job Catalog'!$C$10:$C$509),""))</f>
        <v/>
      </c>
      <c r="T121" s="57">
        <f>IF(OR($A121="",T$9=""),"",IFERROR(COUNTIFS('Job Catalog'!$F$10:$F$509,$A121,'Job Catalog'!$H$10:$H$509,T$7,'Job Catalog'!$I$10:$I$509,T$9)/COUNTA('Job Catalog'!$C$10:$C$509),""))</f>
        <v/>
      </c>
      <c r="U121" s="57">
        <f>IF(OR($A121="",U$9=""),"",IFERROR(COUNTIFS('Job Catalog'!$F$10:$F$509,$A121,'Job Catalog'!$H$10:$H$509,U$7,'Job Catalog'!$I$10:$I$509,U$9)/COUNTA('Job Catalog'!$C$10:$C$509),""))</f>
        <v/>
      </c>
      <c r="V121" s="57">
        <f>IF(OR($A121="",V$9=""),"",IFERROR(COUNTIFS('Job Catalog'!$F$10:$F$509,$A121,'Job Catalog'!$H$10:$H$509,V$7,'Job Catalog'!$I$10:$I$509,V$9)/COUNTA('Job Catalog'!$C$10:$C$509),""))</f>
        <v/>
      </c>
      <c r="W121" s="57">
        <f>IF(OR($A121="",W$9=""),"",IFERROR(COUNTIFS('Job Catalog'!$F$10:$F$509,$A121,'Job Catalog'!$H$10:$H$509,W$7,'Job Catalog'!$I$10:$I$509,W$9)/COUNTA('Job Catalog'!$C$10:$C$509),""))</f>
        <v/>
      </c>
      <c r="X121" s="57">
        <f>IF(OR($A121="",X$9=""),"",IFERROR(COUNTIFS('Job Catalog'!$F$10:$F$509,$A121,'Job Catalog'!$H$10:$H$509,X$7,'Job Catalog'!$I$10:$I$509,X$9)/COUNTA('Job Catalog'!$C$10:$C$509),""))</f>
        <v/>
      </c>
      <c r="Y121" s="57">
        <f>IF(OR($A121="",Y$9=""),"",IFERROR(COUNTIFS('Job Catalog'!$F$10:$F$509,$A121,'Job Catalog'!$H$10:$H$509,Y$7,'Job Catalog'!$I$10:$I$509,Y$9)/COUNTA('Job Catalog'!$C$10:$C$509),""))</f>
        <v/>
      </c>
      <c r="Z121" s="57">
        <f>IF(OR($A121="",Z$9=""),"",IFERROR(COUNTIFS('Job Catalog'!$F$10:$F$509,$A121,'Job Catalog'!$H$10:$H$509,Z$7,'Job Catalog'!$I$10:$I$509,Z$9)/COUNTA('Job Catalog'!$C$10:$C$509),""))</f>
        <v/>
      </c>
      <c r="AA121" s="57">
        <f>IF(OR($A121="",AA$9=""),"",IFERROR(COUNTIFS('Job Catalog'!$F$10:$F$509,$A121,'Job Catalog'!$H$10:$H$509,AA$7,'Job Catalog'!$I$10:$I$509,AA$9)/COUNTA('Job Catalog'!$C$10:$C$509),""))</f>
        <v/>
      </c>
      <c r="AB121" s="57">
        <f>IF(OR($A121="",AB$9=""),"",IFERROR(COUNTIFS('Job Catalog'!$F$10:$F$509,$A121,'Job Catalog'!$H$10:$H$509,AB$7,'Job Catalog'!$I$10:$I$509,AB$9)/COUNTA('Job Catalog'!$C$10:$C$509),""))</f>
        <v/>
      </c>
      <c r="AC121" s="57">
        <f>IF(OR($A121="",AC$9=""),"",IFERROR(COUNTIFS('Job Catalog'!$F$10:$F$509,$A121,'Job Catalog'!$H$10:$H$509,AC$7,'Job Catalog'!$I$10:$I$509,AC$9)/COUNTA('Job Catalog'!$C$10:$C$509),""))</f>
        <v/>
      </c>
      <c r="AD121" s="57">
        <f>IF(OR($A121="",AD$9=""),"",IFERROR(COUNTIFS('Job Catalog'!$F$10:$F$509,$A121,'Job Catalog'!$H$10:$H$509,AD$7,'Job Catalog'!$I$10:$I$509,AD$9)/COUNTA('Job Catalog'!$C$10:$C$509),""))</f>
        <v/>
      </c>
      <c r="AE121" s="57">
        <f>IF(OR($A121="",AE$9=""),"",IFERROR(COUNTIFS('Job Catalog'!$F$10:$F$509,$A121,'Job Catalog'!$H$10:$H$509,AE$7,'Job Catalog'!$I$10:$I$509,AE$9)/COUNTA('Job Catalog'!$C$10:$C$509),""))</f>
        <v/>
      </c>
      <c r="AF121" s="57">
        <f>IF(OR($A121="",AF$9=""),"",IFERROR(COUNTIFS('Job Catalog'!$F$10:$F$509,$A121,'Job Catalog'!$H$10:$H$509,AF$7,'Job Catalog'!$I$10:$I$509,AF$9)/COUNTA('Job Catalog'!$C$10:$C$509),""))</f>
        <v/>
      </c>
      <c r="AG121" s="57">
        <f>IF(OR($A121="",AG$9=""),"",IFERROR(COUNTIFS('Job Catalog'!$F$10:$F$509,$A121,'Job Catalog'!$H$10:$H$509,AG$7,'Job Catalog'!$I$10:$I$509,AG$9)/COUNTA('Job Catalog'!$C$10:$C$509),""))</f>
        <v/>
      </c>
      <c r="AH121" s="57">
        <f>IF(OR($A121="",AH$9=""),"",IFERROR(COUNTIFS('Job Catalog'!$F$10:$F$509,$A121,'Job Catalog'!$H$10:$H$509,AH$7,'Job Catalog'!$I$10:$I$509,AH$9)/COUNTA('Job Catalog'!$C$10:$C$509),""))</f>
        <v/>
      </c>
      <c r="AI121" s="57">
        <f>IF(OR($A121="",AI$9=""),"",IFERROR(COUNTIFS('Job Catalog'!$F$10:$F$509,$A121,'Job Catalog'!$H$10:$H$509,AI$7,'Job Catalog'!$I$10:$I$509,AI$9)/COUNTA('Job Catalog'!$C$10:$C$509),""))</f>
        <v/>
      </c>
      <c r="AJ121" s="57">
        <f>IF(OR($A121="",AJ$9=""),"",IFERROR(COUNTIFS('Job Catalog'!$F$10:$F$509,$A121,'Job Catalog'!$H$10:$H$509,AJ$7,'Job Catalog'!$I$10:$I$509,AJ$9)/COUNTA('Job Catalog'!$C$10:$C$509),""))</f>
        <v/>
      </c>
      <c r="AK121" s="57">
        <f>IF(OR($A121="",AK$9=""),"",IFERROR(COUNTIFS('Job Catalog'!$F$10:$F$509,$A121,'Job Catalog'!$H$10:$H$509,AK$7,'Job Catalog'!$I$10:$I$509,AK$9)/COUNTA('Job Catalog'!$C$10:$C$509),""))</f>
        <v/>
      </c>
      <c r="AL121" s="57">
        <f>IF(OR($A121="",AL$9=""),"",IFERROR(COUNTIFS('Job Catalog'!$F$10:$F$509,$A121,'Job Catalog'!$H$10:$H$509,AL$7,'Job Catalog'!$I$10:$I$509,AL$9)/COUNTA('Job Catalog'!$C$10:$C$509),""))</f>
        <v/>
      </c>
      <c r="AM121" s="57">
        <f>IF(OR($A121="",AM$9=""),"",IFERROR(COUNTIFS('Job Catalog'!$F$10:$F$509,$A121,'Job Catalog'!$H$10:$H$509,AM$7,'Job Catalog'!$I$10:$I$509,AM$9)/COUNTA('Job Catalog'!$C$10:$C$509),""))</f>
        <v/>
      </c>
      <c r="AN121" s="57">
        <f>IF(OR($A121="",AN$9=""),"",IFERROR(COUNTIFS('Job Catalog'!$F$10:$F$509,$A121,'Job Catalog'!$H$10:$H$509,AN$7,'Job Catalog'!$I$10:$I$509,AN$9)/COUNTA('Job Catalog'!$C$10:$C$509),""))</f>
        <v/>
      </c>
      <c r="AO121" s="57">
        <f>IF(OR($A121="",AO$9=""),"",IFERROR(COUNTIFS('Job Catalog'!$F$10:$F$509,$A121,'Job Catalog'!$H$10:$H$509,AO$7,'Job Catalog'!$I$10:$I$509,AO$9)/COUNTA('Job Catalog'!$C$10:$C$509),""))</f>
        <v/>
      </c>
      <c r="AP121" s="57">
        <f>IF(OR($A121="",AP$9=""),"",IFERROR(COUNTIFS('Job Catalog'!$F$10:$F$509,$A121,'Job Catalog'!$H$10:$H$509,AP$7,'Job Catalog'!$I$10:$I$509,AP$9)/COUNTA('Job Catalog'!$C$10:$C$509),""))</f>
        <v/>
      </c>
      <c r="AQ121" s="57">
        <f>IF(OR($A121="",AQ$9=""),"",IFERROR(COUNTIFS('Job Catalog'!$F$10:$F$509,$A121,'Job Catalog'!$H$10:$H$509,AQ$7,'Job Catalog'!$I$10:$I$509,AQ$9)/COUNTA('Job Catalog'!$C$10:$C$509),""))</f>
        <v/>
      </c>
      <c r="AR121" s="57">
        <f>IF(OR($A121="",AR$9=""),"",IFERROR(COUNTIFS('Job Catalog'!$F$10:$F$509,$A121,'Job Catalog'!$H$10:$H$509,AR$7,'Job Catalog'!$I$10:$I$509,AR$9)/COUNTA('Job Catalog'!$C$10:$C$509),""))</f>
        <v/>
      </c>
      <c r="AS121" s="57">
        <f>IF(OR($A121="",AS$9=""),"",IFERROR(COUNTIFS('Job Catalog'!$F$10:$F$509,$A121,'Job Catalog'!$H$10:$H$509,AS$7,'Job Catalog'!$I$10:$I$509,AS$9)/COUNTA('Job Catalog'!$C$10:$C$509),""))</f>
        <v/>
      </c>
      <c r="AT121" s="57">
        <f>IF(OR($A121="",AT$9=""),"",IFERROR(COUNTIFS('Job Catalog'!$F$10:$F$509,$A121,'Job Catalog'!$H$10:$H$509,AT$7,'Job Catalog'!$I$10:$I$509,AT$9)/COUNTA('Job Catalog'!$C$10:$C$509),""))</f>
        <v/>
      </c>
      <c r="AU121" s="57">
        <f>IF(OR($A121="",AU$9=""),"",IFERROR(COUNTIFS('Job Catalog'!$F$10:$F$509,$A121,'Job Catalog'!$H$10:$H$509,AU$7,'Job Catalog'!$I$10:$I$509,AU$9)/COUNTA('Job Catalog'!$C$10:$C$509),""))</f>
        <v/>
      </c>
      <c r="AV121" s="57">
        <f>IF(OR($A121="",AV$9=""),"",IFERROR(COUNTIFS('Job Catalog'!$F$10:$F$509,$A121,'Job Catalog'!$H$10:$H$509,AV$7,'Job Catalog'!$I$10:$I$509,AV$9)/COUNTA('Job Catalog'!$C$10:$C$509),""))</f>
        <v/>
      </c>
      <c r="AW121" s="57">
        <f>IF(OR($A121="",AW$9=""),"",IFERROR(COUNTIFS('Job Catalog'!$F$10:$F$509,$A121,'Job Catalog'!$H$10:$H$509,AW$7,'Job Catalog'!$I$10:$I$509,AW$9)/COUNTA('Job Catalog'!$C$10:$C$509),""))</f>
        <v/>
      </c>
      <c r="AX121" s="57">
        <f>IF(OR($A121="",AX$9=""),"",IFERROR(COUNTIFS('Job Catalog'!$F$10:$F$509,$A121,'Job Catalog'!$H$10:$H$509,AX$7,'Job Catalog'!$I$10:$I$509,AX$9)/COUNTA('Job Catalog'!$C$10:$C$509),""))</f>
        <v/>
      </c>
      <c r="AY121" s="57">
        <f>IF(OR($A121="",AY$9=""),"",IFERROR(COUNTIFS('Job Catalog'!$F$10:$F$509,$A121,'Job Catalog'!$H$10:$H$509,AY$7,'Job Catalog'!$I$10:$I$509,AY$9)/COUNTA('Job Catalog'!$C$10:$C$509),""))</f>
        <v/>
      </c>
      <c r="AZ121" s="57">
        <f>IF(OR($A121="",AZ$9=""),"",IFERROR(COUNTIFS('Job Catalog'!$F$10:$F$509,$A121,'Job Catalog'!$H$10:$H$509,AZ$7,'Job Catalog'!$I$10:$I$509,AZ$9)/COUNTA('Job Catalog'!$C$10:$C$509),""))</f>
        <v/>
      </c>
      <c r="BA121" s="57">
        <f>IF(OR($A121="",BA$9=""),"",IFERROR(COUNTIFS('Job Catalog'!$F$10:$F$509,$A121,'Job Catalog'!$H$10:$H$509,BA$7,'Job Catalog'!$I$10:$I$509,BA$9)/COUNTA('Job Catalog'!$C$10:$C$509),""))</f>
        <v/>
      </c>
      <c r="BB121" s="57">
        <f>IF(OR($A121="",BB$9=""),"",IFERROR(COUNTIFS('Job Catalog'!$F$10:$F$509,$A121,'Job Catalog'!$H$10:$H$509,BB$7,'Job Catalog'!$I$10:$I$509,BB$9)/COUNTA('Job Catalog'!$C$10:$C$509),""))</f>
        <v/>
      </c>
      <c r="BC121" s="57">
        <f>IF(OR($A121="",BC$9=""),"",IFERROR(COUNTIFS('Job Catalog'!$F$10:$F$509,$A121,'Job Catalog'!$H$10:$H$509,BC$7,'Job Catalog'!$I$10:$I$509,BC$9)/COUNTA('Job Catalog'!$C$10:$C$509),""))</f>
        <v/>
      </c>
      <c r="BD121" s="57">
        <f>IF(OR($A121="",BD$9=""),"",IFERROR(COUNTIFS('Job Catalog'!$F$10:$F$509,$A121,'Job Catalog'!$H$10:$H$509,BD$7,'Job Catalog'!$I$10:$I$509,BD$9)/COUNTA('Job Catalog'!$C$10:$C$509),""))</f>
        <v/>
      </c>
      <c r="BE121" s="57">
        <f>IF(OR($A121="",BE$9=""),"",IFERROR(COUNTIFS('Job Catalog'!$F$10:$F$509,$A121,'Job Catalog'!$H$10:$H$509,BE$7,'Job Catalog'!$I$10:$I$509,BE$9)/COUNTA('Job Catalog'!$C$10:$C$509),""))</f>
        <v/>
      </c>
      <c r="BF121" s="57">
        <f>IF(OR($A121="",BF$9=""),"",IFERROR(COUNTIFS('Job Catalog'!$F$10:$F$509,$A121,'Job Catalog'!$H$10:$H$509,BF$7,'Job Catalog'!$I$10:$I$509,BF$9)/COUNTA('Job Catalog'!$C$10:$C$509),""))</f>
        <v/>
      </c>
      <c r="BG121" s="57">
        <f>IF(OR($A121="",BG$9=""),"",IFERROR(COUNTIFS('Job Catalog'!$F$10:$F$509,$A121,'Job Catalog'!$H$10:$H$509,BG$7,'Job Catalog'!$I$10:$I$509,BG$9)/COUNTA('Job Catalog'!$C$10:$C$509),""))</f>
        <v/>
      </c>
      <c r="BH121" s="57">
        <f>IF(OR($A121="",BH$9=""),"",IFERROR(COUNTIFS('Job Catalog'!$F$10:$F$509,$A121,'Job Catalog'!$H$10:$H$509,BH$7,'Job Catalog'!$I$10:$I$509,BH$9)/COUNTA('Job Catalog'!$C$10:$C$509),""))</f>
        <v/>
      </c>
      <c r="BI121" s="57">
        <f>IF(OR($A121="",BI$9=""),"",IFERROR(COUNTIFS('Job Catalog'!$F$10:$F$509,$A121,'Job Catalog'!$H$10:$H$509,BI$7,'Job Catalog'!$I$10:$I$509,BI$9)/COUNTA('Job Catalog'!$C$10:$C$509),""))</f>
        <v/>
      </c>
      <c r="BJ121" s="57">
        <f>IF(OR($A121="",BJ$9=""),"",IFERROR(COUNTIFS('Job Catalog'!$F$10:$F$509,$A121,'Job Catalog'!$H$10:$H$509,BJ$7,'Job Catalog'!$I$10:$I$509,BJ$9)/COUNTA('Job Catalog'!$C$10:$C$509),""))</f>
        <v/>
      </c>
      <c r="BK121" s="57">
        <f>IF(OR($A121="",BK$9=""),"",IFERROR(COUNTIFS('Job Catalog'!$F$10:$F$509,$A121,'Job Catalog'!$H$10:$H$509,BK$7,'Job Catalog'!$I$10:$I$509,BK$9)/COUNTA('Job Catalog'!$C$10:$C$509),""))</f>
        <v/>
      </c>
      <c r="BL121" s="57">
        <f>IF(OR($A121="",BL$9=""),"",IFERROR(COUNTIFS('Job Catalog'!$F$10:$F$509,$A121,'Job Catalog'!$H$10:$H$509,BL$7,'Job Catalog'!$I$10:$I$509,BL$9)/COUNTA('Job Catalog'!$C$10:$C$509),""))</f>
        <v/>
      </c>
      <c r="BM121" s="57">
        <f>IF(OR($A121="",BM$9=""),"",IFERROR(COUNTIFS('Job Catalog'!$F$10:$F$509,$A121,'Job Catalog'!$H$10:$H$509,BM$7,'Job Catalog'!$I$10:$I$509,BM$9)/COUNTA('Job Catalog'!$C$10:$C$509),""))</f>
        <v/>
      </c>
      <c r="BN121" s="57">
        <f>IF(OR($A121="",BN$9=""),"",IFERROR(COUNTIFS('Job Catalog'!$F$10:$F$509,$A121,'Job Catalog'!$H$10:$H$509,BN$7,'Job Catalog'!$I$10:$I$509,BN$9)/COUNTA('Job Catalog'!$C$10:$C$509),""))</f>
        <v/>
      </c>
      <c r="BO121" s="57">
        <f>IF(OR($A121="",BO$9=""),"",IFERROR(COUNTIFS('Job Catalog'!$F$10:$F$509,$A121,'Job Catalog'!$H$10:$H$509,BO$7,'Job Catalog'!$I$10:$I$509,BO$9)/COUNTA('Job Catalog'!$C$10:$C$509),""))</f>
        <v/>
      </c>
      <c r="BP121" s="57">
        <f>IF(OR($A121="",BP$9=""),"",IFERROR(COUNTIFS('Job Catalog'!$F$10:$F$509,$A121,'Job Catalog'!$H$10:$H$509,BP$7,'Job Catalog'!$I$10:$I$509,BP$9)/COUNTA('Job Catalog'!$C$10:$C$509),""))</f>
        <v/>
      </c>
      <c r="BQ121" s="57">
        <f>IF(OR($A121="",BQ$9=""),"",IFERROR(COUNTIFS('Job Catalog'!$F$10:$F$509,$A121,'Job Catalog'!$H$10:$H$509,BQ$7,'Job Catalog'!$I$10:$I$509,BQ$9)/COUNTA('Job Catalog'!$C$10:$C$509),""))</f>
        <v/>
      </c>
      <c r="BR121" s="57">
        <f>IF(OR($A121="",BR$9=""),"",IFERROR(COUNTIFS('Job Catalog'!$F$10:$F$509,$A121,'Job Catalog'!$H$10:$H$509,BR$7,'Job Catalog'!$I$10:$I$509,BR$9)/COUNTA('Job Catalog'!$C$10:$C$509),""))</f>
        <v/>
      </c>
      <c r="BS121" s="57">
        <f>IF(OR($A121="",BS$9=""),"",IFERROR(COUNTIFS('Job Catalog'!$F$10:$F$509,$A121,'Job Catalog'!$H$10:$H$509,BS$7,'Job Catalog'!$I$10:$I$509,BS$9)/COUNTA('Job Catalog'!$C$10:$C$509),""))</f>
        <v/>
      </c>
      <c r="BT121" s="57">
        <f>IF(OR($A121="",BT$9=""),"",IFERROR(COUNTIFS('Job Catalog'!$F$10:$F$509,$A121,'Job Catalog'!$H$10:$H$509,BT$7,'Job Catalog'!$I$10:$I$509,BT$9)/COUNTA('Job Catalog'!$C$10:$C$509),""))</f>
        <v/>
      </c>
      <c r="BU121" s="57">
        <f>IF(OR($A121="",BU$9=""),"",IFERROR(COUNTIFS('Job Catalog'!$F$10:$F$509,$A121,'Job Catalog'!$H$10:$H$509,BU$7,'Job Catalog'!$I$10:$I$509,BU$9)/COUNTA('Job Catalog'!$C$10:$C$509),""))</f>
        <v/>
      </c>
      <c r="BV121" s="57">
        <f>IF(OR($A121="",BV$9=""),"",IFERROR(COUNTIFS('Job Catalog'!$F$10:$F$509,$A121,'Job Catalog'!$H$10:$H$509,BV$7,'Job Catalog'!$I$10:$I$509,BV$9)/COUNTA('Job Catalog'!$C$10:$C$509),""))</f>
        <v/>
      </c>
      <c r="BW121" s="57">
        <f>IF(OR($A121="",BW$9=""),"",IFERROR(COUNTIFS('Job Catalog'!$F$10:$F$509,$A121,'Job Catalog'!$H$10:$H$509,BW$7,'Job Catalog'!$I$10:$I$509,BW$9)/COUNTA('Job Catalog'!$C$10:$C$509),""))</f>
        <v/>
      </c>
      <c r="BX121" s="57">
        <f>IF(OR($A121="",BX$9=""),"",IFERROR(COUNTIFS('Job Catalog'!$F$10:$F$509,$A121,'Job Catalog'!$H$10:$H$509,BX$7,'Job Catalog'!$I$10:$I$509,BX$9)/COUNTA('Job Catalog'!$C$10:$C$509),""))</f>
        <v/>
      </c>
      <c r="BY121" s="57">
        <f>IF(OR($A121="",BY$9=""),"",IFERROR(COUNTIFS('Job Catalog'!$F$10:$F$509,$A121,'Job Catalog'!$H$10:$H$509,BY$7,'Job Catalog'!$I$10:$I$509,BY$9)/COUNTA('Job Catalog'!$C$10:$C$509),""))</f>
        <v/>
      </c>
      <c r="BZ121" s="57">
        <f>IF(OR($A121="",BZ$9=""),"",IFERROR(COUNTIFS('Job Catalog'!$F$10:$F$509,$A121,'Job Catalog'!$H$10:$H$509,BZ$7,'Job Catalog'!$I$10:$I$509,BZ$9)/COUNTA('Job Catalog'!$C$10:$C$509),""))</f>
        <v/>
      </c>
      <c r="CA121" s="57">
        <f>IF(OR($A121="",CA$9=""),"",IFERROR(COUNTIFS('Job Catalog'!$F$10:$F$509,$A121,'Job Catalog'!$H$10:$H$509,CA$7,'Job Catalog'!$I$10:$I$509,CA$9)/COUNTA('Job Catalog'!$C$10:$C$509),""))</f>
        <v/>
      </c>
      <c r="CB121" s="57">
        <f>IF(OR($A121="",CB$9=""),"",IFERROR(COUNTIFS('Job Catalog'!$F$10:$F$509,$A121,'Job Catalog'!$H$10:$H$509,CB$7,'Job Catalog'!$I$10:$I$509,CB$9)/COUNTA('Job Catalog'!$C$10:$C$509),""))</f>
        <v/>
      </c>
      <c r="CC121" s="57">
        <f>IF(OR($A121="",CC$9=""),"",IFERROR(COUNTIFS('Job Catalog'!$F$10:$F$509,$A121,'Job Catalog'!$H$10:$H$509,CC$7,'Job Catalog'!$I$10:$I$509,CC$9)/COUNTA('Job Catalog'!$C$10:$C$509),""))</f>
        <v/>
      </c>
      <c r="CD121" s="57">
        <f>IF(OR($A121="",CD$9=""),"",IFERROR(COUNTIFS('Job Catalog'!$F$10:$F$509,$A121,'Job Catalog'!$H$10:$H$509,CD$7,'Job Catalog'!$I$10:$I$509,CD$9)/COUNTA('Job Catalog'!$C$10:$C$509),""))</f>
        <v/>
      </c>
      <c r="CE121" s="57">
        <f>IF(OR($A121="",CE$9=""),"",IFERROR(COUNTIFS('Job Catalog'!$F$10:$F$509,$A121,'Job Catalog'!$H$10:$H$509,CE$7,'Job Catalog'!$I$10:$I$509,CE$9)/COUNTA('Job Catalog'!$C$10:$C$509),""))</f>
        <v/>
      </c>
      <c r="CF121" s="57">
        <f>IF(OR($A121="",CF$9=""),"",IFERROR(COUNTIFS('Job Catalog'!$F$10:$F$509,$A121,'Job Catalog'!$H$10:$H$509,CF$7,'Job Catalog'!$I$10:$I$509,CF$9)/COUNTA('Job Catalog'!$C$10:$C$509),""))</f>
        <v/>
      </c>
      <c r="CG121" s="57">
        <f>IF(OR($A121="",CG$9=""),"",IFERROR(COUNTIFS('Job Catalog'!$F$10:$F$509,$A121,'Job Catalog'!$H$10:$H$509,CG$7,'Job Catalog'!$I$10:$I$509,CG$9)/COUNTA('Job Catalog'!$C$10:$C$509),""))</f>
        <v/>
      </c>
      <c r="CH121" s="57">
        <f>IF(OR($A121="",CH$9=""),"",IFERROR(COUNTIFS('Job Catalog'!$F$10:$F$509,$A121,'Job Catalog'!$H$10:$H$509,CH$7,'Job Catalog'!$I$10:$I$509,CH$9)/COUNTA('Job Catalog'!$C$10:$C$509),""))</f>
        <v/>
      </c>
      <c r="CI121" s="57">
        <f>IF(OR($A121="",CI$9=""),"",IFERROR(COUNTIFS('Job Catalog'!$F$10:$F$509,$A121,'Job Catalog'!$H$10:$H$509,CI$7,'Job Catalog'!$I$10:$I$509,CI$9)/COUNTA('Job Catalog'!$C$10:$C$509),""))</f>
        <v/>
      </c>
      <c r="CJ121" s="57">
        <f>IF(OR($A121="",CJ$9=""),"",IFERROR(COUNTIFS('Job Catalog'!$F$10:$F$509,$A121,'Job Catalog'!$H$10:$H$509,CJ$7,'Job Catalog'!$I$10:$I$509,CJ$9)/COUNTA('Job Catalog'!$C$10:$C$509),""))</f>
        <v/>
      </c>
      <c r="CK121" s="57">
        <f>IF(OR($A121="",CK$9=""),"",IFERROR(COUNTIFS('Job Catalog'!$F$10:$F$509,$A121,'Job Catalog'!$H$10:$H$509,CK$7,'Job Catalog'!$I$10:$I$509,CK$9)/COUNTA('Job Catalog'!$C$10:$C$509),""))</f>
        <v/>
      </c>
      <c r="CL121" s="57">
        <f>IF(OR($A121="",CL$9=""),"",IFERROR(COUNTIFS('Job Catalog'!$F$10:$F$509,$A121,'Job Catalog'!$H$10:$H$509,CL$7,'Job Catalog'!$I$10:$I$509,CL$9)/COUNTA('Job Catalog'!$C$10:$C$509),""))</f>
        <v/>
      </c>
      <c r="CM121" s="57">
        <f>IF(OR($A121="",CM$9=""),"",IFERROR(COUNTIFS('Job Catalog'!$F$10:$F$509,$A121,'Job Catalog'!$H$10:$H$509,CM$7,'Job Catalog'!$I$10:$I$509,CM$9)/COUNTA('Job Catalog'!$C$10:$C$509),""))</f>
        <v/>
      </c>
      <c r="CN121" s="57">
        <f>IF(OR($A121="",CN$9=""),"",IFERROR(COUNTIFS('Job Catalog'!$F$10:$F$509,$A121,'Job Catalog'!$H$10:$H$509,CN$7,'Job Catalog'!$I$10:$I$509,CN$9)/COUNTA('Job Catalog'!$C$10:$C$509),""))</f>
        <v/>
      </c>
      <c r="CO121" s="57">
        <f>IF(OR($A121="",CO$9=""),"",IFERROR(COUNTIFS('Job Catalog'!$F$10:$F$509,$A121,'Job Catalog'!$H$10:$H$509,CO$7,'Job Catalog'!$I$10:$I$509,CO$9)/COUNTA('Job Catalog'!$C$10:$C$509),""))</f>
        <v/>
      </c>
      <c r="CP121" s="57">
        <f>IF(OR($A121="",CP$9=""),"",IFERROR(COUNTIFS('Job Catalog'!$F$10:$F$509,$A121,'Job Catalog'!$H$10:$H$509,CP$7,'Job Catalog'!$I$10:$I$509,CP$9)/COUNTA('Job Catalog'!$C$10:$C$509),""))</f>
        <v/>
      </c>
      <c r="CQ121" s="57">
        <f>IF(OR($A121="",CQ$9=""),"",IFERROR(COUNTIFS('Job Catalog'!$F$10:$F$509,$A121,'Job Catalog'!$H$10:$H$509,CQ$7,'Job Catalog'!$I$10:$I$509,CQ$9)/COUNTA('Job Catalog'!$C$10:$C$509),""))</f>
        <v/>
      </c>
      <c r="CR121" s="57">
        <f>IF(OR($A121="",CR$9=""),"",IFERROR(COUNTIFS('Job Catalog'!$F$10:$F$509,$A121,'Job Catalog'!$H$10:$H$509,CR$7,'Job Catalog'!$I$10:$I$509,CR$9)/COUNTA('Job Catalog'!$C$10:$C$509),""))</f>
        <v/>
      </c>
      <c r="CS121" s="57">
        <f>IF(OR($A121="",CS$9=""),"",IFERROR(COUNTIFS('Job Catalog'!$F$10:$F$509,$A121,'Job Catalog'!$H$10:$H$509,CS$7,'Job Catalog'!$I$10:$I$509,CS$9)/COUNTA('Job Catalog'!$C$10:$C$509),""))</f>
        <v/>
      </c>
      <c r="CT121" s="57">
        <f>IF(OR($A121="",CT$9=""),"",IFERROR(COUNTIFS('Job Catalog'!$F$10:$F$509,$A121,'Job Catalog'!$H$10:$H$509,CT$7,'Job Catalog'!$I$10:$I$509,CT$9)/COUNTA('Job Catalog'!$C$10:$C$509),""))</f>
        <v/>
      </c>
      <c r="CU121" s="58">
        <f>IF($A121="","",SUM(C121:CT121))</f>
        <v/>
      </c>
    </row>
    <row r="122">
      <c r="A122">
        <f>IF(SETUP!$C260="","",SETUP!$C260)</f>
        <v/>
      </c>
      <c r="B122" s="9">
        <f>IF(SETUP!$C260="","",SETUP!$B260&amp;" / "&amp;SETUP!$D260)</f>
        <v/>
      </c>
      <c r="C122" s="57">
        <f>IF(OR($A122="",C$9=""),"",IFERROR(COUNTIFS('Job Catalog'!$F$10:$F$509,$A122,'Job Catalog'!$H$10:$H$509,C$7,'Job Catalog'!$I$10:$I$509,C$9)/COUNTA('Job Catalog'!$C$10:$C$509),""))</f>
        <v/>
      </c>
      <c r="D122" s="57">
        <f>IF(OR($A122="",D$9=""),"",IFERROR(COUNTIFS('Job Catalog'!$F$10:$F$509,$A122,'Job Catalog'!$H$10:$H$509,D$7,'Job Catalog'!$I$10:$I$509,D$9)/COUNTA('Job Catalog'!$C$10:$C$509),""))</f>
        <v/>
      </c>
      <c r="E122" s="57">
        <f>IF(OR($A122="",E$9=""),"",IFERROR(COUNTIFS('Job Catalog'!$F$10:$F$509,$A122,'Job Catalog'!$H$10:$H$509,E$7,'Job Catalog'!$I$10:$I$509,E$9)/COUNTA('Job Catalog'!$C$10:$C$509),""))</f>
        <v/>
      </c>
      <c r="F122" s="57">
        <f>IF(OR($A122="",F$9=""),"",IFERROR(COUNTIFS('Job Catalog'!$F$10:$F$509,$A122,'Job Catalog'!$H$10:$H$509,F$7,'Job Catalog'!$I$10:$I$509,F$9)/COUNTA('Job Catalog'!$C$10:$C$509),""))</f>
        <v/>
      </c>
      <c r="G122" s="57">
        <f>IF(OR($A122="",G$9=""),"",IFERROR(COUNTIFS('Job Catalog'!$F$10:$F$509,$A122,'Job Catalog'!$H$10:$H$509,G$7,'Job Catalog'!$I$10:$I$509,G$9)/COUNTA('Job Catalog'!$C$10:$C$509),""))</f>
        <v/>
      </c>
      <c r="H122" s="57">
        <f>IF(OR($A122="",H$9=""),"",IFERROR(COUNTIFS('Job Catalog'!$F$10:$F$509,$A122,'Job Catalog'!$H$10:$H$509,H$7,'Job Catalog'!$I$10:$I$509,H$9)/COUNTA('Job Catalog'!$C$10:$C$509),""))</f>
        <v/>
      </c>
      <c r="I122" s="57">
        <f>IF(OR($A122="",I$9=""),"",IFERROR(COUNTIFS('Job Catalog'!$F$10:$F$509,$A122,'Job Catalog'!$H$10:$H$509,I$7,'Job Catalog'!$I$10:$I$509,I$9)/COUNTA('Job Catalog'!$C$10:$C$509),""))</f>
        <v/>
      </c>
      <c r="J122" s="57">
        <f>IF(OR($A122="",J$9=""),"",IFERROR(COUNTIFS('Job Catalog'!$F$10:$F$509,$A122,'Job Catalog'!$H$10:$H$509,J$7,'Job Catalog'!$I$10:$I$509,J$9)/COUNTA('Job Catalog'!$C$10:$C$509),""))</f>
        <v/>
      </c>
      <c r="K122" s="57">
        <f>IF(OR($A122="",K$9=""),"",IFERROR(COUNTIFS('Job Catalog'!$F$10:$F$509,$A122,'Job Catalog'!$H$10:$H$509,K$7,'Job Catalog'!$I$10:$I$509,K$9)/COUNTA('Job Catalog'!$C$10:$C$509),""))</f>
        <v/>
      </c>
      <c r="L122" s="57">
        <f>IF(OR($A122="",L$9=""),"",IFERROR(COUNTIFS('Job Catalog'!$F$10:$F$509,$A122,'Job Catalog'!$H$10:$H$509,L$7,'Job Catalog'!$I$10:$I$509,L$9)/COUNTA('Job Catalog'!$C$10:$C$509),""))</f>
        <v/>
      </c>
      <c r="M122" s="57">
        <f>IF(OR($A122="",M$9=""),"",IFERROR(COUNTIFS('Job Catalog'!$F$10:$F$509,$A122,'Job Catalog'!$H$10:$H$509,M$7,'Job Catalog'!$I$10:$I$509,M$9)/COUNTA('Job Catalog'!$C$10:$C$509),""))</f>
        <v/>
      </c>
      <c r="N122" s="57">
        <f>IF(OR($A122="",N$9=""),"",IFERROR(COUNTIFS('Job Catalog'!$F$10:$F$509,$A122,'Job Catalog'!$H$10:$H$509,N$7,'Job Catalog'!$I$10:$I$509,N$9)/COUNTA('Job Catalog'!$C$10:$C$509),""))</f>
        <v/>
      </c>
      <c r="O122" s="57">
        <f>IF(OR($A122="",O$9=""),"",IFERROR(COUNTIFS('Job Catalog'!$F$10:$F$509,$A122,'Job Catalog'!$H$10:$H$509,O$7,'Job Catalog'!$I$10:$I$509,O$9)/COUNTA('Job Catalog'!$C$10:$C$509),""))</f>
        <v/>
      </c>
      <c r="P122" s="57">
        <f>IF(OR($A122="",P$9=""),"",IFERROR(COUNTIFS('Job Catalog'!$F$10:$F$509,$A122,'Job Catalog'!$H$10:$H$509,P$7,'Job Catalog'!$I$10:$I$509,P$9)/COUNTA('Job Catalog'!$C$10:$C$509),""))</f>
        <v/>
      </c>
      <c r="Q122" s="57">
        <f>IF(OR($A122="",Q$9=""),"",IFERROR(COUNTIFS('Job Catalog'!$F$10:$F$509,$A122,'Job Catalog'!$H$10:$H$509,Q$7,'Job Catalog'!$I$10:$I$509,Q$9)/COUNTA('Job Catalog'!$C$10:$C$509),""))</f>
        <v/>
      </c>
      <c r="R122" s="57">
        <f>IF(OR($A122="",R$9=""),"",IFERROR(COUNTIFS('Job Catalog'!$F$10:$F$509,$A122,'Job Catalog'!$H$10:$H$509,R$7,'Job Catalog'!$I$10:$I$509,R$9)/COUNTA('Job Catalog'!$C$10:$C$509),""))</f>
        <v/>
      </c>
      <c r="S122" s="57">
        <f>IF(OR($A122="",S$9=""),"",IFERROR(COUNTIFS('Job Catalog'!$F$10:$F$509,$A122,'Job Catalog'!$H$10:$H$509,S$7,'Job Catalog'!$I$10:$I$509,S$9)/COUNTA('Job Catalog'!$C$10:$C$509),""))</f>
        <v/>
      </c>
      <c r="T122" s="57">
        <f>IF(OR($A122="",T$9=""),"",IFERROR(COUNTIFS('Job Catalog'!$F$10:$F$509,$A122,'Job Catalog'!$H$10:$H$509,T$7,'Job Catalog'!$I$10:$I$509,T$9)/COUNTA('Job Catalog'!$C$10:$C$509),""))</f>
        <v/>
      </c>
      <c r="U122" s="57">
        <f>IF(OR($A122="",U$9=""),"",IFERROR(COUNTIFS('Job Catalog'!$F$10:$F$509,$A122,'Job Catalog'!$H$10:$H$509,U$7,'Job Catalog'!$I$10:$I$509,U$9)/COUNTA('Job Catalog'!$C$10:$C$509),""))</f>
        <v/>
      </c>
      <c r="V122" s="57">
        <f>IF(OR($A122="",V$9=""),"",IFERROR(COUNTIFS('Job Catalog'!$F$10:$F$509,$A122,'Job Catalog'!$H$10:$H$509,V$7,'Job Catalog'!$I$10:$I$509,V$9)/COUNTA('Job Catalog'!$C$10:$C$509),""))</f>
        <v/>
      </c>
      <c r="W122" s="57">
        <f>IF(OR($A122="",W$9=""),"",IFERROR(COUNTIFS('Job Catalog'!$F$10:$F$509,$A122,'Job Catalog'!$H$10:$H$509,W$7,'Job Catalog'!$I$10:$I$509,W$9)/COUNTA('Job Catalog'!$C$10:$C$509),""))</f>
        <v/>
      </c>
      <c r="X122" s="57">
        <f>IF(OR($A122="",X$9=""),"",IFERROR(COUNTIFS('Job Catalog'!$F$10:$F$509,$A122,'Job Catalog'!$H$10:$H$509,X$7,'Job Catalog'!$I$10:$I$509,X$9)/COUNTA('Job Catalog'!$C$10:$C$509),""))</f>
        <v/>
      </c>
      <c r="Y122" s="57">
        <f>IF(OR($A122="",Y$9=""),"",IFERROR(COUNTIFS('Job Catalog'!$F$10:$F$509,$A122,'Job Catalog'!$H$10:$H$509,Y$7,'Job Catalog'!$I$10:$I$509,Y$9)/COUNTA('Job Catalog'!$C$10:$C$509),""))</f>
        <v/>
      </c>
      <c r="Z122" s="57">
        <f>IF(OR($A122="",Z$9=""),"",IFERROR(COUNTIFS('Job Catalog'!$F$10:$F$509,$A122,'Job Catalog'!$H$10:$H$509,Z$7,'Job Catalog'!$I$10:$I$509,Z$9)/COUNTA('Job Catalog'!$C$10:$C$509),""))</f>
        <v/>
      </c>
      <c r="AA122" s="57">
        <f>IF(OR($A122="",AA$9=""),"",IFERROR(COUNTIFS('Job Catalog'!$F$10:$F$509,$A122,'Job Catalog'!$H$10:$H$509,AA$7,'Job Catalog'!$I$10:$I$509,AA$9)/COUNTA('Job Catalog'!$C$10:$C$509),""))</f>
        <v/>
      </c>
      <c r="AB122" s="57">
        <f>IF(OR($A122="",AB$9=""),"",IFERROR(COUNTIFS('Job Catalog'!$F$10:$F$509,$A122,'Job Catalog'!$H$10:$H$509,AB$7,'Job Catalog'!$I$10:$I$509,AB$9)/COUNTA('Job Catalog'!$C$10:$C$509),""))</f>
        <v/>
      </c>
      <c r="AC122" s="57">
        <f>IF(OR($A122="",AC$9=""),"",IFERROR(COUNTIFS('Job Catalog'!$F$10:$F$509,$A122,'Job Catalog'!$H$10:$H$509,AC$7,'Job Catalog'!$I$10:$I$509,AC$9)/COUNTA('Job Catalog'!$C$10:$C$509),""))</f>
        <v/>
      </c>
      <c r="AD122" s="57">
        <f>IF(OR($A122="",AD$9=""),"",IFERROR(COUNTIFS('Job Catalog'!$F$10:$F$509,$A122,'Job Catalog'!$H$10:$H$509,AD$7,'Job Catalog'!$I$10:$I$509,AD$9)/COUNTA('Job Catalog'!$C$10:$C$509),""))</f>
        <v/>
      </c>
      <c r="AE122" s="57">
        <f>IF(OR($A122="",AE$9=""),"",IFERROR(COUNTIFS('Job Catalog'!$F$10:$F$509,$A122,'Job Catalog'!$H$10:$H$509,AE$7,'Job Catalog'!$I$10:$I$509,AE$9)/COUNTA('Job Catalog'!$C$10:$C$509),""))</f>
        <v/>
      </c>
      <c r="AF122" s="57">
        <f>IF(OR($A122="",AF$9=""),"",IFERROR(COUNTIFS('Job Catalog'!$F$10:$F$509,$A122,'Job Catalog'!$H$10:$H$509,AF$7,'Job Catalog'!$I$10:$I$509,AF$9)/COUNTA('Job Catalog'!$C$10:$C$509),""))</f>
        <v/>
      </c>
      <c r="AG122" s="57">
        <f>IF(OR($A122="",AG$9=""),"",IFERROR(COUNTIFS('Job Catalog'!$F$10:$F$509,$A122,'Job Catalog'!$H$10:$H$509,AG$7,'Job Catalog'!$I$10:$I$509,AG$9)/COUNTA('Job Catalog'!$C$10:$C$509),""))</f>
        <v/>
      </c>
      <c r="AH122" s="57">
        <f>IF(OR($A122="",AH$9=""),"",IFERROR(COUNTIFS('Job Catalog'!$F$10:$F$509,$A122,'Job Catalog'!$H$10:$H$509,AH$7,'Job Catalog'!$I$10:$I$509,AH$9)/COUNTA('Job Catalog'!$C$10:$C$509),""))</f>
        <v/>
      </c>
      <c r="AI122" s="57">
        <f>IF(OR($A122="",AI$9=""),"",IFERROR(COUNTIFS('Job Catalog'!$F$10:$F$509,$A122,'Job Catalog'!$H$10:$H$509,AI$7,'Job Catalog'!$I$10:$I$509,AI$9)/COUNTA('Job Catalog'!$C$10:$C$509),""))</f>
        <v/>
      </c>
      <c r="AJ122" s="57">
        <f>IF(OR($A122="",AJ$9=""),"",IFERROR(COUNTIFS('Job Catalog'!$F$10:$F$509,$A122,'Job Catalog'!$H$10:$H$509,AJ$7,'Job Catalog'!$I$10:$I$509,AJ$9)/COUNTA('Job Catalog'!$C$10:$C$509),""))</f>
        <v/>
      </c>
      <c r="AK122" s="57">
        <f>IF(OR($A122="",AK$9=""),"",IFERROR(COUNTIFS('Job Catalog'!$F$10:$F$509,$A122,'Job Catalog'!$H$10:$H$509,AK$7,'Job Catalog'!$I$10:$I$509,AK$9)/COUNTA('Job Catalog'!$C$10:$C$509),""))</f>
        <v/>
      </c>
      <c r="AL122" s="57">
        <f>IF(OR($A122="",AL$9=""),"",IFERROR(COUNTIFS('Job Catalog'!$F$10:$F$509,$A122,'Job Catalog'!$H$10:$H$509,AL$7,'Job Catalog'!$I$10:$I$509,AL$9)/COUNTA('Job Catalog'!$C$10:$C$509),""))</f>
        <v/>
      </c>
      <c r="AM122" s="57">
        <f>IF(OR($A122="",AM$9=""),"",IFERROR(COUNTIFS('Job Catalog'!$F$10:$F$509,$A122,'Job Catalog'!$H$10:$H$509,AM$7,'Job Catalog'!$I$10:$I$509,AM$9)/COUNTA('Job Catalog'!$C$10:$C$509),""))</f>
        <v/>
      </c>
      <c r="AN122" s="57">
        <f>IF(OR($A122="",AN$9=""),"",IFERROR(COUNTIFS('Job Catalog'!$F$10:$F$509,$A122,'Job Catalog'!$H$10:$H$509,AN$7,'Job Catalog'!$I$10:$I$509,AN$9)/COUNTA('Job Catalog'!$C$10:$C$509),""))</f>
        <v/>
      </c>
      <c r="AO122" s="57">
        <f>IF(OR($A122="",AO$9=""),"",IFERROR(COUNTIFS('Job Catalog'!$F$10:$F$509,$A122,'Job Catalog'!$H$10:$H$509,AO$7,'Job Catalog'!$I$10:$I$509,AO$9)/COUNTA('Job Catalog'!$C$10:$C$509),""))</f>
        <v/>
      </c>
      <c r="AP122" s="57">
        <f>IF(OR($A122="",AP$9=""),"",IFERROR(COUNTIFS('Job Catalog'!$F$10:$F$509,$A122,'Job Catalog'!$H$10:$H$509,AP$7,'Job Catalog'!$I$10:$I$509,AP$9)/COUNTA('Job Catalog'!$C$10:$C$509),""))</f>
        <v/>
      </c>
      <c r="AQ122" s="57">
        <f>IF(OR($A122="",AQ$9=""),"",IFERROR(COUNTIFS('Job Catalog'!$F$10:$F$509,$A122,'Job Catalog'!$H$10:$H$509,AQ$7,'Job Catalog'!$I$10:$I$509,AQ$9)/COUNTA('Job Catalog'!$C$10:$C$509),""))</f>
        <v/>
      </c>
      <c r="AR122" s="57">
        <f>IF(OR($A122="",AR$9=""),"",IFERROR(COUNTIFS('Job Catalog'!$F$10:$F$509,$A122,'Job Catalog'!$H$10:$H$509,AR$7,'Job Catalog'!$I$10:$I$509,AR$9)/COUNTA('Job Catalog'!$C$10:$C$509),""))</f>
        <v/>
      </c>
      <c r="AS122" s="57">
        <f>IF(OR($A122="",AS$9=""),"",IFERROR(COUNTIFS('Job Catalog'!$F$10:$F$509,$A122,'Job Catalog'!$H$10:$H$509,AS$7,'Job Catalog'!$I$10:$I$509,AS$9)/COUNTA('Job Catalog'!$C$10:$C$509),""))</f>
        <v/>
      </c>
      <c r="AT122" s="57">
        <f>IF(OR($A122="",AT$9=""),"",IFERROR(COUNTIFS('Job Catalog'!$F$10:$F$509,$A122,'Job Catalog'!$H$10:$H$509,AT$7,'Job Catalog'!$I$10:$I$509,AT$9)/COUNTA('Job Catalog'!$C$10:$C$509),""))</f>
        <v/>
      </c>
      <c r="AU122" s="57">
        <f>IF(OR($A122="",AU$9=""),"",IFERROR(COUNTIFS('Job Catalog'!$F$10:$F$509,$A122,'Job Catalog'!$H$10:$H$509,AU$7,'Job Catalog'!$I$10:$I$509,AU$9)/COUNTA('Job Catalog'!$C$10:$C$509),""))</f>
        <v/>
      </c>
      <c r="AV122" s="57">
        <f>IF(OR($A122="",AV$9=""),"",IFERROR(COUNTIFS('Job Catalog'!$F$10:$F$509,$A122,'Job Catalog'!$H$10:$H$509,AV$7,'Job Catalog'!$I$10:$I$509,AV$9)/COUNTA('Job Catalog'!$C$10:$C$509),""))</f>
        <v/>
      </c>
      <c r="AW122" s="57">
        <f>IF(OR($A122="",AW$9=""),"",IFERROR(COUNTIFS('Job Catalog'!$F$10:$F$509,$A122,'Job Catalog'!$H$10:$H$509,AW$7,'Job Catalog'!$I$10:$I$509,AW$9)/COUNTA('Job Catalog'!$C$10:$C$509),""))</f>
        <v/>
      </c>
      <c r="AX122" s="57">
        <f>IF(OR($A122="",AX$9=""),"",IFERROR(COUNTIFS('Job Catalog'!$F$10:$F$509,$A122,'Job Catalog'!$H$10:$H$509,AX$7,'Job Catalog'!$I$10:$I$509,AX$9)/COUNTA('Job Catalog'!$C$10:$C$509),""))</f>
        <v/>
      </c>
      <c r="AY122" s="57">
        <f>IF(OR($A122="",AY$9=""),"",IFERROR(COUNTIFS('Job Catalog'!$F$10:$F$509,$A122,'Job Catalog'!$H$10:$H$509,AY$7,'Job Catalog'!$I$10:$I$509,AY$9)/COUNTA('Job Catalog'!$C$10:$C$509),""))</f>
        <v/>
      </c>
      <c r="AZ122" s="57">
        <f>IF(OR($A122="",AZ$9=""),"",IFERROR(COUNTIFS('Job Catalog'!$F$10:$F$509,$A122,'Job Catalog'!$H$10:$H$509,AZ$7,'Job Catalog'!$I$10:$I$509,AZ$9)/COUNTA('Job Catalog'!$C$10:$C$509),""))</f>
        <v/>
      </c>
      <c r="BA122" s="57">
        <f>IF(OR($A122="",BA$9=""),"",IFERROR(COUNTIFS('Job Catalog'!$F$10:$F$509,$A122,'Job Catalog'!$H$10:$H$509,BA$7,'Job Catalog'!$I$10:$I$509,BA$9)/COUNTA('Job Catalog'!$C$10:$C$509),""))</f>
        <v/>
      </c>
      <c r="BB122" s="57">
        <f>IF(OR($A122="",BB$9=""),"",IFERROR(COUNTIFS('Job Catalog'!$F$10:$F$509,$A122,'Job Catalog'!$H$10:$H$509,BB$7,'Job Catalog'!$I$10:$I$509,BB$9)/COUNTA('Job Catalog'!$C$10:$C$509),""))</f>
        <v/>
      </c>
      <c r="BC122" s="57">
        <f>IF(OR($A122="",BC$9=""),"",IFERROR(COUNTIFS('Job Catalog'!$F$10:$F$509,$A122,'Job Catalog'!$H$10:$H$509,BC$7,'Job Catalog'!$I$10:$I$509,BC$9)/COUNTA('Job Catalog'!$C$10:$C$509),""))</f>
        <v/>
      </c>
      <c r="BD122" s="57">
        <f>IF(OR($A122="",BD$9=""),"",IFERROR(COUNTIFS('Job Catalog'!$F$10:$F$509,$A122,'Job Catalog'!$H$10:$H$509,BD$7,'Job Catalog'!$I$10:$I$509,BD$9)/COUNTA('Job Catalog'!$C$10:$C$509),""))</f>
        <v/>
      </c>
      <c r="BE122" s="57">
        <f>IF(OR($A122="",BE$9=""),"",IFERROR(COUNTIFS('Job Catalog'!$F$10:$F$509,$A122,'Job Catalog'!$H$10:$H$509,BE$7,'Job Catalog'!$I$10:$I$509,BE$9)/COUNTA('Job Catalog'!$C$10:$C$509),""))</f>
        <v/>
      </c>
      <c r="BF122" s="57">
        <f>IF(OR($A122="",BF$9=""),"",IFERROR(COUNTIFS('Job Catalog'!$F$10:$F$509,$A122,'Job Catalog'!$H$10:$H$509,BF$7,'Job Catalog'!$I$10:$I$509,BF$9)/COUNTA('Job Catalog'!$C$10:$C$509),""))</f>
        <v/>
      </c>
      <c r="BG122" s="57">
        <f>IF(OR($A122="",BG$9=""),"",IFERROR(COUNTIFS('Job Catalog'!$F$10:$F$509,$A122,'Job Catalog'!$H$10:$H$509,BG$7,'Job Catalog'!$I$10:$I$509,BG$9)/COUNTA('Job Catalog'!$C$10:$C$509),""))</f>
        <v/>
      </c>
      <c r="BH122" s="57">
        <f>IF(OR($A122="",BH$9=""),"",IFERROR(COUNTIFS('Job Catalog'!$F$10:$F$509,$A122,'Job Catalog'!$H$10:$H$509,BH$7,'Job Catalog'!$I$10:$I$509,BH$9)/COUNTA('Job Catalog'!$C$10:$C$509),""))</f>
        <v/>
      </c>
      <c r="BI122" s="57">
        <f>IF(OR($A122="",BI$9=""),"",IFERROR(COUNTIFS('Job Catalog'!$F$10:$F$509,$A122,'Job Catalog'!$H$10:$H$509,BI$7,'Job Catalog'!$I$10:$I$509,BI$9)/COUNTA('Job Catalog'!$C$10:$C$509),""))</f>
        <v/>
      </c>
      <c r="BJ122" s="57">
        <f>IF(OR($A122="",BJ$9=""),"",IFERROR(COUNTIFS('Job Catalog'!$F$10:$F$509,$A122,'Job Catalog'!$H$10:$H$509,BJ$7,'Job Catalog'!$I$10:$I$509,BJ$9)/COUNTA('Job Catalog'!$C$10:$C$509),""))</f>
        <v/>
      </c>
      <c r="BK122" s="57">
        <f>IF(OR($A122="",BK$9=""),"",IFERROR(COUNTIFS('Job Catalog'!$F$10:$F$509,$A122,'Job Catalog'!$H$10:$H$509,BK$7,'Job Catalog'!$I$10:$I$509,BK$9)/COUNTA('Job Catalog'!$C$10:$C$509),""))</f>
        <v/>
      </c>
      <c r="BL122" s="57">
        <f>IF(OR($A122="",BL$9=""),"",IFERROR(COUNTIFS('Job Catalog'!$F$10:$F$509,$A122,'Job Catalog'!$H$10:$H$509,BL$7,'Job Catalog'!$I$10:$I$509,BL$9)/COUNTA('Job Catalog'!$C$10:$C$509),""))</f>
        <v/>
      </c>
      <c r="BM122" s="57">
        <f>IF(OR($A122="",BM$9=""),"",IFERROR(COUNTIFS('Job Catalog'!$F$10:$F$509,$A122,'Job Catalog'!$H$10:$H$509,BM$7,'Job Catalog'!$I$10:$I$509,BM$9)/COUNTA('Job Catalog'!$C$10:$C$509),""))</f>
        <v/>
      </c>
      <c r="BN122" s="57">
        <f>IF(OR($A122="",BN$9=""),"",IFERROR(COUNTIFS('Job Catalog'!$F$10:$F$509,$A122,'Job Catalog'!$H$10:$H$509,BN$7,'Job Catalog'!$I$10:$I$509,BN$9)/COUNTA('Job Catalog'!$C$10:$C$509),""))</f>
        <v/>
      </c>
      <c r="BO122" s="57">
        <f>IF(OR($A122="",BO$9=""),"",IFERROR(COUNTIFS('Job Catalog'!$F$10:$F$509,$A122,'Job Catalog'!$H$10:$H$509,BO$7,'Job Catalog'!$I$10:$I$509,BO$9)/COUNTA('Job Catalog'!$C$10:$C$509),""))</f>
        <v/>
      </c>
      <c r="BP122" s="57">
        <f>IF(OR($A122="",BP$9=""),"",IFERROR(COUNTIFS('Job Catalog'!$F$10:$F$509,$A122,'Job Catalog'!$H$10:$H$509,BP$7,'Job Catalog'!$I$10:$I$509,BP$9)/COUNTA('Job Catalog'!$C$10:$C$509),""))</f>
        <v/>
      </c>
      <c r="BQ122" s="57">
        <f>IF(OR($A122="",BQ$9=""),"",IFERROR(COUNTIFS('Job Catalog'!$F$10:$F$509,$A122,'Job Catalog'!$H$10:$H$509,BQ$7,'Job Catalog'!$I$10:$I$509,BQ$9)/COUNTA('Job Catalog'!$C$10:$C$509),""))</f>
        <v/>
      </c>
      <c r="BR122" s="57">
        <f>IF(OR($A122="",BR$9=""),"",IFERROR(COUNTIFS('Job Catalog'!$F$10:$F$509,$A122,'Job Catalog'!$H$10:$H$509,BR$7,'Job Catalog'!$I$10:$I$509,BR$9)/COUNTA('Job Catalog'!$C$10:$C$509),""))</f>
        <v/>
      </c>
      <c r="BS122" s="57">
        <f>IF(OR($A122="",BS$9=""),"",IFERROR(COUNTIFS('Job Catalog'!$F$10:$F$509,$A122,'Job Catalog'!$H$10:$H$509,BS$7,'Job Catalog'!$I$10:$I$509,BS$9)/COUNTA('Job Catalog'!$C$10:$C$509),""))</f>
        <v/>
      </c>
      <c r="BT122" s="57">
        <f>IF(OR($A122="",BT$9=""),"",IFERROR(COUNTIFS('Job Catalog'!$F$10:$F$509,$A122,'Job Catalog'!$H$10:$H$509,BT$7,'Job Catalog'!$I$10:$I$509,BT$9)/COUNTA('Job Catalog'!$C$10:$C$509),""))</f>
        <v/>
      </c>
      <c r="BU122" s="57">
        <f>IF(OR($A122="",BU$9=""),"",IFERROR(COUNTIFS('Job Catalog'!$F$10:$F$509,$A122,'Job Catalog'!$H$10:$H$509,BU$7,'Job Catalog'!$I$10:$I$509,BU$9)/COUNTA('Job Catalog'!$C$10:$C$509),""))</f>
        <v/>
      </c>
      <c r="BV122" s="57">
        <f>IF(OR($A122="",BV$9=""),"",IFERROR(COUNTIFS('Job Catalog'!$F$10:$F$509,$A122,'Job Catalog'!$H$10:$H$509,BV$7,'Job Catalog'!$I$10:$I$509,BV$9)/COUNTA('Job Catalog'!$C$10:$C$509),""))</f>
        <v/>
      </c>
      <c r="BW122" s="57">
        <f>IF(OR($A122="",BW$9=""),"",IFERROR(COUNTIFS('Job Catalog'!$F$10:$F$509,$A122,'Job Catalog'!$H$10:$H$509,BW$7,'Job Catalog'!$I$10:$I$509,BW$9)/COUNTA('Job Catalog'!$C$10:$C$509),""))</f>
        <v/>
      </c>
      <c r="BX122" s="57">
        <f>IF(OR($A122="",BX$9=""),"",IFERROR(COUNTIFS('Job Catalog'!$F$10:$F$509,$A122,'Job Catalog'!$H$10:$H$509,BX$7,'Job Catalog'!$I$10:$I$509,BX$9)/COUNTA('Job Catalog'!$C$10:$C$509),""))</f>
        <v/>
      </c>
      <c r="BY122" s="57">
        <f>IF(OR($A122="",BY$9=""),"",IFERROR(COUNTIFS('Job Catalog'!$F$10:$F$509,$A122,'Job Catalog'!$H$10:$H$509,BY$7,'Job Catalog'!$I$10:$I$509,BY$9)/COUNTA('Job Catalog'!$C$10:$C$509),""))</f>
        <v/>
      </c>
      <c r="BZ122" s="57">
        <f>IF(OR($A122="",BZ$9=""),"",IFERROR(COUNTIFS('Job Catalog'!$F$10:$F$509,$A122,'Job Catalog'!$H$10:$H$509,BZ$7,'Job Catalog'!$I$10:$I$509,BZ$9)/COUNTA('Job Catalog'!$C$10:$C$509),""))</f>
        <v/>
      </c>
      <c r="CA122" s="57">
        <f>IF(OR($A122="",CA$9=""),"",IFERROR(COUNTIFS('Job Catalog'!$F$10:$F$509,$A122,'Job Catalog'!$H$10:$H$509,CA$7,'Job Catalog'!$I$10:$I$509,CA$9)/COUNTA('Job Catalog'!$C$10:$C$509),""))</f>
        <v/>
      </c>
      <c r="CB122" s="57">
        <f>IF(OR($A122="",CB$9=""),"",IFERROR(COUNTIFS('Job Catalog'!$F$10:$F$509,$A122,'Job Catalog'!$H$10:$H$509,CB$7,'Job Catalog'!$I$10:$I$509,CB$9)/COUNTA('Job Catalog'!$C$10:$C$509),""))</f>
        <v/>
      </c>
      <c r="CC122" s="57">
        <f>IF(OR($A122="",CC$9=""),"",IFERROR(COUNTIFS('Job Catalog'!$F$10:$F$509,$A122,'Job Catalog'!$H$10:$H$509,CC$7,'Job Catalog'!$I$10:$I$509,CC$9)/COUNTA('Job Catalog'!$C$10:$C$509),""))</f>
        <v/>
      </c>
      <c r="CD122" s="57">
        <f>IF(OR($A122="",CD$9=""),"",IFERROR(COUNTIFS('Job Catalog'!$F$10:$F$509,$A122,'Job Catalog'!$H$10:$H$509,CD$7,'Job Catalog'!$I$10:$I$509,CD$9)/COUNTA('Job Catalog'!$C$10:$C$509),""))</f>
        <v/>
      </c>
      <c r="CE122" s="57">
        <f>IF(OR($A122="",CE$9=""),"",IFERROR(COUNTIFS('Job Catalog'!$F$10:$F$509,$A122,'Job Catalog'!$H$10:$H$509,CE$7,'Job Catalog'!$I$10:$I$509,CE$9)/COUNTA('Job Catalog'!$C$10:$C$509),""))</f>
        <v/>
      </c>
      <c r="CF122" s="57">
        <f>IF(OR($A122="",CF$9=""),"",IFERROR(COUNTIFS('Job Catalog'!$F$10:$F$509,$A122,'Job Catalog'!$H$10:$H$509,CF$7,'Job Catalog'!$I$10:$I$509,CF$9)/COUNTA('Job Catalog'!$C$10:$C$509),""))</f>
        <v/>
      </c>
      <c r="CG122" s="57">
        <f>IF(OR($A122="",CG$9=""),"",IFERROR(COUNTIFS('Job Catalog'!$F$10:$F$509,$A122,'Job Catalog'!$H$10:$H$509,CG$7,'Job Catalog'!$I$10:$I$509,CG$9)/COUNTA('Job Catalog'!$C$10:$C$509),""))</f>
        <v/>
      </c>
      <c r="CH122" s="57">
        <f>IF(OR($A122="",CH$9=""),"",IFERROR(COUNTIFS('Job Catalog'!$F$10:$F$509,$A122,'Job Catalog'!$H$10:$H$509,CH$7,'Job Catalog'!$I$10:$I$509,CH$9)/COUNTA('Job Catalog'!$C$10:$C$509),""))</f>
        <v/>
      </c>
      <c r="CI122" s="57">
        <f>IF(OR($A122="",CI$9=""),"",IFERROR(COUNTIFS('Job Catalog'!$F$10:$F$509,$A122,'Job Catalog'!$H$10:$H$509,CI$7,'Job Catalog'!$I$10:$I$509,CI$9)/COUNTA('Job Catalog'!$C$10:$C$509),""))</f>
        <v/>
      </c>
      <c r="CJ122" s="57">
        <f>IF(OR($A122="",CJ$9=""),"",IFERROR(COUNTIFS('Job Catalog'!$F$10:$F$509,$A122,'Job Catalog'!$H$10:$H$509,CJ$7,'Job Catalog'!$I$10:$I$509,CJ$9)/COUNTA('Job Catalog'!$C$10:$C$509),""))</f>
        <v/>
      </c>
      <c r="CK122" s="57">
        <f>IF(OR($A122="",CK$9=""),"",IFERROR(COUNTIFS('Job Catalog'!$F$10:$F$509,$A122,'Job Catalog'!$H$10:$H$509,CK$7,'Job Catalog'!$I$10:$I$509,CK$9)/COUNTA('Job Catalog'!$C$10:$C$509),""))</f>
        <v/>
      </c>
      <c r="CL122" s="57">
        <f>IF(OR($A122="",CL$9=""),"",IFERROR(COUNTIFS('Job Catalog'!$F$10:$F$509,$A122,'Job Catalog'!$H$10:$H$509,CL$7,'Job Catalog'!$I$10:$I$509,CL$9)/COUNTA('Job Catalog'!$C$10:$C$509),""))</f>
        <v/>
      </c>
      <c r="CM122" s="57">
        <f>IF(OR($A122="",CM$9=""),"",IFERROR(COUNTIFS('Job Catalog'!$F$10:$F$509,$A122,'Job Catalog'!$H$10:$H$509,CM$7,'Job Catalog'!$I$10:$I$509,CM$9)/COUNTA('Job Catalog'!$C$10:$C$509),""))</f>
        <v/>
      </c>
      <c r="CN122" s="57">
        <f>IF(OR($A122="",CN$9=""),"",IFERROR(COUNTIFS('Job Catalog'!$F$10:$F$509,$A122,'Job Catalog'!$H$10:$H$509,CN$7,'Job Catalog'!$I$10:$I$509,CN$9)/COUNTA('Job Catalog'!$C$10:$C$509),""))</f>
        <v/>
      </c>
      <c r="CO122" s="57">
        <f>IF(OR($A122="",CO$9=""),"",IFERROR(COUNTIFS('Job Catalog'!$F$10:$F$509,$A122,'Job Catalog'!$H$10:$H$509,CO$7,'Job Catalog'!$I$10:$I$509,CO$9)/COUNTA('Job Catalog'!$C$10:$C$509),""))</f>
        <v/>
      </c>
      <c r="CP122" s="57">
        <f>IF(OR($A122="",CP$9=""),"",IFERROR(COUNTIFS('Job Catalog'!$F$10:$F$509,$A122,'Job Catalog'!$H$10:$H$509,CP$7,'Job Catalog'!$I$10:$I$509,CP$9)/COUNTA('Job Catalog'!$C$10:$C$509),""))</f>
        <v/>
      </c>
      <c r="CQ122" s="57">
        <f>IF(OR($A122="",CQ$9=""),"",IFERROR(COUNTIFS('Job Catalog'!$F$10:$F$509,$A122,'Job Catalog'!$H$10:$H$509,CQ$7,'Job Catalog'!$I$10:$I$509,CQ$9)/COUNTA('Job Catalog'!$C$10:$C$509),""))</f>
        <v/>
      </c>
      <c r="CR122" s="57">
        <f>IF(OR($A122="",CR$9=""),"",IFERROR(COUNTIFS('Job Catalog'!$F$10:$F$509,$A122,'Job Catalog'!$H$10:$H$509,CR$7,'Job Catalog'!$I$10:$I$509,CR$9)/COUNTA('Job Catalog'!$C$10:$C$509),""))</f>
        <v/>
      </c>
      <c r="CS122" s="57">
        <f>IF(OR($A122="",CS$9=""),"",IFERROR(COUNTIFS('Job Catalog'!$F$10:$F$509,$A122,'Job Catalog'!$H$10:$H$509,CS$7,'Job Catalog'!$I$10:$I$509,CS$9)/COUNTA('Job Catalog'!$C$10:$C$509),""))</f>
        <v/>
      </c>
      <c r="CT122" s="57">
        <f>IF(OR($A122="",CT$9=""),"",IFERROR(COUNTIFS('Job Catalog'!$F$10:$F$509,$A122,'Job Catalog'!$H$10:$H$509,CT$7,'Job Catalog'!$I$10:$I$509,CT$9)/COUNTA('Job Catalog'!$C$10:$C$509),""))</f>
        <v/>
      </c>
      <c r="CU122" s="58">
        <f>IF($A122="","",SUM(C122:CT122))</f>
        <v/>
      </c>
    </row>
    <row r="123">
      <c r="A123">
        <f>IF(SETUP!$C261="","",SETUP!$C261)</f>
        <v/>
      </c>
      <c r="B123" s="9">
        <f>IF(SETUP!$C261="","",SETUP!$B261&amp;" / "&amp;SETUP!$D261)</f>
        <v/>
      </c>
      <c r="C123" s="57">
        <f>IF(OR($A123="",C$9=""),"",IFERROR(COUNTIFS('Job Catalog'!$F$10:$F$509,$A123,'Job Catalog'!$H$10:$H$509,C$7,'Job Catalog'!$I$10:$I$509,C$9)/COUNTA('Job Catalog'!$C$10:$C$509),""))</f>
        <v/>
      </c>
      <c r="D123" s="57">
        <f>IF(OR($A123="",D$9=""),"",IFERROR(COUNTIFS('Job Catalog'!$F$10:$F$509,$A123,'Job Catalog'!$H$10:$H$509,D$7,'Job Catalog'!$I$10:$I$509,D$9)/COUNTA('Job Catalog'!$C$10:$C$509),""))</f>
        <v/>
      </c>
      <c r="E123" s="57">
        <f>IF(OR($A123="",E$9=""),"",IFERROR(COUNTIFS('Job Catalog'!$F$10:$F$509,$A123,'Job Catalog'!$H$10:$H$509,E$7,'Job Catalog'!$I$10:$I$509,E$9)/COUNTA('Job Catalog'!$C$10:$C$509),""))</f>
        <v/>
      </c>
      <c r="F123" s="57">
        <f>IF(OR($A123="",F$9=""),"",IFERROR(COUNTIFS('Job Catalog'!$F$10:$F$509,$A123,'Job Catalog'!$H$10:$H$509,F$7,'Job Catalog'!$I$10:$I$509,F$9)/COUNTA('Job Catalog'!$C$10:$C$509),""))</f>
        <v/>
      </c>
      <c r="G123" s="57">
        <f>IF(OR($A123="",G$9=""),"",IFERROR(COUNTIFS('Job Catalog'!$F$10:$F$509,$A123,'Job Catalog'!$H$10:$H$509,G$7,'Job Catalog'!$I$10:$I$509,G$9)/COUNTA('Job Catalog'!$C$10:$C$509),""))</f>
        <v/>
      </c>
      <c r="H123" s="57">
        <f>IF(OR($A123="",H$9=""),"",IFERROR(COUNTIFS('Job Catalog'!$F$10:$F$509,$A123,'Job Catalog'!$H$10:$H$509,H$7,'Job Catalog'!$I$10:$I$509,H$9)/COUNTA('Job Catalog'!$C$10:$C$509),""))</f>
        <v/>
      </c>
      <c r="I123" s="57">
        <f>IF(OR($A123="",I$9=""),"",IFERROR(COUNTIFS('Job Catalog'!$F$10:$F$509,$A123,'Job Catalog'!$H$10:$H$509,I$7,'Job Catalog'!$I$10:$I$509,I$9)/COUNTA('Job Catalog'!$C$10:$C$509),""))</f>
        <v/>
      </c>
      <c r="J123" s="57">
        <f>IF(OR($A123="",J$9=""),"",IFERROR(COUNTIFS('Job Catalog'!$F$10:$F$509,$A123,'Job Catalog'!$H$10:$H$509,J$7,'Job Catalog'!$I$10:$I$509,J$9)/COUNTA('Job Catalog'!$C$10:$C$509),""))</f>
        <v/>
      </c>
      <c r="K123" s="57">
        <f>IF(OR($A123="",K$9=""),"",IFERROR(COUNTIFS('Job Catalog'!$F$10:$F$509,$A123,'Job Catalog'!$H$10:$H$509,K$7,'Job Catalog'!$I$10:$I$509,K$9)/COUNTA('Job Catalog'!$C$10:$C$509),""))</f>
        <v/>
      </c>
      <c r="L123" s="57">
        <f>IF(OR($A123="",L$9=""),"",IFERROR(COUNTIFS('Job Catalog'!$F$10:$F$509,$A123,'Job Catalog'!$H$10:$H$509,L$7,'Job Catalog'!$I$10:$I$509,L$9)/COUNTA('Job Catalog'!$C$10:$C$509),""))</f>
        <v/>
      </c>
      <c r="M123" s="57">
        <f>IF(OR($A123="",M$9=""),"",IFERROR(COUNTIFS('Job Catalog'!$F$10:$F$509,$A123,'Job Catalog'!$H$10:$H$509,M$7,'Job Catalog'!$I$10:$I$509,M$9)/COUNTA('Job Catalog'!$C$10:$C$509),""))</f>
        <v/>
      </c>
      <c r="N123" s="57">
        <f>IF(OR($A123="",N$9=""),"",IFERROR(COUNTIFS('Job Catalog'!$F$10:$F$509,$A123,'Job Catalog'!$H$10:$H$509,N$7,'Job Catalog'!$I$10:$I$509,N$9)/COUNTA('Job Catalog'!$C$10:$C$509),""))</f>
        <v/>
      </c>
      <c r="O123" s="57">
        <f>IF(OR($A123="",O$9=""),"",IFERROR(COUNTIFS('Job Catalog'!$F$10:$F$509,$A123,'Job Catalog'!$H$10:$H$509,O$7,'Job Catalog'!$I$10:$I$509,O$9)/COUNTA('Job Catalog'!$C$10:$C$509),""))</f>
        <v/>
      </c>
      <c r="P123" s="57">
        <f>IF(OR($A123="",P$9=""),"",IFERROR(COUNTIFS('Job Catalog'!$F$10:$F$509,$A123,'Job Catalog'!$H$10:$H$509,P$7,'Job Catalog'!$I$10:$I$509,P$9)/COUNTA('Job Catalog'!$C$10:$C$509),""))</f>
        <v/>
      </c>
      <c r="Q123" s="57">
        <f>IF(OR($A123="",Q$9=""),"",IFERROR(COUNTIFS('Job Catalog'!$F$10:$F$509,$A123,'Job Catalog'!$H$10:$H$509,Q$7,'Job Catalog'!$I$10:$I$509,Q$9)/COUNTA('Job Catalog'!$C$10:$C$509),""))</f>
        <v/>
      </c>
      <c r="R123" s="57">
        <f>IF(OR($A123="",R$9=""),"",IFERROR(COUNTIFS('Job Catalog'!$F$10:$F$509,$A123,'Job Catalog'!$H$10:$H$509,R$7,'Job Catalog'!$I$10:$I$509,R$9)/COUNTA('Job Catalog'!$C$10:$C$509),""))</f>
        <v/>
      </c>
      <c r="S123" s="57">
        <f>IF(OR($A123="",S$9=""),"",IFERROR(COUNTIFS('Job Catalog'!$F$10:$F$509,$A123,'Job Catalog'!$H$10:$H$509,S$7,'Job Catalog'!$I$10:$I$509,S$9)/COUNTA('Job Catalog'!$C$10:$C$509),""))</f>
        <v/>
      </c>
      <c r="T123" s="57">
        <f>IF(OR($A123="",T$9=""),"",IFERROR(COUNTIFS('Job Catalog'!$F$10:$F$509,$A123,'Job Catalog'!$H$10:$H$509,T$7,'Job Catalog'!$I$10:$I$509,T$9)/COUNTA('Job Catalog'!$C$10:$C$509),""))</f>
        <v/>
      </c>
      <c r="U123" s="57">
        <f>IF(OR($A123="",U$9=""),"",IFERROR(COUNTIFS('Job Catalog'!$F$10:$F$509,$A123,'Job Catalog'!$H$10:$H$509,U$7,'Job Catalog'!$I$10:$I$509,U$9)/COUNTA('Job Catalog'!$C$10:$C$509),""))</f>
        <v/>
      </c>
      <c r="V123" s="57">
        <f>IF(OR($A123="",V$9=""),"",IFERROR(COUNTIFS('Job Catalog'!$F$10:$F$509,$A123,'Job Catalog'!$H$10:$H$509,V$7,'Job Catalog'!$I$10:$I$509,V$9)/COUNTA('Job Catalog'!$C$10:$C$509),""))</f>
        <v/>
      </c>
      <c r="W123" s="57">
        <f>IF(OR($A123="",W$9=""),"",IFERROR(COUNTIFS('Job Catalog'!$F$10:$F$509,$A123,'Job Catalog'!$H$10:$H$509,W$7,'Job Catalog'!$I$10:$I$509,W$9)/COUNTA('Job Catalog'!$C$10:$C$509),""))</f>
        <v/>
      </c>
      <c r="X123" s="57">
        <f>IF(OR($A123="",X$9=""),"",IFERROR(COUNTIFS('Job Catalog'!$F$10:$F$509,$A123,'Job Catalog'!$H$10:$H$509,X$7,'Job Catalog'!$I$10:$I$509,X$9)/COUNTA('Job Catalog'!$C$10:$C$509),""))</f>
        <v/>
      </c>
      <c r="Y123" s="57">
        <f>IF(OR($A123="",Y$9=""),"",IFERROR(COUNTIFS('Job Catalog'!$F$10:$F$509,$A123,'Job Catalog'!$H$10:$H$509,Y$7,'Job Catalog'!$I$10:$I$509,Y$9)/COUNTA('Job Catalog'!$C$10:$C$509),""))</f>
        <v/>
      </c>
      <c r="Z123" s="57">
        <f>IF(OR($A123="",Z$9=""),"",IFERROR(COUNTIFS('Job Catalog'!$F$10:$F$509,$A123,'Job Catalog'!$H$10:$H$509,Z$7,'Job Catalog'!$I$10:$I$509,Z$9)/COUNTA('Job Catalog'!$C$10:$C$509),""))</f>
        <v/>
      </c>
      <c r="AA123" s="57">
        <f>IF(OR($A123="",AA$9=""),"",IFERROR(COUNTIFS('Job Catalog'!$F$10:$F$509,$A123,'Job Catalog'!$H$10:$H$509,AA$7,'Job Catalog'!$I$10:$I$509,AA$9)/COUNTA('Job Catalog'!$C$10:$C$509),""))</f>
        <v/>
      </c>
      <c r="AB123" s="57">
        <f>IF(OR($A123="",AB$9=""),"",IFERROR(COUNTIFS('Job Catalog'!$F$10:$F$509,$A123,'Job Catalog'!$H$10:$H$509,AB$7,'Job Catalog'!$I$10:$I$509,AB$9)/COUNTA('Job Catalog'!$C$10:$C$509),""))</f>
        <v/>
      </c>
      <c r="AC123" s="57">
        <f>IF(OR($A123="",AC$9=""),"",IFERROR(COUNTIFS('Job Catalog'!$F$10:$F$509,$A123,'Job Catalog'!$H$10:$H$509,AC$7,'Job Catalog'!$I$10:$I$509,AC$9)/COUNTA('Job Catalog'!$C$10:$C$509),""))</f>
        <v/>
      </c>
      <c r="AD123" s="57">
        <f>IF(OR($A123="",AD$9=""),"",IFERROR(COUNTIFS('Job Catalog'!$F$10:$F$509,$A123,'Job Catalog'!$H$10:$H$509,AD$7,'Job Catalog'!$I$10:$I$509,AD$9)/COUNTA('Job Catalog'!$C$10:$C$509),""))</f>
        <v/>
      </c>
      <c r="AE123" s="57">
        <f>IF(OR($A123="",AE$9=""),"",IFERROR(COUNTIFS('Job Catalog'!$F$10:$F$509,$A123,'Job Catalog'!$H$10:$H$509,AE$7,'Job Catalog'!$I$10:$I$509,AE$9)/COUNTA('Job Catalog'!$C$10:$C$509),""))</f>
        <v/>
      </c>
      <c r="AF123" s="57">
        <f>IF(OR($A123="",AF$9=""),"",IFERROR(COUNTIFS('Job Catalog'!$F$10:$F$509,$A123,'Job Catalog'!$H$10:$H$509,AF$7,'Job Catalog'!$I$10:$I$509,AF$9)/COUNTA('Job Catalog'!$C$10:$C$509),""))</f>
        <v/>
      </c>
      <c r="AG123" s="57">
        <f>IF(OR($A123="",AG$9=""),"",IFERROR(COUNTIFS('Job Catalog'!$F$10:$F$509,$A123,'Job Catalog'!$H$10:$H$509,AG$7,'Job Catalog'!$I$10:$I$509,AG$9)/COUNTA('Job Catalog'!$C$10:$C$509),""))</f>
        <v/>
      </c>
      <c r="AH123" s="57">
        <f>IF(OR($A123="",AH$9=""),"",IFERROR(COUNTIFS('Job Catalog'!$F$10:$F$509,$A123,'Job Catalog'!$H$10:$H$509,AH$7,'Job Catalog'!$I$10:$I$509,AH$9)/COUNTA('Job Catalog'!$C$10:$C$509),""))</f>
        <v/>
      </c>
      <c r="AI123" s="57">
        <f>IF(OR($A123="",AI$9=""),"",IFERROR(COUNTIFS('Job Catalog'!$F$10:$F$509,$A123,'Job Catalog'!$H$10:$H$509,AI$7,'Job Catalog'!$I$10:$I$509,AI$9)/COUNTA('Job Catalog'!$C$10:$C$509),""))</f>
        <v/>
      </c>
      <c r="AJ123" s="57">
        <f>IF(OR($A123="",AJ$9=""),"",IFERROR(COUNTIFS('Job Catalog'!$F$10:$F$509,$A123,'Job Catalog'!$H$10:$H$509,AJ$7,'Job Catalog'!$I$10:$I$509,AJ$9)/COUNTA('Job Catalog'!$C$10:$C$509),""))</f>
        <v/>
      </c>
      <c r="AK123" s="57">
        <f>IF(OR($A123="",AK$9=""),"",IFERROR(COUNTIFS('Job Catalog'!$F$10:$F$509,$A123,'Job Catalog'!$H$10:$H$509,AK$7,'Job Catalog'!$I$10:$I$509,AK$9)/COUNTA('Job Catalog'!$C$10:$C$509),""))</f>
        <v/>
      </c>
      <c r="AL123" s="57">
        <f>IF(OR($A123="",AL$9=""),"",IFERROR(COUNTIFS('Job Catalog'!$F$10:$F$509,$A123,'Job Catalog'!$H$10:$H$509,AL$7,'Job Catalog'!$I$10:$I$509,AL$9)/COUNTA('Job Catalog'!$C$10:$C$509),""))</f>
        <v/>
      </c>
      <c r="AM123" s="57">
        <f>IF(OR($A123="",AM$9=""),"",IFERROR(COUNTIFS('Job Catalog'!$F$10:$F$509,$A123,'Job Catalog'!$H$10:$H$509,AM$7,'Job Catalog'!$I$10:$I$509,AM$9)/COUNTA('Job Catalog'!$C$10:$C$509),""))</f>
        <v/>
      </c>
      <c r="AN123" s="57">
        <f>IF(OR($A123="",AN$9=""),"",IFERROR(COUNTIFS('Job Catalog'!$F$10:$F$509,$A123,'Job Catalog'!$H$10:$H$509,AN$7,'Job Catalog'!$I$10:$I$509,AN$9)/COUNTA('Job Catalog'!$C$10:$C$509),""))</f>
        <v/>
      </c>
      <c r="AO123" s="57">
        <f>IF(OR($A123="",AO$9=""),"",IFERROR(COUNTIFS('Job Catalog'!$F$10:$F$509,$A123,'Job Catalog'!$H$10:$H$509,AO$7,'Job Catalog'!$I$10:$I$509,AO$9)/COUNTA('Job Catalog'!$C$10:$C$509),""))</f>
        <v/>
      </c>
      <c r="AP123" s="57">
        <f>IF(OR($A123="",AP$9=""),"",IFERROR(COUNTIFS('Job Catalog'!$F$10:$F$509,$A123,'Job Catalog'!$H$10:$H$509,AP$7,'Job Catalog'!$I$10:$I$509,AP$9)/COUNTA('Job Catalog'!$C$10:$C$509),""))</f>
        <v/>
      </c>
      <c r="AQ123" s="57">
        <f>IF(OR($A123="",AQ$9=""),"",IFERROR(COUNTIFS('Job Catalog'!$F$10:$F$509,$A123,'Job Catalog'!$H$10:$H$509,AQ$7,'Job Catalog'!$I$10:$I$509,AQ$9)/COUNTA('Job Catalog'!$C$10:$C$509),""))</f>
        <v/>
      </c>
      <c r="AR123" s="57">
        <f>IF(OR($A123="",AR$9=""),"",IFERROR(COUNTIFS('Job Catalog'!$F$10:$F$509,$A123,'Job Catalog'!$H$10:$H$509,AR$7,'Job Catalog'!$I$10:$I$509,AR$9)/COUNTA('Job Catalog'!$C$10:$C$509),""))</f>
        <v/>
      </c>
      <c r="AS123" s="57">
        <f>IF(OR($A123="",AS$9=""),"",IFERROR(COUNTIFS('Job Catalog'!$F$10:$F$509,$A123,'Job Catalog'!$H$10:$H$509,AS$7,'Job Catalog'!$I$10:$I$509,AS$9)/COUNTA('Job Catalog'!$C$10:$C$509),""))</f>
        <v/>
      </c>
      <c r="AT123" s="57">
        <f>IF(OR($A123="",AT$9=""),"",IFERROR(COUNTIFS('Job Catalog'!$F$10:$F$509,$A123,'Job Catalog'!$H$10:$H$509,AT$7,'Job Catalog'!$I$10:$I$509,AT$9)/COUNTA('Job Catalog'!$C$10:$C$509),""))</f>
        <v/>
      </c>
      <c r="AU123" s="57">
        <f>IF(OR($A123="",AU$9=""),"",IFERROR(COUNTIFS('Job Catalog'!$F$10:$F$509,$A123,'Job Catalog'!$H$10:$H$509,AU$7,'Job Catalog'!$I$10:$I$509,AU$9)/COUNTA('Job Catalog'!$C$10:$C$509),""))</f>
        <v/>
      </c>
      <c r="AV123" s="57">
        <f>IF(OR($A123="",AV$9=""),"",IFERROR(COUNTIFS('Job Catalog'!$F$10:$F$509,$A123,'Job Catalog'!$H$10:$H$509,AV$7,'Job Catalog'!$I$10:$I$509,AV$9)/COUNTA('Job Catalog'!$C$10:$C$509),""))</f>
        <v/>
      </c>
      <c r="AW123" s="57">
        <f>IF(OR($A123="",AW$9=""),"",IFERROR(COUNTIFS('Job Catalog'!$F$10:$F$509,$A123,'Job Catalog'!$H$10:$H$509,AW$7,'Job Catalog'!$I$10:$I$509,AW$9)/COUNTA('Job Catalog'!$C$10:$C$509),""))</f>
        <v/>
      </c>
      <c r="AX123" s="57">
        <f>IF(OR($A123="",AX$9=""),"",IFERROR(COUNTIFS('Job Catalog'!$F$10:$F$509,$A123,'Job Catalog'!$H$10:$H$509,AX$7,'Job Catalog'!$I$10:$I$509,AX$9)/COUNTA('Job Catalog'!$C$10:$C$509),""))</f>
        <v/>
      </c>
      <c r="AY123" s="57">
        <f>IF(OR($A123="",AY$9=""),"",IFERROR(COUNTIFS('Job Catalog'!$F$10:$F$509,$A123,'Job Catalog'!$H$10:$H$509,AY$7,'Job Catalog'!$I$10:$I$509,AY$9)/COUNTA('Job Catalog'!$C$10:$C$509),""))</f>
        <v/>
      </c>
      <c r="AZ123" s="57">
        <f>IF(OR($A123="",AZ$9=""),"",IFERROR(COUNTIFS('Job Catalog'!$F$10:$F$509,$A123,'Job Catalog'!$H$10:$H$509,AZ$7,'Job Catalog'!$I$10:$I$509,AZ$9)/COUNTA('Job Catalog'!$C$10:$C$509),""))</f>
        <v/>
      </c>
      <c r="BA123" s="57">
        <f>IF(OR($A123="",BA$9=""),"",IFERROR(COUNTIFS('Job Catalog'!$F$10:$F$509,$A123,'Job Catalog'!$H$10:$H$509,BA$7,'Job Catalog'!$I$10:$I$509,BA$9)/COUNTA('Job Catalog'!$C$10:$C$509),""))</f>
        <v/>
      </c>
      <c r="BB123" s="57">
        <f>IF(OR($A123="",BB$9=""),"",IFERROR(COUNTIFS('Job Catalog'!$F$10:$F$509,$A123,'Job Catalog'!$H$10:$H$509,BB$7,'Job Catalog'!$I$10:$I$509,BB$9)/COUNTA('Job Catalog'!$C$10:$C$509),""))</f>
        <v/>
      </c>
      <c r="BC123" s="57">
        <f>IF(OR($A123="",BC$9=""),"",IFERROR(COUNTIFS('Job Catalog'!$F$10:$F$509,$A123,'Job Catalog'!$H$10:$H$509,BC$7,'Job Catalog'!$I$10:$I$509,BC$9)/COUNTA('Job Catalog'!$C$10:$C$509),""))</f>
        <v/>
      </c>
      <c r="BD123" s="57">
        <f>IF(OR($A123="",BD$9=""),"",IFERROR(COUNTIFS('Job Catalog'!$F$10:$F$509,$A123,'Job Catalog'!$H$10:$H$509,BD$7,'Job Catalog'!$I$10:$I$509,BD$9)/COUNTA('Job Catalog'!$C$10:$C$509),""))</f>
        <v/>
      </c>
      <c r="BE123" s="57">
        <f>IF(OR($A123="",BE$9=""),"",IFERROR(COUNTIFS('Job Catalog'!$F$10:$F$509,$A123,'Job Catalog'!$H$10:$H$509,BE$7,'Job Catalog'!$I$10:$I$509,BE$9)/COUNTA('Job Catalog'!$C$10:$C$509),""))</f>
        <v/>
      </c>
      <c r="BF123" s="57">
        <f>IF(OR($A123="",BF$9=""),"",IFERROR(COUNTIFS('Job Catalog'!$F$10:$F$509,$A123,'Job Catalog'!$H$10:$H$509,BF$7,'Job Catalog'!$I$10:$I$509,BF$9)/COUNTA('Job Catalog'!$C$10:$C$509),""))</f>
        <v/>
      </c>
      <c r="BG123" s="57">
        <f>IF(OR($A123="",BG$9=""),"",IFERROR(COUNTIFS('Job Catalog'!$F$10:$F$509,$A123,'Job Catalog'!$H$10:$H$509,BG$7,'Job Catalog'!$I$10:$I$509,BG$9)/COUNTA('Job Catalog'!$C$10:$C$509),""))</f>
        <v/>
      </c>
      <c r="BH123" s="57">
        <f>IF(OR($A123="",BH$9=""),"",IFERROR(COUNTIFS('Job Catalog'!$F$10:$F$509,$A123,'Job Catalog'!$H$10:$H$509,BH$7,'Job Catalog'!$I$10:$I$509,BH$9)/COUNTA('Job Catalog'!$C$10:$C$509),""))</f>
        <v/>
      </c>
      <c r="BI123" s="57">
        <f>IF(OR($A123="",BI$9=""),"",IFERROR(COUNTIFS('Job Catalog'!$F$10:$F$509,$A123,'Job Catalog'!$H$10:$H$509,BI$7,'Job Catalog'!$I$10:$I$509,BI$9)/COUNTA('Job Catalog'!$C$10:$C$509),""))</f>
        <v/>
      </c>
      <c r="BJ123" s="57">
        <f>IF(OR($A123="",BJ$9=""),"",IFERROR(COUNTIFS('Job Catalog'!$F$10:$F$509,$A123,'Job Catalog'!$H$10:$H$509,BJ$7,'Job Catalog'!$I$10:$I$509,BJ$9)/COUNTA('Job Catalog'!$C$10:$C$509),""))</f>
        <v/>
      </c>
      <c r="BK123" s="57">
        <f>IF(OR($A123="",BK$9=""),"",IFERROR(COUNTIFS('Job Catalog'!$F$10:$F$509,$A123,'Job Catalog'!$H$10:$H$509,BK$7,'Job Catalog'!$I$10:$I$509,BK$9)/COUNTA('Job Catalog'!$C$10:$C$509),""))</f>
        <v/>
      </c>
      <c r="BL123" s="57">
        <f>IF(OR($A123="",BL$9=""),"",IFERROR(COUNTIFS('Job Catalog'!$F$10:$F$509,$A123,'Job Catalog'!$H$10:$H$509,BL$7,'Job Catalog'!$I$10:$I$509,BL$9)/COUNTA('Job Catalog'!$C$10:$C$509),""))</f>
        <v/>
      </c>
      <c r="BM123" s="57">
        <f>IF(OR($A123="",BM$9=""),"",IFERROR(COUNTIFS('Job Catalog'!$F$10:$F$509,$A123,'Job Catalog'!$H$10:$H$509,BM$7,'Job Catalog'!$I$10:$I$509,BM$9)/COUNTA('Job Catalog'!$C$10:$C$509),""))</f>
        <v/>
      </c>
      <c r="BN123" s="57">
        <f>IF(OR($A123="",BN$9=""),"",IFERROR(COUNTIFS('Job Catalog'!$F$10:$F$509,$A123,'Job Catalog'!$H$10:$H$509,BN$7,'Job Catalog'!$I$10:$I$509,BN$9)/COUNTA('Job Catalog'!$C$10:$C$509),""))</f>
        <v/>
      </c>
      <c r="BO123" s="57">
        <f>IF(OR($A123="",BO$9=""),"",IFERROR(COUNTIFS('Job Catalog'!$F$10:$F$509,$A123,'Job Catalog'!$H$10:$H$509,BO$7,'Job Catalog'!$I$10:$I$509,BO$9)/COUNTA('Job Catalog'!$C$10:$C$509),""))</f>
        <v/>
      </c>
      <c r="BP123" s="57">
        <f>IF(OR($A123="",BP$9=""),"",IFERROR(COUNTIFS('Job Catalog'!$F$10:$F$509,$A123,'Job Catalog'!$H$10:$H$509,BP$7,'Job Catalog'!$I$10:$I$509,BP$9)/COUNTA('Job Catalog'!$C$10:$C$509),""))</f>
        <v/>
      </c>
      <c r="BQ123" s="57">
        <f>IF(OR($A123="",BQ$9=""),"",IFERROR(COUNTIFS('Job Catalog'!$F$10:$F$509,$A123,'Job Catalog'!$H$10:$H$509,BQ$7,'Job Catalog'!$I$10:$I$509,BQ$9)/COUNTA('Job Catalog'!$C$10:$C$509),""))</f>
        <v/>
      </c>
      <c r="BR123" s="57">
        <f>IF(OR($A123="",BR$9=""),"",IFERROR(COUNTIFS('Job Catalog'!$F$10:$F$509,$A123,'Job Catalog'!$H$10:$H$509,BR$7,'Job Catalog'!$I$10:$I$509,BR$9)/COUNTA('Job Catalog'!$C$10:$C$509),""))</f>
        <v/>
      </c>
      <c r="BS123" s="57">
        <f>IF(OR($A123="",BS$9=""),"",IFERROR(COUNTIFS('Job Catalog'!$F$10:$F$509,$A123,'Job Catalog'!$H$10:$H$509,BS$7,'Job Catalog'!$I$10:$I$509,BS$9)/COUNTA('Job Catalog'!$C$10:$C$509),""))</f>
        <v/>
      </c>
      <c r="BT123" s="57">
        <f>IF(OR($A123="",BT$9=""),"",IFERROR(COUNTIFS('Job Catalog'!$F$10:$F$509,$A123,'Job Catalog'!$H$10:$H$509,BT$7,'Job Catalog'!$I$10:$I$509,BT$9)/COUNTA('Job Catalog'!$C$10:$C$509),""))</f>
        <v/>
      </c>
      <c r="BU123" s="57">
        <f>IF(OR($A123="",BU$9=""),"",IFERROR(COUNTIFS('Job Catalog'!$F$10:$F$509,$A123,'Job Catalog'!$H$10:$H$509,BU$7,'Job Catalog'!$I$10:$I$509,BU$9)/COUNTA('Job Catalog'!$C$10:$C$509),""))</f>
        <v/>
      </c>
      <c r="BV123" s="57">
        <f>IF(OR($A123="",BV$9=""),"",IFERROR(COUNTIFS('Job Catalog'!$F$10:$F$509,$A123,'Job Catalog'!$H$10:$H$509,BV$7,'Job Catalog'!$I$10:$I$509,BV$9)/COUNTA('Job Catalog'!$C$10:$C$509),""))</f>
        <v/>
      </c>
      <c r="BW123" s="57">
        <f>IF(OR($A123="",BW$9=""),"",IFERROR(COUNTIFS('Job Catalog'!$F$10:$F$509,$A123,'Job Catalog'!$H$10:$H$509,BW$7,'Job Catalog'!$I$10:$I$509,BW$9)/COUNTA('Job Catalog'!$C$10:$C$509),""))</f>
        <v/>
      </c>
      <c r="BX123" s="57">
        <f>IF(OR($A123="",BX$9=""),"",IFERROR(COUNTIFS('Job Catalog'!$F$10:$F$509,$A123,'Job Catalog'!$H$10:$H$509,BX$7,'Job Catalog'!$I$10:$I$509,BX$9)/COUNTA('Job Catalog'!$C$10:$C$509),""))</f>
        <v/>
      </c>
      <c r="BY123" s="57">
        <f>IF(OR($A123="",BY$9=""),"",IFERROR(COUNTIFS('Job Catalog'!$F$10:$F$509,$A123,'Job Catalog'!$H$10:$H$509,BY$7,'Job Catalog'!$I$10:$I$509,BY$9)/COUNTA('Job Catalog'!$C$10:$C$509),""))</f>
        <v/>
      </c>
      <c r="BZ123" s="57">
        <f>IF(OR($A123="",BZ$9=""),"",IFERROR(COUNTIFS('Job Catalog'!$F$10:$F$509,$A123,'Job Catalog'!$H$10:$H$509,BZ$7,'Job Catalog'!$I$10:$I$509,BZ$9)/COUNTA('Job Catalog'!$C$10:$C$509),""))</f>
        <v/>
      </c>
      <c r="CA123" s="57">
        <f>IF(OR($A123="",CA$9=""),"",IFERROR(COUNTIFS('Job Catalog'!$F$10:$F$509,$A123,'Job Catalog'!$H$10:$H$509,CA$7,'Job Catalog'!$I$10:$I$509,CA$9)/COUNTA('Job Catalog'!$C$10:$C$509),""))</f>
        <v/>
      </c>
      <c r="CB123" s="57">
        <f>IF(OR($A123="",CB$9=""),"",IFERROR(COUNTIFS('Job Catalog'!$F$10:$F$509,$A123,'Job Catalog'!$H$10:$H$509,CB$7,'Job Catalog'!$I$10:$I$509,CB$9)/COUNTA('Job Catalog'!$C$10:$C$509),""))</f>
        <v/>
      </c>
      <c r="CC123" s="57">
        <f>IF(OR($A123="",CC$9=""),"",IFERROR(COUNTIFS('Job Catalog'!$F$10:$F$509,$A123,'Job Catalog'!$H$10:$H$509,CC$7,'Job Catalog'!$I$10:$I$509,CC$9)/COUNTA('Job Catalog'!$C$10:$C$509),""))</f>
        <v/>
      </c>
      <c r="CD123" s="57">
        <f>IF(OR($A123="",CD$9=""),"",IFERROR(COUNTIFS('Job Catalog'!$F$10:$F$509,$A123,'Job Catalog'!$H$10:$H$509,CD$7,'Job Catalog'!$I$10:$I$509,CD$9)/COUNTA('Job Catalog'!$C$10:$C$509),""))</f>
        <v/>
      </c>
      <c r="CE123" s="57">
        <f>IF(OR($A123="",CE$9=""),"",IFERROR(COUNTIFS('Job Catalog'!$F$10:$F$509,$A123,'Job Catalog'!$H$10:$H$509,CE$7,'Job Catalog'!$I$10:$I$509,CE$9)/COUNTA('Job Catalog'!$C$10:$C$509),""))</f>
        <v/>
      </c>
      <c r="CF123" s="57">
        <f>IF(OR($A123="",CF$9=""),"",IFERROR(COUNTIFS('Job Catalog'!$F$10:$F$509,$A123,'Job Catalog'!$H$10:$H$509,CF$7,'Job Catalog'!$I$10:$I$509,CF$9)/COUNTA('Job Catalog'!$C$10:$C$509),""))</f>
        <v/>
      </c>
      <c r="CG123" s="57">
        <f>IF(OR($A123="",CG$9=""),"",IFERROR(COUNTIFS('Job Catalog'!$F$10:$F$509,$A123,'Job Catalog'!$H$10:$H$509,CG$7,'Job Catalog'!$I$10:$I$509,CG$9)/COUNTA('Job Catalog'!$C$10:$C$509),""))</f>
        <v/>
      </c>
      <c r="CH123" s="57">
        <f>IF(OR($A123="",CH$9=""),"",IFERROR(COUNTIFS('Job Catalog'!$F$10:$F$509,$A123,'Job Catalog'!$H$10:$H$509,CH$7,'Job Catalog'!$I$10:$I$509,CH$9)/COUNTA('Job Catalog'!$C$10:$C$509),""))</f>
        <v/>
      </c>
      <c r="CI123" s="57">
        <f>IF(OR($A123="",CI$9=""),"",IFERROR(COUNTIFS('Job Catalog'!$F$10:$F$509,$A123,'Job Catalog'!$H$10:$H$509,CI$7,'Job Catalog'!$I$10:$I$509,CI$9)/COUNTA('Job Catalog'!$C$10:$C$509),""))</f>
        <v/>
      </c>
      <c r="CJ123" s="57">
        <f>IF(OR($A123="",CJ$9=""),"",IFERROR(COUNTIFS('Job Catalog'!$F$10:$F$509,$A123,'Job Catalog'!$H$10:$H$509,CJ$7,'Job Catalog'!$I$10:$I$509,CJ$9)/COUNTA('Job Catalog'!$C$10:$C$509),""))</f>
        <v/>
      </c>
      <c r="CK123" s="57">
        <f>IF(OR($A123="",CK$9=""),"",IFERROR(COUNTIFS('Job Catalog'!$F$10:$F$509,$A123,'Job Catalog'!$H$10:$H$509,CK$7,'Job Catalog'!$I$10:$I$509,CK$9)/COUNTA('Job Catalog'!$C$10:$C$509),""))</f>
        <v/>
      </c>
      <c r="CL123" s="57">
        <f>IF(OR($A123="",CL$9=""),"",IFERROR(COUNTIFS('Job Catalog'!$F$10:$F$509,$A123,'Job Catalog'!$H$10:$H$509,CL$7,'Job Catalog'!$I$10:$I$509,CL$9)/COUNTA('Job Catalog'!$C$10:$C$509),""))</f>
        <v/>
      </c>
      <c r="CM123" s="57">
        <f>IF(OR($A123="",CM$9=""),"",IFERROR(COUNTIFS('Job Catalog'!$F$10:$F$509,$A123,'Job Catalog'!$H$10:$H$509,CM$7,'Job Catalog'!$I$10:$I$509,CM$9)/COUNTA('Job Catalog'!$C$10:$C$509),""))</f>
        <v/>
      </c>
      <c r="CN123" s="57">
        <f>IF(OR($A123="",CN$9=""),"",IFERROR(COUNTIFS('Job Catalog'!$F$10:$F$509,$A123,'Job Catalog'!$H$10:$H$509,CN$7,'Job Catalog'!$I$10:$I$509,CN$9)/COUNTA('Job Catalog'!$C$10:$C$509),""))</f>
        <v/>
      </c>
      <c r="CO123" s="57">
        <f>IF(OR($A123="",CO$9=""),"",IFERROR(COUNTIFS('Job Catalog'!$F$10:$F$509,$A123,'Job Catalog'!$H$10:$H$509,CO$7,'Job Catalog'!$I$10:$I$509,CO$9)/COUNTA('Job Catalog'!$C$10:$C$509),""))</f>
        <v/>
      </c>
      <c r="CP123" s="57">
        <f>IF(OR($A123="",CP$9=""),"",IFERROR(COUNTIFS('Job Catalog'!$F$10:$F$509,$A123,'Job Catalog'!$H$10:$H$509,CP$7,'Job Catalog'!$I$10:$I$509,CP$9)/COUNTA('Job Catalog'!$C$10:$C$509),""))</f>
        <v/>
      </c>
      <c r="CQ123" s="57">
        <f>IF(OR($A123="",CQ$9=""),"",IFERROR(COUNTIFS('Job Catalog'!$F$10:$F$509,$A123,'Job Catalog'!$H$10:$H$509,CQ$7,'Job Catalog'!$I$10:$I$509,CQ$9)/COUNTA('Job Catalog'!$C$10:$C$509),""))</f>
        <v/>
      </c>
      <c r="CR123" s="57">
        <f>IF(OR($A123="",CR$9=""),"",IFERROR(COUNTIFS('Job Catalog'!$F$10:$F$509,$A123,'Job Catalog'!$H$10:$H$509,CR$7,'Job Catalog'!$I$10:$I$509,CR$9)/COUNTA('Job Catalog'!$C$10:$C$509),""))</f>
        <v/>
      </c>
      <c r="CS123" s="57">
        <f>IF(OR($A123="",CS$9=""),"",IFERROR(COUNTIFS('Job Catalog'!$F$10:$F$509,$A123,'Job Catalog'!$H$10:$H$509,CS$7,'Job Catalog'!$I$10:$I$509,CS$9)/COUNTA('Job Catalog'!$C$10:$C$509),""))</f>
        <v/>
      </c>
      <c r="CT123" s="57">
        <f>IF(OR($A123="",CT$9=""),"",IFERROR(COUNTIFS('Job Catalog'!$F$10:$F$509,$A123,'Job Catalog'!$H$10:$H$509,CT$7,'Job Catalog'!$I$10:$I$509,CT$9)/COUNTA('Job Catalog'!$C$10:$C$509),""))</f>
        <v/>
      </c>
      <c r="CU123" s="58">
        <f>IF($A123="","",SUM(C123:CT123))</f>
        <v/>
      </c>
    </row>
    <row r="124">
      <c r="A124">
        <f>IF(SETUP!$C262="","",SETUP!$C262)</f>
        <v/>
      </c>
      <c r="B124" s="9">
        <f>IF(SETUP!$C262="","",SETUP!$B262&amp;" / "&amp;SETUP!$D262)</f>
        <v/>
      </c>
      <c r="C124" s="57">
        <f>IF(OR($A124="",C$9=""),"",IFERROR(COUNTIFS('Job Catalog'!$F$10:$F$509,$A124,'Job Catalog'!$H$10:$H$509,C$7,'Job Catalog'!$I$10:$I$509,C$9)/COUNTA('Job Catalog'!$C$10:$C$509),""))</f>
        <v/>
      </c>
      <c r="D124" s="57">
        <f>IF(OR($A124="",D$9=""),"",IFERROR(COUNTIFS('Job Catalog'!$F$10:$F$509,$A124,'Job Catalog'!$H$10:$H$509,D$7,'Job Catalog'!$I$10:$I$509,D$9)/COUNTA('Job Catalog'!$C$10:$C$509),""))</f>
        <v/>
      </c>
      <c r="E124" s="57">
        <f>IF(OR($A124="",E$9=""),"",IFERROR(COUNTIFS('Job Catalog'!$F$10:$F$509,$A124,'Job Catalog'!$H$10:$H$509,E$7,'Job Catalog'!$I$10:$I$509,E$9)/COUNTA('Job Catalog'!$C$10:$C$509),""))</f>
        <v/>
      </c>
      <c r="F124" s="57">
        <f>IF(OR($A124="",F$9=""),"",IFERROR(COUNTIFS('Job Catalog'!$F$10:$F$509,$A124,'Job Catalog'!$H$10:$H$509,F$7,'Job Catalog'!$I$10:$I$509,F$9)/COUNTA('Job Catalog'!$C$10:$C$509),""))</f>
        <v/>
      </c>
      <c r="G124" s="57">
        <f>IF(OR($A124="",G$9=""),"",IFERROR(COUNTIFS('Job Catalog'!$F$10:$F$509,$A124,'Job Catalog'!$H$10:$H$509,G$7,'Job Catalog'!$I$10:$I$509,G$9)/COUNTA('Job Catalog'!$C$10:$C$509),""))</f>
        <v/>
      </c>
      <c r="H124" s="57">
        <f>IF(OR($A124="",H$9=""),"",IFERROR(COUNTIFS('Job Catalog'!$F$10:$F$509,$A124,'Job Catalog'!$H$10:$H$509,H$7,'Job Catalog'!$I$10:$I$509,H$9)/COUNTA('Job Catalog'!$C$10:$C$509),""))</f>
        <v/>
      </c>
      <c r="I124" s="57">
        <f>IF(OR($A124="",I$9=""),"",IFERROR(COUNTIFS('Job Catalog'!$F$10:$F$509,$A124,'Job Catalog'!$H$10:$H$509,I$7,'Job Catalog'!$I$10:$I$509,I$9)/COUNTA('Job Catalog'!$C$10:$C$509),""))</f>
        <v/>
      </c>
      <c r="J124" s="57">
        <f>IF(OR($A124="",J$9=""),"",IFERROR(COUNTIFS('Job Catalog'!$F$10:$F$509,$A124,'Job Catalog'!$H$10:$H$509,J$7,'Job Catalog'!$I$10:$I$509,J$9)/COUNTA('Job Catalog'!$C$10:$C$509),""))</f>
        <v/>
      </c>
      <c r="K124" s="57">
        <f>IF(OR($A124="",K$9=""),"",IFERROR(COUNTIFS('Job Catalog'!$F$10:$F$509,$A124,'Job Catalog'!$H$10:$H$509,K$7,'Job Catalog'!$I$10:$I$509,K$9)/COUNTA('Job Catalog'!$C$10:$C$509),""))</f>
        <v/>
      </c>
      <c r="L124" s="57">
        <f>IF(OR($A124="",L$9=""),"",IFERROR(COUNTIFS('Job Catalog'!$F$10:$F$509,$A124,'Job Catalog'!$H$10:$H$509,L$7,'Job Catalog'!$I$10:$I$509,L$9)/COUNTA('Job Catalog'!$C$10:$C$509),""))</f>
        <v/>
      </c>
      <c r="M124" s="57">
        <f>IF(OR($A124="",M$9=""),"",IFERROR(COUNTIFS('Job Catalog'!$F$10:$F$509,$A124,'Job Catalog'!$H$10:$H$509,M$7,'Job Catalog'!$I$10:$I$509,M$9)/COUNTA('Job Catalog'!$C$10:$C$509),""))</f>
        <v/>
      </c>
      <c r="N124" s="57">
        <f>IF(OR($A124="",N$9=""),"",IFERROR(COUNTIFS('Job Catalog'!$F$10:$F$509,$A124,'Job Catalog'!$H$10:$H$509,N$7,'Job Catalog'!$I$10:$I$509,N$9)/COUNTA('Job Catalog'!$C$10:$C$509),""))</f>
        <v/>
      </c>
      <c r="O124" s="57">
        <f>IF(OR($A124="",O$9=""),"",IFERROR(COUNTIFS('Job Catalog'!$F$10:$F$509,$A124,'Job Catalog'!$H$10:$H$509,O$7,'Job Catalog'!$I$10:$I$509,O$9)/COUNTA('Job Catalog'!$C$10:$C$509),""))</f>
        <v/>
      </c>
      <c r="P124" s="57">
        <f>IF(OR($A124="",P$9=""),"",IFERROR(COUNTIFS('Job Catalog'!$F$10:$F$509,$A124,'Job Catalog'!$H$10:$H$509,P$7,'Job Catalog'!$I$10:$I$509,P$9)/COUNTA('Job Catalog'!$C$10:$C$509),""))</f>
        <v/>
      </c>
      <c r="Q124" s="57">
        <f>IF(OR($A124="",Q$9=""),"",IFERROR(COUNTIFS('Job Catalog'!$F$10:$F$509,$A124,'Job Catalog'!$H$10:$H$509,Q$7,'Job Catalog'!$I$10:$I$509,Q$9)/COUNTA('Job Catalog'!$C$10:$C$509),""))</f>
        <v/>
      </c>
      <c r="R124" s="57">
        <f>IF(OR($A124="",R$9=""),"",IFERROR(COUNTIFS('Job Catalog'!$F$10:$F$509,$A124,'Job Catalog'!$H$10:$H$509,R$7,'Job Catalog'!$I$10:$I$509,R$9)/COUNTA('Job Catalog'!$C$10:$C$509),""))</f>
        <v/>
      </c>
      <c r="S124" s="57">
        <f>IF(OR($A124="",S$9=""),"",IFERROR(COUNTIFS('Job Catalog'!$F$10:$F$509,$A124,'Job Catalog'!$H$10:$H$509,S$7,'Job Catalog'!$I$10:$I$509,S$9)/COUNTA('Job Catalog'!$C$10:$C$509),""))</f>
        <v/>
      </c>
      <c r="T124" s="57">
        <f>IF(OR($A124="",T$9=""),"",IFERROR(COUNTIFS('Job Catalog'!$F$10:$F$509,$A124,'Job Catalog'!$H$10:$H$509,T$7,'Job Catalog'!$I$10:$I$509,T$9)/COUNTA('Job Catalog'!$C$10:$C$509),""))</f>
        <v/>
      </c>
      <c r="U124" s="57">
        <f>IF(OR($A124="",U$9=""),"",IFERROR(COUNTIFS('Job Catalog'!$F$10:$F$509,$A124,'Job Catalog'!$H$10:$H$509,U$7,'Job Catalog'!$I$10:$I$509,U$9)/COUNTA('Job Catalog'!$C$10:$C$509),""))</f>
        <v/>
      </c>
      <c r="V124" s="57">
        <f>IF(OR($A124="",V$9=""),"",IFERROR(COUNTIFS('Job Catalog'!$F$10:$F$509,$A124,'Job Catalog'!$H$10:$H$509,V$7,'Job Catalog'!$I$10:$I$509,V$9)/COUNTA('Job Catalog'!$C$10:$C$509),""))</f>
        <v/>
      </c>
      <c r="W124" s="57">
        <f>IF(OR($A124="",W$9=""),"",IFERROR(COUNTIFS('Job Catalog'!$F$10:$F$509,$A124,'Job Catalog'!$H$10:$H$509,W$7,'Job Catalog'!$I$10:$I$509,W$9)/COUNTA('Job Catalog'!$C$10:$C$509),""))</f>
        <v/>
      </c>
      <c r="X124" s="57">
        <f>IF(OR($A124="",X$9=""),"",IFERROR(COUNTIFS('Job Catalog'!$F$10:$F$509,$A124,'Job Catalog'!$H$10:$H$509,X$7,'Job Catalog'!$I$10:$I$509,X$9)/COUNTA('Job Catalog'!$C$10:$C$509),""))</f>
        <v/>
      </c>
      <c r="Y124" s="57">
        <f>IF(OR($A124="",Y$9=""),"",IFERROR(COUNTIFS('Job Catalog'!$F$10:$F$509,$A124,'Job Catalog'!$H$10:$H$509,Y$7,'Job Catalog'!$I$10:$I$509,Y$9)/COUNTA('Job Catalog'!$C$10:$C$509),""))</f>
        <v/>
      </c>
      <c r="Z124" s="57">
        <f>IF(OR($A124="",Z$9=""),"",IFERROR(COUNTIFS('Job Catalog'!$F$10:$F$509,$A124,'Job Catalog'!$H$10:$H$509,Z$7,'Job Catalog'!$I$10:$I$509,Z$9)/COUNTA('Job Catalog'!$C$10:$C$509),""))</f>
        <v/>
      </c>
      <c r="AA124" s="57">
        <f>IF(OR($A124="",AA$9=""),"",IFERROR(COUNTIFS('Job Catalog'!$F$10:$F$509,$A124,'Job Catalog'!$H$10:$H$509,AA$7,'Job Catalog'!$I$10:$I$509,AA$9)/COUNTA('Job Catalog'!$C$10:$C$509),""))</f>
        <v/>
      </c>
      <c r="AB124" s="57">
        <f>IF(OR($A124="",AB$9=""),"",IFERROR(COUNTIFS('Job Catalog'!$F$10:$F$509,$A124,'Job Catalog'!$H$10:$H$509,AB$7,'Job Catalog'!$I$10:$I$509,AB$9)/COUNTA('Job Catalog'!$C$10:$C$509),""))</f>
        <v/>
      </c>
      <c r="AC124" s="57">
        <f>IF(OR($A124="",AC$9=""),"",IFERROR(COUNTIFS('Job Catalog'!$F$10:$F$509,$A124,'Job Catalog'!$H$10:$H$509,AC$7,'Job Catalog'!$I$10:$I$509,AC$9)/COUNTA('Job Catalog'!$C$10:$C$509),""))</f>
        <v/>
      </c>
      <c r="AD124" s="57">
        <f>IF(OR($A124="",AD$9=""),"",IFERROR(COUNTIFS('Job Catalog'!$F$10:$F$509,$A124,'Job Catalog'!$H$10:$H$509,AD$7,'Job Catalog'!$I$10:$I$509,AD$9)/COUNTA('Job Catalog'!$C$10:$C$509),""))</f>
        <v/>
      </c>
      <c r="AE124" s="57">
        <f>IF(OR($A124="",AE$9=""),"",IFERROR(COUNTIFS('Job Catalog'!$F$10:$F$509,$A124,'Job Catalog'!$H$10:$H$509,AE$7,'Job Catalog'!$I$10:$I$509,AE$9)/COUNTA('Job Catalog'!$C$10:$C$509),""))</f>
        <v/>
      </c>
      <c r="AF124" s="57">
        <f>IF(OR($A124="",AF$9=""),"",IFERROR(COUNTIFS('Job Catalog'!$F$10:$F$509,$A124,'Job Catalog'!$H$10:$H$509,AF$7,'Job Catalog'!$I$10:$I$509,AF$9)/COUNTA('Job Catalog'!$C$10:$C$509),""))</f>
        <v/>
      </c>
      <c r="AG124" s="57">
        <f>IF(OR($A124="",AG$9=""),"",IFERROR(COUNTIFS('Job Catalog'!$F$10:$F$509,$A124,'Job Catalog'!$H$10:$H$509,AG$7,'Job Catalog'!$I$10:$I$509,AG$9)/COUNTA('Job Catalog'!$C$10:$C$509),""))</f>
        <v/>
      </c>
      <c r="AH124" s="57">
        <f>IF(OR($A124="",AH$9=""),"",IFERROR(COUNTIFS('Job Catalog'!$F$10:$F$509,$A124,'Job Catalog'!$H$10:$H$509,AH$7,'Job Catalog'!$I$10:$I$509,AH$9)/COUNTA('Job Catalog'!$C$10:$C$509),""))</f>
        <v/>
      </c>
      <c r="AI124" s="57">
        <f>IF(OR($A124="",AI$9=""),"",IFERROR(COUNTIFS('Job Catalog'!$F$10:$F$509,$A124,'Job Catalog'!$H$10:$H$509,AI$7,'Job Catalog'!$I$10:$I$509,AI$9)/COUNTA('Job Catalog'!$C$10:$C$509),""))</f>
        <v/>
      </c>
      <c r="AJ124" s="57">
        <f>IF(OR($A124="",AJ$9=""),"",IFERROR(COUNTIFS('Job Catalog'!$F$10:$F$509,$A124,'Job Catalog'!$H$10:$H$509,AJ$7,'Job Catalog'!$I$10:$I$509,AJ$9)/COUNTA('Job Catalog'!$C$10:$C$509),""))</f>
        <v/>
      </c>
      <c r="AK124" s="57">
        <f>IF(OR($A124="",AK$9=""),"",IFERROR(COUNTIFS('Job Catalog'!$F$10:$F$509,$A124,'Job Catalog'!$H$10:$H$509,AK$7,'Job Catalog'!$I$10:$I$509,AK$9)/COUNTA('Job Catalog'!$C$10:$C$509),""))</f>
        <v/>
      </c>
      <c r="AL124" s="57">
        <f>IF(OR($A124="",AL$9=""),"",IFERROR(COUNTIFS('Job Catalog'!$F$10:$F$509,$A124,'Job Catalog'!$H$10:$H$509,AL$7,'Job Catalog'!$I$10:$I$509,AL$9)/COUNTA('Job Catalog'!$C$10:$C$509),""))</f>
        <v/>
      </c>
      <c r="AM124" s="57">
        <f>IF(OR($A124="",AM$9=""),"",IFERROR(COUNTIFS('Job Catalog'!$F$10:$F$509,$A124,'Job Catalog'!$H$10:$H$509,AM$7,'Job Catalog'!$I$10:$I$509,AM$9)/COUNTA('Job Catalog'!$C$10:$C$509),""))</f>
        <v/>
      </c>
      <c r="AN124" s="57">
        <f>IF(OR($A124="",AN$9=""),"",IFERROR(COUNTIFS('Job Catalog'!$F$10:$F$509,$A124,'Job Catalog'!$H$10:$H$509,AN$7,'Job Catalog'!$I$10:$I$509,AN$9)/COUNTA('Job Catalog'!$C$10:$C$509),""))</f>
        <v/>
      </c>
      <c r="AO124" s="57">
        <f>IF(OR($A124="",AO$9=""),"",IFERROR(COUNTIFS('Job Catalog'!$F$10:$F$509,$A124,'Job Catalog'!$H$10:$H$509,AO$7,'Job Catalog'!$I$10:$I$509,AO$9)/COUNTA('Job Catalog'!$C$10:$C$509),""))</f>
        <v/>
      </c>
      <c r="AP124" s="57">
        <f>IF(OR($A124="",AP$9=""),"",IFERROR(COUNTIFS('Job Catalog'!$F$10:$F$509,$A124,'Job Catalog'!$H$10:$H$509,AP$7,'Job Catalog'!$I$10:$I$509,AP$9)/COUNTA('Job Catalog'!$C$10:$C$509),""))</f>
        <v/>
      </c>
      <c r="AQ124" s="57">
        <f>IF(OR($A124="",AQ$9=""),"",IFERROR(COUNTIFS('Job Catalog'!$F$10:$F$509,$A124,'Job Catalog'!$H$10:$H$509,AQ$7,'Job Catalog'!$I$10:$I$509,AQ$9)/COUNTA('Job Catalog'!$C$10:$C$509),""))</f>
        <v/>
      </c>
      <c r="AR124" s="57">
        <f>IF(OR($A124="",AR$9=""),"",IFERROR(COUNTIFS('Job Catalog'!$F$10:$F$509,$A124,'Job Catalog'!$H$10:$H$509,AR$7,'Job Catalog'!$I$10:$I$509,AR$9)/COUNTA('Job Catalog'!$C$10:$C$509),""))</f>
        <v/>
      </c>
      <c r="AS124" s="57">
        <f>IF(OR($A124="",AS$9=""),"",IFERROR(COUNTIFS('Job Catalog'!$F$10:$F$509,$A124,'Job Catalog'!$H$10:$H$509,AS$7,'Job Catalog'!$I$10:$I$509,AS$9)/COUNTA('Job Catalog'!$C$10:$C$509),""))</f>
        <v/>
      </c>
      <c r="AT124" s="57">
        <f>IF(OR($A124="",AT$9=""),"",IFERROR(COUNTIFS('Job Catalog'!$F$10:$F$509,$A124,'Job Catalog'!$H$10:$H$509,AT$7,'Job Catalog'!$I$10:$I$509,AT$9)/COUNTA('Job Catalog'!$C$10:$C$509),""))</f>
        <v/>
      </c>
      <c r="AU124" s="57">
        <f>IF(OR($A124="",AU$9=""),"",IFERROR(COUNTIFS('Job Catalog'!$F$10:$F$509,$A124,'Job Catalog'!$H$10:$H$509,AU$7,'Job Catalog'!$I$10:$I$509,AU$9)/COUNTA('Job Catalog'!$C$10:$C$509),""))</f>
        <v/>
      </c>
      <c r="AV124" s="57">
        <f>IF(OR($A124="",AV$9=""),"",IFERROR(COUNTIFS('Job Catalog'!$F$10:$F$509,$A124,'Job Catalog'!$H$10:$H$509,AV$7,'Job Catalog'!$I$10:$I$509,AV$9)/COUNTA('Job Catalog'!$C$10:$C$509),""))</f>
        <v/>
      </c>
      <c r="AW124" s="57">
        <f>IF(OR($A124="",AW$9=""),"",IFERROR(COUNTIFS('Job Catalog'!$F$10:$F$509,$A124,'Job Catalog'!$H$10:$H$509,AW$7,'Job Catalog'!$I$10:$I$509,AW$9)/COUNTA('Job Catalog'!$C$10:$C$509),""))</f>
        <v/>
      </c>
      <c r="AX124" s="57">
        <f>IF(OR($A124="",AX$9=""),"",IFERROR(COUNTIFS('Job Catalog'!$F$10:$F$509,$A124,'Job Catalog'!$H$10:$H$509,AX$7,'Job Catalog'!$I$10:$I$509,AX$9)/COUNTA('Job Catalog'!$C$10:$C$509),""))</f>
        <v/>
      </c>
      <c r="AY124" s="57">
        <f>IF(OR($A124="",AY$9=""),"",IFERROR(COUNTIFS('Job Catalog'!$F$10:$F$509,$A124,'Job Catalog'!$H$10:$H$509,AY$7,'Job Catalog'!$I$10:$I$509,AY$9)/COUNTA('Job Catalog'!$C$10:$C$509),""))</f>
        <v/>
      </c>
      <c r="AZ124" s="57">
        <f>IF(OR($A124="",AZ$9=""),"",IFERROR(COUNTIFS('Job Catalog'!$F$10:$F$509,$A124,'Job Catalog'!$H$10:$H$509,AZ$7,'Job Catalog'!$I$10:$I$509,AZ$9)/COUNTA('Job Catalog'!$C$10:$C$509),""))</f>
        <v/>
      </c>
      <c r="BA124" s="57">
        <f>IF(OR($A124="",BA$9=""),"",IFERROR(COUNTIFS('Job Catalog'!$F$10:$F$509,$A124,'Job Catalog'!$H$10:$H$509,BA$7,'Job Catalog'!$I$10:$I$509,BA$9)/COUNTA('Job Catalog'!$C$10:$C$509),""))</f>
        <v/>
      </c>
      <c r="BB124" s="57">
        <f>IF(OR($A124="",BB$9=""),"",IFERROR(COUNTIFS('Job Catalog'!$F$10:$F$509,$A124,'Job Catalog'!$H$10:$H$509,BB$7,'Job Catalog'!$I$10:$I$509,BB$9)/COUNTA('Job Catalog'!$C$10:$C$509),""))</f>
        <v/>
      </c>
      <c r="BC124" s="57">
        <f>IF(OR($A124="",BC$9=""),"",IFERROR(COUNTIFS('Job Catalog'!$F$10:$F$509,$A124,'Job Catalog'!$H$10:$H$509,BC$7,'Job Catalog'!$I$10:$I$509,BC$9)/COUNTA('Job Catalog'!$C$10:$C$509),""))</f>
        <v/>
      </c>
      <c r="BD124" s="57">
        <f>IF(OR($A124="",BD$9=""),"",IFERROR(COUNTIFS('Job Catalog'!$F$10:$F$509,$A124,'Job Catalog'!$H$10:$H$509,BD$7,'Job Catalog'!$I$10:$I$509,BD$9)/COUNTA('Job Catalog'!$C$10:$C$509),""))</f>
        <v/>
      </c>
      <c r="BE124" s="57">
        <f>IF(OR($A124="",BE$9=""),"",IFERROR(COUNTIFS('Job Catalog'!$F$10:$F$509,$A124,'Job Catalog'!$H$10:$H$509,BE$7,'Job Catalog'!$I$10:$I$509,BE$9)/COUNTA('Job Catalog'!$C$10:$C$509),""))</f>
        <v/>
      </c>
      <c r="BF124" s="57">
        <f>IF(OR($A124="",BF$9=""),"",IFERROR(COUNTIFS('Job Catalog'!$F$10:$F$509,$A124,'Job Catalog'!$H$10:$H$509,BF$7,'Job Catalog'!$I$10:$I$509,BF$9)/COUNTA('Job Catalog'!$C$10:$C$509),""))</f>
        <v/>
      </c>
      <c r="BG124" s="57">
        <f>IF(OR($A124="",BG$9=""),"",IFERROR(COUNTIFS('Job Catalog'!$F$10:$F$509,$A124,'Job Catalog'!$H$10:$H$509,BG$7,'Job Catalog'!$I$10:$I$509,BG$9)/COUNTA('Job Catalog'!$C$10:$C$509),""))</f>
        <v/>
      </c>
      <c r="BH124" s="57">
        <f>IF(OR($A124="",BH$9=""),"",IFERROR(COUNTIFS('Job Catalog'!$F$10:$F$509,$A124,'Job Catalog'!$H$10:$H$509,BH$7,'Job Catalog'!$I$10:$I$509,BH$9)/COUNTA('Job Catalog'!$C$10:$C$509),""))</f>
        <v/>
      </c>
      <c r="BI124" s="57">
        <f>IF(OR($A124="",BI$9=""),"",IFERROR(COUNTIFS('Job Catalog'!$F$10:$F$509,$A124,'Job Catalog'!$H$10:$H$509,BI$7,'Job Catalog'!$I$10:$I$509,BI$9)/COUNTA('Job Catalog'!$C$10:$C$509),""))</f>
        <v/>
      </c>
      <c r="BJ124" s="57">
        <f>IF(OR($A124="",BJ$9=""),"",IFERROR(COUNTIFS('Job Catalog'!$F$10:$F$509,$A124,'Job Catalog'!$H$10:$H$509,BJ$7,'Job Catalog'!$I$10:$I$509,BJ$9)/COUNTA('Job Catalog'!$C$10:$C$509),""))</f>
        <v/>
      </c>
      <c r="BK124" s="57">
        <f>IF(OR($A124="",BK$9=""),"",IFERROR(COUNTIFS('Job Catalog'!$F$10:$F$509,$A124,'Job Catalog'!$H$10:$H$509,BK$7,'Job Catalog'!$I$10:$I$509,BK$9)/COUNTA('Job Catalog'!$C$10:$C$509),""))</f>
        <v/>
      </c>
      <c r="BL124" s="57">
        <f>IF(OR($A124="",BL$9=""),"",IFERROR(COUNTIFS('Job Catalog'!$F$10:$F$509,$A124,'Job Catalog'!$H$10:$H$509,BL$7,'Job Catalog'!$I$10:$I$509,BL$9)/COUNTA('Job Catalog'!$C$10:$C$509),""))</f>
        <v/>
      </c>
      <c r="BM124" s="57">
        <f>IF(OR($A124="",BM$9=""),"",IFERROR(COUNTIFS('Job Catalog'!$F$10:$F$509,$A124,'Job Catalog'!$H$10:$H$509,BM$7,'Job Catalog'!$I$10:$I$509,BM$9)/COUNTA('Job Catalog'!$C$10:$C$509),""))</f>
        <v/>
      </c>
      <c r="BN124" s="57">
        <f>IF(OR($A124="",BN$9=""),"",IFERROR(COUNTIFS('Job Catalog'!$F$10:$F$509,$A124,'Job Catalog'!$H$10:$H$509,BN$7,'Job Catalog'!$I$10:$I$509,BN$9)/COUNTA('Job Catalog'!$C$10:$C$509),""))</f>
        <v/>
      </c>
      <c r="BO124" s="57">
        <f>IF(OR($A124="",BO$9=""),"",IFERROR(COUNTIFS('Job Catalog'!$F$10:$F$509,$A124,'Job Catalog'!$H$10:$H$509,BO$7,'Job Catalog'!$I$10:$I$509,BO$9)/COUNTA('Job Catalog'!$C$10:$C$509),""))</f>
        <v/>
      </c>
      <c r="BP124" s="57">
        <f>IF(OR($A124="",BP$9=""),"",IFERROR(COUNTIFS('Job Catalog'!$F$10:$F$509,$A124,'Job Catalog'!$H$10:$H$509,BP$7,'Job Catalog'!$I$10:$I$509,BP$9)/COUNTA('Job Catalog'!$C$10:$C$509),""))</f>
        <v/>
      </c>
      <c r="BQ124" s="57">
        <f>IF(OR($A124="",BQ$9=""),"",IFERROR(COUNTIFS('Job Catalog'!$F$10:$F$509,$A124,'Job Catalog'!$H$10:$H$509,BQ$7,'Job Catalog'!$I$10:$I$509,BQ$9)/COUNTA('Job Catalog'!$C$10:$C$509),""))</f>
        <v/>
      </c>
      <c r="BR124" s="57">
        <f>IF(OR($A124="",BR$9=""),"",IFERROR(COUNTIFS('Job Catalog'!$F$10:$F$509,$A124,'Job Catalog'!$H$10:$H$509,BR$7,'Job Catalog'!$I$10:$I$509,BR$9)/COUNTA('Job Catalog'!$C$10:$C$509),""))</f>
        <v/>
      </c>
      <c r="BS124" s="57">
        <f>IF(OR($A124="",BS$9=""),"",IFERROR(COUNTIFS('Job Catalog'!$F$10:$F$509,$A124,'Job Catalog'!$H$10:$H$509,BS$7,'Job Catalog'!$I$10:$I$509,BS$9)/COUNTA('Job Catalog'!$C$10:$C$509),""))</f>
        <v/>
      </c>
      <c r="BT124" s="57">
        <f>IF(OR($A124="",BT$9=""),"",IFERROR(COUNTIFS('Job Catalog'!$F$10:$F$509,$A124,'Job Catalog'!$H$10:$H$509,BT$7,'Job Catalog'!$I$10:$I$509,BT$9)/COUNTA('Job Catalog'!$C$10:$C$509),""))</f>
        <v/>
      </c>
      <c r="BU124" s="57">
        <f>IF(OR($A124="",BU$9=""),"",IFERROR(COUNTIFS('Job Catalog'!$F$10:$F$509,$A124,'Job Catalog'!$H$10:$H$509,BU$7,'Job Catalog'!$I$10:$I$509,BU$9)/COUNTA('Job Catalog'!$C$10:$C$509),""))</f>
        <v/>
      </c>
      <c r="BV124" s="57">
        <f>IF(OR($A124="",BV$9=""),"",IFERROR(COUNTIFS('Job Catalog'!$F$10:$F$509,$A124,'Job Catalog'!$H$10:$H$509,BV$7,'Job Catalog'!$I$10:$I$509,BV$9)/COUNTA('Job Catalog'!$C$10:$C$509),""))</f>
        <v/>
      </c>
      <c r="BW124" s="57">
        <f>IF(OR($A124="",BW$9=""),"",IFERROR(COUNTIFS('Job Catalog'!$F$10:$F$509,$A124,'Job Catalog'!$H$10:$H$509,BW$7,'Job Catalog'!$I$10:$I$509,BW$9)/COUNTA('Job Catalog'!$C$10:$C$509),""))</f>
        <v/>
      </c>
      <c r="BX124" s="57">
        <f>IF(OR($A124="",BX$9=""),"",IFERROR(COUNTIFS('Job Catalog'!$F$10:$F$509,$A124,'Job Catalog'!$H$10:$H$509,BX$7,'Job Catalog'!$I$10:$I$509,BX$9)/COUNTA('Job Catalog'!$C$10:$C$509),""))</f>
        <v/>
      </c>
      <c r="BY124" s="57">
        <f>IF(OR($A124="",BY$9=""),"",IFERROR(COUNTIFS('Job Catalog'!$F$10:$F$509,$A124,'Job Catalog'!$H$10:$H$509,BY$7,'Job Catalog'!$I$10:$I$509,BY$9)/COUNTA('Job Catalog'!$C$10:$C$509),""))</f>
        <v/>
      </c>
      <c r="BZ124" s="57">
        <f>IF(OR($A124="",BZ$9=""),"",IFERROR(COUNTIFS('Job Catalog'!$F$10:$F$509,$A124,'Job Catalog'!$H$10:$H$509,BZ$7,'Job Catalog'!$I$10:$I$509,BZ$9)/COUNTA('Job Catalog'!$C$10:$C$509),""))</f>
        <v/>
      </c>
      <c r="CA124" s="57">
        <f>IF(OR($A124="",CA$9=""),"",IFERROR(COUNTIFS('Job Catalog'!$F$10:$F$509,$A124,'Job Catalog'!$H$10:$H$509,CA$7,'Job Catalog'!$I$10:$I$509,CA$9)/COUNTA('Job Catalog'!$C$10:$C$509),""))</f>
        <v/>
      </c>
      <c r="CB124" s="57">
        <f>IF(OR($A124="",CB$9=""),"",IFERROR(COUNTIFS('Job Catalog'!$F$10:$F$509,$A124,'Job Catalog'!$H$10:$H$509,CB$7,'Job Catalog'!$I$10:$I$509,CB$9)/COUNTA('Job Catalog'!$C$10:$C$509),""))</f>
        <v/>
      </c>
      <c r="CC124" s="57">
        <f>IF(OR($A124="",CC$9=""),"",IFERROR(COUNTIFS('Job Catalog'!$F$10:$F$509,$A124,'Job Catalog'!$H$10:$H$509,CC$7,'Job Catalog'!$I$10:$I$509,CC$9)/COUNTA('Job Catalog'!$C$10:$C$509),""))</f>
        <v/>
      </c>
      <c r="CD124" s="57">
        <f>IF(OR($A124="",CD$9=""),"",IFERROR(COUNTIFS('Job Catalog'!$F$10:$F$509,$A124,'Job Catalog'!$H$10:$H$509,CD$7,'Job Catalog'!$I$10:$I$509,CD$9)/COUNTA('Job Catalog'!$C$10:$C$509),""))</f>
        <v/>
      </c>
      <c r="CE124" s="57">
        <f>IF(OR($A124="",CE$9=""),"",IFERROR(COUNTIFS('Job Catalog'!$F$10:$F$509,$A124,'Job Catalog'!$H$10:$H$509,CE$7,'Job Catalog'!$I$10:$I$509,CE$9)/COUNTA('Job Catalog'!$C$10:$C$509),""))</f>
        <v/>
      </c>
      <c r="CF124" s="57">
        <f>IF(OR($A124="",CF$9=""),"",IFERROR(COUNTIFS('Job Catalog'!$F$10:$F$509,$A124,'Job Catalog'!$H$10:$H$509,CF$7,'Job Catalog'!$I$10:$I$509,CF$9)/COUNTA('Job Catalog'!$C$10:$C$509),""))</f>
        <v/>
      </c>
      <c r="CG124" s="57">
        <f>IF(OR($A124="",CG$9=""),"",IFERROR(COUNTIFS('Job Catalog'!$F$10:$F$509,$A124,'Job Catalog'!$H$10:$H$509,CG$7,'Job Catalog'!$I$10:$I$509,CG$9)/COUNTA('Job Catalog'!$C$10:$C$509),""))</f>
        <v/>
      </c>
      <c r="CH124" s="57">
        <f>IF(OR($A124="",CH$9=""),"",IFERROR(COUNTIFS('Job Catalog'!$F$10:$F$509,$A124,'Job Catalog'!$H$10:$H$509,CH$7,'Job Catalog'!$I$10:$I$509,CH$9)/COUNTA('Job Catalog'!$C$10:$C$509),""))</f>
        <v/>
      </c>
      <c r="CI124" s="57">
        <f>IF(OR($A124="",CI$9=""),"",IFERROR(COUNTIFS('Job Catalog'!$F$10:$F$509,$A124,'Job Catalog'!$H$10:$H$509,CI$7,'Job Catalog'!$I$10:$I$509,CI$9)/COUNTA('Job Catalog'!$C$10:$C$509),""))</f>
        <v/>
      </c>
      <c r="CJ124" s="57">
        <f>IF(OR($A124="",CJ$9=""),"",IFERROR(COUNTIFS('Job Catalog'!$F$10:$F$509,$A124,'Job Catalog'!$H$10:$H$509,CJ$7,'Job Catalog'!$I$10:$I$509,CJ$9)/COUNTA('Job Catalog'!$C$10:$C$509),""))</f>
        <v/>
      </c>
      <c r="CK124" s="57">
        <f>IF(OR($A124="",CK$9=""),"",IFERROR(COUNTIFS('Job Catalog'!$F$10:$F$509,$A124,'Job Catalog'!$H$10:$H$509,CK$7,'Job Catalog'!$I$10:$I$509,CK$9)/COUNTA('Job Catalog'!$C$10:$C$509),""))</f>
        <v/>
      </c>
      <c r="CL124" s="57">
        <f>IF(OR($A124="",CL$9=""),"",IFERROR(COUNTIFS('Job Catalog'!$F$10:$F$509,$A124,'Job Catalog'!$H$10:$H$509,CL$7,'Job Catalog'!$I$10:$I$509,CL$9)/COUNTA('Job Catalog'!$C$10:$C$509),""))</f>
        <v/>
      </c>
      <c r="CM124" s="57">
        <f>IF(OR($A124="",CM$9=""),"",IFERROR(COUNTIFS('Job Catalog'!$F$10:$F$509,$A124,'Job Catalog'!$H$10:$H$509,CM$7,'Job Catalog'!$I$10:$I$509,CM$9)/COUNTA('Job Catalog'!$C$10:$C$509),""))</f>
        <v/>
      </c>
      <c r="CN124" s="57">
        <f>IF(OR($A124="",CN$9=""),"",IFERROR(COUNTIFS('Job Catalog'!$F$10:$F$509,$A124,'Job Catalog'!$H$10:$H$509,CN$7,'Job Catalog'!$I$10:$I$509,CN$9)/COUNTA('Job Catalog'!$C$10:$C$509),""))</f>
        <v/>
      </c>
      <c r="CO124" s="57">
        <f>IF(OR($A124="",CO$9=""),"",IFERROR(COUNTIFS('Job Catalog'!$F$10:$F$509,$A124,'Job Catalog'!$H$10:$H$509,CO$7,'Job Catalog'!$I$10:$I$509,CO$9)/COUNTA('Job Catalog'!$C$10:$C$509),""))</f>
        <v/>
      </c>
      <c r="CP124" s="57">
        <f>IF(OR($A124="",CP$9=""),"",IFERROR(COUNTIFS('Job Catalog'!$F$10:$F$509,$A124,'Job Catalog'!$H$10:$H$509,CP$7,'Job Catalog'!$I$10:$I$509,CP$9)/COUNTA('Job Catalog'!$C$10:$C$509),""))</f>
        <v/>
      </c>
      <c r="CQ124" s="57">
        <f>IF(OR($A124="",CQ$9=""),"",IFERROR(COUNTIFS('Job Catalog'!$F$10:$F$509,$A124,'Job Catalog'!$H$10:$H$509,CQ$7,'Job Catalog'!$I$10:$I$509,CQ$9)/COUNTA('Job Catalog'!$C$10:$C$509),""))</f>
        <v/>
      </c>
      <c r="CR124" s="57">
        <f>IF(OR($A124="",CR$9=""),"",IFERROR(COUNTIFS('Job Catalog'!$F$10:$F$509,$A124,'Job Catalog'!$H$10:$H$509,CR$7,'Job Catalog'!$I$10:$I$509,CR$9)/COUNTA('Job Catalog'!$C$10:$C$509),""))</f>
        <v/>
      </c>
      <c r="CS124" s="57">
        <f>IF(OR($A124="",CS$9=""),"",IFERROR(COUNTIFS('Job Catalog'!$F$10:$F$509,$A124,'Job Catalog'!$H$10:$H$509,CS$7,'Job Catalog'!$I$10:$I$509,CS$9)/COUNTA('Job Catalog'!$C$10:$C$509),""))</f>
        <v/>
      </c>
      <c r="CT124" s="57">
        <f>IF(OR($A124="",CT$9=""),"",IFERROR(COUNTIFS('Job Catalog'!$F$10:$F$509,$A124,'Job Catalog'!$H$10:$H$509,CT$7,'Job Catalog'!$I$10:$I$509,CT$9)/COUNTA('Job Catalog'!$C$10:$C$509),""))</f>
        <v/>
      </c>
      <c r="CU124" s="58">
        <f>IF($A124="","",SUM(C124:CT124))</f>
        <v/>
      </c>
    </row>
    <row r="125">
      <c r="A125">
        <f>IF(SETUP!$C263="","",SETUP!$C263)</f>
        <v/>
      </c>
      <c r="B125" s="9">
        <f>IF(SETUP!$C263="","",SETUP!$B263&amp;" / "&amp;SETUP!$D263)</f>
        <v/>
      </c>
      <c r="C125" s="57">
        <f>IF(OR($A125="",C$9=""),"",IFERROR(COUNTIFS('Job Catalog'!$F$10:$F$509,$A125,'Job Catalog'!$H$10:$H$509,C$7,'Job Catalog'!$I$10:$I$509,C$9)/COUNTA('Job Catalog'!$C$10:$C$509),""))</f>
        <v/>
      </c>
      <c r="D125" s="57">
        <f>IF(OR($A125="",D$9=""),"",IFERROR(COUNTIFS('Job Catalog'!$F$10:$F$509,$A125,'Job Catalog'!$H$10:$H$509,D$7,'Job Catalog'!$I$10:$I$509,D$9)/COUNTA('Job Catalog'!$C$10:$C$509),""))</f>
        <v/>
      </c>
      <c r="E125" s="57">
        <f>IF(OR($A125="",E$9=""),"",IFERROR(COUNTIFS('Job Catalog'!$F$10:$F$509,$A125,'Job Catalog'!$H$10:$H$509,E$7,'Job Catalog'!$I$10:$I$509,E$9)/COUNTA('Job Catalog'!$C$10:$C$509),""))</f>
        <v/>
      </c>
      <c r="F125" s="57">
        <f>IF(OR($A125="",F$9=""),"",IFERROR(COUNTIFS('Job Catalog'!$F$10:$F$509,$A125,'Job Catalog'!$H$10:$H$509,F$7,'Job Catalog'!$I$10:$I$509,F$9)/COUNTA('Job Catalog'!$C$10:$C$509),""))</f>
        <v/>
      </c>
      <c r="G125" s="57">
        <f>IF(OR($A125="",G$9=""),"",IFERROR(COUNTIFS('Job Catalog'!$F$10:$F$509,$A125,'Job Catalog'!$H$10:$H$509,G$7,'Job Catalog'!$I$10:$I$509,G$9)/COUNTA('Job Catalog'!$C$10:$C$509),""))</f>
        <v/>
      </c>
      <c r="H125" s="57">
        <f>IF(OR($A125="",H$9=""),"",IFERROR(COUNTIFS('Job Catalog'!$F$10:$F$509,$A125,'Job Catalog'!$H$10:$H$509,H$7,'Job Catalog'!$I$10:$I$509,H$9)/COUNTA('Job Catalog'!$C$10:$C$509),""))</f>
        <v/>
      </c>
      <c r="I125" s="57">
        <f>IF(OR($A125="",I$9=""),"",IFERROR(COUNTIFS('Job Catalog'!$F$10:$F$509,$A125,'Job Catalog'!$H$10:$H$509,I$7,'Job Catalog'!$I$10:$I$509,I$9)/COUNTA('Job Catalog'!$C$10:$C$509),""))</f>
        <v/>
      </c>
      <c r="J125" s="57">
        <f>IF(OR($A125="",J$9=""),"",IFERROR(COUNTIFS('Job Catalog'!$F$10:$F$509,$A125,'Job Catalog'!$H$10:$H$509,J$7,'Job Catalog'!$I$10:$I$509,J$9)/COUNTA('Job Catalog'!$C$10:$C$509),""))</f>
        <v/>
      </c>
      <c r="K125" s="57">
        <f>IF(OR($A125="",K$9=""),"",IFERROR(COUNTIFS('Job Catalog'!$F$10:$F$509,$A125,'Job Catalog'!$H$10:$H$509,K$7,'Job Catalog'!$I$10:$I$509,K$9)/COUNTA('Job Catalog'!$C$10:$C$509),""))</f>
        <v/>
      </c>
      <c r="L125" s="57">
        <f>IF(OR($A125="",L$9=""),"",IFERROR(COUNTIFS('Job Catalog'!$F$10:$F$509,$A125,'Job Catalog'!$H$10:$H$509,L$7,'Job Catalog'!$I$10:$I$509,L$9)/COUNTA('Job Catalog'!$C$10:$C$509),""))</f>
        <v/>
      </c>
      <c r="M125" s="57">
        <f>IF(OR($A125="",M$9=""),"",IFERROR(COUNTIFS('Job Catalog'!$F$10:$F$509,$A125,'Job Catalog'!$H$10:$H$509,M$7,'Job Catalog'!$I$10:$I$509,M$9)/COUNTA('Job Catalog'!$C$10:$C$509),""))</f>
        <v/>
      </c>
      <c r="N125" s="57">
        <f>IF(OR($A125="",N$9=""),"",IFERROR(COUNTIFS('Job Catalog'!$F$10:$F$509,$A125,'Job Catalog'!$H$10:$H$509,N$7,'Job Catalog'!$I$10:$I$509,N$9)/COUNTA('Job Catalog'!$C$10:$C$509),""))</f>
        <v/>
      </c>
      <c r="O125" s="57">
        <f>IF(OR($A125="",O$9=""),"",IFERROR(COUNTIFS('Job Catalog'!$F$10:$F$509,$A125,'Job Catalog'!$H$10:$H$509,O$7,'Job Catalog'!$I$10:$I$509,O$9)/COUNTA('Job Catalog'!$C$10:$C$509),""))</f>
        <v/>
      </c>
      <c r="P125" s="57">
        <f>IF(OR($A125="",P$9=""),"",IFERROR(COUNTIFS('Job Catalog'!$F$10:$F$509,$A125,'Job Catalog'!$H$10:$H$509,P$7,'Job Catalog'!$I$10:$I$509,P$9)/COUNTA('Job Catalog'!$C$10:$C$509),""))</f>
        <v/>
      </c>
      <c r="Q125" s="57">
        <f>IF(OR($A125="",Q$9=""),"",IFERROR(COUNTIFS('Job Catalog'!$F$10:$F$509,$A125,'Job Catalog'!$H$10:$H$509,Q$7,'Job Catalog'!$I$10:$I$509,Q$9)/COUNTA('Job Catalog'!$C$10:$C$509),""))</f>
        <v/>
      </c>
      <c r="R125" s="57">
        <f>IF(OR($A125="",R$9=""),"",IFERROR(COUNTIFS('Job Catalog'!$F$10:$F$509,$A125,'Job Catalog'!$H$10:$H$509,R$7,'Job Catalog'!$I$10:$I$509,R$9)/COUNTA('Job Catalog'!$C$10:$C$509),""))</f>
        <v/>
      </c>
      <c r="S125" s="57">
        <f>IF(OR($A125="",S$9=""),"",IFERROR(COUNTIFS('Job Catalog'!$F$10:$F$509,$A125,'Job Catalog'!$H$10:$H$509,S$7,'Job Catalog'!$I$10:$I$509,S$9)/COUNTA('Job Catalog'!$C$10:$C$509),""))</f>
        <v/>
      </c>
      <c r="T125" s="57">
        <f>IF(OR($A125="",T$9=""),"",IFERROR(COUNTIFS('Job Catalog'!$F$10:$F$509,$A125,'Job Catalog'!$H$10:$H$509,T$7,'Job Catalog'!$I$10:$I$509,T$9)/COUNTA('Job Catalog'!$C$10:$C$509),""))</f>
        <v/>
      </c>
      <c r="U125" s="57">
        <f>IF(OR($A125="",U$9=""),"",IFERROR(COUNTIFS('Job Catalog'!$F$10:$F$509,$A125,'Job Catalog'!$H$10:$H$509,U$7,'Job Catalog'!$I$10:$I$509,U$9)/COUNTA('Job Catalog'!$C$10:$C$509),""))</f>
        <v/>
      </c>
      <c r="V125" s="57">
        <f>IF(OR($A125="",V$9=""),"",IFERROR(COUNTIFS('Job Catalog'!$F$10:$F$509,$A125,'Job Catalog'!$H$10:$H$509,V$7,'Job Catalog'!$I$10:$I$509,V$9)/COUNTA('Job Catalog'!$C$10:$C$509),""))</f>
        <v/>
      </c>
      <c r="W125" s="57">
        <f>IF(OR($A125="",W$9=""),"",IFERROR(COUNTIFS('Job Catalog'!$F$10:$F$509,$A125,'Job Catalog'!$H$10:$H$509,W$7,'Job Catalog'!$I$10:$I$509,W$9)/COUNTA('Job Catalog'!$C$10:$C$509),""))</f>
        <v/>
      </c>
      <c r="X125" s="57">
        <f>IF(OR($A125="",X$9=""),"",IFERROR(COUNTIFS('Job Catalog'!$F$10:$F$509,$A125,'Job Catalog'!$H$10:$H$509,X$7,'Job Catalog'!$I$10:$I$509,X$9)/COUNTA('Job Catalog'!$C$10:$C$509),""))</f>
        <v/>
      </c>
      <c r="Y125" s="57">
        <f>IF(OR($A125="",Y$9=""),"",IFERROR(COUNTIFS('Job Catalog'!$F$10:$F$509,$A125,'Job Catalog'!$H$10:$H$509,Y$7,'Job Catalog'!$I$10:$I$509,Y$9)/COUNTA('Job Catalog'!$C$10:$C$509),""))</f>
        <v/>
      </c>
      <c r="Z125" s="57">
        <f>IF(OR($A125="",Z$9=""),"",IFERROR(COUNTIFS('Job Catalog'!$F$10:$F$509,$A125,'Job Catalog'!$H$10:$H$509,Z$7,'Job Catalog'!$I$10:$I$509,Z$9)/COUNTA('Job Catalog'!$C$10:$C$509),""))</f>
        <v/>
      </c>
      <c r="AA125" s="57">
        <f>IF(OR($A125="",AA$9=""),"",IFERROR(COUNTIFS('Job Catalog'!$F$10:$F$509,$A125,'Job Catalog'!$H$10:$H$509,AA$7,'Job Catalog'!$I$10:$I$509,AA$9)/COUNTA('Job Catalog'!$C$10:$C$509),""))</f>
        <v/>
      </c>
      <c r="AB125" s="57">
        <f>IF(OR($A125="",AB$9=""),"",IFERROR(COUNTIFS('Job Catalog'!$F$10:$F$509,$A125,'Job Catalog'!$H$10:$H$509,AB$7,'Job Catalog'!$I$10:$I$509,AB$9)/COUNTA('Job Catalog'!$C$10:$C$509),""))</f>
        <v/>
      </c>
      <c r="AC125" s="57">
        <f>IF(OR($A125="",AC$9=""),"",IFERROR(COUNTIFS('Job Catalog'!$F$10:$F$509,$A125,'Job Catalog'!$H$10:$H$509,AC$7,'Job Catalog'!$I$10:$I$509,AC$9)/COUNTA('Job Catalog'!$C$10:$C$509),""))</f>
        <v/>
      </c>
      <c r="AD125" s="57">
        <f>IF(OR($A125="",AD$9=""),"",IFERROR(COUNTIFS('Job Catalog'!$F$10:$F$509,$A125,'Job Catalog'!$H$10:$H$509,AD$7,'Job Catalog'!$I$10:$I$509,AD$9)/COUNTA('Job Catalog'!$C$10:$C$509),""))</f>
        <v/>
      </c>
      <c r="AE125" s="57">
        <f>IF(OR($A125="",AE$9=""),"",IFERROR(COUNTIFS('Job Catalog'!$F$10:$F$509,$A125,'Job Catalog'!$H$10:$H$509,AE$7,'Job Catalog'!$I$10:$I$509,AE$9)/COUNTA('Job Catalog'!$C$10:$C$509),""))</f>
        <v/>
      </c>
      <c r="AF125" s="57">
        <f>IF(OR($A125="",AF$9=""),"",IFERROR(COUNTIFS('Job Catalog'!$F$10:$F$509,$A125,'Job Catalog'!$H$10:$H$509,AF$7,'Job Catalog'!$I$10:$I$509,AF$9)/COUNTA('Job Catalog'!$C$10:$C$509),""))</f>
        <v/>
      </c>
      <c r="AG125" s="57">
        <f>IF(OR($A125="",AG$9=""),"",IFERROR(COUNTIFS('Job Catalog'!$F$10:$F$509,$A125,'Job Catalog'!$H$10:$H$509,AG$7,'Job Catalog'!$I$10:$I$509,AG$9)/COUNTA('Job Catalog'!$C$10:$C$509),""))</f>
        <v/>
      </c>
      <c r="AH125" s="57">
        <f>IF(OR($A125="",AH$9=""),"",IFERROR(COUNTIFS('Job Catalog'!$F$10:$F$509,$A125,'Job Catalog'!$H$10:$H$509,AH$7,'Job Catalog'!$I$10:$I$509,AH$9)/COUNTA('Job Catalog'!$C$10:$C$509),""))</f>
        <v/>
      </c>
      <c r="AI125" s="57">
        <f>IF(OR($A125="",AI$9=""),"",IFERROR(COUNTIFS('Job Catalog'!$F$10:$F$509,$A125,'Job Catalog'!$H$10:$H$509,AI$7,'Job Catalog'!$I$10:$I$509,AI$9)/COUNTA('Job Catalog'!$C$10:$C$509),""))</f>
        <v/>
      </c>
      <c r="AJ125" s="57">
        <f>IF(OR($A125="",AJ$9=""),"",IFERROR(COUNTIFS('Job Catalog'!$F$10:$F$509,$A125,'Job Catalog'!$H$10:$H$509,AJ$7,'Job Catalog'!$I$10:$I$509,AJ$9)/COUNTA('Job Catalog'!$C$10:$C$509),""))</f>
        <v/>
      </c>
      <c r="AK125" s="57">
        <f>IF(OR($A125="",AK$9=""),"",IFERROR(COUNTIFS('Job Catalog'!$F$10:$F$509,$A125,'Job Catalog'!$H$10:$H$509,AK$7,'Job Catalog'!$I$10:$I$509,AK$9)/COUNTA('Job Catalog'!$C$10:$C$509),""))</f>
        <v/>
      </c>
      <c r="AL125" s="57">
        <f>IF(OR($A125="",AL$9=""),"",IFERROR(COUNTIFS('Job Catalog'!$F$10:$F$509,$A125,'Job Catalog'!$H$10:$H$509,AL$7,'Job Catalog'!$I$10:$I$509,AL$9)/COUNTA('Job Catalog'!$C$10:$C$509),""))</f>
        <v/>
      </c>
      <c r="AM125" s="57">
        <f>IF(OR($A125="",AM$9=""),"",IFERROR(COUNTIFS('Job Catalog'!$F$10:$F$509,$A125,'Job Catalog'!$H$10:$H$509,AM$7,'Job Catalog'!$I$10:$I$509,AM$9)/COUNTA('Job Catalog'!$C$10:$C$509),""))</f>
        <v/>
      </c>
      <c r="AN125" s="57">
        <f>IF(OR($A125="",AN$9=""),"",IFERROR(COUNTIFS('Job Catalog'!$F$10:$F$509,$A125,'Job Catalog'!$H$10:$H$509,AN$7,'Job Catalog'!$I$10:$I$509,AN$9)/COUNTA('Job Catalog'!$C$10:$C$509),""))</f>
        <v/>
      </c>
      <c r="AO125" s="57">
        <f>IF(OR($A125="",AO$9=""),"",IFERROR(COUNTIFS('Job Catalog'!$F$10:$F$509,$A125,'Job Catalog'!$H$10:$H$509,AO$7,'Job Catalog'!$I$10:$I$509,AO$9)/COUNTA('Job Catalog'!$C$10:$C$509),""))</f>
        <v/>
      </c>
      <c r="AP125" s="57">
        <f>IF(OR($A125="",AP$9=""),"",IFERROR(COUNTIFS('Job Catalog'!$F$10:$F$509,$A125,'Job Catalog'!$H$10:$H$509,AP$7,'Job Catalog'!$I$10:$I$509,AP$9)/COUNTA('Job Catalog'!$C$10:$C$509),""))</f>
        <v/>
      </c>
      <c r="AQ125" s="57">
        <f>IF(OR($A125="",AQ$9=""),"",IFERROR(COUNTIFS('Job Catalog'!$F$10:$F$509,$A125,'Job Catalog'!$H$10:$H$509,AQ$7,'Job Catalog'!$I$10:$I$509,AQ$9)/COUNTA('Job Catalog'!$C$10:$C$509),""))</f>
        <v/>
      </c>
      <c r="AR125" s="57">
        <f>IF(OR($A125="",AR$9=""),"",IFERROR(COUNTIFS('Job Catalog'!$F$10:$F$509,$A125,'Job Catalog'!$H$10:$H$509,AR$7,'Job Catalog'!$I$10:$I$509,AR$9)/COUNTA('Job Catalog'!$C$10:$C$509),""))</f>
        <v/>
      </c>
      <c r="AS125" s="57">
        <f>IF(OR($A125="",AS$9=""),"",IFERROR(COUNTIFS('Job Catalog'!$F$10:$F$509,$A125,'Job Catalog'!$H$10:$H$509,AS$7,'Job Catalog'!$I$10:$I$509,AS$9)/COUNTA('Job Catalog'!$C$10:$C$509),""))</f>
        <v/>
      </c>
      <c r="AT125" s="57">
        <f>IF(OR($A125="",AT$9=""),"",IFERROR(COUNTIFS('Job Catalog'!$F$10:$F$509,$A125,'Job Catalog'!$H$10:$H$509,AT$7,'Job Catalog'!$I$10:$I$509,AT$9)/COUNTA('Job Catalog'!$C$10:$C$509),""))</f>
        <v/>
      </c>
      <c r="AU125" s="57">
        <f>IF(OR($A125="",AU$9=""),"",IFERROR(COUNTIFS('Job Catalog'!$F$10:$F$509,$A125,'Job Catalog'!$H$10:$H$509,AU$7,'Job Catalog'!$I$10:$I$509,AU$9)/COUNTA('Job Catalog'!$C$10:$C$509),""))</f>
        <v/>
      </c>
      <c r="AV125" s="57">
        <f>IF(OR($A125="",AV$9=""),"",IFERROR(COUNTIFS('Job Catalog'!$F$10:$F$509,$A125,'Job Catalog'!$H$10:$H$509,AV$7,'Job Catalog'!$I$10:$I$509,AV$9)/COUNTA('Job Catalog'!$C$10:$C$509),""))</f>
        <v/>
      </c>
      <c r="AW125" s="57">
        <f>IF(OR($A125="",AW$9=""),"",IFERROR(COUNTIFS('Job Catalog'!$F$10:$F$509,$A125,'Job Catalog'!$H$10:$H$509,AW$7,'Job Catalog'!$I$10:$I$509,AW$9)/COUNTA('Job Catalog'!$C$10:$C$509),""))</f>
        <v/>
      </c>
      <c r="AX125" s="57">
        <f>IF(OR($A125="",AX$9=""),"",IFERROR(COUNTIFS('Job Catalog'!$F$10:$F$509,$A125,'Job Catalog'!$H$10:$H$509,AX$7,'Job Catalog'!$I$10:$I$509,AX$9)/COUNTA('Job Catalog'!$C$10:$C$509),""))</f>
        <v/>
      </c>
      <c r="AY125" s="57">
        <f>IF(OR($A125="",AY$9=""),"",IFERROR(COUNTIFS('Job Catalog'!$F$10:$F$509,$A125,'Job Catalog'!$H$10:$H$509,AY$7,'Job Catalog'!$I$10:$I$509,AY$9)/COUNTA('Job Catalog'!$C$10:$C$509),""))</f>
        <v/>
      </c>
      <c r="AZ125" s="57">
        <f>IF(OR($A125="",AZ$9=""),"",IFERROR(COUNTIFS('Job Catalog'!$F$10:$F$509,$A125,'Job Catalog'!$H$10:$H$509,AZ$7,'Job Catalog'!$I$10:$I$509,AZ$9)/COUNTA('Job Catalog'!$C$10:$C$509),""))</f>
        <v/>
      </c>
      <c r="BA125" s="57">
        <f>IF(OR($A125="",BA$9=""),"",IFERROR(COUNTIFS('Job Catalog'!$F$10:$F$509,$A125,'Job Catalog'!$H$10:$H$509,BA$7,'Job Catalog'!$I$10:$I$509,BA$9)/COUNTA('Job Catalog'!$C$10:$C$509),""))</f>
        <v/>
      </c>
      <c r="BB125" s="57">
        <f>IF(OR($A125="",BB$9=""),"",IFERROR(COUNTIFS('Job Catalog'!$F$10:$F$509,$A125,'Job Catalog'!$H$10:$H$509,BB$7,'Job Catalog'!$I$10:$I$509,BB$9)/COUNTA('Job Catalog'!$C$10:$C$509),""))</f>
        <v/>
      </c>
      <c r="BC125" s="57">
        <f>IF(OR($A125="",BC$9=""),"",IFERROR(COUNTIFS('Job Catalog'!$F$10:$F$509,$A125,'Job Catalog'!$H$10:$H$509,BC$7,'Job Catalog'!$I$10:$I$509,BC$9)/COUNTA('Job Catalog'!$C$10:$C$509),""))</f>
        <v/>
      </c>
      <c r="BD125" s="57">
        <f>IF(OR($A125="",BD$9=""),"",IFERROR(COUNTIFS('Job Catalog'!$F$10:$F$509,$A125,'Job Catalog'!$H$10:$H$509,BD$7,'Job Catalog'!$I$10:$I$509,BD$9)/COUNTA('Job Catalog'!$C$10:$C$509),""))</f>
        <v/>
      </c>
      <c r="BE125" s="57">
        <f>IF(OR($A125="",BE$9=""),"",IFERROR(COUNTIFS('Job Catalog'!$F$10:$F$509,$A125,'Job Catalog'!$H$10:$H$509,BE$7,'Job Catalog'!$I$10:$I$509,BE$9)/COUNTA('Job Catalog'!$C$10:$C$509),""))</f>
        <v/>
      </c>
      <c r="BF125" s="57">
        <f>IF(OR($A125="",BF$9=""),"",IFERROR(COUNTIFS('Job Catalog'!$F$10:$F$509,$A125,'Job Catalog'!$H$10:$H$509,BF$7,'Job Catalog'!$I$10:$I$509,BF$9)/COUNTA('Job Catalog'!$C$10:$C$509),""))</f>
        <v/>
      </c>
      <c r="BG125" s="57">
        <f>IF(OR($A125="",BG$9=""),"",IFERROR(COUNTIFS('Job Catalog'!$F$10:$F$509,$A125,'Job Catalog'!$H$10:$H$509,BG$7,'Job Catalog'!$I$10:$I$509,BG$9)/COUNTA('Job Catalog'!$C$10:$C$509),""))</f>
        <v/>
      </c>
      <c r="BH125" s="57">
        <f>IF(OR($A125="",BH$9=""),"",IFERROR(COUNTIFS('Job Catalog'!$F$10:$F$509,$A125,'Job Catalog'!$H$10:$H$509,BH$7,'Job Catalog'!$I$10:$I$509,BH$9)/COUNTA('Job Catalog'!$C$10:$C$509),""))</f>
        <v/>
      </c>
      <c r="BI125" s="57">
        <f>IF(OR($A125="",BI$9=""),"",IFERROR(COUNTIFS('Job Catalog'!$F$10:$F$509,$A125,'Job Catalog'!$H$10:$H$509,BI$7,'Job Catalog'!$I$10:$I$509,BI$9)/COUNTA('Job Catalog'!$C$10:$C$509),""))</f>
        <v/>
      </c>
      <c r="BJ125" s="57">
        <f>IF(OR($A125="",BJ$9=""),"",IFERROR(COUNTIFS('Job Catalog'!$F$10:$F$509,$A125,'Job Catalog'!$H$10:$H$509,BJ$7,'Job Catalog'!$I$10:$I$509,BJ$9)/COUNTA('Job Catalog'!$C$10:$C$509),""))</f>
        <v/>
      </c>
      <c r="BK125" s="57">
        <f>IF(OR($A125="",BK$9=""),"",IFERROR(COUNTIFS('Job Catalog'!$F$10:$F$509,$A125,'Job Catalog'!$H$10:$H$509,BK$7,'Job Catalog'!$I$10:$I$509,BK$9)/COUNTA('Job Catalog'!$C$10:$C$509),""))</f>
        <v/>
      </c>
      <c r="BL125" s="57">
        <f>IF(OR($A125="",BL$9=""),"",IFERROR(COUNTIFS('Job Catalog'!$F$10:$F$509,$A125,'Job Catalog'!$H$10:$H$509,BL$7,'Job Catalog'!$I$10:$I$509,BL$9)/COUNTA('Job Catalog'!$C$10:$C$509),""))</f>
        <v/>
      </c>
      <c r="BM125" s="57">
        <f>IF(OR($A125="",BM$9=""),"",IFERROR(COUNTIFS('Job Catalog'!$F$10:$F$509,$A125,'Job Catalog'!$H$10:$H$509,BM$7,'Job Catalog'!$I$10:$I$509,BM$9)/COUNTA('Job Catalog'!$C$10:$C$509),""))</f>
        <v/>
      </c>
      <c r="BN125" s="57">
        <f>IF(OR($A125="",BN$9=""),"",IFERROR(COUNTIFS('Job Catalog'!$F$10:$F$509,$A125,'Job Catalog'!$H$10:$H$509,BN$7,'Job Catalog'!$I$10:$I$509,BN$9)/COUNTA('Job Catalog'!$C$10:$C$509),""))</f>
        <v/>
      </c>
      <c r="BO125" s="57">
        <f>IF(OR($A125="",BO$9=""),"",IFERROR(COUNTIFS('Job Catalog'!$F$10:$F$509,$A125,'Job Catalog'!$H$10:$H$509,BO$7,'Job Catalog'!$I$10:$I$509,BO$9)/COUNTA('Job Catalog'!$C$10:$C$509),""))</f>
        <v/>
      </c>
      <c r="BP125" s="57">
        <f>IF(OR($A125="",BP$9=""),"",IFERROR(COUNTIFS('Job Catalog'!$F$10:$F$509,$A125,'Job Catalog'!$H$10:$H$509,BP$7,'Job Catalog'!$I$10:$I$509,BP$9)/COUNTA('Job Catalog'!$C$10:$C$509),""))</f>
        <v/>
      </c>
      <c r="BQ125" s="57">
        <f>IF(OR($A125="",BQ$9=""),"",IFERROR(COUNTIFS('Job Catalog'!$F$10:$F$509,$A125,'Job Catalog'!$H$10:$H$509,BQ$7,'Job Catalog'!$I$10:$I$509,BQ$9)/COUNTA('Job Catalog'!$C$10:$C$509),""))</f>
        <v/>
      </c>
      <c r="BR125" s="57">
        <f>IF(OR($A125="",BR$9=""),"",IFERROR(COUNTIFS('Job Catalog'!$F$10:$F$509,$A125,'Job Catalog'!$H$10:$H$509,BR$7,'Job Catalog'!$I$10:$I$509,BR$9)/COUNTA('Job Catalog'!$C$10:$C$509),""))</f>
        <v/>
      </c>
      <c r="BS125" s="57">
        <f>IF(OR($A125="",BS$9=""),"",IFERROR(COUNTIFS('Job Catalog'!$F$10:$F$509,$A125,'Job Catalog'!$H$10:$H$509,BS$7,'Job Catalog'!$I$10:$I$509,BS$9)/COUNTA('Job Catalog'!$C$10:$C$509),""))</f>
        <v/>
      </c>
      <c r="BT125" s="57">
        <f>IF(OR($A125="",BT$9=""),"",IFERROR(COUNTIFS('Job Catalog'!$F$10:$F$509,$A125,'Job Catalog'!$H$10:$H$509,BT$7,'Job Catalog'!$I$10:$I$509,BT$9)/COUNTA('Job Catalog'!$C$10:$C$509),""))</f>
        <v/>
      </c>
      <c r="BU125" s="57">
        <f>IF(OR($A125="",BU$9=""),"",IFERROR(COUNTIFS('Job Catalog'!$F$10:$F$509,$A125,'Job Catalog'!$H$10:$H$509,BU$7,'Job Catalog'!$I$10:$I$509,BU$9)/COUNTA('Job Catalog'!$C$10:$C$509),""))</f>
        <v/>
      </c>
      <c r="BV125" s="57">
        <f>IF(OR($A125="",BV$9=""),"",IFERROR(COUNTIFS('Job Catalog'!$F$10:$F$509,$A125,'Job Catalog'!$H$10:$H$509,BV$7,'Job Catalog'!$I$10:$I$509,BV$9)/COUNTA('Job Catalog'!$C$10:$C$509),""))</f>
        <v/>
      </c>
      <c r="BW125" s="57">
        <f>IF(OR($A125="",BW$9=""),"",IFERROR(COUNTIFS('Job Catalog'!$F$10:$F$509,$A125,'Job Catalog'!$H$10:$H$509,BW$7,'Job Catalog'!$I$10:$I$509,BW$9)/COUNTA('Job Catalog'!$C$10:$C$509),""))</f>
        <v/>
      </c>
      <c r="BX125" s="57">
        <f>IF(OR($A125="",BX$9=""),"",IFERROR(COUNTIFS('Job Catalog'!$F$10:$F$509,$A125,'Job Catalog'!$H$10:$H$509,BX$7,'Job Catalog'!$I$10:$I$509,BX$9)/COUNTA('Job Catalog'!$C$10:$C$509),""))</f>
        <v/>
      </c>
      <c r="BY125" s="57">
        <f>IF(OR($A125="",BY$9=""),"",IFERROR(COUNTIFS('Job Catalog'!$F$10:$F$509,$A125,'Job Catalog'!$H$10:$H$509,BY$7,'Job Catalog'!$I$10:$I$509,BY$9)/COUNTA('Job Catalog'!$C$10:$C$509),""))</f>
        <v/>
      </c>
      <c r="BZ125" s="57">
        <f>IF(OR($A125="",BZ$9=""),"",IFERROR(COUNTIFS('Job Catalog'!$F$10:$F$509,$A125,'Job Catalog'!$H$10:$H$509,BZ$7,'Job Catalog'!$I$10:$I$509,BZ$9)/COUNTA('Job Catalog'!$C$10:$C$509),""))</f>
        <v/>
      </c>
      <c r="CA125" s="57">
        <f>IF(OR($A125="",CA$9=""),"",IFERROR(COUNTIFS('Job Catalog'!$F$10:$F$509,$A125,'Job Catalog'!$H$10:$H$509,CA$7,'Job Catalog'!$I$10:$I$509,CA$9)/COUNTA('Job Catalog'!$C$10:$C$509),""))</f>
        <v/>
      </c>
      <c r="CB125" s="57">
        <f>IF(OR($A125="",CB$9=""),"",IFERROR(COUNTIFS('Job Catalog'!$F$10:$F$509,$A125,'Job Catalog'!$H$10:$H$509,CB$7,'Job Catalog'!$I$10:$I$509,CB$9)/COUNTA('Job Catalog'!$C$10:$C$509),""))</f>
        <v/>
      </c>
      <c r="CC125" s="57">
        <f>IF(OR($A125="",CC$9=""),"",IFERROR(COUNTIFS('Job Catalog'!$F$10:$F$509,$A125,'Job Catalog'!$H$10:$H$509,CC$7,'Job Catalog'!$I$10:$I$509,CC$9)/COUNTA('Job Catalog'!$C$10:$C$509),""))</f>
        <v/>
      </c>
      <c r="CD125" s="57">
        <f>IF(OR($A125="",CD$9=""),"",IFERROR(COUNTIFS('Job Catalog'!$F$10:$F$509,$A125,'Job Catalog'!$H$10:$H$509,CD$7,'Job Catalog'!$I$10:$I$509,CD$9)/COUNTA('Job Catalog'!$C$10:$C$509),""))</f>
        <v/>
      </c>
      <c r="CE125" s="57">
        <f>IF(OR($A125="",CE$9=""),"",IFERROR(COUNTIFS('Job Catalog'!$F$10:$F$509,$A125,'Job Catalog'!$H$10:$H$509,CE$7,'Job Catalog'!$I$10:$I$509,CE$9)/COUNTA('Job Catalog'!$C$10:$C$509),""))</f>
        <v/>
      </c>
      <c r="CF125" s="57">
        <f>IF(OR($A125="",CF$9=""),"",IFERROR(COUNTIFS('Job Catalog'!$F$10:$F$509,$A125,'Job Catalog'!$H$10:$H$509,CF$7,'Job Catalog'!$I$10:$I$509,CF$9)/COUNTA('Job Catalog'!$C$10:$C$509),""))</f>
        <v/>
      </c>
      <c r="CG125" s="57">
        <f>IF(OR($A125="",CG$9=""),"",IFERROR(COUNTIFS('Job Catalog'!$F$10:$F$509,$A125,'Job Catalog'!$H$10:$H$509,CG$7,'Job Catalog'!$I$10:$I$509,CG$9)/COUNTA('Job Catalog'!$C$10:$C$509),""))</f>
        <v/>
      </c>
      <c r="CH125" s="57">
        <f>IF(OR($A125="",CH$9=""),"",IFERROR(COUNTIFS('Job Catalog'!$F$10:$F$509,$A125,'Job Catalog'!$H$10:$H$509,CH$7,'Job Catalog'!$I$10:$I$509,CH$9)/COUNTA('Job Catalog'!$C$10:$C$509),""))</f>
        <v/>
      </c>
      <c r="CI125" s="57">
        <f>IF(OR($A125="",CI$9=""),"",IFERROR(COUNTIFS('Job Catalog'!$F$10:$F$509,$A125,'Job Catalog'!$H$10:$H$509,CI$7,'Job Catalog'!$I$10:$I$509,CI$9)/COUNTA('Job Catalog'!$C$10:$C$509),""))</f>
        <v/>
      </c>
      <c r="CJ125" s="57">
        <f>IF(OR($A125="",CJ$9=""),"",IFERROR(COUNTIFS('Job Catalog'!$F$10:$F$509,$A125,'Job Catalog'!$H$10:$H$509,CJ$7,'Job Catalog'!$I$10:$I$509,CJ$9)/COUNTA('Job Catalog'!$C$10:$C$509),""))</f>
        <v/>
      </c>
      <c r="CK125" s="57">
        <f>IF(OR($A125="",CK$9=""),"",IFERROR(COUNTIFS('Job Catalog'!$F$10:$F$509,$A125,'Job Catalog'!$H$10:$H$509,CK$7,'Job Catalog'!$I$10:$I$509,CK$9)/COUNTA('Job Catalog'!$C$10:$C$509),""))</f>
        <v/>
      </c>
      <c r="CL125" s="57">
        <f>IF(OR($A125="",CL$9=""),"",IFERROR(COUNTIFS('Job Catalog'!$F$10:$F$509,$A125,'Job Catalog'!$H$10:$H$509,CL$7,'Job Catalog'!$I$10:$I$509,CL$9)/COUNTA('Job Catalog'!$C$10:$C$509),""))</f>
        <v/>
      </c>
      <c r="CM125" s="57">
        <f>IF(OR($A125="",CM$9=""),"",IFERROR(COUNTIFS('Job Catalog'!$F$10:$F$509,$A125,'Job Catalog'!$H$10:$H$509,CM$7,'Job Catalog'!$I$10:$I$509,CM$9)/COUNTA('Job Catalog'!$C$10:$C$509),""))</f>
        <v/>
      </c>
      <c r="CN125" s="57">
        <f>IF(OR($A125="",CN$9=""),"",IFERROR(COUNTIFS('Job Catalog'!$F$10:$F$509,$A125,'Job Catalog'!$H$10:$H$509,CN$7,'Job Catalog'!$I$10:$I$509,CN$9)/COUNTA('Job Catalog'!$C$10:$C$509),""))</f>
        <v/>
      </c>
      <c r="CO125" s="57">
        <f>IF(OR($A125="",CO$9=""),"",IFERROR(COUNTIFS('Job Catalog'!$F$10:$F$509,$A125,'Job Catalog'!$H$10:$H$509,CO$7,'Job Catalog'!$I$10:$I$509,CO$9)/COUNTA('Job Catalog'!$C$10:$C$509),""))</f>
        <v/>
      </c>
      <c r="CP125" s="57">
        <f>IF(OR($A125="",CP$9=""),"",IFERROR(COUNTIFS('Job Catalog'!$F$10:$F$509,$A125,'Job Catalog'!$H$10:$H$509,CP$7,'Job Catalog'!$I$10:$I$509,CP$9)/COUNTA('Job Catalog'!$C$10:$C$509),""))</f>
        <v/>
      </c>
      <c r="CQ125" s="57">
        <f>IF(OR($A125="",CQ$9=""),"",IFERROR(COUNTIFS('Job Catalog'!$F$10:$F$509,$A125,'Job Catalog'!$H$10:$H$509,CQ$7,'Job Catalog'!$I$10:$I$509,CQ$9)/COUNTA('Job Catalog'!$C$10:$C$509),""))</f>
        <v/>
      </c>
      <c r="CR125" s="57">
        <f>IF(OR($A125="",CR$9=""),"",IFERROR(COUNTIFS('Job Catalog'!$F$10:$F$509,$A125,'Job Catalog'!$H$10:$H$509,CR$7,'Job Catalog'!$I$10:$I$509,CR$9)/COUNTA('Job Catalog'!$C$10:$C$509),""))</f>
        <v/>
      </c>
      <c r="CS125" s="57">
        <f>IF(OR($A125="",CS$9=""),"",IFERROR(COUNTIFS('Job Catalog'!$F$10:$F$509,$A125,'Job Catalog'!$H$10:$H$509,CS$7,'Job Catalog'!$I$10:$I$509,CS$9)/COUNTA('Job Catalog'!$C$10:$C$509),""))</f>
        <v/>
      </c>
      <c r="CT125" s="57">
        <f>IF(OR($A125="",CT$9=""),"",IFERROR(COUNTIFS('Job Catalog'!$F$10:$F$509,$A125,'Job Catalog'!$H$10:$H$509,CT$7,'Job Catalog'!$I$10:$I$509,CT$9)/COUNTA('Job Catalog'!$C$10:$C$509),""))</f>
        <v/>
      </c>
      <c r="CU125" s="58">
        <f>IF($A125="","",SUM(C125:CT125))</f>
        <v/>
      </c>
    </row>
    <row r="126">
      <c r="A126">
        <f>IF(SETUP!$C264="","",SETUP!$C264)</f>
        <v/>
      </c>
      <c r="B126" s="9">
        <f>IF(SETUP!$C264="","",SETUP!$B264&amp;" / "&amp;SETUP!$D264)</f>
        <v/>
      </c>
      <c r="C126" s="57">
        <f>IF(OR($A126="",C$9=""),"",IFERROR(COUNTIFS('Job Catalog'!$F$10:$F$509,$A126,'Job Catalog'!$H$10:$H$509,C$7,'Job Catalog'!$I$10:$I$509,C$9)/COUNTA('Job Catalog'!$C$10:$C$509),""))</f>
        <v/>
      </c>
      <c r="D126" s="57">
        <f>IF(OR($A126="",D$9=""),"",IFERROR(COUNTIFS('Job Catalog'!$F$10:$F$509,$A126,'Job Catalog'!$H$10:$H$509,D$7,'Job Catalog'!$I$10:$I$509,D$9)/COUNTA('Job Catalog'!$C$10:$C$509),""))</f>
        <v/>
      </c>
      <c r="E126" s="57">
        <f>IF(OR($A126="",E$9=""),"",IFERROR(COUNTIFS('Job Catalog'!$F$10:$F$509,$A126,'Job Catalog'!$H$10:$H$509,E$7,'Job Catalog'!$I$10:$I$509,E$9)/COUNTA('Job Catalog'!$C$10:$C$509),""))</f>
        <v/>
      </c>
      <c r="F126" s="57">
        <f>IF(OR($A126="",F$9=""),"",IFERROR(COUNTIFS('Job Catalog'!$F$10:$F$509,$A126,'Job Catalog'!$H$10:$H$509,F$7,'Job Catalog'!$I$10:$I$509,F$9)/COUNTA('Job Catalog'!$C$10:$C$509),""))</f>
        <v/>
      </c>
      <c r="G126" s="57">
        <f>IF(OR($A126="",G$9=""),"",IFERROR(COUNTIFS('Job Catalog'!$F$10:$F$509,$A126,'Job Catalog'!$H$10:$H$509,G$7,'Job Catalog'!$I$10:$I$509,G$9)/COUNTA('Job Catalog'!$C$10:$C$509),""))</f>
        <v/>
      </c>
      <c r="H126" s="57">
        <f>IF(OR($A126="",H$9=""),"",IFERROR(COUNTIFS('Job Catalog'!$F$10:$F$509,$A126,'Job Catalog'!$H$10:$H$509,H$7,'Job Catalog'!$I$10:$I$509,H$9)/COUNTA('Job Catalog'!$C$10:$C$509),""))</f>
        <v/>
      </c>
      <c r="I126" s="57">
        <f>IF(OR($A126="",I$9=""),"",IFERROR(COUNTIFS('Job Catalog'!$F$10:$F$509,$A126,'Job Catalog'!$H$10:$H$509,I$7,'Job Catalog'!$I$10:$I$509,I$9)/COUNTA('Job Catalog'!$C$10:$C$509),""))</f>
        <v/>
      </c>
      <c r="J126" s="57">
        <f>IF(OR($A126="",J$9=""),"",IFERROR(COUNTIFS('Job Catalog'!$F$10:$F$509,$A126,'Job Catalog'!$H$10:$H$509,J$7,'Job Catalog'!$I$10:$I$509,J$9)/COUNTA('Job Catalog'!$C$10:$C$509),""))</f>
        <v/>
      </c>
      <c r="K126" s="57">
        <f>IF(OR($A126="",K$9=""),"",IFERROR(COUNTIFS('Job Catalog'!$F$10:$F$509,$A126,'Job Catalog'!$H$10:$H$509,K$7,'Job Catalog'!$I$10:$I$509,K$9)/COUNTA('Job Catalog'!$C$10:$C$509),""))</f>
        <v/>
      </c>
      <c r="L126" s="57">
        <f>IF(OR($A126="",L$9=""),"",IFERROR(COUNTIFS('Job Catalog'!$F$10:$F$509,$A126,'Job Catalog'!$H$10:$H$509,L$7,'Job Catalog'!$I$10:$I$509,L$9)/COUNTA('Job Catalog'!$C$10:$C$509),""))</f>
        <v/>
      </c>
      <c r="M126" s="57">
        <f>IF(OR($A126="",M$9=""),"",IFERROR(COUNTIFS('Job Catalog'!$F$10:$F$509,$A126,'Job Catalog'!$H$10:$H$509,M$7,'Job Catalog'!$I$10:$I$509,M$9)/COUNTA('Job Catalog'!$C$10:$C$509),""))</f>
        <v/>
      </c>
      <c r="N126" s="57">
        <f>IF(OR($A126="",N$9=""),"",IFERROR(COUNTIFS('Job Catalog'!$F$10:$F$509,$A126,'Job Catalog'!$H$10:$H$509,N$7,'Job Catalog'!$I$10:$I$509,N$9)/COUNTA('Job Catalog'!$C$10:$C$509),""))</f>
        <v/>
      </c>
      <c r="O126" s="57">
        <f>IF(OR($A126="",O$9=""),"",IFERROR(COUNTIFS('Job Catalog'!$F$10:$F$509,$A126,'Job Catalog'!$H$10:$H$509,O$7,'Job Catalog'!$I$10:$I$509,O$9)/COUNTA('Job Catalog'!$C$10:$C$509),""))</f>
        <v/>
      </c>
      <c r="P126" s="57">
        <f>IF(OR($A126="",P$9=""),"",IFERROR(COUNTIFS('Job Catalog'!$F$10:$F$509,$A126,'Job Catalog'!$H$10:$H$509,P$7,'Job Catalog'!$I$10:$I$509,P$9)/COUNTA('Job Catalog'!$C$10:$C$509),""))</f>
        <v/>
      </c>
      <c r="Q126" s="57">
        <f>IF(OR($A126="",Q$9=""),"",IFERROR(COUNTIFS('Job Catalog'!$F$10:$F$509,$A126,'Job Catalog'!$H$10:$H$509,Q$7,'Job Catalog'!$I$10:$I$509,Q$9)/COUNTA('Job Catalog'!$C$10:$C$509),""))</f>
        <v/>
      </c>
      <c r="R126" s="57">
        <f>IF(OR($A126="",R$9=""),"",IFERROR(COUNTIFS('Job Catalog'!$F$10:$F$509,$A126,'Job Catalog'!$H$10:$H$509,R$7,'Job Catalog'!$I$10:$I$509,R$9)/COUNTA('Job Catalog'!$C$10:$C$509),""))</f>
        <v/>
      </c>
      <c r="S126" s="57">
        <f>IF(OR($A126="",S$9=""),"",IFERROR(COUNTIFS('Job Catalog'!$F$10:$F$509,$A126,'Job Catalog'!$H$10:$H$509,S$7,'Job Catalog'!$I$10:$I$509,S$9)/COUNTA('Job Catalog'!$C$10:$C$509),""))</f>
        <v/>
      </c>
      <c r="T126" s="57">
        <f>IF(OR($A126="",T$9=""),"",IFERROR(COUNTIFS('Job Catalog'!$F$10:$F$509,$A126,'Job Catalog'!$H$10:$H$509,T$7,'Job Catalog'!$I$10:$I$509,T$9)/COUNTA('Job Catalog'!$C$10:$C$509),""))</f>
        <v/>
      </c>
      <c r="U126" s="57">
        <f>IF(OR($A126="",U$9=""),"",IFERROR(COUNTIFS('Job Catalog'!$F$10:$F$509,$A126,'Job Catalog'!$H$10:$H$509,U$7,'Job Catalog'!$I$10:$I$509,U$9)/COUNTA('Job Catalog'!$C$10:$C$509),""))</f>
        <v/>
      </c>
      <c r="V126" s="57">
        <f>IF(OR($A126="",V$9=""),"",IFERROR(COUNTIFS('Job Catalog'!$F$10:$F$509,$A126,'Job Catalog'!$H$10:$H$509,V$7,'Job Catalog'!$I$10:$I$509,V$9)/COUNTA('Job Catalog'!$C$10:$C$509),""))</f>
        <v/>
      </c>
      <c r="W126" s="57">
        <f>IF(OR($A126="",W$9=""),"",IFERROR(COUNTIFS('Job Catalog'!$F$10:$F$509,$A126,'Job Catalog'!$H$10:$H$509,W$7,'Job Catalog'!$I$10:$I$509,W$9)/COUNTA('Job Catalog'!$C$10:$C$509),""))</f>
        <v/>
      </c>
      <c r="X126" s="57">
        <f>IF(OR($A126="",X$9=""),"",IFERROR(COUNTIFS('Job Catalog'!$F$10:$F$509,$A126,'Job Catalog'!$H$10:$H$509,X$7,'Job Catalog'!$I$10:$I$509,X$9)/COUNTA('Job Catalog'!$C$10:$C$509),""))</f>
        <v/>
      </c>
      <c r="Y126" s="57">
        <f>IF(OR($A126="",Y$9=""),"",IFERROR(COUNTIFS('Job Catalog'!$F$10:$F$509,$A126,'Job Catalog'!$H$10:$H$509,Y$7,'Job Catalog'!$I$10:$I$509,Y$9)/COUNTA('Job Catalog'!$C$10:$C$509),""))</f>
        <v/>
      </c>
      <c r="Z126" s="57">
        <f>IF(OR($A126="",Z$9=""),"",IFERROR(COUNTIFS('Job Catalog'!$F$10:$F$509,$A126,'Job Catalog'!$H$10:$H$509,Z$7,'Job Catalog'!$I$10:$I$509,Z$9)/COUNTA('Job Catalog'!$C$10:$C$509),""))</f>
        <v/>
      </c>
      <c r="AA126" s="57">
        <f>IF(OR($A126="",AA$9=""),"",IFERROR(COUNTIFS('Job Catalog'!$F$10:$F$509,$A126,'Job Catalog'!$H$10:$H$509,AA$7,'Job Catalog'!$I$10:$I$509,AA$9)/COUNTA('Job Catalog'!$C$10:$C$509),""))</f>
        <v/>
      </c>
      <c r="AB126" s="57">
        <f>IF(OR($A126="",AB$9=""),"",IFERROR(COUNTIFS('Job Catalog'!$F$10:$F$509,$A126,'Job Catalog'!$H$10:$H$509,AB$7,'Job Catalog'!$I$10:$I$509,AB$9)/COUNTA('Job Catalog'!$C$10:$C$509),""))</f>
        <v/>
      </c>
      <c r="AC126" s="57">
        <f>IF(OR($A126="",AC$9=""),"",IFERROR(COUNTIFS('Job Catalog'!$F$10:$F$509,$A126,'Job Catalog'!$H$10:$H$509,AC$7,'Job Catalog'!$I$10:$I$509,AC$9)/COUNTA('Job Catalog'!$C$10:$C$509),""))</f>
        <v/>
      </c>
      <c r="AD126" s="57">
        <f>IF(OR($A126="",AD$9=""),"",IFERROR(COUNTIFS('Job Catalog'!$F$10:$F$509,$A126,'Job Catalog'!$H$10:$H$509,AD$7,'Job Catalog'!$I$10:$I$509,AD$9)/COUNTA('Job Catalog'!$C$10:$C$509),""))</f>
        <v/>
      </c>
      <c r="AE126" s="57">
        <f>IF(OR($A126="",AE$9=""),"",IFERROR(COUNTIFS('Job Catalog'!$F$10:$F$509,$A126,'Job Catalog'!$H$10:$H$509,AE$7,'Job Catalog'!$I$10:$I$509,AE$9)/COUNTA('Job Catalog'!$C$10:$C$509),""))</f>
        <v/>
      </c>
      <c r="AF126" s="57">
        <f>IF(OR($A126="",AF$9=""),"",IFERROR(COUNTIFS('Job Catalog'!$F$10:$F$509,$A126,'Job Catalog'!$H$10:$H$509,AF$7,'Job Catalog'!$I$10:$I$509,AF$9)/COUNTA('Job Catalog'!$C$10:$C$509),""))</f>
        <v/>
      </c>
      <c r="AG126" s="57">
        <f>IF(OR($A126="",AG$9=""),"",IFERROR(COUNTIFS('Job Catalog'!$F$10:$F$509,$A126,'Job Catalog'!$H$10:$H$509,AG$7,'Job Catalog'!$I$10:$I$509,AG$9)/COUNTA('Job Catalog'!$C$10:$C$509),""))</f>
        <v/>
      </c>
      <c r="AH126" s="57">
        <f>IF(OR($A126="",AH$9=""),"",IFERROR(COUNTIFS('Job Catalog'!$F$10:$F$509,$A126,'Job Catalog'!$H$10:$H$509,AH$7,'Job Catalog'!$I$10:$I$509,AH$9)/COUNTA('Job Catalog'!$C$10:$C$509),""))</f>
        <v/>
      </c>
      <c r="AI126" s="57">
        <f>IF(OR($A126="",AI$9=""),"",IFERROR(COUNTIFS('Job Catalog'!$F$10:$F$509,$A126,'Job Catalog'!$H$10:$H$509,AI$7,'Job Catalog'!$I$10:$I$509,AI$9)/COUNTA('Job Catalog'!$C$10:$C$509),""))</f>
        <v/>
      </c>
      <c r="AJ126" s="57">
        <f>IF(OR($A126="",AJ$9=""),"",IFERROR(COUNTIFS('Job Catalog'!$F$10:$F$509,$A126,'Job Catalog'!$H$10:$H$509,AJ$7,'Job Catalog'!$I$10:$I$509,AJ$9)/COUNTA('Job Catalog'!$C$10:$C$509),""))</f>
        <v/>
      </c>
      <c r="AK126" s="57">
        <f>IF(OR($A126="",AK$9=""),"",IFERROR(COUNTIFS('Job Catalog'!$F$10:$F$509,$A126,'Job Catalog'!$H$10:$H$509,AK$7,'Job Catalog'!$I$10:$I$509,AK$9)/COUNTA('Job Catalog'!$C$10:$C$509),""))</f>
        <v/>
      </c>
      <c r="AL126" s="57">
        <f>IF(OR($A126="",AL$9=""),"",IFERROR(COUNTIFS('Job Catalog'!$F$10:$F$509,$A126,'Job Catalog'!$H$10:$H$509,AL$7,'Job Catalog'!$I$10:$I$509,AL$9)/COUNTA('Job Catalog'!$C$10:$C$509),""))</f>
        <v/>
      </c>
      <c r="AM126" s="57">
        <f>IF(OR($A126="",AM$9=""),"",IFERROR(COUNTIFS('Job Catalog'!$F$10:$F$509,$A126,'Job Catalog'!$H$10:$H$509,AM$7,'Job Catalog'!$I$10:$I$509,AM$9)/COUNTA('Job Catalog'!$C$10:$C$509),""))</f>
        <v/>
      </c>
      <c r="AN126" s="57">
        <f>IF(OR($A126="",AN$9=""),"",IFERROR(COUNTIFS('Job Catalog'!$F$10:$F$509,$A126,'Job Catalog'!$H$10:$H$509,AN$7,'Job Catalog'!$I$10:$I$509,AN$9)/COUNTA('Job Catalog'!$C$10:$C$509),""))</f>
        <v/>
      </c>
      <c r="AO126" s="57">
        <f>IF(OR($A126="",AO$9=""),"",IFERROR(COUNTIFS('Job Catalog'!$F$10:$F$509,$A126,'Job Catalog'!$H$10:$H$509,AO$7,'Job Catalog'!$I$10:$I$509,AO$9)/COUNTA('Job Catalog'!$C$10:$C$509),""))</f>
        <v/>
      </c>
      <c r="AP126" s="57">
        <f>IF(OR($A126="",AP$9=""),"",IFERROR(COUNTIFS('Job Catalog'!$F$10:$F$509,$A126,'Job Catalog'!$H$10:$H$509,AP$7,'Job Catalog'!$I$10:$I$509,AP$9)/COUNTA('Job Catalog'!$C$10:$C$509),""))</f>
        <v/>
      </c>
      <c r="AQ126" s="57">
        <f>IF(OR($A126="",AQ$9=""),"",IFERROR(COUNTIFS('Job Catalog'!$F$10:$F$509,$A126,'Job Catalog'!$H$10:$H$509,AQ$7,'Job Catalog'!$I$10:$I$509,AQ$9)/COUNTA('Job Catalog'!$C$10:$C$509),""))</f>
        <v/>
      </c>
      <c r="AR126" s="57">
        <f>IF(OR($A126="",AR$9=""),"",IFERROR(COUNTIFS('Job Catalog'!$F$10:$F$509,$A126,'Job Catalog'!$H$10:$H$509,AR$7,'Job Catalog'!$I$10:$I$509,AR$9)/COUNTA('Job Catalog'!$C$10:$C$509),""))</f>
        <v/>
      </c>
      <c r="AS126" s="57">
        <f>IF(OR($A126="",AS$9=""),"",IFERROR(COUNTIFS('Job Catalog'!$F$10:$F$509,$A126,'Job Catalog'!$H$10:$H$509,AS$7,'Job Catalog'!$I$10:$I$509,AS$9)/COUNTA('Job Catalog'!$C$10:$C$509),""))</f>
        <v/>
      </c>
      <c r="AT126" s="57">
        <f>IF(OR($A126="",AT$9=""),"",IFERROR(COUNTIFS('Job Catalog'!$F$10:$F$509,$A126,'Job Catalog'!$H$10:$H$509,AT$7,'Job Catalog'!$I$10:$I$509,AT$9)/COUNTA('Job Catalog'!$C$10:$C$509),""))</f>
        <v/>
      </c>
      <c r="AU126" s="57">
        <f>IF(OR($A126="",AU$9=""),"",IFERROR(COUNTIFS('Job Catalog'!$F$10:$F$509,$A126,'Job Catalog'!$H$10:$H$509,AU$7,'Job Catalog'!$I$10:$I$509,AU$9)/COUNTA('Job Catalog'!$C$10:$C$509),""))</f>
        <v/>
      </c>
      <c r="AV126" s="57">
        <f>IF(OR($A126="",AV$9=""),"",IFERROR(COUNTIFS('Job Catalog'!$F$10:$F$509,$A126,'Job Catalog'!$H$10:$H$509,AV$7,'Job Catalog'!$I$10:$I$509,AV$9)/COUNTA('Job Catalog'!$C$10:$C$509),""))</f>
        <v/>
      </c>
      <c r="AW126" s="57">
        <f>IF(OR($A126="",AW$9=""),"",IFERROR(COUNTIFS('Job Catalog'!$F$10:$F$509,$A126,'Job Catalog'!$H$10:$H$509,AW$7,'Job Catalog'!$I$10:$I$509,AW$9)/COUNTA('Job Catalog'!$C$10:$C$509),""))</f>
        <v/>
      </c>
      <c r="AX126" s="57">
        <f>IF(OR($A126="",AX$9=""),"",IFERROR(COUNTIFS('Job Catalog'!$F$10:$F$509,$A126,'Job Catalog'!$H$10:$H$509,AX$7,'Job Catalog'!$I$10:$I$509,AX$9)/COUNTA('Job Catalog'!$C$10:$C$509),""))</f>
        <v/>
      </c>
      <c r="AY126" s="57">
        <f>IF(OR($A126="",AY$9=""),"",IFERROR(COUNTIFS('Job Catalog'!$F$10:$F$509,$A126,'Job Catalog'!$H$10:$H$509,AY$7,'Job Catalog'!$I$10:$I$509,AY$9)/COUNTA('Job Catalog'!$C$10:$C$509),""))</f>
        <v/>
      </c>
      <c r="AZ126" s="57">
        <f>IF(OR($A126="",AZ$9=""),"",IFERROR(COUNTIFS('Job Catalog'!$F$10:$F$509,$A126,'Job Catalog'!$H$10:$H$509,AZ$7,'Job Catalog'!$I$10:$I$509,AZ$9)/COUNTA('Job Catalog'!$C$10:$C$509),""))</f>
        <v/>
      </c>
      <c r="BA126" s="57">
        <f>IF(OR($A126="",BA$9=""),"",IFERROR(COUNTIFS('Job Catalog'!$F$10:$F$509,$A126,'Job Catalog'!$H$10:$H$509,BA$7,'Job Catalog'!$I$10:$I$509,BA$9)/COUNTA('Job Catalog'!$C$10:$C$509),""))</f>
        <v/>
      </c>
      <c r="BB126" s="57">
        <f>IF(OR($A126="",BB$9=""),"",IFERROR(COUNTIFS('Job Catalog'!$F$10:$F$509,$A126,'Job Catalog'!$H$10:$H$509,BB$7,'Job Catalog'!$I$10:$I$509,BB$9)/COUNTA('Job Catalog'!$C$10:$C$509),""))</f>
        <v/>
      </c>
      <c r="BC126" s="57">
        <f>IF(OR($A126="",BC$9=""),"",IFERROR(COUNTIFS('Job Catalog'!$F$10:$F$509,$A126,'Job Catalog'!$H$10:$H$509,BC$7,'Job Catalog'!$I$10:$I$509,BC$9)/COUNTA('Job Catalog'!$C$10:$C$509),""))</f>
        <v/>
      </c>
      <c r="BD126" s="57">
        <f>IF(OR($A126="",BD$9=""),"",IFERROR(COUNTIFS('Job Catalog'!$F$10:$F$509,$A126,'Job Catalog'!$H$10:$H$509,BD$7,'Job Catalog'!$I$10:$I$509,BD$9)/COUNTA('Job Catalog'!$C$10:$C$509),""))</f>
        <v/>
      </c>
      <c r="BE126" s="57">
        <f>IF(OR($A126="",BE$9=""),"",IFERROR(COUNTIFS('Job Catalog'!$F$10:$F$509,$A126,'Job Catalog'!$H$10:$H$509,BE$7,'Job Catalog'!$I$10:$I$509,BE$9)/COUNTA('Job Catalog'!$C$10:$C$509),""))</f>
        <v/>
      </c>
      <c r="BF126" s="57">
        <f>IF(OR($A126="",BF$9=""),"",IFERROR(COUNTIFS('Job Catalog'!$F$10:$F$509,$A126,'Job Catalog'!$H$10:$H$509,BF$7,'Job Catalog'!$I$10:$I$509,BF$9)/COUNTA('Job Catalog'!$C$10:$C$509),""))</f>
        <v/>
      </c>
      <c r="BG126" s="57">
        <f>IF(OR($A126="",BG$9=""),"",IFERROR(COUNTIFS('Job Catalog'!$F$10:$F$509,$A126,'Job Catalog'!$H$10:$H$509,BG$7,'Job Catalog'!$I$10:$I$509,BG$9)/COUNTA('Job Catalog'!$C$10:$C$509),""))</f>
        <v/>
      </c>
      <c r="BH126" s="57">
        <f>IF(OR($A126="",BH$9=""),"",IFERROR(COUNTIFS('Job Catalog'!$F$10:$F$509,$A126,'Job Catalog'!$H$10:$H$509,BH$7,'Job Catalog'!$I$10:$I$509,BH$9)/COUNTA('Job Catalog'!$C$10:$C$509),""))</f>
        <v/>
      </c>
      <c r="BI126" s="57">
        <f>IF(OR($A126="",BI$9=""),"",IFERROR(COUNTIFS('Job Catalog'!$F$10:$F$509,$A126,'Job Catalog'!$H$10:$H$509,BI$7,'Job Catalog'!$I$10:$I$509,BI$9)/COUNTA('Job Catalog'!$C$10:$C$509),""))</f>
        <v/>
      </c>
      <c r="BJ126" s="57">
        <f>IF(OR($A126="",BJ$9=""),"",IFERROR(COUNTIFS('Job Catalog'!$F$10:$F$509,$A126,'Job Catalog'!$H$10:$H$509,BJ$7,'Job Catalog'!$I$10:$I$509,BJ$9)/COUNTA('Job Catalog'!$C$10:$C$509),""))</f>
        <v/>
      </c>
      <c r="BK126" s="57">
        <f>IF(OR($A126="",BK$9=""),"",IFERROR(COUNTIFS('Job Catalog'!$F$10:$F$509,$A126,'Job Catalog'!$H$10:$H$509,BK$7,'Job Catalog'!$I$10:$I$509,BK$9)/COUNTA('Job Catalog'!$C$10:$C$509),""))</f>
        <v/>
      </c>
      <c r="BL126" s="57">
        <f>IF(OR($A126="",BL$9=""),"",IFERROR(COUNTIFS('Job Catalog'!$F$10:$F$509,$A126,'Job Catalog'!$H$10:$H$509,BL$7,'Job Catalog'!$I$10:$I$509,BL$9)/COUNTA('Job Catalog'!$C$10:$C$509),""))</f>
        <v/>
      </c>
      <c r="BM126" s="57">
        <f>IF(OR($A126="",BM$9=""),"",IFERROR(COUNTIFS('Job Catalog'!$F$10:$F$509,$A126,'Job Catalog'!$H$10:$H$509,BM$7,'Job Catalog'!$I$10:$I$509,BM$9)/COUNTA('Job Catalog'!$C$10:$C$509),""))</f>
        <v/>
      </c>
      <c r="BN126" s="57">
        <f>IF(OR($A126="",BN$9=""),"",IFERROR(COUNTIFS('Job Catalog'!$F$10:$F$509,$A126,'Job Catalog'!$H$10:$H$509,BN$7,'Job Catalog'!$I$10:$I$509,BN$9)/COUNTA('Job Catalog'!$C$10:$C$509),""))</f>
        <v/>
      </c>
      <c r="BO126" s="57">
        <f>IF(OR($A126="",BO$9=""),"",IFERROR(COUNTIFS('Job Catalog'!$F$10:$F$509,$A126,'Job Catalog'!$H$10:$H$509,BO$7,'Job Catalog'!$I$10:$I$509,BO$9)/COUNTA('Job Catalog'!$C$10:$C$509),""))</f>
        <v/>
      </c>
      <c r="BP126" s="57">
        <f>IF(OR($A126="",BP$9=""),"",IFERROR(COUNTIFS('Job Catalog'!$F$10:$F$509,$A126,'Job Catalog'!$H$10:$H$509,BP$7,'Job Catalog'!$I$10:$I$509,BP$9)/COUNTA('Job Catalog'!$C$10:$C$509),""))</f>
        <v/>
      </c>
      <c r="BQ126" s="57">
        <f>IF(OR($A126="",BQ$9=""),"",IFERROR(COUNTIFS('Job Catalog'!$F$10:$F$509,$A126,'Job Catalog'!$H$10:$H$509,BQ$7,'Job Catalog'!$I$10:$I$509,BQ$9)/COUNTA('Job Catalog'!$C$10:$C$509),""))</f>
        <v/>
      </c>
      <c r="BR126" s="57">
        <f>IF(OR($A126="",BR$9=""),"",IFERROR(COUNTIFS('Job Catalog'!$F$10:$F$509,$A126,'Job Catalog'!$H$10:$H$509,BR$7,'Job Catalog'!$I$10:$I$509,BR$9)/COUNTA('Job Catalog'!$C$10:$C$509),""))</f>
        <v/>
      </c>
      <c r="BS126" s="57">
        <f>IF(OR($A126="",BS$9=""),"",IFERROR(COUNTIFS('Job Catalog'!$F$10:$F$509,$A126,'Job Catalog'!$H$10:$H$509,BS$7,'Job Catalog'!$I$10:$I$509,BS$9)/COUNTA('Job Catalog'!$C$10:$C$509),""))</f>
        <v/>
      </c>
      <c r="BT126" s="57">
        <f>IF(OR($A126="",BT$9=""),"",IFERROR(COUNTIFS('Job Catalog'!$F$10:$F$509,$A126,'Job Catalog'!$H$10:$H$509,BT$7,'Job Catalog'!$I$10:$I$509,BT$9)/COUNTA('Job Catalog'!$C$10:$C$509),""))</f>
        <v/>
      </c>
      <c r="BU126" s="57">
        <f>IF(OR($A126="",BU$9=""),"",IFERROR(COUNTIFS('Job Catalog'!$F$10:$F$509,$A126,'Job Catalog'!$H$10:$H$509,BU$7,'Job Catalog'!$I$10:$I$509,BU$9)/COUNTA('Job Catalog'!$C$10:$C$509),""))</f>
        <v/>
      </c>
      <c r="BV126" s="57">
        <f>IF(OR($A126="",BV$9=""),"",IFERROR(COUNTIFS('Job Catalog'!$F$10:$F$509,$A126,'Job Catalog'!$H$10:$H$509,BV$7,'Job Catalog'!$I$10:$I$509,BV$9)/COUNTA('Job Catalog'!$C$10:$C$509),""))</f>
        <v/>
      </c>
      <c r="BW126" s="57">
        <f>IF(OR($A126="",BW$9=""),"",IFERROR(COUNTIFS('Job Catalog'!$F$10:$F$509,$A126,'Job Catalog'!$H$10:$H$509,BW$7,'Job Catalog'!$I$10:$I$509,BW$9)/COUNTA('Job Catalog'!$C$10:$C$509),""))</f>
        <v/>
      </c>
      <c r="BX126" s="57">
        <f>IF(OR($A126="",BX$9=""),"",IFERROR(COUNTIFS('Job Catalog'!$F$10:$F$509,$A126,'Job Catalog'!$H$10:$H$509,BX$7,'Job Catalog'!$I$10:$I$509,BX$9)/COUNTA('Job Catalog'!$C$10:$C$509),""))</f>
        <v/>
      </c>
      <c r="BY126" s="57">
        <f>IF(OR($A126="",BY$9=""),"",IFERROR(COUNTIFS('Job Catalog'!$F$10:$F$509,$A126,'Job Catalog'!$H$10:$H$509,BY$7,'Job Catalog'!$I$10:$I$509,BY$9)/COUNTA('Job Catalog'!$C$10:$C$509),""))</f>
        <v/>
      </c>
      <c r="BZ126" s="57">
        <f>IF(OR($A126="",BZ$9=""),"",IFERROR(COUNTIFS('Job Catalog'!$F$10:$F$509,$A126,'Job Catalog'!$H$10:$H$509,BZ$7,'Job Catalog'!$I$10:$I$509,BZ$9)/COUNTA('Job Catalog'!$C$10:$C$509),""))</f>
        <v/>
      </c>
      <c r="CA126" s="57">
        <f>IF(OR($A126="",CA$9=""),"",IFERROR(COUNTIFS('Job Catalog'!$F$10:$F$509,$A126,'Job Catalog'!$H$10:$H$509,CA$7,'Job Catalog'!$I$10:$I$509,CA$9)/COUNTA('Job Catalog'!$C$10:$C$509),""))</f>
        <v/>
      </c>
      <c r="CB126" s="57">
        <f>IF(OR($A126="",CB$9=""),"",IFERROR(COUNTIFS('Job Catalog'!$F$10:$F$509,$A126,'Job Catalog'!$H$10:$H$509,CB$7,'Job Catalog'!$I$10:$I$509,CB$9)/COUNTA('Job Catalog'!$C$10:$C$509),""))</f>
        <v/>
      </c>
      <c r="CC126" s="57">
        <f>IF(OR($A126="",CC$9=""),"",IFERROR(COUNTIFS('Job Catalog'!$F$10:$F$509,$A126,'Job Catalog'!$H$10:$H$509,CC$7,'Job Catalog'!$I$10:$I$509,CC$9)/COUNTA('Job Catalog'!$C$10:$C$509),""))</f>
        <v/>
      </c>
      <c r="CD126" s="57">
        <f>IF(OR($A126="",CD$9=""),"",IFERROR(COUNTIFS('Job Catalog'!$F$10:$F$509,$A126,'Job Catalog'!$H$10:$H$509,CD$7,'Job Catalog'!$I$10:$I$509,CD$9)/COUNTA('Job Catalog'!$C$10:$C$509),""))</f>
        <v/>
      </c>
      <c r="CE126" s="57">
        <f>IF(OR($A126="",CE$9=""),"",IFERROR(COUNTIFS('Job Catalog'!$F$10:$F$509,$A126,'Job Catalog'!$H$10:$H$509,CE$7,'Job Catalog'!$I$10:$I$509,CE$9)/COUNTA('Job Catalog'!$C$10:$C$509),""))</f>
        <v/>
      </c>
      <c r="CF126" s="57">
        <f>IF(OR($A126="",CF$9=""),"",IFERROR(COUNTIFS('Job Catalog'!$F$10:$F$509,$A126,'Job Catalog'!$H$10:$H$509,CF$7,'Job Catalog'!$I$10:$I$509,CF$9)/COUNTA('Job Catalog'!$C$10:$C$509),""))</f>
        <v/>
      </c>
      <c r="CG126" s="57">
        <f>IF(OR($A126="",CG$9=""),"",IFERROR(COUNTIFS('Job Catalog'!$F$10:$F$509,$A126,'Job Catalog'!$H$10:$H$509,CG$7,'Job Catalog'!$I$10:$I$509,CG$9)/COUNTA('Job Catalog'!$C$10:$C$509),""))</f>
        <v/>
      </c>
      <c r="CH126" s="57">
        <f>IF(OR($A126="",CH$9=""),"",IFERROR(COUNTIFS('Job Catalog'!$F$10:$F$509,$A126,'Job Catalog'!$H$10:$H$509,CH$7,'Job Catalog'!$I$10:$I$509,CH$9)/COUNTA('Job Catalog'!$C$10:$C$509),""))</f>
        <v/>
      </c>
      <c r="CI126" s="57">
        <f>IF(OR($A126="",CI$9=""),"",IFERROR(COUNTIFS('Job Catalog'!$F$10:$F$509,$A126,'Job Catalog'!$H$10:$H$509,CI$7,'Job Catalog'!$I$10:$I$509,CI$9)/COUNTA('Job Catalog'!$C$10:$C$509),""))</f>
        <v/>
      </c>
      <c r="CJ126" s="57">
        <f>IF(OR($A126="",CJ$9=""),"",IFERROR(COUNTIFS('Job Catalog'!$F$10:$F$509,$A126,'Job Catalog'!$H$10:$H$509,CJ$7,'Job Catalog'!$I$10:$I$509,CJ$9)/COUNTA('Job Catalog'!$C$10:$C$509),""))</f>
        <v/>
      </c>
      <c r="CK126" s="57">
        <f>IF(OR($A126="",CK$9=""),"",IFERROR(COUNTIFS('Job Catalog'!$F$10:$F$509,$A126,'Job Catalog'!$H$10:$H$509,CK$7,'Job Catalog'!$I$10:$I$509,CK$9)/COUNTA('Job Catalog'!$C$10:$C$509),""))</f>
        <v/>
      </c>
      <c r="CL126" s="57">
        <f>IF(OR($A126="",CL$9=""),"",IFERROR(COUNTIFS('Job Catalog'!$F$10:$F$509,$A126,'Job Catalog'!$H$10:$H$509,CL$7,'Job Catalog'!$I$10:$I$509,CL$9)/COUNTA('Job Catalog'!$C$10:$C$509),""))</f>
        <v/>
      </c>
      <c r="CM126" s="57">
        <f>IF(OR($A126="",CM$9=""),"",IFERROR(COUNTIFS('Job Catalog'!$F$10:$F$509,$A126,'Job Catalog'!$H$10:$H$509,CM$7,'Job Catalog'!$I$10:$I$509,CM$9)/COUNTA('Job Catalog'!$C$10:$C$509),""))</f>
        <v/>
      </c>
      <c r="CN126" s="57">
        <f>IF(OR($A126="",CN$9=""),"",IFERROR(COUNTIFS('Job Catalog'!$F$10:$F$509,$A126,'Job Catalog'!$H$10:$H$509,CN$7,'Job Catalog'!$I$10:$I$509,CN$9)/COUNTA('Job Catalog'!$C$10:$C$509),""))</f>
        <v/>
      </c>
      <c r="CO126" s="57">
        <f>IF(OR($A126="",CO$9=""),"",IFERROR(COUNTIFS('Job Catalog'!$F$10:$F$509,$A126,'Job Catalog'!$H$10:$H$509,CO$7,'Job Catalog'!$I$10:$I$509,CO$9)/COUNTA('Job Catalog'!$C$10:$C$509),""))</f>
        <v/>
      </c>
      <c r="CP126" s="57">
        <f>IF(OR($A126="",CP$9=""),"",IFERROR(COUNTIFS('Job Catalog'!$F$10:$F$509,$A126,'Job Catalog'!$H$10:$H$509,CP$7,'Job Catalog'!$I$10:$I$509,CP$9)/COUNTA('Job Catalog'!$C$10:$C$509),""))</f>
        <v/>
      </c>
      <c r="CQ126" s="57">
        <f>IF(OR($A126="",CQ$9=""),"",IFERROR(COUNTIFS('Job Catalog'!$F$10:$F$509,$A126,'Job Catalog'!$H$10:$H$509,CQ$7,'Job Catalog'!$I$10:$I$509,CQ$9)/COUNTA('Job Catalog'!$C$10:$C$509),""))</f>
        <v/>
      </c>
      <c r="CR126" s="57">
        <f>IF(OR($A126="",CR$9=""),"",IFERROR(COUNTIFS('Job Catalog'!$F$10:$F$509,$A126,'Job Catalog'!$H$10:$H$509,CR$7,'Job Catalog'!$I$10:$I$509,CR$9)/COUNTA('Job Catalog'!$C$10:$C$509),""))</f>
        <v/>
      </c>
      <c r="CS126" s="57">
        <f>IF(OR($A126="",CS$9=""),"",IFERROR(COUNTIFS('Job Catalog'!$F$10:$F$509,$A126,'Job Catalog'!$H$10:$H$509,CS$7,'Job Catalog'!$I$10:$I$509,CS$9)/COUNTA('Job Catalog'!$C$10:$C$509),""))</f>
        <v/>
      </c>
      <c r="CT126" s="57">
        <f>IF(OR($A126="",CT$9=""),"",IFERROR(COUNTIFS('Job Catalog'!$F$10:$F$509,$A126,'Job Catalog'!$H$10:$H$509,CT$7,'Job Catalog'!$I$10:$I$509,CT$9)/COUNTA('Job Catalog'!$C$10:$C$509),""))</f>
        <v/>
      </c>
      <c r="CU126" s="58">
        <f>IF($A126="","",SUM(C126:CT126))</f>
        <v/>
      </c>
    </row>
    <row r="127">
      <c r="A127">
        <f>IF(SETUP!$C265="","",SETUP!$C265)</f>
        <v/>
      </c>
      <c r="B127" s="9">
        <f>IF(SETUP!$C265="","",SETUP!$B265&amp;" / "&amp;SETUP!$D265)</f>
        <v/>
      </c>
      <c r="C127" s="57">
        <f>IF(OR($A127="",C$9=""),"",IFERROR(COUNTIFS('Job Catalog'!$F$10:$F$509,$A127,'Job Catalog'!$H$10:$H$509,C$7,'Job Catalog'!$I$10:$I$509,C$9)/COUNTA('Job Catalog'!$C$10:$C$509),""))</f>
        <v/>
      </c>
      <c r="D127" s="57">
        <f>IF(OR($A127="",D$9=""),"",IFERROR(COUNTIFS('Job Catalog'!$F$10:$F$509,$A127,'Job Catalog'!$H$10:$H$509,D$7,'Job Catalog'!$I$10:$I$509,D$9)/COUNTA('Job Catalog'!$C$10:$C$509),""))</f>
        <v/>
      </c>
      <c r="E127" s="57">
        <f>IF(OR($A127="",E$9=""),"",IFERROR(COUNTIFS('Job Catalog'!$F$10:$F$509,$A127,'Job Catalog'!$H$10:$H$509,E$7,'Job Catalog'!$I$10:$I$509,E$9)/COUNTA('Job Catalog'!$C$10:$C$509),""))</f>
        <v/>
      </c>
      <c r="F127" s="57">
        <f>IF(OR($A127="",F$9=""),"",IFERROR(COUNTIFS('Job Catalog'!$F$10:$F$509,$A127,'Job Catalog'!$H$10:$H$509,F$7,'Job Catalog'!$I$10:$I$509,F$9)/COUNTA('Job Catalog'!$C$10:$C$509),""))</f>
        <v/>
      </c>
      <c r="G127" s="57">
        <f>IF(OR($A127="",G$9=""),"",IFERROR(COUNTIFS('Job Catalog'!$F$10:$F$509,$A127,'Job Catalog'!$H$10:$H$509,G$7,'Job Catalog'!$I$10:$I$509,G$9)/COUNTA('Job Catalog'!$C$10:$C$509),""))</f>
        <v/>
      </c>
      <c r="H127" s="57">
        <f>IF(OR($A127="",H$9=""),"",IFERROR(COUNTIFS('Job Catalog'!$F$10:$F$509,$A127,'Job Catalog'!$H$10:$H$509,H$7,'Job Catalog'!$I$10:$I$509,H$9)/COUNTA('Job Catalog'!$C$10:$C$509),""))</f>
        <v/>
      </c>
      <c r="I127" s="57">
        <f>IF(OR($A127="",I$9=""),"",IFERROR(COUNTIFS('Job Catalog'!$F$10:$F$509,$A127,'Job Catalog'!$H$10:$H$509,I$7,'Job Catalog'!$I$10:$I$509,I$9)/COUNTA('Job Catalog'!$C$10:$C$509),""))</f>
        <v/>
      </c>
      <c r="J127" s="57">
        <f>IF(OR($A127="",J$9=""),"",IFERROR(COUNTIFS('Job Catalog'!$F$10:$F$509,$A127,'Job Catalog'!$H$10:$H$509,J$7,'Job Catalog'!$I$10:$I$509,J$9)/COUNTA('Job Catalog'!$C$10:$C$509),""))</f>
        <v/>
      </c>
      <c r="K127" s="57">
        <f>IF(OR($A127="",K$9=""),"",IFERROR(COUNTIFS('Job Catalog'!$F$10:$F$509,$A127,'Job Catalog'!$H$10:$H$509,K$7,'Job Catalog'!$I$10:$I$509,K$9)/COUNTA('Job Catalog'!$C$10:$C$509),""))</f>
        <v/>
      </c>
      <c r="L127" s="57">
        <f>IF(OR($A127="",L$9=""),"",IFERROR(COUNTIFS('Job Catalog'!$F$10:$F$509,$A127,'Job Catalog'!$H$10:$H$509,L$7,'Job Catalog'!$I$10:$I$509,L$9)/COUNTA('Job Catalog'!$C$10:$C$509),""))</f>
        <v/>
      </c>
      <c r="M127" s="57">
        <f>IF(OR($A127="",M$9=""),"",IFERROR(COUNTIFS('Job Catalog'!$F$10:$F$509,$A127,'Job Catalog'!$H$10:$H$509,M$7,'Job Catalog'!$I$10:$I$509,M$9)/COUNTA('Job Catalog'!$C$10:$C$509),""))</f>
        <v/>
      </c>
      <c r="N127" s="57">
        <f>IF(OR($A127="",N$9=""),"",IFERROR(COUNTIFS('Job Catalog'!$F$10:$F$509,$A127,'Job Catalog'!$H$10:$H$509,N$7,'Job Catalog'!$I$10:$I$509,N$9)/COUNTA('Job Catalog'!$C$10:$C$509),""))</f>
        <v/>
      </c>
      <c r="O127" s="57">
        <f>IF(OR($A127="",O$9=""),"",IFERROR(COUNTIFS('Job Catalog'!$F$10:$F$509,$A127,'Job Catalog'!$H$10:$H$509,O$7,'Job Catalog'!$I$10:$I$509,O$9)/COUNTA('Job Catalog'!$C$10:$C$509),""))</f>
        <v/>
      </c>
      <c r="P127" s="57">
        <f>IF(OR($A127="",P$9=""),"",IFERROR(COUNTIFS('Job Catalog'!$F$10:$F$509,$A127,'Job Catalog'!$H$10:$H$509,P$7,'Job Catalog'!$I$10:$I$509,P$9)/COUNTA('Job Catalog'!$C$10:$C$509),""))</f>
        <v/>
      </c>
      <c r="Q127" s="57">
        <f>IF(OR($A127="",Q$9=""),"",IFERROR(COUNTIFS('Job Catalog'!$F$10:$F$509,$A127,'Job Catalog'!$H$10:$H$509,Q$7,'Job Catalog'!$I$10:$I$509,Q$9)/COUNTA('Job Catalog'!$C$10:$C$509),""))</f>
        <v/>
      </c>
      <c r="R127" s="57">
        <f>IF(OR($A127="",R$9=""),"",IFERROR(COUNTIFS('Job Catalog'!$F$10:$F$509,$A127,'Job Catalog'!$H$10:$H$509,R$7,'Job Catalog'!$I$10:$I$509,R$9)/COUNTA('Job Catalog'!$C$10:$C$509),""))</f>
        <v/>
      </c>
      <c r="S127" s="57">
        <f>IF(OR($A127="",S$9=""),"",IFERROR(COUNTIFS('Job Catalog'!$F$10:$F$509,$A127,'Job Catalog'!$H$10:$H$509,S$7,'Job Catalog'!$I$10:$I$509,S$9)/COUNTA('Job Catalog'!$C$10:$C$509),""))</f>
        <v/>
      </c>
      <c r="T127" s="57">
        <f>IF(OR($A127="",T$9=""),"",IFERROR(COUNTIFS('Job Catalog'!$F$10:$F$509,$A127,'Job Catalog'!$H$10:$H$509,T$7,'Job Catalog'!$I$10:$I$509,T$9)/COUNTA('Job Catalog'!$C$10:$C$509),""))</f>
        <v/>
      </c>
      <c r="U127" s="57">
        <f>IF(OR($A127="",U$9=""),"",IFERROR(COUNTIFS('Job Catalog'!$F$10:$F$509,$A127,'Job Catalog'!$H$10:$H$509,U$7,'Job Catalog'!$I$10:$I$509,U$9)/COUNTA('Job Catalog'!$C$10:$C$509),""))</f>
        <v/>
      </c>
      <c r="V127" s="57">
        <f>IF(OR($A127="",V$9=""),"",IFERROR(COUNTIFS('Job Catalog'!$F$10:$F$509,$A127,'Job Catalog'!$H$10:$H$509,V$7,'Job Catalog'!$I$10:$I$509,V$9)/COUNTA('Job Catalog'!$C$10:$C$509),""))</f>
        <v/>
      </c>
      <c r="W127" s="57">
        <f>IF(OR($A127="",W$9=""),"",IFERROR(COUNTIFS('Job Catalog'!$F$10:$F$509,$A127,'Job Catalog'!$H$10:$H$509,W$7,'Job Catalog'!$I$10:$I$509,W$9)/COUNTA('Job Catalog'!$C$10:$C$509),""))</f>
        <v/>
      </c>
      <c r="X127" s="57">
        <f>IF(OR($A127="",X$9=""),"",IFERROR(COUNTIFS('Job Catalog'!$F$10:$F$509,$A127,'Job Catalog'!$H$10:$H$509,X$7,'Job Catalog'!$I$10:$I$509,X$9)/COUNTA('Job Catalog'!$C$10:$C$509),""))</f>
        <v/>
      </c>
      <c r="Y127" s="57">
        <f>IF(OR($A127="",Y$9=""),"",IFERROR(COUNTIFS('Job Catalog'!$F$10:$F$509,$A127,'Job Catalog'!$H$10:$H$509,Y$7,'Job Catalog'!$I$10:$I$509,Y$9)/COUNTA('Job Catalog'!$C$10:$C$509),""))</f>
        <v/>
      </c>
      <c r="Z127" s="57">
        <f>IF(OR($A127="",Z$9=""),"",IFERROR(COUNTIFS('Job Catalog'!$F$10:$F$509,$A127,'Job Catalog'!$H$10:$H$509,Z$7,'Job Catalog'!$I$10:$I$509,Z$9)/COUNTA('Job Catalog'!$C$10:$C$509),""))</f>
        <v/>
      </c>
      <c r="AA127" s="57">
        <f>IF(OR($A127="",AA$9=""),"",IFERROR(COUNTIFS('Job Catalog'!$F$10:$F$509,$A127,'Job Catalog'!$H$10:$H$509,AA$7,'Job Catalog'!$I$10:$I$509,AA$9)/COUNTA('Job Catalog'!$C$10:$C$509),""))</f>
        <v/>
      </c>
      <c r="AB127" s="57">
        <f>IF(OR($A127="",AB$9=""),"",IFERROR(COUNTIFS('Job Catalog'!$F$10:$F$509,$A127,'Job Catalog'!$H$10:$H$509,AB$7,'Job Catalog'!$I$10:$I$509,AB$9)/COUNTA('Job Catalog'!$C$10:$C$509),""))</f>
        <v/>
      </c>
      <c r="AC127" s="57">
        <f>IF(OR($A127="",AC$9=""),"",IFERROR(COUNTIFS('Job Catalog'!$F$10:$F$509,$A127,'Job Catalog'!$H$10:$H$509,AC$7,'Job Catalog'!$I$10:$I$509,AC$9)/COUNTA('Job Catalog'!$C$10:$C$509),""))</f>
        <v/>
      </c>
      <c r="AD127" s="57">
        <f>IF(OR($A127="",AD$9=""),"",IFERROR(COUNTIFS('Job Catalog'!$F$10:$F$509,$A127,'Job Catalog'!$H$10:$H$509,AD$7,'Job Catalog'!$I$10:$I$509,AD$9)/COUNTA('Job Catalog'!$C$10:$C$509),""))</f>
        <v/>
      </c>
      <c r="AE127" s="57">
        <f>IF(OR($A127="",AE$9=""),"",IFERROR(COUNTIFS('Job Catalog'!$F$10:$F$509,$A127,'Job Catalog'!$H$10:$H$509,AE$7,'Job Catalog'!$I$10:$I$509,AE$9)/COUNTA('Job Catalog'!$C$10:$C$509),""))</f>
        <v/>
      </c>
      <c r="AF127" s="57">
        <f>IF(OR($A127="",AF$9=""),"",IFERROR(COUNTIFS('Job Catalog'!$F$10:$F$509,$A127,'Job Catalog'!$H$10:$H$509,AF$7,'Job Catalog'!$I$10:$I$509,AF$9)/COUNTA('Job Catalog'!$C$10:$C$509),""))</f>
        <v/>
      </c>
      <c r="AG127" s="57">
        <f>IF(OR($A127="",AG$9=""),"",IFERROR(COUNTIFS('Job Catalog'!$F$10:$F$509,$A127,'Job Catalog'!$H$10:$H$509,AG$7,'Job Catalog'!$I$10:$I$509,AG$9)/COUNTA('Job Catalog'!$C$10:$C$509),""))</f>
        <v/>
      </c>
      <c r="AH127" s="57">
        <f>IF(OR($A127="",AH$9=""),"",IFERROR(COUNTIFS('Job Catalog'!$F$10:$F$509,$A127,'Job Catalog'!$H$10:$H$509,AH$7,'Job Catalog'!$I$10:$I$509,AH$9)/COUNTA('Job Catalog'!$C$10:$C$509),""))</f>
        <v/>
      </c>
      <c r="AI127" s="57">
        <f>IF(OR($A127="",AI$9=""),"",IFERROR(COUNTIFS('Job Catalog'!$F$10:$F$509,$A127,'Job Catalog'!$H$10:$H$509,AI$7,'Job Catalog'!$I$10:$I$509,AI$9)/COUNTA('Job Catalog'!$C$10:$C$509),""))</f>
        <v/>
      </c>
      <c r="AJ127" s="57">
        <f>IF(OR($A127="",AJ$9=""),"",IFERROR(COUNTIFS('Job Catalog'!$F$10:$F$509,$A127,'Job Catalog'!$H$10:$H$509,AJ$7,'Job Catalog'!$I$10:$I$509,AJ$9)/COUNTA('Job Catalog'!$C$10:$C$509),""))</f>
        <v/>
      </c>
      <c r="AK127" s="57">
        <f>IF(OR($A127="",AK$9=""),"",IFERROR(COUNTIFS('Job Catalog'!$F$10:$F$509,$A127,'Job Catalog'!$H$10:$H$509,AK$7,'Job Catalog'!$I$10:$I$509,AK$9)/COUNTA('Job Catalog'!$C$10:$C$509),""))</f>
        <v/>
      </c>
      <c r="AL127" s="57">
        <f>IF(OR($A127="",AL$9=""),"",IFERROR(COUNTIFS('Job Catalog'!$F$10:$F$509,$A127,'Job Catalog'!$H$10:$H$509,AL$7,'Job Catalog'!$I$10:$I$509,AL$9)/COUNTA('Job Catalog'!$C$10:$C$509),""))</f>
        <v/>
      </c>
      <c r="AM127" s="57">
        <f>IF(OR($A127="",AM$9=""),"",IFERROR(COUNTIFS('Job Catalog'!$F$10:$F$509,$A127,'Job Catalog'!$H$10:$H$509,AM$7,'Job Catalog'!$I$10:$I$509,AM$9)/COUNTA('Job Catalog'!$C$10:$C$509),""))</f>
        <v/>
      </c>
      <c r="AN127" s="57">
        <f>IF(OR($A127="",AN$9=""),"",IFERROR(COUNTIFS('Job Catalog'!$F$10:$F$509,$A127,'Job Catalog'!$H$10:$H$509,AN$7,'Job Catalog'!$I$10:$I$509,AN$9)/COUNTA('Job Catalog'!$C$10:$C$509),""))</f>
        <v/>
      </c>
      <c r="AO127" s="57">
        <f>IF(OR($A127="",AO$9=""),"",IFERROR(COUNTIFS('Job Catalog'!$F$10:$F$509,$A127,'Job Catalog'!$H$10:$H$509,AO$7,'Job Catalog'!$I$10:$I$509,AO$9)/COUNTA('Job Catalog'!$C$10:$C$509),""))</f>
        <v/>
      </c>
      <c r="AP127" s="57">
        <f>IF(OR($A127="",AP$9=""),"",IFERROR(COUNTIFS('Job Catalog'!$F$10:$F$509,$A127,'Job Catalog'!$H$10:$H$509,AP$7,'Job Catalog'!$I$10:$I$509,AP$9)/COUNTA('Job Catalog'!$C$10:$C$509),""))</f>
        <v/>
      </c>
      <c r="AQ127" s="57">
        <f>IF(OR($A127="",AQ$9=""),"",IFERROR(COUNTIFS('Job Catalog'!$F$10:$F$509,$A127,'Job Catalog'!$H$10:$H$509,AQ$7,'Job Catalog'!$I$10:$I$509,AQ$9)/COUNTA('Job Catalog'!$C$10:$C$509),""))</f>
        <v/>
      </c>
      <c r="AR127" s="57">
        <f>IF(OR($A127="",AR$9=""),"",IFERROR(COUNTIFS('Job Catalog'!$F$10:$F$509,$A127,'Job Catalog'!$H$10:$H$509,AR$7,'Job Catalog'!$I$10:$I$509,AR$9)/COUNTA('Job Catalog'!$C$10:$C$509),""))</f>
        <v/>
      </c>
      <c r="AS127" s="57">
        <f>IF(OR($A127="",AS$9=""),"",IFERROR(COUNTIFS('Job Catalog'!$F$10:$F$509,$A127,'Job Catalog'!$H$10:$H$509,AS$7,'Job Catalog'!$I$10:$I$509,AS$9)/COUNTA('Job Catalog'!$C$10:$C$509),""))</f>
        <v/>
      </c>
      <c r="AT127" s="57">
        <f>IF(OR($A127="",AT$9=""),"",IFERROR(COUNTIFS('Job Catalog'!$F$10:$F$509,$A127,'Job Catalog'!$H$10:$H$509,AT$7,'Job Catalog'!$I$10:$I$509,AT$9)/COUNTA('Job Catalog'!$C$10:$C$509),""))</f>
        <v/>
      </c>
      <c r="AU127" s="57">
        <f>IF(OR($A127="",AU$9=""),"",IFERROR(COUNTIFS('Job Catalog'!$F$10:$F$509,$A127,'Job Catalog'!$H$10:$H$509,AU$7,'Job Catalog'!$I$10:$I$509,AU$9)/COUNTA('Job Catalog'!$C$10:$C$509),""))</f>
        <v/>
      </c>
      <c r="AV127" s="57">
        <f>IF(OR($A127="",AV$9=""),"",IFERROR(COUNTIFS('Job Catalog'!$F$10:$F$509,$A127,'Job Catalog'!$H$10:$H$509,AV$7,'Job Catalog'!$I$10:$I$509,AV$9)/COUNTA('Job Catalog'!$C$10:$C$509),""))</f>
        <v/>
      </c>
      <c r="AW127" s="57">
        <f>IF(OR($A127="",AW$9=""),"",IFERROR(COUNTIFS('Job Catalog'!$F$10:$F$509,$A127,'Job Catalog'!$H$10:$H$509,AW$7,'Job Catalog'!$I$10:$I$509,AW$9)/COUNTA('Job Catalog'!$C$10:$C$509),""))</f>
        <v/>
      </c>
      <c r="AX127" s="57">
        <f>IF(OR($A127="",AX$9=""),"",IFERROR(COUNTIFS('Job Catalog'!$F$10:$F$509,$A127,'Job Catalog'!$H$10:$H$509,AX$7,'Job Catalog'!$I$10:$I$509,AX$9)/COUNTA('Job Catalog'!$C$10:$C$509),""))</f>
        <v/>
      </c>
      <c r="AY127" s="57">
        <f>IF(OR($A127="",AY$9=""),"",IFERROR(COUNTIFS('Job Catalog'!$F$10:$F$509,$A127,'Job Catalog'!$H$10:$H$509,AY$7,'Job Catalog'!$I$10:$I$509,AY$9)/COUNTA('Job Catalog'!$C$10:$C$509),""))</f>
        <v/>
      </c>
      <c r="AZ127" s="57">
        <f>IF(OR($A127="",AZ$9=""),"",IFERROR(COUNTIFS('Job Catalog'!$F$10:$F$509,$A127,'Job Catalog'!$H$10:$H$509,AZ$7,'Job Catalog'!$I$10:$I$509,AZ$9)/COUNTA('Job Catalog'!$C$10:$C$509),""))</f>
        <v/>
      </c>
      <c r="BA127" s="57">
        <f>IF(OR($A127="",BA$9=""),"",IFERROR(COUNTIFS('Job Catalog'!$F$10:$F$509,$A127,'Job Catalog'!$H$10:$H$509,BA$7,'Job Catalog'!$I$10:$I$509,BA$9)/COUNTA('Job Catalog'!$C$10:$C$509),""))</f>
        <v/>
      </c>
      <c r="BB127" s="57">
        <f>IF(OR($A127="",BB$9=""),"",IFERROR(COUNTIFS('Job Catalog'!$F$10:$F$509,$A127,'Job Catalog'!$H$10:$H$509,BB$7,'Job Catalog'!$I$10:$I$509,BB$9)/COUNTA('Job Catalog'!$C$10:$C$509),""))</f>
        <v/>
      </c>
      <c r="BC127" s="57">
        <f>IF(OR($A127="",BC$9=""),"",IFERROR(COUNTIFS('Job Catalog'!$F$10:$F$509,$A127,'Job Catalog'!$H$10:$H$509,BC$7,'Job Catalog'!$I$10:$I$509,BC$9)/COUNTA('Job Catalog'!$C$10:$C$509),""))</f>
        <v/>
      </c>
      <c r="BD127" s="57">
        <f>IF(OR($A127="",BD$9=""),"",IFERROR(COUNTIFS('Job Catalog'!$F$10:$F$509,$A127,'Job Catalog'!$H$10:$H$509,BD$7,'Job Catalog'!$I$10:$I$509,BD$9)/COUNTA('Job Catalog'!$C$10:$C$509),""))</f>
        <v/>
      </c>
      <c r="BE127" s="57">
        <f>IF(OR($A127="",BE$9=""),"",IFERROR(COUNTIFS('Job Catalog'!$F$10:$F$509,$A127,'Job Catalog'!$H$10:$H$509,BE$7,'Job Catalog'!$I$10:$I$509,BE$9)/COUNTA('Job Catalog'!$C$10:$C$509),""))</f>
        <v/>
      </c>
      <c r="BF127" s="57">
        <f>IF(OR($A127="",BF$9=""),"",IFERROR(COUNTIFS('Job Catalog'!$F$10:$F$509,$A127,'Job Catalog'!$H$10:$H$509,BF$7,'Job Catalog'!$I$10:$I$509,BF$9)/COUNTA('Job Catalog'!$C$10:$C$509),""))</f>
        <v/>
      </c>
      <c r="BG127" s="57">
        <f>IF(OR($A127="",BG$9=""),"",IFERROR(COUNTIFS('Job Catalog'!$F$10:$F$509,$A127,'Job Catalog'!$H$10:$H$509,BG$7,'Job Catalog'!$I$10:$I$509,BG$9)/COUNTA('Job Catalog'!$C$10:$C$509),""))</f>
        <v/>
      </c>
      <c r="BH127" s="57">
        <f>IF(OR($A127="",BH$9=""),"",IFERROR(COUNTIFS('Job Catalog'!$F$10:$F$509,$A127,'Job Catalog'!$H$10:$H$509,BH$7,'Job Catalog'!$I$10:$I$509,BH$9)/COUNTA('Job Catalog'!$C$10:$C$509),""))</f>
        <v/>
      </c>
      <c r="BI127" s="57">
        <f>IF(OR($A127="",BI$9=""),"",IFERROR(COUNTIFS('Job Catalog'!$F$10:$F$509,$A127,'Job Catalog'!$H$10:$H$509,BI$7,'Job Catalog'!$I$10:$I$509,BI$9)/COUNTA('Job Catalog'!$C$10:$C$509),""))</f>
        <v/>
      </c>
      <c r="BJ127" s="57">
        <f>IF(OR($A127="",BJ$9=""),"",IFERROR(COUNTIFS('Job Catalog'!$F$10:$F$509,$A127,'Job Catalog'!$H$10:$H$509,BJ$7,'Job Catalog'!$I$10:$I$509,BJ$9)/COUNTA('Job Catalog'!$C$10:$C$509),""))</f>
        <v/>
      </c>
      <c r="BK127" s="57">
        <f>IF(OR($A127="",BK$9=""),"",IFERROR(COUNTIFS('Job Catalog'!$F$10:$F$509,$A127,'Job Catalog'!$H$10:$H$509,BK$7,'Job Catalog'!$I$10:$I$509,BK$9)/COUNTA('Job Catalog'!$C$10:$C$509),""))</f>
        <v/>
      </c>
      <c r="BL127" s="57">
        <f>IF(OR($A127="",BL$9=""),"",IFERROR(COUNTIFS('Job Catalog'!$F$10:$F$509,$A127,'Job Catalog'!$H$10:$H$509,BL$7,'Job Catalog'!$I$10:$I$509,BL$9)/COUNTA('Job Catalog'!$C$10:$C$509),""))</f>
        <v/>
      </c>
      <c r="BM127" s="57">
        <f>IF(OR($A127="",BM$9=""),"",IFERROR(COUNTIFS('Job Catalog'!$F$10:$F$509,$A127,'Job Catalog'!$H$10:$H$509,BM$7,'Job Catalog'!$I$10:$I$509,BM$9)/COUNTA('Job Catalog'!$C$10:$C$509),""))</f>
        <v/>
      </c>
      <c r="BN127" s="57">
        <f>IF(OR($A127="",BN$9=""),"",IFERROR(COUNTIFS('Job Catalog'!$F$10:$F$509,$A127,'Job Catalog'!$H$10:$H$509,BN$7,'Job Catalog'!$I$10:$I$509,BN$9)/COUNTA('Job Catalog'!$C$10:$C$509),""))</f>
        <v/>
      </c>
      <c r="BO127" s="57">
        <f>IF(OR($A127="",BO$9=""),"",IFERROR(COUNTIFS('Job Catalog'!$F$10:$F$509,$A127,'Job Catalog'!$H$10:$H$509,BO$7,'Job Catalog'!$I$10:$I$509,BO$9)/COUNTA('Job Catalog'!$C$10:$C$509),""))</f>
        <v/>
      </c>
      <c r="BP127" s="57">
        <f>IF(OR($A127="",BP$9=""),"",IFERROR(COUNTIFS('Job Catalog'!$F$10:$F$509,$A127,'Job Catalog'!$H$10:$H$509,BP$7,'Job Catalog'!$I$10:$I$509,BP$9)/COUNTA('Job Catalog'!$C$10:$C$509),""))</f>
        <v/>
      </c>
      <c r="BQ127" s="57">
        <f>IF(OR($A127="",BQ$9=""),"",IFERROR(COUNTIFS('Job Catalog'!$F$10:$F$509,$A127,'Job Catalog'!$H$10:$H$509,BQ$7,'Job Catalog'!$I$10:$I$509,BQ$9)/COUNTA('Job Catalog'!$C$10:$C$509),""))</f>
        <v/>
      </c>
      <c r="BR127" s="57">
        <f>IF(OR($A127="",BR$9=""),"",IFERROR(COUNTIFS('Job Catalog'!$F$10:$F$509,$A127,'Job Catalog'!$H$10:$H$509,BR$7,'Job Catalog'!$I$10:$I$509,BR$9)/COUNTA('Job Catalog'!$C$10:$C$509),""))</f>
        <v/>
      </c>
      <c r="BS127" s="57">
        <f>IF(OR($A127="",BS$9=""),"",IFERROR(COUNTIFS('Job Catalog'!$F$10:$F$509,$A127,'Job Catalog'!$H$10:$H$509,BS$7,'Job Catalog'!$I$10:$I$509,BS$9)/COUNTA('Job Catalog'!$C$10:$C$509),""))</f>
        <v/>
      </c>
      <c r="BT127" s="57">
        <f>IF(OR($A127="",BT$9=""),"",IFERROR(COUNTIFS('Job Catalog'!$F$10:$F$509,$A127,'Job Catalog'!$H$10:$H$509,BT$7,'Job Catalog'!$I$10:$I$509,BT$9)/COUNTA('Job Catalog'!$C$10:$C$509),""))</f>
        <v/>
      </c>
      <c r="BU127" s="57">
        <f>IF(OR($A127="",BU$9=""),"",IFERROR(COUNTIFS('Job Catalog'!$F$10:$F$509,$A127,'Job Catalog'!$H$10:$H$509,BU$7,'Job Catalog'!$I$10:$I$509,BU$9)/COUNTA('Job Catalog'!$C$10:$C$509),""))</f>
        <v/>
      </c>
      <c r="BV127" s="57">
        <f>IF(OR($A127="",BV$9=""),"",IFERROR(COUNTIFS('Job Catalog'!$F$10:$F$509,$A127,'Job Catalog'!$H$10:$H$509,BV$7,'Job Catalog'!$I$10:$I$509,BV$9)/COUNTA('Job Catalog'!$C$10:$C$509),""))</f>
        <v/>
      </c>
      <c r="BW127" s="57">
        <f>IF(OR($A127="",BW$9=""),"",IFERROR(COUNTIFS('Job Catalog'!$F$10:$F$509,$A127,'Job Catalog'!$H$10:$H$509,BW$7,'Job Catalog'!$I$10:$I$509,BW$9)/COUNTA('Job Catalog'!$C$10:$C$509),""))</f>
        <v/>
      </c>
      <c r="BX127" s="57">
        <f>IF(OR($A127="",BX$9=""),"",IFERROR(COUNTIFS('Job Catalog'!$F$10:$F$509,$A127,'Job Catalog'!$H$10:$H$509,BX$7,'Job Catalog'!$I$10:$I$509,BX$9)/COUNTA('Job Catalog'!$C$10:$C$509),""))</f>
        <v/>
      </c>
      <c r="BY127" s="57">
        <f>IF(OR($A127="",BY$9=""),"",IFERROR(COUNTIFS('Job Catalog'!$F$10:$F$509,$A127,'Job Catalog'!$H$10:$H$509,BY$7,'Job Catalog'!$I$10:$I$509,BY$9)/COUNTA('Job Catalog'!$C$10:$C$509),""))</f>
        <v/>
      </c>
      <c r="BZ127" s="57">
        <f>IF(OR($A127="",BZ$9=""),"",IFERROR(COUNTIFS('Job Catalog'!$F$10:$F$509,$A127,'Job Catalog'!$H$10:$H$509,BZ$7,'Job Catalog'!$I$10:$I$509,BZ$9)/COUNTA('Job Catalog'!$C$10:$C$509),""))</f>
        <v/>
      </c>
      <c r="CA127" s="57">
        <f>IF(OR($A127="",CA$9=""),"",IFERROR(COUNTIFS('Job Catalog'!$F$10:$F$509,$A127,'Job Catalog'!$H$10:$H$509,CA$7,'Job Catalog'!$I$10:$I$509,CA$9)/COUNTA('Job Catalog'!$C$10:$C$509),""))</f>
        <v/>
      </c>
      <c r="CB127" s="57">
        <f>IF(OR($A127="",CB$9=""),"",IFERROR(COUNTIFS('Job Catalog'!$F$10:$F$509,$A127,'Job Catalog'!$H$10:$H$509,CB$7,'Job Catalog'!$I$10:$I$509,CB$9)/COUNTA('Job Catalog'!$C$10:$C$509),""))</f>
        <v/>
      </c>
      <c r="CC127" s="57">
        <f>IF(OR($A127="",CC$9=""),"",IFERROR(COUNTIFS('Job Catalog'!$F$10:$F$509,$A127,'Job Catalog'!$H$10:$H$509,CC$7,'Job Catalog'!$I$10:$I$509,CC$9)/COUNTA('Job Catalog'!$C$10:$C$509),""))</f>
        <v/>
      </c>
      <c r="CD127" s="57">
        <f>IF(OR($A127="",CD$9=""),"",IFERROR(COUNTIFS('Job Catalog'!$F$10:$F$509,$A127,'Job Catalog'!$H$10:$H$509,CD$7,'Job Catalog'!$I$10:$I$509,CD$9)/COUNTA('Job Catalog'!$C$10:$C$509),""))</f>
        <v/>
      </c>
      <c r="CE127" s="57">
        <f>IF(OR($A127="",CE$9=""),"",IFERROR(COUNTIFS('Job Catalog'!$F$10:$F$509,$A127,'Job Catalog'!$H$10:$H$509,CE$7,'Job Catalog'!$I$10:$I$509,CE$9)/COUNTA('Job Catalog'!$C$10:$C$509),""))</f>
        <v/>
      </c>
      <c r="CF127" s="57">
        <f>IF(OR($A127="",CF$9=""),"",IFERROR(COUNTIFS('Job Catalog'!$F$10:$F$509,$A127,'Job Catalog'!$H$10:$H$509,CF$7,'Job Catalog'!$I$10:$I$509,CF$9)/COUNTA('Job Catalog'!$C$10:$C$509),""))</f>
        <v/>
      </c>
      <c r="CG127" s="57">
        <f>IF(OR($A127="",CG$9=""),"",IFERROR(COUNTIFS('Job Catalog'!$F$10:$F$509,$A127,'Job Catalog'!$H$10:$H$509,CG$7,'Job Catalog'!$I$10:$I$509,CG$9)/COUNTA('Job Catalog'!$C$10:$C$509),""))</f>
        <v/>
      </c>
      <c r="CH127" s="57">
        <f>IF(OR($A127="",CH$9=""),"",IFERROR(COUNTIFS('Job Catalog'!$F$10:$F$509,$A127,'Job Catalog'!$H$10:$H$509,CH$7,'Job Catalog'!$I$10:$I$509,CH$9)/COUNTA('Job Catalog'!$C$10:$C$509),""))</f>
        <v/>
      </c>
      <c r="CI127" s="57">
        <f>IF(OR($A127="",CI$9=""),"",IFERROR(COUNTIFS('Job Catalog'!$F$10:$F$509,$A127,'Job Catalog'!$H$10:$H$509,CI$7,'Job Catalog'!$I$10:$I$509,CI$9)/COUNTA('Job Catalog'!$C$10:$C$509),""))</f>
        <v/>
      </c>
      <c r="CJ127" s="57">
        <f>IF(OR($A127="",CJ$9=""),"",IFERROR(COUNTIFS('Job Catalog'!$F$10:$F$509,$A127,'Job Catalog'!$H$10:$H$509,CJ$7,'Job Catalog'!$I$10:$I$509,CJ$9)/COUNTA('Job Catalog'!$C$10:$C$509),""))</f>
        <v/>
      </c>
      <c r="CK127" s="57">
        <f>IF(OR($A127="",CK$9=""),"",IFERROR(COUNTIFS('Job Catalog'!$F$10:$F$509,$A127,'Job Catalog'!$H$10:$H$509,CK$7,'Job Catalog'!$I$10:$I$509,CK$9)/COUNTA('Job Catalog'!$C$10:$C$509),""))</f>
        <v/>
      </c>
      <c r="CL127" s="57">
        <f>IF(OR($A127="",CL$9=""),"",IFERROR(COUNTIFS('Job Catalog'!$F$10:$F$509,$A127,'Job Catalog'!$H$10:$H$509,CL$7,'Job Catalog'!$I$10:$I$509,CL$9)/COUNTA('Job Catalog'!$C$10:$C$509),""))</f>
        <v/>
      </c>
      <c r="CM127" s="57">
        <f>IF(OR($A127="",CM$9=""),"",IFERROR(COUNTIFS('Job Catalog'!$F$10:$F$509,$A127,'Job Catalog'!$H$10:$H$509,CM$7,'Job Catalog'!$I$10:$I$509,CM$9)/COUNTA('Job Catalog'!$C$10:$C$509),""))</f>
        <v/>
      </c>
      <c r="CN127" s="57">
        <f>IF(OR($A127="",CN$9=""),"",IFERROR(COUNTIFS('Job Catalog'!$F$10:$F$509,$A127,'Job Catalog'!$H$10:$H$509,CN$7,'Job Catalog'!$I$10:$I$509,CN$9)/COUNTA('Job Catalog'!$C$10:$C$509),""))</f>
        <v/>
      </c>
      <c r="CO127" s="57">
        <f>IF(OR($A127="",CO$9=""),"",IFERROR(COUNTIFS('Job Catalog'!$F$10:$F$509,$A127,'Job Catalog'!$H$10:$H$509,CO$7,'Job Catalog'!$I$10:$I$509,CO$9)/COUNTA('Job Catalog'!$C$10:$C$509),""))</f>
        <v/>
      </c>
      <c r="CP127" s="57">
        <f>IF(OR($A127="",CP$9=""),"",IFERROR(COUNTIFS('Job Catalog'!$F$10:$F$509,$A127,'Job Catalog'!$H$10:$H$509,CP$7,'Job Catalog'!$I$10:$I$509,CP$9)/COUNTA('Job Catalog'!$C$10:$C$509),""))</f>
        <v/>
      </c>
      <c r="CQ127" s="57">
        <f>IF(OR($A127="",CQ$9=""),"",IFERROR(COUNTIFS('Job Catalog'!$F$10:$F$509,$A127,'Job Catalog'!$H$10:$H$509,CQ$7,'Job Catalog'!$I$10:$I$509,CQ$9)/COUNTA('Job Catalog'!$C$10:$C$509),""))</f>
        <v/>
      </c>
      <c r="CR127" s="57">
        <f>IF(OR($A127="",CR$9=""),"",IFERROR(COUNTIFS('Job Catalog'!$F$10:$F$509,$A127,'Job Catalog'!$H$10:$H$509,CR$7,'Job Catalog'!$I$10:$I$509,CR$9)/COUNTA('Job Catalog'!$C$10:$C$509),""))</f>
        <v/>
      </c>
      <c r="CS127" s="57">
        <f>IF(OR($A127="",CS$9=""),"",IFERROR(COUNTIFS('Job Catalog'!$F$10:$F$509,$A127,'Job Catalog'!$H$10:$H$509,CS$7,'Job Catalog'!$I$10:$I$509,CS$9)/COUNTA('Job Catalog'!$C$10:$C$509),""))</f>
        <v/>
      </c>
      <c r="CT127" s="57">
        <f>IF(OR($A127="",CT$9=""),"",IFERROR(COUNTIFS('Job Catalog'!$F$10:$F$509,$A127,'Job Catalog'!$H$10:$H$509,CT$7,'Job Catalog'!$I$10:$I$509,CT$9)/COUNTA('Job Catalog'!$C$10:$C$509),""))</f>
        <v/>
      </c>
      <c r="CU127" s="58">
        <f>IF($A127="","",SUM(C127:CT127))</f>
        <v/>
      </c>
    </row>
    <row r="128">
      <c r="A128">
        <f>IF(SETUP!$C266="","",SETUP!$C266)</f>
        <v/>
      </c>
      <c r="B128" s="9">
        <f>IF(SETUP!$C266="","",SETUP!$B266&amp;" / "&amp;SETUP!$D266)</f>
        <v/>
      </c>
      <c r="C128" s="57">
        <f>IF(OR($A128="",C$9=""),"",IFERROR(COUNTIFS('Job Catalog'!$F$10:$F$509,$A128,'Job Catalog'!$H$10:$H$509,C$7,'Job Catalog'!$I$10:$I$509,C$9)/COUNTA('Job Catalog'!$C$10:$C$509),""))</f>
        <v/>
      </c>
      <c r="D128" s="57">
        <f>IF(OR($A128="",D$9=""),"",IFERROR(COUNTIFS('Job Catalog'!$F$10:$F$509,$A128,'Job Catalog'!$H$10:$H$509,D$7,'Job Catalog'!$I$10:$I$509,D$9)/COUNTA('Job Catalog'!$C$10:$C$509),""))</f>
        <v/>
      </c>
      <c r="E128" s="57">
        <f>IF(OR($A128="",E$9=""),"",IFERROR(COUNTIFS('Job Catalog'!$F$10:$F$509,$A128,'Job Catalog'!$H$10:$H$509,E$7,'Job Catalog'!$I$10:$I$509,E$9)/COUNTA('Job Catalog'!$C$10:$C$509),""))</f>
        <v/>
      </c>
      <c r="F128" s="57">
        <f>IF(OR($A128="",F$9=""),"",IFERROR(COUNTIFS('Job Catalog'!$F$10:$F$509,$A128,'Job Catalog'!$H$10:$H$509,F$7,'Job Catalog'!$I$10:$I$509,F$9)/COUNTA('Job Catalog'!$C$10:$C$509),""))</f>
        <v/>
      </c>
      <c r="G128" s="57">
        <f>IF(OR($A128="",G$9=""),"",IFERROR(COUNTIFS('Job Catalog'!$F$10:$F$509,$A128,'Job Catalog'!$H$10:$H$509,G$7,'Job Catalog'!$I$10:$I$509,G$9)/COUNTA('Job Catalog'!$C$10:$C$509),""))</f>
        <v/>
      </c>
      <c r="H128" s="57">
        <f>IF(OR($A128="",H$9=""),"",IFERROR(COUNTIFS('Job Catalog'!$F$10:$F$509,$A128,'Job Catalog'!$H$10:$H$509,H$7,'Job Catalog'!$I$10:$I$509,H$9)/COUNTA('Job Catalog'!$C$10:$C$509),""))</f>
        <v/>
      </c>
      <c r="I128" s="57">
        <f>IF(OR($A128="",I$9=""),"",IFERROR(COUNTIFS('Job Catalog'!$F$10:$F$509,$A128,'Job Catalog'!$H$10:$H$509,I$7,'Job Catalog'!$I$10:$I$509,I$9)/COUNTA('Job Catalog'!$C$10:$C$509),""))</f>
        <v/>
      </c>
      <c r="J128" s="57">
        <f>IF(OR($A128="",J$9=""),"",IFERROR(COUNTIFS('Job Catalog'!$F$10:$F$509,$A128,'Job Catalog'!$H$10:$H$509,J$7,'Job Catalog'!$I$10:$I$509,J$9)/COUNTA('Job Catalog'!$C$10:$C$509),""))</f>
        <v/>
      </c>
      <c r="K128" s="57">
        <f>IF(OR($A128="",K$9=""),"",IFERROR(COUNTIFS('Job Catalog'!$F$10:$F$509,$A128,'Job Catalog'!$H$10:$H$509,K$7,'Job Catalog'!$I$10:$I$509,K$9)/COUNTA('Job Catalog'!$C$10:$C$509),""))</f>
        <v/>
      </c>
      <c r="L128" s="57">
        <f>IF(OR($A128="",L$9=""),"",IFERROR(COUNTIFS('Job Catalog'!$F$10:$F$509,$A128,'Job Catalog'!$H$10:$H$509,L$7,'Job Catalog'!$I$10:$I$509,L$9)/COUNTA('Job Catalog'!$C$10:$C$509),""))</f>
        <v/>
      </c>
      <c r="M128" s="57">
        <f>IF(OR($A128="",M$9=""),"",IFERROR(COUNTIFS('Job Catalog'!$F$10:$F$509,$A128,'Job Catalog'!$H$10:$H$509,M$7,'Job Catalog'!$I$10:$I$509,M$9)/COUNTA('Job Catalog'!$C$10:$C$509),""))</f>
        <v/>
      </c>
      <c r="N128" s="57">
        <f>IF(OR($A128="",N$9=""),"",IFERROR(COUNTIFS('Job Catalog'!$F$10:$F$509,$A128,'Job Catalog'!$H$10:$H$509,N$7,'Job Catalog'!$I$10:$I$509,N$9)/COUNTA('Job Catalog'!$C$10:$C$509),""))</f>
        <v/>
      </c>
      <c r="O128" s="57">
        <f>IF(OR($A128="",O$9=""),"",IFERROR(COUNTIFS('Job Catalog'!$F$10:$F$509,$A128,'Job Catalog'!$H$10:$H$509,O$7,'Job Catalog'!$I$10:$I$509,O$9)/COUNTA('Job Catalog'!$C$10:$C$509),""))</f>
        <v/>
      </c>
      <c r="P128" s="57">
        <f>IF(OR($A128="",P$9=""),"",IFERROR(COUNTIFS('Job Catalog'!$F$10:$F$509,$A128,'Job Catalog'!$H$10:$H$509,P$7,'Job Catalog'!$I$10:$I$509,P$9)/COUNTA('Job Catalog'!$C$10:$C$509),""))</f>
        <v/>
      </c>
      <c r="Q128" s="57">
        <f>IF(OR($A128="",Q$9=""),"",IFERROR(COUNTIFS('Job Catalog'!$F$10:$F$509,$A128,'Job Catalog'!$H$10:$H$509,Q$7,'Job Catalog'!$I$10:$I$509,Q$9)/COUNTA('Job Catalog'!$C$10:$C$509),""))</f>
        <v/>
      </c>
      <c r="R128" s="57">
        <f>IF(OR($A128="",R$9=""),"",IFERROR(COUNTIFS('Job Catalog'!$F$10:$F$509,$A128,'Job Catalog'!$H$10:$H$509,R$7,'Job Catalog'!$I$10:$I$509,R$9)/COUNTA('Job Catalog'!$C$10:$C$509),""))</f>
        <v/>
      </c>
      <c r="S128" s="57">
        <f>IF(OR($A128="",S$9=""),"",IFERROR(COUNTIFS('Job Catalog'!$F$10:$F$509,$A128,'Job Catalog'!$H$10:$H$509,S$7,'Job Catalog'!$I$10:$I$509,S$9)/COUNTA('Job Catalog'!$C$10:$C$509),""))</f>
        <v/>
      </c>
      <c r="T128" s="57">
        <f>IF(OR($A128="",T$9=""),"",IFERROR(COUNTIFS('Job Catalog'!$F$10:$F$509,$A128,'Job Catalog'!$H$10:$H$509,T$7,'Job Catalog'!$I$10:$I$509,T$9)/COUNTA('Job Catalog'!$C$10:$C$509),""))</f>
        <v/>
      </c>
      <c r="U128" s="57">
        <f>IF(OR($A128="",U$9=""),"",IFERROR(COUNTIFS('Job Catalog'!$F$10:$F$509,$A128,'Job Catalog'!$H$10:$H$509,U$7,'Job Catalog'!$I$10:$I$509,U$9)/COUNTA('Job Catalog'!$C$10:$C$509),""))</f>
        <v/>
      </c>
      <c r="V128" s="57">
        <f>IF(OR($A128="",V$9=""),"",IFERROR(COUNTIFS('Job Catalog'!$F$10:$F$509,$A128,'Job Catalog'!$H$10:$H$509,V$7,'Job Catalog'!$I$10:$I$509,V$9)/COUNTA('Job Catalog'!$C$10:$C$509),""))</f>
        <v/>
      </c>
      <c r="W128" s="57">
        <f>IF(OR($A128="",W$9=""),"",IFERROR(COUNTIFS('Job Catalog'!$F$10:$F$509,$A128,'Job Catalog'!$H$10:$H$509,W$7,'Job Catalog'!$I$10:$I$509,W$9)/COUNTA('Job Catalog'!$C$10:$C$509),""))</f>
        <v/>
      </c>
      <c r="X128" s="57">
        <f>IF(OR($A128="",X$9=""),"",IFERROR(COUNTIFS('Job Catalog'!$F$10:$F$509,$A128,'Job Catalog'!$H$10:$H$509,X$7,'Job Catalog'!$I$10:$I$509,X$9)/COUNTA('Job Catalog'!$C$10:$C$509),""))</f>
        <v/>
      </c>
      <c r="Y128" s="57">
        <f>IF(OR($A128="",Y$9=""),"",IFERROR(COUNTIFS('Job Catalog'!$F$10:$F$509,$A128,'Job Catalog'!$H$10:$H$509,Y$7,'Job Catalog'!$I$10:$I$509,Y$9)/COUNTA('Job Catalog'!$C$10:$C$509),""))</f>
        <v/>
      </c>
      <c r="Z128" s="57">
        <f>IF(OR($A128="",Z$9=""),"",IFERROR(COUNTIFS('Job Catalog'!$F$10:$F$509,$A128,'Job Catalog'!$H$10:$H$509,Z$7,'Job Catalog'!$I$10:$I$509,Z$9)/COUNTA('Job Catalog'!$C$10:$C$509),""))</f>
        <v/>
      </c>
      <c r="AA128" s="57">
        <f>IF(OR($A128="",AA$9=""),"",IFERROR(COUNTIFS('Job Catalog'!$F$10:$F$509,$A128,'Job Catalog'!$H$10:$H$509,AA$7,'Job Catalog'!$I$10:$I$509,AA$9)/COUNTA('Job Catalog'!$C$10:$C$509),""))</f>
        <v/>
      </c>
      <c r="AB128" s="57">
        <f>IF(OR($A128="",AB$9=""),"",IFERROR(COUNTIFS('Job Catalog'!$F$10:$F$509,$A128,'Job Catalog'!$H$10:$H$509,AB$7,'Job Catalog'!$I$10:$I$509,AB$9)/COUNTA('Job Catalog'!$C$10:$C$509),""))</f>
        <v/>
      </c>
      <c r="AC128" s="57">
        <f>IF(OR($A128="",AC$9=""),"",IFERROR(COUNTIFS('Job Catalog'!$F$10:$F$509,$A128,'Job Catalog'!$H$10:$H$509,AC$7,'Job Catalog'!$I$10:$I$509,AC$9)/COUNTA('Job Catalog'!$C$10:$C$509),""))</f>
        <v/>
      </c>
      <c r="AD128" s="57">
        <f>IF(OR($A128="",AD$9=""),"",IFERROR(COUNTIFS('Job Catalog'!$F$10:$F$509,$A128,'Job Catalog'!$H$10:$H$509,AD$7,'Job Catalog'!$I$10:$I$509,AD$9)/COUNTA('Job Catalog'!$C$10:$C$509),""))</f>
        <v/>
      </c>
      <c r="AE128" s="57">
        <f>IF(OR($A128="",AE$9=""),"",IFERROR(COUNTIFS('Job Catalog'!$F$10:$F$509,$A128,'Job Catalog'!$H$10:$H$509,AE$7,'Job Catalog'!$I$10:$I$509,AE$9)/COUNTA('Job Catalog'!$C$10:$C$509),""))</f>
        <v/>
      </c>
      <c r="AF128" s="57">
        <f>IF(OR($A128="",AF$9=""),"",IFERROR(COUNTIFS('Job Catalog'!$F$10:$F$509,$A128,'Job Catalog'!$H$10:$H$509,AF$7,'Job Catalog'!$I$10:$I$509,AF$9)/COUNTA('Job Catalog'!$C$10:$C$509),""))</f>
        <v/>
      </c>
      <c r="AG128" s="57">
        <f>IF(OR($A128="",AG$9=""),"",IFERROR(COUNTIFS('Job Catalog'!$F$10:$F$509,$A128,'Job Catalog'!$H$10:$H$509,AG$7,'Job Catalog'!$I$10:$I$509,AG$9)/COUNTA('Job Catalog'!$C$10:$C$509),""))</f>
        <v/>
      </c>
      <c r="AH128" s="57">
        <f>IF(OR($A128="",AH$9=""),"",IFERROR(COUNTIFS('Job Catalog'!$F$10:$F$509,$A128,'Job Catalog'!$H$10:$H$509,AH$7,'Job Catalog'!$I$10:$I$509,AH$9)/COUNTA('Job Catalog'!$C$10:$C$509),""))</f>
        <v/>
      </c>
      <c r="AI128" s="57">
        <f>IF(OR($A128="",AI$9=""),"",IFERROR(COUNTIFS('Job Catalog'!$F$10:$F$509,$A128,'Job Catalog'!$H$10:$H$509,AI$7,'Job Catalog'!$I$10:$I$509,AI$9)/COUNTA('Job Catalog'!$C$10:$C$509),""))</f>
        <v/>
      </c>
      <c r="AJ128" s="57">
        <f>IF(OR($A128="",AJ$9=""),"",IFERROR(COUNTIFS('Job Catalog'!$F$10:$F$509,$A128,'Job Catalog'!$H$10:$H$509,AJ$7,'Job Catalog'!$I$10:$I$509,AJ$9)/COUNTA('Job Catalog'!$C$10:$C$509),""))</f>
        <v/>
      </c>
      <c r="AK128" s="57">
        <f>IF(OR($A128="",AK$9=""),"",IFERROR(COUNTIFS('Job Catalog'!$F$10:$F$509,$A128,'Job Catalog'!$H$10:$H$509,AK$7,'Job Catalog'!$I$10:$I$509,AK$9)/COUNTA('Job Catalog'!$C$10:$C$509),""))</f>
        <v/>
      </c>
      <c r="AL128" s="57">
        <f>IF(OR($A128="",AL$9=""),"",IFERROR(COUNTIFS('Job Catalog'!$F$10:$F$509,$A128,'Job Catalog'!$H$10:$H$509,AL$7,'Job Catalog'!$I$10:$I$509,AL$9)/COUNTA('Job Catalog'!$C$10:$C$509),""))</f>
        <v/>
      </c>
      <c r="AM128" s="57">
        <f>IF(OR($A128="",AM$9=""),"",IFERROR(COUNTIFS('Job Catalog'!$F$10:$F$509,$A128,'Job Catalog'!$H$10:$H$509,AM$7,'Job Catalog'!$I$10:$I$509,AM$9)/COUNTA('Job Catalog'!$C$10:$C$509),""))</f>
        <v/>
      </c>
      <c r="AN128" s="57">
        <f>IF(OR($A128="",AN$9=""),"",IFERROR(COUNTIFS('Job Catalog'!$F$10:$F$509,$A128,'Job Catalog'!$H$10:$H$509,AN$7,'Job Catalog'!$I$10:$I$509,AN$9)/COUNTA('Job Catalog'!$C$10:$C$509),""))</f>
        <v/>
      </c>
      <c r="AO128" s="57">
        <f>IF(OR($A128="",AO$9=""),"",IFERROR(COUNTIFS('Job Catalog'!$F$10:$F$509,$A128,'Job Catalog'!$H$10:$H$509,AO$7,'Job Catalog'!$I$10:$I$509,AO$9)/COUNTA('Job Catalog'!$C$10:$C$509),""))</f>
        <v/>
      </c>
      <c r="AP128" s="57">
        <f>IF(OR($A128="",AP$9=""),"",IFERROR(COUNTIFS('Job Catalog'!$F$10:$F$509,$A128,'Job Catalog'!$H$10:$H$509,AP$7,'Job Catalog'!$I$10:$I$509,AP$9)/COUNTA('Job Catalog'!$C$10:$C$509),""))</f>
        <v/>
      </c>
      <c r="AQ128" s="57">
        <f>IF(OR($A128="",AQ$9=""),"",IFERROR(COUNTIFS('Job Catalog'!$F$10:$F$509,$A128,'Job Catalog'!$H$10:$H$509,AQ$7,'Job Catalog'!$I$10:$I$509,AQ$9)/COUNTA('Job Catalog'!$C$10:$C$509),""))</f>
        <v/>
      </c>
      <c r="AR128" s="57">
        <f>IF(OR($A128="",AR$9=""),"",IFERROR(COUNTIFS('Job Catalog'!$F$10:$F$509,$A128,'Job Catalog'!$H$10:$H$509,AR$7,'Job Catalog'!$I$10:$I$509,AR$9)/COUNTA('Job Catalog'!$C$10:$C$509),""))</f>
        <v/>
      </c>
      <c r="AS128" s="57">
        <f>IF(OR($A128="",AS$9=""),"",IFERROR(COUNTIFS('Job Catalog'!$F$10:$F$509,$A128,'Job Catalog'!$H$10:$H$509,AS$7,'Job Catalog'!$I$10:$I$509,AS$9)/COUNTA('Job Catalog'!$C$10:$C$509),""))</f>
        <v/>
      </c>
      <c r="AT128" s="57">
        <f>IF(OR($A128="",AT$9=""),"",IFERROR(COUNTIFS('Job Catalog'!$F$10:$F$509,$A128,'Job Catalog'!$H$10:$H$509,AT$7,'Job Catalog'!$I$10:$I$509,AT$9)/COUNTA('Job Catalog'!$C$10:$C$509),""))</f>
        <v/>
      </c>
      <c r="AU128" s="57">
        <f>IF(OR($A128="",AU$9=""),"",IFERROR(COUNTIFS('Job Catalog'!$F$10:$F$509,$A128,'Job Catalog'!$H$10:$H$509,AU$7,'Job Catalog'!$I$10:$I$509,AU$9)/COUNTA('Job Catalog'!$C$10:$C$509),""))</f>
        <v/>
      </c>
      <c r="AV128" s="57">
        <f>IF(OR($A128="",AV$9=""),"",IFERROR(COUNTIFS('Job Catalog'!$F$10:$F$509,$A128,'Job Catalog'!$H$10:$H$509,AV$7,'Job Catalog'!$I$10:$I$509,AV$9)/COUNTA('Job Catalog'!$C$10:$C$509),""))</f>
        <v/>
      </c>
      <c r="AW128" s="57">
        <f>IF(OR($A128="",AW$9=""),"",IFERROR(COUNTIFS('Job Catalog'!$F$10:$F$509,$A128,'Job Catalog'!$H$10:$H$509,AW$7,'Job Catalog'!$I$10:$I$509,AW$9)/COUNTA('Job Catalog'!$C$10:$C$509),""))</f>
        <v/>
      </c>
      <c r="AX128" s="57">
        <f>IF(OR($A128="",AX$9=""),"",IFERROR(COUNTIFS('Job Catalog'!$F$10:$F$509,$A128,'Job Catalog'!$H$10:$H$509,AX$7,'Job Catalog'!$I$10:$I$509,AX$9)/COUNTA('Job Catalog'!$C$10:$C$509),""))</f>
        <v/>
      </c>
      <c r="AY128" s="57">
        <f>IF(OR($A128="",AY$9=""),"",IFERROR(COUNTIFS('Job Catalog'!$F$10:$F$509,$A128,'Job Catalog'!$H$10:$H$509,AY$7,'Job Catalog'!$I$10:$I$509,AY$9)/COUNTA('Job Catalog'!$C$10:$C$509),""))</f>
        <v/>
      </c>
      <c r="AZ128" s="57">
        <f>IF(OR($A128="",AZ$9=""),"",IFERROR(COUNTIFS('Job Catalog'!$F$10:$F$509,$A128,'Job Catalog'!$H$10:$H$509,AZ$7,'Job Catalog'!$I$10:$I$509,AZ$9)/COUNTA('Job Catalog'!$C$10:$C$509),""))</f>
        <v/>
      </c>
      <c r="BA128" s="57">
        <f>IF(OR($A128="",BA$9=""),"",IFERROR(COUNTIFS('Job Catalog'!$F$10:$F$509,$A128,'Job Catalog'!$H$10:$H$509,BA$7,'Job Catalog'!$I$10:$I$509,BA$9)/COUNTA('Job Catalog'!$C$10:$C$509),""))</f>
        <v/>
      </c>
      <c r="BB128" s="57">
        <f>IF(OR($A128="",BB$9=""),"",IFERROR(COUNTIFS('Job Catalog'!$F$10:$F$509,$A128,'Job Catalog'!$H$10:$H$509,BB$7,'Job Catalog'!$I$10:$I$509,BB$9)/COUNTA('Job Catalog'!$C$10:$C$509),""))</f>
        <v/>
      </c>
      <c r="BC128" s="57">
        <f>IF(OR($A128="",BC$9=""),"",IFERROR(COUNTIFS('Job Catalog'!$F$10:$F$509,$A128,'Job Catalog'!$H$10:$H$509,BC$7,'Job Catalog'!$I$10:$I$509,BC$9)/COUNTA('Job Catalog'!$C$10:$C$509),""))</f>
        <v/>
      </c>
      <c r="BD128" s="57">
        <f>IF(OR($A128="",BD$9=""),"",IFERROR(COUNTIFS('Job Catalog'!$F$10:$F$509,$A128,'Job Catalog'!$H$10:$H$509,BD$7,'Job Catalog'!$I$10:$I$509,BD$9)/COUNTA('Job Catalog'!$C$10:$C$509),""))</f>
        <v/>
      </c>
      <c r="BE128" s="57">
        <f>IF(OR($A128="",BE$9=""),"",IFERROR(COUNTIFS('Job Catalog'!$F$10:$F$509,$A128,'Job Catalog'!$H$10:$H$509,BE$7,'Job Catalog'!$I$10:$I$509,BE$9)/COUNTA('Job Catalog'!$C$10:$C$509),""))</f>
        <v/>
      </c>
      <c r="BF128" s="57">
        <f>IF(OR($A128="",BF$9=""),"",IFERROR(COUNTIFS('Job Catalog'!$F$10:$F$509,$A128,'Job Catalog'!$H$10:$H$509,BF$7,'Job Catalog'!$I$10:$I$509,BF$9)/COUNTA('Job Catalog'!$C$10:$C$509),""))</f>
        <v/>
      </c>
      <c r="BG128" s="57">
        <f>IF(OR($A128="",BG$9=""),"",IFERROR(COUNTIFS('Job Catalog'!$F$10:$F$509,$A128,'Job Catalog'!$H$10:$H$509,BG$7,'Job Catalog'!$I$10:$I$509,BG$9)/COUNTA('Job Catalog'!$C$10:$C$509),""))</f>
        <v/>
      </c>
      <c r="BH128" s="57">
        <f>IF(OR($A128="",BH$9=""),"",IFERROR(COUNTIFS('Job Catalog'!$F$10:$F$509,$A128,'Job Catalog'!$H$10:$H$509,BH$7,'Job Catalog'!$I$10:$I$509,BH$9)/COUNTA('Job Catalog'!$C$10:$C$509),""))</f>
        <v/>
      </c>
      <c r="BI128" s="57">
        <f>IF(OR($A128="",BI$9=""),"",IFERROR(COUNTIFS('Job Catalog'!$F$10:$F$509,$A128,'Job Catalog'!$H$10:$H$509,BI$7,'Job Catalog'!$I$10:$I$509,BI$9)/COUNTA('Job Catalog'!$C$10:$C$509),""))</f>
        <v/>
      </c>
      <c r="BJ128" s="57">
        <f>IF(OR($A128="",BJ$9=""),"",IFERROR(COUNTIFS('Job Catalog'!$F$10:$F$509,$A128,'Job Catalog'!$H$10:$H$509,BJ$7,'Job Catalog'!$I$10:$I$509,BJ$9)/COUNTA('Job Catalog'!$C$10:$C$509),""))</f>
        <v/>
      </c>
      <c r="BK128" s="57">
        <f>IF(OR($A128="",BK$9=""),"",IFERROR(COUNTIFS('Job Catalog'!$F$10:$F$509,$A128,'Job Catalog'!$H$10:$H$509,BK$7,'Job Catalog'!$I$10:$I$509,BK$9)/COUNTA('Job Catalog'!$C$10:$C$509),""))</f>
        <v/>
      </c>
      <c r="BL128" s="57">
        <f>IF(OR($A128="",BL$9=""),"",IFERROR(COUNTIFS('Job Catalog'!$F$10:$F$509,$A128,'Job Catalog'!$H$10:$H$509,BL$7,'Job Catalog'!$I$10:$I$509,BL$9)/COUNTA('Job Catalog'!$C$10:$C$509),""))</f>
        <v/>
      </c>
      <c r="BM128" s="57">
        <f>IF(OR($A128="",BM$9=""),"",IFERROR(COUNTIFS('Job Catalog'!$F$10:$F$509,$A128,'Job Catalog'!$H$10:$H$509,BM$7,'Job Catalog'!$I$10:$I$509,BM$9)/COUNTA('Job Catalog'!$C$10:$C$509),""))</f>
        <v/>
      </c>
      <c r="BN128" s="57">
        <f>IF(OR($A128="",BN$9=""),"",IFERROR(COUNTIFS('Job Catalog'!$F$10:$F$509,$A128,'Job Catalog'!$H$10:$H$509,BN$7,'Job Catalog'!$I$10:$I$509,BN$9)/COUNTA('Job Catalog'!$C$10:$C$509),""))</f>
        <v/>
      </c>
      <c r="BO128" s="57">
        <f>IF(OR($A128="",BO$9=""),"",IFERROR(COUNTIFS('Job Catalog'!$F$10:$F$509,$A128,'Job Catalog'!$H$10:$H$509,BO$7,'Job Catalog'!$I$10:$I$509,BO$9)/COUNTA('Job Catalog'!$C$10:$C$509),""))</f>
        <v/>
      </c>
      <c r="BP128" s="57">
        <f>IF(OR($A128="",BP$9=""),"",IFERROR(COUNTIFS('Job Catalog'!$F$10:$F$509,$A128,'Job Catalog'!$H$10:$H$509,BP$7,'Job Catalog'!$I$10:$I$509,BP$9)/COUNTA('Job Catalog'!$C$10:$C$509),""))</f>
        <v/>
      </c>
      <c r="BQ128" s="57">
        <f>IF(OR($A128="",BQ$9=""),"",IFERROR(COUNTIFS('Job Catalog'!$F$10:$F$509,$A128,'Job Catalog'!$H$10:$H$509,BQ$7,'Job Catalog'!$I$10:$I$509,BQ$9)/COUNTA('Job Catalog'!$C$10:$C$509),""))</f>
        <v/>
      </c>
      <c r="BR128" s="57">
        <f>IF(OR($A128="",BR$9=""),"",IFERROR(COUNTIFS('Job Catalog'!$F$10:$F$509,$A128,'Job Catalog'!$H$10:$H$509,BR$7,'Job Catalog'!$I$10:$I$509,BR$9)/COUNTA('Job Catalog'!$C$10:$C$509),""))</f>
        <v/>
      </c>
      <c r="BS128" s="57">
        <f>IF(OR($A128="",BS$9=""),"",IFERROR(COUNTIFS('Job Catalog'!$F$10:$F$509,$A128,'Job Catalog'!$H$10:$H$509,BS$7,'Job Catalog'!$I$10:$I$509,BS$9)/COUNTA('Job Catalog'!$C$10:$C$509),""))</f>
        <v/>
      </c>
      <c r="BT128" s="57">
        <f>IF(OR($A128="",BT$9=""),"",IFERROR(COUNTIFS('Job Catalog'!$F$10:$F$509,$A128,'Job Catalog'!$H$10:$H$509,BT$7,'Job Catalog'!$I$10:$I$509,BT$9)/COUNTA('Job Catalog'!$C$10:$C$509),""))</f>
        <v/>
      </c>
      <c r="BU128" s="57">
        <f>IF(OR($A128="",BU$9=""),"",IFERROR(COUNTIFS('Job Catalog'!$F$10:$F$509,$A128,'Job Catalog'!$H$10:$H$509,BU$7,'Job Catalog'!$I$10:$I$509,BU$9)/COUNTA('Job Catalog'!$C$10:$C$509),""))</f>
        <v/>
      </c>
      <c r="BV128" s="57">
        <f>IF(OR($A128="",BV$9=""),"",IFERROR(COUNTIFS('Job Catalog'!$F$10:$F$509,$A128,'Job Catalog'!$H$10:$H$509,BV$7,'Job Catalog'!$I$10:$I$509,BV$9)/COUNTA('Job Catalog'!$C$10:$C$509),""))</f>
        <v/>
      </c>
      <c r="BW128" s="57">
        <f>IF(OR($A128="",BW$9=""),"",IFERROR(COUNTIFS('Job Catalog'!$F$10:$F$509,$A128,'Job Catalog'!$H$10:$H$509,BW$7,'Job Catalog'!$I$10:$I$509,BW$9)/COUNTA('Job Catalog'!$C$10:$C$509),""))</f>
        <v/>
      </c>
      <c r="BX128" s="57">
        <f>IF(OR($A128="",BX$9=""),"",IFERROR(COUNTIFS('Job Catalog'!$F$10:$F$509,$A128,'Job Catalog'!$H$10:$H$509,BX$7,'Job Catalog'!$I$10:$I$509,BX$9)/COUNTA('Job Catalog'!$C$10:$C$509),""))</f>
        <v/>
      </c>
      <c r="BY128" s="57">
        <f>IF(OR($A128="",BY$9=""),"",IFERROR(COUNTIFS('Job Catalog'!$F$10:$F$509,$A128,'Job Catalog'!$H$10:$H$509,BY$7,'Job Catalog'!$I$10:$I$509,BY$9)/COUNTA('Job Catalog'!$C$10:$C$509),""))</f>
        <v/>
      </c>
      <c r="BZ128" s="57">
        <f>IF(OR($A128="",BZ$9=""),"",IFERROR(COUNTIFS('Job Catalog'!$F$10:$F$509,$A128,'Job Catalog'!$H$10:$H$509,BZ$7,'Job Catalog'!$I$10:$I$509,BZ$9)/COUNTA('Job Catalog'!$C$10:$C$509),""))</f>
        <v/>
      </c>
      <c r="CA128" s="57">
        <f>IF(OR($A128="",CA$9=""),"",IFERROR(COUNTIFS('Job Catalog'!$F$10:$F$509,$A128,'Job Catalog'!$H$10:$H$509,CA$7,'Job Catalog'!$I$10:$I$509,CA$9)/COUNTA('Job Catalog'!$C$10:$C$509),""))</f>
        <v/>
      </c>
      <c r="CB128" s="57">
        <f>IF(OR($A128="",CB$9=""),"",IFERROR(COUNTIFS('Job Catalog'!$F$10:$F$509,$A128,'Job Catalog'!$H$10:$H$509,CB$7,'Job Catalog'!$I$10:$I$509,CB$9)/COUNTA('Job Catalog'!$C$10:$C$509),""))</f>
        <v/>
      </c>
      <c r="CC128" s="57">
        <f>IF(OR($A128="",CC$9=""),"",IFERROR(COUNTIFS('Job Catalog'!$F$10:$F$509,$A128,'Job Catalog'!$H$10:$H$509,CC$7,'Job Catalog'!$I$10:$I$509,CC$9)/COUNTA('Job Catalog'!$C$10:$C$509),""))</f>
        <v/>
      </c>
      <c r="CD128" s="57">
        <f>IF(OR($A128="",CD$9=""),"",IFERROR(COUNTIFS('Job Catalog'!$F$10:$F$509,$A128,'Job Catalog'!$H$10:$H$509,CD$7,'Job Catalog'!$I$10:$I$509,CD$9)/COUNTA('Job Catalog'!$C$10:$C$509),""))</f>
        <v/>
      </c>
      <c r="CE128" s="57">
        <f>IF(OR($A128="",CE$9=""),"",IFERROR(COUNTIFS('Job Catalog'!$F$10:$F$509,$A128,'Job Catalog'!$H$10:$H$509,CE$7,'Job Catalog'!$I$10:$I$509,CE$9)/COUNTA('Job Catalog'!$C$10:$C$509),""))</f>
        <v/>
      </c>
      <c r="CF128" s="57">
        <f>IF(OR($A128="",CF$9=""),"",IFERROR(COUNTIFS('Job Catalog'!$F$10:$F$509,$A128,'Job Catalog'!$H$10:$H$509,CF$7,'Job Catalog'!$I$10:$I$509,CF$9)/COUNTA('Job Catalog'!$C$10:$C$509),""))</f>
        <v/>
      </c>
      <c r="CG128" s="57">
        <f>IF(OR($A128="",CG$9=""),"",IFERROR(COUNTIFS('Job Catalog'!$F$10:$F$509,$A128,'Job Catalog'!$H$10:$H$509,CG$7,'Job Catalog'!$I$10:$I$509,CG$9)/COUNTA('Job Catalog'!$C$10:$C$509),""))</f>
        <v/>
      </c>
      <c r="CH128" s="57">
        <f>IF(OR($A128="",CH$9=""),"",IFERROR(COUNTIFS('Job Catalog'!$F$10:$F$509,$A128,'Job Catalog'!$H$10:$H$509,CH$7,'Job Catalog'!$I$10:$I$509,CH$9)/COUNTA('Job Catalog'!$C$10:$C$509),""))</f>
        <v/>
      </c>
      <c r="CI128" s="57">
        <f>IF(OR($A128="",CI$9=""),"",IFERROR(COUNTIFS('Job Catalog'!$F$10:$F$509,$A128,'Job Catalog'!$H$10:$H$509,CI$7,'Job Catalog'!$I$10:$I$509,CI$9)/COUNTA('Job Catalog'!$C$10:$C$509),""))</f>
        <v/>
      </c>
      <c r="CJ128" s="57">
        <f>IF(OR($A128="",CJ$9=""),"",IFERROR(COUNTIFS('Job Catalog'!$F$10:$F$509,$A128,'Job Catalog'!$H$10:$H$509,CJ$7,'Job Catalog'!$I$10:$I$509,CJ$9)/COUNTA('Job Catalog'!$C$10:$C$509),""))</f>
        <v/>
      </c>
      <c r="CK128" s="57">
        <f>IF(OR($A128="",CK$9=""),"",IFERROR(COUNTIFS('Job Catalog'!$F$10:$F$509,$A128,'Job Catalog'!$H$10:$H$509,CK$7,'Job Catalog'!$I$10:$I$509,CK$9)/COUNTA('Job Catalog'!$C$10:$C$509),""))</f>
        <v/>
      </c>
      <c r="CL128" s="57">
        <f>IF(OR($A128="",CL$9=""),"",IFERROR(COUNTIFS('Job Catalog'!$F$10:$F$509,$A128,'Job Catalog'!$H$10:$H$509,CL$7,'Job Catalog'!$I$10:$I$509,CL$9)/COUNTA('Job Catalog'!$C$10:$C$509),""))</f>
        <v/>
      </c>
      <c r="CM128" s="57">
        <f>IF(OR($A128="",CM$9=""),"",IFERROR(COUNTIFS('Job Catalog'!$F$10:$F$509,$A128,'Job Catalog'!$H$10:$H$509,CM$7,'Job Catalog'!$I$10:$I$509,CM$9)/COUNTA('Job Catalog'!$C$10:$C$509),""))</f>
        <v/>
      </c>
      <c r="CN128" s="57">
        <f>IF(OR($A128="",CN$9=""),"",IFERROR(COUNTIFS('Job Catalog'!$F$10:$F$509,$A128,'Job Catalog'!$H$10:$H$509,CN$7,'Job Catalog'!$I$10:$I$509,CN$9)/COUNTA('Job Catalog'!$C$10:$C$509),""))</f>
        <v/>
      </c>
      <c r="CO128" s="57">
        <f>IF(OR($A128="",CO$9=""),"",IFERROR(COUNTIFS('Job Catalog'!$F$10:$F$509,$A128,'Job Catalog'!$H$10:$H$509,CO$7,'Job Catalog'!$I$10:$I$509,CO$9)/COUNTA('Job Catalog'!$C$10:$C$509),""))</f>
        <v/>
      </c>
      <c r="CP128" s="57">
        <f>IF(OR($A128="",CP$9=""),"",IFERROR(COUNTIFS('Job Catalog'!$F$10:$F$509,$A128,'Job Catalog'!$H$10:$H$509,CP$7,'Job Catalog'!$I$10:$I$509,CP$9)/COUNTA('Job Catalog'!$C$10:$C$509),""))</f>
        <v/>
      </c>
      <c r="CQ128" s="57">
        <f>IF(OR($A128="",CQ$9=""),"",IFERROR(COUNTIFS('Job Catalog'!$F$10:$F$509,$A128,'Job Catalog'!$H$10:$H$509,CQ$7,'Job Catalog'!$I$10:$I$509,CQ$9)/COUNTA('Job Catalog'!$C$10:$C$509),""))</f>
        <v/>
      </c>
      <c r="CR128" s="57">
        <f>IF(OR($A128="",CR$9=""),"",IFERROR(COUNTIFS('Job Catalog'!$F$10:$F$509,$A128,'Job Catalog'!$H$10:$H$509,CR$7,'Job Catalog'!$I$10:$I$509,CR$9)/COUNTA('Job Catalog'!$C$10:$C$509),""))</f>
        <v/>
      </c>
      <c r="CS128" s="57">
        <f>IF(OR($A128="",CS$9=""),"",IFERROR(COUNTIFS('Job Catalog'!$F$10:$F$509,$A128,'Job Catalog'!$H$10:$H$509,CS$7,'Job Catalog'!$I$10:$I$509,CS$9)/COUNTA('Job Catalog'!$C$10:$C$509),""))</f>
        <v/>
      </c>
      <c r="CT128" s="57">
        <f>IF(OR($A128="",CT$9=""),"",IFERROR(COUNTIFS('Job Catalog'!$F$10:$F$509,$A128,'Job Catalog'!$H$10:$H$509,CT$7,'Job Catalog'!$I$10:$I$509,CT$9)/COUNTA('Job Catalog'!$C$10:$C$509),""))</f>
        <v/>
      </c>
      <c r="CU128" s="58">
        <f>IF($A128="","",SUM(C128:CT128))</f>
        <v/>
      </c>
    </row>
    <row r="129">
      <c r="A129">
        <f>IF(SETUP!$C267="","",SETUP!$C267)</f>
        <v/>
      </c>
      <c r="B129" s="9">
        <f>IF(SETUP!$C267="","",SETUP!$B267&amp;" / "&amp;SETUP!$D267)</f>
        <v/>
      </c>
      <c r="C129" s="57">
        <f>IF(OR($A129="",C$9=""),"",IFERROR(COUNTIFS('Job Catalog'!$F$10:$F$509,$A129,'Job Catalog'!$H$10:$H$509,C$7,'Job Catalog'!$I$10:$I$509,C$9)/COUNTA('Job Catalog'!$C$10:$C$509),""))</f>
        <v/>
      </c>
      <c r="D129" s="57">
        <f>IF(OR($A129="",D$9=""),"",IFERROR(COUNTIFS('Job Catalog'!$F$10:$F$509,$A129,'Job Catalog'!$H$10:$H$509,D$7,'Job Catalog'!$I$10:$I$509,D$9)/COUNTA('Job Catalog'!$C$10:$C$509),""))</f>
        <v/>
      </c>
      <c r="E129" s="57">
        <f>IF(OR($A129="",E$9=""),"",IFERROR(COUNTIFS('Job Catalog'!$F$10:$F$509,$A129,'Job Catalog'!$H$10:$H$509,E$7,'Job Catalog'!$I$10:$I$509,E$9)/COUNTA('Job Catalog'!$C$10:$C$509),""))</f>
        <v/>
      </c>
      <c r="F129" s="57">
        <f>IF(OR($A129="",F$9=""),"",IFERROR(COUNTIFS('Job Catalog'!$F$10:$F$509,$A129,'Job Catalog'!$H$10:$H$509,F$7,'Job Catalog'!$I$10:$I$509,F$9)/COUNTA('Job Catalog'!$C$10:$C$509),""))</f>
        <v/>
      </c>
      <c r="G129" s="57">
        <f>IF(OR($A129="",G$9=""),"",IFERROR(COUNTIFS('Job Catalog'!$F$10:$F$509,$A129,'Job Catalog'!$H$10:$H$509,G$7,'Job Catalog'!$I$10:$I$509,G$9)/COUNTA('Job Catalog'!$C$10:$C$509),""))</f>
        <v/>
      </c>
      <c r="H129" s="57">
        <f>IF(OR($A129="",H$9=""),"",IFERROR(COUNTIFS('Job Catalog'!$F$10:$F$509,$A129,'Job Catalog'!$H$10:$H$509,H$7,'Job Catalog'!$I$10:$I$509,H$9)/COUNTA('Job Catalog'!$C$10:$C$509),""))</f>
        <v/>
      </c>
      <c r="I129" s="57">
        <f>IF(OR($A129="",I$9=""),"",IFERROR(COUNTIFS('Job Catalog'!$F$10:$F$509,$A129,'Job Catalog'!$H$10:$H$509,I$7,'Job Catalog'!$I$10:$I$509,I$9)/COUNTA('Job Catalog'!$C$10:$C$509),""))</f>
        <v/>
      </c>
      <c r="J129" s="57">
        <f>IF(OR($A129="",J$9=""),"",IFERROR(COUNTIFS('Job Catalog'!$F$10:$F$509,$A129,'Job Catalog'!$H$10:$H$509,J$7,'Job Catalog'!$I$10:$I$509,J$9)/COUNTA('Job Catalog'!$C$10:$C$509),""))</f>
        <v/>
      </c>
      <c r="K129" s="57">
        <f>IF(OR($A129="",K$9=""),"",IFERROR(COUNTIFS('Job Catalog'!$F$10:$F$509,$A129,'Job Catalog'!$H$10:$H$509,K$7,'Job Catalog'!$I$10:$I$509,K$9)/COUNTA('Job Catalog'!$C$10:$C$509),""))</f>
        <v/>
      </c>
      <c r="L129" s="57">
        <f>IF(OR($A129="",L$9=""),"",IFERROR(COUNTIFS('Job Catalog'!$F$10:$F$509,$A129,'Job Catalog'!$H$10:$H$509,L$7,'Job Catalog'!$I$10:$I$509,L$9)/COUNTA('Job Catalog'!$C$10:$C$509),""))</f>
        <v/>
      </c>
      <c r="M129" s="57">
        <f>IF(OR($A129="",M$9=""),"",IFERROR(COUNTIFS('Job Catalog'!$F$10:$F$509,$A129,'Job Catalog'!$H$10:$H$509,M$7,'Job Catalog'!$I$10:$I$509,M$9)/COUNTA('Job Catalog'!$C$10:$C$509),""))</f>
        <v/>
      </c>
      <c r="N129" s="57">
        <f>IF(OR($A129="",N$9=""),"",IFERROR(COUNTIFS('Job Catalog'!$F$10:$F$509,$A129,'Job Catalog'!$H$10:$H$509,N$7,'Job Catalog'!$I$10:$I$509,N$9)/COUNTA('Job Catalog'!$C$10:$C$509),""))</f>
        <v/>
      </c>
      <c r="O129" s="57">
        <f>IF(OR($A129="",O$9=""),"",IFERROR(COUNTIFS('Job Catalog'!$F$10:$F$509,$A129,'Job Catalog'!$H$10:$H$509,O$7,'Job Catalog'!$I$10:$I$509,O$9)/COUNTA('Job Catalog'!$C$10:$C$509),""))</f>
        <v/>
      </c>
      <c r="P129" s="57">
        <f>IF(OR($A129="",P$9=""),"",IFERROR(COUNTIFS('Job Catalog'!$F$10:$F$509,$A129,'Job Catalog'!$H$10:$H$509,P$7,'Job Catalog'!$I$10:$I$509,P$9)/COUNTA('Job Catalog'!$C$10:$C$509),""))</f>
        <v/>
      </c>
      <c r="Q129" s="57">
        <f>IF(OR($A129="",Q$9=""),"",IFERROR(COUNTIFS('Job Catalog'!$F$10:$F$509,$A129,'Job Catalog'!$H$10:$H$509,Q$7,'Job Catalog'!$I$10:$I$509,Q$9)/COUNTA('Job Catalog'!$C$10:$C$509),""))</f>
        <v/>
      </c>
      <c r="R129" s="57">
        <f>IF(OR($A129="",R$9=""),"",IFERROR(COUNTIFS('Job Catalog'!$F$10:$F$509,$A129,'Job Catalog'!$H$10:$H$509,R$7,'Job Catalog'!$I$10:$I$509,R$9)/COUNTA('Job Catalog'!$C$10:$C$509),""))</f>
        <v/>
      </c>
      <c r="S129" s="57">
        <f>IF(OR($A129="",S$9=""),"",IFERROR(COUNTIFS('Job Catalog'!$F$10:$F$509,$A129,'Job Catalog'!$H$10:$H$509,S$7,'Job Catalog'!$I$10:$I$509,S$9)/COUNTA('Job Catalog'!$C$10:$C$509),""))</f>
        <v/>
      </c>
      <c r="T129" s="57">
        <f>IF(OR($A129="",T$9=""),"",IFERROR(COUNTIFS('Job Catalog'!$F$10:$F$509,$A129,'Job Catalog'!$H$10:$H$509,T$7,'Job Catalog'!$I$10:$I$509,T$9)/COUNTA('Job Catalog'!$C$10:$C$509),""))</f>
        <v/>
      </c>
      <c r="U129" s="57">
        <f>IF(OR($A129="",U$9=""),"",IFERROR(COUNTIFS('Job Catalog'!$F$10:$F$509,$A129,'Job Catalog'!$H$10:$H$509,U$7,'Job Catalog'!$I$10:$I$509,U$9)/COUNTA('Job Catalog'!$C$10:$C$509),""))</f>
        <v/>
      </c>
      <c r="V129" s="57">
        <f>IF(OR($A129="",V$9=""),"",IFERROR(COUNTIFS('Job Catalog'!$F$10:$F$509,$A129,'Job Catalog'!$H$10:$H$509,V$7,'Job Catalog'!$I$10:$I$509,V$9)/COUNTA('Job Catalog'!$C$10:$C$509),""))</f>
        <v/>
      </c>
      <c r="W129" s="57">
        <f>IF(OR($A129="",W$9=""),"",IFERROR(COUNTIFS('Job Catalog'!$F$10:$F$509,$A129,'Job Catalog'!$H$10:$H$509,W$7,'Job Catalog'!$I$10:$I$509,W$9)/COUNTA('Job Catalog'!$C$10:$C$509),""))</f>
        <v/>
      </c>
      <c r="X129" s="57">
        <f>IF(OR($A129="",X$9=""),"",IFERROR(COUNTIFS('Job Catalog'!$F$10:$F$509,$A129,'Job Catalog'!$H$10:$H$509,X$7,'Job Catalog'!$I$10:$I$509,X$9)/COUNTA('Job Catalog'!$C$10:$C$509),""))</f>
        <v/>
      </c>
      <c r="Y129" s="57">
        <f>IF(OR($A129="",Y$9=""),"",IFERROR(COUNTIFS('Job Catalog'!$F$10:$F$509,$A129,'Job Catalog'!$H$10:$H$509,Y$7,'Job Catalog'!$I$10:$I$509,Y$9)/COUNTA('Job Catalog'!$C$10:$C$509),""))</f>
        <v/>
      </c>
      <c r="Z129" s="57">
        <f>IF(OR($A129="",Z$9=""),"",IFERROR(COUNTIFS('Job Catalog'!$F$10:$F$509,$A129,'Job Catalog'!$H$10:$H$509,Z$7,'Job Catalog'!$I$10:$I$509,Z$9)/COUNTA('Job Catalog'!$C$10:$C$509),""))</f>
        <v/>
      </c>
      <c r="AA129" s="57">
        <f>IF(OR($A129="",AA$9=""),"",IFERROR(COUNTIFS('Job Catalog'!$F$10:$F$509,$A129,'Job Catalog'!$H$10:$H$509,AA$7,'Job Catalog'!$I$10:$I$509,AA$9)/COUNTA('Job Catalog'!$C$10:$C$509),""))</f>
        <v/>
      </c>
      <c r="AB129" s="57">
        <f>IF(OR($A129="",AB$9=""),"",IFERROR(COUNTIFS('Job Catalog'!$F$10:$F$509,$A129,'Job Catalog'!$H$10:$H$509,AB$7,'Job Catalog'!$I$10:$I$509,AB$9)/COUNTA('Job Catalog'!$C$10:$C$509),""))</f>
        <v/>
      </c>
      <c r="AC129" s="57">
        <f>IF(OR($A129="",AC$9=""),"",IFERROR(COUNTIFS('Job Catalog'!$F$10:$F$509,$A129,'Job Catalog'!$H$10:$H$509,AC$7,'Job Catalog'!$I$10:$I$509,AC$9)/COUNTA('Job Catalog'!$C$10:$C$509),""))</f>
        <v/>
      </c>
      <c r="AD129" s="57">
        <f>IF(OR($A129="",AD$9=""),"",IFERROR(COUNTIFS('Job Catalog'!$F$10:$F$509,$A129,'Job Catalog'!$H$10:$H$509,AD$7,'Job Catalog'!$I$10:$I$509,AD$9)/COUNTA('Job Catalog'!$C$10:$C$509),""))</f>
        <v/>
      </c>
      <c r="AE129" s="57">
        <f>IF(OR($A129="",AE$9=""),"",IFERROR(COUNTIFS('Job Catalog'!$F$10:$F$509,$A129,'Job Catalog'!$H$10:$H$509,AE$7,'Job Catalog'!$I$10:$I$509,AE$9)/COUNTA('Job Catalog'!$C$10:$C$509),""))</f>
        <v/>
      </c>
      <c r="AF129" s="57">
        <f>IF(OR($A129="",AF$9=""),"",IFERROR(COUNTIFS('Job Catalog'!$F$10:$F$509,$A129,'Job Catalog'!$H$10:$H$509,AF$7,'Job Catalog'!$I$10:$I$509,AF$9)/COUNTA('Job Catalog'!$C$10:$C$509),""))</f>
        <v/>
      </c>
      <c r="AG129" s="57">
        <f>IF(OR($A129="",AG$9=""),"",IFERROR(COUNTIFS('Job Catalog'!$F$10:$F$509,$A129,'Job Catalog'!$H$10:$H$509,AG$7,'Job Catalog'!$I$10:$I$509,AG$9)/COUNTA('Job Catalog'!$C$10:$C$509),""))</f>
        <v/>
      </c>
      <c r="AH129" s="57">
        <f>IF(OR($A129="",AH$9=""),"",IFERROR(COUNTIFS('Job Catalog'!$F$10:$F$509,$A129,'Job Catalog'!$H$10:$H$509,AH$7,'Job Catalog'!$I$10:$I$509,AH$9)/COUNTA('Job Catalog'!$C$10:$C$509),""))</f>
        <v/>
      </c>
      <c r="AI129" s="57">
        <f>IF(OR($A129="",AI$9=""),"",IFERROR(COUNTIFS('Job Catalog'!$F$10:$F$509,$A129,'Job Catalog'!$H$10:$H$509,AI$7,'Job Catalog'!$I$10:$I$509,AI$9)/COUNTA('Job Catalog'!$C$10:$C$509),""))</f>
        <v/>
      </c>
      <c r="AJ129" s="57">
        <f>IF(OR($A129="",AJ$9=""),"",IFERROR(COUNTIFS('Job Catalog'!$F$10:$F$509,$A129,'Job Catalog'!$H$10:$H$509,AJ$7,'Job Catalog'!$I$10:$I$509,AJ$9)/COUNTA('Job Catalog'!$C$10:$C$509),""))</f>
        <v/>
      </c>
      <c r="AK129" s="57">
        <f>IF(OR($A129="",AK$9=""),"",IFERROR(COUNTIFS('Job Catalog'!$F$10:$F$509,$A129,'Job Catalog'!$H$10:$H$509,AK$7,'Job Catalog'!$I$10:$I$509,AK$9)/COUNTA('Job Catalog'!$C$10:$C$509),""))</f>
        <v/>
      </c>
      <c r="AL129" s="57">
        <f>IF(OR($A129="",AL$9=""),"",IFERROR(COUNTIFS('Job Catalog'!$F$10:$F$509,$A129,'Job Catalog'!$H$10:$H$509,AL$7,'Job Catalog'!$I$10:$I$509,AL$9)/COUNTA('Job Catalog'!$C$10:$C$509),""))</f>
        <v/>
      </c>
      <c r="AM129" s="57">
        <f>IF(OR($A129="",AM$9=""),"",IFERROR(COUNTIFS('Job Catalog'!$F$10:$F$509,$A129,'Job Catalog'!$H$10:$H$509,AM$7,'Job Catalog'!$I$10:$I$509,AM$9)/COUNTA('Job Catalog'!$C$10:$C$509),""))</f>
        <v/>
      </c>
      <c r="AN129" s="57">
        <f>IF(OR($A129="",AN$9=""),"",IFERROR(COUNTIFS('Job Catalog'!$F$10:$F$509,$A129,'Job Catalog'!$H$10:$H$509,AN$7,'Job Catalog'!$I$10:$I$509,AN$9)/COUNTA('Job Catalog'!$C$10:$C$509),""))</f>
        <v/>
      </c>
      <c r="AO129" s="57">
        <f>IF(OR($A129="",AO$9=""),"",IFERROR(COUNTIFS('Job Catalog'!$F$10:$F$509,$A129,'Job Catalog'!$H$10:$H$509,AO$7,'Job Catalog'!$I$10:$I$509,AO$9)/COUNTA('Job Catalog'!$C$10:$C$509),""))</f>
        <v/>
      </c>
      <c r="AP129" s="57">
        <f>IF(OR($A129="",AP$9=""),"",IFERROR(COUNTIFS('Job Catalog'!$F$10:$F$509,$A129,'Job Catalog'!$H$10:$H$509,AP$7,'Job Catalog'!$I$10:$I$509,AP$9)/COUNTA('Job Catalog'!$C$10:$C$509),""))</f>
        <v/>
      </c>
      <c r="AQ129" s="57">
        <f>IF(OR($A129="",AQ$9=""),"",IFERROR(COUNTIFS('Job Catalog'!$F$10:$F$509,$A129,'Job Catalog'!$H$10:$H$509,AQ$7,'Job Catalog'!$I$10:$I$509,AQ$9)/COUNTA('Job Catalog'!$C$10:$C$509),""))</f>
        <v/>
      </c>
      <c r="AR129" s="57">
        <f>IF(OR($A129="",AR$9=""),"",IFERROR(COUNTIFS('Job Catalog'!$F$10:$F$509,$A129,'Job Catalog'!$H$10:$H$509,AR$7,'Job Catalog'!$I$10:$I$509,AR$9)/COUNTA('Job Catalog'!$C$10:$C$509),""))</f>
        <v/>
      </c>
      <c r="AS129" s="57">
        <f>IF(OR($A129="",AS$9=""),"",IFERROR(COUNTIFS('Job Catalog'!$F$10:$F$509,$A129,'Job Catalog'!$H$10:$H$509,AS$7,'Job Catalog'!$I$10:$I$509,AS$9)/COUNTA('Job Catalog'!$C$10:$C$509),""))</f>
        <v/>
      </c>
      <c r="AT129" s="57">
        <f>IF(OR($A129="",AT$9=""),"",IFERROR(COUNTIFS('Job Catalog'!$F$10:$F$509,$A129,'Job Catalog'!$H$10:$H$509,AT$7,'Job Catalog'!$I$10:$I$509,AT$9)/COUNTA('Job Catalog'!$C$10:$C$509),""))</f>
        <v/>
      </c>
      <c r="AU129" s="57">
        <f>IF(OR($A129="",AU$9=""),"",IFERROR(COUNTIFS('Job Catalog'!$F$10:$F$509,$A129,'Job Catalog'!$H$10:$H$509,AU$7,'Job Catalog'!$I$10:$I$509,AU$9)/COUNTA('Job Catalog'!$C$10:$C$509),""))</f>
        <v/>
      </c>
      <c r="AV129" s="57">
        <f>IF(OR($A129="",AV$9=""),"",IFERROR(COUNTIFS('Job Catalog'!$F$10:$F$509,$A129,'Job Catalog'!$H$10:$H$509,AV$7,'Job Catalog'!$I$10:$I$509,AV$9)/COUNTA('Job Catalog'!$C$10:$C$509),""))</f>
        <v/>
      </c>
      <c r="AW129" s="57">
        <f>IF(OR($A129="",AW$9=""),"",IFERROR(COUNTIFS('Job Catalog'!$F$10:$F$509,$A129,'Job Catalog'!$H$10:$H$509,AW$7,'Job Catalog'!$I$10:$I$509,AW$9)/COUNTA('Job Catalog'!$C$10:$C$509),""))</f>
        <v/>
      </c>
      <c r="AX129" s="57">
        <f>IF(OR($A129="",AX$9=""),"",IFERROR(COUNTIFS('Job Catalog'!$F$10:$F$509,$A129,'Job Catalog'!$H$10:$H$509,AX$7,'Job Catalog'!$I$10:$I$509,AX$9)/COUNTA('Job Catalog'!$C$10:$C$509),""))</f>
        <v/>
      </c>
      <c r="AY129" s="57">
        <f>IF(OR($A129="",AY$9=""),"",IFERROR(COUNTIFS('Job Catalog'!$F$10:$F$509,$A129,'Job Catalog'!$H$10:$H$509,AY$7,'Job Catalog'!$I$10:$I$509,AY$9)/COUNTA('Job Catalog'!$C$10:$C$509),""))</f>
        <v/>
      </c>
      <c r="AZ129" s="57">
        <f>IF(OR($A129="",AZ$9=""),"",IFERROR(COUNTIFS('Job Catalog'!$F$10:$F$509,$A129,'Job Catalog'!$H$10:$H$509,AZ$7,'Job Catalog'!$I$10:$I$509,AZ$9)/COUNTA('Job Catalog'!$C$10:$C$509),""))</f>
        <v/>
      </c>
      <c r="BA129" s="57">
        <f>IF(OR($A129="",BA$9=""),"",IFERROR(COUNTIFS('Job Catalog'!$F$10:$F$509,$A129,'Job Catalog'!$H$10:$H$509,BA$7,'Job Catalog'!$I$10:$I$509,BA$9)/COUNTA('Job Catalog'!$C$10:$C$509),""))</f>
        <v/>
      </c>
      <c r="BB129" s="57">
        <f>IF(OR($A129="",BB$9=""),"",IFERROR(COUNTIFS('Job Catalog'!$F$10:$F$509,$A129,'Job Catalog'!$H$10:$H$509,BB$7,'Job Catalog'!$I$10:$I$509,BB$9)/COUNTA('Job Catalog'!$C$10:$C$509),""))</f>
        <v/>
      </c>
      <c r="BC129" s="57">
        <f>IF(OR($A129="",BC$9=""),"",IFERROR(COUNTIFS('Job Catalog'!$F$10:$F$509,$A129,'Job Catalog'!$H$10:$H$509,BC$7,'Job Catalog'!$I$10:$I$509,BC$9)/COUNTA('Job Catalog'!$C$10:$C$509),""))</f>
        <v/>
      </c>
      <c r="BD129" s="57">
        <f>IF(OR($A129="",BD$9=""),"",IFERROR(COUNTIFS('Job Catalog'!$F$10:$F$509,$A129,'Job Catalog'!$H$10:$H$509,BD$7,'Job Catalog'!$I$10:$I$509,BD$9)/COUNTA('Job Catalog'!$C$10:$C$509),""))</f>
        <v/>
      </c>
      <c r="BE129" s="57">
        <f>IF(OR($A129="",BE$9=""),"",IFERROR(COUNTIFS('Job Catalog'!$F$10:$F$509,$A129,'Job Catalog'!$H$10:$H$509,BE$7,'Job Catalog'!$I$10:$I$509,BE$9)/COUNTA('Job Catalog'!$C$10:$C$509),""))</f>
        <v/>
      </c>
      <c r="BF129" s="57">
        <f>IF(OR($A129="",BF$9=""),"",IFERROR(COUNTIFS('Job Catalog'!$F$10:$F$509,$A129,'Job Catalog'!$H$10:$H$509,BF$7,'Job Catalog'!$I$10:$I$509,BF$9)/COUNTA('Job Catalog'!$C$10:$C$509),""))</f>
        <v/>
      </c>
      <c r="BG129" s="57">
        <f>IF(OR($A129="",BG$9=""),"",IFERROR(COUNTIFS('Job Catalog'!$F$10:$F$509,$A129,'Job Catalog'!$H$10:$H$509,BG$7,'Job Catalog'!$I$10:$I$509,BG$9)/COUNTA('Job Catalog'!$C$10:$C$509),""))</f>
        <v/>
      </c>
      <c r="BH129" s="57">
        <f>IF(OR($A129="",BH$9=""),"",IFERROR(COUNTIFS('Job Catalog'!$F$10:$F$509,$A129,'Job Catalog'!$H$10:$H$509,BH$7,'Job Catalog'!$I$10:$I$509,BH$9)/COUNTA('Job Catalog'!$C$10:$C$509),""))</f>
        <v/>
      </c>
      <c r="BI129" s="57">
        <f>IF(OR($A129="",BI$9=""),"",IFERROR(COUNTIFS('Job Catalog'!$F$10:$F$509,$A129,'Job Catalog'!$H$10:$H$509,BI$7,'Job Catalog'!$I$10:$I$509,BI$9)/COUNTA('Job Catalog'!$C$10:$C$509),""))</f>
        <v/>
      </c>
      <c r="BJ129" s="57">
        <f>IF(OR($A129="",BJ$9=""),"",IFERROR(COUNTIFS('Job Catalog'!$F$10:$F$509,$A129,'Job Catalog'!$H$10:$H$509,BJ$7,'Job Catalog'!$I$10:$I$509,BJ$9)/COUNTA('Job Catalog'!$C$10:$C$509),""))</f>
        <v/>
      </c>
      <c r="BK129" s="57">
        <f>IF(OR($A129="",BK$9=""),"",IFERROR(COUNTIFS('Job Catalog'!$F$10:$F$509,$A129,'Job Catalog'!$H$10:$H$509,BK$7,'Job Catalog'!$I$10:$I$509,BK$9)/COUNTA('Job Catalog'!$C$10:$C$509),""))</f>
        <v/>
      </c>
      <c r="BL129" s="57">
        <f>IF(OR($A129="",BL$9=""),"",IFERROR(COUNTIFS('Job Catalog'!$F$10:$F$509,$A129,'Job Catalog'!$H$10:$H$509,BL$7,'Job Catalog'!$I$10:$I$509,BL$9)/COUNTA('Job Catalog'!$C$10:$C$509),""))</f>
        <v/>
      </c>
      <c r="BM129" s="57">
        <f>IF(OR($A129="",BM$9=""),"",IFERROR(COUNTIFS('Job Catalog'!$F$10:$F$509,$A129,'Job Catalog'!$H$10:$H$509,BM$7,'Job Catalog'!$I$10:$I$509,BM$9)/COUNTA('Job Catalog'!$C$10:$C$509),""))</f>
        <v/>
      </c>
      <c r="BN129" s="57">
        <f>IF(OR($A129="",BN$9=""),"",IFERROR(COUNTIFS('Job Catalog'!$F$10:$F$509,$A129,'Job Catalog'!$H$10:$H$509,BN$7,'Job Catalog'!$I$10:$I$509,BN$9)/COUNTA('Job Catalog'!$C$10:$C$509),""))</f>
        <v/>
      </c>
      <c r="BO129" s="57">
        <f>IF(OR($A129="",BO$9=""),"",IFERROR(COUNTIFS('Job Catalog'!$F$10:$F$509,$A129,'Job Catalog'!$H$10:$H$509,BO$7,'Job Catalog'!$I$10:$I$509,BO$9)/COUNTA('Job Catalog'!$C$10:$C$509),""))</f>
        <v/>
      </c>
      <c r="BP129" s="57">
        <f>IF(OR($A129="",BP$9=""),"",IFERROR(COUNTIFS('Job Catalog'!$F$10:$F$509,$A129,'Job Catalog'!$H$10:$H$509,BP$7,'Job Catalog'!$I$10:$I$509,BP$9)/COUNTA('Job Catalog'!$C$10:$C$509),""))</f>
        <v/>
      </c>
      <c r="BQ129" s="57">
        <f>IF(OR($A129="",BQ$9=""),"",IFERROR(COUNTIFS('Job Catalog'!$F$10:$F$509,$A129,'Job Catalog'!$H$10:$H$509,BQ$7,'Job Catalog'!$I$10:$I$509,BQ$9)/COUNTA('Job Catalog'!$C$10:$C$509),""))</f>
        <v/>
      </c>
      <c r="BR129" s="57">
        <f>IF(OR($A129="",BR$9=""),"",IFERROR(COUNTIFS('Job Catalog'!$F$10:$F$509,$A129,'Job Catalog'!$H$10:$H$509,BR$7,'Job Catalog'!$I$10:$I$509,BR$9)/COUNTA('Job Catalog'!$C$10:$C$509),""))</f>
        <v/>
      </c>
      <c r="BS129" s="57">
        <f>IF(OR($A129="",BS$9=""),"",IFERROR(COUNTIFS('Job Catalog'!$F$10:$F$509,$A129,'Job Catalog'!$H$10:$H$509,BS$7,'Job Catalog'!$I$10:$I$509,BS$9)/COUNTA('Job Catalog'!$C$10:$C$509),""))</f>
        <v/>
      </c>
      <c r="BT129" s="57">
        <f>IF(OR($A129="",BT$9=""),"",IFERROR(COUNTIFS('Job Catalog'!$F$10:$F$509,$A129,'Job Catalog'!$H$10:$H$509,BT$7,'Job Catalog'!$I$10:$I$509,BT$9)/COUNTA('Job Catalog'!$C$10:$C$509),""))</f>
        <v/>
      </c>
      <c r="BU129" s="57">
        <f>IF(OR($A129="",BU$9=""),"",IFERROR(COUNTIFS('Job Catalog'!$F$10:$F$509,$A129,'Job Catalog'!$H$10:$H$509,BU$7,'Job Catalog'!$I$10:$I$509,BU$9)/COUNTA('Job Catalog'!$C$10:$C$509),""))</f>
        <v/>
      </c>
      <c r="BV129" s="57">
        <f>IF(OR($A129="",BV$9=""),"",IFERROR(COUNTIFS('Job Catalog'!$F$10:$F$509,$A129,'Job Catalog'!$H$10:$H$509,BV$7,'Job Catalog'!$I$10:$I$509,BV$9)/COUNTA('Job Catalog'!$C$10:$C$509),""))</f>
        <v/>
      </c>
      <c r="BW129" s="57">
        <f>IF(OR($A129="",BW$9=""),"",IFERROR(COUNTIFS('Job Catalog'!$F$10:$F$509,$A129,'Job Catalog'!$H$10:$H$509,BW$7,'Job Catalog'!$I$10:$I$509,BW$9)/COUNTA('Job Catalog'!$C$10:$C$509),""))</f>
        <v/>
      </c>
      <c r="BX129" s="57">
        <f>IF(OR($A129="",BX$9=""),"",IFERROR(COUNTIFS('Job Catalog'!$F$10:$F$509,$A129,'Job Catalog'!$H$10:$H$509,BX$7,'Job Catalog'!$I$10:$I$509,BX$9)/COUNTA('Job Catalog'!$C$10:$C$509),""))</f>
        <v/>
      </c>
      <c r="BY129" s="57">
        <f>IF(OR($A129="",BY$9=""),"",IFERROR(COUNTIFS('Job Catalog'!$F$10:$F$509,$A129,'Job Catalog'!$H$10:$H$509,BY$7,'Job Catalog'!$I$10:$I$509,BY$9)/COUNTA('Job Catalog'!$C$10:$C$509),""))</f>
        <v/>
      </c>
      <c r="BZ129" s="57">
        <f>IF(OR($A129="",BZ$9=""),"",IFERROR(COUNTIFS('Job Catalog'!$F$10:$F$509,$A129,'Job Catalog'!$H$10:$H$509,BZ$7,'Job Catalog'!$I$10:$I$509,BZ$9)/COUNTA('Job Catalog'!$C$10:$C$509),""))</f>
        <v/>
      </c>
      <c r="CA129" s="57">
        <f>IF(OR($A129="",CA$9=""),"",IFERROR(COUNTIFS('Job Catalog'!$F$10:$F$509,$A129,'Job Catalog'!$H$10:$H$509,CA$7,'Job Catalog'!$I$10:$I$509,CA$9)/COUNTA('Job Catalog'!$C$10:$C$509),""))</f>
        <v/>
      </c>
      <c r="CB129" s="57">
        <f>IF(OR($A129="",CB$9=""),"",IFERROR(COUNTIFS('Job Catalog'!$F$10:$F$509,$A129,'Job Catalog'!$H$10:$H$509,CB$7,'Job Catalog'!$I$10:$I$509,CB$9)/COUNTA('Job Catalog'!$C$10:$C$509),""))</f>
        <v/>
      </c>
      <c r="CC129" s="57">
        <f>IF(OR($A129="",CC$9=""),"",IFERROR(COUNTIFS('Job Catalog'!$F$10:$F$509,$A129,'Job Catalog'!$H$10:$H$509,CC$7,'Job Catalog'!$I$10:$I$509,CC$9)/COUNTA('Job Catalog'!$C$10:$C$509),""))</f>
        <v/>
      </c>
      <c r="CD129" s="57">
        <f>IF(OR($A129="",CD$9=""),"",IFERROR(COUNTIFS('Job Catalog'!$F$10:$F$509,$A129,'Job Catalog'!$H$10:$H$509,CD$7,'Job Catalog'!$I$10:$I$509,CD$9)/COUNTA('Job Catalog'!$C$10:$C$509),""))</f>
        <v/>
      </c>
      <c r="CE129" s="57">
        <f>IF(OR($A129="",CE$9=""),"",IFERROR(COUNTIFS('Job Catalog'!$F$10:$F$509,$A129,'Job Catalog'!$H$10:$H$509,CE$7,'Job Catalog'!$I$10:$I$509,CE$9)/COUNTA('Job Catalog'!$C$10:$C$509),""))</f>
        <v/>
      </c>
      <c r="CF129" s="57">
        <f>IF(OR($A129="",CF$9=""),"",IFERROR(COUNTIFS('Job Catalog'!$F$10:$F$509,$A129,'Job Catalog'!$H$10:$H$509,CF$7,'Job Catalog'!$I$10:$I$509,CF$9)/COUNTA('Job Catalog'!$C$10:$C$509),""))</f>
        <v/>
      </c>
      <c r="CG129" s="57">
        <f>IF(OR($A129="",CG$9=""),"",IFERROR(COUNTIFS('Job Catalog'!$F$10:$F$509,$A129,'Job Catalog'!$H$10:$H$509,CG$7,'Job Catalog'!$I$10:$I$509,CG$9)/COUNTA('Job Catalog'!$C$10:$C$509),""))</f>
        <v/>
      </c>
      <c r="CH129" s="57">
        <f>IF(OR($A129="",CH$9=""),"",IFERROR(COUNTIFS('Job Catalog'!$F$10:$F$509,$A129,'Job Catalog'!$H$10:$H$509,CH$7,'Job Catalog'!$I$10:$I$509,CH$9)/COUNTA('Job Catalog'!$C$10:$C$509),""))</f>
        <v/>
      </c>
      <c r="CI129" s="57">
        <f>IF(OR($A129="",CI$9=""),"",IFERROR(COUNTIFS('Job Catalog'!$F$10:$F$509,$A129,'Job Catalog'!$H$10:$H$509,CI$7,'Job Catalog'!$I$10:$I$509,CI$9)/COUNTA('Job Catalog'!$C$10:$C$509),""))</f>
        <v/>
      </c>
      <c r="CJ129" s="57">
        <f>IF(OR($A129="",CJ$9=""),"",IFERROR(COUNTIFS('Job Catalog'!$F$10:$F$509,$A129,'Job Catalog'!$H$10:$H$509,CJ$7,'Job Catalog'!$I$10:$I$509,CJ$9)/COUNTA('Job Catalog'!$C$10:$C$509),""))</f>
        <v/>
      </c>
      <c r="CK129" s="57">
        <f>IF(OR($A129="",CK$9=""),"",IFERROR(COUNTIFS('Job Catalog'!$F$10:$F$509,$A129,'Job Catalog'!$H$10:$H$509,CK$7,'Job Catalog'!$I$10:$I$509,CK$9)/COUNTA('Job Catalog'!$C$10:$C$509),""))</f>
        <v/>
      </c>
      <c r="CL129" s="57">
        <f>IF(OR($A129="",CL$9=""),"",IFERROR(COUNTIFS('Job Catalog'!$F$10:$F$509,$A129,'Job Catalog'!$H$10:$H$509,CL$7,'Job Catalog'!$I$10:$I$509,CL$9)/COUNTA('Job Catalog'!$C$10:$C$509),""))</f>
        <v/>
      </c>
      <c r="CM129" s="57">
        <f>IF(OR($A129="",CM$9=""),"",IFERROR(COUNTIFS('Job Catalog'!$F$10:$F$509,$A129,'Job Catalog'!$H$10:$H$509,CM$7,'Job Catalog'!$I$10:$I$509,CM$9)/COUNTA('Job Catalog'!$C$10:$C$509),""))</f>
        <v/>
      </c>
      <c r="CN129" s="57">
        <f>IF(OR($A129="",CN$9=""),"",IFERROR(COUNTIFS('Job Catalog'!$F$10:$F$509,$A129,'Job Catalog'!$H$10:$H$509,CN$7,'Job Catalog'!$I$10:$I$509,CN$9)/COUNTA('Job Catalog'!$C$10:$C$509),""))</f>
        <v/>
      </c>
      <c r="CO129" s="57">
        <f>IF(OR($A129="",CO$9=""),"",IFERROR(COUNTIFS('Job Catalog'!$F$10:$F$509,$A129,'Job Catalog'!$H$10:$H$509,CO$7,'Job Catalog'!$I$10:$I$509,CO$9)/COUNTA('Job Catalog'!$C$10:$C$509),""))</f>
        <v/>
      </c>
      <c r="CP129" s="57">
        <f>IF(OR($A129="",CP$9=""),"",IFERROR(COUNTIFS('Job Catalog'!$F$10:$F$509,$A129,'Job Catalog'!$H$10:$H$509,CP$7,'Job Catalog'!$I$10:$I$509,CP$9)/COUNTA('Job Catalog'!$C$10:$C$509),""))</f>
        <v/>
      </c>
      <c r="CQ129" s="57">
        <f>IF(OR($A129="",CQ$9=""),"",IFERROR(COUNTIFS('Job Catalog'!$F$10:$F$509,$A129,'Job Catalog'!$H$10:$H$509,CQ$7,'Job Catalog'!$I$10:$I$509,CQ$9)/COUNTA('Job Catalog'!$C$10:$C$509),""))</f>
        <v/>
      </c>
      <c r="CR129" s="57">
        <f>IF(OR($A129="",CR$9=""),"",IFERROR(COUNTIFS('Job Catalog'!$F$10:$F$509,$A129,'Job Catalog'!$H$10:$H$509,CR$7,'Job Catalog'!$I$10:$I$509,CR$9)/COUNTA('Job Catalog'!$C$10:$C$509),""))</f>
        <v/>
      </c>
      <c r="CS129" s="57">
        <f>IF(OR($A129="",CS$9=""),"",IFERROR(COUNTIFS('Job Catalog'!$F$10:$F$509,$A129,'Job Catalog'!$H$10:$H$509,CS$7,'Job Catalog'!$I$10:$I$509,CS$9)/COUNTA('Job Catalog'!$C$10:$C$509),""))</f>
        <v/>
      </c>
      <c r="CT129" s="57">
        <f>IF(OR($A129="",CT$9=""),"",IFERROR(COUNTIFS('Job Catalog'!$F$10:$F$509,$A129,'Job Catalog'!$H$10:$H$509,CT$7,'Job Catalog'!$I$10:$I$509,CT$9)/COUNTA('Job Catalog'!$C$10:$C$509),""))</f>
        <v/>
      </c>
      <c r="CU129" s="58">
        <f>IF($A129="","",SUM(C129:CT129))</f>
        <v/>
      </c>
    </row>
    <row r="130">
      <c r="B130" s="6" t="inlineStr">
        <is>
          <t>Total</t>
        </is>
      </c>
      <c r="C130" s="59">
        <f>SUM(C10:C129)</f>
        <v/>
      </c>
      <c r="D130" s="59">
        <f>SUM(D10:D129)</f>
        <v/>
      </c>
      <c r="E130" s="59">
        <f>SUM(E10:E129)</f>
        <v/>
      </c>
      <c r="F130" s="59">
        <f>SUM(F10:F129)</f>
        <v/>
      </c>
      <c r="G130" s="59">
        <f>SUM(G10:G129)</f>
        <v/>
      </c>
      <c r="H130" s="59">
        <f>SUM(H10:H129)</f>
        <v/>
      </c>
      <c r="I130" s="59">
        <f>SUM(I10:I129)</f>
        <v/>
      </c>
      <c r="J130" s="59">
        <f>SUM(J10:J129)</f>
        <v/>
      </c>
      <c r="K130" s="59">
        <f>SUM(K10:K129)</f>
        <v/>
      </c>
      <c r="L130" s="59">
        <f>SUM(L10:L129)</f>
        <v/>
      </c>
      <c r="M130" s="59">
        <f>SUM(M10:M129)</f>
        <v/>
      </c>
      <c r="N130" s="59">
        <f>SUM(N10:N129)</f>
        <v/>
      </c>
      <c r="O130" s="59">
        <f>SUM(O10:O129)</f>
        <v/>
      </c>
      <c r="P130" s="59">
        <f>SUM(P10:P129)</f>
        <v/>
      </c>
      <c r="Q130" s="59">
        <f>SUM(Q10:Q129)</f>
        <v/>
      </c>
      <c r="R130" s="59">
        <f>SUM(R10:R129)</f>
        <v/>
      </c>
      <c r="S130" s="59">
        <f>SUM(S10:S129)</f>
        <v/>
      </c>
      <c r="T130" s="59">
        <f>SUM(T10:T129)</f>
        <v/>
      </c>
      <c r="U130" s="59">
        <f>SUM(U10:U129)</f>
        <v/>
      </c>
      <c r="V130" s="59">
        <f>SUM(V10:V129)</f>
        <v/>
      </c>
      <c r="W130" s="59">
        <f>SUM(W10:W129)</f>
        <v/>
      </c>
      <c r="X130" s="59">
        <f>SUM(X10:X129)</f>
        <v/>
      </c>
      <c r="Y130" s="59">
        <f>SUM(Y10:Y129)</f>
        <v/>
      </c>
      <c r="Z130" s="59">
        <f>SUM(Z10:Z129)</f>
        <v/>
      </c>
      <c r="AA130" s="59">
        <f>SUM(AA10:AA129)</f>
        <v/>
      </c>
      <c r="AB130" s="59">
        <f>SUM(AB10:AB129)</f>
        <v/>
      </c>
      <c r="AC130" s="59">
        <f>SUM(AC10:AC129)</f>
        <v/>
      </c>
      <c r="AD130" s="59">
        <f>SUM(AD10:AD129)</f>
        <v/>
      </c>
      <c r="AE130" s="59">
        <f>SUM(AE10:AE129)</f>
        <v/>
      </c>
      <c r="AF130" s="59">
        <f>SUM(AF10:AF129)</f>
        <v/>
      </c>
      <c r="AG130" s="59">
        <f>SUM(AG10:AG129)</f>
        <v/>
      </c>
      <c r="AH130" s="59">
        <f>SUM(AH10:AH129)</f>
        <v/>
      </c>
      <c r="AI130" s="59">
        <f>SUM(AI10:AI129)</f>
        <v/>
      </c>
      <c r="AJ130" s="59">
        <f>SUM(AJ10:AJ129)</f>
        <v/>
      </c>
      <c r="AK130" s="59">
        <f>SUM(AK10:AK129)</f>
        <v/>
      </c>
      <c r="AL130" s="59">
        <f>SUM(AL10:AL129)</f>
        <v/>
      </c>
      <c r="AM130" s="59">
        <f>SUM(AM10:AM129)</f>
        <v/>
      </c>
      <c r="AN130" s="59">
        <f>SUM(AN10:AN129)</f>
        <v/>
      </c>
      <c r="AO130" s="59">
        <f>SUM(AO10:AO129)</f>
        <v/>
      </c>
      <c r="AP130" s="59">
        <f>SUM(AP10:AP129)</f>
        <v/>
      </c>
      <c r="AQ130" s="59">
        <f>SUM(AQ10:AQ129)</f>
        <v/>
      </c>
      <c r="AR130" s="59">
        <f>SUM(AR10:AR129)</f>
        <v/>
      </c>
      <c r="AS130" s="59">
        <f>SUM(AS10:AS129)</f>
        <v/>
      </c>
      <c r="AT130" s="59">
        <f>SUM(AT10:AT129)</f>
        <v/>
      </c>
      <c r="AU130" s="59">
        <f>SUM(AU10:AU129)</f>
        <v/>
      </c>
      <c r="AV130" s="59">
        <f>SUM(AV10:AV129)</f>
        <v/>
      </c>
      <c r="AW130" s="59">
        <f>SUM(AW10:AW129)</f>
        <v/>
      </c>
      <c r="AX130" s="59">
        <f>SUM(AX10:AX129)</f>
        <v/>
      </c>
      <c r="AY130" s="59">
        <f>SUM(AY10:AY129)</f>
        <v/>
      </c>
      <c r="AZ130" s="59">
        <f>SUM(AZ10:AZ129)</f>
        <v/>
      </c>
      <c r="BA130" s="59">
        <f>SUM(BA10:BA129)</f>
        <v/>
      </c>
      <c r="BB130" s="59">
        <f>SUM(BB10:BB129)</f>
        <v/>
      </c>
      <c r="BC130" s="59">
        <f>SUM(BC10:BC129)</f>
        <v/>
      </c>
      <c r="BD130" s="59">
        <f>SUM(BD10:BD129)</f>
        <v/>
      </c>
      <c r="BE130" s="59">
        <f>SUM(BE10:BE129)</f>
        <v/>
      </c>
      <c r="BF130" s="59">
        <f>SUM(BF10:BF129)</f>
        <v/>
      </c>
      <c r="BG130" s="59">
        <f>SUM(BG10:BG129)</f>
        <v/>
      </c>
      <c r="BH130" s="59">
        <f>SUM(BH10:BH129)</f>
        <v/>
      </c>
      <c r="BI130" s="59">
        <f>SUM(BI10:BI129)</f>
        <v/>
      </c>
      <c r="BJ130" s="59">
        <f>SUM(BJ10:BJ129)</f>
        <v/>
      </c>
      <c r="BK130" s="59">
        <f>SUM(BK10:BK129)</f>
        <v/>
      </c>
      <c r="BL130" s="59">
        <f>SUM(BL10:BL129)</f>
        <v/>
      </c>
      <c r="BM130" s="59">
        <f>SUM(BM10:BM129)</f>
        <v/>
      </c>
      <c r="BN130" s="59">
        <f>SUM(BN10:BN129)</f>
        <v/>
      </c>
      <c r="BO130" s="59">
        <f>SUM(BO10:BO129)</f>
        <v/>
      </c>
      <c r="BP130" s="59">
        <f>SUM(BP10:BP129)</f>
        <v/>
      </c>
      <c r="BQ130" s="59">
        <f>SUM(BQ10:BQ129)</f>
        <v/>
      </c>
      <c r="BR130" s="59">
        <f>SUM(BR10:BR129)</f>
        <v/>
      </c>
      <c r="BS130" s="59">
        <f>SUM(BS10:BS129)</f>
        <v/>
      </c>
      <c r="BT130" s="59">
        <f>SUM(BT10:BT129)</f>
        <v/>
      </c>
      <c r="BU130" s="59">
        <f>SUM(BU10:BU129)</f>
        <v/>
      </c>
      <c r="BV130" s="59">
        <f>SUM(BV10:BV129)</f>
        <v/>
      </c>
      <c r="BW130" s="59">
        <f>SUM(BW10:BW129)</f>
        <v/>
      </c>
      <c r="BX130" s="59">
        <f>SUM(BX10:BX129)</f>
        <v/>
      </c>
      <c r="BY130" s="59">
        <f>SUM(BY10:BY129)</f>
        <v/>
      </c>
      <c r="BZ130" s="59">
        <f>SUM(BZ10:BZ129)</f>
        <v/>
      </c>
      <c r="CA130" s="59">
        <f>SUM(CA10:CA129)</f>
        <v/>
      </c>
      <c r="CB130" s="59">
        <f>SUM(CB10:CB129)</f>
        <v/>
      </c>
      <c r="CC130" s="59">
        <f>SUM(CC10:CC129)</f>
        <v/>
      </c>
      <c r="CD130" s="59">
        <f>SUM(CD10:CD129)</f>
        <v/>
      </c>
      <c r="CE130" s="59">
        <f>SUM(CE10:CE129)</f>
        <v/>
      </c>
      <c r="CF130" s="59">
        <f>SUM(CF10:CF129)</f>
        <v/>
      </c>
      <c r="CG130" s="59">
        <f>SUM(CG10:CG129)</f>
        <v/>
      </c>
      <c r="CH130" s="59">
        <f>SUM(CH10:CH129)</f>
        <v/>
      </c>
      <c r="CI130" s="59">
        <f>SUM(CI10:CI129)</f>
        <v/>
      </c>
      <c r="CJ130" s="59">
        <f>SUM(CJ10:CJ129)</f>
        <v/>
      </c>
      <c r="CK130" s="59">
        <f>SUM(CK10:CK129)</f>
        <v/>
      </c>
      <c r="CL130" s="59">
        <f>SUM(CL10:CL129)</f>
        <v/>
      </c>
      <c r="CM130" s="59">
        <f>SUM(CM10:CM129)</f>
        <v/>
      </c>
      <c r="CN130" s="59">
        <f>SUM(CN10:CN129)</f>
        <v/>
      </c>
      <c r="CO130" s="59">
        <f>SUM(CO10:CO129)</f>
        <v/>
      </c>
      <c r="CP130" s="59">
        <f>SUM(CP10:CP129)</f>
        <v/>
      </c>
      <c r="CQ130" s="59">
        <f>SUM(CQ10:CQ129)</f>
        <v/>
      </c>
      <c r="CR130" s="59">
        <f>SUM(CR10:CR129)</f>
        <v/>
      </c>
      <c r="CS130" s="59">
        <f>SUM(CS10:CS129)</f>
        <v/>
      </c>
      <c r="CT130" s="59">
        <f>SUM(CT10:CT129)</f>
        <v/>
      </c>
      <c r="CU130" s="59">
        <f>SUM(CU10:CU129)</f>
        <v/>
      </c>
    </row>
    <row r="133" ht="22" customHeight="1">
      <c r="B133" s="16" t="inlineStr">
        <is>
          <t>% OF ALL MAPPED EMPLOYEES</t>
        </is>
      </c>
      <c r="C133" s="17" t="n"/>
      <c r="D133" s="17" t="n"/>
      <c r="E133" s="17" t="n"/>
      <c r="F133" s="17" t="n"/>
      <c r="G133" s="17" t="n"/>
      <c r="H133" s="17" t="n"/>
      <c r="I133" s="17" t="n"/>
      <c r="J133" s="17" t="n"/>
      <c r="K133" s="17" t="n"/>
      <c r="L133" s="17" t="n"/>
      <c r="M133" s="17" t="n"/>
      <c r="N133" s="17" t="n"/>
      <c r="O133" s="17" t="n"/>
      <c r="P133" s="17" t="n"/>
      <c r="Q133" s="17" t="n"/>
      <c r="R133" s="17" t="n"/>
      <c r="S133" s="17" t="n"/>
      <c r="T133" s="17" t="n"/>
      <c r="U133" s="17" t="n"/>
      <c r="V133" s="17" t="n"/>
      <c r="W133" s="17" t="n"/>
      <c r="X133" s="17" t="n"/>
      <c r="Y133" s="17" t="n"/>
      <c r="Z133" s="17" t="n"/>
      <c r="AA133" s="17" t="n"/>
      <c r="AB133" s="17" t="n"/>
      <c r="AC133" s="17" t="n"/>
      <c r="AD133" s="17" t="n"/>
      <c r="AE133" s="17" t="n"/>
      <c r="AF133" s="17" t="n"/>
      <c r="AG133" s="17" t="n"/>
      <c r="AH133" s="17" t="n"/>
      <c r="AI133" s="17" t="n"/>
      <c r="AJ133" s="17" t="n"/>
      <c r="AK133" s="17" t="n"/>
      <c r="AL133" s="17" t="n"/>
      <c r="AM133" s="17" t="n"/>
      <c r="AN133" s="17" t="n"/>
      <c r="AO133" s="17" t="n"/>
      <c r="AP133" s="17" t="n"/>
      <c r="AQ133" s="17" t="n"/>
      <c r="AR133" s="17" t="n"/>
      <c r="AS133" s="17" t="n"/>
      <c r="AT133" s="17" t="n"/>
      <c r="AU133" s="17" t="n"/>
      <c r="AV133" s="17" t="n"/>
      <c r="AW133" s="17" t="n"/>
      <c r="AX133" s="17" t="n"/>
      <c r="AY133" s="17" t="n"/>
      <c r="AZ133" s="17" t="n"/>
      <c r="BA133" s="17" t="n"/>
      <c r="BB133" s="17" t="n"/>
      <c r="BC133" s="17" t="n"/>
      <c r="BD133" s="17" t="n"/>
      <c r="BE133" s="17" t="n"/>
      <c r="BF133" s="17" t="n"/>
      <c r="BG133" s="17" t="n"/>
      <c r="BH133" s="17" t="n"/>
      <c r="BI133" s="17" t="n"/>
      <c r="BJ133" s="17" t="n"/>
      <c r="BK133" s="17" t="n"/>
      <c r="BL133" s="17" t="n"/>
      <c r="BM133" s="17" t="n"/>
      <c r="BN133" s="17" t="n"/>
      <c r="BO133" s="17" t="n"/>
      <c r="BP133" s="17" t="n"/>
      <c r="BQ133" s="17" t="n"/>
      <c r="BR133" s="17" t="n"/>
      <c r="BS133" s="17" t="n"/>
      <c r="BT133" s="17" t="n"/>
      <c r="BU133" s="17" t="n"/>
      <c r="BV133" s="17" t="n"/>
      <c r="BW133" s="17" t="n"/>
      <c r="BX133" s="17" t="n"/>
      <c r="BY133" s="17" t="n"/>
      <c r="BZ133" s="17" t="n"/>
      <c r="CA133" s="17" t="n"/>
      <c r="CB133" s="17" t="n"/>
      <c r="CC133" s="17" t="n"/>
      <c r="CD133" s="17" t="n"/>
      <c r="CE133" s="17" t="n"/>
      <c r="CF133" s="17" t="n"/>
      <c r="CG133" s="17" t="n"/>
      <c r="CH133" s="17" t="n"/>
      <c r="CI133" s="17" t="n"/>
      <c r="CJ133" s="17" t="n"/>
      <c r="CK133" s="17" t="n"/>
      <c r="CL133" s="17" t="n"/>
      <c r="CM133" s="17" t="n"/>
      <c r="CN133" s="17" t="n"/>
      <c r="CO133" s="17" t="n"/>
      <c r="CP133" s="17" t="n"/>
      <c r="CQ133" s="17" t="n"/>
      <c r="CR133" s="17" t="n"/>
      <c r="CS133" s="17" t="n"/>
      <c r="CT133" s="17" t="n"/>
      <c r="CU133" s="17" t="n"/>
    </row>
    <row r="134" hidden="1">
      <c r="C134">
        <f>IF(SETUP!$B10="","",SETUP!$B10)</f>
        <v/>
      </c>
      <c r="D134">
        <f>IF(SETUP!$B10="","",SETUP!$B10)</f>
        <v/>
      </c>
      <c r="E134">
        <f>IF(SETUP!$B10="","",SETUP!$B10)</f>
        <v/>
      </c>
      <c r="F134">
        <f>IF(SETUP!$B10="","",SETUP!$B10)</f>
        <v/>
      </c>
      <c r="G134">
        <f>IF(SETUP!$B10="","",SETUP!$B10)</f>
        <v/>
      </c>
      <c r="H134">
        <f>IF(SETUP!$B10="","",SETUP!$B10)</f>
        <v/>
      </c>
      <c r="I134">
        <f>IF(SETUP!$B10="","",SETUP!$B10)</f>
        <v/>
      </c>
      <c r="J134">
        <f>IF(SETUP!$B10="","",SETUP!$B10)</f>
        <v/>
      </c>
      <c r="K134">
        <f>IF(SETUP!$B10="","",SETUP!$B10)</f>
        <v/>
      </c>
      <c r="L134">
        <f>IF(SETUP!$B10="","",SETUP!$B10)</f>
        <v/>
      </c>
      <c r="M134">
        <f>IF(SETUP!$B10="","",SETUP!$B10)</f>
        <v/>
      </c>
      <c r="N134">
        <f>IF(SETUP!$B10="","",SETUP!$B10)</f>
        <v/>
      </c>
      <c r="O134">
        <f>IF(SETUP!$B11="","",SETUP!$B11)</f>
        <v/>
      </c>
      <c r="P134">
        <f>IF(SETUP!$B11="","",SETUP!$B11)</f>
        <v/>
      </c>
      <c r="Q134">
        <f>IF(SETUP!$B11="","",SETUP!$B11)</f>
        <v/>
      </c>
      <c r="R134">
        <f>IF(SETUP!$B11="","",SETUP!$B11)</f>
        <v/>
      </c>
      <c r="S134">
        <f>IF(SETUP!$B11="","",SETUP!$B11)</f>
        <v/>
      </c>
      <c r="T134">
        <f>IF(SETUP!$B11="","",SETUP!$B11)</f>
        <v/>
      </c>
      <c r="U134">
        <f>IF(SETUP!$B11="","",SETUP!$B11)</f>
        <v/>
      </c>
      <c r="V134">
        <f>IF(SETUP!$B11="","",SETUP!$B11)</f>
        <v/>
      </c>
      <c r="W134">
        <f>IF(SETUP!$B11="","",SETUP!$B11)</f>
        <v/>
      </c>
      <c r="X134">
        <f>IF(SETUP!$B11="","",SETUP!$B11)</f>
        <v/>
      </c>
      <c r="Y134">
        <f>IF(SETUP!$B11="","",SETUP!$B11)</f>
        <v/>
      </c>
      <c r="Z134">
        <f>IF(SETUP!$B11="","",SETUP!$B11)</f>
        <v/>
      </c>
      <c r="AA134">
        <f>IF(SETUP!$B12="","",SETUP!$B12)</f>
        <v/>
      </c>
      <c r="AB134">
        <f>IF(SETUP!$B12="","",SETUP!$B12)</f>
        <v/>
      </c>
      <c r="AC134">
        <f>IF(SETUP!$B12="","",SETUP!$B12)</f>
        <v/>
      </c>
      <c r="AD134">
        <f>IF(SETUP!$B12="","",SETUP!$B12)</f>
        <v/>
      </c>
      <c r="AE134">
        <f>IF(SETUP!$B12="","",SETUP!$B12)</f>
        <v/>
      </c>
      <c r="AF134">
        <f>IF(SETUP!$B12="","",SETUP!$B12)</f>
        <v/>
      </c>
      <c r="AG134">
        <f>IF(SETUP!$B12="","",SETUP!$B12)</f>
        <v/>
      </c>
      <c r="AH134">
        <f>IF(SETUP!$B12="","",SETUP!$B12)</f>
        <v/>
      </c>
      <c r="AI134">
        <f>IF(SETUP!$B12="","",SETUP!$B12)</f>
        <v/>
      </c>
      <c r="AJ134">
        <f>IF(SETUP!$B12="","",SETUP!$B12)</f>
        <v/>
      </c>
      <c r="AK134">
        <f>IF(SETUP!$B12="","",SETUP!$B12)</f>
        <v/>
      </c>
      <c r="AL134">
        <f>IF(SETUP!$B12="","",SETUP!$B12)</f>
        <v/>
      </c>
      <c r="AM134">
        <f>IF(SETUP!$B13="","",SETUP!$B13)</f>
        <v/>
      </c>
      <c r="AN134">
        <f>IF(SETUP!$B13="","",SETUP!$B13)</f>
        <v/>
      </c>
      <c r="AO134">
        <f>IF(SETUP!$B13="","",SETUP!$B13)</f>
        <v/>
      </c>
      <c r="AP134">
        <f>IF(SETUP!$B13="","",SETUP!$B13)</f>
        <v/>
      </c>
      <c r="AQ134">
        <f>IF(SETUP!$B13="","",SETUP!$B13)</f>
        <v/>
      </c>
      <c r="AR134">
        <f>IF(SETUP!$B13="","",SETUP!$B13)</f>
        <v/>
      </c>
      <c r="AS134">
        <f>IF(SETUP!$B13="","",SETUP!$B13)</f>
        <v/>
      </c>
      <c r="AT134">
        <f>IF(SETUP!$B13="","",SETUP!$B13)</f>
        <v/>
      </c>
      <c r="AU134">
        <f>IF(SETUP!$B13="","",SETUP!$B13)</f>
        <v/>
      </c>
      <c r="AV134">
        <f>IF(SETUP!$B13="","",SETUP!$B13)</f>
        <v/>
      </c>
      <c r="AW134">
        <f>IF(SETUP!$B13="","",SETUP!$B13)</f>
        <v/>
      </c>
      <c r="AX134">
        <f>IF(SETUP!$B13="","",SETUP!$B13)</f>
        <v/>
      </c>
      <c r="AY134">
        <f>IF(SETUP!$B14="","",SETUP!$B14)</f>
        <v/>
      </c>
      <c r="AZ134">
        <f>IF(SETUP!$B14="","",SETUP!$B14)</f>
        <v/>
      </c>
      <c r="BA134">
        <f>IF(SETUP!$B14="","",SETUP!$B14)</f>
        <v/>
      </c>
      <c r="BB134">
        <f>IF(SETUP!$B14="","",SETUP!$B14)</f>
        <v/>
      </c>
      <c r="BC134">
        <f>IF(SETUP!$B14="","",SETUP!$B14)</f>
        <v/>
      </c>
      <c r="BD134">
        <f>IF(SETUP!$B14="","",SETUP!$B14)</f>
        <v/>
      </c>
      <c r="BE134">
        <f>IF(SETUP!$B14="","",SETUP!$B14)</f>
        <v/>
      </c>
      <c r="BF134">
        <f>IF(SETUP!$B14="","",SETUP!$B14)</f>
        <v/>
      </c>
      <c r="BG134">
        <f>IF(SETUP!$B14="","",SETUP!$B14)</f>
        <v/>
      </c>
      <c r="BH134">
        <f>IF(SETUP!$B14="","",SETUP!$B14)</f>
        <v/>
      </c>
      <c r="BI134">
        <f>IF(SETUP!$B14="","",SETUP!$B14)</f>
        <v/>
      </c>
      <c r="BJ134">
        <f>IF(SETUP!$B14="","",SETUP!$B14)</f>
        <v/>
      </c>
      <c r="BK134">
        <f>IF(SETUP!$B15="","",SETUP!$B15)</f>
        <v/>
      </c>
      <c r="BL134">
        <f>IF(SETUP!$B15="","",SETUP!$B15)</f>
        <v/>
      </c>
      <c r="BM134">
        <f>IF(SETUP!$B15="","",SETUP!$B15)</f>
        <v/>
      </c>
      <c r="BN134">
        <f>IF(SETUP!$B15="","",SETUP!$B15)</f>
        <v/>
      </c>
      <c r="BO134">
        <f>IF(SETUP!$B15="","",SETUP!$B15)</f>
        <v/>
      </c>
      <c r="BP134">
        <f>IF(SETUP!$B15="","",SETUP!$B15)</f>
        <v/>
      </c>
      <c r="BQ134">
        <f>IF(SETUP!$B15="","",SETUP!$B15)</f>
        <v/>
      </c>
      <c r="BR134">
        <f>IF(SETUP!$B15="","",SETUP!$B15)</f>
        <v/>
      </c>
      <c r="BS134">
        <f>IF(SETUP!$B15="","",SETUP!$B15)</f>
        <v/>
      </c>
      <c r="BT134">
        <f>IF(SETUP!$B15="","",SETUP!$B15)</f>
        <v/>
      </c>
      <c r="BU134">
        <f>IF(SETUP!$B15="","",SETUP!$B15)</f>
        <v/>
      </c>
      <c r="BV134">
        <f>IF(SETUP!$B15="","",SETUP!$B15)</f>
        <v/>
      </c>
      <c r="BW134">
        <f>IF(SETUP!$B16="","",SETUP!$B16)</f>
        <v/>
      </c>
      <c r="BX134">
        <f>IF(SETUP!$B16="","",SETUP!$B16)</f>
        <v/>
      </c>
      <c r="BY134">
        <f>IF(SETUP!$B16="","",SETUP!$B16)</f>
        <v/>
      </c>
      <c r="BZ134">
        <f>IF(SETUP!$B16="","",SETUP!$B16)</f>
        <v/>
      </c>
      <c r="CA134">
        <f>IF(SETUP!$B16="","",SETUP!$B16)</f>
        <v/>
      </c>
      <c r="CB134">
        <f>IF(SETUP!$B16="","",SETUP!$B16)</f>
        <v/>
      </c>
      <c r="CC134">
        <f>IF(SETUP!$B16="","",SETUP!$B16)</f>
        <v/>
      </c>
      <c r="CD134">
        <f>IF(SETUP!$B16="","",SETUP!$B16)</f>
        <v/>
      </c>
      <c r="CE134">
        <f>IF(SETUP!$B16="","",SETUP!$B16)</f>
        <v/>
      </c>
      <c r="CF134">
        <f>IF(SETUP!$B16="","",SETUP!$B16)</f>
        <v/>
      </c>
      <c r="CG134">
        <f>IF(SETUP!$B16="","",SETUP!$B16)</f>
        <v/>
      </c>
      <c r="CH134">
        <f>IF(SETUP!$B16="","",SETUP!$B16)</f>
        <v/>
      </c>
      <c r="CI134">
        <f>IF(SETUP!$B17="","",SETUP!$B17)</f>
        <v/>
      </c>
      <c r="CJ134">
        <f>IF(SETUP!$B17="","",SETUP!$B17)</f>
        <v/>
      </c>
      <c r="CK134">
        <f>IF(SETUP!$B17="","",SETUP!$B17)</f>
        <v/>
      </c>
      <c r="CL134">
        <f>IF(SETUP!$B17="","",SETUP!$B17)</f>
        <v/>
      </c>
      <c r="CM134">
        <f>IF(SETUP!$B17="","",SETUP!$B17)</f>
        <v/>
      </c>
      <c r="CN134">
        <f>IF(SETUP!$B17="","",SETUP!$B17)</f>
        <v/>
      </c>
      <c r="CO134">
        <f>IF(SETUP!$B17="","",SETUP!$B17)</f>
        <v/>
      </c>
      <c r="CP134">
        <f>IF(SETUP!$B17="","",SETUP!$B17)</f>
        <v/>
      </c>
      <c r="CQ134">
        <f>IF(SETUP!$B17="","",SETUP!$B17)</f>
        <v/>
      </c>
      <c r="CR134">
        <f>IF(SETUP!$B17="","",SETUP!$B17)</f>
        <v/>
      </c>
      <c r="CS134">
        <f>IF(SETUP!$B17="","",SETUP!$B17)</f>
        <v/>
      </c>
      <c r="CT134">
        <f>IF(SETUP!$B17="","",SETUP!$B17)</f>
        <v/>
      </c>
    </row>
    <row r="135" ht="20" customHeight="1">
      <c r="C135" s="40">
        <f>IF(SETUP!$B10="","",SETUP!$C10)</f>
        <v/>
      </c>
      <c r="O135" s="41">
        <f>IF(SETUP!$B11="","",SETUP!$C11)</f>
        <v/>
      </c>
      <c r="AA135" s="42">
        <f>IF(SETUP!$B12="","",SETUP!$C12)</f>
        <v/>
      </c>
      <c r="AM135" s="43">
        <f>IF(SETUP!$B13="","",SETUP!$C13)</f>
        <v/>
      </c>
      <c r="AY135" s="44">
        <f>IF(SETUP!$B14="","",SETUP!$C14)</f>
        <v/>
      </c>
      <c r="BK135" s="45">
        <f>IF(SETUP!$B15="","",SETUP!$C15)</f>
        <v/>
      </c>
      <c r="BW135" s="45">
        <f>IF(SETUP!$B16="","",SETUP!$C16)</f>
        <v/>
      </c>
      <c r="CI135" s="45">
        <f>IF(SETUP!$B17="","",SETUP!$C17)</f>
        <v/>
      </c>
    </row>
    <row r="136" ht="20" customHeight="1">
      <c r="B136" s="41" t="inlineStr">
        <is>
          <t>Row</t>
        </is>
      </c>
      <c r="C136" s="46">
        <f>IFERROR(IF(C134="","",INDEX(SETUP!$C$21:$C$116,MATCH(C134&amp;"#"&amp;1,HELPER!$C$2:$C$97,0))),"")</f>
        <v/>
      </c>
      <c r="D136" s="46">
        <f>IFERROR(IF(D134="","",INDEX(SETUP!$C$21:$C$116,MATCH(D134&amp;"#"&amp;2,HELPER!$C$2:$C$97,0))),"")</f>
        <v/>
      </c>
      <c r="E136" s="46">
        <f>IFERROR(IF(E134="","",INDEX(SETUP!$C$21:$C$116,MATCH(E134&amp;"#"&amp;3,HELPER!$C$2:$C$97,0))),"")</f>
        <v/>
      </c>
      <c r="F136" s="46">
        <f>IFERROR(IF(F134="","",INDEX(SETUP!$C$21:$C$116,MATCH(F134&amp;"#"&amp;4,HELPER!$C$2:$C$97,0))),"")</f>
        <v/>
      </c>
      <c r="G136" s="46">
        <f>IFERROR(IF(G134="","",INDEX(SETUP!$C$21:$C$116,MATCH(G134&amp;"#"&amp;5,HELPER!$C$2:$C$97,0))),"")</f>
        <v/>
      </c>
      <c r="H136" s="46">
        <f>IFERROR(IF(H134="","",INDEX(SETUP!$C$21:$C$116,MATCH(H134&amp;"#"&amp;6,HELPER!$C$2:$C$97,0))),"")</f>
        <v/>
      </c>
      <c r="I136" s="46">
        <f>IFERROR(IF(I134="","",INDEX(SETUP!$C$21:$C$116,MATCH(I134&amp;"#"&amp;7,HELPER!$C$2:$C$97,0))),"")</f>
        <v/>
      </c>
      <c r="J136" s="46">
        <f>IFERROR(IF(J134="","",INDEX(SETUP!$C$21:$C$116,MATCH(J134&amp;"#"&amp;8,HELPER!$C$2:$C$97,0))),"")</f>
        <v/>
      </c>
      <c r="K136" s="46">
        <f>IFERROR(IF(K134="","",INDEX(SETUP!$C$21:$C$116,MATCH(K134&amp;"#"&amp;9,HELPER!$C$2:$C$97,0))),"")</f>
        <v/>
      </c>
      <c r="L136" s="46">
        <f>IFERROR(IF(L134="","",INDEX(SETUP!$C$21:$C$116,MATCH(L134&amp;"#"&amp;10,HELPER!$C$2:$C$97,0))),"")</f>
        <v/>
      </c>
      <c r="M136" s="46">
        <f>IFERROR(IF(M134="","",INDEX(SETUP!$C$21:$C$116,MATCH(M134&amp;"#"&amp;11,HELPER!$C$2:$C$97,0))),"")</f>
        <v/>
      </c>
      <c r="N136" s="46">
        <f>IFERROR(IF(N134="","",INDEX(SETUP!$C$21:$C$116,MATCH(N134&amp;"#"&amp;12,HELPER!$C$2:$C$97,0))),"")</f>
        <v/>
      </c>
      <c r="O136" s="47">
        <f>IFERROR(IF(O134="","",INDEX(SETUP!$C$21:$C$116,MATCH(O134&amp;"#"&amp;1,HELPER!$C$2:$C$97,0))),"")</f>
        <v/>
      </c>
      <c r="P136" s="47">
        <f>IFERROR(IF(P134="","",INDEX(SETUP!$C$21:$C$116,MATCH(P134&amp;"#"&amp;2,HELPER!$C$2:$C$97,0))),"")</f>
        <v/>
      </c>
      <c r="Q136" s="47">
        <f>IFERROR(IF(Q134="","",INDEX(SETUP!$C$21:$C$116,MATCH(Q134&amp;"#"&amp;3,HELPER!$C$2:$C$97,0))),"")</f>
        <v/>
      </c>
      <c r="R136" s="47">
        <f>IFERROR(IF(R134="","",INDEX(SETUP!$C$21:$C$116,MATCH(R134&amp;"#"&amp;4,HELPER!$C$2:$C$97,0))),"")</f>
        <v/>
      </c>
      <c r="S136" s="47">
        <f>IFERROR(IF(S134="","",INDEX(SETUP!$C$21:$C$116,MATCH(S134&amp;"#"&amp;5,HELPER!$C$2:$C$97,0))),"")</f>
        <v/>
      </c>
      <c r="T136" s="47">
        <f>IFERROR(IF(T134="","",INDEX(SETUP!$C$21:$C$116,MATCH(T134&amp;"#"&amp;6,HELPER!$C$2:$C$97,0))),"")</f>
        <v/>
      </c>
      <c r="U136" s="47">
        <f>IFERROR(IF(U134="","",INDEX(SETUP!$C$21:$C$116,MATCH(U134&amp;"#"&amp;7,HELPER!$C$2:$C$97,0))),"")</f>
        <v/>
      </c>
      <c r="V136" s="47">
        <f>IFERROR(IF(V134="","",INDEX(SETUP!$C$21:$C$116,MATCH(V134&amp;"#"&amp;8,HELPER!$C$2:$C$97,0))),"")</f>
        <v/>
      </c>
      <c r="W136" s="47">
        <f>IFERROR(IF(W134="","",INDEX(SETUP!$C$21:$C$116,MATCH(W134&amp;"#"&amp;9,HELPER!$C$2:$C$97,0))),"")</f>
        <v/>
      </c>
      <c r="X136" s="47">
        <f>IFERROR(IF(X134="","",INDEX(SETUP!$C$21:$C$116,MATCH(X134&amp;"#"&amp;10,HELPER!$C$2:$C$97,0))),"")</f>
        <v/>
      </c>
      <c r="Y136" s="47">
        <f>IFERROR(IF(Y134="","",INDEX(SETUP!$C$21:$C$116,MATCH(Y134&amp;"#"&amp;11,HELPER!$C$2:$C$97,0))),"")</f>
        <v/>
      </c>
      <c r="Z136" s="47">
        <f>IFERROR(IF(Z134="","",INDEX(SETUP!$C$21:$C$116,MATCH(Z134&amp;"#"&amp;12,HELPER!$C$2:$C$97,0))),"")</f>
        <v/>
      </c>
      <c r="AA136" s="48">
        <f>IFERROR(IF(AA134="","",INDEX(SETUP!$C$21:$C$116,MATCH(AA134&amp;"#"&amp;1,HELPER!$C$2:$C$97,0))),"")</f>
        <v/>
      </c>
      <c r="AB136" s="48">
        <f>IFERROR(IF(AB134="","",INDEX(SETUP!$C$21:$C$116,MATCH(AB134&amp;"#"&amp;2,HELPER!$C$2:$C$97,0))),"")</f>
        <v/>
      </c>
      <c r="AC136" s="48">
        <f>IFERROR(IF(AC134="","",INDEX(SETUP!$C$21:$C$116,MATCH(AC134&amp;"#"&amp;3,HELPER!$C$2:$C$97,0))),"")</f>
        <v/>
      </c>
      <c r="AD136" s="48">
        <f>IFERROR(IF(AD134="","",INDEX(SETUP!$C$21:$C$116,MATCH(AD134&amp;"#"&amp;4,HELPER!$C$2:$C$97,0))),"")</f>
        <v/>
      </c>
      <c r="AE136" s="48">
        <f>IFERROR(IF(AE134="","",INDEX(SETUP!$C$21:$C$116,MATCH(AE134&amp;"#"&amp;5,HELPER!$C$2:$C$97,0))),"")</f>
        <v/>
      </c>
      <c r="AF136" s="48">
        <f>IFERROR(IF(AF134="","",INDEX(SETUP!$C$21:$C$116,MATCH(AF134&amp;"#"&amp;6,HELPER!$C$2:$C$97,0))),"")</f>
        <v/>
      </c>
      <c r="AG136" s="48">
        <f>IFERROR(IF(AG134="","",INDEX(SETUP!$C$21:$C$116,MATCH(AG134&amp;"#"&amp;7,HELPER!$C$2:$C$97,0))),"")</f>
        <v/>
      </c>
      <c r="AH136" s="48">
        <f>IFERROR(IF(AH134="","",INDEX(SETUP!$C$21:$C$116,MATCH(AH134&amp;"#"&amp;8,HELPER!$C$2:$C$97,0))),"")</f>
        <v/>
      </c>
      <c r="AI136" s="48">
        <f>IFERROR(IF(AI134="","",INDEX(SETUP!$C$21:$C$116,MATCH(AI134&amp;"#"&amp;9,HELPER!$C$2:$C$97,0))),"")</f>
        <v/>
      </c>
      <c r="AJ136" s="48">
        <f>IFERROR(IF(AJ134="","",INDEX(SETUP!$C$21:$C$116,MATCH(AJ134&amp;"#"&amp;10,HELPER!$C$2:$C$97,0))),"")</f>
        <v/>
      </c>
      <c r="AK136" s="48">
        <f>IFERROR(IF(AK134="","",INDEX(SETUP!$C$21:$C$116,MATCH(AK134&amp;"#"&amp;11,HELPER!$C$2:$C$97,0))),"")</f>
        <v/>
      </c>
      <c r="AL136" s="48">
        <f>IFERROR(IF(AL134="","",INDEX(SETUP!$C$21:$C$116,MATCH(AL134&amp;"#"&amp;12,HELPER!$C$2:$C$97,0))),"")</f>
        <v/>
      </c>
      <c r="AM136" s="49">
        <f>IFERROR(IF(AM134="","",INDEX(SETUP!$C$21:$C$116,MATCH(AM134&amp;"#"&amp;1,HELPER!$C$2:$C$97,0))),"")</f>
        <v/>
      </c>
      <c r="AN136" s="49">
        <f>IFERROR(IF(AN134="","",INDEX(SETUP!$C$21:$C$116,MATCH(AN134&amp;"#"&amp;2,HELPER!$C$2:$C$97,0))),"")</f>
        <v/>
      </c>
      <c r="AO136" s="49">
        <f>IFERROR(IF(AO134="","",INDEX(SETUP!$C$21:$C$116,MATCH(AO134&amp;"#"&amp;3,HELPER!$C$2:$C$97,0))),"")</f>
        <v/>
      </c>
      <c r="AP136" s="49">
        <f>IFERROR(IF(AP134="","",INDEX(SETUP!$C$21:$C$116,MATCH(AP134&amp;"#"&amp;4,HELPER!$C$2:$C$97,0))),"")</f>
        <v/>
      </c>
      <c r="AQ136" s="49">
        <f>IFERROR(IF(AQ134="","",INDEX(SETUP!$C$21:$C$116,MATCH(AQ134&amp;"#"&amp;5,HELPER!$C$2:$C$97,0))),"")</f>
        <v/>
      </c>
      <c r="AR136" s="49">
        <f>IFERROR(IF(AR134="","",INDEX(SETUP!$C$21:$C$116,MATCH(AR134&amp;"#"&amp;6,HELPER!$C$2:$C$97,0))),"")</f>
        <v/>
      </c>
      <c r="AS136" s="49">
        <f>IFERROR(IF(AS134="","",INDEX(SETUP!$C$21:$C$116,MATCH(AS134&amp;"#"&amp;7,HELPER!$C$2:$C$97,0))),"")</f>
        <v/>
      </c>
      <c r="AT136" s="49">
        <f>IFERROR(IF(AT134="","",INDEX(SETUP!$C$21:$C$116,MATCH(AT134&amp;"#"&amp;8,HELPER!$C$2:$C$97,0))),"")</f>
        <v/>
      </c>
      <c r="AU136" s="49">
        <f>IFERROR(IF(AU134="","",INDEX(SETUP!$C$21:$C$116,MATCH(AU134&amp;"#"&amp;9,HELPER!$C$2:$C$97,0))),"")</f>
        <v/>
      </c>
      <c r="AV136" s="49">
        <f>IFERROR(IF(AV134="","",INDEX(SETUP!$C$21:$C$116,MATCH(AV134&amp;"#"&amp;10,HELPER!$C$2:$C$97,0))),"")</f>
        <v/>
      </c>
      <c r="AW136" s="49">
        <f>IFERROR(IF(AW134="","",INDEX(SETUP!$C$21:$C$116,MATCH(AW134&amp;"#"&amp;11,HELPER!$C$2:$C$97,0))),"")</f>
        <v/>
      </c>
      <c r="AX136" s="49">
        <f>IFERROR(IF(AX134="","",INDEX(SETUP!$C$21:$C$116,MATCH(AX134&amp;"#"&amp;12,HELPER!$C$2:$C$97,0))),"")</f>
        <v/>
      </c>
      <c r="AY136" s="50">
        <f>IFERROR(IF(AY134="","",INDEX(SETUP!$C$21:$C$116,MATCH(AY134&amp;"#"&amp;1,HELPER!$C$2:$C$97,0))),"")</f>
        <v/>
      </c>
      <c r="AZ136" s="50">
        <f>IFERROR(IF(AZ134="","",INDEX(SETUP!$C$21:$C$116,MATCH(AZ134&amp;"#"&amp;2,HELPER!$C$2:$C$97,0))),"")</f>
        <v/>
      </c>
      <c r="BA136" s="50">
        <f>IFERROR(IF(BA134="","",INDEX(SETUP!$C$21:$C$116,MATCH(BA134&amp;"#"&amp;3,HELPER!$C$2:$C$97,0))),"")</f>
        <v/>
      </c>
      <c r="BB136" s="50">
        <f>IFERROR(IF(BB134="","",INDEX(SETUP!$C$21:$C$116,MATCH(BB134&amp;"#"&amp;4,HELPER!$C$2:$C$97,0))),"")</f>
        <v/>
      </c>
      <c r="BC136" s="50">
        <f>IFERROR(IF(BC134="","",INDEX(SETUP!$C$21:$C$116,MATCH(BC134&amp;"#"&amp;5,HELPER!$C$2:$C$97,0))),"")</f>
        <v/>
      </c>
      <c r="BD136" s="50">
        <f>IFERROR(IF(BD134="","",INDEX(SETUP!$C$21:$C$116,MATCH(BD134&amp;"#"&amp;6,HELPER!$C$2:$C$97,0))),"")</f>
        <v/>
      </c>
      <c r="BE136" s="50">
        <f>IFERROR(IF(BE134="","",INDEX(SETUP!$C$21:$C$116,MATCH(BE134&amp;"#"&amp;7,HELPER!$C$2:$C$97,0))),"")</f>
        <v/>
      </c>
      <c r="BF136" s="50">
        <f>IFERROR(IF(BF134="","",INDEX(SETUP!$C$21:$C$116,MATCH(BF134&amp;"#"&amp;8,HELPER!$C$2:$C$97,0))),"")</f>
        <v/>
      </c>
      <c r="BG136" s="50">
        <f>IFERROR(IF(BG134="","",INDEX(SETUP!$C$21:$C$116,MATCH(BG134&amp;"#"&amp;9,HELPER!$C$2:$C$97,0))),"")</f>
        <v/>
      </c>
      <c r="BH136" s="50">
        <f>IFERROR(IF(BH134="","",INDEX(SETUP!$C$21:$C$116,MATCH(BH134&amp;"#"&amp;10,HELPER!$C$2:$C$97,0))),"")</f>
        <v/>
      </c>
      <c r="BI136" s="50">
        <f>IFERROR(IF(BI134="","",INDEX(SETUP!$C$21:$C$116,MATCH(BI134&amp;"#"&amp;11,HELPER!$C$2:$C$97,0))),"")</f>
        <v/>
      </c>
      <c r="BJ136" s="50">
        <f>IFERROR(IF(BJ134="","",INDEX(SETUP!$C$21:$C$116,MATCH(BJ134&amp;"#"&amp;12,HELPER!$C$2:$C$97,0))),"")</f>
        <v/>
      </c>
      <c r="BK136" s="51">
        <f>IFERROR(IF(BK134="","",INDEX(SETUP!$C$21:$C$116,MATCH(BK134&amp;"#"&amp;1,HELPER!$C$2:$C$97,0))),"")</f>
        <v/>
      </c>
      <c r="BL136" s="51">
        <f>IFERROR(IF(BL134="","",INDEX(SETUP!$C$21:$C$116,MATCH(BL134&amp;"#"&amp;2,HELPER!$C$2:$C$97,0))),"")</f>
        <v/>
      </c>
      <c r="BM136" s="51">
        <f>IFERROR(IF(BM134="","",INDEX(SETUP!$C$21:$C$116,MATCH(BM134&amp;"#"&amp;3,HELPER!$C$2:$C$97,0))),"")</f>
        <v/>
      </c>
      <c r="BN136" s="51">
        <f>IFERROR(IF(BN134="","",INDEX(SETUP!$C$21:$C$116,MATCH(BN134&amp;"#"&amp;4,HELPER!$C$2:$C$97,0))),"")</f>
        <v/>
      </c>
      <c r="BO136" s="51">
        <f>IFERROR(IF(BO134="","",INDEX(SETUP!$C$21:$C$116,MATCH(BO134&amp;"#"&amp;5,HELPER!$C$2:$C$97,0))),"")</f>
        <v/>
      </c>
      <c r="BP136" s="51">
        <f>IFERROR(IF(BP134="","",INDEX(SETUP!$C$21:$C$116,MATCH(BP134&amp;"#"&amp;6,HELPER!$C$2:$C$97,0))),"")</f>
        <v/>
      </c>
      <c r="BQ136" s="51">
        <f>IFERROR(IF(BQ134="","",INDEX(SETUP!$C$21:$C$116,MATCH(BQ134&amp;"#"&amp;7,HELPER!$C$2:$C$97,0))),"")</f>
        <v/>
      </c>
      <c r="BR136" s="51">
        <f>IFERROR(IF(BR134="","",INDEX(SETUP!$C$21:$C$116,MATCH(BR134&amp;"#"&amp;8,HELPER!$C$2:$C$97,0))),"")</f>
        <v/>
      </c>
      <c r="BS136" s="51">
        <f>IFERROR(IF(BS134="","",INDEX(SETUP!$C$21:$C$116,MATCH(BS134&amp;"#"&amp;9,HELPER!$C$2:$C$97,0))),"")</f>
        <v/>
      </c>
      <c r="BT136" s="51">
        <f>IFERROR(IF(BT134="","",INDEX(SETUP!$C$21:$C$116,MATCH(BT134&amp;"#"&amp;10,HELPER!$C$2:$C$97,0))),"")</f>
        <v/>
      </c>
      <c r="BU136" s="51">
        <f>IFERROR(IF(BU134="","",INDEX(SETUP!$C$21:$C$116,MATCH(BU134&amp;"#"&amp;11,HELPER!$C$2:$C$97,0))),"")</f>
        <v/>
      </c>
      <c r="BV136" s="51">
        <f>IFERROR(IF(BV134="","",INDEX(SETUP!$C$21:$C$116,MATCH(BV134&amp;"#"&amp;12,HELPER!$C$2:$C$97,0))),"")</f>
        <v/>
      </c>
      <c r="BW136" s="51">
        <f>IFERROR(IF(BW134="","",INDEX(SETUP!$C$21:$C$116,MATCH(BW134&amp;"#"&amp;1,HELPER!$C$2:$C$97,0))),"")</f>
        <v/>
      </c>
      <c r="BX136" s="51">
        <f>IFERROR(IF(BX134="","",INDEX(SETUP!$C$21:$C$116,MATCH(BX134&amp;"#"&amp;2,HELPER!$C$2:$C$97,0))),"")</f>
        <v/>
      </c>
      <c r="BY136" s="51">
        <f>IFERROR(IF(BY134="","",INDEX(SETUP!$C$21:$C$116,MATCH(BY134&amp;"#"&amp;3,HELPER!$C$2:$C$97,0))),"")</f>
        <v/>
      </c>
      <c r="BZ136" s="51">
        <f>IFERROR(IF(BZ134="","",INDEX(SETUP!$C$21:$C$116,MATCH(BZ134&amp;"#"&amp;4,HELPER!$C$2:$C$97,0))),"")</f>
        <v/>
      </c>
      <c r="CA136" s="51">
        <f>IFERROR(IF(CA134="","",INDEX(SETUP!$C$21:$C$116,MATCH(CA134&amp;"#"&amp;5,HELPER!$C$2:$C$97,0))),"")</f>
        <v/>
      </c>
      <c r="CB136" s="51">
        <f>IFERROR(IF(CB134="","",INDEX(SETUP!$C$21:$C$116,MATCH(CB134&amp;"#"&amp;6,HELPER!$C$2:$C$97,0))),"")</f>
        <v/>
      </c>
      <c r="CC136" s="51">
        <f>IFERROR(IF(CC134="","",INDEX(SETUP!$C$21:$C$116,MATCH(CC134&amp;"#"&amp;7,HELPER!$C$2:$C$97,0))),"")</f>
        <v/>
      </c>
      <c r="CD136" s="51">
        <f>IFERROR(IF(CD134="","",INDEX(SETUP!$C$21:$C$116,MATCH(CD134&amp;"#"&amp;8,HELPER!$C$2:$C$97,0))),"")</f>
        <v/>
      </c>
      <c r="CE136" s="51">
        <f>IFERROR(IF(CE134="","",INDEX(SETUP!$C$21:$C$116,MATCH(CE134&amp;"#"&amp;9,HELPER!$C$2:$C$97,0))),"")</f>
        <v/>
      </c>
      <c r="CF136" s="51">
        <f>IFERROR(IF(CF134="","",INDEX(SETUP!$C$21:$C$116,MATCH(CF134&amp;"#"&amp;10,HELPER!$C$2:$C$97,0))),"")</f>
        <v/>
      </c>
      <c r="CG136" s="51">
        <f>IFERROR(IF(CG134="","",INDEX(SETUP!$C$21:$C$116,MATCH(CG134&amp;"#"&amp;11,HELPER!$C$2:$C$97,0))),"")</f>
        <v/>
      </c>
      <c r="CH136" s="51">
        <f>IFERROR(IF(CH134="","",INDEX(SETUP!$C$21:$C$116,MATCH(CH134&amp;"#"&amp;12,HELPER!$C$2:$C$97,0))),"")</f>
        <v/>
      </c>
      <c r="CI136" s="51">
        <f>IFERROR(IF(CI134="","",INDEX(SETUP!$C$21:$C$116,MATCH(CI134&amp;"#"&amp;1,HELPER!$C$2:$C$97,0))),"")</f>
        <v/>
      </c>
      <c r="CJ136" s="51">
        <f>IFERROR(IF(CJ134="","",INDEX(SETUP!$C$21:$C$116,MATCH(CJ134&amp;"#"&amp;2,HELPER!$C$2:$C$97,0))),"")</f>
        <v/>
      </c>
      <c r="CK136" s="51">
        <f>IFERROR(IF(CK134="","",INDEX(SETUP!$C$21:$C$116,MATCH(CK134&amp;"#"&amp;3,HELPER!$C$2:$C$97,0))),"")</f>
        <v/>
      </c>
      <c r="CL136" s="51">
        <f>IFERROR(IF(CL134="","",INDEX(SETUP!$C$21:$C$116,MATCH(CL134&amp;"#"&amp;4,HELPER!$C$2:$C$97,0))),"")</f>
        <v/>
      </c>
      <c r="CM136" s="51">
        <f>IFERROR(IF(CM134="","",INDEX(SETUP!$C$21:$C$116,MATCH(CM134&amp;"#"&amp;5,HELPER!$C$2:$C$97,0))),"")</f>
        <v/>
      </c>
      <c r="CN136" s="51">
        <f>IFERROR(IF(CN134="","",INDEX(SETUP!$C$21:$C$116,MATCH(CN134&amp;"#"&amp;6,HELPER!$C$2:$C$97,0))),"")</f>
        <v/>
      </c>
      <c r="CO136" s="51">
        <f>IFERROR(IF(CO134="","",INDEX(SETUP!$C$21:$C$116,MATCH(CO134&amp;"#"&amp;7,HELPER!$C$2:$C$97,0))),"")</f>
        <v/>
      </c>
      <c r="CP136" s="51">
        <f>IFERROR(IF(CP134="","",INDEX(SETUP!$C$21:$C$116,MATCH(CP134&amp;"#"&amp;8,HELPER!$C$2:$C$97,0))),"")</f>
        <v/>
      </c>
      <c r="CQ136" s="51">
        <f>IFERROR(IF(CQ134="","",INDEX(SETUP!$C$21:$C$116,MATCH(CQ134&amp;"#"&amp;9,HELPER!$C$2:$C$97,0))),"")</f>
        <v/>
      </c>
      <c r="CR136" s="51">
        <f>IFERROR(IF(CR134="","",INDEX(SETUP!$C$21:$C$116,MATCH(CR134&amp;"#"&amp;10,HELPER!$C$2:$C$97,0))),"")</f>
        <v/>
      </c>
      <c r="CS136" s="51">
        <f>IFERROR(IF(CS134="","",INDEX(SETUP!$C$21:$C$116,MATCH(CS134&amp;"#"&amp;11,HELPER!$C$2:$C$97,0))),"")</f>
        <v/>
      </c>
      <c r="CT136" s="51">
        <f>IFERROR(IF(CT134="","",INDEX(SETUP!$C$21:$C$116,MATCH(CT134&amp;"#"&amp;12,HELPER!$C$2:$C$97,0))),"")</f>
        <v/>
      </c>
      <c r="CU136" s="52" t="inlineStr">
        <is>
          <t>Total</t>
        </is>
      </c>
    </row>
    <row r="137">
      <c r="A137">
        <f>IF(SETUP!$C148="","",SETUP!$C148)</f>
        <v/>
      </c>
      <c r="B137" s="9">
        <f>IF(SETUP!$C148="","",SETUP!$B148&amp;" / "&amp;SETUP!$D148)</f>
        <v/>
      </c>
      <c r="C137" s="57">
        <f>IF(OR($A137="",C$136=""),"",IFERROR(COUNTIFS('Employee Mapping'!$J$10:$J$2009,$A137,'Employee Mapping'!$K$10:$K$2009,C$134,'Employee Mapping'!$L$10:$L$2009,C$136)/COUNTA('Employee Mapping'!$G$10:$G$2009),""))</f>
        <v/>
      </c>
      <c r="D137" s="57">
        <f>IF(OR($A137="",D$136=""),"",IFERROR(COUNTIFS('Employee Mapping'!$J$10:$J$2009,$A137,'Employee Mapping'!$K$10:$K$2009,D$134,'Employee Mapping'!$L$10:$L$2009,D$136)/COUNTA('Employee Mapping'!$G$10:$G$2009),""))</f>
        <v/>
      </c>
      <c r="E137" s="57">
        <f>IF(OR($A137="",E$136=""),"",IFERROR(COUNTIFS('Employee Mapping'!$J$10:$J$2009,$A137,'Employee Mapping'!$K$10:$K$2009,E$134,'Employee Mapping'!$L$10:$L$2009,E$136)/COUNTA('Employee Mapping'!$G$10:$G$2009),""))</f>
        <v/>
      </c>
      <c r="F137" s="57">
        <f>IF(OR($A137="",F$136=""),"",IFERROR(COUNTIFS('Employee Mapping'!$J$10:$J$2009,$A137,'Employee Mapping'!$K$10:$K$2009,F$134,'Employee Mapping'!$L$10:$L$2009,F$136)/COUNTA('Employee Mapping'!$G$10:$G$2009),""))</f>
        <v/>
      </c>
      <c r="G137" s="57">
        <f>IF(OR($A137="",G$136=""),"",IFERROR(COUNTIFS('Employee Mapping'!$J$10:$J$2009,$A137,'Employee Mapping'!$K$10:$K$2009,G$134,'Employee Mapping'!$L$10:$L$2009,G$136)/COUNTA('Employee Mapping'!$G$10:$G$2009),""))</f>
        <v/>
      </c>
      <c r="H137" s="57">
        <f>IF(OR($A137="",H$136=""),"",IFERROR(COUNTIFS('Employee Mapping'!$J$10:$J$2009,$A137,'Employee Mapping'!$K$10:$K$2009,H$134,'Employee Mapping'!$L$10:$L$2009,H$136)/COUNTA('Employee Mapping'!$G$10:$G$2009),""))</f>
        <v/>
      </c>
      <c r="I137" s="57">
        <f>IF(OR($A137="",I$136=""),"",IFERROR(COUNTIFS('Employee Mapping'!$J$10:$J$2009,$A137,'Employee Mapping'!$K$10:$K$2009,I$134,'Employee Mapping'!$L$10:$L$2009,I$136)/COUNTA('Employee Mapping'!$G$10:$G$2009),""))</f>
        <v/>
      </c>
      <c r="J137" s="57">
        <f>IF(OR($A137="",J$136=""),"",IFERROR(COUNTIFS('Employee Mapping'!$J$10:$J$2009,$A137,'Employee Mapping'!$K$10:$K$2009,J$134,'Employee Mapping'!$L$10:$L$2009,J$136)/COUNTA('Employee Mapping'!$G$10:$G$2009),""))</f>
        <v/>
      </c>
      <c r="K137" s="57">
        <f>IF(OR($A137="",K$136=""),"",IFERROR(COUNTIFS('Employee Mapping'!$J$10:$J$2009,$A137,'Employee Mapping'!$K$10:$K$2009,K$134,'Employee Mapping'!$L$10:$L$2009,K$136)/COUNTA('Employee Mapping'!$G$10:$G$2009),""))</f>
        <v/>
      </c>
      <c r="L137" s="57">
        <f>IF(OR($A137="",L$136=""),"",IFERROR(COUNTIFS('Employee Mapping'!$J$10:$J$2009,$A137,'Employee Mapping'!$K$10:$K$2009,L$134,'Employee Mapping'!$L$10:$L$2009,L$136)/COUNTA('Employee Mapping'!$G$10:$G$2009),""))</f>
        <v/>
      </c>
      <c r="M137" s="57">
        <f>IF(OR($A137="",M$136=""),"",IFERROR(COUNTIFS('Employee Mapping'!$J$10:$J$2009,$A137,'Employee Mapping'!$K$10:$K$2009,M$134,'Employee Mapping'!$L$10:$L$2009,M$136)/COUNTA('Employee Mapping'!$G$10:$G$2009),""))</f>
        <v/>
      </c>
      <c r="N137" s="57">
        <f>IF(OR($A137="",N$136=""),"",IFERROR(COUNTIFS('Employee Mapping'!$J$10:$J$2009,$A137,'Employee Mapping'!$K$10:$K$2009,N$134,'Employee Mapping'!$L$10:$L$2009,N$136)/COUNTA('Employee Mapping'!$G$10:$G$2009),""))</f>
        <v/>
      </c>
      <c r="O137" s="57">
        <f>IF(OR($A137="",O$136=""),"",IFERROR(COUNTIFS('Employee Mapping'!$J$10:$J$2009,$A137,'Employee Mapping'!$K$10:$K$2009,O$134,'Employee Mapping'!$L$10:$L$2009,O$136)/COUNTA('Employee Mapping'!$G$10:$G$2009),""))</f>
        <v/>
      </c>
      <c r="P137" s="57">
        <f>IF(OR($A137="",P$136=""),"",IFERROR(COUNTIFS('Employee Mapping'!$J$10:$J$2009,$A137,'Employee Mapping'!$K$10:$K$2009,P$134,'Employee Mapping'!$L$10:$L$2009,P$136)/COUNTA('Employee Mapping'!$G$10:$G$2009),""))</f>
        <v/>
      </c>
      <c r="Q137" s="57">
        <f>IF(OR($A137="",Q$136=""),"",IFERROR(COUNTIFS('Employee Mapping'!$J$10:$J$2009,$A137,'Employee Mapping'!$K$10:$K$2009,Q$134,'Employee Mapping'!$L$10:$L$2009,Q$136)/COUNTA('Employee Mapping'!$G$10:$G$2009),""))</f>
        <v/>
      </c>
      <c r="R137" s="57">
        <f>IF(OR($A137="",R$136=""),"",IFERROR(COUNTIFS('Employee Mapping'!$J$10:$J$2009,$A137,'Employee Mapping'!$K$10:$K$2009,R$134,'Employee Mapping'!$L$10:$L$2009,R$136)/COUNTA('Employee Mapping'!$G$10:$G$2009),""))</f>
        <v/>
      </c>
      <c r="S137" s="57">
        <f>IF(OR($A137="",S$136=""),"",IFERROR(COUNTIFS('Employee Mapping'!$J$10:$J$2009,$A137,'Employee Mapping'!$K$10:$K$2009,S$134,'Employee Mapping'!$L$10:$L$2009,S$136)/COUNTA('Employee Mapping'!$G$10:$G$2009),""))</f>
        <v/>
      </c>
      <c r="T137" s="57">
        <f>IF(OR($A137="",T$136=""),"",IFERROR(COUNTIFS('Employee Mapping'!$J$10:$J$2009,$A137,'Employee Mapping'!$K$10:$K$2009,T$134,'Employee Mapping'!$L$10:$L$2009,T$136)/COUNTA('Employee Mapping'!$G$10:$G$2009),""))</f>
        <v/>
      </c>
      <c r="U137" s="57">
        <f>IF(OR($A137="",U$136=""),"",IFERROR(COUNTIFS('Employee Mapping'!$J$10:$J$2009,$A137,'Employee Mapping'!$K$10:$K$2009,U$134,'Employee Mapping'!$L$10:$L$2009,U$136)/COUNTA('Employee Mapping'!$G$10:$G$2009),""))</f>
        <v/>
      </c>
      <c r="V137" s="57">
        <f>IF(OR($A137="",V$136=""),"",IFERROR(COUNTIFS('Employee Mapping'!$J$10:$J$2009,$A137,'Employee Mapping'!$K$10:$K$2009,V$134,'Employee Mapping'!$L$10:$L$2009,V$136)/COUNTA('Employee Mapping'!$G$10:$G$2009),""))</f>
        <v/>
      </c>
      <c r="W137" s="57">
        <f>IF(OR($A137="",W$136=""),"",IFERROR(COUNTIFS('Employee Mapping'!$J$10:$J$2009,$A137,'Employee Mapping'!$K$10:$K$2009,W$134,'Employee Mapping'!$L$10:$L$2009,W$136)/COUNTA('Employee Mapping'!$G$10:$G$2009),""))</f>
        <v/>
      </c>
      <c r="X137" s="57">
        <f>IF(OR($A137="",X$136=""),"",IFERROR(COUNTIFS('Employee Mapping'!$J$10:$J$2009,$A137,'Employee Mapping'!$K$10:$K$2009,X$134,'Employee Mapping'!$L$10:$L$2009,X$136)/COUNTA('Employee Mapping'!$G$10:$G$2009),""))</f>
        <v/>
      </c>
      <c r="Y137" s="57">
        <f>IF(OR($A137="",Y$136=""),"",IFERROR(COUNTIFS('Employee Mapping'!$J$10:$J$2009,$A137,'Employee Mapping'!$K$10:$K$2009,Y$134,'Employee Mapping'!$L$10:$L$2009,Y$136)/COUNTA('Employee Mapping'!$G$10:$G$2009),""))</f>
        <v/>
      </c>
      <c r="Z137" s="57">
        <f>IF(OR($A137="",Z$136=""),"",IFERROR(COUNTIFS('Employee Mapping'!$J$10:$J$2009,$A137,'Employee Mapping'!$K$10:$K$2009,Z$134,'Employee Mapping'!$L$10:$L$2009,Z$136)/COUNTA('Employee Mapping'!$G$10:$G$2009),""))</f>
        <v/>
      </c>
      <c r="AA137" s="57">
        <f>IF(OR($A137="",AA$136=""),"",IFERROR(COUNTIFS('Employee Mapping'!$J$10:$J$2009,$A137,'Employee Mapping'!$K$10:$K$2009,AA$134,'Employee Mapping'!$L$10:$L$2009,AA$136)/COUNTA('Employee Mapping'!$G$10:$G$2009),""))</f>
        <v/>
      </c>
      <c r="AB137" s="57">
        <f>IF(OR($A137="",AB$136=""),"",IFERROR(COUNTIFS('Employee Mapping'!$J$10:$J$2009,$A137,'Employee Mapping'!$K$10:$K$2009,AB$134,'Employee Mapping'!$L$10:$L$2009,AB$136)/COUNTA('Employee Mapping'!$G$10:$G$2009),""))</f>
        <v/>
      </c>
      <c r="AC137" s="57">
        <f>IF(OR($A137="",AC$136=""),"",IFERROR(COUNTIFS('Employee Mapping'!$J$10:$J$2009,$A137,'Employee Mapping'!$K$10:$K$2009,AC$134,'Employee Mapping'!$L$10:$L$2009,AC$136)/COUNTA('Employee Mapping'!$G$10:$G$2009),""))</f>
        <v/>
      </c>
      <c r="AD137" s="57">
        <f>IF(OR($A137="",AD$136=""),"",IFERROR(COUNTIFS('Employee Mapping'!$J$10:$J$2009,$A137,'Employee Mapping'!$K$10:$K$2009,AD$134,'Employee Mapping'!$L$10:$L$2009,AD$136)/COUNTA('Employee Mapping'!$G$10:$G$2009),""))</f>
        <v/>
      </c>
      <c r="AE137" s="57">
        <f>IF(OR($A137="",AE$136=""),"",IFERROR(COUNTIFS('Employee Mapping'!$J$10:$J$2009,$A137,'Employee Mapping'!$K$10:$K$2009,AE$134,'Employee Mapping'!$L$10:$L$2009,AE$136)/COUNTA('Employee Mapping'!$G$10:$G$2009),""))</f>
        <v/>
      </c>
      <c r="AF137" s="57">
        <f>IF(OR($A137="",AF$136=""),"",IFERROR(COUNTIFS('Employee Mapping'!$J$10:$J$2009,$A137,'Employee Mapping'!$K$10:$K$2009,AF$134,'Employee Mapping'!$L$10:$L$2009,AF$136)/COUNTA('Employee Mapping'!$G$10:$G$2009),""))</f>
        <v/>
      </c>
      <c r="AG137" s="57">
        <f>IF(OR($A137="",AG$136=""),"",IFERROR(COUNTIFS('Employee Mapping'!$J$10:$J$2009,$A137,'Employee Mapping'!$K$10:$K$2009,AG$134,'Employee Mapping'!$L$10:$L$2009,AG$136)/COUNTA('Employee Mapping'!$G$10:$G$2009),""))</f>
        <v/>
      </c>
      <c r="AH137" s="57">
        <f>IF(OR($A137="",AH$136=""),"",IFERROR(COUNTIFS('Employee Mapping'!$J$10:$J$2009,$A137,'Employee Mapping'!$K$10:$K$2009,AH$134,'Employee Mapping'!$L$10:$L$2009,AH$136)/COUNTA('Employee Mapping'!$G$10:$G$2009),""))</f>
        <v/>
      </c>
      <c r="AI137" s="57">
        <f>IF(OR($A137="",AI$136=""),"",IFERROR(COUNTIFS('Employee Mapping'!$J$10:$J$2009,$A137,'Employee Mapping'!$K$10:$K$2009,AI$134,'Employee Mapping'!$L$10:$L$2009,AI$136)/COUNTA('Employee Mapping'!$G$10:$G$2009),""))</f>
        <v/>
      </c>
      <c r="AJ137" s="57">
        <f>IF(OR($A137="",AJ$136=""),"",IFERROR(COUNTIFS('Employee Mapping'!$J$10:$J$2009,$A137,'Employee Mapping'!$K$10:$K$2009,AJ$134,'Employee Mapping'!$L$10:$L$2009,AJ$136)/COUNTA('Employee Mapping'!$G$10:$G$2009),""))</f>
        <v/>
      </c>
      <c r="AK137" s="57">
        <f>IF(OR($A137="",AK$136=""),"",IFERROR(COUNTIFS('Employee Mapping'!$J$10:$J$2009,$A137,'Employee Mapping'!$K$10:$K$2009,AK$134,'Employee Mapping'!$L$10:$L$2009,AK$136)/COUNTA('Employee Mapping'!$G$10:$G$2009),""))</f>
        <v/>
      </c>
      <c r="AL137" s="57">
        <f>IF(OR($A137="",AL$136=""),"",IFERROR(COUNTIFS('Employee Mapping'!$J$10:$J$2009,$A137,'Employee Mapping'!$K$10:$K$2009,AL$134,'Employee Mapping'!$L$10:$L$2009,AL$136)/COUNTA('Employee Mapping'!$G$10:$G$2009),""))</f>
        <v/>
      </c>
      <c r="AM137" s="57">
        <f>IF(OR($A137="",AM$136=""),"",IFERROR(COUNTIFS('Employee Mapping'!$J$10:$J$2009,$A137,'Employee Mapping'!$K$10:$K$2009,AM$134,'Employee Mapping'!$L$10:$L$2009,AM$136)/COUNTA('Employee Mapping'!$G$10:$G$2009),""))</f>
        <v/>
      </c>
      <c r="AN137" s="57">
        <f>IF(OR($A137="",AN$136=""),"",IFERROR(COUNTIFS('Employee Mapping'!$J$10:$J$2009,$A137,'Employee Mapping'!$K$10:$K$2009,AN$134,'Employee Mapping'!$L$10:$L$2009,AN$136)/COUNTA('Employee Mapping'!$G$10:$G$2009),""))</f>
        <v/>
      </c>
      <c r="AO137" s="57">
        <f>IF(OR($A137="",AO$136=""),"",IFERROR(COUNTIFS('Employee Mapping'!$J$10:$J$2009,$A137,'Employee Mapping'!$K$10:$K$2009,AO$134,'Employee Mapping'!$L$10:$L$2009,AO$136)/COUNTA('Employee Mapping'!$G$10:$G$2009),""))</f>
        <v/>
      </c>
      <c r="AP137" s="57">
        <f>IF(OR($A137="",AP$136=""),"",IFERROR(COUNTIFS('Employee Mapping'!$J$10:$J$2009,$A137,'Employee Mapping'!$K$10:$K$2009,AP$134,'Employee Mapping'!$L$10:$L$2009,AP$136)/COUNTA('Employee Mapping'!$G$10:$G$2009),""))</f>
        <v/>
      </c>
      <c r="AQ137" s="57">
        <f>IF(OR($A137="",AQ$136=""),"",IFERROR(COUNTIFS('Employee Mapping'!$J$10:$J$2009,$A137,'Employee Mapping'!$K$10:$K$2009,AQ$134,'Employee Mapping'!$L$10:$L$2009,AQ$136)/COUNTA('Employee Mapping'!$G$10:$G$2009),""))</f>
        <v/>
      </c>
      <c r="AR137" s="57">
        <f>IF(OR($A137="",AR$136=""),"",IFERROR(COUNTIFS('Employee Mapping'!$J$10:$J$2009,$A137,'Employee Mapping'!$K$10:$K$2009,AR$134,'Employee Mapping'!$L$10:$L$2009,AR$136)/COUNTA('Employee Mapping'!$G$10:$G$2009),""))</f>
        <v/>
      </c>
      <c r="AS137" s="57">
        <f>IF(OR($A137="",AS$136=""),"",IFERROR(COUNTIFS('Employee Mapping'!$J$10:$J$2009,$A137,'Employee Mapping'!$K$10:$K$2009,AS$134,'Employee Mapping'!$L$10:$L$2009,AS$136)/COUNTA('Employee Mapping'!$G$10:$G$2009),""))</f>
        <v/>
      </c>
      <c r="AT137" s="57">
        <f>IF(OR($A137="",AT$136=""),"",IFERROR(COUNTIFS('Employee Mapping'!$J$10:$J$2009,$A137,'Employee Mapping'!$K$10:$K$2009,AT$134,'Employee Mapping'!$L$10:$L$2009,AT$136)/COUNTA('Employee Mapping'!$G$10:$G$2009),""))</f>
        <v/>
      </c>
      <c r="AU137" s="57">
        <f>IF(OR($A137="",AU$136=""),"",IFERROR(COUNTIFS('Employee Mapping'!$J$10:$J$2009,$A137,'Employee Mapping'!$K$10:$K$2009,AU$134,'Employee Mapping'!$L$10:$L$2009,AU$136)/COUNTA('Employee Mapping'!$G$10:$G$2009),""))</f>
        <v/>
      </c>
      <c r="AV137" s="57">
        <f>IF(OR($A137="",AV$136=""),"",IFERROR(COUNTIFS('Employee Mapping'!$J$10:$J$2009,$A137,'Employee Mapping'!$K$10:$K$2009,AV$134,'Employee Mapping'!$L$10:$L$2009,AV$136)/COUNTA('Employee Mapping'!$G$10:$G$2009),""))</f>
        <v/>
      </c>
      <c r="AW137" s="57">
        <f>IF(OR($A137="",AW$136=""),"",IFERROR(COUNTIFS('Employee Mapping'!$J$10:$J$2009,$A137,'Employee Mapping'!$K$10:$K$2009,AW$134,'Employee Mapping'!$L$10:$L$2009,AW$136)/COUNTA('Employee Mapping'!$G$10:$G$2009),""))</f>
        <v/>
      </c>
      <c r="AX137" s="57">
        <f>IF(OR($A137="",AX$136=""),"",IFERROR(COUNTIFS('Employee Mapping'!$J$10:$J$2009,$A137,'Employee Mapping'!$K$10:$K$2009,AX$134,'Employee Mapping'!$L$10:$L$2009,AX$136)/COUNTA('Employee Mapping'!$G$10:$G$2009),""))</f>
        <v/>
      </c>
      <c r="AY137" s="57">
        <f>IF(OR($A137="",AY$136=""),"",IFERROR(COUNTIFS('Employee Mapping'!$J$10:$J$2009,$A137,'Employee Mapping'!$K$10:$K$2009,AY$134,'Employee Mapping'!$L$10:$L$2009,AY$136)/COUNTA('Employee Mapping'!$G$10:$G$2009),""))</f>
        <v/>
      </c>
      <c r="AZ137" s="57">
        <f>IF(OR($A137="",AZ$136=""),"",IFERROR(COUNTIFS('Employee Mapping'!$J$10:$J$2009,$A137,'Employee Mapping'!$K$10:$K$2009,AZ$134,'Employee Mapping'!$L$10:$L$2009,AZ$136)/COUNTA('Employee Mapping'!$G$10:$G$2009),""))</f>
        <v/>
      </c>
      <c r="BA137" s="57">
        <f>IF(OR($A137="",BA$136=""),"",IFERROR(COUNTIFS('Employee Mapping'!$J$10:$J$2009,$A137,'Employee Mapping'!$K$10:$K$2009,BA$134,'Employee Mapping'!$L$10:$L$2009,BA$136)/COUNTA('Employee Mapping'!$G$10:$G$2009),""))</f>
        <v/>
      </c>
      <c r="BB137" s="57">
        <f>IF(OR($A137="",BB$136=""),"",IFERROR(COUNTIFS('Employee Mapping'!$J$10:$J$2009,$A137,'Employee Mapping'!$K$10:$K$2009,BB$134,'Employee Mapping'!$L$10:$L$2009,BB$136)/COUNTA('Employee Mapping'!$G$10:$G$2009),""))</f>
        <v/>
      </c>
      <c r="BC137" s="57">
        <f>IF(OR($A137="",BC$136=""),"",IFERROR(COUNTIFS('Employee Mapping'!$J$10:$J$2009,$A137,'Employee Mapping'!$K$10:$K$2009,BC$134,'Employee Mapping'!$L$10:$L$2009,BC$136)/COUNTA('Employee Mapping'!$G$10:$G$2009),""))</f>
        <v/>
      </c>
      <c r="BD137" s="57">
        <f>IF(OR($A137="",BD$136=""),"",IFERROR(COUNTIFS('Employee Mapping'!$J$10:$J$2009,$A137,'Employee Mapping'!$K$10:$K$2009,BD$134,'Employee Mapping'!$L$10:$L$2009,BD$136)/COUNTA('Employee Mapping'!$G$10:$G$2009),""))</f>
        <v/>
      </c>
      <c r="BE137" s="57">
        <f>IF(OR($A137="",BE$136=""),"",IFERROR(COUNTIFS('Employee Mapping'!$J$10:$J$2009,$A137,'Employee Mapping'!$K$10:$K$2009,BE$134,'Employee Mapping'!$L$10:$L$2009,BE$136)/COUNTA('Employee Mapping'!$G$10:$G$2009),""))</f>
        <v/>
      </c>
      <c r="BF137" s="57">
        <f>IF(OR($A137="",BF$136=""),"",IFERROR(COUNTIFS('Employee Mapping'!$J$10:$J$2009,$A137,'Employee Mapping'!$K$10:$K$2009,BF$134,'Employee Mapping'!$L$10:$L$2009,BF$136)/COUNTA('Employee Mapping'!$G$10:$G$2009),""))</f>
        <v/>
      </c>
      <c r="BG137" s="57">
        <f>IF(OR($A137="",BG$136=""),"",IFERROR(COUNTIFS('Employee Mapping'!$J$10:$J$2009,$A137,'Employee Mapping'!$K$10:$K$2009,BG$134,'Employee Mapping'!$L$10:$L$2009,BG$136)/COUNTA('Employee Mapping'!$G$10:$G$2009),""))</f>
        <v/>
      </c>
      <c r="BH137" s="57">
        <f>IF(OR($A137="",BH$136=""),"",IFERROR(COUNTIFS('Employee Mapping'!$J$10:$J$2009,$A137,'Employee Mapping'!$K$10:$K$2009,BH$134,'Employee Mapping'!$L$10:$L$2009,BH$136)/COUNTA('Employee Mapping'!$G$10:$G$2009),""))</f>
        <v/>
      </c>
      <c r="BI137" s="57">
        <f>IF(OR($A137="",BI$136=""),"",IFERROR(COUNTIFS('Employee Mapping'!$J$10:$J$2009,$A137,'Employee Mapping'!$K$10:$K$2009,BI$134,'Employee Mapping'!$L$10:$L$2009,BI$136)/COUNTA('Employee Mapping'!$G$10:$G$2009),""))</f>
        <v/>
      </c>
      <c r="BJ137" s="57">
        <f>IF(OR($A137="",BJ$136=""),"",IFERROR(COUNTIFS('Employee Mapping'!$J$10:$J$2009,$A137,'Employee Mapping'!$K$10:$K$2009,BJ$134,'Employee Mapping'!$L$10:$L$2009,BJ$136)/COUNTA('Employee Mapping'!$G$10:$G$2009),""))</f>
        <v/>
      </c>
      <c r="BK137" s="57">
        <f>IF(OR($A137="",BK$136=""),"",IFERROR(COUNTIFS('Employee Mapping'!$J$10:$J$2009,$A137,'Employee Mapping'!$K$10:$K$2009,BK$134,'Employee Mapping'!$L$10:$L$2009,BK$136)/COUNTA('Employee Mapping'!$G$10:$G$2009),""))</f>
        <v/>
      </c>
      <c r="BL137" s="57">
        <f>IF(OR($A137="",BL$136=""),"",IFERROR(COUNTIFS('Employee Mapping'!$J$10:$J$2009,$A137,'Employee Mapping'!$K$10:$K$2009,BL$134,'Employee Mapping'!$L$10:$L$2009,BL$136)/COUNTA('Employee Mapping'!$G$10:$G$2009),""))</f>
        <v/>
      </c>
      <c r="BM137" s="57">
        <f>IF(OR($A137="",BM$136=""),"",IFERROR(COUNTIFS('Employee Mapping'!$J$10:$J$2009,$A137,'Employee Mapping'!$K$10:$K$2009,BM$134,'Employee Mapping'!$L$10:$L$2009,BM$136)/COUNTA('Employee Mapping'!$G$10:$G$2009),""))</f>
        <v/>
      </c>
      <c r="BN137" s="57">
        <f>IF(OR($A137="",BN$136=""),"",IFERROR(COUNTIFS('Employee Mapping'!$J$10:$J$2009,$A137,'Employee Mapping'!$K$10:$K$2009,BN$134,'Employee Mapping'!$L$10:$L$2009,BN$136)/COUNTA('Employee Mapping'!$G$10:$G$2009),""))</f>
        <v/>
      </c>
      <c r="BO137" s="57">
        <f>IF(OR($A137="",BO$136=""),"",IFERROR(COUNTIFS('Employee Mapping'!$J$10:$J$2009,$A137,'Employee Mapping'!$K$10:$K$2009,BO$134,'Employee Mapping'!$L$10:$L$2009,BO$136)/COUNTA('Employee Mapping'!$G$10:$G$2009),""))</f>
        <v/>
      </c>
      <c r="BP137" s="57">
        <f>IF(OR($A137="",BP$136=""),"",IFERROR(COUNTIFS('Employee Mapping'!$J$10:$J$2009,$A137,'Employee Mapping'!$K$10:$K$2009,BP$134,'Employee Mapping'!$L$10:$L$2009,BP$136)/COUNTA('Employee Mapping'!$G$10:$G$2009),""))</f>
        <v/>
      </c>
      <c r="BQ137" s="57">
        <f>IF(OR($A137="",BQ$136=""),"",IFERROR(COUNTIFS('Employee Mapping'!$J$10:$J$2009,$A137,'Employee Mapping'!$K$10:$K$2009,BQ$134,'Employee Mapping'!$L$10:$L$2009,BQ$136)/COUNTA('Employee Mapping'!$G$10:$G$2009),""))</f>
        <v/>
      </c>
      <c r="BR137" s="57">
        <f>IF(OR($A137="",BR$136=""),"",IFERROR(COUNTIFS('Employee Mapping'!$J$10:$J$2009,$A137,'Employee Mapping'!$K$10:$K$2009,BR$134,'Employee Mapping'!$L$10:$L$2009,BR$136)/COUNTA('Employee Mapping'!$G$10:$G$2009),""))</f>
        <v/>
      </c>
      <c r="BS137" s="57">
        <f>IF(OR($A137="",BS$136=""),"",IFERROR(COUNTIFS('Employee Mapping'!$J$10:$J$2009,$A137,'Employee Mapping'!$K$10:$K$2009,BS$134,'Employee Mapping'!$L$10:$L$2009,BS$136)/COUNTA('Employee Mapping'!$G$10:$G$2009),""))</f>
        <v/>
      </c>
      <c r="BT137" s="57">
        <f>IF(OR($A137="",BT$136=""),"",IFERROR(COUNTIFS('Employee Mapping'!$J$10:$J$2009,$A137,'Employee Mapping'!$K$10:$K$2009,BT$134,'Employee Mapping'!$L$10:$L$2009,BT$136)/COUNTA('Employee Mapping'!$G$10:$G$2009),""))</f>
        <v/>
      </c>
      <c r="BU137" s="57">
        <f>IF(OR($A137="",BU$136=""),"",IFERROR(COUNTIFS('Employee Mapping'!$J$10:$J$2009,$A137,'Employee Mapping'!$K$10:$K$2009,BU$134,'Employee Mapping'!$L$10:$L$2009,BU$136)/COUNTA('Employee Mapping'!$G$10:$G$2009),""))</f>
        <v/>
      </c>
      <c r="BV137" s="57">
        <f>IF(OR($A137="",BV$136=""),"",IFERROR(COUNTIFS('Employee Mapping'!$J$10:$J$2009,$A137,'Employee Mapping'!$K$10:$K$2009,BV$134,'Employee Mapping'!$L$10:$L$2009,BV$136)/COUNTA('Employee Mapping'!$G$10:$G$2009),""))</f>
        <v/>
      </c>
      <c r="BW137" s="57">
        <f>IF(OR($A137="",BW$136=""),"",IFERROR(COUNTIFS('Employee Mapping'!$J$10:$J$2009,$A137,'Employee Mapping'!$K$10:$K$2009,BW$134,'Employee Mapping'!$L$10:$L$2009,BW$136)/COUNTA('Employee Mapping'!$G$10:$G$2009),""))</f>
        <v/>
      </c>
      <c r="BX137" s="57">
        <f>IF(OR($A137="",BX$136=""),"",IFERROR(COUNTIFS('Employee Mapping'!$J$10:$J$2009,$A137,'Employee Mapping'!$K$10:$K$2009,BX$134,'Employee Mapping'!$L$10:$L$2009,BX$136)/COUNTA('Employee Mapping'!$G$10:$G$2009),""))</f>
        <v/>
      </c>
      <c r="BY137" s="57">
        <f>IF(OR($A137="",BY$136=""),"",IFERROR(COUNTIFS('Employee Mapping'!$J$10:$J$2009,$A137,'Employee Mapping'!$K$10:$K$2009,BY$134,'Employee Mapping'!$L$10:$L$2009,BY$136)/COUNTA('Employee Mapping'!$G$10:$G$2009),""))</f>
        <v/>
      </c>
      <c r="BZ137" s="57">
        <f>IF(OR($A137="",BZ$136=""),"",IFERROR(COUNTIFS('Employee Mapping'!$J$10:$J$2009,$A137,'Employee Mapping'!$K$10:$K$2009,BZ$134,'Employee Mapping'!$L$10:$L$2009,BZ$136)/COUNTA('Employee Mapping'!$G$10:$G$2009),""))</f>
        <v/>
      </c>
      <c r="CA137" s="57">
        <f>IF(OR($A137="",CA$136=""),"",IFERROR(COUNTIFS('Employee Mapping'!$J$10:$J$2009,$A137,'Employee Mapping'!$K$10:$K$2009,CA$134,'Employee Mapping'!$L$10:$L$2009,CA$136)/COUNTA('Employee Mapping'!$G$10:$G$2009),""))</f>
        <v/>
      </c>
      <c r="CB137" s="57">
        <f>IF(OR($A137="",CB$136=""),"",IFERROR(COUNTIFS('Employee Mapping'!$J$10:$J$2009,$A137,'Employee Mapping'!$K$10:$K$2009,CB$134,'Employee Mapping'!$L$10:$L$2009,CB$136)/COUNTA('Employee Mapping'!$G$10:$G$2009),""))</f>
        <v/>
      </c>
      <c r="CC137" s="57">
        <f>IF(OR($A137="",CC$136=""),"",IFERROR(COUNTIFS('Employee Mapping'!$J$10:$J$2009,$A137,'Employee Mapping'!$K$10:$K$2009,CC$134,'Employee Mapping'!$L$10:$L$2009,CC$136)/COUNTA('Employee Mapping'!$G$10:$G$2009),""))</f>
        <v/>
      </c>
      <c r="CD137" s="57">
        <f>IF(OR($A137="",CD$136=""),"",IFERROR(COUNTIFS('Employee Mapping'!$J$10:$J$2009,$A137,'Employee Mapping'!$K$10:$K$2009,CD$134,'Employee Mapping'!$L$10:$L$2009,CD$136)/COUNTA('Employee Mapping'!$G$10:$G$2009),""))</f>
        <v/>
      </c>
      <c r="CE137" s="57">
        <f>IF(OR($A137="",CE$136=""),"",IFERROR(COUNTIFS('Employee Mapping'!$J$10:$J$2009,$A137,'Employee Mapping'!$K$10:$K$2009,CE$134,'Employee Mapping'!$L$10:$L$2009,CE$136)/COUNTA('Employee Mapping'!$G$10:$G$2009),""))</f>
        <v/>
      </c>
      <c r="CF137" s="57">
        <f>IF(OR($A137="",CF$136=""),"",IFERROR(COUNTIFS('Employee Mapping'!$J$10:$J$2009,$A137,'Employee Mapping'!$K$10:$K$2009,CF$134,'Employee Mapping'!$L$10:$L$2009,CF$136)/COUNTA('Employee Mapping'!$G$10:$G$2009),""))</f>
        <v/>
      </c>
      <c r="CG137" s="57">
        <f>IF(OR($A137="",CG$136=""),"",IFERROR(COUNTIFS('Employee Mapping'!$J$10:$J$2009,$A137,'Employee Mapping'!$K$10:$K$2009,CG$134,'Employee Mapping'!$L$10:$L$2009,CG$136)/COUNTA('Employee Mapping'!$G$10:$G$2009),""))</f>
        <v/>
      </c>
      <c r="CH137" s="57">
        <f>IF(OR($A137="",CH$136=""),"",IFERROR(COUNTIFS('Employee Mapping'!$J$10:$J$2009,$A137,'Employee Mapping'!$K$10:$K$2009,CH$134,'Employee Mapping'!$L$10:$L$2009,CH$136)/COUNTA('Employee Mapping'!$G$10:$G$2009),""))</f>
        <v/>
      </c>
      <c r="CI137" s="57">
        <f>IF(OR($A137="",CI$136=""),"",IFERROR(COUNTIFS('Employee Mapping'!$J$10:$J$2009,$A137,'Employee Mapping'!$K$10:$K$2009,CI$134,'Employee Mapping'!$L$10:$L$2009,CI$136)/COUNTA('Employee Mapping'!$G$10:$G$2009),""))</f>
        <v/>
      </c>
      <c r="CJ137" s="57">
        <f>IF(OR($A137="",CJ$136=""),"",IFERROR(COUNTIFS('Employee Mapping'!$J$10:$J$2009,$A137,'Employee Mapping'!$K$10:$K$2009,CJ$134,'Employee Mapping'!$L$10:$L$2009,CJ$136)/COUNTA('Employee Mapping'!$G$10:$G$2009),""))</f>
        <v/>
      </c>
      <c r="CK137" s="57">
        <f>IF(OR($A137="",CK$136=""),"",IFERROR(COUNTIFS('Employee Mapping'!$J$10:$J$2009,$A137,'Employee Mapping'!$K$10:$K$2009,CK$134,'Employee Mapping'!$L$10:$L$2009,CK$136)/COUNTA('Employee Mapping'!$G$10:$G$2009),""))</f>
        <v/>
      </c>
      <c r="CL137" s="57">
        <f>IF(OR($A137="",CL$136=""),"",IFERROR(COUNTIFS('Employee Mapping'!$J$10:$J$2009,$A137,'Employee Mapping'!$K$10:$K$2009,CL$134,'Employee Mapping'!$L$10:$L$2009,CL$136)/COUNTA('Employee Mapping'!$G$10:$G$2009),""))</f>
        <v/>
      </c>
      <c r="CM137" s="57">
        <f>IF(OR($A137="",CM$136=""),"",IFERROR(COUNTIFS('Employee Mapping'!$J$10:$J$2009,$A137,'Employee Mapping'!$K$10:$K$2009,CM$134,'Employee Mapping'!$L$10:$L$2009,CM$136)/COUNTA('Employee Mapping'!$G$10:$G$2009),""))</f>
        <v/>
      </c>
      <c r="CN137" s="57">
        <f>IF(OR($A137="",CN$136=""),"",IFERROR(COUNTIFS('Employee Mapping'!$J$10:$J$2009,$A137,'Employee Mapping'!$K$10:$K$2009,CN$134,'Employee Mapping'!$L$10:$L$2009,CN$136)/COUNTA('Employee Mapping'!$G$10:$G$2009),""))</f>
        <v/>
      </c>
      <c r="CO137" s="57">
        <f>IF(OR($A137="",CO$136=""),"",IFERROR(COUNTIFS('Employee Mapping'!$J$10:$J$2009,$A137,'Employee Mapping'!$K$10:$K$2009,CO$134,'Employee Mapping'!$L$10:$L$2009,CO$136)/COUNTA('Employee Mapping'!$G$10:$G$2009),""))</f>
        <v/>
      </c>
      <c r="CP137" s="57">
        <f>IF(OR($A137="",CP$136=""),"",IFERROR(COUNTIFS('Employee Mapping'!$J$10:$J$2009,$A137,'Employee Mapping'!$K$10:$K$2009,CP$134,'Employee Mapping'!$L$10:$L$2009,CP$136)/COUNTA('Employee Mapping'!$G$10:$G$2009),""))</f>
        <v/>
      </c>
      <c r="CQ137" s="57">
        <f>IF(OR($A137="",CQ$136=""),"",IFERROR(COUNTIFS('Employee Mapping'!$J$10:$J$2009,$A137,'Employee Mapping'!$K$10:$K$2009,CQ$134,'Employee Mapping'!$L$10:$L$2009,CQ$136)/COUNTA('Employee Mapping'!$G$10:$G$2009),""))</f>
        <v/>
      </c>
      <c r="CR137" s="57">
        <f>IF(OR($A137="",CR$136=""),"",IFERROR(COUNTIFS('Employee Mapping'!$J$10:$J$2009,$A137,'Employee Mapping'!$K$10:$K$2009,CR$134,'Employee Mapping'!$L$10:$L$2009,CR$136)/COUNTA('Employee Mapping'!$G$10:$G$2009),""))</f>
        <v/>
      </c>
      <c r="CS137" s="57">
        <f>IF(OR($A137="",CS$136=""),"",IFERROR(COUNTIFS('Employee Mapping'!$J$10:$J$2009,$A137,'Employee Mapping'!$K$10:$K$2009,CS$134,'Employee Mapping'!$L$10:$L$2009,CS$136)/COUNTA('Employee Mapping'!$G$10:$G$2009),""))</f>
        <v/>
      </c>
      <c r="CT137" s="57">
        <f>IF(OR($A137="",CT$136=""),"",IFERROR(COUNTIFS('Employee Mapping'!$J$10:$J$2009,$A137,'Employee Mapping'!$K$10:$K$2009,CT$134,'Employee Mapping'!$L$10:$L$2009,CT$136)/COUNTA('Employee Mapping'!$G$10:$G$2009),""))</f>
        <v/>
      </c>
      <c r="CU137" s="58">
        <f>IF($A137="","",SUM(C137:CT137))</f>
        <v/>
      </c>
    </row>
    <row r="138">
      <c r="A138">
        <f>IF(SETUP!$C149="","",SETUP!$C149)</f>
        <v/>
      </c>
      <c r="B138" s="9">
        <f>IF(SETUP!$C149="","",SETUP!$B149&amp;" / "&amp;SETUP!$D149)</f>
        <v/>
      </c>
      <c r="C138" s="57">
        <f>IF(OR($A138="",C$136=""),"",IFERROR(COUNTIFS('Employee Mapping'!$J$10:$J$2009,$A138,'Employee Mapping'!$K$10:$K$2009,C$134,'Employee Mapping'!$L$10:$L$2009,C$136)/COUNTA('Employee Mapping'!$G$10:$G$2009),""))</f>
        <v/>
      </c>
      <c r="D138" s="57">
        <f>IF(OR($A138="",D$136=""),"",IFERROR(COUNTIFS('Employee Mapping'!$J$10:$J$2009,$A138,'Employee Mapping'!$K$10:$K$2009,D$134,'Employee Mapping'!$L$10:$L$2009,D$136)/COUNTA('Employee Mapping'!$G$10:$G$2009),""))</f>
        <v/>
      </c>
      <c r="E138" s="57">
        <f>IF(OR($A138="",E$136=""),"",IFERROR(COUNTIFS('Employee Mapping'!$J$10:$J$2009,$A138,'Employee Mapping'!$K$10:$K$2009,E$134,'Employee Mapping'!$L$10:$L$2009,E$136)/COUNTA('Employee Mapping'!$G$10:$G$2009),""))</f>
        <v/>
      </c>
      <c r="F138" s="57">
        <f>IF(OR($A138="",F$136=""),"",IFERROR(COUNTIFS('Employee Mapping'!$J$10:$J$2009,$A138,'Employee Mapping'!$K$10:$K$2009,F$134,'Employee Mapping'!$L$10:$L$2009,F$136)/COUNTA('Employee Mapping'!$G$10:$G$2009),""))</f>
        <v/>
      </c>
      <c r="G138" s="57">
        <f>IF(OR($A138="",G$136=""),"",IFERROR(COUNTIFS('Employee Mapping'!$J$10:$J$2009,$A138,'Employee Mapping'!$K$10:$K$2009,G$134,'Employee Mapping'!$L$10:$L$2009,G$136)/COUNTA('Employee Mapping'!$G$10:$G$2009),""))</f>
        <v/>
      </c>
      <c r="H138" s="57">
        <f>IF(OR($A138="",H$136=""),"",IFERROR(COUNTIFS('Employee Mapping'!$J$10:$J$2009,$A138,'Employee Mapping'!$K$10:$K$2009,H$134,'Employee Mapping'!$L$10:$L$2009,H$136)/COUNTA('Employee Mapping'!$G$10:$G$2009),""))</f>
        <v/>
      </c>
      <c r="I138" s="57">
        <f>IF(OR($A138="",I$136=""),"",IFERROR(COUNTIFS('Employee Mapping'!$J$10:$J$2009,$A138,'Employee Mapping'!$K$10:$K$2009,I$134,'Employee Mapping'!$L$10:$L$2009,I$136)/COUNTA('Employee Mapping'!$G$10:$G$2009),""))</f>
        <v/>
      </c>
      <c r="J138" s="57">
        <f>IF(OR($A138="",J$136=""),"",IFERROR(COUNTIFS('Employee Mapping'!$J$10:$J$2009,$A138,'Employee Mapping'!$K$10:$K$2009,J$134,'Employee Mapping'!$L$10:$L$2009,J$136)/COUNTA('Employee Mapping'!$G$10:$G$2009),""))</f>
        <v/>
      </c>
      <c r="K138" s="57">
        <f>IF(OR($A138="",K$136=""),"",IFERROR(COUNTIFS('Employee Mapping'!$J$10:$J$2009,$A138,'Employee Mapping'!$K$10:$K$2009,K$134,'Employee Mapping'!$L$10:$L$2009,K$136)/COUNTA('Employee Mapping'!$G$10:$G$2009),""))</f>
        <v/>
      </c>
      <c r="L138" s="57">
        <f>IF(OR($A138="",L$136=""),"",IFERROR(COUNTIFS('Employee Mapping'!$J$10:$J$2009,$A138,'Employee Mapping'!$K$10:$K$2009,L$134,'Employee Mapping'!$L$10:$L$2009,L$136)/COUNTA('Employee Mapping'!$G$10:$G$2009),""))</f>
        <v/>
      </c>
      <c r="M138" s="57">
        <f>IF(OR($A138="",M$136=""),"",IFERROR(COUNTIFS('Employee Mapping'!$J$10:$J$2009,$A138,'Employee Mapping'!$K$10:$K$2009,M$134,'Employee Mapping'!$L$10:$L$2009,M$136)/COUNTA('Employee Mapping'!$G$10:$G$2009),""))</f>
        <v/>
      </c>
      <c r="N138" s="57">
        <f>IF(OR($A138="",N$136=""),"",IFERROR(COUNTIFS('Employee Mapping'!$J$10:$J$2009,$A138,'Employee Mapping'!$K$10:$K$2009,N$134,'Employee Mapping'!$L$10:$L$2009,N$136)/COUNTA('Employee Mapping'!$G$10:$G$2009),""))</f>
        <v/>
      </c>
      <c r="O138" s="57">
        <f>IF(OR($A138="",O$136=""),"",IFERROR(COUNTIFS('Employee Mapping'!$J$10:$J$2009,$A138,'Employee Mapping'!$K$10:$K$2009,O$134,'Employee Mapping'!$L$10:$L$2009,O$136)/COUNTA('Employee Mapping'!$G$10:$G$2009),""))</f>
        <v/>
      </c>
      <c r="P138" s="57">
        <f>IF(OR($A138="",P$136=""),"",IFERROR(COUNTIFS('Employee Mapping'!$J$10:$J$2009,$A138,'Employee Mapping'!$K$10:$K$2009,P$134,'Employee Mapping'!$L$10:$L$2009,P$136)/COUNTA('Employee Mapping'!$G$10:$G$2009),""))</f>
        <v/>
      </c>
      <c r="Q138" s="57">
        <f>IF(OR($A138="",Q$136=""),"",IFERROR(COUNTIFS('Employee Mapping'!$J$10:$J$2009,$A138,'Employee Mapping'!$K$10:$K$2009,Q$134,'Employee Mapping'!$L$10:$L$2009,Q$136)/COUNTA('Employee Mapping'!$G$10:$G$2009),""))</f>
        <v/>
      </c>
      <c r="R138" s="57">
        <f>IF(OR($A138="",R$136=""),"",IFERROR(COUNTIFS('Employee Mapping'!$J$10:$J$2009,$A138,'Employee Mapping'!$K$10:$K$2009,R$134,'Employee Mapping'!$L$10:$L$2009,R$136)/COUNTA('Employee Mapping'!$G$10:$G$2009),""))</f>
        <v/>
      </c>
      <c r="S138" s="57">
        <f>IF(OR($A138="",S$136=""),"",IFERROR(COUNTIFS('Employee Mapping'!$J$10:$J$2009,$A138,'Employee Mapping'!$K$10:$K$2009,S$134,'Employee Mapping'!$L$10:$L$2009,S$136)/COUNTA('Employee Mapping'!$G$10:$G$2009),""))</f>
        <v/>
      </c>
      <c r="T138" s="57">
        <f>IF(OR($A138="",T$136=""),"",IFERROR(COUNTIFS('Employee Mapping'!$J$10:$J$2009,$A138,'Employee Mapping'!$K$10:$K$2009,T$134,'Employee Mapping'!$L$10:$L$2009,T$136)/COUNTA('Employee Mapping'!$G$10:$G$2009),""))</f>
        <v/>
      </c>
      <c r="U138" s="57">
        <f>IF(OR($A138="",U$136=""),"",IFERROR(COUNTIFS('Employee Mapping'!$J$10:$J$2009,$A138,'Employee Mapping'!$K$10:$K$2009,U$134,'Employee Mapping'!$L$10:$L$2009,U$136)/COUNTA('Employee Mapping'!$G$10:$G$2009),""))</f>
        <v/>
      </c>
      <c r="V138" s="57">
        <f>IF(OR($A138="",V$136=""),"",IFERROR(COUNTIFS('Employee Mapping'!$J$10:$J$2009,$A138,'Employee Mapping'!$K$10:$K$2009,V$134,'Employee Mapping'!$L$10:$L$2009,V$136)/COUNTA('Employee Mapping'!$G$10:$G$2009),""))</f>
        <v/>
      </c>
      <c r="W138" s="57">
        <f>IF(OR($A138="",W$136=""),"",IFERROR(COUNTIFS('Employee Mapping'!$J$10:$J$2009,$A138,'Employee Mapping'!$K$10:$K$2009,W$134,'Employee Mapping'!$L$10:$L$2009,W$136)/COUNTA('Employee Mapping'!$G$10:$G$2009),""))</f>
        <v/>
      </c>
      <c r="X138" s="57">
        <f>IF(OR($A138="",X$136=""),"",IFERROR(COUNTIFS('Employee Mapping'!$J$10:$J$2009,$A138,'Employee Mapping'!$K$10:$K$2009,X$134,'Employee Mapping'!$L$10:$L$2009,X$136)/COUNTA('Employee Mapping'!$G$10:$G$2009),""))</f>
        <v/>
      </c>
      <c r="Y138" s="57">
        <f>IF(OR($A138="",Y$136=""),"",IFERROR(COUNTIFS('Employee Mapping'!$J$10:$J$2009,$A138,'Employee Mapping'!$K$10:$K$2009,Y$134,'Employee Mapping'!$L$10:$L$2009,Y$136)/COUNTA('Employee Mapping'!$G$10:$G$2009),""))</f>
        <v/>
      </c>
      <c r="Z138" s="57">
        <f>IF(OR($A138="",Z$136=""),"",IFERROR(COUNTIFS('Employee Mapping'!$J$10:$J$2009,$A138,'Employee Mapping'!$K$10:$K$2009,Z$134,'Employee Mapping'!$L$10:$L$2009,Z$136)/COUNTA('Employee Mapping'!$G$10:$G$2009),""))</f>
        <v/>
      </c>
      <c r="AA138" s="57">
        <f>IF(OR($A138="",AA$136=""),"",IFERROR(COUNTIFS('Employee Mapping'!$J$10:$J$2009,$A138,'Employee Mapping'!$K$10:$K$2009,AA$134,'Employee Mapping'!$L$10:$L$2009,AA$136)/COUNTA('Employee Mapping'!$G$10:$G$2009),""))</f>
        <v/>
      </c>
      <c r="AB138" s="57">
        <f>IF(OR($A138="",AB$136=""),"",IFERROR(COUNTIFS('Employee Mapping'!$J$10:$J$2009,$A138,'Employee Mapping'!$K$10:$K$2009,AB$134,'Employee Mapping'!$L$10:$L$2009,AB$136)/COUNTA('Employee Mapping'!$G$10:$G$2009),""))</f>
        <v/>
      </c>
      <c r="AC138" s="57">
        <f>IF(OR($A138="",AC$136=""),"",IFERROR(COUNTIFS('Employee Mapping'!$J$10:$J$2009,$A138,'Employee Mapping'!$K$10:$K$2009,AC$134,'Employee Mapping'!$L$10:$L$2009,AC$136)/COUNTA('Employee Mapping'!$G$10:$G$2009),""))</f>
        <v/>
      </c>
      <c r="AD138" s="57">
        <f>IF(OR($A138="",AD$136=""),"",IFERROR(COUNTIFS('Employee Mapping'!$J$10:$J$2009,$A138,'Employee Mapping'!$K$10:$K$2009,AD$134,'Employee Mapping'!$L$10:$L$2009,AD$136)/COUNTA('Employee Mapping'!$G$10:$G$2009),""))</f>
        <v/>
      </c>
      <c r="AE138" s="57">
        <f>IF(OR($A138="",AE$136=""),"",IFERROR(COUNTIFS('Employee Mapping'!$J$10:$J$2009,$A138,'Employee Mapping'!$K$10:$K$2009,AE$134,'Employee Mapping'!$L$10:$L$2009,AE$136)/COUNTA('Employee Mapping'!$G$10:$G$2009),""))</f>
        <v/>
      </c>
      <c r="AF138" s="57">
        <f>IF(OR($A138="",AF$136=""),"",IFERROR(COUNTIFS('Employee Mapping'!$J$10:$J$2009,$A138,'Employee Mapping'!$K$10:$K$2009,AF$134,'Employee Mapping'!$L$10:$L$2009,AF$136)/COUNTA('Employee Mapping'!$G$10:$G$2009),""))</f>
        <v/>
      </c>
      <c r="AG138" s="57">
        <f>IF(OR($A138="",AG$136=""),"",IFERROR(COUNTIFS('Employee Mapping'!$J$10:$J$2009,$A138,'Employee Mapping'!$K$10:$K$2009,AG$134,'Employee Mapping'!$L$10:$L$2009,AG$136)/COUNTA('Employee Mapping'!$G$10:$G$2009),""))</f>
        <v/>
      </c>
      <c r="AH138" s="57">
        <f>IF(OR($A138="",AH$136=""),"",IFERROR(COUNTIFS('Employee Mapping'!$J$10:$J$2009,$A138,'Employee Mapping'!$K$10:$K$2009,AH$134,'Employee Mapping'!$L$10:$L$2009,AH$136)/COUNTA('Employee Mapping'!$G$10:$G$2009),""))</f>
        <v/>
      </c>
      <c r="AI138" s="57">
        <f>IF(OR($A138="",AI$136=""),"",IFERROR(COUNTIFS('Employee Mapping'!$J$10:$J$2009,$A138,'Employee Mapping'!$K$10:$K$2009,AI$134,'Employee Mapping'!$L$10:$L$2009,AI$136)/COUNTA('Employee Mapping'!$G$10:$G$2009),""))</f>
        <v/>
      </c>
      <c r="AJ138" s="57">
        <f>IF(OR($A138="",AJ$136=""),"",IFERROR(COUNTIFS('Employee Mapping'!$J$10:$J$2009,$A138,'Employee Mapping'!$K$10:$K$2009,AJ$134,'Employee Mapping'!$L$10:$L$2009,AJ$136)/COUNTA('Employee Mapping'!$G$10:$G$2009),""))</f>
        <v/>
      </c>
      <c r="AK138" s="57">
        <f>IF(OR($A138="",AK$136=""),"",IFERROR(COUNTIFS('Employee Mapping'!$J$10:$J$2009,$A138,'Employee Mapping'!$K$10:$K$2009,AK$134,'Employee Mapping'!$L$10:$L$2009,AK$136)/COUNTA('Employee Mapping'!$G$10:$G$2009),""))</f>
        <v/>
      </c>
      <c r="AL138" s="57">
        <f>IF(OR($A138="",AL$136=""),"",IFERROR(COUNTIFS('Employee Mapping'!$J$10:$J$2009,$A138,'Employee Mapping'!$K$10:$K$2009,AL$134,'Employee Mapping'!$L$10:$L$2009,AL$136)/COUNTA('Employee Mapping'!$G$10:$G$2009),""))</f>
        <v/>
      </c>
      <c r="AM138" s="57">
        <f>IF(OR($A138="",AM$136=""),"",IFERROR(COUNTIFS('Employee Mapping'!$J$10:$J$2009,$A138,'Employee Mapping'!$K$10:$K$2009,AM$134,'Employee Mapping'!$L$10:$L$2009,AM$136)/COUNTA('Employee Mapping'!$G$10:$G$2009),""))</f>
        <v/>
      </c>
      <c r="AN138" s="57">
        <f>IF(OR($A138="",AN$136=""),"",IFERROR(COUNTIFS('Employee Mapping'!$J$10:$J$2009,$A138,'Employee Mapping'!$K$10:$K$2009,AN$134,'Employee Mapping'!$L$10:$L$2009,AN$136)/COUNTA('Employee Mapping'!$G$10:$G$2009),""))</f>
        <v/>
      </c>
      <c r="AO138" s="57">
        <f>IF(OR($A138="",AO$136=""),"",IFERROR(COUNTIFS('Employee Mapping'!$J$10:$J$2009,$A138,'Employee Mapping'!$K$10:$K$2009,AO$134,'Employee Mapping'!$L$10:$L$2009,AO$136)/COUNTA('Employee Mapping'!$G$10:$G$2009),""))</f>
        <v/>
      </c>
      <c r="AP138" s="57">
        <f>IF(OR($A138="",AP$136=""),"",IFERROR(COUNTIFS('Employee Mapping'!$J$10:$J$2009,$A138,'Employee Mapping'!$K$10:$K$2009,AP$134,'Employee Mapping'!$L$10:$L$2009,AP$136)/COUNTA('Employee Mapping'!$G$10:$G$2009),""))</f>
        <v/>
      </c>
      <c r="AQ138" s="57">
        <f>IF(OR($A138="",AQ$136=""),"",IFERROR(COUNTIFS('Employee Mapping'!$J$10:$J$2009,$A138,'Employee Mapping'!$K$10:$K$2009,AQ$134,'Employee Mapping'!$L$10:$L$2009,AQ$136)/COUNTA('Employee Mapping'!$G$10:$G$2009),""))</f>
        <v/>
      </c>
      <c r="AR138" s="57">
        <f>IF(OR($A138="",AR$136=""),"",IFERROR(COUNTIFS('Employee Mapping'!$J$10:$J$2009,$A138,'Employee Mapping'!$K$10:$K$2009,AR$134,'Employee Mapping'!$L$10:$L$2009,AR$136)/COUNTA('Employee Mapping'!$G$10:$G$2009),""))</f>
        <v/>
      </c>
      <c r="AS138" s="57">
        <f>IF(OR($A138="",AS$136=""),"",IFERROR(COUNTIFS('Employee Mapping'!$J$10:$J$2009,$A138,'Employee Mapping'!$K$10:$K$2009,AS$134,'Employee Mapping'!$L$10:$L$2009,AS$136)/COUNTA('Employee Mapping'!$G$10:$G$2009),""))</f>
        <v/>
      </c>
      <c r="AT138" s="57">
        <f>IF(OR($A138="",AT$136=""),"",IFERROR(COUNTIFS('Employee Mapping'!$J$10:$J$2009,$A138,'Employee Mapping'!$K$10:$K$2009,AT$134,'Employee Mapping'!$L$10:$L$2009,AT$136)/COUNTA('Employee Mapping'!$G$10:$G$2009),""))</f>
        <v/>
      </c>
      <c r="AU138" s="57">
        <f>IF(OR($A138="",AU$136=""),"",IFERROR(COUNTIFS('Employee Mapping'!$J$10:$J$2009,$A138,'Employee Mapping'!$K$10:$K$2009,AU$134,'Employee Mapping'!$L$10:$L$2009,AU$136)/COUNTA('Employee Mapping'!$G$10:$G$2009),""))</f>
        <v/>
      </c>
      <c r="AV138" s="57">
        <f>IF(OR($A138="",AV$136=""),"",IFERROR(COUNTIFS('Employee Mapping'!$J$10:$J$2009,$A138,'Employee Mapping'!$K$10:$K$2009,AV$134,'Employee Mapping'!$L$10:$L$2009,AV$136)/COUNTA('Employee Mapping'!$G$10:$G$2009),""))</f>
        <v/>
      </c>
      <c r="AW138" s="57">
        <f>IF(OR($A138="",AW$136=""),"",IFERROR(COUNTIFS('Employee Mapping'!$J$10:$J$2009,$A138,'Employee Mapping'!$K$10:$K$2009,AW$134,'Employee Mapping'!$L$10:$L$2009,AW$136)/COUNTA('Employee Mapping'!$G$10:$G$2009),""))</f>
        <v/>
      </c>
      <c r="AX138" s="57">
        <f>IF(OR($A138="",AX$136=""),"",IFERROR(COUNTIFS('Employee Mapping'!$J$10:$J$2009,$A138,'Employee Mapping'!$K$10:$K$2009,AX$134,'Employee Mapping'!$L$10:$L$2009,AX$136)/COUNTA('Employee Mapping'!$G$10:$G$2009),""))</f>
        <v/>
      </c>
      <c r="AY138" s="57">
        <f>IF(OR($A138="",AY$136=""),"",IFERROR(COUNTIFS('Employee Mapping'!$J$10:$J$2009,$A138,'Employee Mapping'!$K$10:$K$2009,AY$134,'Employee Mapping'!$L$10:$L$2009,AY$136)/COUNTA('Employee Mapping'!$G$10:$G$2009),""))</f>
        <v/>
      </c>
      <c r="AZ138" s="57">
        <f>IF(OR($A138="",AZ$136=""),"",IFERROR(COUNTIFS('Employee Mapping'!$J$10:$J$2009,$A138,'Employee Mapping'!$K$10:$K$2009,AZ$134,'Employee Mapping'!$L$10:$L$2009,AZ$136)/COUNTA('Employee Mapping'!$G$10:$G$2009),""))</f>
        <v/>
      </c>
      <c r="BA138" s="57">
        <f>IF(OR($A138="",BA$136=""),"",IFERROR(COUNTIFS('Employee Mapping'!$J$10:$J$2009,$A138,'Employee Mapping'!$K$10:$K$2009,BA$134,'Employee Mapping'!$L$10:$L$2009,BA$136)/COUNTA('Employee Mapping'!$G$10:$G$2009),""))</f>
        <v/>
      </c>
      <c r="BB138" s="57">
        <f>IF(OR($A138="",BB$136=""),"",IFERROR(COUNTIFS('Employee Mapping'!$J$10:$J$2009,$A138,'Employee Mapping'!$K$10:$K$2009,BB$134,'Employee Mapping'!$L$10:$L$2009,BB$136)/COUNTA('Employee Mapping'!$G$10:$G$2009),""))</f>
        <v/>
      </c>
      <c r="BC138" s="57">
        <f>IF(OR($A138="",BC$136=""),"",IFERROR(COUNTIFS('Employee Mapping'!$J$10:$J$2009,$A138,'Employee Mapping'!$K$10:$K$2009,BC$134,'Employee Mapping'!$L$10:$L$2009,BC$136)/COUNTA('Employee Mapping'!$G$10:$G$2009),""))</f>
        <v/>
      </c>
      <c r="BD138" s="57">
        <f>IF(OR($A138="",BD$136=""),"",IFERROR(COUNTIFS('Employee Mapping'!$J$10:$J$2009,$A138,'Employee Mapping'!$K$10:$K$2009,BD$134,'Employee Mapping'!$L$10:$L$2009,BD$136)/COUNTA('Employee Mapping'!$G$10:$G$2009),""))</f>
        <v/>
      </c>
      <c r="BE138" s="57">
        <f>IF(OR($A138="",BE$136=""),"",IFERROR(COUNTIFS('Employee Mapping'!$J$10:$J$2009,$A138,'Employee Mapping'!$K$10:$K$2009,BE$134,'Employee Mapping'!$L$10:$L$2009,BE$136)/COUNTA('Employee Mapping'!$G$10:$G$2009),""))</f>
        <v/>
      </c>
      <c r="BF138" s="57">
        <f>IF(OR($A138="",BF$136=""),"",IFERROR(COUNTIFS('Employee Mapping'!$J$10:$J$2009,$A138,'Employee Mapping'!$K$10:$K$2009,BF$134,'Employee Mapping'!$L$10:$L$2009,BF$136)/COUNTA('Employee Mapping'!$G$10:$G$2009),""))</f>
        <v/>
      </c>
      <c r="BG138" s="57">
        <f>IF(OR($A138="",BG$136=""),"",IFERROR(COUNTIFS('Employee Mapping'!$J$10:$J$2009,$A138,'Employee Mapping'!$K$10:$K$2009,BG$134,'Employee Mapping'!$L$10:$L$2009,BG$136)/COUNTA('Employee Mapping'!$G$10:$G$2009),""))</f>
        <v/>
      </c>
      <c r="BH138" s="57">
        <f>IF(OR($A138="",BH$136=""),"",IFERROR(COUNTIFS('Employee Mapping'!$J$10:$J$2009,$A138,'Employee Mapping'!$K$10:$K$2009,BH$134,'Employee Mapping'!$L$10:$L$2009,BH$136)/COUNTA('Employee Mapping'!$G$10:$G$2009),""))</f>
        <v/>
      </c>
      <c r="BI138" s="57">
        <f>IF(OR($A138="",BI$136=""),"",IFERROR(COUNTIFS('Employee Mapping'!$J$10:$J$2009,$A138,'Employee Mapping'!$K$10:$K$2009,BI$134,'Employee Mapping'!$L$10:$L$2009,BI$136)/COUNTA('Employee Mapping'!$G$10:$G$2009),""))</f>
        <v/>
      </c>
      <c r="BJ138" s="57">
        <f>IF(OR($A138="",BJ$136=""),"",IFERROR(COUNTIFS('Employee Mapping'!$J$10:$J$2009,$A138,'Employee Mapping'!$K$10:$K$2009,BJ$134,'Employee Mapping'!$L$10:$L$2009,BJ$136)/COUNTA('Employee Mapping'!$G$10:$G$2009),""))</f>
        <v/>
      </c>
      <c r="BK138" s="57">
        <f>IF(OR($A138="",BK$136=""),"",IFERROR(COUNTIFS('Employee Mapping'!$J$10:$J$2009,$A138,'Employee Mapping'!$K$10:$K$2009,BK$134,'Employee Mapping'!$L$10:$L$2009,BK$136)/COUNTA('Employee Mapping'!$G$10:$G$2009),""))</f>
        <v/>
      </c>
      <c r="BL138" s="57">
        <f>IF(OR($A138="",BL$136=""),"",IFERROR(COUNTIFS('Employee Mapping'!$J$10:$J$2009,$A138,'Employee Mapping'!$K$10:$K$2009,BL$134,'Employee Mapping'!$L$10:$L$2009,BL$136)/COUNTA('Employee Mapping'!$G$10:$G$2009),""))</f>
        <v/>
      </c>
      <c r="BM138" s="57">
        <f>IF(OR($A138="",BM$136=""),"",IFERROR(COUNTIFS('Employee Mapping'!$J$10:$J$2009,$A138,'Employee Mapping'!$K$10:$K$2009,BM$134,'Employee Mapping'!$L$10:$L$2009,BM$136)/COUNTA('Employee Mapping'!$G$10:$G$2009),""))</f>
        <v/>
      </c>
      <c r="BN138" s="57">
        <f>IF(OR($A138="",BN$136=""),"",IFERROR(COUNTIFS('Employee Mapping'!$J$10:$J$2009,$A138,'Employee Mapping'!$K$10:$K$2009,BN$134,'Employee Mapping'!$L$10:$L$2009,BN$136)/COUNTA('Employee Mapping'!$G$10:$G$2009),""))</f>
        <v/>
      </c>
      <c r="BO138" s="57">
        <f>IF(OR($A138="",BO$136=""),"",IFERROR(COUNTIFS('Employee Mapping'!$J$10:$J$2009,$A138,'Employee Mapping'!$K$10:$K$2009,BO$134,'Employee Mapping'!$L$10:$L$2009,BO$136)/COUNTA('Employee Mapping'!$G$10:$G$2009),""))</f>
        <v/>
      </c>
      <c r="BP138" s="57">
        <f>IF(OR($A138="",BP$136=""),"",IFERROR(COUNTIFS('Employee Mapping'!$J$10:$J$2009,$A138,'Employee Mapping'!$K$10:$K$2009,BP$134,'Employee Mapping'!$L$10:$L$2009,BP$136)/COUNTA('Employee Mapping'!$G$10:$G$2009),""))</f>
        <v/>
      </c>
      <c r="BQ138" s="57">
        <f>IF(OR($A138="",BQ$136=""),"",IFERROR(COUNTIFS('Employee Mapping'!$J$10:$J$2009,$A138,'Employee Mapping'!$K$10:$K$2009,BQ$134,'Employee Mapping'!$L$10:$L$2009,BQ$136)/COUNTA('Employee Mapping'!$G$10:$G$2009),""))</f>
        <v/>
      </c>
      <c r="BR138" s="57">
        <f>IF(OR($A138="",BR$136=""),"",IFERROR(COUNTIFS('Employee Mapping'!$J$10:$J$2009,$A138,'Employee Mapping'!$K$10:$K$2009,BR$134,'Employee Mapping'!$L$10:$L$2009,BR$136)/COUNTA('Employee Mapping'!$G$10:$G$2009),""))</f>
        <v/>
      </c>
      <c r="BS138" s="57">
        <f>IF(OR($A138="",BS$136=""),"",IFERROR(COUNTIFS('Employee Mapping'!$J$10:$J$2009,$A138,'Employee Mapping'!$K$10:$K$2009,BS$134,'Employee Mapping'!$L$10:$L$2009,BS$136)/COUNTA('Employee Mapping'!$G$10:$G$2009),""))</f>
        <v/>
      </c>
      <c r="BT138" s="57">
        <f>IF(OR($A138="",BT$136=""),"",IFERROR(COUNTIFS('Employee Mapping'!$J$10:$J$2009,$A138,'Employee Mapping'!$K$10:$K$2009,BT$134,'Employee Mapping'!$L$10:$L$2009,BT$136)/COUNTA('Employee Mapping'!$G$10:$G$2009),""))</f>
        <v/>
      </c>
      <c r="BU138" s="57">
        <f>IF(OR($A138="",BU$136=""),"",IFERROR(COUNTIFS('Employee Mapping'!$J$10:$J$2009,$A138,'Employee Mapping'!$K$10:$K$2009,BU$134,'Employee Mapping'!$L$10:$L$2009,BU$136)/COUNTA('Employee Mapping'!$G$10:$G$2009),""))</f>
        <v/>
      </c>
      <c r="BV138" s="57">
        <f>IF(OR($A138="",BV$136=""),"",IFERROR(COUNTIFS('Employee Mapping'!$J$10:$J$2009,$A138,'Employee Mapping'!$K$10:$K$2009,BV$134,'Employee Mapping'!$L$10:$L$2009,BV$136)/COUNTA('Employee Mapping'!$G$10:$G$2009),""))</f>
        <v/>
      </c>
      <c r="BW138" s="57">
        <f>IF(OR($A138="",BW$136=""),"",IFERROR(COUNTIFS('Employee Mapping'!$J$10:$J$2009,$A138,'Employee Mapping'!$K$10:$K$2009,BW$134,'Employee Mapping'!$L$10:$L$2009,BW$136)/COUNTA('Employee Mapping'!$G$10:$G$2009),""))</f>
        <v/>
      </c>
      <c r="BX138" s="57">
        <f>IF(OR($A138="",BX$136=""),"",IFERROR(COUNTIFS('Employee Mapping'!$J$10:$J$2009,$A138,'Employee Mapping'!$K$10:$K$2009,BX$134,'Employee Mapping'!$L$10:$L$2009,BX$136)/COUNTA('Employee Mapping'!$G$10:$G$2009),""))</f>
        <v/>
      </c>
      <c r="BY138" s="57">
        <f>IF(OR($A138="",BY$136=""),"",IFERROR(COUNTIFS('Employee Mapping'!$J$10:$J$2009,$A138,'Employee Mapping'!$K$10:$K$2009,BY$134,'Employee Mapping'!$L$10:$L$2009,BY$136)/COUNTA('Employee Mapping'!$G$10:$G$2009),""))</f>
        <v/>
      </c>
      <c r="BZ138" s="57">
        <f>IF(OR($A138="",BZ$136=""),"",IFERROR(COUNTIFS('Employee Mapping'!$J$10:$J$2009,$A138,'Employee Mapping'!$K$10:$K$2009,BZ$134,'Employee Mapping'!$L$10:$L$2009,BZ$136)/COUNTA('Employee Mapping'!$G$10:$G$2009),""))</f>
        <v/>
      </c>
      <c r="CA138" s="57">
        <f>IF(OR($A138="",CA$136=""),"",IFERROR(COUNTIFS('Employee Mapping'!$J$10:$J$2009,$A138,'Employee Mapping'!$K$10:$K$2009,CA$134,'Employee Mapping'!$L$10:$L$2009,CA$136)/COUNTA('Employee Mapping'!$G$10:$G$2009),""))</f>
        <v/>
      </c>
      <c r="CB138" s="57">
        <f>IF(OR($A138="",CB$136=""),"",IFERROR(COUNTIFS('Employee Mapping'!$J$10:$J$2009,$A138,'Employee Mapping'!$K$10:$K$2009,CB$134,'Employee Mapping'!$L$10:$L$2009,CB$136)/COUNTA('Employee Mapping'!$G$10:$G$2009),""))</f>
        <v/>
      </c>
      <c r="CC138" s="57">
        <f>IF(OR($A138="",CC$136=""),"",IFERROR(COUNTIFS('Employee Mapping'!$J$10:$J$2009,$A138,'Employee Mapping'!$K$10:$K$2009,CC$134,'Employee Mapping'!$L$10:$L$2009,CC$136)/COUNTA('Employee Mapping'!$G$10:$G$2009),""))</f>
        <v/>
      </c>
      <c r="CD138" s="57">
        <f>IF(OR($A138="",CD$136=""),"",IFERROR(COUNTIFS('Employee Mapping'!$J$10:$J$2009,$A138,'Employee Mapping'!$K$10:$K$2009,CD$134,'Employee Mapping'!$L$10:$L$2009,CD$136)/COUNTA('Employee Mapping'!$G$10:$G$2009),""))</f>
        <v/>
      </c>
      <c r="CE138" s="57">
        <f>IF(OR($A138="",CE$136=""),"",IFERROR(COUNTIFS('Employee Mapping'!$J$10:$J$2009,$A138,'Employee Mapping'!$K$10:$K$2009,CE$134,'Employee Mapping'!$L$10:$L$2009,CE$136)/COUNTA('Employee Mapping'!$G$10:$G$2009),""))</f>
        <v/>
      </c>
      <c r="CF138" s="57">
        <f>IF(OR($A138="",CF$136=""),"",IFERROR(COUNTIFS('Employee Mapping'!$J$10:$J$2009,$A138,'Employee Mapping'!$K$10:$K$2009,CF$134,'Employee Mapping'!$L$10:$L$2009,CF$136)/COUNTA('Employee Mapping'!$G$10:$G$2009),""))</f>
        <v/>
      </c>
      <c r="CG138" s="57">
        <f>IF(OR($A138="",CG$136=""),"",IFERROR(COUNTIFS('Employee Mapping'!$J$10:$J$2009,$A138,'Employee Mapping'!$K$10:$K$2009,CG$134,'Employee Mapping'!$L$10:$L$2009,CG$136)/COUNTA('Employee Mapping'!$G$10:$G$2009),""))</f>
        <v/>
      </c>
      <c r="CH138" s="57">
        <f>IF(OR($A138="",CH$136=""),"",IFERROR(COUNTIFS('Employee Mapping'!$J$10:$J$2009,$A138,'Employee Mapping'!$K$10:$K$2009,CH$134,'Employee Mapping'!$L$10:$L$2009,CH$136)/COUNTA('Employee Mapping'!$G$10:$G$2009),""))</f>
        <v/>
      </c>
      <c r="CI138" s="57">
        <f>IF(OR($A138="",CI$136=""),"",IFERROR(COUNTIFS('Employee Mapping'!$J$10:$J$2009,$A138,'Employee Mapping'!$K$10:$K$2009,CI$134,'Employee Mapping'!$L$10:$L$2009,CI$136)/COUNTA('Employee Mapping'!$G$10:$G$2009),""))</f>
        <v/>
      </c>
      <c r="CJ138" s="57">
        <f>IF(OR($A138="",CJ$136=""),"",IFERROR(COUNTIFS('Employee Mapping'!$J$10:$J$2009,$A138,'Employee Mapping'!$K$10:$K$2009,CJ$134,'Employee Mapping'!$L$10:$L$2009,CJ$136)/COUNTA('Employee Mapping'!$G$10:$G$2009),""))</f>
        <v/>
      </c>
      <c r="CK138" s="57">
        <f>IF(OR($A138="",CK$136=""),"",IFERROR(COUNTIFS('Employee Mapping'!$J$10:$J$2009,$A138,'Employee Mapping'!$K$10:$K$2009,CK$134,'Employee Mapping'!$L$10:$L$2009,CK$136)/COUNTA('Employee Mapping'!$G$10:$G$2009),""))</f>
        <v/>
      </c>
      <c r="CL138" s="57">
        <f>IF(OR($A138="",CL$136=""),"",IFERROR(COUNTIFS('Employee Mapping'!$J$10:$J$2009,$A138,'Employee Mapping'!$K$10:$K$2009,CL$134,'Employee Mapping'!$L$10:$L$2009,CL$136)/COUNTA('Employee Mapping'!$G$10:$G$2009),""))</f>
        <v/>
      </c>
      <c r="CM138" s="57">
        <f>IF(OR($A138="",CM$136=""),"",IFERROR(COUNTIFS('Employee Mapping'!$J$10:$J$2009,$A138,'Employee Mapping'!$K$10:$K$2009,CM$134,'Employee Mapping'!$L$10:$L$2009,CM$136)/COUNTA('Employee Mapping'!$G$10:$G$2009),""))</f>
        <v/>
      </c>
      <c r="CN138" s="57">
        <f>IF(OR($A138="",CN$136=""),"",IFERROR(COUNTIFS('Employee Mapping'!$J$10:$J$2009,$A138,'Employee Mapping'!$K$10:$K$2009,CN$134,'Employee Mapping'!$L$10:$L$2009,CN$136)/COUNTA('Employee Mapping'!$G$10:$G$2009),""))</f>
        <v/>
      </c>
      <c r="CO138" s="57">
        <f>IF(OR($A138="",CO$136=""),"",IFERROR(COUNTIFS('Employee Mapping'!$J$10:$J$2009,$A138,'Employee Mapping'!$K$10:$K$2009,CO$134,'Employee Mapping'!$L$10:$L$2009,CO$136)/COUNTA('Employee Mapping'!$G$10:$G$2009),""))</f>
        <v/>
      </c>
      <c r="CP138" s="57">
        <f>IF(OR($A138="",CP$136=""),"",IFERROR(COUNTIFS('Employee Mapping'!$J$10:$J$2009,$A138,'Employee Mapping'!$K$10:$K$2009,CP$134,'Employee Mapping'!$L$10:$L$2009,CP$136)/COUNTA('Employee Mapping'!$G$10:$G$2009),""))</f>
        <v/>
      </c>
      <c r="CQ138" s="57">
        <f>IF(OR($A138="",CQ$136=""),"",IFERROR(COUNTIFS('Employee Mapping'!$J$10:$J$2009,$A138,'Employee Mapping'!$K$10:$K$2009,CQ$134,'Employee Mapping'!$L$10:$L$2009,CQ$136)/COUNTA('Employee Mapping'!$G$10:$G$2009),""))</f>
        <v/>
      </c>
      <c r="CR138" s="57">
        <f>IF(OR($A138="",CR$136=""),"",IFERROR(COUNTIFS('Employee Mapping'!$J$10:$J$2009,$A138,'Employee Mapping'!$K$10:$K$2009,CR$134,'Employee Mapping'!$L$10:$L$2009,CR$136)/COUNTA('Employee Mapping'!$G$10:$G$2009),""))</f>
        <v/>
      </c>
      <c r="CS138" s="57">
        <f>IF(OR($A138="",CS$136=""),"",IFERROR(COUNTIFS('Employee Mapping'!$J$10:$J$2009,$A138,'Employee Mapping'!$K$10:$K$2009,CS$134,'Employee Mapping'!$L$10:$L$2009,CS$136)/COUNTA('Employee Mapping'!$G$10:$G$2009),""))</f>
        <v/>
      </c>
      <c r="CT138" s="57">
        <f>IF(OR($A138="",CT$136=""),"",IFERROR(COUNTIFS('Employee Mapping'!$J$10:$J$2009,$A138,'Employee Mapping'!$K$10:$K$2009,CT$134,'Employee Mapping'!$L$10:$L$2009,CT$136)/COUNTA('Employee Mapping'!$G$10:$G$2009),""))</f>
        <v/>
      </c>
      <c r="CU138" s="58">
        <f>IF($A138="","",SUM(C138:CT138))</f>
        <v/>
      </c>
    </row>
    <row r="139">
      <c r="A139">
        <f>IF(SETUP!$C150="","",SETUP!$C150)</f>
        <v/>
      </c>
      <c r="B139" s="9">
        <f>IF(SETUP!$C150="","",SETUP!$B150&amp;" / "&amp;SETUP!$D150)</f>
        <v/>
      </c>
      <c r="C139" s="57">
        <f>IF(OR($A139="",C$136=""),"",IFERROR(COUNTIFS('Employee Mapping'!$J$10:$J$2009,$A139,'Employee Mapping'!$K$10:$K$2009,C$134,'Employee Mapping'!$L$10:$L$2009,C$136)/COUNTA('Employee Mapping'!$G$10:$G$2009),""))</f>
        <v/>
      </c>
      <c r="D139" s="57">
        <f>IF(OR($A139="",D$136=""),"",IFERROR(COUNTIFS('Employee Mapping'!$J$10:$J$2009,$A139,'Employee Mapping'!$K$10:$K$2009,D$134,'Employee Mapping'!$L$10:$L$2009,D$136)/COUNTA('Employee Mapping'!$G$10:$G$2009),""))</f>
        <v/>
      </c>
      <c r="E139" s="57">
        <f>IF(OR($A139="",E$136=""),"",IFERROR(COUNTIFS('Employee Mapping'!$J$10:$J$2009,$A139,'Employee Mapping'!$K$10:$K$2009,E$134,'Employee Mapping'!$L$10:$L$2009,E$136)/COUNTA('Employee Mapping'!$G$10:$G$2009),""))</f>
        <v/>
      </c>
      <c r="F139" s="57">
        <f>IF(OR($A139="",F$136=""),"",IFERROR(COUNTIFS('Employee Mapping'!$J$10:$J$2009,$A139,'Employee Mapping'!$K$10:$K$2009,F$134,'Employee Mapping'!$L$10:$L$2009,F$136)/COUNTA('Employee Mapping'!$G$10:$G$2009),""))</f>
        <v/>
      </c>
      <c r="G139" s="57">
        <f>IF(OR($A139="",G$136=""),"",IFERROR(COUNTIFS('Employee Mapping'!$J$10:$J$2009,$A139,'Employee Mapping'!$K$10:$K$2009,G$134,'Employee Mapping'!$L$10:$L$2009,G$136)/COUNTA('Employee Mapping'!$G$10:$G$2009),""))</f>
        <v/>
      </c>
      <c r="H139" s="57">
        <f>IF(OR($A139="",H$136=""),"",IFERROR(COUNTIFS('Employee Mapping'!$J$10:$J$2009,$A139,'Employee Mapping'!$K$10:$K$2009,H$134,'Employee Mapping'!$L$10:$L$2009,H$136)/COUNTA('Employee Mapping'!$G$10:$G$2009),""))</f>
        <v/>
      </c>
      <c r="I139" s="57">
        <f>IF(OR($A139="",I$136=""),"",IFERROR(COUNTIFS('Employee Mapping'!$J$10:$J$2009,$A139,'Employee Mapping'!$K$10:$K$2009,I$134,'Employee Mapping'!$L$10:$L$2009,I$136)/COUNTA('Employee Mapping'!$G$10:$G$2009),""))</f>
        <v/>
      </c>
      <c r="J139" s="57">
        <f>IF(OR($A139="",J$136=""),"",IFERROR(COUNTIFS('Employee Mapping'!$J$10:$J$2009,$A139,'Employee Mapping'!$K$10:$K$2009,J$134,'Employee Mapping'!$L$10:$L$2009,J$136)/COUNTA('Employee Mapping'!$G$10:$G$2009),""))</f>
        <v/>
      </c>
      <c r="K139" s="57">
        <f>IF(OR($A139="",K$136=""),"",IFERROR(COUNTIFS('Employee Mapping'!$J$10:$J$2009,$A139,'Employee Mapping'!$K$10:$K$2009,K$134,'Employee Mapping'!$L$10:$L$2009,K$136)/COUNTA('Employee Mapping'!$G$10:$G$2009),""))</f>
        <v/>
      </c>
      <c r="L139" s="57">
        <f>IF(OR($A139="",L$136=""),"",IFERROR(COUNTIFS('Employee Mapping'!$J$10:$J$2009,$A139,'Employee Mapping'!$K$10:$K$2009,L$134,'Employee Mapping'!$L$10:$L$2009,L$136)/COUNTA('Employee Mapping'!$G$10:$G$2009),""))</f>
        <v/>
      </c>
      <c r="M139" s="57">
        <f>IF(OR($A139="",M$136=""),"",IFERROR(COUNTIFS('Employee Mapping'!$J$10:$J$2009,$A139,'Employee Mapping'!$K$10:$K$2009,M$134,'Employee Mapping'!$L$10:$L$2009,M$136)/COUNTA('Employee Mapping'!$G$10:$G$2009),""))</f>
        <v/>
      </c>
      <c r="N139" s="57">
        <f>IF(OR($A139="",N$136=""),"",IFERROR(COUNTIFS('Employee Mapping'!$J$10:$J$2009,$A139,'Employee Mapping'!$K$10:$K$2009,N$134,'Employee Mapping'!$L$10:$L$2009,N$136)/COUNTA('Employee Mapping'!$G$10:$G$2009),""))</f>
        <v/>
      </c>
      <c r="O139" s="57">
        <f>IF(OR($A139="",O$136=""),"",IFERROR(COUNTIFS('Employee Mapping'!$J$10:$J$2009,$A139,'Employee Mapping'!$K$10:$K$2009,O$134,'Employee Mapping'!$L$10:$L$2009,O$136)/COUNTA('Employee Mapping'!$G$10:$G$2009),""))</f>
        <v/>
      </c>
      <c r="P139" s="57">
        <f>IF(OR($A139="",P$136=""),"",IFERROR(COUNTIFS('Employee Mapping'!$J$10:$J$2009,$A139,'Employee Mapping'!$K$10:$K$2009,P$134,'Employee Mapping'!$L$10:$L$2009,P$136)/COUNTA('Employee Mapping'!$G$10:$G$2009),""))</f>
        <v/>
      </c>
      <c r="Q139" s="57">
        <f>IF(OR($A139="",Q$136=""),"",IFERROR(COUNTIFS('Employee Mapping'!$J$10:$J$2009,$A139,'Employee Mapping'!$K$10:$K$2009,Q$134,'Employee Mapping'!$L$10:$L$2009,Q$136)/COUNTA('Employee Mapping'!$G$10:$G$2009),""))</f>
        <v/>
      </c>
      <c r="R139" s="57">
        <f>IF(OR($A139="",R$136=""),"",IFERROR(COUNTIFS('Employee Mapping'!$J$10:$J$2009,$A139,'Employee Mapping'!$K$10:$K$2009,R$134,'Employee Mapping'!$L$10:$L$2009,R$136)/COUNTA('Employee Mapping'!$G$10:$G$2009),""))</f>
        <v/>
      </c>
      <c r="S139" s="57">
        <f>IF(OR($A139="",S$136=""),"",IFERROR(COUNTIFS('Employee Mapping'!$J$10:$J$2009,$A139,'Employee Mapping'!$K$10:$K$2009,S$134,'Employee Mapping'!$L$10:$L$2009,S$136)/COUNTA('Employee Mapping'!$G$10:$G$2009),""))</f>
        <v/>
      </c>
      <c r="T139" s="57">
        <f>IF(OR($A139="",T$136=""),"",IFERROR(COUNTIFS('Employee Mapping'!$J$10:$J$2009,$A139,'Employee Mapping'!$K$10:$K$2009,T$134,'Employee Mapping'!$L$10:$L$2009,T$136)/COUNTA('Employee Mapping'!$G$10:$G$2009),""))</f>
        <v/>
      </c>
      <c r="U139" s="57">
        <f>IF(OR($A139="",U$136=""),"",IFERROR(COUNTIFS('Employee Mapping'!$J$10:$J$2009,$A139,'Employee Mapping'!$K$10:$K$2009,U$134,'Employee Mapping'!$L$10:$L$2009,U$136)/COUNTA('Employee Mapping'!$G$10:$G$2009),""))</f>
        <v/>
      </c>
      <c r="V139" s="57">
        <f>IF(OR($A139="",V$136=""),"",IFERROR(COUNTIFS('Employee Mapping'!$J$10:$J$2009,$A139,'Employee Mapping'!$K$10:$K$2009,V$134,'Employee Mapping'!$L$10:$L$2009,V$136)/COUNTA('Employee Mapping'!$G$10:$G$2009),""))</f>
        <v/>
      </c>
      <c r="W139" s="57">
        <f>IF(OR($A139="",W$136=""),"",IFERROR(COUNTIFS('Employee Mapping'!$J$10:$J$2009,$A139,'Employee Mapping'!$K$10:$K$2009,W$134,'Employee Mapping'!$L$10:$L$2009,W$136)/COUNTA('Employee Mapping'!$G$10:$G$2009),""))</f>
        <v/>
      </c>
      <c r="X139" s="57">
        <f>IF(OR($A139="",X$136=""),"",IFERROR(COUNTIFS('Employee Mapping'!$J$10:$J$2009,$A139,'Employee Mapping'!$K$10:$K$2009,X$134,'Employee Mapping'!$L$10:$L$2009,X$136)/COUNTA('Employee Mapping'!$G$10:$G$2009),""))</f>
        <v/>
      </c>
      <c r="Y139" s="57">
        <f>IF(OR($A139="",Y$136=""),"",IFERROR(COUNTIFS('Employee Mapping'!$J$10:$J$2009,$A139,'Employee Mapping'!$K$10:$K$2009,Y$134,'Employee Mapping'!$L$10:$L$2009,Y$136)/COUNTA('Employee Mapping'!$G$10:$G$2009),""))</f>
        <v/>
      </c>
      <c r="Z139" s="57">
        <f>IF(OR($A139="",Z$136=""),"",IFERROR(COUNTIFS('Employee Mapping'!$J$10:$J$2009,$A139,'Employee Mapping'!$K$10:$K$2009,Z$134,'Employee Mapping'!$L$10:$L$2009,Z$136)/COUNTA('Employee Mapping'!$G$10:$G$2009),""))</f>
        <v/>
      </c>
      <c r="AA139" s="57">
        <f>IF(OR($A139="",AA$136=""),"",IFERROR(COUNTIFS('Employee Mapping'!$J$10:$J$2009,$A139,'Employee Mapping'!$K$10:$K$2009,AA$134,'Employee Mapping'!$L$10:$L$2009,AA$136)/COUNTA('Employee Mapping'!$G$10:$G$2009),""))</f>
        <v/>
      </c>
      <c r="AB139" s="57">
        <f>IF(OR($A139="",AB$136=""),"",IFERROR(COUNTIFS('Employee Mapping'!$J$10:$J$2009,$A139,'Employee Mapping'!$K$10:$K$2009,AB$134,'Employee Mapping'!$L$10:$L$2009,AB$136)/COUNTA('Employee Mapping'!$G$10:$G$2009),""))</f>
        <v/>
      </c>
      <c r="AC139" s="57">
        <f>IF(OR($A139="",AC$136=""),"",IFERROR(COUNTIFS('Employee Mapping'!$J$10:$J$2009,$A139,'Employee Mapping'!$K$10:$K$2009,AC$134,'Employee Mapping'!$L$10:$L$2009,AC$136)/COUNTA('Employee Mapping'!$G$10:$G$2009),""))</f>
        <v/>
      </c>
      <c r="AD139" s="57">
        <f>IF(OR($A139="",AD$136=""),"",IFERROR(COUNTIFS('Employee Mapping'!$J$10:$J$2009,$A139,'Employee Mapping'!$K$10:$K$2009,AD$134,'Employee Mapping'!$L$10:$L$2009,AD$136)/COUNTA('Employee Mapping'!$G$10:$G$2009),""))</f>
        <v/>
      </c>
      <c r="AE139" s="57">
        <f>IF(OR($A139="",AE$136=""),"",IFERROR(COUNTIFS('Employee Mapping'!$J$10:$J$2009,$A139,'Employee Mapping'!$K$10:$K$2009,AE$134,'Employee Mapping'!$L$10:$L$2009,AE$136)/COUNTA('Employee Mapping'!$G$10:$G$2009),""))</f>
        <v/>
      </c>
      <c r="AF139" s="57">
        <f>IF(OR($A139="",AF$136=""),"",IFERROR(COUNTIFS('Employee Mapping'!$J$10:$J$2009,$A139,'Employee Mapping'!$K$10:$K$2009,AF$134,'Employee Mapping'!$L$10:$L$2009,AF$136)/COUNTA('Employee Mapping'!$G$10:$G$2009),""))</f>
        <v/>
      </c>
      <c r="AG139" s="57">
        <f>IF(OR($A139="",AG$136=""),"",IFERROR(COUNTIFS('Employee Mapping'!$J$10:$J$2009,$A139,'Employee Mapping'!$K$10:$K$2009,AG$134,'Employee Mapping'!$L$10:$L$2009,AG$136)/COUNTA('Employee Mapping'!$G$10:$G$2009),""))</f>
        <v/>
      </c>
      <c r="AH139" s="57">
        <f>IF(OR($A139="",AH$136=""),"",IFERROR(COUNTIFS('Employee Mapping'!$J$10:$J$2009,$A139,'Employee Mapping'!$K$10:$K$2009,AH$134,'Employee Mapping'!$L$10:$L$2009,AH$136)/COUNTA('Employee Mapping'!$G$10:$G$2009),""))</f>
        <v/>
      </c>
      <c r="AI139" s="57">
        <f>IF(OR($A139="",AI$136=""),"",IFERROR(COUNTIFS('Employee Mapping'!$J$10:$J$2009,$A139,'Employee Mapping'!$K$10:$K$2009,AI$134,'Employee Mapping'!$L$10:$L$2009,AI$136)/COUNTA('Employee Mapping'!$G$10:$G$2009),""))</f>
        <v/>
      </c>
      <c r="AJ139" s="57">
        <f>IF(OR($A139="",AJ$136=""),"",IFERROR(COUNTIFS('Employee Mapping'!$J$10:$J$2009,$A139,'Employee Mapping'!$K$10:$K$2009,AJ$134,'Employee Mapping'!$L$10:$L$2009,AJ$136)/COUNTA('Employee Mapping'!$G$10:$G$2009),""))</f>
        <v/>
      </c>
      <c r="AK139" s="57">
        <f>IF(OR($A139="",AK$136=""),"",IFERROR(COUNTIFS('Employee Mapping'!$J$10:$J$2009,$A139,'Employee Mapping'!$K$10:$K$2009,AK$134,'Employee Mapping'!$L$10:$L$2009,AK$136)/COUNTA('Employee Mapping'!$G$10:$G$2009),""))</f>
        <v/>
      </c>
      <c r="AL139" s="57">
        <f>IF(OR($A139="",AL$136=""),"",IFERROR(COUNTIFS('Employee Mapping'!$J$10:$J$2009,$A139,'Employee Mapping'!$K$10:$K$2009,AL$134,'Employee Mapping'!$L$10:$L$2009,AL$136)/COUNTA('Employee Mapping'!$G$10:$G$2009),""))</f>
        <v/>
      </c>
      <c r="AM139" s="57">
        <f>IF(OR($A139="",AM$136=""),"",IFERROR(COUNTIFS('Employee Mapping'!$J$10:$J$2009,$A139,'Employee Mapping'!$K$10:$K$2009,AM$134,'Employee Mapping'!$L$10:$L$2009,AM$136)/COUNTA('Employee Mapping'!$G$10:$G$2009),""))</f>
        <v/>
      </c>
      <c r="AN139" s="57">
        <f>IF(OR($A139="",AN$136=""),"",IFERROR(COUNTIFS('Employee Mapping'!$J$10:$J$2009,$A139,'Employee Mapping'!$K$10:$K$2009,AN$134,'Employee Mapping'!$L$10:$L$2009,AN$136)/COUNTA('Employee Mapping'!$G$10:$G$2009),""))</f>
        <v/>
      </c>
      <c r="AO139" s="57">
        <f>IF(OR($A139="",AO$136=""),"",IFERROR(COUNTIFS('Employee Mapping'!$J$10:$J$2009,$A139,'Employee Mapping'!$K$10:$K$2009,AO$134,'Employee Mapping'!$L$10:$L$2009,AO$136)/COUNTA('Employee Mapping'!$G$10:$G$2009),""))</f>
        <v/>
      </c>
      <c r="AP139" s="57">
        <f>IF(OR($A139="",AP$136=""),"",IFERROR(COUNTIFS('Employee Mapping'!$J$10:$J$2009,$A139,'Employee Mapping'!$K$10:$K$2009,AP$134,'Employee Mapping'!$L$10:$L$2009,AP$136)/COUNTA('Employee Mapping'!$G$10:$G$2009),""))</f>
        <v/>
      </c>
      <c r="AQ139" s="57">
        <f>IF(OR($A139="",AQ$136=""),"",IFERROR(COUNTIFS('Employee Mapping'!$J$10:$J$2009,$A139,'Employee Mapping'!$K$10:$K$2009,AQ$134,'Employee Mapping'!$L$10:$L$2009,AQ$136)/COUNTA('Employee Mapping'!$G$10:$G$2009),""))</f>
        <v/>
      </c>
      <c r="AR139" s="57">
        <f>IF(OR($A139="",AR$136=""),"",IFERROR(COUNTIFS('Employee Mapping'!$J$10:$J$2009,$A139,'Employee Mapping'!$K$10:$K$2009,AR$134,'Employee Mapping'!$L$10:$L$2009,AR$136)/COUNTA('Employee Mapping'!$G$10:$G$2009),""))</f>
        <v/>
      </c>
      <c r="AS139" s="57">
        <f>IF(OR($A139="",AS$136=""),"",IFERROR(COUNTIFS('Employee Mapping'!$J$10:$J$2009,$A139,'Employee Mapping'!$K$10:$K$2009,AS$134,'Employee Mapping'!$L$10:$L$2009,AS$136)/COUNTA('Employee Mapping'!$G$10:$G$2009),""))</f>
        <v/>
      </c>
      <c r="AT139" s="57">
        <f>IF(OR($A139="",AT$136=""),"",IFERROR(COUNTIFS('Employee Mapping'!$J$10:$J$2009,$A139,'Employee Mapping'!$K$10:$K$2009,AT$134,'Employee Mapping'!$L$10:$L$2009,AT$136)/COUNTA('Employee Mapping'!$G$10:$G$2009),""))</f>
        <v/>
      </c>
      <c r="AU139" s="57">
        <f>IF(OR($A139="",AU$136=""),"",IFERROR(COUNTIFS('Employee Mapping'!$J$10:$J$2009,$A139,'Employee Mapping'!$K$10:$K$2009,AU$134,'Employee Mapping'!$L$10:$L$2009,AU$136)/COUNTA('Employee Mapping'!$G$10:$G$2009),""))</f>
        <v/>
      </c>
      <c r="AV139" s="57">
        <f>IF(OR($A139="",AV$136=""),"",IFERROR(COUNTIFS('Employee Mapping'!$J$10:$J$2009,$A139,'Employee Mapping'!$K$10:$K$2009,AV$134,'Employee Mapping'!$L$10:$L$2009,AV$136)/COUNTA('Employee Mapping'!$G$10:$G$2009),""))</f>
        <v/>
      </c>
      <c r="AW139" s="57">
        <f>IF(OR($A139="",AW$136=""),"",IFERROR(COUNTIFS('Employee Mapping'!$J$10:$J$2009,$A139,'Employee Mapping'!$K$10:$K$2009,AW$134,'Employee Mapping'!$L$10:$L$2009,AW$136)/COUNTA('Employee Mapping'!$G$10:$G$2009),""))</f>
        <v/>
      </c>
      <c r="AX139" s="57">
        <f>IF(OR($A139="",AX$136=""),"",IFERROR(COUNTIFS('Employee Mapping'!$J$10:$J$2009,$A139,'Employee Mapping'!$K$10:$K$2009,AX$134,'Employee Mapping'!$L$10:$L$2009,AX$136)/COUNTA('Employee Mapping'!$G$10:$G$2009),""))</f>
        <v/>
      </c>
      <c r="AY139" s="57">
        <f>IF(OR($A139="",AY$136=""),"",IFERROR(COUNTIFS('Employee Mapping'!$J$10:$J$2009,$A139,'Employee Mapping'!$K$10:$K$2009,AY$134,'Employee Mapping'!$L$10:$L$2009,AY$136)/COUNTA('Employee Mapping'!$G$10:$G$2009),""))</f>
        <v/>
      </c>
      <c r="AZ139" s="57">
        <f>IF(OR($A139="",AZ$136=""),"",IFERROR(COUNTIFS('Employee Mapping'!$J$10:$J$2009,$A139,'Employee Mapping'!$K$10:$K$2009,AZ$134,'Employee Mapping'!$L$10:$L$2009,AZ$136)/COUNTA('Employee Mapping'!$G$10:$G$2009),""))</f>
        <v/>
      </c>
      <c r="BA139" s="57">
        <f>IF(OR($A139="",BA$136=""),"",IFERROR(COUNTIFS('Employee Mapping'!$J$10:$J$2009,$A139,'Employee Mapping'!$K$10:$K$2009,BA$134,'Employee Mapping'!$L$10:$L$2009,BA$136)/COUNTA('Employee Mapping'!$G$10:$G$2009),""))</f>
        <v/>
      </c>
      <c r="BB139" s="57">
        <f>IF(OR($A139="",BB$136=""),"",IFERROR(COUNTIFS('Employee Mapping'!$J$10:$J$2009,$A139,'Employee Mapping'!$K$10:$K$2009,BB$134,'Employee Mapping'!$L$10:$L$2009,BB$136)/COUNTA('Employee Mapping'!$G$10:$G$2009),""))</f>
        <v/>
      </c>
      <c r="BC139" s="57">
        <f>IF(OR($A139="",BC$136=""),"",IFERROR(COUNTIFS('Employee Mapping'!$J$10:$J$2009,$A139,'Employee Mapping'!$K$10:$K$2009,BC$134,'Employee Mapping'!$L$10:$L$2009,BC$136)/COUNTA('Employee Mapping'!$G$10:$G$2009),""))</f>
        <v/>
      </c>
      <c r="BD139" s="57">
        <f>IF(OR($A139="",BD$136=""),"",IFERROR(COUNTIFS('Employee Mapping'!$J$10:$J$2009,$A139,'Employee Mapping'!$K$10:$K$2009,BD$134,'Employee Mapping'!$L$10:$L$2009,BD$136)/COUNTA('Employee Mapping'!$G$10:$G$2009),""))</f>
        <v/>
      </c>
      <c r="BE139" s="57">
        <f>IF(OR($A139="",BE$136=""),"",IFERROR(COUNTIFS('Employee Mapping'!$J$10:$J$2009,$A139,'Employee Mapping'!$K$10:$K$2009,BE$134,'Employee Mapping'!$L$10:$L$2009,BE$136)/COUNTA('Employee Mapping'!$G$10:$G$2009),""))</f>
        <v/>
      </c>
      <c r="BF139" s="57">
        <f>IF(OR($A139="",BF$136=""),"",IFERROR(COUNTIFS('Employee Mapping'!$J$10:$J$2009,$A139,'Employee Mapping'!$K$10:$K$2009,BF$134,'Employee Mapping'!$L$10:$L$2009,BF$136)/COUNTA('Employee Mapping'!$G$10:$G$2009),""))</f>
        <v/>
      </c>
      <c r="BG139" s="57">
        <f>IF(OR($A139="",BG$136=""),"",IFERROR(COUNTIFS('Employee Mapping'!$J$10:$J$2009,$A139,'Employee Mapping'!$K$10:$K$2009,BG$134,'Employee Mapping'!$L$10:$L$2009,BG$136)/COUNTA('Employee Mapping'!$G$10:$G$2009),""))</f>
        <v/>
      </c>
      <c r="BH139" s="57">
        <f>IF(OR($A139="",BH$136=""),"",IFERROR(COUNTIFS('Employee Mapping'!$J$10:$J$2009,$A139,'Employee Mapping'!$K$10:$K$2009,BH$134,'Employee Mapping'!$L$10:$L$2009,BH$136)/COUNTA('Employee Mapping'!$G$10:$G$2009),""))</f>
        <v/>
      </c>
      <c r="BI139" s="57">
        <f>IF(OR($A139="",BI$136=""),"",IFERROR(COUNTIFS('Employee Mapping'!$J$10:$J$2009,$A139,'Employee Mapping'!$K$10:$K$2009,BI$134,'Employee Mapping'!$L$10:$L$2009,BI$136)/COUNTA('Employee Mapping'!$G$10:$G$2009),""))</f>
        <v/>
      </c>
      <c r="BJ139" s="57">
        <f>IF(OR($A139="",BJ$136=""),"",IFERROR(COUNTIFS('Employee Mapping'!$J$10:$J$2009,$A139,'Employee Mapping'!$K$10:$K$2009,BJ$134,'Employee Mapping'!$L$10:$L$2009,BJ$136)/COUNTA('Employee Mapping'!$G$10:$G$2009),""))</f>
        <v/>
      </c>
      <c r="BK139" s="57">
        <f>IF(OR($A139="",BK$136=""),"",IFERROR(COUNTIFS('Employee Mapping'!$J$10:$J$2009,$A139,'Employee Mapping'!$K$10:$K$2009,BK$134,'Employee Mapping'!$L$10:$L$2009,BK$136)/COUNTA('Employee Mapping'!$G$10:$G$2009),""))</f>
        <v/>
      </c>
      <c r="BL139" s="57">
        <f>IF(OR($A139="",BL$136=""),"",IFERROR(COUNTIFS('Employee Mapping'!$J$10:$J$2009,$A139,'Employee Mapping'!$K$10:$K$2009,BL$134,'Employee Mapping'!$L$10:$L$2009,BL$136)/COUNTA('Employee Mapping'!$G$10:$G$2009),""))</f>
        <v/>
      </c>
      <c r="BM139" s="57">
        <f>IF(OR($A139="",BM$136=""),"",IFERROR(COUNTIFS('Employee Mapping'!$J$10:$J$2009,$A139,'Employee Mapping'!$K$10:$K$2009,BM$134,'Employee Mapping'!$L$10:$L$2009,BM$136)/COUNTA('Employee Mapping'!$G$10:$G$2009),""))</f>
        <v/>
      </c>
      <c r="BN139" s="57">
        <f>IF(OR($A139="",BN$136=""),"",IFERROR(COUNTIFS('Employee Mapping'!$J$10:$J$2009,$A139,'Employee Mapping'!$K$10:$K$2009,BN$134,'Employee Mapping'!$L$10:$L$2009,BN$136)/COUNTA('Employee Mapping'!$G$10:$G$2009),""))</f>
        <v/>
      </c>
      <c r="BO139" s="57">
        <f>IF(OR($A139="",BO$136=""),"",IFERROR(COUNTIFS('Employee Mapping'!$J$10:$J$2009,$A139,'Employee Mapping'!$K$10:$K$2009,BO$134,'Employee Mapping'!$L$10:$L$2009,BO$136)/COUNTA('Employee Mapping'!$G$10:$G$2009),""))</f>
        <v/>
      </c>
      <c r="BP139" s="57">
        <f>IF(OR($A139="",BP$136=""),"",IFERROR(COUNTIFS('Employee Mapping'!$J$10:$J$2009,$A139,'Employee Mapping'!$K$10:$K$2009,BP$134,'Employee Mapping'!$L$10:$L$2009,BP$136)/COUNTA('Employee Mapping'!$G$10:$G$2009),""))</f>
        <v/>
      </c>
      <c r="BQ139" s="57">
        <f>IF(OR($A139="",BQ$136=""),"",IFERROR(COUNTIFS('Employee Mapping'!$J$10:$J$2009,$A139,'Employee Mapping'!$K$10:$K$2009,BQ$134,'Employee Mapping'!$L$10:$L$2009,BQ$136)/COUNTA('Employee Mapping'!$G$10:$G$2009),""))</f>
        <v/>
      </c>
      <c r="BR139" s="57">
        <f>IF(OR($A139="",BR$136=""),"",IFERROR(COUNTIFS('Employee Mapping'!$J$10:$J$2009,$A139,'Employee Mapping'!$K$10:$K$2009,BR$134,'Employee Mapping'!$L$10:$L$2009,BR$136)/COUNTA('Employee Mapping'!$G$10:$G$2009),""))</f>
        <v/>
      </c>
      <c r="BS139" s="57">
        <f>IF(OR($A139="",BS$136=""),"",IFERROR(COUNTIFS('Employee Mapping'!$J$10:$J$2009,$A139,'Employee Mapping'!$K$10:$K$2009,BS$134,'Employee Mapping'!$L$10:$L$2009,BS$136)/COUNTA('Employee Mapping'!$G$10:$G$2009),""))</f>
        <v/>
      </c>
      <c r="BT139" s="57">
        <f>IF(OR($A139="",BT$136=""),"",IFERROR(COUNTIFS('Employee Mapping'!$J$10:$J$2009,$A139,'Employee Mapping'!$K$10:$K$2009,BT$134,'Employee Mapping'!$L$10:$L$2009,BT$136)/COUNTA('Employee Mapping'!$G$10:$G$2009),""))</f>
        <v/>
      </c>
      <c r="BU139" s="57">
        <f>IF(OR($A139="",BU$136=""),"",IFERROR(COUNTIFS('Employee Mapping'!$J$10:$J$2009,$A139,'Employee Mapping'!$K$10:$K$2009,BU$134,'Employee Mapping'!$L$10:$L$2009,BU$136)/COUNTA('Employee Mapping'!$G$10:$G$2009),""))</f>
        <v/>
      </c>
      <c r="BV139" s="57">
        <f>IF(OR($A139="",BV$136=""),"",IFERROR(COUNTIFS('Employee Mapping'!$J$10:$J$2009,$A139,'Employee Mapping'!$K$10:$K$2009,BV$134,'Employee Mapping'!$L$10:$L$2009,BV$136)/COUNTA('Employee Mapping'!$G$10:$G$2009),""))</f>
        <v/>
      </c>
      <c r="BW139" s="57">
        <f>IF(OR($A139="",BW$136=""),"",IFERROR(COUNTIFS('Employee Mapping'!$J$10:$J$2009,$A139,'Employee Mapping'!$K$10:$K$2009,BW$134,'Employee Mapping'!$L$10:$L$2009,BW$136)/COUNTA('Employee Mapping'!$G$10:$G$2009),""))</f>
        <v/>
      </c>
      <c r="BX139" s="57">
        <f>IF(OR($A139="",BX$136=""),"",IFERROR(COUNTIFS('Employee Mapping'!$J$10:$J$2009,$A139,'Employee Mapping'!$K$10:$K$2009,BX$134,'Employee Mapping'!$L$10:$L$2009,BX$136)/COUNTA('Employee Mapping'!$G$10:$G$2009),""))</f>
        <v/>
      </c>
      <c r="BY139" s="57">
        <f>IF(OR($A139="",BY$136=""),"",IFERROR(COUNTIFS('Employee Mapping'!$J$10:$J$2009,$A139,'Employee Mapping'!$K$10:$K$2009,BY$134,'Employee Mapping'!$L$10:$L$2009,BY$136)/COUNTA('Employee Mapping'!$G$10:$G$2009),""))</f>
        <v/>
      </c>
      <c r="BZ139" s="57">
        <f>IF(OR($A139="",BZ$136=""),"",IFERROR(COUNTIFS('Employee Mapping'!$J$10:$J$2009,$A139,'Employee Mapping'!$K$10:$K$2009,BZ$134,'Employee Mapping'!$L$10:$L$2009,BZ$136)/COUNTA('Employee Mapping'!$G$10:$G$2009),""))</f>
        <v/>
      </c>
      <c r="CA139" s="57">
        <f>IF(OR($A139="",CA$136=""),"",IFERROR(COUNTIFS('Employee Mapping'!$J$10:$J$2009,$A139,'Employee Mapping'!$K$10:$K$2009,CA$134,'Employee Mapping'!$L$10:$L$2009,CA$136)/COUNTA('Employee Mapping'!$G$10:$G$2009),""))</f>
        <v/>
      </c>
      <c r="CB139" s="57">
        <f>IF(OR($A139="",CB$136=""),"",IFERROR(COUNTIFS('Employee Mapping'!$J$10:$J$2009,$A139,'Employee Mapping'!$K$10:$K$2009,CB$134,'Employee Mapping'!$L$10:$L$2009,CB$136)/COUNTA('Employee Mapping'!$G$10:$G$2009),""))</f>
        <v/>
      </c>
      <c r="CC139" s="57">
        <f>IF(OR($A139="",CC$136=""),"",IFERROR(COUNTIFS('Employee Mapping'!$J$10:$J$2009,$A139,'Employee Mapping'!$K$10:$K$2009,CC$134,'Employee Mapping'!$L$10:$L$2009,CC$136)/COUNTA('Employee Mapping'!$G$10:$G$2009),""))</f>
        <v/>
      </c>
      <c r="CD139" s="57">
        <f>IF(OR($A139="",CD$136=""),"",IFERROR(COUNTIFS('Employee Mapping'!$J$10:$J$2009,$A139,'Employee Mapping'!$K$10:$K$2009,CD$134,'Employee Mapping'!$L$10:$L$2009,CD$136)/COUNTA('Employee Mapping'!$G$10:$G$2009),""))</f>
        <v/>
      </c>
      <c r="CE139" s="57">
        <f>IF(OR($A139="",CE$136=""),"",IFERROR(COUNTIFS('Employee Mapping'!$J$10:$J$2009,$A139,'Employee Mapping'!$K$10:$K$2009,CE$134,'Employee Mapping'!$L$10:$L$2009,CE$136)/COUNTA('Employee Mapping'!$G$10:$G$2009),""))</f>
        <v/>
      </c>
      <c r="CF139" s="57">
        <f>IF(OR($A139="",CF$136=""),"",IFERROR(COUNTIFS('Employee Mapping'!$J$10:$J$2009,$A139,'Employee Mapping'!$K$10:$K$2009,CF$134,'Employee Mapping'!$L$10:$L$2009,CF$136)/COUNTA('Employee Mapping'!$G$10:$G$2009),""))</f>
        <v/>
      </c>
      <c r="CG139" s="57">
        <f>IF(OR($A139="",CG$136=""),"",IFERROR(COUNTIFS('Employee Mapping'!$J$10:$J$2009,$A139,'Employee Mapping'!$K$10:$K$2009,CG$134,'Employee Mapping'!$L$10:$L$2009,CG$136)/COUNTA('Employee Mapping'!$G$10:$G$2009),""))</f>
        <v/>
      </c>
      <c r="CH139" s="57">
        <f>IF(OR($A139="",CH$136=""),"",IFERROR(COUNTIFS('Employee Mapping'!$J$10:$J$2009,$A139,'Employee Mapping'!$K$10:$K$2009,CH$134,'Employee Mapping'!$L$10:$L$2009,CH$136)/COUNTA('Employee Mapping'!$G$10:$G$2009),""))</f>
        <v/>
      </c>
      <c r="CI139" s="57">
        <f>IF(OR($A139="",CI$136=""),"",IFERROR(COUNTIFS('Employee Mapping'!$J$10:$J$2009,$A139,'Employee Mapping'!$K$10:$K$2009,CI$134,'Employee Mapping'!$L$10:$L$2009,CI$136)/COUNTA('Employee Mapping'!$G$10:$G$2009),""))</f>
        <v/>
      </c>
      <c r="CJ139" s="57">
        <f>IF(OR($A139="",CJ$136=""),"",IFERROR(COUNTIFS('Employee Mapping'!$J$10:$J$2009,$A139,'Employee Mapping'!$K$10:$K$2009,CJ$134,'Employee Mapping'!$L$10:$L$2009,CJ$136)/COUNTA('Employee Mapping'!$G$10:$G$2009),""))</f>
        <v/>
      </c>
      <c r="CK139" s="57">
        <f>IF(OR($A139="",CK$136=""),"",IFERROR(COUNTIFS('Employee Mapping'!$J$10:$J$2009,$A139,'Employee Mapping'!$K$10:$K$2009,CK$134,'Employee Mapping'!$L$10:$L$2009,CK$136)/COUNTA('Employee Mapping'!$G$10:$G$2009),""))</f>
        <v/>
      </c>
      <c r="CL139" s="57">
        <f>IF(OR($A139="",CL$136=""),"",IFERROR(COUNTIFS('Employee Mapping'!$J$10:$J$2009,$A139,'Employee Mapping'!$K$10:$K$2009,CL$134,'Employee Mapping'!$L$10:$L$2009,CL$136)/COUNTA('Employee Mapping'!$G$10:$G$2009),""))</f>
        <v/>
      </c>
      <c r="CM139" s="57">
        <f>IF(OR($A139="",CM$136=""),"",IFERROR(COUNTIFS('Employee Mapping'!$J$10:$J$2009,$A139,'Employee Mapping'!$K$10:$K$2009,CM$134,'Employee Mapping'!$L$10:$L$2009,CM$136)/COUNTA('Employee Mapping'!$G$10:$G$2009),""))</f>
        <v/>
      </c>
      <c r="CN139" s="57">
        <f>IF(OR($A139="",CN$136=""),"",IFERROR(COUNTIFS('Employee Mapping'!$J$10:$J$2009,$A139,'Employee Mapping'!$K$10:$K$2009,CN$134,'Employee Mapping'!$L$10:$L$2009,CN$136)/COUNTA('Employee Mapping'!$G$10:$G$2009),""))</f>
        <v/>
      </c>
      <c r="CO139" s="57">
        <f>IF(OR($A139="",CO$136=""),"",IFERROR(COUNTIFS('Employee Mapping'!$J$10:$J$2009,$A139,'Employee Mapping'!$K$10:$K$2009,CO$134,'Employee Mapping'!$L$10:$L$2009,CO$136)/COUNTA('Employee Mapping'!$G$10:$G$2009),""))</f>
        <v/>
      </c>
      <c r="CP139" s="57">
        <f>IF(OR($A139="",CP$136=""),"",IFERROR(COUNTIFS('Employee Mapping'!$J$10:$J$2009,$A139,'Employee Mapping'!$K$10:$K$2009,CP$134,'Employee Mapping'!$L$10:$L$2009,CP$136)/COUNTA('Employee Mapping'!$G$10:$G$2009),""))</f>
        <v/>
      </c>
      <c r="CQ139" s="57">
        <f>IF(OR($A139="",CQ$136=""),"",IFERROR(COUNTIFS('Employee Mapping'!$J$10:$J$2009,$A139,'Employee Mapping'!$K$10:$K$2009,CQ$134,'Employee Mapping'!$L$10:$L$2009,CQ$136)/COUNTA('Employee Mapping'!$G$10:$G$2009),""))</f>
        <v/>
      </c>
      <c r="CR139" s="57">
        <f>IF(OR($A139="",CR$136=""),"",IFERROR(COUNTIFS('Employee Mapping'!$J$10:$J$2009,$A139,'Employee Mapping'!$K$10:$K$2009,CR$134,'Employee Mapping'!$L$10:$L$2009,CR$136)/COUNTA('Employee Mapping'!$G$10:$G$2009),""))</f>
        <v/>
      </c>
      <c r="CS139" s="57">
        <f>IF(OR($A139="",CS$136=""),"",IFERROR(COUNTIFS('Employee Mapping'!$J$10:$J$2009,$A139,'Employee Mapping'!$K$10:$K$2009,CS$134,'Employee Mapping'!$L$10:$L$2009,CS$136)/COUNTA('Employee Mapping'!$G$10:$G$2009),""))</f>
        <v/>
      </c>
      <c r="CT139" s="57">
        <f>IF(OR($A139="",CT$136=""),"",IFERROR(COUNTIFS('Employee Mapping'!$J$10:$J$2009,$A139,'Employee Mapping'!$K$10:$K$2009,CT$134,'Employee Mapping'!$L$10:$L$2009,CT$136)/COUNTA('Employee Mapping'!$G$10:$G$2009),""))</f>
        <v/>
      </c>
      <c r="CU139" s="58">
        <f>IF($A139="","",SUM(C139:CT139))</f>
        <v/>
      </c>
    </row>
    <row r="140">
      <c r="A140">
        <f>IF(SETUP!$C151="","",SETUP!$C151)</f>
        <v/>
      </c>
      <c r="B140" s="9">
        <f>IF(SETUP!$C151="","",SETUP!$B151&amp;" / "&amp;SETUP!$D151)</f>
        <v/>
      </c>
      <c r="C140" s="57">
        <f>IF(OR($A140="",C$136=""),"",IFERROR(COUNTIFS('Employee Mapping'!$J$10:$J$2009,$A140,'Employee Mapping'!$K$10:$K$2009,C$134,'Employee Mapping'!$L$10:$L$2009,C$136)/COUNTA('Employee Mapping'!$G$10:$G$2009),""))</f>
        <v/>
      </c>
      <c r="D140" s="57">
        <f>IF(OR($A140="",D$136=""),"",IFERROR(COUNTIFS('Employee Mapping'!$J$10:$J$2009,$A140,'Employee Mapping'!$K$10:$K$2009,D$134,'Employee Mapping'!$L$10:$L$2009,D$136)/COUNTA('Employee Mapping'!$G$10:$G$2009),""))</f>
        <v/>
      </c>
      <c r="E140" s="57">
        <f>IF(OR($A140="",E$136=""),"",IFERROR(COUNTIFS('Employee Mapping'!$J$10:$J$2009,$A140,'Employee Mapping'!$K$10:$K$2009,E$134,'Employee Mapping'!$L$10:$L$2009,E$136)/COUNTA('Employee Mapping'!$G$10:$G$2009),""))</f>
        <v/>
      </c>
      <c r="F140" s="57">
        <f>IF(OR($A140="",F$136=""),"",IFERROR(COUNTIFS('Employee Mapping'!$J$10:$J$2009,$A140,'Employee Mapping'!$K$10:$K$2009,F$134,'Employee Mapping'!$L$10:$L$2009,F$136)/COUNTA('Employee Mapping'!$G$10:$G$2009),""))</f>
        <v/>
      </c>
      <c r="G140" s="57">
        <f>IF(OR($A140="",G$136=""),"",IFERROR(COUNTIFS('Employee Mapping'!$J$10:$J$2009,$A140,'Employee Mapping'!$K$10:$K$2009,G$134,'Employee Mapping'!$L$10:$L$2009,G$136)/COUNTA('Employee Mapping'!$G$10:$G$2009),""))</f>
        <v/>
      </c>
      <c r="H140" s="57">
        <f>IF(OR($A140="",H$136=""),"",IFERROR(COUNTIFS('Employee Mapping'!$J$10:$J$2009,$A140,'Employee Mapping'!$K$10:$K$2009,H$134,'Employee Mapping'!$L$10:$L$2009,H$136)/COUNTA('Employee Mapping'!$G$10:$G$2009),""))</f>
        <v/>
      </c>
      <c r="I140" s="57">
        <f>IF(OR($A140="",I$136=""),"",IFERROR(COUNTIFS('Employee Mapping'!$J$10:$J$2009,$A140,'Employee Mapping'!$K$10:$K$2009,I$134,'Employee Mapping'!$L$10:$L$2009,I$136)/COUNTA('Employee Mapping'!$G$10:$G$2009),""))</f>
        <v/>
      </c>
      <c r="J140" s="57">
        <f>IF(OR($A140="",J$136=""),"",IFERROR(COUNTIFS('Employee Mapping'!$J$10:$J$2009,$A140,'Employee Mapping'!$K$10:$K$2009,J$134,'Employee Mapping'!$L$10:$L$2009,J$136)/COUNTA('Employee Mapping'!$G$10:$G$2009),""))</f>
        <v/>
      </c>
      <c r="K140" s="57">
        <f>IF(OR($A140="",K$136=""),"",IFERROR(COUNTIFS('Employee Mapping'!$J$10:$J$2009,$A140,'Employee Mapping'!$K$10:$K$2009,K$134,'Employee Mapping'!$L$10:$L$2009,K$136)/COUNTA('Employee Mapping'!$G$10:$G$2009),""))</f>
        <v/>
      </c>
      <c r="L140" s="57">
        <f>IF(OR($A140="",L$136=""),"",IFERROR(COUNTIFS('Employee Mapping'!$J$10:$J$2009,$A140,'Employee Mapping'!$K$10:$K$2009,L$134,'Employee Mapping'!$L$10:$L$2009,L$136)/COUNTA('Employee Mapping'!$G$10:$G$2009),""))</f>
        <v/>
      </c>
      <c r="M140" s="57">
        <f>IF(OR($A140="",M$136=""),"",IFERROR(COUNTIFS('Employee Mapping'!$J$10:$J$2009,$A140,'Employee Mapping'!$K$10:$K$2009,M$134,'Employee Mapping'!$L$10:$L$2009,M$136)/COUNTA('Employee Mapping'!$G$10:$G$2009),""))</f>
        <v/>
      </c>
      <c r="N140" s="57">
        <f>IF(OR($A140="",N$136=""),"",IFERROR(COUNTIFS('Employee Mapping'!$J$10:$J$2009,$A140,'Employee Mapping'!$K$10:$K$2009,N$134,'Employee Mapping'!$L$10:$L$2009,N$136)/COUNTA('Employee Mapping'!$G$10:$G$2009),""))</f>
        <v/>
      </c>
      <c r="O140" s="57">
        <f>IF(OR($A140="",O$136=""),"",IFERROR(COUNTIFS('Employee Mapping'!$J$10:$J$2009,$A140,'Employee Mapping'!$K$10:$K$2009,O$134,'Employee Mapping'!$L$10:$L$2009,O$136)/COUNTA('Employee Mapping'!$G$10:$G$2009),""))</f>
        <v/>
      </c>
      <c r="P140" s="57">
        <f>IF(OR($A140="",P$136=""),"",IFERROR(COUNTIFS('Employee Mapping'!$J$10:$J$2009,$A140,'Employee Mapping'!$K$10:$K$2009,P$134,'Employee Mapping'!$L$10:$L$2009,P$136)/COUNTA('Employee Mapping'!$G$10:$G$2009),""))</f>
        <v/>
      </c>
      <c r="Q140" s="57">
        <f>IF(OR($A140="",Q$136=""),"",IFERROR(COUNTIFS('Employee Mapping'!$J$10:$J$2009,$A140,'Employee Mapping'!$K$10:$K$2009,Q$134,'Employee Mapping'!$L$10:$L$2009,Q$136)/COUNTA('Employee Mapping'!$G$10:$G$2009),""))</f>
        <v/>
      </c>
      <c r="R140" s="57">
        <f>IF(OR($A140="",R$136=""),"",IFERROR(COUNTIFS('Employee Mapping'!$J$10:$J$2009,$A140,'Employee Mapping'!$K$10:$K$2009,R$134,'Employee Mapping'!$L$10:$L$2009,R$136)/COUNTA('Employee Mapping'!$G$10:$G$2009),""))</f>
        <v/>
      </c>
      <c r="S140" s="57">
        <f>IF(OR($A140="",S$136=""),"",IFERROR(COUNTIFS('Employee Mapping'!$J$10:$J$2009,$A140,'Employee Mapping'!$K$10:$K$2009,S$134,'Employee Mapping'!$L$10:$L$2009,S$136)/COUNTA('Employee Mapping'!$G$10:$G$2009),""))</f>
        <v/>
      </c>
      <c r="T140" s="57">
        <f>IF(OR($A140="",T$136=""),"",IFERROR(COUNTIFS('Employee Mapping'!$J$10:$J$2009,$A140,'Employee Mapping'!$K$10:$K$2009,T$134,'Employee Mapping'!$L$10:$L$2009,T$136)/COUNTA('Employee Mapping'!$G$10:$G$2009),""))</f>
        <v/>
      </c>
      <c r="U140" s="57">
        <f>IF(OR($A140="",U$136=""),"",IFERROR(COUNTIFS('Employee Mapping'!$J$10:$J$2009,$A140,'Employee Mapping'!$K$10:$K$2009,U$134,'Employee Mapping'!$L$10:$L$2009,U$136)/COUNTA('Employee Mapping'!$G$10:$G$2009),""))</f>
        <v/>
      </c>
      <c r="V140" s="57">
        <f>IF(OR($A140="",V$136=""),"",IFERROR(COUNTIFS('Employee Mapping'!$J$10:$J$2009,$A140,'Employee Mapping'!$K$10:$K$2009,V$134,'Employee Mapping'!$L$10:$L$2009,V$136)/COUNTA('Employee Mapping'!$G$10:$G$2009),""))</f>
        <v/>
      </c>
      <c r="W140" s="57">
        <f>IF(OR($A140="",W$136=""),"",IFERROR(COUNTIFS('Employee Mapping'!$J$10:$J$2009,$A140,'Employee Mapping'!$K$10:$K$2009,W$134,'Employee Mapping'!$L$10:$L$2009,W$136)/COUNTA('Employee Mapping'!$G$10:$G$2009),""))</f>
        <v/>
      </c>
      <c r="X140" s="57">
        <f>IF(OR($A140="",X$136=""),"",IFERROR(COUNTIFS('Employee Mapping'!$J$10:$J$2009,$A140,'Employee Mapping'!$K$10:$K$2009,X$134,'Employee Mapping'!$L$10:$L$2009,X$136)/COUNTA('Employee Mapping'!$G$10:$G$2009),""))</f>
        <v/>
      </c>
      <c r="Y140" s="57">
        <f>IF(OR($A140="",Y$136=""),"",IFERROR(COUNTIFS('Employee Mapping'!$J$10:$J$2009,$A140,'Employee Mapping'!$K$10:$K$2009,Y$134,'Employee Mapping'!$L$10:$L$2009,Y$136)/COUNTA('Employee Mapping'!$G$10:$G$2009),""))</f>
        <v/>
      </c>
      <c r="Z140" s="57">
        <f>IF(OR($A140="",Z$136=""),"",IFERROR(COUNTIFS('Employee Mapping'!$J$10:$J$2009,$A140,'Employee Mapping'!$K$10:$K$2009,Z$134,'Employee Mapping'!$L$10:$L$2009,Z$136)/COUNTA('Employee Mapping'!$G$10:$G$2009),""))</f>
        <v/>
      </c>
      <c r="AA140" s="57">
        <f>IF(OR($A140="",AA$136=""),"",IFERROR(COUNTIFS('Employee Mapping'!$J$10:$J$2009,$A140,'Employee Mapping'!$K$10:$K$2009,AA$134,'Employee Mapping'!$L$10:$L$2009,AA$136)/COUNTA('Employee Mapping'!$G$10:$G$2009),""))</f>
        <v/>
      </c>
      <c r="AB140" s="57">
        <f>IF(OR($A140="",AB$136=""),"",IFERROR(COUNTIFS('Employee Mapping'!$J$10:$J$2009,$A140,'Employee Mapping'!$K$10:$K$2009,AB$134,'Employee Mapping'!$L$10:$L$2009,AB$136)/COUNTA('Employee Mapping'!$G$10:$G$2009),""))</f>
        <v/>
      </c>
      <c r="AC140" s="57">
        <f>IF(OR($A140="",AC$136=""),"",IFERROR(COUNTIFS('Employee Mapping'!$J$10:$J$2009,$A140,'Employee Mapping'!$K$10:$K$2009,AC$134,'Employee Mapping'!$L$10:$L$2009,AC$136)/COUNTA('Employee Mapping'!$G$10:$G$2009),""))</f>
        <v/>
      </c>
      <c r="AD140" s="57">
        <f>IF(OR($A140="",AD$136=""),"",IFERROR(COUNTIFS('Employee Mapping'!$J$10:$J$2009,$A140,'Employee Mapping'!$K$10:$K$2009,AD$134,'Employee Mapping'!$L$10:$L$2009,AD$136)/COUNTA('Employee Mapping'!$G$10:$G$2009),""))</f>
        <v/>
      </c>
      <c r="AE140" s="57">
        <f>IF(OR($A140="",AE$136=""),"",IFERROR(COUNTIFS('Employee Mapping'!$J$10:$J$2009,$A140,'Employee Mapping'!$K$10:$K$2009,AE$134,'Employee Mapping'!$L$10:$L$2009,AE$136)/COUNTA('Employee Mapping'!$G$10:$G$2009),""))</f>
        <v/>
      </c>
      <c r="AF140" s="57">
        <f>IF(OR($A140="",AF$136=""),"",IFERROR(COUNTIFS('Employee Mapping'!$J$10:$J$2009,$A140,'Employee Mapping'!$K$10:$K$2009,AF$134,'Employee Mapping'!$L$10:$L$2009,AF$136)/COUNTA('Employee Mapping'!$G$10:$G$2009),""))</f>
        <v/>
      </c>
      <c r="AG140" s="57">
        <f>IF(OR($A140="",AG$136=""),"",IFERROR(COUNTIFS('Employee Mapping'!$J$10:$J$2009,$A140,'Employee Mapping'!$K$10:$K$2009,AG$134,'Employee Mapping'!$L$10:$L$2009,AG$136)/COUNTA('Employee Mapping'!$G$10:$G$2009),""))</f>
        <v/>
      </c>
      <c r="AH140" s="57">
        <f>IF(OR($A140="",AH$136=""),"",IFERROR(COUNTIFS('Employee Mapping'!$J$10:$J$2009,$A140,'Employee Mapping'!$K$10:$K$2009,AH$134,'Employee Mapping'!$L$10:$L$2009,AH$136)/COUNTA('Employee Mapping'!$G$10:$G$2009),""))</f>
        <v/>
      </c>
      <c r="AI140" s="57">
        <f>IF(OR($A140="",AI$136=""),"",IFERROR(COUNTIFS('Employee Mapping'!$J$10:$J$2009,$A140,'Employee Mapping'!$K$10:$K$2009,AI$134,'Employee Mapping'!$L$10:$L$2009,AI$136)/COUNTA('Employee Mapping'!$G$10:$G$2009),""))</f>
        <v/>
      </c>
      <c r="AJ140" s="57">
        <f>IF(OR($A140="",AJ$136=""),"",IFERROR(COUNTIFS('Employee Mapping'!$J$10:$J$2009,$A140,'Employee Mapping'!$K$10:$K$2009,AJ$134,'Employee Mapping'!$L$10:$L$2009,AJ$136)/COUNTA('Employee Mapping'!$G$10:$G$2009),""))</f>
        <v/>
      </c>
      <c r="AK140" s="57">
        <f>IF(OR($A140="",AK$136=""),"",IFERROR(COUNTIFS('Employee Mapping'!$J$10:$J$2009,$A140,'Employee Mapping'!$K$10:$K$2009,AK$134,'Employee Mapping'!$L$10:$L$2009,AK$136)/COUNTA('Employee Mapping'!$G$10:$G$2009),""))</f>
        <v/>
      </c>
      <c r="AL140" s="57">
        <f>IF(OR($A140="",AL$136=""),"",IFERROR(COUNTIFS('Employee Mapping'!$J$10:$J$2009,$A140,'Employee Mapping'!$K$10:$K$2009,AL$134,'Employee Mapping'!$L$10:$L$2009,AL$136)/COUNTA('Employee Mapping'!$G$10:$G$2009),""))</f>
        <v/>
      </c>
      <c r="AM140" s="57">
        <f>IF(OR($A140="",AM$136=""),"",IFERROR(COUNTIFS('Employee Mapping'!$J$10:$J$2009,$A140,'Employee Mapping'!$K$10:$K$2009,AM$134,'Employee Mapping'!$L$10:$L$2009,AM$136)/COUNTA('Employee Mapping'!$G$10:$G$2009),""))</f>
        <v/>
      </c>
      <c r="AN140" s="57">
        <f>IF(OR($A140="",AN$136=""),"",IFERROR(COUNTIFS('Employee Mapping'!$J$10:$J$2009,$A140,'Employee Mapping'!$K$10:$K$2009,AN$134,'Employee Mapping'!$L$10:$L$2009,AN$136)/COUNTA('Employee Mapping'!$G$10:$G$2009),""))</f>
        <v/>
      </c>
      <c r="AO140" s="57">
        <f>IF(OR($A140="",AO$136=""),"",IFERROR(COUNTIFS('Employee Mapping'!$J$10:$J$2009,$A140,'Employee Mapping'!$K$10:$K$2009,AO$134,'Employee Mapping'!$L$10:$L$2009,AO$136)/COUNTA('Employee Mapping'!$G$10:$G$2009),""))</f>
        <v/>
      </c>
      <c r="AP140" s="57">
        <f>IF(OR($A140="",AP$136=""),"",IFERROR(COUNTIFS('Employee Mapping'!$J$10:$J$2009,$A140,'Employee Mapping'!$K$10:$K$2009,AP$134,'Employee Mapping'!$L$10:$L$2009,AP$136)/COUNTA('Employee Mapping'!$G$10:$G$2009),""))</f>
        <v/>
      </c>
      <c r="AQ140" s="57">
        <f>IF(OR($A140="",AQ$136=""),"",IFERROR(COUNTIFS('Employee Mapping'!$J$10:$J$2009,$A140,'Employee Mapping'!$K$10:$K$2009,AQ$134,'Employee Mapping'!$L$10:$L$2009,AQ$136)/COUNTA('Employee Mapping'!$G$10:$G$2009),""))</f>
        <v/>
      </c>
      <c r="AR140" s="57">
        <f>IF(OR($A140="",AR$136=""),"",IFERROR(COUNTIFS('Employee Mapping'!$J$10:$J$2009,$A140,'Employee Mapping'!$K$10:$K$2009,AR$134,'Employee Mapping'!$L$10:$L$2009,AR$136)/COUNTA('Employee Mapping'!$G$10:$G$2009),""))</f>
        <v/>
      </c>
      <c r="AS140" s="57">
        <f>IF(OR($A140="",AS$136=""),"",IFERROR(COUNTIFS('Employee Mapping'!$J$10:$J$2009,$A140,'Employee Mapping'!$K$10:$K$2009,AS$134,'Employee Mapping'!$L$10:$L$2009,AS$136)/COUNTA('Employee Mapping'!$G$10:$G$2009),""))</f>
        <v/>
      </c>
      <c r="AT140" s="57">
        <f>IF(OR($A140="",AT$136=""),"",IFERROR(COUNTIFS('Employee Mapping'!$J$10:$J$2009,$A140,'Employee Mapping'!$K$10:$K$2009,AT$134,'Employee Mapping'!$L$10:$L$2009,AT$136)/COUNTA('Employee Mapping'!$G$10:$G$2009),""))</f>
        <v/>
      </c>
      <c r="AU140" s="57">
        <f>IF(OR($A140="",AU$136=""),"",IFERROR(COUNTIFS('Employee Mapping'!$J$10:$J$2009,$A140,'Employee Mapping'!$K$10:$K$2009,AU$134,'Employee Mapping'!$L$10:$L$2009,AU$136)/COUNTA('Employee Mapping'!$G$10:$G$2009),""))</f>
        <v/>
      </c>
      <c r="AV140" s="57">
        <f>IF(OR($A140="",AV$136=""),"",IFERROR(COUNTIFS('Employee Mapping'!$J$10:$J$2009,$A140,'Employee Mapping'!$K$10:$K$2009,AV$134,'Employee Mapping'!$L$10:$L$2009,AV$136)/COUNTA('Employee Mapping'!$G$10:$G$2009),""))</f>
        <v/>
      </c>
      <c r="AW140" s="57">
        <f>IF(OR($A140="",AW$136=""),"",IFERROR(COUNTIFS('Employee Mapping'!$J$10:$J$2009,$A140,'Employee Mapping'!$K$10:$K$2009,AW$134,'Employee Mapping'!$L$10:$L$2009,AW$136)/COUNTA('Employee Mapping'!$G$10:$G$2009),""))</f>
        <v/>
      </c>
      <c r="AX140" s="57">
        <f>IF(OR($A140="",AX$136=""),"",IFERROR(COUNTIFS('Employee Mapping'!$J$10:$J$2009,$A140,'Employee Mapping'!$K$10:$K$2009,AX$134,'Employee Mapping'!$L$10:$L$2009,AX$136)/COUNTA('Employee Mapping'!$G$10:$G$2009),""))</f>
        <v/>
      </c>
      <c r="AY140" s="57">
        <f>IF(OR($A140="",AY$136=""),"",IFERROR(COUNTIFS('Employee Mapping'!$J$10:$J$2009,$A140,'Employee Mapping'!$K$10:$K$2009,AY$134,'Employee Mapping'!$L$10:$L$2009,AY$136)/COUNTA('Employee Mapping'!$G$10:$G$2009),""))</f>
        <v/>
      </c>
      <c r="AZ140" s="57">
        <f>IF(OR($A140="",AZ$136=""),"",IFERROR(COUNTIFS('Employee Mapping'!$J$10:$J$2009,$A140,'Employee Mapping'!$K$10:$K$2009,AZ$134,'Employee Mapping'!$L$10:$L$2009,AZ$136)/COUNTA('Employee Mapping'!$G$10:$G$2009),""))</f>
        <v/>
      </c>
      <c r="BA140" s="57">
        <f>IF(OR($A140="",BA$136=""),"",IFERROR(COUNTIFS('Employee Mapping'!$J$10:$J$2009,$A140,'Employee Mapping'!$K$10:$K$2009,BA$134,'Employee Mapping'!$L$10:$L$2009,BA$136)/COUNTA('Employee Mapping'!$G$10:$G$2009),""))</f>
        <v/>
      </c>
      <c r="BB140" s="57">
        <f>IF(OR($A140="",BB$136=""),"",IFERROR(COUNTIFS('Employee Mapping'!$J$10:$J$2009,$A140,'Employee Mapping'!$K$10:$K$2009,BB$134,'Employee Mapping'!$L$10:$L$2009,BB$136)/COUNTA('Employee Mapping'!$G$10:$G$2009),""))</f>
        <v/>
      </c>
      <c r="BC140" s="57">
        <f>IF(OR($A140="",BC$136=""),"",IFERROR(COUNTIFS('Employee Mapping'!$J$10:$J$2009,$A140,'Employee Mapping'!$K$10:$K$2009,BC$134,'Employee Mapping'!$L$10:$L$2009,BC$136)/COUNTA('Employee Mapping'!$G$10:$G$2009),""))</f>
        <v/>
      </c>
      <c r="BD140" s="57">
        <f>IF(OR($A140="",BD$136=""),"",IFERROR(COUNTIFS('Employee Mapping'!$J$10:$J$2009,$A140,'Employee Mapping'!$K$10:$K$2009,BD$134,'Employee Mapping'!$L$10:$L$2009,BD$136)/COUNTA('Employee Mapping'!$G$10:$G$2009),""))</f>
        <v/>
      </c>
      <c r="BE140" s="57">
        <f>IF(OR($A140="",BE$136=""),"",IFERROR(COUNTIFS('Employee Mapping'!$J$10:$J$2009,$A140,'Employee Mapping'!$K$10:$K$2009,BE$134,'Employee Mapping'!$L$10:$L$2009,BE$136)/COUNTA('Employee Mapping'!$G$10:$G$2009),""))</f>
        <v/>
      </c>
      <c r="BF140" s="57">
        <f>IF(OR($A140="",BF$136=""),"",IFERROR(COUNTIFS('Employee Mapping'!$J$10:$J$2009,$A140,'Employee Mapping'!$K$10:$K$2009,BF$134,'Employee Mapping'!$L$10:$L$2009,BF$136)/COUNTA('Employee Mapping'!$G$10:$G$2009),""))</f>
        <v/>
      </c>
      <c r="BG140" s="57">
        <f>IF(OR($A140="",BG$136=""),"",IFERROR(COUNTIFS('Employee Mapping'!$J$10:$J$2009,$A140,'Employee Mapping'!$K$10:$K$2009,BG$134,'Employee Mapping'!$L$10:$L$2009,BG$136)/COUNTA('Employee Mapping'!$G$10:$G$2009),""))</f>
        <v/>
      </c>
      <c r="BH140" s="57">
        <f>IF(OR($A140="",BH$136=""),"",IFERROR(COUNTIFS('Employee Mapping'!$J$10:$J$2009,$A140,'Employee Mapping'!$K$10:$K$2009,BH$134,'Employee Mapping'!$L$10:$L$2009,BH$136)/COUNTA('Employee Mapping'!$G$10:$G$2009),""))</f>
        <v/>
      </c>
      <c r="BI140" s="57">
        <f>IF(OR($A140="",BI$136=""),"",IFERROR(COUNTIFS('Employee Mapping'!$J$10:$J$2009,$A140,'Employee Mapping'!$K$10:$K$2009,BI$134,'Employee Mapping'!$L$10:$L$2009,BI$136)/COUNTA('Employee Mapping'!$G$10:$G$2009),""))</f>
        <v/>
      </c>
      <c r="BJ140" s="57">
        <f>IF(OR($A140="",BJ$136=""),"",IFERROR(COUNTIFS('Employee Mapping'!$J$10:$J$2009,$A140,'Employee Mapping'!$K$10:$K$2009,BJ$134,'Employee Mapping'!$L$10:$L$2009,BJ$136)/COUNTA('Employee Mapping'!$G$10:$G$2009),""))</f>
        <v/>
      </c>
      <c r="BK140" s="57">
        <f>IF(OR($A140="",BK$136=""),"",IFERROR(COUNTIFS('Employee Mapping'!$J$10:$J$2009,$A140,'Employee Mapping'!$K$10:$K$2009,BK$134,'Employee Mapping'!$L$10:$L$2009,BK$136)/COUNTA('Employee Mapping'!$G$10:$G$2009),""))</f>
        <v/>
      </c>
      <c r="BL140" s="57">
        <f>IF(OR($A140="",BL$136=""),"",IFERROR(COUNTIFS('Employee Mapping'!$J$10:$J$2009,$A140,'Employee Mapping'!$K$10:$K$2009,BL$134,'Employee Mapping'!$L$10:$L$2009,BL$136)/COUNTA('Employee Mapping'!$G$10:$G$2009),""))</f>
        <v/>
      </c>
      <c r="BM140" s="57">
        <f>IF(OR($A140="",BM$136=""),"",IFERROR(COUNTIFS('Employee Mapping'!$J$10:$J$2009,$A140,'Employee Mapping'!$K$10:$K$2009,BM$134,'Employee Mapping'!$L$10:$L$2009,BM$136)/COUNTA('Employee Mapping'!$G$10:$G$2009),""))</f>
        <v/>
      </c>
      <c r="BN140" s="57">
        <f>IF(OR($A140="",BN$136=""),"",IFERROR(COUNTIFS('Employee Mapping'!$J$10:$J$2009,$A140,'Employee Mapping'!$K$10:$K$2009,BN$134,'Employee Mapping'!$L$10:$L$2009,BN$136)/COUNTA('Employee Mapping'!$G$10:$G$2009),""))</f>
        <v/>
      </c>
      <c r="BO140" s="57">
        <f>IF(OR($A140="",BO$136=""),"",IFERROR(COUNTIFS('Employee Mapping'!$J$10:$J$2009,$A140,'Employee Mapping'!$K$10:$K$2009,BO$134,'Employee Mapping'!$L$10:$L$2009,BO$136)/COUNTA('Employee Mapping'!$G$10:$G$2009),""))</f>
        <v/>
      </c>
      <c r="BP140" s="57">
        <f>IF(OR($A140="",BP$136=""),"",IFERROR(COUNTIFS('Employee Mapping'!$J$10:$J$2009,$A140,'Employee Mapping'!$K$10:$K$2009,BP$134,'Employee Mapping'!$L$10:$L$2009,BP$136)/COUNTA('Employee Mapping'!$G$10:$G$2009),""))</f>
        <v/>
      </c>
      <c r="BQ140" s="57">
        <f>IF(OR($A140="",BQ$136=""),"",IFERROR(COUNTIFS('Employee Mapping'!$J$10:$J$2009,$A140,'Employee Mapping'!$K$10:$K$2009,BQ$134,'Employee Mapping'!$L$10:$L$2009,BQ$136)/COUNTA('Employee Mapping'!$G$10:$G$2009),""))</f>
        <v/>
      </c>
      <c r="BR140" s="57">
        <f>IF(OR($A140="",BR$136=""),"",IFERROR(COUNTIFS('Employee Mapping'!$J$10:$J$2009,$A140,'Employee Mapping'!$K$10:$K$2009,BR$134,'Employee Mapping'!$L$10:$L$2009,BR$136)/COUNTA('Employee Mapping'!$G$10:$G$2009),""))</f>
        <v/>
      </c>
      <c r="BS140" s="57">
        <f>IF(OR($A140="",BS$136=""),"",IFERROR(COUNTIFS('Employee Mapping'!$J$10:$J$2009,$A140,'Employee Mapping'!$K$10:$K$2009,BS$134,'Employee Mapping'!$L$10:$L$2009,BS$136)/COUNTA('Employee Mapping'!$G$10:$G$2009),""))</f>
        <v/>
      </c>
      <c r="BT140" s="57">
        <f>IF(OR($A140="",BT$136=""),"",IFERROR(COUNTIFS('Employee Mapping'!$J$10:$J$2009,$A140,'Employee Mapping'!$K$10:$K$2009,BT$134,'Employee Mapping'!$L$10:$L$2009,BT$136)/COUNTA('Employee Mapping'!$G$10:$G$2009),""))</f>
        <v/>
      </c>
      <c r="BU140" s="57">
        <f>IF(OR($A140="",BU$136=""),"",IFERROR(COUNTIFS('Employee Mapping'!$J$10:$J$2009,$A140,'Employee Mapping'!$K$10:$K$2009,BU$134,'Employee Mapping'!$L$10:$L$2009,BU$136)/COUNTA('Employee Mapping'!$G$10:$G$2009),""))</f>
        <v/>
      </c>
      <c r="BV140" s="57">
        <f>IF(OR($A140="",BV$136=""),"",IFERROR(COUNTIFS('Employee Mapping'!$J$10:$J$2009,$A140,'Employee Mapping'!$K$10:$K$2009,BV$134,'Employee Mapping'!$L$10:$L$2009,BV$136)/COUNTA('Employee Mapping'!$G$10:$G$2009),""))</f>
        <v/>
      </c>
      <c r="BW140" s="57">
        <f>IF(OR($A140="",BW$136=""),"",IFERROR(COUNTIFS('Employee Mapping'!$J$10:$J$2009,$A140,'Employee Mapping'!$K$10:$K$2009,BW$134,'Employee Mapping'!$L$10:$L$2009,BW$136)/COUNTA('Employee Mapping'!$G$10:$G$2009),""))</f>
        <v/>
      </c>
      <c r="BX140" s="57">
        <f>IF(OR($A140="",BX$136=""),"",IFERROR(COUNTIFS('Employee Mapping'!$J$10:$J$2009,$A140,'Employee Mapping'!$K$10:$K$2009,BX$134,'Employee Mapping'!$L$10:$L$2009,BX$136)/COUNTA('Employee Mapping'!$G$10:$G$2009),""))</f>
        <v/>
      </c>
      <c r="BY140" s="57">
        <f>IF(OR($A140="",BY$136=""),"",IFERROR(COUNTIFS('Employee Mapping'!$J$10:$J$2009,$A140,'Employee Mapping'!$K$10:$K$2009,BY$134,'Employee Mapping'!$L$10:$L$2009,BY$136)/COUNTA('Employee Mapping'!$G$10:$G$2009),""))</f>
        <v/>
      </c>
      <c r="BZ140" s="57">
        <f>IF(OR($A140="",BZ$136=""),"",IFERROR(COUNTIFS('Employee Mapping'!$J$10:$J$2009,$A140,'Employee Mapping'!$K$10:$K$2009,BZ$134,'Employee Mapping'!$L$10:$L$2009,BZ$136)/COUNTA('Employee Mapping'!$G$10:$G$2009),""))</f>
        <v/>
      </c>
      <c r="CA140" s="57">
        <f>IF(OR($A140="",CA$136=""),"",IFERROR(COUNTIFS('Employee Mapping'!$J$10:$J$2009,$A140,'Employee Mapping'!$K$10:$K$2009,CA$134,'Employee Mapping'!$L$10:$L$2009,CA$136)/COUNTA('Employee Mapping'!$G$10:$G$2009),""))</f>
        <v/>
      </c>
      <c r="CB140" s="57">
        <f>IF(OR($A140="",CB$136=""),"",IFERROR(COUNTIFS('Employee Mapping'!$J$10:$J$2009,$A140,'Employee Mapping'!$K$10:$K$2009,CB$134,'Employee Mapping'!$L$10:$L$2009,CB$136)/COUNTA('Employee Mapping'!$G$10:$G$2009),""))</f>
        <v/>
      </c>
      <c r="CC140" s="57">
        <f>IF(OR($A140="",CC$136=""),"",IFERROR(COUNTIFS('Employee Mapping'!$J$10:$J$2009,$A140,'Employee Mapping'!$K$10:$K$2009,CC$134,'Employee Mapping'!$L$10:$L$2009,CC$136)/COUNTA('Employee Mapping'!$G$10:$G$2009),""))</f>
        <v/>
      </c>
      <c r="CD140" s="57">
        <f>IF(OR($A140="",CD$136=""),"",IFERROR(COUNTIFS('Employee Mapping'!$J$10:$J$2009,$A140,'Employee Mapping'!$K$10:$K$2009,CD$134,'Employee Mapping'!$L$10:$L$2009,CD$136)/COUNTA('Employee Mapping'!$G$10:$G$2009),""))</f>
        <v/>
      </c>
      <c r="CE140" s="57">
        <f>IF(OR($A140="",CE$136=""),"",IFERROR(COUNTIFS('Employee Mapping'!$J$10:$J$2009,$A140,'Employee Mapping'!$K$10:$K$2009,CE$134,'Employee Mapping'!$L$10:$L$2009,CE$136)/COUNTA('Employee Mapping'!$G$10:$G$2009),""))</f>
        <v/>
      </c>
      <c r="CF140" s="57">
        <f>IF(OR($A140="",CF$136=""),"",IFERROR(COUNTIFS('Employee Mapping'!$J$10:$J$2009,$A140,'Employee Mapping'!$K$10:$K$2009,CF$134,'Employee Mapping'!$L$10:$L$2009,CF$136)/COUNTA('Employee Mapping'!$G$10:$G$2009),""))</f>
        <v/>
      </c>
      <c r="CG140" s="57">
        <f>IF(OR($A140="",CG$136=""),"",IFERROR(COUNTIFS('Employee Mapping'!$J$10:$J$2009,$A140,'Employee Mapping'!$K$10:$K$2009,CG$134,'Employee Mapping'!$L$10:$L$2009,CG$136)/COUNTA('Employee Mapping'!$G$10:$G$2009),""))</f>
        <v/>
      </c>
      <c r="CH140" s="57">
        <f>IF(OR($A140="",CH$136=""),"",IFERROR(COUNTIFS('Employee Mapping'!$J$10:$J$2009,$A140,'Employee Mapping'!$K$10:$K$2009,CH$134,'Employee Mapping'!$L$10:$L$2009,CH$136)/COUNTA('Employee Mapping'!$G$10:$G$2009),""))</f>
        <v/>
      </c>
      <c r="CI140" s="57">
        <f>IF(OR($A140="",CI$136=""),"",IFERROR(COUNTIFS('Employee Mapping'!$J$10:$J$2009,$A140,'Employee Mapping'!$K$10:$K$2009,CI$134,'Employee Mapping'!$L$10:$L$2009,CI$136)/COUNTA('Employee Mapping'!$G$10:$G$2009),""))</f>
        <v/>
      </c>
      <c r="CJ140" s="57">
        <f>IF(OR($A140="",CJ$136=""),"",IFERROR(COUNTIFS('Employee Mapping'!$J$10:$J$2009,$A140,'Employee Mapping'!$K$10:$K$2009,CJ$134,'Employee Mapping'!$L$10:$L$2009,CJ$136)/COUNTA('Employee Mapping'!$G$10:$G$2009),""))</f>
        <v/>
      </c>
      <c r="CK140" s="57">
        <f>IF(OR($A140="",CK$136=""),"",IFERROR(COUNTIFS('Employee Mapping'!$J$10:$J$2009,$A140,'Employee Mapping'!$K$10:$K$2009,CK$134,'Employee Mapping'!$L$10:$L$2009,CK$136)/COUNTA('Employee Mapping'!$G$10:$G$2009),""))</f>
        <v/>
      </c>
      <c r="CL140" s="57">
        <f>IF(OR($A140="",CL$136=""),"",IFERROR(COUNTIFS('Employee Mapping'!$J$10:$J$2009,$A140,'Employee Mapping'!$K$10:$K$2009,CL$134,'Employee Mapping'!$L$10:$L$2009,CL$136)/COUNTA('Employee Mapping'!$G$10:$G$2009),""))</f>
        <v/>
      </c>
      <c r="CM140" s="57">
        <f>IF(OR($A140="",CM$136=""),"",IFERROR(COUNTIFS('Employee Mapping'!$J$10:$J$2009,$A140,'Employee Mapping'!$K$10:$K$2009,CM$134,'Employee Mapping'!$L$10:$L$2009,CM$136)/COUNTA('Employee Mapping'!$G$10:$G$2009),""))</f>
        <v/>
      </c>
      <c r="CN140" s="57">
        <f>IF(OR($A140="",CN$136=""),"",IFERROR(COUNTIFS('Employee Mapping'!$J$10:$J$2009,$A140,'Employee Mapping'!$K$10:$K$2009,CN$134,'Employee Mapping'!$L$10:$L$2009,CN$136)/COUNTA('Employee Mapping'!$G$10:$G$2009),""))</f>
        <v/>
      </c>
      <c r="CO140" s="57">
        <f>IF(OR($A140="",CO$136=""),"",IFERROR(COUNTIFS('Employee Mapping'!$J$10:$J$2009,$A140,'Employee Mapping'!$K$10:$K$2009,CO$134,'Employee Mapping'!$L$10:$L$2009,CO$136)/COUNTA('Employee Mapping'!$G$10:$G$2009),""))</f>
        <v/>
      </c>
      <c r="CP140" s="57">
        <f>IF(OR($A140="",CP$136=""),"",IFERROR(COUNTIFS('Employee Mapping'!$J$10:$J$2009,$A140,'Employee Mapping'!$K$10:$K$2009,CP$134,'Employee Mapping'!$L$10:$L$2009,CP$136)/COUNTA('Employee Mapping'!$G$10:$G$2009),""))</f>
        <v/>
      </c>
      <c r="CQ140" s="57">
        <f>IF(OR($A140="",CQ$136=""),"",IFERROR(COUNTIFS('Employee Mapping'!$J$10:$J$2009,$A140,'Employee Mapping'!$K$10:$K$2009,CQ$134,'Employee Mapping'!$L$10:$L$2009,CQ$136)/COUNTA('Employee Mapping'!$G$10:$G$2009),""))</f>
        <v/>
      </c>
      <c r="CR140" s="57">
        <f>IF(OR($A140="",CR$136=""),"",IFERROR(COUNTIFS('Employee Mapping'!$J$10:$J$2009,$A140,'Employee Mapping'!$K$10:$K$2009,CR$134,'Employee Mapping'!$L$10:$L$2009,CR$136)/COUNTA('Employee Mapping'!$G$10:$G$2009),""))</f>
        <v/>
      </c>
      <c r="CS140" s="57">
        <f>IF(OR($A140="",CS$136=""),"",IFERROR(COUNTIFS('Employee Mapping'!$J$10:$J$2009,$A140,'Employee Mapping'!$K$10:$K$2009,CS$134,'Employee Mapping'!$L$10:$L$2009,CS$136)/COUNTA('Employee Mapping'!$G$10:$G$2009),""))</f>
        <v/>
      </c>
      <c r="CT140" s="57">
        <f>IF(OR($A140="",CT$136=""),"",IFERROR(COUNTIFS('Employee Mapping'!$J$10:$J$2009,$A140,'Employee Mapping'!$K$10:$K$2009,CT$134,'Employee Mapping'!$L$10:$L$2009,CT$136)/COUNTA('Employee Mapping'!$G$10:$G$2009),""))</f>
        <v/>
      </c>
      <c r="CU140" s="58">
        <f>IF($A140="","",SUM(C140:CT140))</f>
        <v/>
      </c>
    </row>
    <row r="141">
      <c r="A141">
        <f>IF(SETUP!$C152="","",SETUP!$C152)</f>
        <v/>
      </c>
      <c r="B141" s="9">
        <f>IF(SETUP!$C152="","",SETUP!$B152&amp;" / "&amp;SETUP!$D152)</f>
        <v/>
      </c>
      <c r="C141" s="57">
        <f>IF(OR($A141="",C$136=""),"",IFERROR(COUNTIFS('Employee Mapping'!$J$10:$J$2009,$A141,'Employee Mapping'!$K$10:$K$2009,C$134,'Employee Mapping'!$L$10:$L$2009,C$136)/COUNTA('Employee Mapping'!$G$10:$G$2009),""))</f>
        <v/>
      </c>
      <c r="D141" s="57">
        <f>IF(OR($A141="",D$136=""),"",IFERROR(COUNTIFS('Employee Mapping'!$J$10:$J$2009,$A141,'Employee Mapping'!$K$10:$K$2009,D$134,'Employee Mapping'!$L$10:$L$2009,D$136)/COUNTA('Employee Mapping'!$G$10:$G$2009),""))</f>
        <v/>
      </c>
      <c r="E141" s="57">
        <f>IF(OR($A141="",E$136=""),"",IFERROR(COUNTIFS('Employee Mapping'!$J$10:$J$2009,$A141,'Employee Mapping'!$K$10:$K$2009,E$134,'Employee Mapping'!$L$10:$L$2009,E$136)/COUNTA('Employee Mapping'!$G$10:$G$2009),""))</f>
        <v/>
      </c>
      <c r="F141" s="57">
        <f>IF(OR($A141="",F$136=""),"",IFERROR(COUNTIFS('Employee Mapping'!$J$10:$J$2009,$A141,'Employee Mapping'!$K$10:$K$2009,F$134,'Employee Mapping'!$L$10:$L$2009,F$136)/COUNTA('Employee Mapping'!$G$10:$G$2009),""))</f>
        <v/>
      </c>
      <c r="G141" s="57">
        <f>IF(OR($A141="",G$136=""),"",IFERROR(COUNTIFS('Employee Mapping'!$J$10:$J$2009,$A141,'Employee Mapping'!$K$10:$K$2009,G$134,'Employee Mapping'!$L$10:$L$2009,G$136)/COUNTA('Employee Mapping'!$G$10:$G$2009),""))</f>
        <v/>
      </c>
      <c r="H141" s="57">
        <f>IF(OR($A141="",H$136=""),"",IFERROR(COUNTIFS('Employee Mapping'!$J$10:$J$2009,$A141,'Employee Mapping'!$K$10:$K$2009,H$134,'Employee Mapping'!$L$10:$L$2009,H$136)/COUNTA('Employee Mapping'!$G$10:$G$2009),""))</f>
        <v/>
      </c>
      <c r="I141" s="57">
        <f>IF(OR($A141="",I$136=""),"",IFERROR(COUNTIFS('Employee Mapping'!$J$10:$J$2009,$A141,'Employee Mapping'!$K$10:$K$2009,I$134,'Employee Mapping'!$L$10:$L$2009,I$136)/COUNTA('Employee Mapping'!$G$10:$G$2009),""))</f>
        <v/>
      </c>
      <c r="J141" s="57">
        <f>IF(OR($A141="",J$136=""),"",IFERROR(COUNTIFS('Employee Mapping'!$J$10:$J$2009,$A141,'Employee Mapping'!$K$10:$K$2009,J$134,'Employee Mapping'!$L$10:$L$2009,J$136)/COUNTA('Employee Mapping'!$G$10:$G$2009),""))</f>
        <v/>
      </c>
      <c r="K141" s="57">
        <f>IF(OR($A141="",K$136=""),"",IFERROR(COUNTIFS('Employee Mapping'!$J$10:$J$2009,$A141,'Employee Mapping'!$K$10:$K$2009,K$134,'Employee Mapping'!$L$10:$L$2009,K$136)/COUNTA('Employee Mapping'!$G$10:$G$2009),""))</f>
        <v/>
      </c>
      <c r="L141" s="57">
        <f>IF(OR($A141="",L$136=""),"",IFERROR(COUNTIFS('Employee Mapping'!$J$10:$J$2009,$A141,'Employee Mapping'!$K$10:$K$2009,L$134,'Employee Mapping'!$L$10:$L$2009,L$136)/COUNTA('Employee Mapping'!$G$10:$G$2009),""))</f>
        <v/>
      </c>
      <c r="M141" s="57">
        <f>IF(OR($A141="",M$136=""),"",IFERROR(COUNTIFS('Employee Mapping'!$J$10:$J$2009,$A141,'Employee Mapping'!$K$10:$K$2009,M$134,'Employee Mapping'!$L$10:$L$2009,M$136)/COUNTA('Employee Mapping'!$G$10:$G$2009),""))</f>
        <v/>
      </c>
      <c r="N141" s="57">
        <f>IF(OR($A141="",N$136=""),"",IFERROR(COUNTIFS('Employee Mapping'!$J$10:$J$2009,$A141,'Employee Mapping'!$K$10:$K$2009,N$134,'Employee Mapping'!$L$10:$L$2009,N$136)/COUNTA('Employee Mapping'!$G$10:$G$2009),""))</f>
        <v/>
      </c>
      <c r="O141" s="57">
        <f>IF(OR($A141="",O$136=""),"",IFERROR(COUNTIFS('Employee Mapping'!$J$10:$J$2009,$A141,'Employee Mapping'!$K$10:$K$2009,O$134,'Employee Mapping'!$L$10:$L$2009,O$136)/COUNTA('Employee Mapping'!$G$10:$G$2009),""))</f>
        <v/>
      </c>
      <c r="P141" s="57">
        <f>IF(OR($A141="",P$136=""),"",IFERROR(COUNTIFS('Employee Mapping'!$J$10:$J$2009,$A141,'Employee Mapping'!$K$10:$K$2009,P$134,'Employee Mapping'!$L$10:$L$2009,P$136)/COUNTA('Employee Mapping'!$G$10:$G$2009),""))</f>
        <v/>
      </c>
      <c r="Q141" s="57">
        <f>IF(OR($A141="",Q$136=""),"",IFERROR(COUNTIFS('Employee Mapping'!$J$10:$J$2009,$A141,'Employee Mapping'!$K$10:$K$2009,Q$134,'Employee Mapping'!$L$10:$L$2009,Q$136)/COUNTA('Employee Mapping'!$G$10:$G$2009),""))</f>
        <v/>
      </c>
      <c r="R141" s="57">
        <f>IF(OR($A141="",R$136=""),"",IFERROR(COUNTIFS('Employee Mapping'!$J$10:$J$2009,$A141,'Employee Mapping'!$K$10:$K$2009,R$134,'Employee Mapping'!$L$10:$L$2009,R$136)/COUNTA('Employee Mapping'!$G$10:$G$2009),""))</f>
        <v/>
      </c>
      <c r="S141" s="57">
        <f>IF(OR($A141="",S$136=""),"",IFERROR(COUNTIFS('Employee Mapping'!$J$10:$J$2009,$A141,'Employee Mapping'!$K$10:$K$2009,S$134,'Employee Mapping'!$L$10:$L$2009,S$136)/COUNTA('Employee Mapping'!$G$10:$G$2009),""))</f>
        <v/>
      </c>
      <c r="T141" s="57">
        <f>IF(OR($A141="",T$136=""),"",IFERROR(COUNTIFS('Employee Mapping'!$J$10:$J$2009,$A141,'Employee Mapping'!$K$10:$K$2009,T$134,'Employee Mapping'!$L$10:$L$2009,T$136)/COUNTA('Employee Mapping'!$G$10:$G$2009),""))</f>
        <v/>
      </c>
      <c r="U141" s="57">
        <f>IF(OR($A141="",U$136=""),"",IFERROR(COUNTIFS('Employee Mapping'!$J$10:$J$2009,$A141,'Employee Mapping'!$K$10:$K$2009,U$134,'Employee Mapping'!$L$10:$L$2009,U$136)/COUNTA('Employee Mapping'!$G$10:$G$2009),""))</f>
        <v/>
      </c>
      <c r="V141" s="57">
        <f>IF(OR($A141="",V$136=""),"",IFERROR(COUNTIFS('Employee Mapping'!$J$10:$J$2009,$A141,'Employee Mapping'!$K$10:$K$2009,V$134,'Employee Mapping'!$L$10:$L$2009,V$136)/COUNTA('Employee Mapping'!$G$10:$G$2009),""))</f>
        <v/>
      </c>
      <c r="W141" s="57">
        <f>IF(OR($A141="",W$136=""),"",IFERROR(COUNTIFS('Employee Mapping'!$J$10:$J$2009,$A141,'Employee Mapping'!$K$10:$K$2009,W$134,'Employee Mapping'!$L$10:$L$2009,W$136)/COUNTA('Employee Mapping'!$G$10:$G$2009),""))</f>
        <v/>
      </c>
      <c r="X141" s="57">
        <f>IF(OR($A141="",X$136=""),"",IFERROR(COUNTIFS('Employee Mapping'!$J$10:$J$2009,$A141,'Employee Mapping'!$K$10:$K$2009,X$134,'Employee Mapping'!$L$10:$L$2009,X$136)/COUNTA('Employee Mapping'!$G$10:$G$2009),""))</f>
        <v/>
      </c>
      <c r="Y141" s="57">
        <f>IF(OR($A141="",Y$136=""),"",IFERROR(COUNTIFS('Employee Mapping'!$J$10:$J$2009,$A141,'Employee Mapping'!$K$10:$K$2009,Y$134,'Employee Mapping'!$L$10:$L$2009,Y$136)/COUNTA('Employee Mapping'!$G$10:$G$2009),""))</f>
        <v/>
      </c>
      <c r="Z141" s="57">
        <f>IF(OR($A141="",Z$136=""),"",IFERROR(COUNTIFS('Employee Mapping'!$J$10:$J$2009,$A141,'Employee Mapping'!$K$10:$K$2009,Z$134,'Employee Mapping'!$L$10:$L$2009,Z$136)/COUNTA('Employee Mapping'!$G$10:$G$2009),""))</f>
        <v/>
      </c>
      <c r="AA141" s="57">
        <f>IF(OR($A141="",AA$136=""),"",IFERROR(COUNTIFS('Employee Mapping'!$J$10:$J$2009,$A141,'Employee Mapping'!$K$10:$K$2009,AA$134,'Employee Mapping'!$L$10:$L$2009,AA$136)/COUNTA('Employee Mapping'!$G$10:$G$2009),""))</f>
        <v/>
      </c>
      <c r="AB141" s="57">
        <f>IF(OR($A141="",AB$136=""),"",IFERROR(COUNTIFS('Employee Mapping'!$J$10:$J$2009,$A141,'Employee Mapping'!$K$10:$K$2009,AB$134,'Employee Mapping'!$L$10:$L$2009,AB$136)/COUNTA('Employee Mapping'!$G$10:$G$2009),""))</f>
        <v/>
      </c>
      <c r="AC141" s="57">
        <f>IF(OR($A141="",AC$136=""),"",IFERROR(COUNTIFS('Employee Mapping'!$J$10:$J$2009,$A141,'Employee Mapping'!$K$10:$K$2009,AC$134,'Employee Mapping'!$L$10:$L$2009,AC$136)/COUNTA('Employee Mapping'!$G$10:$G$2009),""))</f>
        <v/>
      </c>
      <c r="AD141" s="57">
        <f>IF(OR($A141="",AD$136=""),"",IFERROR(COUNTIFS('Employee Mapping'!$J$10:$J$2009,$A141,'Employee Mapping'!$K$10:$K$2009,AD$134,'Employee Mapping'!$L$10:$L$2009,AD$136)/COUNTA('Employee Mapping'!$G$10:$G$2009),""))</f>
        <v/>
      </c>
      <c r="AE141" s="57">
        <f>IF(OR($A141="",AE$136=""),"",IFERROR(COUNTIFS('Employee Mapping'!$J$10:$J$2009,$A141,'Employee Mapping'!$K$10:$K$2009,AE$134,'Employee Mapping'!$L$10:$L$2009,AE$136)/COUNTA('Employee Mapping'!$G$10:$G$2009),""))</f>
        <v/>
      </c>
      <c r="AF141" s="57">
        <f>IF(OR($A141="",AF$136=""),"",IFERROR(COUNTIFS('Employee Mapping'!$J$10:$J$2009,$A141,'Employee Mapping'!$K$10:$K$2009,AF$134,'Employee Mapping'!$L$10:$L$2009,AF$136)/COUNTA('Employee Mapping'!$G$10:$G$2009),""))</f>
        <v/>
      </c>
      <c r="AG141" s="57">
        <f>IF(OR($A141="",AG$136=""),"",IFERROR(COUNTIFS('Employee Mapping'!$J$10:$J$2009,$A141,'Employee Mapping'!$K$10:$K$2009,AG$134,'Employee Mapping'!$L$10:$L$2009,AG$136)/COUNTA('Employee Mapping'!$G$10:$G$2009),""))</f>
        <v/>
      </c>
      <c r="AH141" s="57">
        <f>IF(OR($A141="",AH$136=""),"",IFERROR(COUNTIFS('Employee Mapping'!$J$10:$J$2009,$A141,'Employee Mapping'!$K$10:$K$2009,AH$134,'Employee Mapping'!$L$10:$L$2009,AH$136)/COUNTA('Employee Mapping'!$G$10:$G$2009),""))</f>
        <v/>
      </c>
      <c r="AI141" s="57">
        <f>IF(OR($A141="",AI$136=""),"",IFERROR(COUNTIFS('Employee Mapping'!$J$10:$J$2009,$A141,'Employee Mapping'!$K$10:$K$2009,AI$134,'Employee Mapping'!$L$10:$L$2009,AI$136)/COUNTA('Employee Mapping'!$G$10:$G$2009),""))</f>
        <v/>
      </c>
      <c r="AJ141" s="57">
        <f>IF(OR($A141="",AJ$136=""),"",IFERROR(COUNTIFS('Employee Mapping'!$J$10:$J$2009,$A141,'Employee Mapping'!$K$10:$K$2009,AJ$134,'Employee Mapping'!$L$10:$L$2009,AJ$136)/COUNTA('Employee Mapping'!$G$10:$G$2009),""))</f>
        <v/>
      </c>
      <c r="AK141" s="57">
        <f>IF(OR($A141="",AK$136=""),"",IFERROR(COUNTIFS('Employee Mapping'!$J$10:$J$2009,$A141,'Employee Mapping'!$K$10:$K$2009,AK$134,'Employee Mapping'!$L$10:$L$2009,AK$136)/COUNTA('Employee Mapping'!$G$10:$G$2009),""))</f>
        <v/>
      </c>
      <c r="AL141" s="57">
        <f>IF(OR($A141="",AL$136=""),"",IFERROR(COUNTIFS('Employee Mapping'!$J$10:$J$2009,$A141,'Employee Mapping'!$K$10:$K$2009,AL$134,'Employee Mapping'!$L$10:$L$2009,AL$136)/COUNTA('Employee Mapping'!$G$10:$G$2009),""))</f>
        <v/>
      </c>
      <c r="AM141" s="57">
        <f>IF(OR($A141="",AM$136=""),"",IFERROR(COUNTIFS('Employee Mapping'!$J$10:$J$2009,$A141,'Employee Mapping'!$K$10:$K$2009,AM$134,'Employee Mapping'!$L$10:$L$2009,AM$136)/COUNTA('Employee Mapping'!$G$10:$G$2009),""))</f>
        <v/>
      </c>
      <c r="AN141" s="57">
        <f>IF(OR($A141="",AN$136=""),"",IFERROR(COUNTIFS('Employee Mapping'!$J$10:$J$2009,$A141,'Employee Mapping'!$K$10:$K$2009,AN$134,'Employee Mapping'!$L$10:$L$2009,AN$136)/COUNTA('Employee Mapping'!$G$10:$G$2009),""))</f>
        <v/>
      </c>
      <c r="AO141" s="57">
        <f>IF(OR($A141="",AO$136=""),"",IFERROR(COUNTIFS('Employee Mapping'!$J$10:$J$2009,$A141,'Employee Mapping'!$K$10:$K$2009,AO$134,'Employee Mapping'!$L$10:$L$2009,AO$136)/COUNTA('Employee Mapping'!$G$10:$G$2009),""))</f>
        <v/>
      </c>
      <c r="AP141" s="57">
        <f>IF(OR($A141="",AP$136=""),"",IFERROR(COUNTIFS('Employee Mapping'!$J$10:$J$2009,$A141,'Employee Mapping'!$K$10:$K$2009,AP$134,'Employee Mapping'!$L$10:$L$2009,AP$136)/COUNTA('Employee Mapping'!$G$10:$G$2009),""))</f>
        <v/>
      </c>
      <c r="AQ141" s="57">
        <f>IF(OR($A141="",AQ$136=""),"",IFERROR(COUNTIFS('Employee Mapping'!$J$10:$J$2009,$A141,'Employee Mapping'!$K$10:$K$2009,AQ$134,'Employee Mapping'!$L$10:$L$2009,AQ$136)/COUNTA('Employee Mapping'!$G$10:$G$2009),""))</f>
        <v/>
      </c>
      <c r="AR141" s="57">
        <f>IF(OR($A141="",AR$136=""),"",IFERROR(COUNTIFS('Employee Mapping'!$J$10:$J$2009,$A141,'Employee Mapping'!$K$10:$K$2009,AR$134,'Employee Mapping'!$L$10:$L$2009,AR$136)/COUNTA('Employee Mapping'!$G$10:$G$2009),""))</f>
        <v/>
      </c>
      <c r="AS141" s="57">
        <f>IF(OR($A141="",AS$136=""),"",IFERROR(COUNTIFS('Employee Mapping'!$J$10:$J$2009,$A141,'Employee Mapping'!$K$10:$K$2009,AS$134,'Employee Mapping'!$L$10:$L$2009,AS$136)/COUNTA('Employee Mapping'!$G$10:$G$2009),""))</f>
        <v/>
      </c>
      <c r="AT141" s="57">
        <f>IF(OR($A141="",AT$136=""),"",IFERROR(COUNTIFS('Employee Mapping'!$J$10:$J$2009,$A141,'Employee Mapping'!$K$10:$K$2009,AT$134,'Employee Mapping'!$L$10:$L$2009,AT$136)/COUNTA('Employee Mapping'!$G$10:$G$2009),""))</f>
        <v/>
      </c>
      <c r="AU141" s="57">
        <f>IF(OR($A141="",AU$136=""),"",IFERROR(COUNTIFS('Employee Mapping'!$J$10:$J$2009,$A141,'Employee Mapping'!$K$10:$K$2009,AU$134,'Employee Mapping'!$L$10:$L$2009,AU$136)/COUNTA('Employee Mapping'!$G$10:$G$2009),""))</f>
        <v/>
      </c>
      <c r="AV141" s="57">
        <f>IF(OR($A141="",AV$136=""),"",IFERROR(COUNTIFS('Employee Mapping'!$J$10:$J$2009,$A141,'Employee Mapping'!$K$10:$K$2009,AV$134,'Employee Mapping'!$L$10:$L$2009,AV$136)/COUNTA('Employee Mapping'!$G$10:$G$2009),""))</f>
        <v/>
      </c>
      <c r="AW141" s="57">
        <f>IF(OR($A141="",AW$136=""),"",IFERROR(COUNTIFS('Employee Mapping'!$J$10:$J$2009,$A141,'Employee Mapping'!$K$10:$K$2009,AW$134,'Employee Mapping'!$L$10:$L$2009,AW$136)/COUNTA('Employee Mapping'!$G$10:$G$2009),""))</f>
        <v/>
      </c>
      <c r="AX141" s="57">
        <f>IF(OR($A141="",AX$136=""),"",IFERROR(COUNTIFS('Employee Mapping'!$J$10:$J$2009,$A141,'Employee Mapping'!$K$10:$K$2009,AX$134,'Employee Mapping'!$L$10:$L$2009,AX$136)/COUNTA('Employee Mapping'!$G$10:$G$2009),""))</f>
        <v/>
      </c>
      <c r="AY141" s="57">
        <f>IF(OR($A141="",AY$136=""),"",IFERROR(COUNTIFS('Employee Mapping'!$J$10:$J$2009,$A141,'Employee Mapping'!$K$10:$K$2009,AY$134,'Employee Mapping'!$L$10:$L$2009,AY$136)/COUNTA('Employee Mapping'!$G$10:$G$2009),""))</f>
        <v/>
      </c>
      <c r="AZ141" s="57">
        <f>IF(OR($A141="",AZ$136=""),"",IFERROR(COUNTIFS('Employee Mapping'!$J$10:$J$2009,$A141,'Employee Mapping'!$K$10:$K$2009,AZ$134,'Employee Mapping'!$L$10:$L$2009,AZ$136)/COUNTA('Employee Mapping'!$G$10:$G$2009),""))</f>
        <v/>
      </c>
      <c r="BA141" s="57">
        <f>IF(OR($A141="",BA$136=""),"",IFERROR(COUNTIFS('Employee Mapping'!$J$10:$J$2009,$A141,'Employee Mapping'!$K$10:$K$2009,BA$134,'Employee Mapping'!$L$10:$L$2009,BA$136)/COUNTA('Employee Mapping'!$G$10:$G$2009),""))</f>
        <v/>
      </c>
      <c r="BB141" s="57">
        <f>IF(OR($A141="",BB$136=""),"",IFERROR(COUNTIFS('Employee Mapping'!$J$10:$J$2009,$A141,'Employee Mapping'!$K$10:$K$2009,BB$134,'Employee Mapping'!$L$10:$L$2009,BB$136)/COUNTA('Employee Mapping'!$G$10:$G$2009),""))</f>
        <v/>
      </c>
      <c r="BC141" s="57">
        <f>IF(OR($A141="",BC$136=""),"",IFERROR(COUNTIFS('Employee Mapping'!$J$10:$J$2009,$A141,'Employee Mapping'!$K$10:$K$2009,BC$134,'Employee Mapping'!$L$10:$L$2009,BC$136)/COUNTA('Employee Mapping'!$G$10:$G$2009),""))</f>
        <v/>
      </c>
      <c r="BD141" s="57">
        <f>IF(OR($A141="",BD$136=""),"",IFERROR(COUNTIFS('Employee Mapping'!$J$10:$J$2009,$A141,'Employee Mapping'!$K$10:$K$2009,BD$134,'Employee Mapping'!$L$10:$L$2009,BD$136)/COUNTA('Employee Mapping'!$G$10:$G$2009),""))</f>
        <v/>
      </c>
      <c r="BE141" s="57">
        <f>IF(OR($A141="",BE$136=""),"",IFERROR(COUNTIFS('Employee Mapping'!$J$10:$J$2009,$A141,'Employee Mapping'!$K$10:$K$2009,BE$134,'Employee Mapping'!$L$10:$L$2009,BE$136)/COUNTA('Employee Mapping'!$G$10:$G$2009),""))</f>
        <v/>
      </c>
      <c r="BF141" s="57">
        <f>IF(OR($A141="",BF$136=""),"",IFERROR(COUNTIFS('Employee Mapping'!$J$10:$J$2009,$A141,'Employee Mapping'!$K$10:$K$2009,BF$134,'Employee Mapping'!$L$10:$L$2009,BF$136)/COUNTA('Employee Mapping'!$G$10:$G$2009),""))</f>
        <v/>
      </c>
      <c r="BG141" s="57">
        <f>IF(OR($A141="",BG$136=""),"",IFERROR(COUNTIFS('Employee Mapping'!$J$10:$J$2009,$A141,'Employee Mapping'!$K$10:$K$2009,BG$134,'Employee Mapping'!$L$10:$L$2009,BG$136)/COUNTA('Employee Mapping'!$G$10:$G$2009),""))</f>
        <v/>
      </c>
      <c r="BH141" s="57">
        <f>IF(OR($A141="",BH$136=""),"",IFERROR(COUNTIFS('Employee Mapping'!$J$10:$J$2009,$A141,'Employee Mapping'!$K$10:$K$2009,BH$134,'Employee Mapping'!$L$10:$L$2009,BH$136)/COUNTA('Employee Mapping'!$G$10:$G$2009),""))</f>
        <v/>
      </c>
      <c r="BI141" s="57">
        <f>IF(OR($A141="",BI$136=""),"",IFERROR(COUNTIFS('Employee Mapping'!$J$10:$J$2009,$A141,'Employee Mapping'!$K$10:$K$2009,BI$134,'Employee Mapping'!$L$10:$L$2009,BI$136)/COUNTA('Employee Mapping'!$G$10:$G$2009),""))</f>
        <v/>
      </c>
      <c r="BJ141" s="57">
        <f>IF(OR($A141="",BJ$136=""),"",IFERROR(COUNTIFS('Employee Mapping'!$J$10:$J$2009,$A141,'Employee Mapping'!$K$10:$K$2009,BJ$134,'Employee Mapping'!$L$10:$L$2009,BJ$136)/COUNTA('Employee Mapping'!$G$10:$G$2009),""))</f>
        <v/>
      </c>
      <c r="BK141" s="57">
        <f>IF(OR($A141="",BK$136=""),"",IFERROR(COUNTIFS('Employee Mapping'!$J$10:$J$2009,$A141,'Employee Mapping'!$K$10:$K$2009,BK$134,'Employee Mapping'!$L$10:$L$2009,BK$136)/COUNTA('Employee Mapping'!$G$10:$G$2009),""))</f>
        <v/>
      </c>
      <c r="BL141" s="57">
        <f>IF(OR($A141="",BL$136=""),"",IFERROR(COUNTIFS('Employee Mapping'!$J$10:$J$2009,$A141,'Employee Mapping'!$K$10:$K$2009,BL$134,'Employee Mapping'!$L$10:$L$2009,BL$136)/COUNTA('Employee Mapping'!$G$10:$G$2009),""))</f>
        <v/>
      </c>
      <c r="BM141" s="57">
        <f>IF(OR($A141="",BM$136=""),"",IFERROR(COUNTIFS('Employee Mapping'!$J$10:$J$2009,$A141,'Employee Mapping'!$K$10:$K$2009,BM$134,'Employee Mapping'!$L$10:$L$2009,BM$136)/COUNTA('Employee Mapping'!$G$10:$G$2009),""))</f>
        <v/>
      </c>
      <c r="BN141" s="57">
        <f>IF(OR($A141="",BN$136=""),"",IFERROR(COUNTIFS('Employee Mapping'!$J$10:$J$2009,$A141,'Employee Mapping'!$K$10:$K$2009,BN$134,'Employee Mapping'!$L$10:$L$2009,BN$136)/COUNTA('Employee Mapping'!$G$10:$G$2009),""))</f>
        <v/>
      </c>
      <c r="BO141" s="57">
        <f>IF(OR($A141="",BO$136=""),"",IFERROR(COUNTIFS('Employee Mapping'!$J$10:$J$2009,$A141,'Employee Mapping'!$K$10:$K$2009,BO$134,'Employee Mapping'!$L$10:$L$2009,BO$136)/COUNTA('Employee Mapping'!$G$10:$G$2009),""))</f>
        <v/>
      </c>
      <c r="BP141" s="57">
        <f>IF(OR($A141="",BP$136=""),"",IFERROR(COUNTIFS('Employee Mapping'!$J$10:$J$2009,$A141,'Employee Mapping'!$K$10:$K$2009,BP$134,'Employee Mapping'!$L$10:$L$2009,BP$136)/COUNTA('Employee Mapping'!$G$10:$G$2009),""))</f>
        <v/>
      </c>
      <c r="BQ141" s="57">
        <f>IF(OR($A141="",BQ$136=""),"",IFERROR(COUNTIFS('Employee Mapping'!$J$10:$J$2009,$A141,'Employee Mapping'!$K$10:$K$2009,BQ$134,'Employee Mapping'!$L$10:$L$2009,BQ$136)/COUNTA('Employee Mapping'!$G$10:$G$2009),""))</f>
        <v/>
      </c>
      <c r="BR141" s="57">
        <f>IF(OR($A141="",BR$136=""),"",IFERROR(COUNTIFS('Employee Mapping'!$J$10:$J$2009,$A141,'Employee Mapping'!$K$10:$K$2009,BR$134,'Employee Mapping'!$L$10:$L$2009,BR$136)/COUNTA('Employee Mapping'!$G$10:$G$2009),""))</f>
        <v/>
      </c>
      <c r="BS141" s="57">
        <f>IF(OR($A141="",BS$136=""),"",IFERROR(COUNTIFS('Employee Mapping'!$J$10:$J$2009,$A141,'Employee Mapping'!$K$10:$K$2009,BS$134,'Employee Mapping'!$L$10:$L$2009,BS$136)/COUNTA('Employee Mapping'!$G$10:$G$2009),""))</f>
        <v/>
      </c>
      <c r="BT141" s="57">
        <f>IF(OR($A141="",BT$136=""),"",IFERROR(COUNTIFS('Employee Mapping'!$J$10:$J$2009,$A141,'Employee Mapping'!$K$10:$K$2009,BT$134,'Employee Mapping'!$L$10:$L$2009,BT$136)/COUNTA('Employee Mapping'!$G$10:$G$2009),""))</f>
        <v/>
      </c>
      <c r="BU141" s="57">
        <f>IF(OR($A141="",BU$136=""),"",IFERROR(COUNTIFS('Employee Mapping'!$J$10:$J$2009,$A141,'Employee Mapping'!$K$10:$K$2009,BU$134,'Employee Mapping'!$L$10:$L$2009,BU$136)/COUNTA('Employee Mapping'!$G$10:$G$2009),""))</f>
        <v/>
      </c>
      <c r="BV141" s="57">
        <f>IF(OR($A141="",BV$136=""),"",IFERROR(COUNTIFS('Employee Mapping'!$J$10:$J$2009,$A141,'Employee Mapping'!$K$10:$K$2009,BV$134,'Employee Mapping'!$L$10:$L$2009,BV$136)/COUNTA('Employee Mapping'!$G$10:$G$2009),""))</f>
        <v/>
      </c>
      <c r="BW141" s="57">
        <f>IF(OR($A141="",BW$136=""),"",IFERROR(COUNTIFS('Employee Mapping'!$J$10:$J$2009,$A141,'Employee Mapping'!$K$10:$K$2009,BW$134,'Employee Mapping'!$L$10:$L$2009,BW$136)/COUNTA('Employee Mapping'!$G$10:$G$2009),""))</f>
        <v/>
      </c>
      <c r="BX141" s="57">
        <f>IF(OR($A141="",BX$136=""),"",IFERROR(COUNTIFS('Employee Mapping'!$J$10:$J$2009,$A141,'Employee Mapping'!$K$10:$K$2009,BX$134,'Employee Mapping'!$L$10:$L$2009,BX$136)/COUNTA('Employee Mapping'!$G$10:$G$2009),""))</f>
        <v/>
      </c>
      <c r="BY141" s="57">
        <f>IF(OR($A141="",BY$136=""),"",IFERROR(COUNTIFS('Employee Mapping'!$J$10:$J$2009,$A141,'Employee Mapping'!$K$10:$K$2009,BY$134,'Employee Mapping'!$L$10:$L$2009,BY$136)/COUNTA('Employee Mapping'!$G$10:$G$2009),""))</f>
        <v/>
      </c>
      <c r="BZ141" s="57">
        <f>IF(OR($A141="",BZ$136=""),"",IFERROR(COUNTIFS('Employee Mapping'!$J$10:$J$2009,$A141,'Employee Mapping'!$K$10:$K$2009,BZ$134,'Employee Mapping'!$L$10:$L$2009,BZ$136)/COUNTA('Employee Mapping'!$G$10:$G$2009),""))</f>
        <v/>
      </c>
      <c r="CA141" s="57">
        <f>IF(OR($A141="",CA$136=""),"",IFERROR(COUNTIFS('Employee Mapping'!$J$10:$J$2009,$A141,'Employee Mapping'!$K$10:$K$2009,CA$134,'Employee Mapping'!$L$10:$L$2009,CA$136)/COUNTA('Employee Mapping'!$G$10:$G$2009),""))</f>
        <v/>
      </c>
      <c r="CB141" s="57">
        <f>IF(OR($A141="",CB$136=""),"",IFERROR(COUNTIFS('Employee Mapping'!$J$10:$J$2009,$A141,'Employee Mapping'!$K$10:$K$2009,CB$134,'Employee Mapping'!$L$10:$L$2009,CB$136)/COUNTA('Employee Mapping'!$G$10:$G$2009),""))</f>
        <v/>
      </c>
      <c r="CC141" s="57">
        <f>IF(OR($A141="",CC$136=""),"",IFERROR(COUNTIFS('Employee Mapping'!$J$10:$J$2009,$A141,'Employee Mapping'!$K$10:$K$2009,CC$134,'Employee Mapping'!$L$10:$L$2009,CC$136)/COUNTA('Employee Mapping'!$G$10:$G$2009),""))</f>
        <v/>
      </c>
      <c r="CD141" s="57">
        <f>IF(OR($A141="",CD$136=""),"",IFERROR(COUNTIFS('Employee Mapping'!$J$10:$J$2009,$A141,'Employee Mapping'!$K$10:$K$2009,CD$134,'Employee Mapping'!$L$10:$L$2009,CD$136)/COUNTA('Employee Mapping'!$G$10:$G$2009),""))</f>
        <v/>
      </c>
      <c r="CE141" s="57">
        <f>IF(OR($A141="",CE$136=""),"",IFERROR(COUNTIFS('Employee Mapping'!$J$10:$J$2009,$A141,'Employee Mapping'!$K$10:$K$2009,CE$134,'Employee Mapping'!$L$10:$L$2009,CE$136)/COUNTA('Employee Mapping'!$G$10:$G$2009),""))</f>
        <v/>
      </c>
      <c r="CF141" s="57">
        <f>IF(OR($A141="",CF$136=""),"",IFERROR(COUNTIFS('Employee Mapping'!$J$10:$J$2009,$A141,'Employee Mapping'!$K$10:$K$2009,CF$134,'Employee Mapping'!$L$10:$L$2009,CF$136)/COUNTA('Employee Mapping'!$G$10:$G$2009),""))</f>
        <v/>
      </c>
      <c r="CG141" s="57">
        <f>IF(OR($A141="",CG$136=""),"",IFERROR(COUNTIFS('Employee Mapping'!$J$10:$J$2009,$A141,'Employee Mapping'!$K$10:$K$2009,CG$134,'Employee Mapping'!$L$10:$L$2009,CG$136)/COUNTA('Employee Mapping'!$G$10:$G$2009),""))</f>
        <v/>
      </c>
      <c r="CH141" s="57">
        <f>IF(OR($A141="",CH$136=""),"",IFERROR(COUNTIFS('Employee Mapping'!$J$10:$J$2009,$A141,'Employee Mapping'!$K$10:$K$2009,CH$134,'Employee Mapping'!$L$10:$L$2009,CH$136)/COUNTA('Employee Mapping'!$G$10:$G$2009),""))</f>
        <v/>
      </c>
      <c r="CI141" s="57">
        <f>IF(OR($A141="",CI$136=""),"",IFERROR(COUNTIFS('Employee Mapping'!$J$10:$J$2009,$A141,'Employee Mapping'!$K$10:$K$2009,CI$134,'Employee Mapping'!$L$10:$L$2009,CI$136)/COUNTA('Employee Mapping'!$G$10:$G$2009),""))</f>
        <v/>
      </c>
      <c r="CJ141" s="57">
        <f>IF(OR($A141="",CJ$136=""),"",IFERROR(COUNTIFS('Employee Mapping'!$J$10:$J$2009,$A141,'Employee Mapping'!$K$10:$K$2009,CJ$134,'Employee Mapping'!$L$10:$L$2009,CJ$136)/COUNTA('Employee Mapping'!$G$10:$G$2009),""))</f>
        <v/>
      </c>
      <c r="CK141" s="57">
        <f>IF(OR($A141="",CK$136=""),"",IFERROR(COUNTIFS('Employee Mapping'!$J$10:$J$2009,$A141,'Employee Mapping'!$K$10:$K$2009,CK$134,'Employee Mapping'!$L$10:$L$2009,CK$136)/COUNTA('Employee Mapping'!$G$10:$G$2009),""))</f>
        <v/>
      </c>
      <c r="CL141" s="57">
        <f>IF(OR($A141="",CL$136=""),"",IFERROR(COUNTIFS('Employee Mapping'!$J$10:$J$2009,$A141,'Employee Mapping'!$K$10:$K$2009,CL$134,'Employee Mapping'!$L$10:$L$2009,CL$136)/COUNTA('Employee Mapping'!$G$10:$G$2009),""))</f>
        <v/>
      </c>
      <c r="CM141" s="57">
        <f>IF(OR($A141="",CM$136=""),"",IFERROR(COUNTIFS('Employee Mapping'!$J$10:$J$2009,$A141,'Employee Mapping'!$K$10:$K$2009,CM$134,'Employee Mapping'!$L$10:$L$2009,CM$136)/COUNTA('Employee Mapping'!$G$10:$G$2009),""))</f>
        <v/>
      </c>
      <c r="CN141" s="57">
        <f>IF(OR($A141="",CN$136=""),"",IFERROR(COUNTIFS('Employee Mapping'!$J$10:$J$2009,$A141,'Employee Mapping'!$K$10:$K$2009,CN$134,'Employee Mapping'!$L$10:$L$2009,CN$136)/COUNTA('Employee Mapping'!$G$10:$G$2009),""))</f>
        <v/>
      </c>
      <c r="CO141" s="57">
        <f>IF(OR($A141="",CO$136=""),"",IFERROR(COUNTIFS('Employee Mapping'!$J$10:$J$2009,$A141,'Employee Mapping'!$K$10:$K$2009,CO$134,'Employee Mapping'!$L$10:$L$2009,CO$136)/COUNTA('Employee Mapping'!$G$10:$G$2009),""))</f>
        <v/>
      </c>
      <c r="CP141" s="57">
        <f>IF(OR($A141="",CP$136=""),"",IFERROR(COUNTIFS('Employee Mapping'!$J$10:$J$2009,$A141,'Employee Mapping'!$K$10:$K$2009,CP$134,'Employee Mapping'!$L$10:$L$2009,CP$136)/COUNTA('Employee Mapping'!$G$10:$G$2009),""))</f>
        <v/>
      </c>
      <c r="CQ141" s="57">
        <f>IF(OR($A141="",CQ$136=""),"",IFERROR(COUNTIFS('Employee Mapping'!$J$10:$J$2009,$A141,'Employee Mapping'!$K$10:$K$2009,CQ$134,'Employee Mapping'!$L$10:$L$2009,CQ$136)/COUNTA('Employee Mapping'!$G$10:$G$2009),""))</f>
        <v/>
      </c>
      <c r="CR141" s="57">
        <f>IF(OR($A141="",CR$136=""),"",IFERROR(COUNTIFS('Employee Mapping'!$J$10:$J$2009,$A141,'Employee Mapping'!$K$10:$K$2009,CR$134,'Employee Mapping'!$L$10:$L$2009,CR$136)/COUNTA('Employee Mapping'!$G$10:$G$2009),""))</f>
        <v/>
      </c>
      <c r="CS141" s="57">
        <f>IF(OR($A141="",CS$136=""),"",IFERROR(COUNTIFS('Employee Mapping'!$J$10:$J$2009,$A141,'Employee Mapping'!$K$10:$K$2009,CS$134,'Employee Mapping'!$L$10:$L$2009,CS$136)/COUNTA('Employee Mapping'!$G$10:$G$2009),""))</f>
        <v/>
      </c>
      <c r="CT141" s="57">
        <f>IF(OR($A141="",CT$136=""),"",IFERROR(COUNTIFS('Employee Mapping'!$J$10:$J$2009,$A141,'Employee Mapping'!$K$10:$K$2009,CT$134,'Employee Mapping'!$L$10:$L$2009,CT$136)/COUNTA('Employee Mapping'!$G$10:$G$2009),""))</f>
        <v/>
      </c>
      <c r="CU141" s="58">
        <f>IF($A141="","",SUM(C141:CT141))</f>
        <v/>
      </c>
    </row>
    <row r="142">
      <c r="A142">
        <f>IF(SETUP!$C153="","",SETUP!$C153)</f>
        <v/>
      </c>
      <c r="B142" s="9">
        <f>IF(SETUP!$C153="","",SETUP!$B153&amp;" / "&amp;SETUP!$D153)</f>
        <v/>
      </c>
      <c r="C142" s="57">
        <f>IF(OR($A142="",C$136=""),"",IFERROR(COUNTIFS('Employee Mapping'!$J$10:$J$2009,$A142,'Employee Mapping'!$K$10:$K$2009,C$134,'Employee Mapping'!$L$10:$L$2009,C$136)/COUNTA('Employee Mapping'!$G$10:$G$2009),""))</f>
        <v/>
      </c>
      <c r="D142" s="57">
        <f>IF(OR($A142="",D$136=""),"",IFERROR(COUNTIFS('Employee Mapping'!$J$10:$J$2009,$A142,'Employee Mapping'!$K$10:$K$2009,D$134,'Employee Mapping'!$L$10:$L$2009,D$136)/COUNTA('Employee Mapping'!$G$10:$G$2009),""))</f>
        <v/>
      </c>
      <c r="E142" s="57">
        <f>IF(OR($A142="",E$136=""),"",IFERROR(COUNTIFS('Employee Mapping'!$J$10:$J$2009,$A142,'Employee Mapping'!$K$10:$K$2009,E$134,'Employee Mapping'!$L$10:$L$2009,E$136)/COUNTA('Employee Mapping'!$G$10:$G$2009),""))</f>
        <v/>
      </c>
      <c r="F142" s="57">
        <f>IF(OR($A142="",F$136=""),"",IFERROR(COUNTIFS('Employee Mapping'!$J$10:$J$2009,$A142,'Employee Mapping'!$K$10:$K$2009,F$134,'Employee Mapping'!$L$10:$L$2009,F$136)/COUNTA('Employee Mapping'!$G$10:$G$2009),""))</f>
        <v/>
      </c>
      <c r="G142" s="57">
        <f>IF(OR($A142="",G$136=""),"",IFERROR(COUNTIFS('Employee Mapping'!$J$10:$J$2009,$A142,'Employee Mapping'!$K$10:$K$2009,G$134,'Employee Mapping'!$L$10:$L$2009,G$136)/COUNTA('Employee Mapping'!$G$10:$G$2009),""))</f>
        <v/>
      </c>
      <c r="H142" s="57">
        <f>IF(OR($A142="",H$136=""),"",IFERROR(COUNTIFS('Employee Mapping'!$J$10:$J$2009,$A142,'Employee Mapping'!$K$10:$K$2009,H$134,'Employee Mapping'!$L$10:$L$2009,H$136)/COUNTA('Employee Mapping'!$G$10:$G$2009),""))</f>
        <v/>
      </c>
      <c r="I142" s="57">
        <f>IF(OR($A142="",I$136=""),"",IFERROR(COUNTIFS('Employee Mapping'!$J$10:$J$2009,$A142,'Employee Mapping'!$K$10:$K$2009,I$134,'Employee Mapping'!$L$10:$L$2009,I$136)/COUNTA('Employee Mapping'!$G$10:$G$2009),""))</f>
        <v/>
      </c>
      <c r="J142" s="57">
        <f>IF(OR($A142="",J$136=""),"",IFERROR(COUNTIFS('Employee Mapping'!$J$10:$J$2009,$A142,'Employee Mapping'!$K$10:$K$2009,J$134,'Employee Mapping'!$L$10:$L$2009,J$136)/COUNTA('Employee Mapping'!$G$10:$G$2009),""))</f>
        <v/>
      </c>
      <c r="K142" s="57">
        <f>IF(OR($A142="",K$136=""),"",IFERROR(COUNTIFS('Employee Mapping'!$J$10:$J$2009,$A142,'Employee Mapping'!$K$10:$K$2009,K$134,'Employee Mapping'!$L$10:$L$2009,K$136)/COUNTA('Employee Mapping'!$G$10:$G$2009),""))</f>
        <v/>
      </c>
      <c r="L142" s="57">
        <f>IF(OR($A142="",L$136=""),"",IFERROR(COUNTIFS('Employee Mapping'!$J$10:$J$2009,$A142,'Employee Mapping'!$K$10:$K$2009,L$134,'Employee Mapping'!$L$10:$L$2009,L$136)/COUNTA('Employee Mapping'!$G$10:$G$2009),""))</f>
        <v/>
      </c>
      <c r="M142" s="57">
        <f>IF(OR($A142="",M$136=""),"",IFERROR(COUNTIFS('Employee Mapping'!$J$10:$J$2009,$A142,'Employee Mapping'!$K$10:$K$2009,M$134,'Employee Mapping'!$L$10:$L$2009,M$136)/COUNTA('Employee Mapping'!$G$10:$G$2009),""))</f>
        <v/>
      </c>
      <c r="N142" s="57">
        <f>IF(OR($A142="",N$136=""),"",IFERROR(COUNTIFS('Employee Mapping'!$J$10:$J$2009,$A142,'Employee Mapping'!$K$10:$K$2009,N$134,'Employee Mapping'!$L$10:$L$2009,N$136)/COUNTA('Employee Mapping'!$G$10:$G$2009),""))</f>
        <v/>
      </c>
      <c r="O142" s="57">
        <f>IF(OR($A142="",O$136=""),"",IFERROR(COUNTIFS('Employee Mapping'!$J$10:$J$2009,$A142,'Employee Mapping'!$K$10:$K$2009,O$134,'Employee Mapping'!$L$10:$L$2009,O$136)/COUNTA('Employee Mapping'!$G$10:$G$2009),""))</f>
        <v/>
      </c>
      <c r="P142" s="57">
        <f>IF(OR($A142="",P$136=""),"",IFERROR(COUNTIFS('Employee Mapping'!$J$10:$J$2009,$A142,'Employee Mapping'!$K$10:$K$2009,P$134,'Employee Mapping'!$L$10:$L$2009,P$136)/COUNTA('Employee Mapping'!$G$10:$G$2009),""))</f>
        <v/>
      </c>
      <c r="Q142" s="57">
        <f>IF(OR($A142="",Q$136=""),"",IFERROR(COUNTIFS('Employee Mapping'!$J$10:$J$2009,$A142,'Employee Mapping'!$K$10:$K$2009,Q$134,'Employee Mapping'!$L$10:$L$2009,Q$136)/COUNTA('Employee Mapping'!$G$10:$G$2009),""))</f>
        <v/>
      </c>
      <c r="R142" s="57">
        <f>IF(OR($A142="",R$136=""),"",IFERROR(COUNTIFS('Employee Mapping'!$J$10:$J$2009,$A142,'Employee Mapping'!$K$10:$K$2009,R$134,'Employee Mapping'!$L$10:$L$2009,R$136)/COUNTA('Employee Mapping'!$G$10:$G$2009),""))</f>
        <v/>
      </c>
      <c r="S142" s="57">
        <f>IF(OR($A142="",S$136=""),"",IFERROR(COUNTIFS('Employee Mapping'!$J$10:$J$2009,$A142,'Employee Mapping'!$K$10:$K$2009,S$134,'Employee Mapping'!$L$10:$L$2009,S$136)/COUNTA('Employee Mapping'!$G$10:$G$2009),""))</f>
        <v/>
      </c>
      <c r="T142" s="57">
        <f>IF(OR($A142="",T$136=""),"",IFERROR(COUNTIFS('Employee Mapping'!$J$10:$J$2009,$A142,'Employee Mapping'!$K$10:$K$2009,T$134,'Employee Mapping'!$L$10:$L$2009,T$136)/COUNTA('Employee Mapping'!$G$10:$G$2009),""))</f>
        <v/>
      </c>
      <c r="U142" s="57">
        <f>IF(OR($A142="",U$136=""),"",IFERROR(COUNTIFS('Employee Mapping'!$J$10:$J$2009,$A142,'Employee Mapping'!$K$10:$K$2009,U$134,'Employee Mapping'!$L$10:$L$2009,U$136)/COUNTA('Employee Mapping'!$G$10:$G$2009),""))</f>
        <v/>
      </c>
      <c r="V142" s="57">
        <f>IF(OR($A142="",V$136=""),"",IFERROR(COUNTIFS('Employee Mapping'!$J$10:$J$2009,$A142,'Employee Mapping'!$K$10:$K$2009,V$134,'Employee Mapping'!$L$10:$L$2009,V$136)/COUNTA('Employee Mapping'!$G$10:$G$2009),""))</f>
        <v/>
      </c>
      <c r="W142" s="57">
        <f>IF(OR($A142="",W$136=""),"",IFERROR(COUNTIFS('Employee Mapping'!$J$10:$J$2009,$A142,'Employee Mapping'!$K$10:$K$2009,W$134,'Employee Mapping'!$L$10:$L$2009,W$136)/COUNTA('Employee Mapping'!$G$10:$G$2009),""))</f>
        <v/>
      </c>
      <c r="X142" s="57">
        <f>IF(OR($A142="",X$136=""),"",IFERROR(COUNTIFS('Employee Mapping'!$J$10:$J$2009,$A142,'Employee Mapping'!$K$10:$K$2009,X$134,'Employee Mapping'!$L$10:$L$2009,X$136)/COUNTA('Employee Mapping'!$G$10:$G$2009),""))</f>
        <v/>
      </c>
      <c r="Y142" s="57">
        <f>IF(OR($A142="",Y$136=""),"",IFERROR(COUNTIFS('Employee Mapping'!$J$10:$J$2009,$A142,'Employee Mapping'!$K$10:$K$2009,Y$134,'Employee Mapping'!$L$10:$L$2009,Y$136)/COUNTA('Employee Mapping'!$G$10:$G$2009),""))</f>
        <v/>
      </c>
      <c r="Z142" s="57">
        <f>IF(OR($A142="",Z$136=""),"",IFERROR(COUNTIFS('Employee Mapping'!$J$10:$J$2009,$A142,'Employee Mapping'!$K$10:$K$2009,Z$134,'Employee Mapping'!$L$10:$L$2009,Z$136)/COUNTA('Employee Mapping'!$G$10:$G$2009),""))</f>
        <v/>
      </c>
      <c r="AA142" s="57">
        <f>IF(OR($A142="",AA$136=""),"",IFERROR(COUNTIFS('Employee Mapping'!$J$10:$J$2009,$A142,'Employee Mapping'!$K$10:$K$2009,AA$134,'Employee Mapping'!$L$10:$L$2009,AA$136)/COUNTA('Employee Mapping'!$G$10:$G$2009),""))</f>
        <v/>
      </c>
      <c r="AB142" s="57">
        <f>IF(OR($A142="",AB$136=""),"",IFERROR(COUNTIFS('Employee Mapping'!$J$10:$J$2009,$A142,'Employee Mapping'!$K$10:$K$2009,AB$134,'Employee Mapping'!$L$10:$L$2009,AB$136)/COUNTA('Employee Mapping'!$G$10:$G$2009),""))</f>
        <v/>
      </c>
      <c r="AC142" s="57">
        <f>IF(OR($A142="",AC$136=""),"",IFERROR(COUNTIFS('Employee Mapping'!$J$10:$J$2009,$A142,'Employee Mapping'!$K$10:$K$2009,AC$134,'Employee Mapping'!$L$10:$L$2009,AC$136)/COUNTA('Employee Mapping'!$G$10:$G$2009),""))</f>
        <v/>
      </c>
      <c r="AD142" s="57">
        <f>IF(OR($A142="",AD$136=""),"",IFERROR(COUNTIFS('Employee Mapping'!$J$10:$J$2009,$A142,'Employee Mapping'!$K$10:$K$2009,AD$134,'Employee Mapping'!$L$10:$L$2009,AD$136)/COUNTA('Employee Mapping'!$G$10:$G$2009),""))</f>
        <v/>
      </c>
      <c r="AE142" s="57">
        <f>IF(OR($A142="",AE$136=""),"",IFERROR(COUNTIFS('Employee Mapping'!$J$10:$J$2009,$A142,'Employee Mapping'!$K$10:$K$2009,AE$134,'Employee Mapping'!$L$10:$L$2009,AE$136)/COUNTA('Employee Mapping'!$G$10:$G$2009),""))</f>
        <v/>
      </c>
      <c r="AF142" s="57">
        <f>IF(OR($A142="",AF$136=""),"",IFERROR(COUNTIFS('Employee Mapping'!$J$10:$J$2009,$A142,'Employee Mapping'!$K$10:$K$2009,AF$134,'Employee Mapping'!$L$10:$L$2009,AF$136)/COUNTA('Employee Mapping'!$G$10:$G$2009),""))</f>
        <v/>
      </c>
      <c r="AG142" s="57">
        <f>IF(OR($A142="",AG$136=""),"",IFERROR(COUNTIFS('Employee Mapping'!$J$10:$J$2009,$A142,'Employee Mapping'!$K$10:$K$2009,AG$134,'Employee Mapping'!$L$10:$L$2009,AG$136)/COUNTA('Employee Mapping'!$G$10:$G$2009),""))</f>
        <v/>
      </c>
      <c r="AH142" s="57">
        <f>IF(OR($A142="",AH$136=""),"",IFERROR(COUNTIFS('Employee Mapping'!$J$10:$J$2009,$A142,'Employee Mapping'!$K$10:$K$2009,AH$134,'Employee Mapping'!$L$10:$L$2009,AH$136)/COUNTA('Employee Mapping'!$G$10:$G$2009),""))</f>
        <v/>
      </c>
      <c r="AI142" s="57">
        <f>IF(OR($A142="",AI$136=""),"",IFERROR(COUNTIFS('Employee Mapping'!$J$10:$J$2009,$A142,'Employee Mapping'!$K$10:$K$2009,AI$134,'Employee Mapping'!$L$10:$L$2009,AI$136)/COUNTA('Employee Mapping'!$G$10:$G$2009),""))</f>
        <v/>
      </c>
      <c r="AJ142" s="57">
        <f>IF(OR($A142="",AJ$136=""),"",IFERROR(COUNTIFS('Employee Mapping'!$J$10:$J$2009,$A142,'Employee Mapping'!$K$10:$K$2009,AJ$134,'Employee Mapping'!$L$10:$L$2009,AJ$136)/COUNTA('Employee Mapping'!$G$10:$G$2009),""))</f>
        <v/>
      </c>
      <c r="AK142" s="57">
        <f>IF(OR($A142="",AK$136=""),"",IFERROR(COUNTIFS('Employee Mapping'!$J$10:$J$2009,$A142,'Employee Mapping'!$K$10:$K$2009,AK$134,'Employee Mapping'!$L$10:$L$2009,AK$136)/COUNTA('Employee Mapping'!$G$10:$G$2009),""))</f>
        <v/>
      </c>
      <c r="AL142" s="57">
        <f>IF(OR($A142="",AL$136=""),"",IFERROR(COUNTIFS('Employee Mapping'!$J$10:$J$2009,$A142,'Employee Mapping'!$K$10:$K$2009,AL$134,'Employee Mapping'!$L$10:$L$2009,AL$136)/COUNTA('Employee Mapping'!$G$10:$G$2009),""))</f>
        <v/>
      </c>
      <c r="AM142" s="57">
        <f>IF(OR($A142="",AM$136=""),"",IFERROR(COUNTIFS('Employee Mapping'!$J$10:$J$2009,$A142,'Employee Mapping'!$K$10:$K$2009,AM$134,'Employee Mapping'!$L$10:$L$2009,AM$136)/COUNTA('Employee Mapping'!$G$10:$G$2009),""))</f>
        <v/>
      </c>
      <c r="AN142" s="57">
        <f>IF(OR($A142="",AN$136=""),"",IFERROR(COUNTIFS('Employee Mapping'!$J$10:$J$2009,$A142,'Employee Mapping'!$K$10:$K$2009,AN$134,'Employee Mapping'!$L$10:$L$2009,AN$136)/COUNTA('Employee Mapping'!$G$10:$G$2009),""))</f>
        <v/>
      </c>
      <c r="AO142" s="57">
        <f>IF(OR($A142="",AO$136=""),"",IFERROR(COUNTIFS('Employee Mapping'!$J$10:$J$2009,$A142,'Employee Mapping'!$K$10:$K$2009,AO$134,'Employee Mapping'!$L$10:$L$2009,AO$136)/COUNTA('Employee Mapping'!$G$10:$G$2009),""))</f>
        <v/>
      </c>
      <c r="AP142" s="57">
        <f>IF(OR($A142="",AP$136=""),"",IFERROR(COUNTIFS('Employee Mapping'!$J$10:$J$2009,$A142,'Employee Mapping'!$K$10:$K$2009,AP$134,'Employee Mapping'!$L$10:$L$2009,AP$136)/COUNTA('Employee Mapping'!$G$10:$G$2009),""))</f>
        <v/>
      </c>
      <c r="AQ142" s="57">
        <f>IF(OR($A142="",AQ$136=""),"",IFERROR(COUNTIFS('Employee Mapping'!$J$10:$J$2009,$A142,'Employee Mapping'!$K$10:$K$2009,AQ$134,'Employee Mapping'!$L$10:$L$2009,AQ$136)/COUNTA('Employee Mapping'!$G$10:$G$2009),""))</f>
        <v/>
      </c>
      <c r="AR142" s="57">
        <f>IF(OR($A142="",AR$136=""),"",IFERROR(COUNTIFS('Employee Mapping'!$J$10:$J$2009,$A142,'Employee Mapping'!$K$10:$K$2009,AR$134,'Employee Mapping'!$L$10:$L$2009,AR$136)/COUNTA('Employee Mapping'!$G$10:$G$2009),""))</f>
        <v/>
      </c>
      <c r="AS142" s="57">
        <f>IF(OR($A142="",AS$136=""),"",IFERROR(COUNTIFS('Employee Mapping'!$J$10:$J$2009,$A142,'Employee Mapping'!$K$10:$K$2009,AS$134,'Employee Mapping'!$L$10:$L$2009,AS$136)/COUNTA('Employee Mapping'!$G$10:$G$2009),""))</f>
        <v/>
      </c>
      <c r="AT142" s="57">
        <f>IF(OR($A142="",AT$136=""),"",IFERROR(COUNTIFS('Employee Mapping'!$J$10:$J$2009,$A142,'Employee Mapping'!$K$10:$K$2009,AT$134,'Employee Mapping'!$L$10:$L$2009,AT$136)/COUNTA('Employee Mapping'!$G$10:$G$2009),""))</f>
        <v/>
      </c>
      <c r="AU142" s="57">
        <f>IF(OR($A142="",AU$136=""),"",IFERROR(COUNTIFS('Employee Mapping'!$J$10:$J$2009,$A142,'Employee Mapping'!$K$10:$K$2009,AU$134,'Employee Mapping'!$L$10:$L$2009,AU$136)/COUNTA('Employee Mapping'!$G$10:$G$2009),""))</f>
        <v/>
      </c>
      <c r="AV142" s="57">
        <f>IF(OR($A142="",AV$136=""),"",IFERROR(COUNTIFS('Employee Mapping'!$J$10:$J$2009,$A142,'Employee Mapping'!$K$10:$K$2009,AV$134,'Employee Mapping'!$L$10:$L$2009,AV$136)/COUNTA('Employee Mapping'!$G$10:$G$2009),""))</f>
        <v/>
      </c>
      <c r="AW142" s="57">
        <f>IF(OR($A142="",AW$136=""),"",IFERROR(COUNTIFS('Employee Mapping'!$J$10:$J$2009,$A142,'Employee Mapping'!$K$10:$K$2009,AW$134,'Employee Mapping'!$L$10:$L$2009,AW$136)/COUNTA('Employee Mapping'!$G$10:$G$2009),""))</f>
        <v/>
      </c>
      <c r="AX142" s="57">
        <f>IF(OR($A142="",AX$136=""),"",IFERROR(COUNTIFS('Employee Mapping'!$J$10:$J$2009,$A142,'Employee Mapping'!$K$10:$K$2009,AX$134,'Employee Mapping'!$L$10:$L$2009,AX$136)/COUNTA('Employee Mapping'!$G$10:$G$2009),""))</f>
        <v/>
      </c>
      <c r="AY142" s="57">
        <f>IF(OR($A142="",AY$136=""),"",IFERROR(COUNTIFS('Employee Mapping'!$J$10:$J$2009,$A142,'Employee Mapping'!$K$10:$K$2009,AY$134,'Employee Mapping'!$L$10:$L$2009,AY$136)/COUNTA('Employee Mapping'!$G$10:$G$2009),""))</f>
        <v/>
      </c>
      <c r="AZ142" s="57">
        <f>IF(OR($A142="",AZ$136=""),"",IFERROR(COUNTIFS('Employee Mapping'!$J$10:$J$2009,$A142,'Employee Mapping'!$K$10:$K$2009,AZ$134,'Employee Mapping'!$L$10:$L$2009,AZ$136)/COUNTA('Employee Mapping'!$G$10:$G$2009),""))</f>
        <v/>
      </c>
      <c r="BA142" s="57">
        <f>IF(OR($A142="",BA$136=""),"",IFERROR(COUNTIFS('Employee Mapping'!$J$10:$J$2009,$A142,'Employee Mapping'!$K$10:$K$2009,BA$134,'Employee Mapping'!$L$10:$L$2009,BA$136)/COUNTA('Employee Mapping'!$G$10:$G$2009),""))</f>
        <v/>
      </c>
      <c r="BB142" s="57">
        <f>IF(OR($A142="",BB$136=""),"",IFERROR(COUNTIFS('Employee Mapping'!$J$10:$J$2009,$A142,'Employee Mapping'!$K$10:$K$2009,BB$134,'Employee Mapping'!$L$10:$L$2009,BB$136)/COUNTA('Employee Mapping'!$G$10:$G$2009),""))</f>
        <v/>
      </c>
      <c r="BC142" s="57">
        <f>IF(OR($A142="",BC$136=""),"",IFERROR(COUNTIFS('Employee Mapping'!$J$10:$J$2009,$A142,'Employee Mapping'!$K$10:$K$2009,BC$134,'Employee Mapping'!$L$10:$L$2009,BC$136)/COUNTA('Employee Mapping'!$G$10:$G$2009),""))</f>
        <v/>
      </c>
      <c r="BD142" s="57">
        <f>IF(OR($A142="",BD$136=""),"",IFERROR(COUNTIFS('Employee Mapping'!$J$10:$J$2009,$A142,'Employee Mapping'!$K$10:$K$2009,BD$134,'Employee Mapping'!$L$10:$L$2009,BD$136)/COUNTA('Employee Mapping'!$G$10:$G$2009),""))</f>
        <v/>
      </c>
      <c r="BE142" s="57">
        <f>IF(OR($A142="",BE$136=""),"",IFERROR(COUNTIFS('Employee Mapping'!$J$10:$J$2009,$A142,'Employee Mapping'!$K$10:$K$2009,BE$134,'Employee Mapping'!$L$10:$L$2009,BE$136)/COUNTA('Employee Mapping'!$G$10:$G$2009),""))</f>
        <v/>
      </c>
      <c r="BF142" s="57">
        <f>IF(OR($A142="",BF$136=""),"",IFERROR(COUNTIFS('Employee Mapping'!$J$10:$J$2009,$A142,'Employee Mapping'!$K$10:$K$2009,BF$134,'Employee Mapping'!$L$10:$L$2009,BF$136)/COUNTA('Employee Mapping'!$G$10:$G$2009),""))</f>
        <v/>
      </c>
      <c r="BG142" s="57">
        <f>IF(OR($A142="",BG$136=""),"",IFERROR(COUNTIFS('Employee Mapping'!$J$10:$J$2009,$A142,'Employee Mapping'!$K$10:$K$2009,BG$134,'Employee Mapping'!$L$10:$L$2009,BG$136)/COUNTA('Employee Mapping'!$G$10:$G$2009),""))</f>
        <v/>
      </c>
      <c r="BH142" s="57">
        <f>IF(OR($A142="",BH$136=""),"",IFERROR(COUNTIFS('Employee Mapping'!$J$10:$J$2009,$A142,'Employee Mapping'!$K$10:$K$2009,BH$134,'Employee Mapping'!$L$10:$L$2009,BH$136)/COUNTA('Employee Mapping'!$G$10:$G$2009),""))</f>
        <v/>
      </c>
      <c r="BI142" s="57">
        <f>IF(OR($A142="",BI$136=""),"",IFERROR(COUNTIFS('Employee Mapping'!$J$10:$J$2009,$A142,'Employee Mapping'!$K$10:$K$2009,BI$134,'Employee Mapping'!$L$10:$L$2009,BI$136)/COUNTA('Employee Mapping'!$G$10:$G$2009),""))</f>
        <v/>
      </c>
      <c r="BJ142" s="57">
        <f>IF(OR($A142="",BJ$136=""),"",IFERROR(COUNTIFS('Employee Mapping'!$J$10:$J$2009,$A142,'Employee Mapping'!$K$10:$K$2009,BJ$134,'Employee Mapping'!$L$10:$L$2009,BJ$136)/COUNTA('Employee Mapping'!$G$10:$G$2009),""))</f>
        <v/>
      </c>
      <c r="BK142" s="57">
        <f>IF(OR($A142="",BK$136=""),"",IFERROR(COUNTIFS('Employee Mapping'!$J$10:$J$2009,$A142,'Employee Mapping'!$K$10:$K$2009,BK$134,'Employee Mapping'!$L$10:$L$2009,BK$136)/COUNTA('Employee Mapping'!$G$10:$G$2009),""))</f>
        <v/>
      </c>
      <c r="BL142" s="57">
        <f>IF(OR($A142="",BL$136=""),"",IFERROR(COUNTIFS('Employee Mapping'!$J$10:$J$2009,$A142,'Employee Mapping'!$K$10:$K$2009,BL$134,'Employee Mapping'!$L$10:$L$2009,BL$136)/COUNTA('Employee Mapping'!$G$10:$G$2009),""))</f>
        <v/>
      </c>
      <c r="BM142" s="57">
        <f>IF(OR($A142="",BM$136=""),"",IFERROR(COUNTIFS('Employee Mapping'!$J$10:$J$2009,$A142,'Employee Mapping'!$K$10:$K$2009,BM$134,'Employee Mapping'!$L$10:$L$2009,BM$136)/COUNTA('Employee Mapping'!$G$10:$G$2009),""))</f>
        <v/>
      </c>
      <c r="BN142" s="57">
        <f>IF(OR($A142="",BN$136=""),"",IFERROR(COUNTIFS('Employee Mapping'!$J$10:$J$2009,$A142,'Employee Mapping'!$K$10:$K$2009,BN$134,'Employee Mapping'!$L$10:$L$2009,BN$136)/COUNTA('Employee Mapping'!$G$10:$G$2009),""))</f>
        <v/>
      </c>
      <c r="BO142" s="57">
        <f>IF(OR($A142="",BO$136=""),"",IFERROR(COUNTIFS('Employee Mapping'!$J$10:$J$2009,$A142,'Employee Mapping'!$K$10:$K$2009,BO$134,'Employee Mapping'!$L$10:$L$2009,BO$136)/COUNTA('Employee Mapping'!$G$10:$G$2009),""))</f>
        <v/>
      </c>
      <c r="BP142" s="57">
        <f>IF(OR($A142="",BP$136=""),"",IFERROR(COUNTIFS('Employee Mapping'!$J$10:$J$2009,$A142,'Employee Mapping'!$K$10:$K$2009,BP$134,'Employee Mapping'!$L$10:$L$2009,BP$136)/COUNTA('Employee Mapping'!$G$10:$G$2009),""))</f>
        <v/>
      </c>
      <c r="BQ142" s="57">
        <f>IF(OR($A142="",BQ$136=""),"",IFERROR(COUNTIFS('Employee Mapping'!$J$10:$J$2009,$A142,'Employee Mapping'!$K$10:$K$2009,BQ$134,'Employee Mapping'!$L$10:$L$2009,BQ$136)/COUNTA('Employee Mapping'!$G$10:$G$2009),""))</f>
        <v/>
      </c>
      <c r="BR142" s="57">
        <f>IF(OR($A142="",BR$136=""),"",IFERROR(COUNTIFS('Employee Mapping'!$J$10:$J$2009,$A142,'Employee Mapping'!$K$10:$K$2009,BR$134,'Employee Mapping'!$L$10:$L$2009,BR$136)/COUNTA('Employee Mapping'!$G$10:$G$2009),""))</f>
        <v/>
      </c>
      <c r="BS142" s="57">
        <f>IF(OR($A142="",BS$136=""),"",IFERROR(COUNTIFS('Employee Mapping'!$J$10:$J$2009,$A142,'Employee Mapping'!$K$10:$K$2009,BS$134,'Employee Mapping'!$L$10:$L$2009,BS$136)/COUNTA('Employee Mapping'!$G$10:$G$2009),""))</f>
        <v/>
      </c>
      <c r="BT142" s="57">
        <f>IF(OR($A142="",BT$136=""),"",IFERROR(COUNTIFS('Employee Mapping'!$J$10:$J$2009,$A142,'Employee Mapping'!$K$10:$K$2009,BT$134,'Employee Mapping'!$L$10:$L$2009,BT$136)/COUNTA('Employee Mapping'!$G$10:$G$2009),""))</f>
        <v/>
      </c>
      <c r="BU142" s="57">
        <f>IF(OR($A142="",BU$136=""),"",IFERROR(COUNTIFS('Employee Mapping'!$J$10:$J$2009,$A142,'Employee Mapping'!$K$10:$K$2009,BU$134,'Employee Mapping'!$L$10:$L$2009,BU$136)/COUNTA('Employee Mapping'!$G$10:$G$2009),""))</f>
        <v/>
      </c>
      <c r="BV142" s="57">
        <f>IF(OR($A142="",BV$136=""),"",IFERROR(COUNTIFS('Employee Mapping'!$J$10:$J$2009,$A142,'Employee Mapping'!$K$10:$K$2009,BV$134,'Employee Mapping'!$L$10:$L$2009,BV$136)/COUNTA('Employee Mapping'!$G$10:$G$2009),""))</f>
        <v/>
      </c>
      <c r="BW142" s="57">
        <f>IF(OR($A142="",BW$136=""),"",IFERROR(COUNTIFS('Employee Mapping'!$J$10:$J$2009,$A142,'Employee Mapping'!$K$10:$K$2009,BW$134,'Employee Mapping'!$L$10:$L$2009,BW$136)/COUNTA('Employee Mapping'!$G$10:$G$2009),""))</f>
        <v/>
      </c>
      <c r="BX142" s="57">
        <f>IF(OR($A142="",BX$136=""),"",IFERROR(COUNTIFS('Employee Mapping'!$J$10:$J$2009,$A142,'Employee Mapping'!$K$10:$K$2009,BX$134,'Employee Mapping'!$L$10:$L$2009,BX$136)/COUNTA('Employee Mapping'!$G$10:$G$2009),""))</f>
        <v/>
      </c>
      <c r="BY142" s="57">
        <f>IF(OR($A142="",BY$136=""),"",IFERROR(COUNTIFS('Employee Mapping'!$J$10:$J$2009,$A142,'Employee Mapping'!$K$10:$K$2009,BY$134,'Employee Mapping'!$L$10:$L$2009,BY$136)/COUNTA('Employee Mapping'!$G$10:$G$2009),""))</f>
        <v/>
      </c>
      <c r="BZ142" s="57">
        <f>IF(OR($A142="",BZ$136=""),"",IFERROR(COUNTIFS('Employee Mapping'!$J$10:$J$2009,$A142,'Employee Mapping'!$K$10:$K$2009,BZ$134,'Employee Mapping'!$L$10:$L$2009,BZ$136)/COUNTA('Employee Mapping'!$G$10:$G$2009),""))</f>
        <v/>
      </c>
      <c r="CA142" s="57">
        <f>IF(OR($A142="",CA$136=""),"",IFERROR(COUNTIFS('Employee Mapping'!$J$10:$J$2009,$A142,'Employee Mapping'!$K$10:$K$2009,CA$134,'Employee Mapping'!$L$10:$L$2009,CA$136)/COUNTA('Employee Mapping'!$G$10:$G$2009),""))</f>
        <v/>
      </c>
      <c r="CB142" s="57">
        <f>IF(OR($A142="",CB$136=""),"",IFERROR(COUNTIFS('Employee Mapping'!$J$10:$J$2009,$A142,'Employee Mapping'!$K$10:$K$2009,CB$134,'Employee Mapping'!$L$10:$L$2009,CB$136)/COUNTA('Employee Mapping'!$G$10:$G$2009),""))</f>
        <v/>
      </c>
      <c r="CC142" s="57">
        <f>IF(OR($A142="",CC$136=""),"",IFERROR(COUNTIFS('Employee Mapping'!$J$10:$J$2009,$A142,'Employee Mapping'!$K$10:$K$2009,CC$134,'Employee Mapping'!$L$10:$L$2009,CC$136)/COUNTA('Employee Mapping'!$G$10:$G$2009),""))</f>
        <v/>
      </c>
      <c r="CD142" s="57">
        <f>IF(OR($A142="",CD$136=""),"",IFERROR(COUNTIFS('Employee Mapping'!$J$10:$J$2009,$A142,'Employee Mapping'!$K$10:$K$2009,CD$134,'Employee Mapping'!$L$10:$L$2009,CD$136)/COUNTA('Employee Mapping'!$G$10:$G$2009),""))</f>
        <v/>
      </c>
      <c r="CE142" s="57">
        <f>IF(OR($A142="",CE$136=""),"",IFERROR(COUNTIFS('Employee Mapping'!$J$10:$J$2009,$A142,'Employee Mapping'!$K$10:$K$2009,CE$134,'Employee Mapping'!$L$10:$L$2009,CE$136)/COUNTA('Employee Mapping'!$G$10:$G$2009),""))</f>
        <v/>
      </c>
      <c r="CF142" s="57">
        <f>IF(OR($A142="",CF$136=""),"",IFERROR(COUNTIFS('Employee Mapping'!$J$10:$J$2009,$A142,'Employee Mapping'!$K$10:$K$2009,CF$134,'Employee Mapping'!$L$10:$L$2009,CF$136)/COUNTA('Employee Mapping'!$G$10:$G$2009),""))</f>
        <v/>
      </c>
      <c r="CG142" s="57">
        <f>IF(OR($A142="",CG$136=""),"",IFERROR(COUNTIFS('Employee Mapping'!$J$10:$J$2009,$A142,'Employee Mapping'!$K$10:$K$2009,CG$134,'Employee Mapping'!$L$10:$L$2009,CG$136)/COUNTA('Employee Mapping'!$G$10:$G$2009),""))</f>
        <v/>
      </c>
      <c r="CH142" s="57">
        <f>IF(OR($A142="",CH$136=""),"",IFERROR(COUNTIFS('Employee Mapping'!$J$10:$J$2009,$A142,'Employee Mapping'!$K$10:$K$2009,CH$134,'Employee Mapping'!$L$10:$L$2009,CH$136)/COUNTA('Employee Mapping'!$G$10:$G$2009),""))</f>
        <v/>
      </c>
      <c r="CI142" s="57">
        <f>IF(OR($A142="",CI$136=""),"",IFERROR(COUNTIFS('Employee Mapping'!$J$10:$J$2009,$A142,'Employee Mapping'!$K$10:$K$2009,CI$134,'Employee Mapping'!$L$10:$L$2009,CI$136)/COUNTA('Employee Mapping'!$G$10:$G$2009),""))</f>
        <v/>
      </c>
      <c r="CJ142" s="57">
        <f>IF(OR($A142="",CJ$136=""),"",IFERROR(COUNTIFS('Employee Mapping'!$J$10:$J$2009,$A142,'Employee Mapping'!$K$10:$K$2009,CJ$134,'Employee Mapping'!$L$10:$L$2009,CJ$136)/COUNTA('Employee Mapping'!$G$10:$G$2009),""))</f>
        <v/>
      </c>
      <c r="CK142" s="57">
        <f>IF(OR($A142="",CK$136=""),"",IFERROR(COUNTIFS('Employee Mapping'!$J$10:$J$2009,$A142,'Employee Mapping'!$K$10:$K$2009,CK$134,'Employee Mapping'!$L$10:$L$2009,CK$136)/COUNTA('Employee Mapping'!$G$10:$G$2009),""))</f>
        <v/>
      </c>
      <c r="CL142" s="57">
        <f>IF(OR($A142="",CL$136=""),"",IFERROR(COUNTIFS('Employee Mapping'!$J$10:$J$2009,$A142,'Employee Mapping'!$K$10:$K$2009,CL$134,'Employee Mapping'!$L$10:$L$2009,CL$136)/COUNTA('Employee Mapping'!$G$10:$G$2009),""))</f>
        <v/>
      </c>
      <c r="CM142" s="57">
        <f>IF(OR($A142="",CM$136=""),"",IFERROR(COUNTIFS('Employee Mapping'!$J$10:$J$2009,$A142,'Employee Mapping'!$K$10:$K$2009,CM$134,'Employee Mapping'!$L$10:$L$2009,CM$136)/COUNTA('Employee Mapping'!$G$10:$G$2009),""))</f>
        <v/>
      </c>
      <c r="CN142" s="57">
        <f>IF(OR($A142="",CN$136=""),"",IFERROR(COUNTIFS('Employee Mapping'!$J$10:$J$2009,$A142,'Employee Mapping'!$K$10:$K$2009,CN$134,'Employee Mapping'!$L$10:$L$2009,CN$136)/COUNTA('Employee Mapping'!$G$10:$G$2009),""))</f>
        <v/>
      </c>
      <c r="CO142" s="57">
        <f>IF(OR($A142="",CO$136=""),"",IFERROR(COUNTIFS('Employee Mapping'!$J$10:$J$2009,$A142,'Employee Mapping'!$K$10:$K$2009,CO$134,'Employee Mapping'!$L$10:$L$2009,CO$136)/COUNTA('Employee Mapping'!$G$10:$G$2009),""))</f>
        <v/>
      </c>
      <c r="CP142" s="57">
        <f>IF(OR($A142="",CP$136=""),"",IFERROR(COUNTIFS('Employee Mapping'!$J$10:$J$2009,$A142,'Employee Mapping'!$K$10:$K$2009,CP$134,'Employee Mapping'!$L$10:$L$2009,CP$136)/COUNTA('Employee Mapping'!$G$10:$G$2009),""))</f>
        <v/>
      </c>
      <c r="CQ142" s="57">
        <f>IF(OR($A142="",CQ$136=""),"",IFERROR(COUNTIFS('Employee Mapping'!$J$10:$J$2009,$A142,'Employee Mapping'!$K$10:$K$2009,CQ$134,'Employee Mapping'!$L$10:$L$2009,CQ$136)/COUNTA('Employee Mapping'!$G$10:$G$2009),""))</f>
        <v/>
      </c>
      <c r="CR142" s="57">
        <f>IF(OR($A142="",CR$136=""),"",IFERROR(COUNTIFS('Employee Mapping'!$J$10:$J$2009,$A142,'Employee Mapping'!$K$10:$K$2009,CR$134,'Employee Mapping'!$L$10:$L$2009,CR$136)/COUNTA('Employee Mapping'!$G$10:$G$2009),""))</f>
        <v/>
      </c>
      <c r="CS142" s="57">
        <f>IF(OR($A142="",CS$136=""),"",IFERROR(COUNTIFS('Employee Mapping'!$J$10:$J$2009,$A142,'Employee Mapping'!$K$10:$K$2009,CS$134,'Employee Mapping'!$L$10:$L$2009,CS$136)/COUNTA('Employee Mapping'!$G$10:$G$2009),""))</f>
        <v/>
      </c>
      <c r="CT142" s="57">
        <f>IF(OR($A142="",CT$136=""),"",IFERROR(COUNTIFS('Employee Mapping'!$J$10:$J$2009,$A142,'Employee Mapping'!$K$10:$K$2009,CT$134,'Employee Mapping'!$L$10:$L$2009,CT$136)/COUNTA('Employee Mapping'!$G$10:$G$2009),""))</f>
        <v/>
      </c>
      <c r="CU142" s="58">
        <f>IF($A142="","",SUM(C142:CT142))</f>
        <v/>
      </c>
    </row>
    <row r="143">
      <c r="A143">
        <f>IF(SETUP!$C154="","",SETUP!$C154)</f>
        <v/>
      </c>
      <c r="B143" s="9">
        <f>IF(SETUP!$C154="","",SETUP!$B154&amp;" / "&amp;SETUP!$D154)</f>
        <v/>
      </c>
      <c r="C143" s="57">
        <f>IF(OR($A143="",C$136=""),"",IFERROR(COUNTIFS('Employee Mapping'!$J$10:$J$2009,$A143,'Employee Mapping'!$K$10:$K$2009,C$134,'Employee Mapping'!$L$10:$L$2009,C$136)/COUNTA('Employee Mapping'!$G$10:$G$2009),""))</f>
        <v/>
      </c>
      <c r="D143" s="57">
        <f>IF(OR($A143="",D$136=""),"",IFERROR(COUNTIFS('Employee Mapping'!$J$10:$J$2009,$A143,'Employee Mapping'!$K$10:$K$2009,D$134,'Employee Mapping'!$L$10:$L$2009,D$136)/COUNTA('Employee Mapping'!$G$10:$G$2009),""))</f>
        <v/>
      </c>
      <c r="E143" s="57">
        <f>IF(OR($A143="",E$136=""),"",IFERROR(COUNTIFS('Employee Mapping'!$J$10:$J$2009,$A143,'Employee Mapping'!$K$10:$K$2009,E$134,'Employee Mapping'!$L$10:$L$2009,E$136)/COUNTA('Employee Mapping'!$G$10:$G$2009),""))</f>
        <v/>
      </c>
      <c r="F143" s="57">
        <f>IF(OR($A143="",F$136=""),"",IFERROR(COUNTIFS('Employee Mapping'!$J$10:$J$2009,$A143,'Employee Mapping'!$K$10:$K$2009,F$134,'Employee Mapping'!$L$10:$L$2009,F$136)/COUNTA('Employee Mapping'!$G$10:$G$2009),""))</f>
        <v/>
      </c>
      <c r="G143" s="57">
        <f>IF(OR($A143="",G$136=""),"",IFERROR(COUNTIFS('Employee Mapping'!$J$10:$J$2009,$A143,'Employee Mapping'!$K$10:$K$2009,G$134,'Employee Mapping'!$L$10:$L$2009,G$136)/COUNTA('Employee Mapping'!$G$10:$G$2009),""))</f>
        <v/>
      </c>
      <c r="H143" s="57">
        <f>IF(OR($A143="",H$136=""),"",IFERROR(COUNTIFS('Employee Mapping'!$J$10:$J$2009,$A143,'Employee Mapping'!$K$10:$K$2009,H$134,'Employee Mapping'!$L$10:$L$2009,H$136)/COUNTA('Employee Mapping'!$G$10:$G$2009),""))</f>
        <v/>
      </c>
      <c r="I143" s="57">
        <f>IF(OR($A143="",I$136=""),"",IFERROR(COUNTIFS('Employee Mapping'!$J$10:$J$2009,$A143,'Employee Mapping'!$K$10:$K$2009,I$134,'Employee Mapping'!$L$10:$L$2009,I$136)/COUNTA('Employee Mapping'!$G$10:$G$2009),""))</f>
        <v/>
      </c>
      <c r="J143" s="57">
        <f>IF(OR($A143="",J$136=""),"",IFERROR(COUNTIFS('Employee Mapping'!$J$10:$J$2009,$A143,'Employee Mapping'!$K$10:$K$2009,J$134,'Employee Mapping'!$L$10:$L$2009,J$136)/COUNTA('Employee Mapping'!$G$10:$G$2009),""))</f>
        <v/>
      </c>
      <c r="K143" s="57">
        <f>IF(OR($A143="",K$136=""),"",IFERROR(COUNTIFS('Employee Mapping'!$J$10:$J$2009,$A143,'Employee Mapping'!$K$10:$K$2009,K$134,'Employee Mapping'!$L$10:$L$2009,K$136)/COUNTA('Employee Mapping'!$G$10:$G$2009),""))</f>
        <v/>
      </c>
      <c r="L143" s="57">
        <f>IF(OR($A143="",L$136=""),"",IFERROR(COUNTIFS('Employee Mapping'!$J$10:$J$2009,$A143,'Employee Mapping'!$K$10:$K$2009,L$134,'Employee Mapping'!$L$10:$L$2009,L$136)/COUNTA('Employee Mapping'!$G$10:$G$2009),""))</f>
        <v/>
      </c>
      <c r="M143" s="57">
        <f>IF(OR($A143="",M$136=""),"",IFERROR(COUNTIFS('Employee Mapping'!$J$10:$J$2009,$A143,'Employee Mapping'!$K$10:$K$2009,M$134,'Employee Mapping'!$L$10:$L$2009,M$136)/COUNTA('Employee Mapping'!$G$10:$G$2009),""))</f>
        <v/>
      </c>
      <c r="N143" s="57">
        <f>IF(OR($A143="",N$136=""),"",IFERROR(COUNTIFS('Employee Mapping'!$J$10:$J$2009,$A143,'Employee Mapping'!$K$10:$K$2009,N$134,'Employee Mapping'!$L$10:$L$2009,N$136)/COUNTA('Employee Mapping'!$G$10:$G$2009),""))</f>
        <v/>
      </c>
      <c r="O143" s="57">
        <f>IF(OR($A143="",O$136=""),"",IFERROR(COUNTIFS('Employee Mapping'!$J$10:$J$2009,$A143,'Employee Mapping'!$K$10:$K$2009,O$134,'Employee Mapping'!$L$10:$L$2009,O$136)/COUNTA('Employee Mapping'!$G$10:$G$2009),""))</f>
        <v/>
      </c>
      <c r="P143" s="57">
        <f>IF(OR($A143="",P$136=""),"",IFERROR(COUNTIFS('Employee Mapping'!$J$10:$J$2009,$A143,'Employee Mapping'!$K$10:$K$2009,P$134,'Employee Mapping'!$L$10:$L$2009,P$136)/COUNTA('Employee Mapping'!$G$10:$G$2009),""))</f>
        <v/>
      </c>
      <c r="Q143" s="57">
        <f>IF(OR($A143="",Q$136=""),"",IFERROR(COUNTIFS('Employee Mapping'!$J$10:$J$2009,$A143,'Employee Mapping'!$K$10:$K$2009,Q$134,'Employee Mapping'!$L$10:$L$2009,Q$136)/COUNTA('Employee Mapping'!$G$10:$G$2009),""))</f>
        <v/>
      </c>
      <c r="R143" s="57">
        <f>IF(OR($A143="",R$136=""),"",IFERROR(COUNTIFS('Employee Mapping'!$J$10:$J$2009,$A143,'Employee Mapping'!$K$10:$K$2009,R$134,'Employee Mapping'!$L$10:$L$2009,R$136)/COUNTA('Employee Mapping'!$G$10:$G$2009),""))</f>
        <v/>
      </c>
      <c r="S143" s="57">
        <f>IF(OR($A143="",S$136=""),"",IFERROR(COUNTIFS('Employee Mapping'!$J$10:$J$2009,$A143,'Employee Mapping'!$K$10:$K$2009,S$134,'Employee Mapping'!$L$10:$L$2009,S$136)/COUNTA('Employee Mapping'!$G$10:$G$2009),""))</f>
        <v/>
      </c>
      <c r="T143" s="57">
        <f>IF(OR($A143="",T$136=""),"",IFERROR(COUNTIFS('Employee Mapping'!$J$10:$J$2009,$A143,'Employee Mapping'!$K$10:$K$2009,T$134,'Employee Mapping'!$L$10:$L$2009,T$136)/COUNTA('Employee Mapping'!$G$10:$G$2009),""))</f>
        <v/>
      </c>
      <c r="U143" s="57">
        <f>IF(OR($A143="",U$136=""),"",IFERROR(COUNTIFS('Employee Mapping'!$J$10:$J$2009,$A143,'Employee Mapping'!$K$10:$K$2009,U$134,'Employee Mapping'!$L$10:$L$2009,U$136)/COUNTA('Employee Mapping'!$G$10:$G$2009),""))</f>
        <v/>
      </c>
      <c r="V143" s="57">
        <f>IF(OR($A143="",V$136=""),"",IFERROR(COUNTIFS('Employee Mapping'!$J$10:$J$2009,$A143,'Employee Mapping'!$K$10:$K$2009,V$134,'Employee Mapping'!$L$10:$L$2009,V$136)/COUNTA('Employee Mapping'!$G$10:$G$2009),""))</f>
        <v/>
      </c>
      <c r="W143" s="57">
        <f>IF(OR($A143="",W$136=""),"",IFERROR(COUNTIFS('Employee Mapping'!$J$10:$J$2009,$A143,'Employee Mapping'!$K$10:$K$2009,W$134,'Employee Mapping'!$L$10:$L$2009,W$136)/COUNTA('Employee Mapping'!$G$10:$G$2009),""))</f>
        <v/>
      </c>
      <c r="X143" s="57">
        <f>IF(OR($A143="",X$136=""),"",IFERROR(COUNTIFS('Employee Mapping'!$J$10:$J$2009,$A143,'Employee Mapping'!$K$10:$K$2009,X$134,'Employee Mapping'!$L$10:$L$2009,X$136)/COUNTA('Employee Mapping'!$G$10:$G$2009),""))</f>
        <v/>
      </c>
      <c r="Y143" s="57">
        <f>IF(OR($A143="",Y$136=""),"",IFERROR(COUNTIFS('Employee Mapping'!$J$10:$J$2009,$A143,'Employee Mapping'!$K$10:$K$2009,Y$134,'Employee Mapping'!$L$10:$L$2009,Y$136)/COUNTA('Employee Mapping'!$G$10:$G$2009),""))</f>
        <v/>
      </c>
      <c r="Z143" s="57">
        <f>IF(OR($A143="",Z$136=""),"",IFERROR(COUNTIFS('Employee Mapping'!$J$10:$J$2009,$A143,'Employee Mapping'!$K$10:$K$2009,Z$134,'Employee Mapping'!$L$10:$L$2009,Z$136)/COUNTA('Employee Mapping'!$G$10:$G$2009),""))</f>
        <v/>
      </c>
      <c r="AA143" s="57">
        <f>IF(OR($A143="",AA$136=""),"",IFERROR(COUNTIFS('Employee Mapping'!$J$10:$J$2009,$A143,'Employee Mapping'!$K$10:$K$2009,AA$134,'Employee Mapping'!$L$10:$L$2009,AA$136)/COUNTA('Employee Mapping'!$G$10:$G$2009),""))</f>
        <v/>
      </c>
      <c r="AB143" s="57">
        <f>IF(OR($A143="",AB$136=""),"",IFERROR(COUNTIFS('Employee Mapping'!$J$10:$J$2009,$A143,'Employee Mapping'!$K$10:$K$2009,AB$134,'Employee Mapping'!$L$10:$L$2009,AB$136)/COUNTA('Employee Mapping'!$G$10:$G$2009),""))</f>
        <v/>
      </c>
      <c r="AC143" s="57">
        <f>IF(OR($A143="",AC$136=""),"",IFERROR(COUNTIFS('Employee Mapping'!$J$10:$J$2009,$A143,'Employee Mapping'!$K$10:$K$2009,AC$134,'Employee Mapping'!$L$10:$L$2009,AC$136)/COUNTA('Employee Mapping'!$G$10:$G$2009),""))</f>
        <v/>
      </c>
      <c r="AD143" s="57">
        <f>IF(OR($A143="",AD$136=""),"",IFERROR(COUNTIFS('Employee Mapping'!$J$10:$J$2009,$A143,'Employee Mapping'!$K$10:$K$2009,AD$134,'Employee Mapping'!$L$10:$L$2009,AD$136)/COUNTA('Employee Mapping'!$G$10:$G$2009),""))</f>
        <v/>
      </c>
      <c r="AE143" s="57">
        <f>IF(OR($A143="",AE$136=""),"",IFERROR(COUNTIFS('Employee Mapping'!$J$10:$J$2009,$A143,'Employee Mapping'!$K$10:$K$2009,AE$134,'Employee Mapping'!$L$10:$L$2009,AE$136)/COUNTA('Employee Mapping'!$G$10:$G$2009),""))</f>
        <v/>
      </c>
      <c r="AF143" s="57">
        <f>IF(OR($A143="",AF$136=""),"",IFERROR(COUNTIFS('Employee Mapping'!$J$10:$J$2009,$A143,'Employee Mapping'!$K$10:$K$2009,AF$134,'Employee Mapping'!$L$10:$L$2009,AF$136)/COUNTA('Employee Mapping'!$G$10:$G$2009),""))</f>
        <v/>
      </c>
      <c r="AG143" s="57">
        <f>IF(OR($A143="",AG$136=""),"",IFERROR(COUNTIFS('Employee Mapping'!$J$10:$J$2009,$A143,'Employee Mapping'!$K$10:$K$2009,AG$134,'Employee Mapping'!$L$10:$L$2009,AG$136)/COUNTA('Employee Mapping'!$G$10:$G$2009),""))</f>
        <v/>
      </c>
      <c r="AH143" s="57">
        <f>IF(OR($A143="",AH$136=""),"",IFERROR(COUNTIFS('Employee Mapping'!$J$10:$J$2009,$A143,'Employee Mapping'!$K$10:$K$2009,AH$134,'Employee Mapping'!$L$10:$L$2009,AH$136)/COUNTA('Employee Mapping'!$G$10:$G$2009),""))</f>
        <v/>
      </c>
      <c r="AI143" s="57">
        <f>IF(OR($A143="",AI$136=""),"",IFERROR(COUNTIFS('Employee Mapping'!$J$10:$J$2009,$A143,'Employee Mapping'!$K$10:$K$2009,AI$134,'Employee Mapping'!$L$10:$L$2009,AI$136)/COUNTA('Employee Mapping'!$G$10:$G$2009),""))</f>
        <v/>
      </c>
      <c r="AJ143" s="57">
        <f>IF(OR($A143="",AJ$136=""),"",IFERROR(COUNTIFS('Employee Mapping'!$J$10:$J$2009,$A143,'Employee Mapping'!$K$10:$K$2009,AJ$134,'Employee Mapping'!$L$10:$L$2009,AJ$136)/COUNTA('Employee Mapping'!$G$10:$G$2009),""))</f>
        <v/>
      </c>
      <c r="AK143" s="57">
        <f>IF(OR($A143="",AK$136=""),"",IFERROR(COUNTIFS('Employee Mapping'!$J$10:$J$2009,$A143,'Employee Mapping'!$K$10:$K$2009,AK$134,'Employee Mapping'!$L$10:$L$2009,AK$136)/COUNTA('Employee Mapping'!$G$10:$G$2009),""))</f>
        <v/>
      </c>
      <c r="AL143" s="57">
        <f>IF(OR($A143="",AL$136=""),"",IFERROR(COUNTIFS('Employee Mapping'!$J$10:$J$2009,$A143,'Employee Mapping'!$K$10:$K$2009,AL$134,'Employee Mapping'!$L$10:$L$2009,AL$136)/COUNTA('Employee Mapping'!$G$10:$G$2009),""))</f>
        <v/>
      </c>
      <c r="AM143" s="57">
        <f>IF(OR($A143="",AM$136=""),"",IFERROR(COUNTIFS('Employee Mapping'!$J$10:$J$2009,$A143,'Employee Mapping'!$K$10:$K$2009,AM$134,'Employee Mapping'!$L$10:$L$2009,AM$136)/COUNTA('Employee Mapping'!$G$10:$G$2009),""))</f>
        <v/>
      </c>
      <c r="AN143" s="57">
        <f>IF(OR($A143="",AN$136=""),"",IFERROR(COUNTIFS('Employee Mapping'!$J$10:$J$2009,$A143,'Employee Mapping'!$K$10:$K$2009,AN$134,'Employee Mapping'!$L$10:$L$2009,AN$136)/COUNTA('Employee Mapping'!$G$10:$G$2009),""))</f>
        <v/>
      </c>
      <c r="AO143" s="57">
        <f>IF(OR($A143="",AO$136=""),"",IFERROR(COUNTIFS('Employee Mapping'!$J$10:$J$2009,$A143,'Employee Mapping'!$K$10:$K$2009,AO$134,'Employee Mapping'!$L$10:$L$2009,AO$136)/COUNTA('Employee Mapping'!$G$10:$G$2009),""))</f>
        <v/>
      </c>
      <c r="AP143" s="57">
        <f>IF(OR($A143="",AP$136=""),"",IFERROR(COUNTIFS('Employee Mapping'!$J$10:$J$2009,$A143,'Employee Mapping'!$K$10:$K$2009,AP$134,'Employee Mapping'!$L$10:$L$2009,AP$136)/COUNTA('Employee Mapping'!$G$10:$G$2009),""))</f>
        <v/>
      </c>
      <c r="AQ143" s="57">
        <f>IF(OR($A143="",AQ$136=""),"",IFERROR(COUNTIFS('Employee Mapping'!$J$10:$J$2009,$A143,'Employee Mapping'!$K$10:$K$2009,AQ$134,'Employee Mapping'!$L$10:$L$2009,AQ$136)/COUNTA('Employee Mapping'!$G$10:$G$2009),""))</f>
        <v/>
      </c>
      <c r="AR143" s="57">
        <f>IF(OR($A143="",AR$136=""),"",IFERROR(COUNTIFS('Employee Mapping'!$J$10:$J$2009,$A143,'Employee Mapping'!$K$10:$K$2009,AR$134,'Employee Mapping'!$L$10:$L$2009,AR$136)/COUNTA('Employee Mapping'!$G$10:$G$2009),""))</f>
        <v/>
      </c>
      <c r="AS143" s="57">
        <f>IF(OR($A143="",AS$136=""),"",IFERROR(COUNTIFS('Employee Mapping'!$J$10:$J$2009,$A143,'Employee Mapping'!$K$10:$K$2009,AS$134,'Employee Mapping'!$L$10:$L$2009,AS$136)/COUNTA('Employee Mapping'!$G$10:$G$2009),""))</f>
        <v/>
      </c>
      <c r="AT143" s="57">
        <f>IF(OR($A143="",AT$136=""),"",IFERROR(COUNTIFS('Employee Mapping'!$J$10:$J$2009,$A143,'Employee Mapping'!$K$10:$K$2009,AT$134,'Employee Mapping'!$L$10:$L$2009,AT$136)/COUNTA('Employee Mapping'!$G$10:$G$2009),""))</f>
        <v/>
      </c>
      <c r="AU143" s="57">
        <f>IF(OR($A143="",AU$136=""),"",IFERROR(COUNTIFS('Employee Mapping'!$J$10:$J$2009,$A143,'Employee Mapping'!$K$10:$K$2009,AU$134,'Employee Mapping'!$L$10:$L$2009,AU$136)/COUNTA('Employee Mapping'!$G$10:$G$2009),""))</f>
        <v/>
      </c>
      <c r="AV143" s="57">
        <f>IF(OR($A143="",AV$136=""),"",IFERROR(COUNTIFS('Employee Mapping'!$J$10:$J$2009,$A143,'Employee Mapping'!$K$10:$K$2009,AV$134,'Employee Mapping'!$L$10:$L$2009,AV$136)/COUNTA('Employee Mapping'!$G$10:$G$2009),""))</f>
        <v/>
      </c>
      <c r="AW143" s="57">
        <f>IF(OR($A143="",AW$136=""),"",IFERROR(COUNTIFS('Employee Mapping'!$J$10:$J$2009,$A143,'Employee Mapping'!$K$10:$K$2009,AW$134,'Employee Mapping'!$L$10:$L$2009,AW$136)/COUNTA('Employee Mapping'!$G$10:$G$2009),""))</f>
        <v/>
      </c>
      <c r="AX143" s="57">
        <f>IF(OR($A143="",AX$136=""),"",IFERROR(COUNTIFS('Employee Mapping'!$J$10:$J$2009,$A143,'Employee Mapping'!$K$10:$K$2009,AX$134,'Employee Mapping'!$L$10:$L$2009,AX$136)/COUNTA('Employee Mapping'!$G$10:$G$2009),""))</f>
        <v/>
      </c>
      <c r="AY143" s="57">
        <f>IF(OR($A143="",AY$136=""),"",IFERROR(COUNTIFS('Employee Mapping'!$J$10:$J$2009,$A143,'Employee Mapping'!$K$10:$K$2009,AY$134,'Employee Mapping'!$L$10:$L$2009,AY$136)/COUNTA('Employee Mapping'!$G$10:$G$2009),""))</f>
        <v/>
      </c>
      <c r="AZ143" s="57">
        <f>IF(OR($A143="",AZ$136=""),"",IFERROR(COUNTIFS('Employee Mapping'!$J$10:$J$2009,$A143,'Employee Mapping'!$K$10:$K$2009,AZ$134,'Employee Mapping'!$L$10:$L$2009,AZ$136)/COUNTA('Employee Mapping'!$G$10:$G$2009),""))</f>
        <v/>
      </c>
      <c r="BA143" s="57">
        <f>IF(OR($A143="",BA$136=""),"",IFERROR(COUNTIFS('Employee Mapping'!$J$10:$J$2009,$A143,'Employee Mapping'!$K$10:$K$2009,BA$134,'Employee Mapping'!$L$10:$L$2009,BA$136)/COUNTA('Employee Mapping'!$G$10:$G$2009),""))</f>
        <v/>
      </c>
      <c r="BB143" s="57">
        <f>IF(OR($A143="",BB$136=""),"",IFERROR(COUNTIFS('Employee Mapping'!$J$10:$J$2009,$A143,'Employee Mapping'!$K$10:$K$2009,BB$134,'Employee Mapping'!$L$10:$L$2009,BB$136)/COUNTA('Employee Mapping'!$G$10:$G$2009),""))</f>
        <v/>
      </c>
      <c r="BC143" s="57">
        <f>IF(OR($A143="",BC$136=""),"",IFERROR(COUNTIFS('Employee Mapping'!$J$10:$J$2009,$A143,'Employee Mapping'!$K$10:$K$2009,BC$134,'Employee Mapping'!$L$10:$L$2009,BC$136)/COUNTA('Employee Mapping'!$G$10:$G$2009),""))</f>
        <v/>
      </c>
      <c r="BD143" s="57">
        <f>IF(OR($A143="",BD$136=""),"",IFERROR(COUNTIFS('Employee Mapping'!$J$10:$J$2009,$A143,'Employee Mapping'!$K$10:$K$2009,BD$134,'Employee Mapping'!$L$10:$L$2009,BD$136)/COUNTA('Employee Mapping'!$G$10:$G$2009),""))</f>
        <v/>
      </c>
      <c r="BE143" s="57">
        <f>IF(OR($A143="",BE$136=""),"",IFERROR(COUNTIFS('Employee Mapping'!$J$10:$J$2009,$A143,'Employee Mapping'!$K$10:$K$2009,BE$134,'Employee Mapping'!$L$10:$L$2009,BE$136)/COUNTA('Employee Mapping'!$G$10:$G$2009),""))</f>
        <v/>
      </c>
      <c r="BF143" s="57">
        <f>IF(OR($A143="",BF$136=""),"",IFERROR(COUNTIFS('Employee Mapping'!$J$10:$J$2009,$A143,'Employee Mapping'!$K$10:$K$2009,BF$134,'Employee Mapping'!$L$10:$L$2009,BF$136)/COUNTA('Employee Mapping'!$G$10:$G$2009),""))</f>
        <v/>
      </c>
      <c r="BG143" s="57">
        <f>IF(OR($A143="",BG$136=""),"",IFERROR(COUNTIFS('Employee Mapping'!$J$10:$J$2009,$A143,'Employee Mapping'!$K$10:$K$2009,BG$134,'Employee Mapping'!$L$10:$L$2009,BG$136)/COUNTA('Employee Mapping'!$G$10:$G$2009),""))</f>
        <v/>
      </c>
      <c r="BH143" s="57">
        <f>IF(OR($A143="",BH$136=""),"",IFERROR(COUNTIFS('Employee Mapping'!$J$10:$J$2009,$A143,'Employee Mapping'!$K$10:$K$2009,BH$134,'Employee Mapping'!$L$10:$L$2009,BH$136)/COUNTA('Employee Mapping'!$G$10:$G$2009),""))</f>
        <v/>
      </c>
      <c r="BI143" s="57">
        <f>IF(OR($A143="",BI$136=""),"",IFERROR(COUNTIFS('Employee Mapping'!$J$10:$J$2009,$A143,'Employee Mapping'!$K$10:$K$2009,BI$134,'Employee Mapping'!$L$10:$L$2009,BI$136)/COUNTA('Employee Mapping'!$G$10:$G$2009),""))</f>
        <v/>
      </c>
      <c r="BJ143" s="57">
        <f>IF(OR($A143="",BJ$136=""),"",IFERROR(COUNTIFS('Employee Mapping'!$J$10:$J$2009,$A143,'Employee Mapping'!$K$10:$K$2009,BJ$134,'Employee Mapping'!$L$10:$L$2009,BJ$136)/COUNTA('Employee Mapping'!$G$10:$G$2009),""))</f>
        <v/>
      </c>
      <c r="BK143" s="57">
        <f>IF(OR($A143="",BK$136=""),"",IFERROR(COUNTIFS('Employee Mapping'!$J$10:$J$2009,$A143,'Employee Mapping'!$K$10:$K$2009,BK$134,'Employee Mapping'!$L$10:$L$2009,BK$136)/COUNTA('Employee Mapping'!$G$10:$G$2009),""))</f>
        <v/>
      </c>
      <c r="BL143" s="57">
        <f>IF(OR($A143="",BL$136=""),"",IFERROR(COUNTIFS('Employee Mapping'!$J$10:$J$2009,$A143,'Employee Mapping'!$K$10:$K$2009,BL$134,'Employee Mapping'!$L$10:$L$2009,BL$136)/COUNTA('Employee Mapping'!$G$10:$G$2009),""))</f>
        <v/>
      </c>
      <c r="BM143" s="57">
        <f>IF(OR($A143="",BM$136=""),"",IFERROR(COUNTIFS('Employee Mapping'!$J$10:$J$2009,$A143,'Employee Mapping'!$K$10:$K$2009,BM$134,'Employee Mapping'!$L$10:$L$2009,BM$136)/COUNTA('Employee Mapping'!$G$10:$G$2009),""))</f>
        <v/>
      </c>
      <c r="BN143" s="57">
        <f>IF(OR($A143="",BN$136=""),"",IFERROR(COUNTIFS('Employee Mapping'!$J$10:$J$2009,$A143,'Employee Mapping'!$K$10:$K$2009,BN$134,'Employee Mapping'!$L$10:$L$2009,BN$136)/COUNTA('Employee Mapping'!$G$10:$G$2009),""))</f>
        <v/>
      </c>
      <c r="BO143" s="57">
        <f>IF(OR($A143="",BO$136=""),"",IFERROR(COUNTIFS('Employee Mapping'!$J$10:$J$2009,$A143,'Employee Mapping'!$K$10:$K$2009,BO$134,'Employee Mapping'!$L$10:$L$2009,BO$136)/COUNTA('Employee Mapping'!$G$10:$G$2009),""))</f>
        <v/>
      </c>
      <c r="BP143" s="57">
        <f>IF(OR($A143="",BP$136=""),"",IFERROR(COUNTIFS('Employee Mapping'!$J$10:$J$2009,$A143,'Employee Mapping'!$K$10:$K$2009,BP$134,'Employee Mapping'!$L$10:$L$2009,BP$136)/COUNTA('Employee Mapping'!$G$10:$G$2009),""))</f>
        <v/>
      </c>
      <c r="BQ143" s="57">
        <f>IF(OR($A143="",BQ$136=""),"",IFERROR(COUNTIFS('Employee Mapping'!$J$10:$J$2009,$A143,'Employee Mapping'!$K$10:$K$2009,BQ$134,'Employee Mapping'!$L$10:$L$2009,BQ$136)/COUNTA('Employee Mapping'!$G$10:$G$2009),""))</f>
        <v/>
      </c>
      <c r="BR143" s="57">
        <f>IF(OR($A143="",BR$136=""),"",IFERROR(COUNTIFS('Employee Mapping'!$J$10:$J$2009,$A143,'Employee Mapping'!$K$10:$K$2009,BR$134,'Employee Mapping'!$L$10:$L$2009,BR$136)/COUNTA('Employee Mapping'!$G$10:$G$2009),""))</f>
        <v/>
      </c>
      <c r="BS143" s="57">
        <f>IF(OR($A143="",BS$136=""),"",IFERROR(COUNTIFS('Employee Mapping'!$J$10:$J$2009,$A143,'Employee Mapping'!$K$10:$K$2009,BS$134,'Employee Mapping'!$L$10:$L$2009,BS$136)/COUNTA('Employee Mapping'!$G$10:$G$2009),""))</f>
        <v/>
      </c>
      <c r="BT143" s="57">
        <f>IF(OR($A143="",BT$136=""),"",IFERROR(COUNTIFS('Employee Mapping'!$J$10:$J$2009,$A143,'Employee Mapping'!$K$10:$K$2009,BT$134,'Employee Mapping'!$L$10:$L$2009,BT$136)/COUNTA('Employee Mapping'!$G$10:$G$2009),""))</f>
        <v/>
      </c>
      <c r="BU143" s="57">
        <f>IF(OR($A143="",BU$136=""),"",IFERROR(COUNTIFS('Employee Mapping'!$J$10:$J$2009,$A143,'Employee Mapping'!$K$10:$K$2009,BU$134,'Employee Mapping'!$L$10:$L$2009,BU$136)/COUNTA('Employee Mapping'!$G$10:$G$2009),""))</f>
        <v/>
      </c>
      <c r="BV143" s="57">
        <f>IF(OR($A143="",BV$136=""),"",IFERROR(COUNTIFS('Employee Mapping'!$J$10:$J$2009,$A143,'Employee Mapping'!$K$10:$K$2009,BV$134,'Employee Mapping'!$L$10:$L$2009,BV$136)/COUNTA('Employee Mapping'!$G$10:$G$2009),""))</f>
        <v/>
      </c>
      <c r="BW143" s="57">
        <f>IF(OR($A143="",BW$136=""),"",IFERROR(COUNTIFS('Employee Mapping'!$J$10:$J$2009,$A143,'Employee Mapping'!$K$10:$K$2009,BW$134,'Employee Mapping'!$L$10:$L$2009,BW$136)/COUNTA('Employee Mapping'!$G$10:$G$2009),""))</f>
        <v/>
      </c>
      <c r="BX143" s="57">
        <f>IF(OR($A143="",BX$136=""),"",IFERROR(COUNTIFS('Employee Mapping'!$J$10:$J$2009,$A143,'Employee Mapping'!$K$10:$K$2009,BX$134,'Employee Mapping'!$L$10:$L$2009,BX$136)/COUNTA('Employee Mapping'!$G$10:$G$2009),""))</f>
        <v/>
      </c>
      <c r="BY143" s="57">
        <f>IF(OR($A143="",BY$136=""),"",IFERROR(COUNTIFS('Employee Mapping'!$J$10:$J$2009,$A143,'Employee Mapping'!$K$10:$K$2009,BY$134,'Employee Mapping'!$L$10:$L$2009,BY$136)/COUNTA('Employee Mapping'!$G$10:$G$2009),""))</f>
        <v/>
      </c>
      <c r="BZ143" s="57">
        <f>IF(OR($A143="",BZ$136=""),"",IFERROR(COUNTIFS('Employee Mapping'!$J$10:$J$2009,$A143,'Employee Mapping'!$K$10:$K$2009,BZ$134,'Employee Mapping'!$L$10:$L$2009,BZ$136)/COUNTA('Employee Mapping'!$G$10:$G$2009),""))</f>
        <v/>
      </c>
      <c r="CA143" s="57">
        <f>IF(OR($A143="",CA$136=""),"",IFERROR(COUNTIFS('Employee Mapping'!$J$10:$J$2009,$A143,'Employee Mapping'!$K$10:$K$2009,CA$134,'Employee Mapping'!$L$10:$L$2009,CA$136)/COUNTA('Employee Mapping'!$G$10:$G$2009),""))</f>
        <v/>
      </c>
      <c r="CB143" s="57">
        <f>IF(OR($A143="",CB$136=""),"",IFERROR(COUNTIFS('Employee Mapping'!$J$10:$J$2009,$A143,'Employee Mapping'!$K$10:$K$2009,CB$134,'Employee Mapping'!$L$10:$L$2009,CB$136)/COUNTA('Employee Mapping'!$G$10:$G$2009),""))</f>
        <v/>
      </c>
      <c r="CC143" s="57">
        <f>IF(OR($A143="",CC$136=""),"",IFERROR(COUNTIFS('Employee Mapping'!$J$10:$J$2009,$A143,'Employee Mapping'!$K$10:$K$2009,CC$134,'Employee Mapping'!$L$10:$L$2009,CC$136)/COUNTA('Employee Mapping'!$G$10:$G$2009),""))</f>
        <v/>
      </c>
      <c r="CD143" s="57">
        <f>IF(OR($A143="",CD$136=""),"",IFERROR(COUNTIFS('Employee Mapping'!$J$10:$J$2009,$A143,'Employee Mapping'!$K$10:$K$2009,CD$134,'Employee Mapping'!$L$10:$L$2009,CD$136)/COUNTA('Employee Mapping'!$G$10:$G$2009),""))</f>
        <v/>
      </c>
      <c r="CE143" s="57">
        <f>IF(OR($A143="",CE$136=""),"",IFERROR(COUNTIFS('Employee Mapping'!$J$10:$J$2009,$A143,'Employee Mapping'!$K$10:$K$2009,CE$134,'Employee Mapping'!$L$10:$L$2009,CE$136)/COUNTA('Employee Mapping'!$G$10:$G$2009),""))</f>
        <v/>
      </c>
      <c r="CF143" s="57">
        <f>IF(OR($A143="",CF$136=""),"",IFERROR(COUNTIFS('Employee Mapping'!$J$10:$J$2009,$A143,'Employee Mapping'!$K$10:$K$2009,CF$134,'Employee Mapping'!$L$10:$L$2009,CF$136)/COUNTA('Employee Mapping'!$G$10:$G$2009),""))</f>
        <v/>
      </c>
      <c r="CG143" s="57">
        <f>IF(OR($A143="",CG$136=""),"",IFERROR(COUNTIFS('Employee Mapping'!$J$10:$J$2009,$A143,'Employee Mapping'!$K$10:$K$2009,CG$134,'Employee Mapping'!$L$10:$L$2009,CG$136)/COUNTA('Employee Mapping'!$G$10:$G$2009),""))</f>
        <v/>
      </c>
      <c r="CH143" s="57">
        <f>IF(OR($A143="",CH$136=""),"",IFERROR(COUNTIFS('Employee Mapping'!$J$10:$J$2009,$A143,'Employee Mapping'!$K$10:$K$2009,CH$134,'Employee Mapping'!$L$10:$L$2009,CH$136)/COUNTA('Employee Mapping'!$G$10:$G$2009),""))</f>
        <v/>
      </c>
      <c r="CI143" s="57">
        <f>IF(OR($A143="",CI$136=""),"",IFERROR(COUNTIFS('Employee Mapping'!$J$10:$J$2009,$A143,'Employee Mapping'!$K$10:$K$2009,CI$134,'Employee Mapping'!$L$10:$L$2009,CI$136)/COUNTA('Employee Mapping'!$G$10:$G$2009),""))</f>
        <v/>
      </c>
      <c r="CJ143" s="57">
        <f>IF(OR($A143="",CJ$136=""),"",IFERROR(COUNTIFS('Employee Mapping'!$J$10:$J$2009,$A143,'Employee Mapping'!$K$10:$K$2009,CJ$134,'Employee Mapping'!$L$10:$L$2009,CJ$136)/COUNTA('Employee Mapping'!$G$10:$G$2009),""))</f>
        <v/>
      </c>
      <c r="CK143" s="57">
        <f>IF(OR($A143="",CK$136=""),"",IFERROR(COUNTIFS('Employee Mapping'!$J$10:$J$2009,$A143,'Employee Mapping'!$K$10:$K$2009,CK$134,'Employee Mapping'!$L$10:$L$2009,CK$136)/COUNTA('Employee Mapping'!$G$10:$G$2009),""))</f>
        <v/>
      </c>
      <c r="CL143" s="57">
        <f>IF(OR($A143="",CL$136=""),"",IFERROR(COUNTIFS('Employee Mapping'!$J$10:$J$2009,$A143,'Employee Mapping'!$K$10:$K$2009,CL$134,'Employee Mapping'!$L$10:$L$2009,CL$136)/COUNTA('Employee Mapping'!$G$10:$G$2009),""))</f>
        <v/>
      </c>
      <c r="CM143" s="57">
        <f>IF(OR($A143="",CM$136=""),"",IFERROR(COUNTIFS('Employee Mapping'!$J$10:$J$2009,$A143,'Employee Mapping'!$K$10:$K$2009,CM$134,'Employee Mapping'!$L$10:$L$2009,CM$136)/COUNTA('Employee Mapping'!$G$10:$G$2009),""))</f>
        <v/>
      </c>
      <c r="CN143" s="57">
        <f>IF(OR($A143="",CN$136=""),"",IFERROR(COUNTIFS('Employee Mapping'!$J$10:$J$2009,$A143,'Employee Mapping'!$K$10:$K$2009,CN$134,'Employee Mapping'!$L$10:$L$2009,CN$136)/COUNTA('Employee Mapping'!$G$10:$G$2009),""))</f>
        <v/>
      </c>
      <c r="CO143" s="57">
        <f>IF(OR($A143="",CO$136=""),"",IFERROR(COUNTIFS('Employee Mapping'!$J$10:$J$2009,$A143,'Employee Mapping'!$K$10:$K$2009,CO$134,'Employee Mapping'!$L$10:$L$2009,CO$136)/COUNTA('Employee Mapping'!$G$10:$G$2009),""))</f>
        <v/>
      </c>
      <c r="CP143" s="57">
        <f>IF(OR($A143="",CP$136=""),"",IFERROR(COUNTIFS('Employee Mapping'!$J$10:$J$2009,$A143,'Employee Mapping'!$K$10:$K$2009,CP$134,'Employee Mapping'!$L$10:$L$2009,CP$136)/COUNTA('Employee Mapping'!$G$10:$G$2009),""))</f>
        <v/>
      </c>
      <c r="CQ143" s="57">
        <f>IF(OR($A143="",CQ$136=""),"",IFERROR(COUNTIFS('Employee Mapping'!$J$10:$J$2009,$A143,'Employee Mapping'!$K$10:$K$2009,CQ$134,'Employee Mapping'!$L$10:$L$2009,CQ$136)/COUNTA('Employee Mapping'!$G$10:$G$2009),""))</f>
        <v/>
      </c>
      <c r="CR143" s="57">
        <f>IF(OR($A143="",CR$136=""),"",IFERROR(COUNTIFS('Employee Mapping'!$J$10:$J$2009,$A143,'Employee Mapping'!$K$10:$K$2009,CR$134,'Employee Mapping'!$L$10:$L$2009,CR$136)/COUNTA('Employee Mapping'!$G$10:$G$2009),""))</f>
        <v/>
      </c>
      <c r="CS143" s="57">
        <f>IF(OR($A143="",CS$136=""),"",IFERROR(COUNTIFS('Employee Mapping'!$J$10:$J$2009,$A143,'Employee Mapping'!$K$10:$K$2009,CS$134,'Employee Mapping'!$L$10:$L$2009,CS$136)/COUNTA('Employee Mapping'!$G$10:$G$2009),""))</f>
        <v/>
      </c>
      <c r="CT143" s="57">
        <f>IF(OR($A143="",CT$136=""),"",IFERROR(COUNTIFS('Employee Mapping'!$J$10:$J$2009,$A143,'Employee Mapping'!$K$10:$K$2009,CT$134,'Employee Mapping'!$L$10:$L$2009,CT$136)/COUNTA('Employee Mapping'!$G$10:$G$2009),""))</f>
        <v/>
      </c>
      <c r="CU143" s="58">
        <f>IF($A143="","",SUM(C143:CT143))</f>
        <v/>
      </c>
    </row>
    <row r="144">
      <c r="A144">
        <f>IF(SETUP!$C155="","",SETUP!$C155)</f>
        <v/>
      </c>
      <c r="B144" s="9">
        <f>IF(SETUP!$C155="","",SETUP!$B155&amp;" / "&amp;SETUP!$D155)</f>
        <v/>
      </c>
      <c r="C144" s="57">
        <f>IF(OR($A144="",C$136=""),"",IFERROR(COUNTIFS('Employee Mapping'!$J$10:$J$2009,$A144,'Employee Mapping'!$K$10:$K$2009,C$134,'Employee Mapping'!$L$10:$L$2009,C$136)/COUNTA('Employee Mapping'!$G$10:$G$2009),""))</f>
        <v/>
      </c>
      <c r="D144" s="57">
        <f>IF(OR($A144="",D$136=""),"",IFERROR(COUNTIFS('Employee Mapping'!$J$10:$J$2009,$A144,'Employee Mapping'!$K$10:$K$2009,D$134,'Employee Mapping'!$L$10:$L$2009,D$136)/COUNTA('Employee Mapping'!$G$10:$G$2009),""))</f>
        <v/>
      </c>
      <c r="E144" s="57">
        <f>IF(OR($A144="",E$136=""),"",IFERROR(COUNTIFS('Employee Mapping'!$J$10:$J$2009,$A144,'Employee Mapping'!$K$10:$K$2009,E$134,'Employee Mapping'!$L$10:$L$2009,E$136)/COUNTA('Employee Mapping'!$G$10:$G$2009),""))</f>
        <v/>
      </c>
      <c r="F144" s="57">
        <f>IF(OR($A144="",F$136=""),"",IFERROR(COUNTIFS('Employee Mapping'!$J$10:$J$2009,$A144,'Employee Mapping'!$K$10:$K$2009,F$134,'Employee Mapping'!$L$10:$L$2009,F$136)/COUNTA('Employee Mapping'!$G$10:$G$2009),""))</f>
        <v/>
      </c>
      <c r="G144" s="57">
        <f>IF(OR($A144="",G$136=""),"",IFERROR(COUNTIFS('Employee Mapping'!$J$10:$J$2009,$A144,'Employee Mapping'!$K$10:$K$2009,G$134,'Employee Mapping'!$L$10:$L$2009,G$136)/COUNTA('Employee Mapping'!$G$10:$G$2009),""))</f>
        <v/>
      </c>
      <c r="H144" s="57">
        <f>IF(OR($A144="",H$136=""),"",IFERROR(COUNTIFS('Employee Mapping'!$J$10:$J$2009,$A144,'Employee Mapping'!$K$10:$K$2009,H$134,'Employee Mapping'!$L$10:$L$2009,H$136)/COUNTA('Employee Mapping'!$G$10:$G$2009),""))</f>
        <v/>
      </c>
      <c r="I144" s="57">
        <f>IF(OR($A144="",I$136=""),"",IFERROR(COUNTIFS('Employee Mapping'!$J$10:$J$2009,$A144,'Employee Mapping'!$K$10:$K$2009,I$134,'Employee Mapping'!$L$10:$L$2009,I$136)/COUNTA('Employee Mapping'!$G$10:$G$2009),""))</f>
        <v/>
      </c>
      <c r="J144" s="57">
        <f>IF(OR($A144="",J$136=""),"",IFERROR(COUNTIFS('Employee Mapping'!$J$10:$J$2009,$A144,'Employee Mapping'!$K$10:$K$2009,J$134,'Employee Mapping'!$L$10:$L$2009,J$136)/COUNTA('Employee Mapping'!$G$10:$G$2009),""))</f>
        <v/>
      </c>
      <c r="K144" s="57">
        <f>IF(OR($A144="",K$136=""),"",IFERROR(COUNTIFS('Employee Mapping'!$J$10:$J$2009,$A144,'Employee Mapping'!$K$10:$K$2009,K$134,'Employee Mapping'!$L$10:$L$2009,K$136)/COUNTA('Employee Mapping'!$G$10:$G$2009),""))</f>
        <v/>
      </c>
      <c r="L144" s="57">
        <f>IF(OR($A144="",L$136=""),"",IFERROR(COUNTIFS('Employee Mapping'!$J$10:$J$2009,$A144,'Employee Mapping'!$K$10:$K$2009,L$134,'Employee Mapping'!$L$10:$L$2009,L$136)/COUNTA('Employee Mapping'!$G$10:$G$2009),""))</f>
        <v/>
      </c>
      <c r="M144" s="57">
        <f>IF(OR($A144="",M$136=""),"",IFERROR(COUNTIFS('Employee Mapping'!$J$10:$J$2009,$A144,'Employee Mapping'!$K$10:$K$2009,M$134,'Employee Mapping'!$L$10:$L$2009,M$136)/COUNTA('Employee Mapping'!$G$10:$G$2009),""))</f>
        <v/>
      </c>
      <c r="N144" s="57">
        <f>IF(OR($A144="",N$136=""),"",IFERROR(COUNTIFS('Employee Mapping'!$J$10:$J$2009,$A144,'Employee Mapping'!$K$10:$K$2009,N$134,'Employee Mapping'!$L$10:$L$2009,N$136)/COUNTA('Employee Mapping'!$G$10:$G$2009),""))</f>
        <v/>
      </c>
      <c r="O144" s="57">
        <f>IF(OR($A144="",O$136=""),"",IFERROR(COUNTIFS('Employee Mapping'!$J$10:$J$2009,$A144,'Employee Mapping'!$K$10:$K$2009,O$134,'Employee Mapping'!$L$10:$L$2009,O$136)/COUNTA('Employee Mapping'!$G$10:$G$2009),""))</f>
        <v/>
      </c>
      <c r="P144" s="57">
        <f>IF(OR($A144="",P$136=""),"",IFERROR(COUNTIFS('Employee Mapping'!$J$10:$J$2009,$A144,'Employee Mapping'!$K$10:$K$2009,P$134,'Employee Mapping'!$L$10:$L$2009,P$136)/COUNTA('Employee Mapping'!$G$10:$G$2009),""))</f>
        <v/>
      </c>
      <c r="Q144" s="57">
        <f>IF(OR($A144="",Q$136=""),"",IFERROR(COUNTIFS('Employee Mapping'!$J$10:$J$2009,$A144,'Employee Mapping'!$K$10:$K$2009,Q$134,'Employee Mapping'!$L$10:$L$2009,Q$136)/COUNTA('Employee Mapping'!$G$10:$G$2009),""))</f>
        <v/>
      </c>
      <c r="R144" s="57">
        <f>IF(OR($A144="",R$136=""),"",IFERROR(COUNTIFS('Employee Mapping'!$J$10:$J$2009,$A144,'Employee Mapping'!$K$10:$K$2009,R$134,'Employee Mapping'!$L$10:$L$2009,R$136)/COUNTA('Employee Mapping'!$G$10:$G$2009),""))</f>
        <v/>
      </c>
      <c r="S144" s="57">
        <f>IF(OR($A144="",S$136=""),"",IFERROR(COUNTIFS('Employee Mapping'!$J$10:$J$2009,$A144,'Employee Mapping'!$K$10:$K$2009,S$134,'Employee Mapping'!$L$10:$L$2009,S$136)/COUNTA('Employee Mapping'!$G$10:$G$2009),""))</f>
        <v/>
      </c>
      <c r="T144" s="57">
        <f>IF(OR($A144="",T$136=""),"",IFERROR(COUNTIFS('Employee Mapping'!$J$10:$J$2009,$A144,'Employee Mapping'!$K$10:$K$2009,T$134,'Employee Mapping'!$L$10:$L$2009,T$136)/COUNTA('Employee Mapping'!$G$10:$G$2009),""))</f>
        <v/>
      </c>
      <c r="U144" s="57">
        <f>IF(OR($A144="",U$136=""),"",IFERROR(COUNTIFS('Employee Mapping'!$J$10:$J$2009,$A144,'Employee Mapping'!$K$10:$K$2009,U$134,'Employee Mapping'!$L$10:$L$2009,U$136)/COUNTA('Employee Mapping'!$G$10:$G$2009),""))</f>
        <v/>
      </c>
      <c r="V144" s="57">
        <f>IF(OR($A144="",V$136=""),"",IFERROR(COUNTIFS('Employee Mapping'!$J$10:$J$2009,$A144,'Employee Mapping'!$K$10:$K$2009,V$134,'Employee Mapping'!$L$10:$L$2009,V$136)/COUNTA('Employee Mapping'!$G$10:$G$2009),""))</f>
        <v/>
      </c>
      <c r="W144" s="57">
        <f>IF(OR($A144="",W$136=""),"",IFERROR(COUNTIFS('Employee Mapping'!$J$10:$J$2009,$A144,'Employee Mapping'!$K$10:$K$2009,W$134,'Employee Mapping'!$L$10:$L$2009,W$136)/COUNTA('Employee Mapping'!$G$10:$G$2009),""))</f>
        <v/>
      </c>
      <c r="X144" s="57">
        <f>IF(OR($A144="",X$136=""),"",IFERROR(COUNTIFS('Employee Mapping'!$J$10:$J$2009,$A144,'Employee Mapping'!$K$10:$K$2009,X$134,'Employee Mapping'!$L$10:$L$2009,X$136)/COUNTA('Employee Mapping'!$G$10:$G$2009),""))</f>
        <v/>
      </c>
      <c r="Y144" s="57">
        <f>IF(OR($A144="",Y$136=""),"",IFERROR(COUNTIFS('Employee Mapping'!$J$10:$J$2009,$A144,'Employee Mapping'!$K$10:$K$2009,Y$134,'Employee Mapping'!$L$10:$L$2009,Y$136)/COUNTA('Employee Mapping'!$G$10:$G$2009),""))</f>
        <v/>
      </c>
      <c r="Z144" s="57">
        <f>IF(OR($A144="",Z$136=""),"",IFERROR(COUNTIFS('Employee Mapping'!$J$10:$J$2009,$A144,'Employee Mapping'!$K$10:$K$2009,Z$134,'Employee Mapping'!$L$10:$L$2009,Z$136)/COUNTA('Employee Mapping'!$G$10:$G$2009),""))</f>
        <v/>
      </c>
      <c r="AA144" s="57">
        <f>IF(OR($A144="",AA$136=""),"",IFERROR(COUNTIFS('Employee Mapping'!$J$10:$J$2009,$A144,'Employee Mapping'!$K$10:$K$2009,AA$134,'Employee Mapping'!$L$10:$L$2009,AA$136)/COUNTA('Employee Mapping'!$G$10:$G$2009),""))</f>
        <v/>
      </c>
      <c r="AB144" s="57">
        <f>IF(OR($A144="",AB$136=""),"",IFERROR(COUNTIFS('Employee Mapping'!$J$10:$J$2009,$A144,'Employee Mapping'!$K$10:$K$2009,AB$134,'Employee Mapping'!$L$10:$L$2009,AB$136)/COUNTA('Employee Mapping'!$G$10:$G$2009),""))</f>
        <v/>
      </c>
      <c r="AC144" s="57">
        <f>IF(OR($A144="",AC$136=""),"",IFERROR(COUNTIFS('Employee Mapping'!$J$10:$J$2009,$A144,'Employee Mapping'!$K$10:$K$2009,AC$134,'Employee Mapping'!$L$10:$L$2009,AC$136)/COUNTA('Employee Mapping'!$G$10:$G$2009),""))</f>
        <v/>
      </c>
      <c r="AD144" s="57">
        <f>IF(OR($A144="",AD$136=""),"",IFERROR(COUNTIFS('Employee Mapping'!$J$10:$J$2009,$A144,'Employee Mapping'!$K$10:$K$2009,AD$134,'Employee Mapping'!$L$10:$L$2009,AD$136)/COUNTA('Employee Mapping'!$G$10:$G$2009),""))</f>
        <v/>
      </c>
      <c r="AE144" s="57">
        <f>IF(OR($A144="",AE$136=""),"",IFERROR(COUNTIFS('Employee Mapping'!$J$10:$J$2009,$A144,'Employee Mapping'!$K$10:$K$2009,AE$134,'Employee Mapping'!$L$10:$L$2009,AE$136)/COUNTA('Employee Mapping'!$G$10:$G$2009),""))</f>
        <v/>
      </c>
      <c r="AF144" s="57">
        <f>IF(OR($A144="",AF$136=""),"",IFERROR(COUNTIFS('Employee Mapping'!$J$10:$J$2009,$A144,'Employee Mapping'!$K$10:$K$2009,AF$134,'Employee Mapping'!$L$10:$L$2009,AF$136)/COUNTA('Employee Mapping'!$G$10:$G$2009),""))</f>
        <v/>
      </c>
      <c r="AG144" s="57">
        <f>IF(OR($A144="",AG$136=""),"",IFERROR(COUNTIFS('Employee Mapping'!$J$10:$J$2009,$A144,'Employee Mapping'!$K$10:$K$2009,AG$134,'Employee Mapping'!$L$10:$L$2009,AG$136)/COUNTA('Employee Mapping'!$G$10:$G$2009),""))</f>
        <v/>
      </c>
      <c r="AH144" s="57">
        <f>IF(OR($A144="",AH$136=""),"",IFERROR(COUNTIFS('Employee Mapping'!$J$10:$J$2009,$A144,'Employee Mapping'!$K$10:$K$2009,AH$134,'Employee Mapping'!$L$10:$L$2009,AH$136)/COUNTA('Employee Mapping'!$G$10:$G$2009),""))</f>
        <v/>
      </c>
      <c r="AI144" s="57">
        <f>IF(OR($A144="",AI$136=""),"",IFERROR(COUNTIFS('Employee Mapping'!$J$10:$J$2009,$A144,'Employee Mapping'!$K$10:$K$2009,AI$134,'Employee Mapping'!$L$10:$L$2009,AI$136)/COUNTA('Employee Mapping'!$G$10:$G$2009),""))</f>
        <v/>
      </c>
      <c r="AJ144" s="57">
        <f>IF(OR($A144="",AJ$136=""),"",IFERROR(COUNTIFS('Employee Mapping'!$J$10:$J$2009,$A144,'Employee Mapping'!$K$10:$K$2009,AJ$134,'Employee Mapping'!$L$10:$L$2009,AJ$136)/COUNTA('Employee Mapping'!$G$10:$G$2009),""))</f>
        <v/>
      </c>
      <c r="AK144" s="57">
        <f>IF(OR($A144="",AK$136=""),"",IFERROR(COUNTIFS('Employee Mapping'!$J$10:$J$2009,$A144,'Employee Mapping'!$K$10:$K$2009,AK$134,'Employee Mapping'!$L$10:$L$2009,AK$136)/COUNTA('Employee Mapping'!$G$10:$G$2009),""))</f>
        <v/>
      </c>
      <c r="AL144" s="57">
        <f>IF(OR($A144="",AL$136=""),"",IFERROR(COUNTIFS('Employee Mapping'!$J$10:$J$2009,$A144,'Employee Mapping'!$K$10:$K$2009,AL$134,'Employee Mapping'!$L$10:$L$2009,AL$136)/COUNTA('Employee Mapping'!$G$10:$G$2009),""))</f>
        <v/>
      </c>
      <c r="AM144" s="57">
        <f>IF(OR($A144="",AM$136=""),"",IFERROR(COUNTIFS('Employee Mapping'!$J$10:$J$2009,$A144,'Employee Mapping'!$K$10:$K$2009,AM$134,'Employee Mapping'!$L$10:$L$2009,AM$136)/COUNTA('Employee Mapping'!$G$10:$G$2009),""))</f>
        <v/>
      </c>
      <c r="AN144" s="57">
        <f>IF(OR($A144="",AN$136=""),"",IFERROR(COUNTIFS('Employee Mapping'!$J$10:$J$2009,$A144,'Employee Mapping'!$K$10:$K$2009,AN$134,'Employee Mapping'!$L$10:$L$2009,AN$136)/COUNTA('Employee Mapping'!$G$10:$G$2009),""))</f>
        <v/>
      </c>
      <c r="AO144" s="57">
        <f>IF(OR($A144="",AO$136=""),"",IFERROR(COUNTIFS('Employee Mapping'!$J$10:$J$2009,$A144,'Employee Mapping'!$K$10:$K$2009,AO$134,'Employee Mapping'!$L$10:$L$2009,AO$136)/COUNTA('Employee Mapping'!$G$10:$G$2009),""))</f>
        <v/>
      </c>
      <c r="AP144" s="57">
        <f>IF(OR($A144="",AP$136=""),"",IFERROR(COUNTIFS('Employee Mapping'!$J$10:$J$2009,$A144,'Employee Mapping'!$K$10:$K$2009,AP$134,'Employee Mapping'!$L$10:$L$2009,AP$136)/COUNTA('Employee Mapping'!$G$10:$G$2009),""))</f>
        <v/>
      </c>
      <c r="AQ144" s="57">
        <f>IF(OR($A144="",AQ$136=""),"",IFERROR(COUNTIFS('Employee Mapping'!$J$10:$J$2009,$A144,'Employee Mapping'!$K$10:$K$2009,AQ$134,'Employee Mapping'!$L$10:$L$2009,AQ$136)/COUNTA('Employee Mapping'!$G$10:$G$2009),""))</f>
        <v/>
      </c>
      <c r="AR144" s="57">
        <f>IF(OR($A144="",AR$136=""),"",IFERROR(COUNTIFS('Employee Mapping'!$J$10:$J$2009,$A144,'Employee Mapping'!$K$10:$K$2009,AR$134,'Employee Mapping'!$L$10:$L$2009,AR$136)/COUNTA('Employee Mapping'!$G$10:$G$2009),""))</f>
        <v/>
      </c>
      <c r="AS144" s="57">
        <f>IF(OR($A144="",AS$136=""),"",IFERROR(COUNTIFS('Employee Mapping'!$J$10:$J$2009,$A144,'Employee Mapping'!$K$10:$K$2009,AS$134,'Employee Mapping'!$L$10:$L$2009,AS$136)/COUNTA('Employee Mapping'!$G$10:$G$2009),""))</f>
        <v/>
      </c>
      <c r="AT144" s="57">
        <f>IF(OR($A144="",AT$136=""),"",IFERROR(COUNTIFS('Employee Mapping'!$J$10:$J$2009,$A144,'Employee Mapping'!$K$10:$K$2009,AT$134,'Employee Mapping'!$L$10:$L$2009,AT$136)/COUNTA('Employee Mapping'!$G$10:$G$2009),""))</f>
        <v/>
      </c>
      <c r="AU144" s="57">
        <f>IF(OR($A144="",AU$136=""),"",IFERROR(COUNTIFS('Employee Mapping'!$J$10:$J$2009,$A144,'Employee Mapping'!$K$10:$K$2009,AU$134,'Employee Mapping'!$L$10:$L$2009,AU$136)/COUNTA('Employee Mapping'!$G$10:$G$2009),""))</f>
        <v/>
      </c>
      <c r="AV144" s="57">
        <f>IF(OR($A144="",AV$136=""),"",IFERROR(COUNTIFS('Employee Mapping'!$J$10:$J$2009,$A144,'Employee Mapping'!$K$10:$K$2009,AV$134,'Employee Mapping'!$L$10:$L$2009,AV$136)/COUNTA('Employee Mapping'!$G$10:$G$2009),""))</f>
        <v/>
      </c>
      <c r="AW144" s="57">
        <f>IF(OR($A144="",AW$136=""),"",IFERROR(COUNTIFS('Employee Mapping'!$J$10:$J$2009,$A144,'Employee Mapping'!$K$10:$K$2009,AW$134,'Employee Mapping'!$L$10:$L$2009,AW$136)/COUNTA('Employee Mapping'!$G$10:$G$2009),""))</f>
        <v/>
      </c>
      <c r="AX144" s="57">
        <f>IF(OR($A144="",AX$136=""),"",IFERROR(COUNTIFS('Employee Mapping'!$J$10:$J$2009,$A144,'Employee Mapping'!$K$10:$K$2009,AX$134,'Employee Mapping'!$L$10:$L$2009,AX$136)/COUNTA('Employee Mapping'!$G$10:$G$2009),""))</f>
        <v/>
      </c>
      <c r="AY144" s="57">
        <f>IF(OR($A144="",AY$136=""),"",IFERROR(COUNTIFS('Employee Mapping'!$J$10:$J$2009,$A144,'Employee Mapping'!$K$10:$K$2009,AY$134,'Employee Mapping'!$L$10:$L$2009,AY$136)/COUNTA('Employee Mapping'!$G$10:$G$2009),""))</f>
        <v/>
      </c>
      <c r="AZ144" s="57">
        <f>IF(OR($A144="",AZ$136=""),"",IFERROR(COUNTIFS('Employee Mapping'!$J$10:$J$2009,$A144,'Employee Mapping'!$K$10:$K$2009,AZ$134,'Employee Mapping'!$L$10:$L$2009,AZ$136)/COUNTA('Employee Mapping'!$G$10:$G$2009),""))</f>
        <v/>
      </c>
      <c r="BA144" s="57">
        <f>IF(OR($A144="",BA$136=""),"",IFERROR(COUNTIFS('Employee Mapping'!$J$10:$J$2009,$A144,'Employee Mapping'!$K$10:$K$2009,BA$134,'Employee Mapping'!$L$10:$L$2009,BA$136)/COUNTA('Employee Mapping'!$G$10:$G$2009),""))</f>
        <v/>
      </c>
      <c r="BB144" s="57">
        <f>IF(OR($A144="",BB$136=""),"",IFERROR(COUNTIFS('Employee Mapping'!$J$10:$J$2009,$A144,'Employee Mapping'!$K$10:$K$2009,BB$134,'Employee Mapping'!$L$10:$L$2009,BB$136)/COUNTA('Employee Mapping'!$G$10:$G$2009),""))</f>
        <v/>
      </c>
      <c r="BC144" s="57">
        <f>IF(OR($A144="",BC$136=""),"",IFERROR(COUNTIFS('Employee Mapping'!$J$10:$J$2009,$A144,'Employee Mapping'!$K$10:$K$2009,BC$134,'Employee Mapping'!$L$10:$L$2009,BC$136)/COUNTA('Employee Mapping'!$G$10:$G$2009),""))</f>
        <v/>
      </c>
      <c r="BD144" s="57">
        <f>IF(OR($A144="",BD$136=""),"",IFERROR(COUNTIFS('Employee Mapping'!$J$10:$J$2009,$A144,'Employee Mapping'!$K$10:$K$2009,BD$134,'Employee Mapping'!$L$10:$L$2009,BD$136)/COUNTA('Employee Mapping'!$G$10:$G$2009),""))</f>
        <v/>
      </c>
      <c r="BE144" s="57">
        <f>IF(OR($A144="",BE$136=""),"",IFERROR(COUNTIFS('Employee Mapping'!$J$10:$J$2009,$A144,'Employee Mapping'!$K$10:$K$2009,BE$134,'Employee Mapping'!$L$10:$L$2009,BE$136)/COUNTA('Employee Mapping'!$G$10:$G$2009),""))</f>
        <v/>
      </c>
      <c r="BF144" s="57">
        <f>IF(OR($A144="",BF$136=""),"",IFERROR(COUNTIFS('Employee Mapping'!$J$10:$J$2009,$A144,'Employee Mapping'!$K$10:$K$2009,BF$134,'Employee Mapping'!$L$10:$L$2009,BF$136)/COUNTA('Employee Mapping'!$G$10:$G$2009),""))</f>
        <v/>
      </c>
      <c r="BG144" s="57">
        <f>IF(OR($A144="",BG$136=""),"",IFERROR(COUNTIFS('Employee Mapping'!$J$10:$J$2009,$A144,'Employee Mapping'!$K$10:$K$2009,BG$134,'Employee Mapping'!$L$10:$L$2009,BG$136)/COUNTA('Employee Mapping'!$G$10:$G$2009),""))</f>
        <v/>
      </c>
      <c r="BH144" s="57">
        <f>IF(OR($A144="",BH$136=""),"",IFERROR(COUNTIFS('Employee Mapping'!$J$10:$J$2009,$A144,'Employee Mapping'!$K$10:$K$2009,BH$134,'Employee Mapping'!$L$10:$L$2009,BH$136)/COUNTA('Employee Mapping'!$G$10:$G$2009),""))</f>
        <v/>
      </c>
      <c r="BI144" s="57">
        <f>IF(OR($A144="",BI$136=""),"",IFERROR(COUNTIFS('Employee Mapping'!$J$10:$J$2009,$A144,'Employee Mapping'!$K$10:$K$2009,BI$134,'Employee Mapping'!$L$10:$L$2009,BI$136)/COUNTA('Employee Mapping'!$G$10:$G$2009),""))</f>
        <v/>
      </c>
      <c r="BJ144" s="57">
        <f>IF(OR($A144="",BJ$136=""),"",IFERROR(COUNTIFS('Employee Mapping'!$J$10:$J$2009,$A144,'Employee Mapping'!$K$10:$K$2009,BJ$134,'Employee Mapping'!$L$10:$L$2009,BJ$136)/COUNTA('Employee Mapping'!$G$10:$G$2009),""))</f>
        <v/>
      </c>
      <c r="BK144" s="57">
        <f>IF(OR($A144="",BK$136=""),"",IFERROR(COUNTIFS('Employee Mapping'!$J$10:$J$2009,$A144,'Employee Mapping'!$K$10:$K$2009,BK$134,'Employee Mapping'!$L$10:$L$2009,BK$136)/COUNTA('Employee Mapping'!$G$10:$G$2009),""))</f>
        <v/>
      </c>
      <c r="BL144" s="57">
        <f>IF(OR($A144="",BL$136=""),"",IFERROR(COUNTIFS('Employee Mapping'!$J$10:$J$2009,$A144,'Employee Mapping'!$K$10:$K$2009,BL$134,'Employee Mapping'!$L$10:$L$2009,BL$136)/COUNTA('Employee Mapping'!$G$10:$G$2009),""))</f>
        <v/>
      </c>
      <c r="BM144" s="57">
        <f>IF(OR($A144="",BM$136=""),"",IFERROR(COUNTIFS('Employee Mapping'!$J$10:$J$2009,$A144,'Employee Mapping'!$K$10:$K$2009,BM$134,'Employee Mapping'!$L$10:$L$2009,BM$136)/COUNTA('Employee Mapping'!$G$10:$G$2009),""))</f>
        <v/>
      </c>
      <c r="BN144" s="57">
        <f>IF(OR($A144="",BN$136=""),"",IFERROR(COUNTIFS('Employee Mapping'!$J$10:$J$2009,$A144,'Employee Mapping'!$K$10:$K$2009,BN$134,'Employee Mapping'!$L$10:$L$2009,BN$136)/COUNTA('Employee Mapping'!$G$10:$G$2009),""))</f>
        <v/>
      </c>
      <c r="BO144" s="57">
        <f>IF(OR($A144="",BO$136=""),"",IFERROR(COUNTIFS('Employee Mapping'!$J$10:$J$2009,$A144,'Employee Mapping'!$K$10:$K$2009,BO$134,'Employee Mapping'!$L$10:$L$2009,BO$136)/COUNTA('Employee Mapping'!$G$10:$G$2009),""))</f>
        <v/>
      </c>
      <c r="BP144" s="57">
        <f>IF(OR($A144="",BP$136=""),"",IFERROR(COUNTIFS('Employee Mapping'!$J$10:$J$2009,$A144,'Employee Mapping'!$K$10:$K$2009,BP$134,'Employee Mapping'!$L$10:$L$2009,BP$136)/COUNTA('Employee Mapping'!$G$10:$G$2009),""))</f>
        <v/>
      </c>
      <c r="BQ144" s="57">
        <f>IF(OR($A144="",BQ$136=""),"",IFERROR(COUNTIFS('Employee Mapping'!$J$10:$J$2009,$A144,'Employee Mapping'!$K$10:$K$2009,BQ$134,'Employee Mapping'!$L$10:$L$2009,BQ$136)/COUNTA('Employee Mapping'!$G$10:$G$2009),""))</f>
        <v/>
      </c>
      <c r="BR144" s="57">
        <f>IF(OR($A144="",BR$136=""),"",IFERROR(COUNTIFS('Employee Mapping'!$J$10:$J$2009,$A144,'Employee Mapping'!$K$10:$K$2009,BR$134,'Employee Mapping'!$L$10:$L$2009,BR$136)/COUNTA('Employee Mapping'!$G$10:$G$2009),""))</f>
        <v/>
      </c>
      <c r="BS144" s="57">
        <f>IF(OR($A144="",BS$136=""),"",IFERROR(COUNTIFS('Employee Mapping'!$J$10:$J$2009,$A144,'Employee Mapping'!$K$10:$K$2009,BS$134,'Employee Mapping'!$L$10:$L$2009,BS$136)/COUNTA('Employee Mapping'!$G$10:$G$2009),""))</f>
        <v/>
      </c>
      <c r="BT144" s="57">
        <f>IF(OR($A144="",BT$136=""),"",IFERROR(COUNTIFS('Employee Mapping'!$J$10:$J$2009,$A144,'Employee Mapping'!$K$10:$K$2009,BT$134,'Employee Mapping'!$L$10:$L$2009,BT$136)/COUNTA('Employee Mapping'!$G$10:$G$2009),""))</f>
        <v/>
      </c>
      <c r="BU144" s="57">
        <f>IF(OR($A144="",BU$136=""),"",IFERROR(COUNTIFS('Employee Mapping'!$J$10:$J$2009,$A144,'Employee Mapping'!$K$10:$K$2009,BU$134,'Employee Mapping'!$L$10:$L$2009,BU$136)/COUNTA('Employee Mapping'!$G$10:$G$2009),""))</f>
        <v/>
      </c>
      <c r="BV144" s="57">
        <f>IF(OR($A144="",BV$136=""),"",IFERROR(COUNTIFS('Employee Mapping'!$J$10:$J$2009,$A144,'Employee Mapping'!$K$10:$K$2009,BV$134,'Employee Mapping'!$L$10:$L$2009,BV$136)/COUNTA('Employee Mapping'!$G$10:$G$2009),""))</f>
        <v/>
      </c>
      <c r="BW144" s="57">
        <f>IF(OR($A144="",BW$136=""),"",IFERROR(COUNTIFS('Employee Mapping'!$J$10:$J$2009,$A144,'Employee Mapping'!$K$10:$K$2009,BW$134,'Employee Mapping'!$L$10:$L$2009,BW$136)/COUNTA('Employee Mapping'!$G$10:$G$2009),""))</f>
        <v/>
      </c>
      <c r="BX144" s="57">
        <f>IF(OR($A144="",BX$136=""),"",IFERROR(COUNTIFS('Employee Mapping'!$J$10:$J$2009,$A144,'Employee Mapping'!$K$10:$K$2009,BX$134,'Employee Mapping'!$L$10:$L$2009,BX$136)/COUNTA('Employee Mapping'!$G$10:$G$2009),""))</f>
        <v/>
      </c>
      <c r="BY144" s="57">
        <f>IF(OR($A144="",BY$136=""),"",IFERROR(COUNTIFS('Employee Mapping'!$J$10:$J$2009,$A144,'Employee Mapping'!$K$10:$K$2009,BY$134,'Employee Mapping'!$L$10:$L$2009,BY$136)/COUNTA('Employee Mapping'!$G$10:$G$2009),""))</f>
        <v/>
      </c>
      <c r="BZ144" s="57">
        <f>IF(OR($A144="",BZ$136=""),"",IFERROR(COUNTIFS('Employee Mapping'!$J$10:$J$2009,$A144,'Employee Mapping'!$K$10:$K$2009,BZ$134,'Employee Mapping'!$L$10:$L$2009,BZ$136)/COUNTA('Employee Mapping'!$G$10:$G$2009),""))</f>
        <v/>
      </c>
      <c r="CA144" s="57">
        <f>IF(OR($A144="",CA$136=""),"",IFERROR(COUNTIFS('Employee Mapping'!$J$10:$J$2009,$A144,'Employee Mapping'!$K$10:$K$2009,CA$134,'Employee Mapping'!$L$10:$L$2009,CA$136)/COUNTA('Employee Mapping'!$G$10:$G$2009),""))</f>
        <v/>
      </c>
      <c r="CB144" s="57">
        <f>IF(OR($A144="",CB$136=""),"",IFERROR(COUNTIFS('Employee Mapping'!$J$10:$J$2009,$A144,'Employee Mapping'!$K$10:$K$2009,CB$134,'Employee Mapping'!$L$10:$L$2009,CB$136)/COUNTA('Employee Mapping'!$G$10:$G$2009),""))</f>
        <v/>
      </c>
      <c r="CC144" s="57">
        <f>IF(OR($A144="",CC$136=""),"",IFERROR(COUNTIFS('Employee Mapping'!$J$10:$J$2009,$A144,'Employee Mapping'!$K$10:$K$2009,CC$134,'Employee Mapping'!$L$10:$L$2009,CC$136)/COUNTA('Employee Mapping'!$G$10:$G$2009),""))</f>
        <v/>
      </c>
      <c r="CD144" s="57">
        <f>IF(OR($A144="",CD$136=""),"",IFERROR(COUNTIFS('Employee Mapping'!$J$10:$J$2009,$A144,'Employee Mapping'!$K$10:$K$2009,CD$134,'Employee Mapping'!$L$10:$L$2009,CD$136)/COUNTA('Employee Mapping'!$G$10:$G$2009),""))</f>
        <v/>
      </c>
      <c r="CE144" s="57">
        <f>IF(OR($A144="",CE$136=""),"",IFERROR(COUNTIFS('Employee Mapping'!$J$10:$J$2009,$A144,'Employee Mapping'!$K$10:$K$2009,CE$134,'Employee Mapping'!$L$10:$L$2009,CE$136)/COUNTA('Employee Mapping'!$G$10:$G$2009),""))</f>
        <v/>
      </c>
      <c r="CF144" s="57">
        <f>IF(OR($A144="",CF$136=""),"",IFERROR(COUNTIFS('Employee Mapping'!$J$10:$J$2009,$A144,'Employee Mapping'!$K$10:$K$2009,CF$134,'Employee Mapping'!$L$10:$L$2009,CF$136)/COUNTA('Employee Mapping'!$G$10:$G$2009),""))</f>
        <v/>
      </c>
      <c r="CG144" s="57">
        <f>IF(OR($A144="",CG$136=""),"",IFERROR(COUNTIFS('Employee Mapping'!$J$10:$J$2009,$A144,'Employee Mapping'!$K$10:$K$2009,CG$134,'Employee Mapping'!$L$10:$L$2009,CG$136)/COUNTA('Employee Mapping'!$G$10:$G$2009),""))</f>
        <v/>
      </c>
      <c r="CH144" s="57">
        <f>IF(OR($A144="",CH$136=""),"",IFERROR(COUNTIFS('Employee Mapping'!$J$10:$J$2009,$A144,'Employee Mapping'!$K$10:$K$2009,CH$134,'Employee Mapping'!$L$10:$L$2009,CH$136)/COUNTA('Employee Mapping'!$G$10:$G$2009),""))</f>
        <v/>
      </c>
      <c r="CI144" s="57">
        <f>IF(OR($A144="",CI$136=""),"",IFERROR(COUNTIFS('Employee Mapping'!$J$10:$J$2009,$A144,'Employee Mapping'!$K$10:$K$2009,CI$134,'Employee Mapping'!$L$10:$L$2009,CI$136)/COUNTA('Employee Mapping'!$G$10:$G$2009),""))</f>
        <v/>
      </c>
      <c r="CJ144" s="57">
        <f>IF(OR($A144="",CJ$136=""),"",IFERROR(COUNTIFS('Employee Mapping'!$J$10:$J$2009,$A144,'Employee Mapping'!$K$10:$K$2009,CJ$134,'Employee Mapping'!$L$10:$L$2009,CJ$136)/COUNTA('Employee Mapping'!$G$10:$G$2009),""))</f>
        <v/>
      </c>
      <c r="CK144" s="57">
        <f>IF(OR($A144="",CK$136=""),"",IFERROR(COUNTIFS('Employee Mapping'!$J$10:$J$2009,$A144,'Employee Mapping'!$K$10:$K$2009,CK$134,'Employee Mapping'!$L$10:$L$2009,CK$136)/COUNTA('Employee Mapping'!$G$10:$G$2009),""))</f>
        <v/>
      </c>
      <c r="CL144" s="57">
        <f>IF(OR($A144="",CL$136=""),"",IFERROR(COUNTIFS('Employee Mapping'!$J$10:$J$2009,$A144,'Employee Mapping'!$K$10:$K$2009,CL$134,'Employee Mapping'!$L$10:$L$2009,CL$136)/COUNTA('Employee Mapping'!$G$10:$G$2009),""))</f>
        <v/>
      </c>
      <c r="CM144" s="57">
        <f>IF(OR($A144="",CM$136=""),"",IFERROR(COUNTIFS('Employee Mapping'!$J$10:$J$2009,$A144,'Employee Mapping'!$K$10:$K$2009,CM$134,'Employee Mapping'!$L$10:$L$2009,CM$136)/COUNTA('Employee Mapping'!$G$10:$G$2009),""))</f>
        <v/>
      </c>
      <c r="CN144" s="57">
        <f>IF(OR($A144="",CN$136=""),"",IFERROR(COUNTIFS('Employee Mapping'!$J$10:$J$2009,$A144,'Employee Mapping'!$K$10:$K$2009,CN$134,'Employee Mapping'!$L$10:$L$2009,CN$136)/COUNTA('Employee Mapping'!$G$10:$G$2009),""))</f>
        <v/>
      </c>
      <c r="CO144" s="57">
        <f>IF(OR($A144="",CO$136=""),"",IFERROR(COUNTIFS('Employee Mapping'!$J$10:$J$2009,$A144,'Employee Mapping'!$K$10:$K$2009,CO$134,'Employee Mapping'!$L$10:$L$2009,CO$136)/COUNTA('Employee Mapping'!$G$10:$G$2009),""))</f>
        <v/>
      </c>
      <c r="CP144" s="57">
        <f>IF(OR($A144="",CP$136=""),"",IFERROR(COUNTIFS('Employee Mapping'!$J$10:$J$2009,$A144,'Employee Mapping'!$K$10:$K$2009,CP$134,'Employee Mapping'!$L$10:$L$2009,CP$136)/COUNTA('Employee Mapping'!$G$10:$G$2009),""))</f>
        <v/>
      </c>
      <c r="CQ144" s="57">
        <f>IF(OR($A144="",CQ$136=""),"",IFERROR(COUNTIFS('Employee Mapping'!$J$10:$J$2009,$A144,'Employee Mapping'!$K$10:$K$2009,CQ$134,'Employee Mapping'!$L$10:$L$2009,CQ$136)/COUNTA('Employee Mapping'!$G$10:$G$2009),""))</f>
        <v/>
      </c>
      <c r="CR144" s="57">
        <f>IF(OR($A144="",CR$136=""),"",IFERROR(COUNTIFS('Employee Mapping'!$J$10:$J$2009,$A144,'Employee Mapping'!$K$10:$K$2009,CR$134,'Employee Mapping'!$L$10:$L$2009,CR$136)/COUNTA('Employee Mapping'!$G$10:$G$2009),""))</f>
        <v/>
      </c>
      <c r="CS144" s="57">
        <f>IF(OR($A144="",CS$136=""),"",IFERROR(COUNTIFS('Employee Mapping'!$J$10:$J$2009,$A144,'Employee Mapping'!$K$10:$K$2009,CS$134,'Employee Mapping'!$L$10:$L$2009,CS$136)/COUNTA('Employee Mapping'!$G$10:$G$2009),""))</f>
        <v/>
      </c>
      <c r="CT144" s="57">
        <f>IF(OR($A144="",CT$136=""),"",IFERROR(COUNTIFS('Employee Mapping'!$J$10:$J$2009,$A144,'Employee Mapping'!$K$10:$K$2009,CT$134,'Employee Mapping'!$L$10:$L$2009,CT$136)/COUNTA('Employee Mapping'!$G$10:$G$2009),""))</f>
        <v/>
      </c>
      <c r="CU144" s="58">
        <f>IF($A144="","",SUM(C144:CT144))</f>
        <v/>
      </c>
    </row>
    <row r="145">
      <c r="A145">
        <f>IF(SETUP!$C156="","",SETUP!$C156)</f>
        <v/>
      </c>
      <c r="B145" s="9">
        <f>IF(SETUP!$C156="","",SETUP!$B156&amp;" / "&amp;SETUP!$D156)</f>
        <v/>
      </c>
      <c r="C145" s="57">
        <f>IF(OR($A145="",C$136=""),"",IFERROR(COUNTIFS('Employee Mapping'!$J$10:$J$2009,$A145,'Employee Mapping'!$K$10:$K$2009,C$134,'Employee Mapping'!$L$10:$L$2009,C$136)/COUNTA('Employee Mapping'!$G$10:$G$2009),""))</f>
        <v/>
      </c>
      <c r="D145" s="57">
        <f>IF(OR($A145="",D$136=""),"",IFERROR(COUNTIFS('Employee Mapping'!$J$10:$J$2009,$A145,'Employee Mapping'!$K$10:$K$2009,D$134,'Employee Mapping'!$L$10:$L$2009,D$136)/COUNTA('Employee Mapping'!$G$10:$G$2009),""))</f>
        <v/>
      </c>
      <c r="E145" s="57">
        <f>IF(OR($A145="",E$136=""),"",IFERROR(COUNTIFS('Employee Mapping'!$J$10:$J$2009,$A145,'Employee Mapping'!$K$10:$K$2009,E$134,'Employee Mapping'!$L$10:$L$2009,E$136)/COUNTA('Employee Mapping'!$G$10:$G$2009),""))</f>
        <v/>
      </c>
      <c r="F145" s="57">
        <f>IF(OR($A145="",F$136=""),"",IFERROR(COUNTIFS('Employee Mapping'!$J$10:$J$2009,$A145,'Employee Mapping'!$K$10:$K$2009,F$134,'Employee Mapping'!$L$10:$L$2009,F$136)/COUNTA('Employee Mapping'!$G$10:$G$2009),""))</f>
        <v/>
      </c>
      <c r="G145" s="57">
        <f>IF(OR($A145="",G$136=""),"",IFERROR(COUNTIFS('Employee Mapping'!$J$10:$J$2009,$A145,'Employee Mapping'!$K$10:$K$2009,G$134,'Employee Mapping'!$L$10:$L$2009,G$136)/COUNTA('Employee Mapping'!$G$10:$G$2009),""))</f>
        <v/>
      </c>
      <c r="H145" s="57">
        <f>IF(OR($A145="",H$136=""),"",IFERROR(COUNTIFS('Employee Mapping'!$J$10:$J$2009,$A145,'Employee Mapping'!$K$10:$K$2009,H$134,'Employee Mapping'!$L$10:$L$2009,H$136)/COUNTA('Employee Mapping'!$G$10:$G$2009),""))</f>
        <v/>
      </c>
      <c r="I145" s="57">
        <f>IF(OR($A145="",I$136=""),"",IFERROR(COUNTIFS('Employee Mapping'!$J$10:$J$2009,$A145,'Employee Mapping'!$K$10:$K$2009,I$134,'Employee Mapping'!$L$10:$L$2009,I$136)/COUNTA('Employee Mapping'!$G$10:$G$2009),""))</f>
        <v/>
      </c>
      <c r="J145" s="57">
        <f>IF(OR($A145="",J$136=""),"",IFERROR(COUNTIFS('Employee Mapping'!$J$10:$J$2009,$A145,'Employee Mapping'!$K$10:$K$2009,J$134,'Employee Mapping'!$L$10:$L$2009,J$136)/COUNTA('Employee Mapping'!$G$10:$G$2009),""))</f>
        <v/>
      </c>
      <c r="K145" s="57">
        <f>IF(OR($A145="",K$136=""),"",IFERROR(COUNTIFS('Employee Mapping'!$J$10:$J$2009,$A145,'Employee Mapping'!$K$10:$K$2009,K$134,'Employee Mapping'!$L$10:$L$2009,K$136)/COUNTA('Employee Mapping'!$G$10:$G$2009),""))</f>
        <v/>
      </c>
      <c r="L145" s="57">
        <f>IF(OR($A145="",L$136=""),"",IFERROR(COUNTIFS('Employee Mapping'!$J$10:$J$2009,$A145,'Employee Mapping'!$K$10:$K$2009,L$134,'Employee Mapping'!$L$10:$L$2009,L$136)/COUNTA('Employee Mapping'!$G$10:$G$2009),""))</f>
        <v/>
      </c>
      <c r="M145" s="57">
        <f>IF(OR($A145="",M$136=""),"",IFERROR(COUNTIFS('Employee Mapping'!$J$10:$J$2009,$A145,'Employee Mapping'!$K$10:$K$2009,M$134,'Employee Mapping'!$L$10:$L$2009,M$136)/COUNTA('Employee Mapping'!$G$10:$G$2009),""))</f>
        <v/>
      </c>
      <c r="N145" s="57">
        <f>IF(OR($A145="",N$136=""),"",IFERROR(COUNTIFS('Employee Mapping'!$J$10:$J$2009,$A145,'Employee Mapping'!$K$10:$K$2009,N$134,'Employee Mapping'!$L$10:$L$2009,N$136)/COUNTA('Employee Mapping'!$G$10:$G$2009),""))</f>
        <v/>
      </c>
      <c r="O145" s="57">
        <f>IF(OR($A145="",O$136=""),"",IFERROR(COUNTIFS('Employee Mapping'!$J$10:$J$2009,$A145,'Employee Mapping'!$K$10:$K$2009,O$134,'Employee Mapping'!$L$10:$L$2009,O$136)/COUNTA('Employee Mapping'!$G$10:$G$2009),""))</f>
        <v/>
      </c>
      <c r="P145" s="57">
        <f>IF(OR($A145="",P$136=""),"",IFERROR(COUNTIFS('Employee Mapping'!$J$10:$J$2009,$A145,'Employee Mapping'!$K$10:$K$2009,P$134,'Employee Mapping'!$L$10:$L$2009,P$136)/COUNTA('Employee Mapping'!$G$10:$G$2009),""))</f>
        <v/>
      </c>
      <c r="Q145" s="57">
        <f>IF(OR($A145="",Q$136=""),"",IFERROR(COUNTIFS('Employee Mapping'!$J$10:$J$2009,$A145,'Employee Mapping'!$K$10:$K$2009,Q$134,'Employee Mapping'!$L$10:$L$2009,Q$136)/COUNTA('Employee Mapping'!$G$10:$G$2009),""))</f>
        <v/>
      </c>
      <c r="R145" s="57">
        <f>IF(OR($A145="",R$136=""),"",IFERROR(COUNTIFS('Employee Mapping'!$J$10:$J$2009,$A145,'Employee Mapping'!$K$10:$K$2009,R$134,'Employee Mapping'!$L$10:$L$2009,R$136)/COUNTA('Employee Mapping'!$G$10:$G$2009),""))</f>
        <v/>
      </c>
      <c r="S145" s="57">
        <f>IF(OR($A145="",S$136=""),"",IFERROR(COUNTIFS('Employee Mapping'!$J$10:$J$2009,$A145,'Employee Mapping'!$K$10:$K$2009,S$134,'Employee Mapping'!$L$10:$L$2009,S$136)/COUNTA('Employee Mapping'!$G$10:$G$2009),""))</f>
        <v/>
      </c>
      <c r="T145" s="57">
        <f>IF(OR($A145="",T$136=""),"",IFERROR(COUNTIFS('Employee Mapping'!$J$10:$J$2009,$A145,'Employee Mapping'!$K$10:$K$2009,T$134,'Employee Mapping'!$L$10:$L$2009,T$136)/COUNTA('Employee Mapping'!$G$10:$G$2009),""))</f>
        <v/>
      </c>
      <c r="U145" s="57">
        <f>IF(OR($A145="",U$136=""),"",IFERROR(COUNTIFS('Employee Mapping'!$J$10:$J$2009,$A145,'Employee Mapping'!$K$10:$K$2009,U$134,'Employee Mapping'!$L$10:$L$2009,U$136)/COUNTA('Employee Mapping'!$G$10:$G$2009),""))</f>
        <v/>
      </c>
      <c r="V145" s="57">
        <f>IF(OR($A145="",V$136=""),"",IFERROR(COUNTIFS('Employee Mapping'!$J$10:$J$2009,$A145,'Employee Mapping'!$K$10:$K$2009,V$134,'Employee Mapping'!$L$10:$L$2009,V$136)/COUNTA('Employee Mapping'!$G$10:$G$2009),""))</f>
        <v/>
      </c>
      <c r="W145" s="57">
        <f>IF(OR($A145="",W$136=""),"",IFERROR(COUNTIFS('Employee Mapping'!$J$10:$J$2009,$A145,'Employee Mapping'!$K$10:$K$2009,W$134,'Employee Mapping'!$L$10:$L$2009,W$136)/COUNTA('Employee Mapping'!$G$10:$G$2009),""))</f>
        <v/>
      </c>
      <c r="X145" s="57">
        <f>IF(OR($A145="",X$136=""),"",IFERROR(COUNTIFS('Employee Mapping'!$J$10:$J$2009,$A145,'Employee Mapping'!$K$10:$K$2009,X$134,'Employee Mapping'!$L$10:$L$2009,X$136)/COUNTA('Employee Mapping'!$G$10:$G$2009),""))</f>
        <v/>
      </c>
      <c r="Y145" s="57">
        <f>IF(OR($A145="",Y$136=""),"",IFERROR(COUNTIFS('Employee Mapping'!$J$10:$J$2009,$A145,'Employee Mapping'!$K$10:$K$2009,Y$134,'Employee Mapping'!$L$10:$L$2009,Y$136)/COUNTA('Employee Mapping'!$G$10:$G$2009),""))</f>
        <v/>
      </c>
      <c r="Z145" s="57">
        <f>IF(OR($A145="",Z$136=""),"",IFERROR(COUNTIFS('Employee Mapping'!$J$10:$J$2009,$A145,'Employee Mapping'!$K$10:$K$2009,Z$134,'Employee Mapping'!$L$10:$L$2009,Z$136)/COUNTA('Employee Mapping'!$G$10:$G$2009),""))</f>
        <v/>
      </c>
      <c r="AA145" s="57">
        <f>IF(OR($A145="",AA$136=""),"",IFERROR(COUNTIFS('Employee Mapping'!$J$10:$J$2009,$A145,'Employee Mapping'!$K$10:$K$2009,AA$134,'Employee Mapping'!$L$10:$L$2009,AA$136)/COUNTA('Employee Mapping'!$G$10:$G$2009),""))</f>
        <v/>
      </c>
      <c r="AB145" s="57">
        <f>IF(OR($A145="",AB$136=""),"",IFERROR(COUNTIFS('Employee Mapping'!$J$10:$J$2009,$A145,'Employee Mapping'!$K$10:$K$2009,AB$134,'Employee Mapping'!$L$10:$L$2009,AB$136)/COUNTA('Employee Mapping'!$G$10:$G$2009),""))</f>
        <v/>
      </c>
      <c r="AC145" s="57">
        <f>IF(OR($A145="",AC$136=""),"",IFERROR(COUNTIFS('Employee Mapping'!$J$10:$J$2009,$A145,'Employee Mapping'!$K$10:$K$2009,AC$134,'Employee Mapping'!$L$10:$L$2009,AC$136)/COUNTA('Employee Mapping'!$G$10:$G$2009),""))</f>
        <v/>
      </c>
      <c r="AD145" s="57">
        <f>IF(OR($A145="",AD$136=""),"",IFERROR(COUNTIFS('Employee Mapping'!$J$10:$J$2009,$A145,'Employee Mapping'!$K$10:$K$2009,AD$134,'Employee Mapping'!$L$10:$L$2009,AD$136)/COUNTA('Employee Mapping'!$G$10:$G$2009),""))</f>
        <v/>
      </c>
      <c r="AE145" s="57">
        <f>IF(OR($A145="",AE$136=""),"",IFERROR(COUNTIFS('Employee Mapping'!$J$10:$J$2009,$A145,'Employee Mapping'!$K$10:$K$2009,AE$134,'Employee Mapping'!$L$10:$L$2009,AE$136)/COUNTA('Employee Mapping'!$G$10:$G$2009),""))</f>
        <v/>
      </c>
      <c r="AF145" s="57">
        <f>IF(OR($A145="",AF$136=""),"",IFERROR(COUNTIFS('Employee Mapping'!$J$10:$J$2009,$A145,'Employee Mapping'!$K$10:$K$2009,AF$134,'Employee Mapping'!$L$10:$L$2009,AF$136)/COUNTA('Employee Mapping'!$G$10:$G$2009),""))</f>
        <v/>
      </c>
      <c r="AG145" s="57">
        <f>IF(OR($A145="",AG$136=""),"",IFERROR(COUNTIFS('Employee Mapping'!$J$10:$J$2009,$A145,'Employee Mapping'!$K$10:$K$2009,AG$134,'Employee Mapping'!$L$10:$L$2009,AG$136)/COUNTA('Employee Mapping'!$G$10:$G$2009),""))</f>
        <v/>
      </c>
      <c r="AH145" s="57">
        <f>IF(OR($A145="",AH$136=""),"",IFERROR(COUNTIFS('Employee Mapping'!$J$10:$J$2009,$A145,'Employee Mapping'!$K$10:$K$2009,AH$134,'Employee Mapping'!$L$10:$L$2009,AH$136)/COUNTA('Employee Mapping'!$G$10:$G$2009),""))</f>
        <v/>
      </c>
      <c r="AI145" s="57">
        <f>IF(OR($A145="",AI$136=""),"",IFERROR(COUNTIFS('Employee Mapping'!$J$10:$J$2009,$A145,'Employee Mapping'!$K$10:$K$2009,AI$134,'Employee Mapping'!$L$10:$L$2009,AI$136)/COUNTA('Employee Mapping'!$G$10:$G$2009),""))</f>
        <v/>
      </c>
      <c r="AJ145" s="57">
        <f>IF(OR($A145="",AJ$136=""),"",IFERROR(COUNTIFS('Employee Mapping'!$J$10:$J$2009,$A145,'Employee Mapping'!$K$10:$K$2009,AJ$134,'Employee Mapping'!$L$10:$L$2009,AJ$136)/COUNTA('Employee Mapping'!$G$10:$G$2009),""))</f>
        <v/>
      </c>
      <c r="AK145" s="57">
        <f>IF(OR($A145="",AK$136=""),"",IFERROR(COUNTIFS('Employee Mapping'!$J$10:$J$2009,$A145,'Employee Mapping'!$K$10:$K$2009,AK$134,'Employee Mapping'!$L$10:$L$2009,AK$136)/COUNTA('Employee Mapping'!$G$10:$G$2009),""))</f>
        <v/>
      </c>
      <c r="AL145" s="57">
        <f>IF(OR($A145="",AL$136=""),"",IFERROR(COUNTIFS('Employee Mapping'!$J$10:$J$2009,$A145,'Employee Mapping'!$K$10:$K$2009,AL$134,'Employee Mapping'!$L$10:$L$2009,AL$136)/COUNTA('Employee Mapping'!$G$10:$G$2009),""))</f>
        <v/>
      </c>
      <c r="AM145" s="57">
        <f>IF(OR($A145="",AM$136=""),"",IFERROR(COUNTIFS('Employee Mapping'!$J$10:$J$2009,$A145,'Employee Mapping'!$K$10:$K$2009,AM$134,'Employee Mapping'!$L$10:$L$2009,AM$136)/COUNTA('Employee Mapping'!$G$10:$G$2009),""))</f>
        <v/>
      </c>
      <c r="AN145" s="57">
        <f>IF(OR($A145="",AN$136=""),"",IFERROR(COUNTIFS('Employee Mapping'!$J$10:$J$2009,$A145,'Employee Mapping'!$K$10:$K$2009,AN$134,'Employee Mapping'!$L$10:$L$2009,AN$136)/COUNTA('Employee Mapping'!$G$10:$G$2009),""))</f>
        <v/>
      </c>
      <c r="AO145" s="57">
        <f>IF(OR($A145="",AO$136=""),"",IFERROR(COUNTIFS('Employee Mapping'!$J$10:$J$2009,$A145,'Employee Mapping'!$K$10:$K$2009,AO$134,'Employee Mapping'!$L$10:$L$2009,AO$136)/COUNTA('Employee Mapping'!$G$10:$G$2009),""))</f>
        <v/>
      </c>
      <c r="AP145" s="57">
        <f>IF(OR($A145="",AP$136=""),"",IFERROR(COUNTIFS('Employee Mapping'!$J$10:$J$2009,$A145,'Employee Mapping'!$K$10:$K$2009,AP$134,'Employee Mapping'!$L$10:$L$2009,AP$136)/COUNTA('Employee Mapping'!$G$10:$G$2009),""))</f>
        <v/>
      </c>
      <c r="AQ145" s="57">
        <f>IF(OR($A145="",AQ$136=""),"",IFERROR(COUNTIFS('Employee Mapping'!$J$10:$J$2009,$A145,'Employee Mapping'!$K$10:$K$2009,AQ$134,'Employee Mapping'!$L$10:$L$2009,AQ$136)/COUNTA('Employee Mapping'!$G$10:$G$2009),""))</f>
        <v/>
      </c>
      <c r="AR145" s="57">
        <f>IF(OR($A145="",AR$136=""),"",IFERROR(COUNTIFS('Employee Mapping'!$J$10:$J$2009,$A145,'Employee Mapping'!$K$10:$K$2009,AR$134,'Employee Mapping'!$L$10:$L$2009,AR$136)/COUNTA('Employee Mapping'!$G$10:$G$2009),""))</f>
        <v/>
      </c>
      <c r="AS145" s="57">
        <f>IF(OR($A145="",AS$136=""),"",IFERROR(COUNTIFS('Employee Mapping'!$J$10:$J$2009,$A145,'Employee Mapping'!$K$10:$K$2009,AS$134,'Employee Mapping'!$L$10:$L$2009,AS$136)/COUNTA('Employee Mapping'!$G$10:$G$2009),""))</f>
        <v/>
      </c>
      <c r="AT145" s="57">
        <f>IF(OR($A145="",AT$136=""),"",IFERROR(COUNTIFS('Employee Mapping'!$J$10:$J$2009,$A145,'Employee Mapping'!$K$10:$K$2009,AT$134,'Employee Mapping'!$L$10:$L$2009,AT$136)/COUNTA('Employee Mapping'!$G$10:$G$2009),""))</f>
        <v/>
      </c>
      <c r="AU145" s="57">
        <f>IF(OR($A145="",AU$136=""),"",IFERROR(COUNTIFS('Employee Mapping'!$J$10:$J$2009,$A145,'Employee Mapping'!$K$10:$K$2009,AU$134,'Employee Mapping'!$L$10:$L$2009,AU$136)/COUNTA('Employee Mapping'!$G$10:$G$2009),""))</f>
        <v/>
      </c>
      <c r="AV145" s="57">
        <f>IF(OR($A145="",AV$136=""),"",IFERROR(COUNTIFS('Employee Mapping'!$J$10:$J$2009,$A145,'Employee Mapping'!$K$10:$K$2009,AV$134,'Employee Mapping'!$L$10:$L$2009,AV$136)/COUNTA('Employee Mapping'!$G$10:$G$2009),""))</f>
        <v/>
      </c>
      <c r="AW145" s="57">
        <f>IF(OR($A145="",AW$136=""),"",IFERROR(COUNTIFS('Employee Mapping'!$J$10:$J$2009,$A145,'Employee Mapping'!$K$10:$K$2009,AW$134,'Employee Mapping'!$L$10:$L$2009,AW$136)/COUNTA('Employee Mapping'!$G$10:$G$2009),""))</f>
        <v/>
      </c>
      <c r="AX145" s="57">
        <f>IF(OR($A145="",AX$136=""),"",IFERROR(COUNTIFS('Employee Mapping'!$J$10:$J$2009,$A145,'Employee Mapping'!$K$10:$K$2009,AX$134,'Employee Mapping'!$L$10:$L$2009,AX$136)/COUNTA('Employee Mapping'!$G$10:$G$2009),""))</f>
        <v/>
      </c>
      <c r="AY145" s="57">
        <f>IF(OR($A145="",AY$136=""),"",IFERROR(COUNTIFS('Employee Mapping'!$J$10:$J$2009,$A145,'Employee Mapping'!$K$10:$K$2009,AY$134,'Employee Mapping'!$L$10:$L$2009,AY$136)/COUNTA('Employee Mapping'!$G$10:$G$2009),""))</f>
        <v/>
      </c>
      <c r="AZ145" s="57">
        <f>IF(OR($A145="",AZ$136=""),"",IFERROR(COUNTIFS('Employee Mapping'!$J$10:$J$2009,$A145,'Employee Mapping'!$K$10:$K$2009,AZ$134,'Employee Mapping'!$L$10:$L$2009,AZ$136)/COUNTA('Employee Mapping'!$G$10:$G$2009),""))</f>
        <v/>
      </c>
      <c r="BA145" s="57">
        <f>IF(OR($A145="",BA$136=""),"",IFERROR(COUNTIFS('Employee Mapping'!$J$10:$J$2009,$A145,'Employee Mapping'!$K$10:$K$2009,BA$134,'Employee Mapping'!$L$10:$L$2009,BA$136)/COUNTA('Employee Mapping'!$G$10:$G$2009),""))</f>
        <v/>
      </c>
      <c r="BB145" s="57">
        <f>IF(OR($A145="",BB$136=""),"",IFERROR(COUNTIFS('Employee Mapping'!$J$10:$J$2009,$A145,'Employee Mapping'!$K$10:$K$2009,BB$134,'Employee Mapping'!$L$10:$L$2009,BB$136)/COUNTA('Employee Mapping'!$G$10:$G$2009),""))</f>
        <v/>
      </c>
      <c r="BC145" s="57">
        <f>IF(OR($A145="",BC$136=""),"",IFERROR(COUNTIFS('Employee Mapping'!$J$10:$J$2009,$A145,'Employee Mapping'!$K$10:$K$2009,BC$134,'Employee Mapping'!$L$10:$L$2009,BC$136)/COUNTA('Employee Mapping'!$G$10:$G$2009),""))</f>
        <v/>
      </c>
      <c r="BD145" s="57">
        <f>IF(OR($A145="",BD$136=""),"",IFERROR(COUNTIFS('Employee Mapping'!$J$10:$J$2009,$A145,'Employee Mapping'!$K$10:$K$2009,BD$134,'Employee Mapping'!$L$10:$L$2009,BD$136)/COUNTA('Employee Mapping'!$G$10:$G$2009),""))</f>
        <v/>
      </c>
      <c r="BE145" s="57">
        <f>IF(OR($A145="",BE$136=""),"",IFERROR(COUNTIFS('Employee Mapping'!$J$10:$J$2009,$A145,'Employee Mapping'!$K$10:$K$2009,BE$134,'Employee Mapping'!$L$10:$L$2009,BE$136)/COUNTA('Employee Mapping'!$G$10:$G$2009),""))</f>
        <v/>
      </c>
      <c r="BF145" s="57">
        <f>IF(OR($A145="",BF$136=""),"",IFERROR(COUNTIFS('Employee Mapping'!$J$10:$J$2009,$A145,'Employee Mapping'!$K$10:$K$2009,BF$134,'Employee Mapping'!$L$10:$L$2009,BF$136)/COUNTA('Employee Mapping'!$G$10:$G$2009),""))</f>
        <v/>
      </c>
      <c r="BG145" s="57">
        <f>IF(OR($A145="",BG$136=""),"",IFERROR(COUNTIFS('Employee Mapping'!$J$10:$J$2009,$A145,'Employee Mapping'!$K$10:$K$2009,BG$134,'Employee Mapping'!$L$10:$L$2009,BG$136)/COUNTA('Employee Mapping'!$G$10:$G$2009),""))</f>
        <v/>
      </c>
      <c r="BH145" s="57">
        <f>IF(OR($A145="",BH$136=""),"",IFERROR(COUNTIFS('Employee Mapping'!$J$10:$J$2009,$A145,'Employee Mapping'!$K$10:$K$2009,BH$134,'Employee Mapping'!$L$10:$L$2009,BH$136)/COUNTA('Employee Mapping'!$G$10:$G$2009),""))</f>
        <v/>
      </c>
      <c r="BI145" s="57">
        <f>IF(OR($A145="",BI$136=""),"",IFERROR(COUNTIFS('Employee Mapping'!$J$10:$J$2009,$A145,'Employee Mapping'!$K$10:$K$2009,BI$134,'Employee Mapping'!$L$10:$L$2009,BI$136)/COUNTA('Employee Mapping'!$G$10:$G$2009),""))</f>
        <v/>
      </c>
      <c r="BJ145" s="57">
        <f>IF(OR($A145="",BJ$136=""),"",IFERROR(COUNTIFS('Employee Mapping'!$J$10:$J$2009,$A145,'Employee Mapping'!$K$10:$K$2009,BJ$134,'Employee Mapping'!$L$10:$L$2009,BJ$136)/COUNTA('Employee Mapping'!$G$10:$G$2009),""))</f>
        <v/>
      </c>
      <c r="BK145" s="57">
        <f>IF(OR($A145="",BK$136=""),"",IFERROR(COUNTIFS('Employee Mapping'!$J$10:$J$2009,$A145,'Employee Mapping'!$K$10:$K$2009,BK$134,'Employee Mapping'!$L$10:$L$2009,BK$136)/COUNTA('Employee Mapping'!$G$10:$G$2009),""))</f>
        <v/>
      </c>
      <c r="BL145" s="57">
        <f>IF(OR($A145="",BL$136=""),"",IFERROR(COUNTIFS('Employee Mapping'!$J$10:$J$2009,$A145,'Employee Mapping'!$K$10:$K$2009,BL$134,'Employee Mapping'!$L$10:$L$2009,BL$136)/COUNTA('Employee Mapping'!$G$10:$G$2009),""))</f>
        <v/>
      </c>
      <c r="BM145" s="57">
        <f>IF(OR($A145="",BM$136=""),"",IFERROR(COUNTIFS('Employee Mapping'!$J$10:$J$2009,$A145,'Employee Mapping'!$K$10:$K$2009,BM$134,'Employee Mapping'!$L$10:$L$2009,BM$136)/COUNTA('Employee Mapping'!$G$10:$G$2009),""))</f>
        <v/>
      </c>
      <c r="BN145" s="57">
        <f>IF(OR($A145="",BN$136=""),"",IFERROR(COUNTIFS('Employee Mapping'!$J$10:$J$2009,$A145,'Employee Mapping'!$K$10:$K$2009,BN$134,'Employee Mapping'!$L$10:$L$2009,BN$136)/COUNTA('Employee Mapping'!$G$10:$G$2009),""))</f>
        <v/>
      </c>
      <c r="BO145" s="57">
        <f>IF(OR($A145="",BO$136=""),"",IFERROR(COUNTIFS('Employee Mapping'!$J$10:$J$2009,$A145,'Employee Mapping'!$K$10:$K$2009,BO$134,'Employee Mapping'!$L$10:$L$2009,BO$136)/COUNTA('Employee Mapping'!$G$10:$G$2009),""))</f>
        <v/>
      </c>
      <c r="BP145" s="57">
        <f>IF(OR($A145="",BP$136=""),"",IFERROR(COUNTIFS('Employee Mapping'!$J$10:$J$2009,$A145,'Employee Mapping'!$K$10:$K$2009,BP$134,'Employee Mapping'!$L$10:$L$2009,BP$136)/COUNTA('Employee Mapping'!$G$10:$G$2009),""))</f>
        <v/>
      </c>
      <c r="BQ145" s="57">
        <f>IF(OR($A145="",BQ$136=""),"",IFERROR(COUNTIFS('Employee Mapping'!$J$10:$J$2009,$A145,'Employee Mapping'!$K$10:$K$2009,BQ$134,'Employee Mapping'!$L$10:$L$2009,BQ$136)/COUNTA('Employee Mapping'!$G$10:$G$2009),""))</f>
        <v/>
      </c>
      <c r="BR145" s="57">
        <f>IF(OR($A145="",BR$136=""),"",IFERROR(COUNTIFS('Employee Mapping'!$J$10:$J$2009,$A145,'Employee Mapping'!$K$10:$K$2009,BR$134,'Employee Mapping'!$L$10:$L$2009,BR$136)/COUNTA('Employee Mapping'!$G$10:$G$2009),""))</f>
        <v/>
      </c>
      <c r="BS145" s="57">
        <f>IF(OR($A145="",BS$136=""),"",IFERROR(COUNTIFS('Employee Mapping'!$J$10:$J$2009,$A145,'Employee Mapping'!$K$10:$K$2009,BS$134,'Employee Mapping'!$L$10:$L$2009,BS$136)/COUNTA('Employee Mapping'!$G$10:$G$2009),""))</f>
        <v/>
      </c>
      <c r="BT145" s="57">
        <f>IF(OR($A145="",BT$136=""),"",IFERROR(COUNTIFS('Employee Mapping'!$J$10:$J$2009,$A145,'Employee Mapping'!$K$10:$K$2009,BT$134,'Employee Mapping'!$L$10:$L$2009,BT$136)/COUNTA('Employee Mapping'!$G$10:$G$2009),""))</f>
        <v/>
      </c>
      <c r="BU145" s="57">
        <f>IF(OR($A145="",BU$136=""),"",IFERROR(COUNTIFS('Employee Mapping'!$J$10:$J$2009,$A145,'Employee Mapping'!$K$10:$K$2009,BU$134,'Employee Mapping'!$L$10:$L$2009,BU$136)/COUNTA('Employee Mapping'!$G$10:$G$2009),""))</f>
        <v/>
      </c>
      <c r="BV145" s="57">
        <f>IF(OR($A145="",BV$136=""),"",IFERROR(COUNTIFS('Employee Mapping'!$J$10:$J$2009,$A145,'Employee Mapping'!$K$10:$K$2009,BV$134,'Employee Mapping'!$L$10:$L$2009,BV$136)/COUNTA('Employee Mapping'!$G$10:$G$2009),""))</f>
        <v/>
      </c>
      <c r="BW145" s="57">
        <f>IF(OR($A145="",BW$136=""),"",IFERROR(COUNTIFS('Employee Mapping'!$J$10:$J$2009,$A145,'Employee Mapping'!$K$10:$K$2009,BW$134,'Employee Mapping'!$L$10:$L$2009,BW$136)/COUNTA('Employee Mapping'!$G$10:$G$2009),""))</f>
        <v/>
      </c>
      <c r="BX145" s="57">
        <f>IF(OR($A145="",BX$136=""),"",IFERROR(COUNTIFS('Employee Mapping'!$J$10:$J$2009,$A145,'Employee Mapping'!$K$10:$K$2009,BX$134,'Employee Mapping'!$L$10:$L$2009,BX$136)/COUNTA('Employee Mapping'!$G$10:$G$2009),""))</f>
        <v/>
      </c>
      <c r="BY145" s="57">
        <f>IF(OR($A145="",BY$136=""),"",IFERROR(COUNTIFS('Employee Mapping'!$J$10:$J$2009,$A145,'Employee Mapping'!$K$10:$K$2009,BY$134,'Employee Mapping'!$L$10:$L$2009,BY$136)/COUNTA('Employee Mapping'!$G$10:$G$2009),""))</f>
        <v/>
      </c>
      <c r="BZ145" s="57">
        <f>IF(OR($A145="",BZ$136=""),"",IFERROR(COUNTIFS('Employee Mapping'!$J$10:$J$2009,$A145,'Employee Mapping'!$K$10:$K$2009,BZ$134,'Employee Mapping'!$L$10:$L$2009,BZ$136)/COUNTA('Employee Mapping'!$G$10:$G$2009),""))</f>
        <v/>
      </c>
      <c r="CA145" s="57">
        <f>IF(OR($A145="",CA$136=""),"",IFERROR(COUNTIFS('Employee Mapping'!$J$10:$J$2009,$A145,'Employee Mapping'!$K$10:$K$2009,CA$134,'Employee Mapping'!$L$10:$L$2009,CA$136)/COUNTA('Employee Mapping'!$G$10:$G$2009),""))</f>
        <v/>
      </c>
      <c r="CB145" s="57">
        <f>IF(OR($A145="",CB$136=""),"",IFERROR(COUNTIFS('Employee Mapping'!$J$10:$J$2009,$A145,'Employee Mapping'!$K$10:$K$2009,CB$134,'Employee Mapping'!$L$10:$L$2009,CB$136)/COUNTA('Employee Mapping'!$G$10:$G$2009),""))</f>
        <v/>
      </c>
      <c r="CC145" s="57">
        <f>IF(OR($A145="",CC$136=""),"",IFERROR(COUNTIFS('Employee Mapping'!$J$10:$J$2009,$A145,'Employee Mapping'!$K$10:$K$2009,CC$134,'Employee Mapping'!$L$10:$L$2009,CC$136)/COUNTA('Employee Mapping'!$G$10:$G$2009),""))</f>
        <v/>
      </c>
      <c r="CD145" s="57">
        <f>IF(OR($A145="",CD$136=""),"",IFERROR(COUNTIFS('Employee Mapping'!$J$10:$J$2009,$A145,'Employee Mapping'!$K$10:$K$2009,CD$134,'Employee Mapping'!$L$10:$L$2009,CD$136)/COUNTA('Employee Mapping'!$G$10:$G$2009),""))</f>
        <v/>
      </c>
      <c r="CE145" s="57">
        <f>IF(OR($A145="",CE$136=""),"",IFERROR(COUNTIFS('Employee Mapping'!$J$10:$J$2009,$A145,'Employee Mapping'!$K$10:$K$2009,CE$134,'Employee Mapping'!$L$10:$L$2009,CE$136)/COUNTA('Employee Mapping'!$G$10:$G$2009),""))</f>
        <v/>
      </c>
      <c r="CF145" s="57">
        <f>IF(OR($A145="",CF$136=""),"",IFERROR(COUNTIFS('Employee Mapping'!$J$10:$J$2009,$A145,'Employee Mapping'!$K$10:$K$2009,CF$134,'Employee Mapping'!$L$10:$L$2009,CF$136)/COUNTA('Employee Mapping'!$G$10:$G$2009),""))</f>
        <v/>
      </c>
      <c r="CG145" s="57">
        <f>IF(OR($A145="",CG$136=""),"",IFERROR(COUNTIFS('Employee Mapping'!$J$10:$J$2009,$A145,'Employee Mapping'!$K$10:$K$2009,CG$134,'Employee Mapping'!$L$10:$L$2009,CG$136)/COUNTA('Employee Mapping'!$G$10:$G$2009),""))</f>
        <v/>
      </c>
      <c r="CH145" s="57">
        <f>IF(OR($A145="",CH$136=""),"",IFERROR(COUNTIFS('Employee Mapping'!$J$10:$J$2009,$A145,'Employee Mapping'!$K$10:$K$2009,CH$134,'Employee Mapping'!$L$10:$L$2009,CH$136)/COUNTA('Employee Mapping'!$G$10:$G$2009),""))</f>
        <v/>
      </c>
      <c r="CI145" s="57">
        <f>IF(OR($A145="",CI$136=""),"",IFERROR(COUNTIFS('Employee Mapping'!$J$10:$J$2009,$A145,'Employee Mapping'!$K$10:$K$2009,CI$134,'Employee Mapping'!$L$10:$L$2009,CI$136)/COUNTA('Employee Mapping'!$G$10:$G$2009),""))</f>
        <v/>
      </c>
      <c r="CJ145" s="57">
        <f>IF(OR($A145="",CJ$136=""),"",IFERROR(COUNTIFS('Employee Mapping'!$J$10:$J$2009,$A145,'Employee Mapping'!$K$10:$K$2009,CJ$134,'Employee Mapping'!$L$10:$L$2009,CJ$136)/COUNTA('Employee Mapping'!$G$10:$G$2009),""))</f>
        <v/>
      </c>
      <c r="CK145" s="57">
        <f>IF(OR($A145="",CK$136=""),"",IFERROR(COUNTIFS('Employee Mapping'!$J$10:$J$2009,$A145,'Employee Mapping'!$K$10:$K$2009,CK$134,'Employee Mapping'!$L$10:$L$2009,CK$136)/COUNTA('Employee Mapping'!$G$10:$G$2009),""))</f>
        <v/>
      </c>
      <c r="CL145" s="57">
        <f>IF(OR($A145="",CL$136=""),"",IFERROR(COUNTIFS('Employee Mapping'!$J$10:$J$2009,$A145,'Employee Mapping'!$K$10:$K$2009,CL$134,'Employee Mapping'!$L$10:$L$2009,CL$136)/COUNTA('Employee Mapping'!$G$10:$G$2009),""))</f>
        <v/>
      </c>
      <c r="CM145" s="57">
        <f>IF(OR($A145="",CM$136=""),"",IFERROR(COUNTIFS('Employee Mapping'!$J$10:$J$2009,$A145,'Employee Mapping'!$K$10:$K$2009,CM$134,'Employee Mapping'!$L$10:$L$2009,CM$136)/COUNTA('Employee Mapping'!$G$10:$G$2009),""))</f>
        <v/>
      </c>
      <c r="CN145" s="57">
        <f>IF(OR($A145="",CN$136=""),"",IFERROR(COUNTIFS('Employee Mapping'!$J$10:$J$2009,$A145,'Employee Mapping'!$K$10:$K$2009,CN$134,'Employee Mapping'!$L$10:$L$2009,CN$136)/COUNTA('Employee Mapping'!$G$10:$G$2009),""))</f>
        <v/>
      </c>
      <c r="CO145" s="57">
        <f>IF(OR($A145="",CO$136=""),"",IFERROR(COUNTIFS('Employee Mapping'!$J$10:$J$2009,$A145,'Employee Mapping'!$K$10:$K$2009,CO$134,'Employee Mapping'!$L$10:$L$2009,CO$136)/COUNTA('Employee Mapping'!$G$10:$G$2009),""))</f>
        <v/>
      </c>
      <c r="CP145" s="57">
        <f>IF(OR($A145="",CP$136=""),"",IFERROR(COUNTIFS('Employee Mapping'!$J$10:$J$2009,$A145,'Employee Mapping'!$K$10:$K$2009,CP$134,'Employee Mapping'!$L$10:$L$2009,CP$136)/COUNTA('Employee Mapping'!$G$10:$G$2009),""))</f>
        <v/>
      </c>
      <c r="CQ145" s="57">
        <f>IF(OR($A145="",CQ$136=""),"",IFERROR(COUNTIFS('Employee Mapping'!$J$10:$J$2009,$A145,'Employee Mapping'!$K$10:$K$2009,CQ$134,'Employee Mapping'!$L$10:$L$2009,CQ$136)/COUNTA('Employee Mapping'!$G$10:$G$2009),""))</f>
        <v/>
      </c>
      <c r="CR145" s="57">
        <f>IF(OR($A145="",CR$136=""),"",IFERROR(COUNTIFS('Employee Mapping'!$J$10:$J$2009,$A145,'Employee Mapping'!$K$10:$K$2009,CR$134,'Employee Mapping'!$L$10:$L$2009,CR$136)/COUNTA('Employee Mapping'!$G$10:$G$2009),""))</f>
        <v/>
      </c>
      <c r="CS145" s="57">
        <f>IF(OR($A145="",CS$136=""),"",IFERROR(COUNTIFS('Employee Mapping'!$J$10:$J$2009,$A145,'Employee Mapping'!$K$10:$K$2009,CS$134,'Employee Mapping'!$L$10:$L$2009,CS$136)/COUNTA('Employee Mapping'!$G$10:$G$2009),""))</f>
        <v/>
      </c>
      <c r="CT145" s="57">
        <f>IF(OR($A145="",CT$136=""),"",IFERROR(COUNTIFS('Employee Mapping'!$J$10:$J$2009,$A145,'Employee Mapping'!$K$10:$K$2009,CT$134,'Employee Mapping'!$L$10:$L$2009,CT$136)/COUNTA('Employee Mapping'!$G$10:$G$2009),""))</f>
        <v/>
      </c>
      <c r="CU145" s="58">
        <f>IF($A145="","",SUM(C145:CT145))</f>
        <v/>
      </c>
    </row>
    <row r="146">
      <c r="A146">
        <f>IF(SETUP!$C157="","",SETUP!$C157)</f>
        <v/>
      </c>
      <c r="B146" s="9">
        <f>IF(SETUP!$C157="","",SETUP!$B157&amp;" / "&amp;SETUP!$D157)</f>
        <v/>
      </c>
      <c r="C146" s="57">
        <f>IF(OR($A146="",C$136=""),"",IFERROR(COUNTIFS('Employee Mapping'!$J$10:$J$2009,$A146,'Employee Mapping'!$K$10:$K$2009,C$134,'Employee Mapping'!$L$10:$L$2009,C$136)/COUNTA('Employee Mapping'!$G$10:$G$2009),""))</f>
        <v/>
      </c>
      <c r="D146" s="57">
        <f>IF(OR($A146="",D$136=""),"",IFERROR(COUNTIFS('Employee Mapping'!$J$10:$J$2009,$A146,'Employee Mapping'!$K$10:$K$2009,D$134,'Employee Mapping'!$L$10:$L$2009,D$136)/COUNTA('Employee Mapping'!$G$10:$G$2009),""))</f>
        <v/>
      </c>
      <c r="E146" s="57">
        <f>IF(OR($A146="",E$136=""),"",IFERROR(COUNTIFS('Employee Mapping'!$J$10:$J$2009,$A146,'Employee Mapping'!$K$10:$K$2009,E$134,'Employee Mapping'!$L$10:$L$2009,E$136)/COUNTA('Employee Mapping'!$G$10:$G$2009),""))</f>
        <v/>
      </c>
      <c r="F146" s="57">
        <f>IF(OR($A146="",F$136=""),"",IFERROR(COUNTIFS('Employee Mapping'!$J$10:$J$2009,$A146,'Employee Mapping'!$K$10:$K$2009,F$134,'Employee Mapping'!$L$10:$L$2009,F$136)/COUNTA('Employee Mapping'!$G$10:$G$2009),""))</f>
        <v/>
      </c>
      <c r="G146" s="57">
        <f>IF(OR($A146="",G$136=""),"",IFERROR(COUNTIFS('Employee Mapping'!$J$10:$J$2009,$A146,'Employee Mapping'!$K$10:$K$2009,G$134,'Employee Mapping'!$L$10:$L$2009,G$136)/COUNTA('Employee Mapping'!$G$10:$G$2009),""))</f>
        <v/>
      </c>
      <c r="H146" s="57">
        <f>IF(OR($A146="",H$136=""),"",IFERROR(COUNTIFS('Employee Mapping'!$J$10:$J$2009,$A146,'Employee Mapping'!$K$10:$K$2009,H$134,'Employee Mapping'!$L$10:$L$2009,H$136)/COUNTA('Employee Mapping'!$G$10:$G$2009),""))</f>
        <v/>
      </c>
      <c r="I146" s="57">
        <f>IF(OR($A146="",I$136=""),"",IFERROR(COUNTIFS('Employee Mapping'!$J$10:$J$2009,$A146,'Employee Mapping'!$K$10:$K$2009,I$134,'Employee Mapping'!$L$10:$L$2009,I$136)/COUNTA('Employee Mapping'!$G$10:$G$2009),""))</f>
        <v/>
      </c>
      <c r="J146" s="57">
        <f>IF(OR($A146="",J$136=""),"",IFERROR(COUNTIFS('Employee Mapping'!$J$10:$J$2009,$A146,'Employee Mapping'!$K$10:$K$2009,J$134,'Employee Mapping'!$L$10:$L$2009,J$136)/COUNTA('Employee Mapping'!$G$10:$G$2009),""))</f>
        <v/>
      </c>
      <c r="K146" s="57">
        <f>IF(OR($A146="",K$136=""),"",IFERROR(COUNTIFS('Employee Mapping'!$J$10:$J$2009,$A146,'Employee Mapping'!$K$10:$K$2009,K$134,'Employee Mapping'!$L$10:$L$2009,K$136)/COUNTA('Employee Mapping'!$G$10:$G$2009),""))</f>
        <v/>
      </c>
      <c r="L146" s="57">
        <f>IF(OR($A146="",L$136=""),"",IFERROR(COUNTIFS('Employee Mapping'!$J$10:$J$2009,$A146,'Employee Mapping'!$K$10:$K$2009,L$134,'Employee Mapping'!$L$10:$L$2009,L$136)/COUNTA('Employee Mapping'!$G$10:$G$2009),""))</f>
        <v/>
      </c>
      <c r="M146" s="57">
        <f>IF(OR($A146="",M$136=""),"",IFERROR(COUNTIFS('Employee Mapping'!$J$10:$J$2009,$A146,'Employee Mapping'!$K$10:$K$2009,M$134,'Employee Mapping'!$L$10:$L$2009,M$136)/COUNTA('Employee Mapping'!$G$10:$G$2009),""))</f>
        <v/>
      </c>
      <c r="N146" s="57">
        <f>IF(OR($A146="",N$136=""),"",IFERROR(COUNTIFS('Employee Mapping'!$J$10:$J$2009,$A146,'Employee Mapping'!$K$10:$K$2009,N$134,'Employee Mapping'!$L$10:$L$2009,N$136)/COUNTA('Employee Mapping'!$G$10:$G$2009),""))</f>
        <v/>
      </c>
      <c r="O146" s="57">
        <f>IF(OR($A146="",O$136=""),"",IFERROR(COUNTIFS('Employee Mapping'!$J$10:$J$2009,$A146,'Employee Mapping'!$K$10:$K$2009,O$134,'Employee Mapping'!$L$10:$L$2009,O$136)/COUNTA('Employee Mapping'!$G$10:$G$2009),""))</f>
        <v/>
      </c>
      <c r="P146" s="57">
        <f>IF(OR($A146="",P$136=""),"",IFERROR(COUNTIFS('Employee Mapping'!$J$10:$J$2009,$A146,'Employee Mapping'!$K$10:$K$2009,P$134,'Employee Mapping'!$L$10:$L$2009,P$136)/COUNTA('Employee Mapping'!$G$10:$G$2009),""))</f>
        <v/>
      </c>
      <c r="Q146" s="57">
        <f>IF(OR($A146="",Q$136=""),"",IFERROR(COUNTIFS('Employee Mapping'!$J$10:$J$2009,$A146,'Employee Mapping'!$K$10:$K$2009,Q$134,'Employee Mapping'!$L$10:$L$2009,Q$136)/COUNTA('Employee Mapping'!$G$10:$G$2009),""))</f>
        <v/>
      </c>
      <c r="R146" s="57">
        <f>IF(OR($A146="",R$136=""),"",IFERROR(COUNTIFS('Employee Mapping'!$J$10:$J$2009,$A146,'Employee Mapping'!$K$10:$K$2009,R$134,'Employee Mapping'!$L$10:$L$2009,R$136)/COUNTA('Employee Mapping'!$G$10:$G$2009),""))</f>
        <v/>
      </c>
      <c r="S146" s="57">
        <f>IF(OR($A146="",S$136=""),"",IFERROR(COUNTIFS('Employee Mapping'!$J$10:$J$2009,$A146,'Employee Mapping'!$K$10:$K$2009,S$134,'Employee Mapping'!$L$10:$L$2009,S$136)/COUNTA('Employee Mapping'!$G$10:$G$2009),""))</f>
        <v/>
      </c>
      <c r="T146" s="57">
        <f>IF(OR($A146="",T$136=""),"",IFERROR(COUNTIFS('Employee Mapping'!$J$10:$J$2009,$A146,'Employee Mapping'!$K$10:$K$2009,T$134,'Employee Mapping'!$L$10:$L$2009,T$136)/COUNTA('Employee Mapping'!$G$10:$G$2009),""))</f>
        <v/>
      </c>
      <c r="U146" s="57">
        <f>IF(OR($A146="",U$136=""),"",IFERROR(COUNTIFS('Employee Mapping'!$J$10:$J$2009,$A146,'Employee Mapping'!$K$10:$K$2009,U$134,'Employee Mapping'!$L$10:$L$2009,U$136)/COUNTA('Employee Mapping'!$G$10:$G$2009),""))</f>
        <v/>
      </c>
      <c r="V146" s="57">
        <f>IF(OR($A146="",V$136=""),"",IFERROR(COUNTIFS('Employee Mapping'!$J$10:$J$2009,$A146,'Employee Mapping'!$K$10:$K$2009,V$134,'Employee Mapping'!$L$10:$L$2009,V$136)/COUNTA('Employee Mapping'!$G$10:$G$2009),""))</f>
        <v/>
      </c>
      <c r="W146" s="57">
        <f>IF(OR($A146="",W$136=""),"",IFERROR(COUNTIFS('Employee Mapping'!$J$10:$J$2009,$A146,'Employee Mapping'!$K$10:$K$2009,W$134,'Employee Mapping'!$L$10:$L$2009,W$136)/COUNTA('Employee Mapping'!$G$10:$G$2009),""))</f>
        <v/>
      </c>
      <c r="X146" s="57">
        <f>IF(OR($A146="",X$136=""),"",IFERROR(COUNTIFS('Employee Mapping'!$J$10:$J$2009,$A146,'Employee Mapping'!$K$10:$K$2009,X$134,'Employee Mapping'!$L$10:$L$2009,X$136)/COUNTA('Employee Mapping'!$G$10:$G$2009),""))</f>
        <v/>
      </c>
      <c r="Y146" s="57">
        <f>IF(OR($A146="",Y$136=""),"",IFERROR(COUNTIFS('Employee Mapping'!$J$10:$J$2009,$A146,'Employee Mapping'!$K$10:$K$2009,Y$134,'Employee Mapping'!$L$10:$L$2009,Y$136)/COUNTA('Employee Mapping'!$G$10:$G$2009),""))</f>
        <v/>
      </c>
      <c r="Z146" s="57">
        <f>IF(OR($A146="",Z$136=""),"",IFERROR(COUNTIFS('Employee Mapping'!$J$10:$J$2009,$A146,'Employee Mapping'!$K$10:$K$2009,Z$134,'Employee Mapping'!$L$10:$L$2009,Z$136)/COUNTA('Employee Mapping'!$G$10:$G$2009),""))</f>
        <v/>
      </c>
      <c r="AA146" s="57">
        <f>IF(OR($A146="",AA$136=""),"",IFERROR(COUNTIFS('Employee Mapping'!$J$10:$J$2009,$A146,'Employee Mapping'!$K$10:$K$2009,AA$134,'Employee Mapping'!$L$10:$L$2009,AA$136)/COUNTA('Employee Mapping'!$G$10:$G$2009),""))</f>
        <v/>
      </c>
      <c r="AB146" s="57">
        <f>IF(OR($A146="",AB$136=""),"",IFERROR(COUNTIFS('Employee Mapping'!$J$10:$J$2009,$A146,'Employee Mapping'!$K$10:$K$2009,AB$134,'Employee Mapping'!$L$10:$L$2009,AB$136)/COUNTA('Employee Mapping'!$G$10:$G$2009),""))</f>
        <v/>
      </c>
      <c r="AC146" s="57">
        <f>IF(OR($A146="",AC$136=""),"",IFERROR(COUNTIFS('Employee Mapping'!$J$10:$J$2009,$A146,'Employee Mapping'!$K$10:$K$2009,AC$134,'Employee Mapping'!$L$10:$L$2009,AC$136)/COUNTA('Employee Mapping'!$G$10:$G$2009),""))</f>
        <v/>
      </c>
      <c r="AD146" s="57">
        <f>IF(OR($A146="",AD$136=""),"",IFERROR(COUNTIFS('Employee Mapping'!$J$10:$J$2009,$A146,'Employee Mapping'!$K$10:$K$2009,AD$134,'Employee Mapping'!$L$10:$L$2009,AD$136)/COUNTA('Employee Mapping'!$G$10:$G$2009),""))</f>
        <v/>
      </c>
      <c r="AE146" s="57">
        <f>IF(OR($A146="",AE$136=""),"",IFERROR(COUNTIFS('Employee Mapping'!$J$10:$J$2009,$A146,'Employee Mapping'!$K$10:$K$2009,AE$134,'Employee Mapping'!$L$10:$L$2009,AE$136)/COUNTA('Employee Mapping'!$G$10:$G$2009),""))</f>
        <v/>
      </c>
      <c r="AF146" s="57">
        <f>IF(OR($A146="",AF$136=""),"",IFERROR(COUNTIFS('Employee Mapping'!$J$10:$J$2009,$A146,'Employee Mapping'!$K$10:$K$2009,AF$134,'Employee Mapping'!$L$10:$L$2009,AF$136)/COUNTA('Employee Mapping'!$G$10:$G$2009),""))</f>
        <v/>
      </c>
      <c r="AG146" s="57">
        <f>IF(OR($A146="",AG$136=""),"",IFERROR(COUNTIFS('Employee Mapping'!$J$10:$J$2009,$A146,'Employee Mapping'!$K$10:$K$2009,AG$134,'Employee Mapping'!$L$10:$L$2009,AG$136)/COUNTA('Employee Mapping'!$G$10:$G$2009),""))</f>
        <v/>
      </c>
      <c r="AH146" s="57">
        <f>IF(OR($A146="",AH$136=""),"",IFERROR(COUNTIFS('Employee Mapping'!$J$10:$J$2009,$A146,'Employee Mapping'!$K$10:$K$2009,AH$134,'Employee Mapping'!$L$10:$L$2009,AH$136)/COUNTA('Employee Mapping'!$G$10:$G$2009),""))</f>
        <v/>
      </c>
      <c r="AI146" s="57">
        <f>IF(OR($A146="",AI$136=""),"",IFERROR(COUNTIFS('Employee Mapping'!$J$10:$J$2009,$A146,'Employee Mapping'!$K$10:$K$2009,AI$134,'Employee Mapping'!$L$10:$L$2009,AI$136)/COUNTA('Employee Mapping'!$G$10:$G$2009),""))</f>
        <v/>
      </c>
      <c r="AJ146" s="57">
        <f>IF(OR($A146="",AJ$136=""),"",IFERROR(COUNTIFS('Employee Mapping'!$J$10:$J$2009,$A146,'Employee Mapping'!$K$10:$K$2009,AJ$134,'Employee Mapping'!$L$10:$L$2009,AJ$136)/COUNTA('Employee Mapping'!$G$10:$G$2009),""))</f>
        <v/>
      </c>
      <c r="AK146" s="57">
        <f>IF(OR($A146="",AK$136=""),"",IFERROR(COUNTIFS('Employee Mapping'!$J$10:$J$2009,$A146,'Employee Mapping'!$K$10:$K$2009,AK$134,'Employee Mapping'!$L$10:$L$2009,AK$136)/COUNTA('Employee Mapping'!$G$10:$G$2009),""))</f>
        <v/>
      </c>
      <c r="AL146" s="57">
        <f>IF(OR($A146="",AL$136=""),"",IFERROR(COUNTIFS('Employee Mapping'!$J$10:$J$2009,$A146,'Employee Mapping'!$K$10:$K$2009,AL$134,'Employee Mapping'!$L$10:$L$2009,AL$136)/COUNTA('Employee Mapping'!$G$10:$G$2009),""))</f>
        <v/>
      </c>
      <c r="AM146" s="57">
        <f>IF(OR($A146="",AM$136=""),"",IFERROR(COUNTIFS('Employee Mapping'!$J$10:$J$2009,$A146,'Employee Mapping'!$K$10:$K$2009,AM$134,'Employee Mapping'!$L$10:$L$2009,AM$136)/COUNTA('Employee Mapping'!$G$10:$G$2009),""))</f>
        <v/>
      </c>
      <c r="AN146" s="57">
        <f>IF(OR($A146="",AN$136=""),"",IFERROR(COUNTIFS('Employee Mapping'!$J$10:$J$2009,$A146,'Employee Mapping'!$K$10:$K$2009,AN$134,'Employee Mapping'!$L$10:$L$2009,AN$136)/COUNTA('Employee Mapping'!$G$10:$G$2009),""))</f>
        <v/>
      </c>
      <c r="AO146" s="57">
        <f>IF(OR($A146="",AO$136=""),"",IFERROR(COUNTIFS('Employee Mapping'!$J$10:$J$2009,$A146,'Employee Mapping'!$K$10:$K$2009,AO$134,'Employee Mapping'!$L$10:$L$2009,AO$136)/COUNTA('Employee Mapping'!$G$10:$G$2009),""))</f>
        <v/>
      </c>
      <c r="AP146" s="57">
        <f>IF(OR($A146="",AP$136=""),"",IFERROR(COUNTIFS('Employee Mapping'!$J$10:$J$2009,$A146,'Employee Mapping'!$K$10:$K$2009,AP$134,'Employee Mapping'!$L$10:$L$2009,AP$136)/COUNTA('Employee Mapping'!$G$10:$G$2009),""))</f>
        <v/>
      </c>
      <c r="AQ146" s="57">
        <f>IF(OR($A146="",AQ$136=""),"",IFERROR(COUNTIFS('Employee Mapping'!$J$10:$J$2009,$A146,'Employee Mapping'!$K$10:$K$2009,AQ$134,'Employee Mapping'!$L$10:$L$2009,AQ$136)/COUNTA('Employee Mapping'!$G$10:$G$2009),""))</f>
        <v/>
      </c>
      <c r="AR146" s="57">
        <f>IF(OR($A146="",AR$136=""),"",IFERROR(COUNTIFS('Employee Mapping'!$J$10:$J$2009,$A146,'Employee Mapping'!$K$10:$K$2009,AR$134,'Employee Mapping'!$L$10:$L$2009,AR$136)/COUNTA('Employee Mapping'!$G$10:$G$2009),""))</f>
        <v/>
      </c>
      <c r="AS146" s="57">
        <f>IF(OR($A146="",AS$136=""),"",IFERROR(COUNTIFS('Employee Mapping'!$J$10:$J$2009,$A146,'Employee Mapping'!$K$10:$K$2009,AS$134,'Employee Mapping'!$L$10:$L$2009,AS$136)/COUNTA('Employee Mapping'!$G$10:$G$2009),""))</f>
        <v/>
      </c>
      <c r="AT146" s="57">
        <f>IF(OR($A146="",AT$136=""),"",IFERROR(COUNTIFS('Employee Mapping'!$J$10:$J$2009,$A146,'Employee Mapping'!$K$10:$K$2009,AT$134,'Employee Mapping'!$L$10:$L$2009,AT$136)/COUNTA('Employee Mapping'!$G$10:$G$2009),""))</f>
        <v/>
      </c>
      <c r="AU146" s="57">
        <f>IF(OR($A146="",AU$136=""),"",IFERROR(COUNTIFS('Employee Mapping'!$J$10:$J$2009,$A146,'Employee Mapping'!$K$10:$K$2009,AU$134,'Employee Mapping'!$L$10:$L$2009,AU$136)/COUNTA('Employee Mapping'!$G$10:$G$2009),""))</f>
        <v/>
      </c>
      <c r="AV146" s="57">
        <f>IF(OR($A146="",AV$136=""),"",IFERROR(COUNTIFS('Employee Mapping'!$J$10:$J$2009,$A146,'Employee Mapping'!$K$10:$K$2009,AV$134,'Employee Mapping'!$L$10:$L$2009,AV$136)/COUNTA('Employee Mapping'!$G$10:$G$2009),""))</f>
        <v/>
      </c>
      <c r="AW146" s="57">
        <f>IF(OR($A146="",AW$136=""),"",IFERROR(COUNTIFS('Employee Mapping'!$J$10:$J$2009,$A146,'Employee Mapping'!$K$10:$K$2009,AW$134,'Employee Mapping'!$L$10:$L$2009,AW$136)/COUNTA('Employee Mapping'!$G$10:$G$2009),""))</f>
        <v/>
      </c>
      <c r="AX146" s="57">
        <f>IF(OR($A146="",AX$136=""),"",IFERROR(COUNTIFS('Employee Mapping'!$J$10:$J$2009,$A146,'Employee Mapping'!$K$10:$K$2009,AX$134,'Employee Mapping'!$L$10:$L$2009,AX$136)/COUNTA('Employee Mapping'!$G$10:$G$2009),""))</f>
        <v/>
      </c>
      <c r="AY146" s="57">
        <f>IF(OR($A146="",AY$136=""),"",IFERROR(COUNTIFS('Employee Mapping'!$J$10:$J$2009,$A146,'Employee Mapping'!$K$10:$K$2009,AY$134,'Employee Mapping'!$L$10:$L$2009,AY$136)/COUNTA('Employee Mapping'!$G$10:$G$2009),""))</f>
        <v/>
      </c>
      <c r="AZ146" s="57">
        <f>IF(OR($A146="",AZ$136=""),"",IFERROR(COUNTIFS('Employee Mapping'!$J$10:$J$2009,$A146,'Employee Mapping'!$K$10:$K$2009,AZ$134,'Employee Mapping'!$L$10:$L$2009,AZ$136)/COUNTA('Employee Mapping'!$G$10:$G$2009),""))</f>
        <v/>
      </c>
      <c r="BA146" s="57">
        <f>IF(OR($A146="",BA$136=""),"",IFERROR(COUNTIFS('Employee Mapping'!$J$10:$J$2009,$A146,'Employee Mapping'!$K$10:$K$2009,BA$134,'Employee Mapping'!$L$10:$L$2009,BA$136)/COUNTA('Employee Mapping'!$G$10:$G$2009),""))</f>
        <v/>
      </c>
      <c r="BB146" s="57">
        <f>IF(OR($A146="",BB$136=""),"",IFERROR(COUNTIFS('Employee Mapping'!$J$10:$J$2009,$A146,'Employee Mapping'!$K$10:$K$2009,BB$134,'Employee Mapping'!$L$10:$L$2009,BB$136)/COUNTA('Employee Mapping'!$G$10:$G$2009),""))</f>
        <v/>
      </c>
      <c r="BC146" s="57">
        <f>IF(OR($A146="",BC$136=""),"",IFERROR(COUNTIFS('Employee Mapping'!$J$10:$J$2009,$A146,'Employee Mapping'!$K$10:$K$2009,BC$134,'Employee Mapping'!$L$10:$L$2009,BC$136)/COUNTA('Employee Mapping'!$G$10:$G$2009),""))</f>
        <v/>
      </c>
      <c r="BD146" s="57">
        <f>IF(OR($A146="",BD$136=""),"",IFERROR(COUNTIFS('Employee Mapping'!$J$10:$J$2009,$A146,'Employee Mapping'!$K$10:$K$2009,BD$134,'Employee Mapping'!$L$10:$L$2009,BD$136)/COUNTA('Employee Mapping'!$G$10:$G$2009),""))</f>
        <v/>
      </c>
      <c r="BE146" s="57">
        <f>IF(OR($A146="",BE$136=""),"",IFERROR(COUNTIFS('Employee Mapping'!$J$10:$J$2009,$A146,'Employee Mapping'!$K$10:$K$2009,BE$134,'Employee Mapping'!$L$10:$L$2009,BE$136)/COUNTA('Employee Mapping'!$G$10:$G$2009),""))</f>
        <v/>
      </c>
      <c r="BF146" s="57">
        <f>IF(OR($A146="",BF$136=""),"",IFERROR(COUNTIFS('Employee Mapping'!$J$10:$J$2009,$A146,'Employee Mapping'!$K$10:$K$2009,BF$134,'Employee Mapping'!$L$10:$L$2009,BF$136)/COUNTA('Employee Mapping'!$G$10:$G$2009),""))</f>
        <v/>
      </c>
      <c r="BG146" s="57">
        <f>IF(OR($A146="",BG$136=""),"",IFERROR(COUNTIFS('Employee Mapping'!$J$10:$J$2009,$A146,'Employee Mapping'!$K$10:$K$2009,BG$134,'Employee Mapping'!$L$10:$L$2009,BG$136)/COUNTA('Employee Mapping'!$G$10:$G$2009),""))</f>
        <v/>
      </c>
      <c r="BH146" s="57">
        <f>IF(OR($A146="",BH$136=""),"",IFERROR(COUNTIFS('Employee Mapping'!$J$10:$J$2009,$A146,'Employee Mapping'!$K$10:$K$2009,BH$134,'Employee Mapping'!$L$10:$L$2009,BH$136)/COUNTA('Employee Mapping'!$G$10:$G$2009),""))</f>
        <v/>
      </c>
      <c r="BI146" s="57">
        <f>IF(OR($A146="",BI$136=""),"",IFERROR(COUNTIFS('Employee Mapping'!$J$10:$J$2009,$A146,'Employee Mapping'!$K$10:$K$2009,BI$134,'Employee Mapping'!$L$10:$L$2009,BI$136)/COUNTA('Employee Mapping'!$G$10:$G$2009),""))</f>
        <v/>
      </c>
      <c r="BJ146" s="57">
        <f>IF(OR($A146="",BJ$136=""),"",IFERROR(COUNTIFS('Employee Mapping'!$J$10:$J$2009,$A146,'Employee Mapping'!$K$10:$K$2009,BJ$134,'Employee Mapping'!$L$10:$L$2009,BJ$136)/COUNTA('Employee Mapping'!$G$10:$G$2009),""))</f>
        <v/>
      </c>
      <c r="BK146" s="57">
        <f>IF(OR($A146="",BK$136=""),"",IFERROR(COUNTIFS('Employee Mapping'!$J$10:$J$2009,$A146,'Employee Mapping'!$K$10:$K$2009,BK$134,'Employee Mapping'!$L$10:$L$2009,BK$136)/COUNTA('Employee Mapping'!$G$10:$G$2009),""))</f>
        <v/>
      </c>
      <c r="BL146" s="57">
        <f>IF(OR($A146="",BL$136=""),"",IFERROR(COUNTIFS('Employee Mapping'!$J$10:$J$2009,$A146,'Employee Mapping'!$K$10:$K$2009,BL$134,'Employee Mapping'!$L$10:$L$2009,BL$136)/COUNTA('Employee Mapping'!$G$10:$G$2009),""))</f>
        <v/>
      </c>
      <c r="BM146" s="57">
        <f>IF(OR($A146="",BM$136=""),"",IFERROR(COUNTIFS('Employee Mapping'!$J$10:$J$2009,$A146,'Employee Mapping'!$K$10:$K$2009,BM$134,'Employee Mapping'!$L$10:$L$2009,BM$136)/COUNTA('Employee Mapping'!$G$10:$G$2009),""))</f>
        <v/>
      </c>
      <c r="BN146" s="57">
        <f>IF(OR($A146="",BN$136=""),"",IFERROR(COUNTIFS('Employee Mapping'!$J$10:$J$2009,$A146,'Employee Mapping'!$K$10:$K$2009,BN$134,'Employee Mapping'!$L$10:$L$2009,BN$136)/COUNTA('Employee Mapping'!$G$10:$G$2009),""))</f>
        <v/>
      </c>
      <c r="BO146" s="57">
        <f>IF(OR($A146="",BO$136=""),"",IFERROR(COUNTIFS('Employee Mapping'!$J$10:$J$2009,$A146,'Employee Mapping'!$K$10:$K$2009,BO$134,'Employee Mapping'!$L$10:$L$2009,BO$136)/COUNTA('Employee Mapping'!$G$10:$G$2009),""))</f>
        <v/>
      </c>
      <c r="BP146" s="57">
        <f>IF(OR($A146="",BP$136=""),"",IFERROR(COUNTIFS('Employee Mapping'!$J$10:$J$2009,$A146,'Employee Mapping'!$K$10:$K$2009,BP$134,'Employee Mapping'!$L$10:$L$2009,BP$136)/COUNTA('Employee Mapping'!$G$10:$G$2009),""))</f>
        <v/>
      </c>
      <c r="BQ146" s="57">
        <f>IF(OR($A146="",BQ$136=""),"",IFERROR(COUNTIFS('Employee Mapping'!$J$10:$J$2009,$A146,'Employee Mapping'!$K$10:$K$2009,BQ$134,'Employee Mapping'!$L$10:$L$2009,BQ$136)/COUNTA('Employee Mapping'!$G$10:$G$2009),""))</f>
        <v/>
      </c>
      <c r="BR146" s="57">
        <f>IF(OR($A146="",BR$136=""),"",IFERROR(COUNTIFS('Employee Mapping'!$J$10:$J$2009,$A146,'Employee Mapping'!$K$10:$K$2009,BR$134,'Employee Mapping'!$L$10:$L$2009,BR$136)/COUNTA('Employee Mapping'!$G$10:$G$2009),""))</f>
        <v/>
      </c>
      <c r="BS146" s="57">
        <f>IF(OR($A146="",BS$136=""),"",IFERROR(COUNTIFS('Employee Mapping'!$J$10:$J$2009,$A146,'Employee Mapping'!$K$10:$K$2009,BS$134,'Employee Mapping'!$L$10:$L$2009,BS$136)/COUNTA('Employee Mapping'!$G$10:$G$2009),""))</f>
        <v/>
      </c>
      <c r="BT146" s="57">
        <f>IF(OR($A146="",BT$136=""),"",IFERROR(COUNTIFS('Employee Mapping'!$J$10:$J$2009,$A146,'Employee Mapping'!$K$10:$K$2009,BT$134,'Employee Mapping'!$L$10:$L$2009,BT$136)/COUNTA('Employee Mapping'!$G$10:$G$2009),""))</f>
        <v/>
      </c>
      <c r="BU146" s="57">
        <f>IF(OR($A146="",BU$136=""),"",IFERROR(COUNTIFS('Employee Mapping'!$J$10:$J$2009,$A146,'Employee Mapping'!$K$10:$K$2009,BU$134,'Employee Mapping'!$L$10:$L$2009,BU$136)/COUNTA('Employee Mapping'!$G$10:$G$2009),""))</f>
        <v/>
      </c>
      <c r="BV146" s="57">
        <f>IF(OR($A146="",BV$136=""),"",IFERROR(COUNTIFS('Employee Mapping'!$J$10:$J$2009,$A146,'Employee Mapping'!$K$10:$K$2009,BV$134,'Employee Mapping'!$L$10:$L$2009,BV$136)/COUNTA('Employee Mapping'!$G$10:$G$2009),""))</f>
        <v/>
      </c>
      <c r="BW146" s="57">
        <f>IF(OR($A146="",BW$136=""),"",IFERROR(COUNTIFS('Employee Mapping'!$J$10:$J$2009,$A146,'Employee Mapping'!$K$10:$K$2009,BW$134,'Employee Mapping'!$L$10:$L$2009,BW$136)/COUNTA('Employee Mapping'!$G$10:$G$2009),""))</f>
        <v/>
      </c>
      <c r="BX146" s="57">
        <f>IF(OR($A146="",BX$136=""),"",IFERROR(COUNTIFS('Employee Mapping'!$J$10:$J$2009,$A146,'Employee Mapping'!$K$10:$K$2009,BX$134,'Employee Mapping'!$L$10:$L$2009,BX$136)/COUNTA('Employee Mapping'!$G$10:$G$2009),""))</f>
        <v/>
      </c>
      <c r="BY146" s="57">
        <f>IF(OR($A146="",BY$136=""),"",IFERROR(COUNTIFS('Employee Mapping'!$J$10:$J$2009,$A146,'Employee Mapping'!$K$10:$K$2009,BY$134,'Employee Mapping'!$L$10:$L$2009,BY$136)/COUNTA('Employee Mapping'!$G$10:$G$2009),""))</f>
        <v/>
      </c>
      <c r="BZ146" s="57">
        <f>IF(OR($A146="",BZ$136=""),"",IFERROR(COUNTIFS('Employee Mapping'!$J$10:$J$2009,$A146,'Employee Mapping'!$K$10:$K$2009,BZ$134,'Employee Mapping'!$L$10:$L$2009,BZ$136)/COUNTA('Employee Mapping'!$G$10:$G$2009),""))</f>
        <v/>
      </c>
      <c r="CA146" s="57">
        <f>IF(OR($A146="",CA$136=""),"",IFERROR(COUNTIFS('Employee Mapping'!$J$10:$J$2009,$A146,'Employee Mapping'!$K$10:$K$2009,CA$134,'Employee Mapping'!$L$10:$L$2009,CA$136)/COUNTA('Employee Mapping'!$G$10:$G$2009),""))</f>
        <v/>
      </c>
      <c r="CB146" s="57">
        <f>IF(OR($A146="",CB$136=""),"",IFERROR(COUNTIFS('Employee Mapping'!$J$10:$J$2009,$A146,'Employee Mapping'!$K$10:$K$2009,CB$134,'Employee Mapping'!$L$10:$L$2009,CB$136)/COUNTA('Employee Mapping'!$G$10:$G$2009),""))</f>
        <v/>
      </c>
      <c r="CC146" s="57">
        <f>IF(OR($A146="",CC$136=""),"",IFERROR(COUNTIFS('Employee Mapping'!$J$10:$J$2009,$A146,'Employee Mapping'!$K$10:$K$2009,CC$134,'Employee Mapping'!$L$10:$L$2009,CC$136)/COUNTA('Employee Mapping'!$G$10:$G$2009),""))</f>
        <v/>
      </c>
      <c r="CD146" s="57">
        <f>IF(OR($A146="",CD$136=""),"",IFERROR(COUNTIFS('Employee Mapping'!$J$10:$J$2009,$A146,'Employee Mapping'!$K$10:$K$2009,CD$134,'Employee Mapping'!$L$10:$L$2009,CD$136)/COUNTA('Employee Mapping'!$G$10:$G$2009),""))</f>
        <v/>
      </c>
      <c r="CE146" s="57">
        <f>IF(OR($A146="",CE$136=""),"",IFERROR(COUNTIFS('Employee Mapping'!$J$10:$J$2009,$A146,'Employee Mapping'!$K$10:$K$2009,CE$134,'Employee Mapping'!$L$10:$L$2009,CE$136)/COUNTA('Employee Mapping'!$G$10:$G$2009),""))</f>
        <v/>
      </c>
      <c r="CF146" s="57">
        <f>IF(OR($A146="",CF$136=""),"",IFERROR(COUNTIFS('Employee Mapping'!$J$10:$J$2009,$A146,'Employee Mapping'!$K$10:$K$2009,CF$134,'Employee Mapping'!$L$10:$L$2009,CF$136)/COUNTA('Employee Mapping'!$G$10:$G$2009),""))</f>
        <v/>
      </c>
      <c r="CG146" s="57">
        <f>IF(OR($A146="",CG$136=""),"",IFERROR(COUNTIFS('Employee Mapping'!$J$10:$J$2009,$A146,'Employee Mapping'!$K$10:$K$2009,CG$134,'Employee Mapping'!$L$10:$L$2009,CG$136)/COUNTA('Employee Mapping'!$G$10:$G$2009),""))</f>
        <v/>
      </c>
      <c r="CH146" s="57">
        <f>IF(OR($A146="",CH$136=""),"",IFERROR(COUNTIFS('Employee Mapping'!$J$10:$J$2009,$A146,'Employee Mapping'!$K$10:$K$2009,CH$134,'Employee Mapping'!$L$10:$L$2009,CH$136)/COUNTA('Employee Mapping'!$G$10:$G$2009),""))</f>
        <v/>
      </c>
      <c r="CI146" s="57">
        <f>IF(OR($A146="",CI$136=""),"",IFERROR(COUNTIFS('Employee Mapping'!$J$10:$J$2009,$A146,'Employee Mapping'!$K$10:$K$2009,CI$134,'Employee Mapping'!$L$10:$L$2009,CI$136)/COUNTA('Employee Mapping'!$G$10:$G$2009),""))</f>
        <v/>
      </c>
      <c r="CJ146" s="57">
        <f>IF(OR($A146="",CJ$136=""),"",IFERROR(COUNTIFS('Employee Mapping'!$J$10:$J$2009,$A146,'Employee Mapping'!$K$10:$K$2009,CJ$134,'Employee Mapping'!$L$10:$L$2009,CJ$136)/COUNTA('Employee Mapping'!$G$10:$G$2009),""))</f>
        <v/>
      </c>
      <c r="CK146" s="57">
        <f>IF(OR($A146="",CK$136=""),"",IFERROR(COUNTIFS('Employee Mapping'!$J$10:$J$2009,$A146,'Employee Mapping'!$K$10:$K$2009,CK$134,'Employee Mapping'!$L$10:$L$2009,CK$136)/COUNTA('Employee Mapping'!$G$10:$G$2009),""))</f>
        <v/>
      </c>
      <c r="CL146" s="57">
        <f>IF(OR($A146="",CL$136=""),"",IFERROR(COUNTIFS('Employee Mapping'!$J$10:$J$2009,$A146,'Employee Mapping'!$K$10:$K$2009,CL$134,'Employee Mapping'!$L$10:$L$2009,CL$136)/COUNTA('Employee Mapping'!$G$10:$G$2009),""))</f>
        <v/>
      </c>
      <c r="CM146" s="57">
        <f>IF(OR($A146="",CM$136=""),"",IFERROR(COUNTIFS('Employee Mapping'!$J$10:$J$2009,$A146,'Employee Mapping'!$K$10:$K$2009,CM$134,'Employee Mapping'!$L$10:$L$2009,CM$136)/COUNTA('Employee Mapping'!$G$10:$G$2009),""))</f>
        <v/>
      </c>
      <c r="CN146" s="57">
        <f>IF(OR($A146="",CN$136=""),"",IFERROR(COUNTIFS('Employee Mapping'!$J$10:$J$2009,$A146,'Employee Mapping'!$K$10:$K$2009,CN$134,'Employee Mapping'!$L$10:$L$2009,CN$136)/COUNTA('Employee Mapping'!$G$10:$G$2009),""))</f>
        <v/>
      </c>
      <c r="CO146" s="57">
        <f>IF(OR($A146="",CO$136=""),"",IFERROR(COUNTIFS('Employee Mapping'!$J$10:$J$2009,$A146,'Employee Mapping'!$K$10:$K$2009,CO$134,'Employee Mapping'!$L$10:$L$2009,CO$136)/COUNTA('Employee Mapping'!$G$10:$G$2009),""))</f>
        <v/>
      </c>
      <c r="CP146" s="57">
        <f>IF(OR($A146="",CP$136=""),"",IFERROR(COUNTIFS('Employee Mapping'!$J$10:$J$2009,$A146,'Employee Mapping'!$K$10:$K$2009,CP$134,'Employee Mapping'!$L$10:$L$2009,CP$136)/COUNTA('Employee Mapping'!$G$10:$G$2009),""))</f>
        <v/>
      </c>
      <c r="CQ146" s="57">
        <f>IF(OR($A146="",CQ$136=""),"",IFERROR(COUNTIFS('Employee Mapping'!$J$10:$J$2009,$A146,'Employee Mapping'!$K$10:$K$2009,CQ$134,'Employee Mapping'!$L$10:$L$2009,CQ$136)/COUNTA('Employee Mapping'!$G$10:$G$2009),""))</f>
        <v/>
      </c>
      <c r="CR146" s="57">
        <f>IF(OR($A146="",CR$136=""),"",IFERROR(COUNTIFS('Employee Mapping'!$J$10:$J$2009,$A146,'Employee Mapping'!$K$10:$K$2009,CR$134,'Employee Mapping'!$L$10:$L$2009,CR$136)/COUNTA('Employee Mapping'!$G$10:$G$2009),""))</f>
        <v/>
      </c>
      <c r="CS146" s="57">
        <f>IF(OR($A146="",CS$136=""),"",IFERROR(COUNTIFS('Employee Mapping'!$J$10:$J$2009,$A146,'Employee Mapping'!$K$10:$K$2009,CS$134,'Employee Mapping'!$L$10:$L$2009,CS$136)/COUNTA('Employee Mapping'!$G$10:$G$2009),""))</f>
        <v/>
      </c>
      <c r="CT146" s="57">
        <f>IF(OR($A146="",CT$136=""),"",IFERROR(COUNTIFS('Employee Mapping'!$J$10:$J$2009,$A146,'Employee Mapping'!$K$10:$K$2009,CT$134,'Employee Mapping'!$L$10:$L$2009,CT$136)/COUNTA('Employee Mapping'!$G$10:$G$2009),""))</f>
        <v/>
      </c>
      <c r="CU146" s="58">
        <f>IF($A146="","",SUM(C146:CT146))</f>
        <v/>
      </c>
    </row>
    <row r="147">
      <c r="A147">
        <f>IF(SETUP!$C158="","",SETUP!$C158)</f>
        <v/>
      </c>
      <c r="B147" s="9">
        <f>IF(SETUP!$C158="","",SETUP!$B158&amp;" / "&amp;SETUP!$D158)</f>
        <v/>
      </c>
      <c r="C147" s="57">
        <f>IF(OR($A147="",C$136=""),"",IFERROR(COUNTIFS('Employee Mapping'!$J$10:$J$2009,$A147,'Employee Mapping'!$K$10:$K$2009,C$134,'Employee Mapping'!$L$10:$L$2009,C$136)/COUNTA('Employee Mapping'!$G$10:$G$2009),""))</f>
        <v/>
      </c>
      <c r="D147" s="57">
        <f>IF(OR($A147="",D$136=""),"",IFERROR(COUNTIFS('Employee Mapping'!$J$10:$J$2009,$A147,'Employee Mapping'!$K$10:$K$2009,D$134,'Employee Mapping'!$L$10:$L$2009,D$136)/COUNTA('Employee Mapping'!$G$10:$G$2009),""))</f>
        <v/>
      </c>
      <c r="E147" s="57">
        <f>IF(OR($A147="",E$136=""),"",IFERROR(COUNTIFS('Employee Mapping'!$J$10:$J$2009,$A147,'Employee Mapping'!$K$10:$K$2009,E$134,'Employee Mapping'!$L$10:$L$2009,E$136)/COUNTA('Employee Mapping'!$G$10:$G$2009),""))</f>
        <v/>
      </c>
      <c r="F147" s="57">
        <f>IF(OR($A147="",F$136=""),"",IFERROR(COUNTIFS('Employee Mapping'!$J$10:$J$2009,$A147,'Employee Mapping'!$K$10:$K$2009,F$134,'Employee Mapping'!$L$10:$L$2009,F$136)/COUNTA('Employee Mapping'!$G$10:$G$2009),""))</f>
        <v/>
      </c>
      <c r="G147" s="57">
        <f>IF(OR($A147="",G$136=""),"",IFERROR(COUNTIFS('Employee Mapping'!$J$10:$J$2009,$A147,'Employee Mapping'!$K$10:$K$2009,G$134,'Employee Mapping'!$L$10:$L$2009,G$136)/COUNTA('Employee Mapping'!$G$10:$G$2009),""))</f>
        <v/>
      </c>
      <c r="H147" s="57">
        <f>IF(OR($A147="",H$136=""),"",IFERROR(COUNTIFS('Employee Mapping'!$J$10:$J$2009,$A147,'Employee Mapping'!$K$10:$K$2009,H$134,'Employee Mapping'!$L$10:$L$2009,H$136)/COUNTA('Employee Mapping'!$G$10:$G$2009),""))</f>
        <v/>
      </c>
      <c r="I147" s="57">
        <f>IF(OR($A147="",I$136=""),"",IFERROR(COUNTIFS('Employee Mapping'!$J$10:$J$2009,$A147,'Employee Mapping'!$K$10:$K$2009,I$134,'Employee Mapping'!$L$10:$L$2009,I$136)/COUNTA('Employee Mapping'!$G$10:$G$2009),""))</f>
        <v/>
      </c>
      <c r="J147" s="57">
        <f>IF(OR($A147="",J$136=""),"",IFERROR(COUNTIFS('Employee Mapping'!$J$10:$J$2009,$A147,'Employee Mapping'!$K$10:$K$2009,J$134,'Employee Mapping'!$L$10:$L$2009,J$136)/COUNTA('Employee Mapping'!$G$10:$G$2009),""))</f>
        <v/>
      </c>
      <c r="K147" s="57">
        <f>IF(OR($A147="",K$136=""),"",IFERROR(COUNTIFS('Employee Mapping'!$J$10:$J$2009,$A147,'Employee Mapping'!$K$10:$K$2009,K$134,'Employee Mapping'!$L$10:$L$2009,K$136)/COUNTA('Employee Mapping'!$G$10:$G$2009),""))</f>
        <v/>
      </c>
      <c r="L147" s="57">
        <f>IF(OR($A147="",L$136=""),"",IFERROR(COUNTIFS('Employee Mapping'!$J$10:$J$2009,$A147,'Employee Mapping'!$K$10:$K$2009,L$134,'Employee Mapping'!$L$10:$L$2009,L$136)/COUNTA('Employee Mapping'!$G$10:$G$2009),""))</f>
        <v/>
      </c>
      <c r="M147" s="57">
        <f>IF(OR($A147="",M$136=""),"",IFERROR(COUNTIFS('Employee Mapping'!$J$10:$J$2009,$A147,'Employee Mapping'!$K$10:$K$2009,M$134,'Employee Mapping'!$L$10:$L$2009,M$136)/COUNTA('Employee Mapping'!$G$10:$G$2009),""))</f>
        <v/>
      </c>
      <c r="N147" s="57">
        <f>IF(OR($A147="",N$136=""),"",IFERROR(COUNTIFS('Employee Mapping'!$J$10:$J$2009,$A147,'Employee Mapping'!$K$10:$K$2009,N$134,'Employee Mapping'!$L$10:$L$2009,N$136)/COUNTA('Employee Mapping'!$G$10:$G$2009),""))</f>
        <v/>
      </c>
      <c r="O147" s="57">
        <f>IF(OR($A147="",O$136=""),"",IFERROR(COUNTIFS('Employee Mapping'!$J$10:$J$2009,$A147,'Employee Mapping'!$K$10:$K$2009,O$134,'Employee Mapping'!$L$10:$L$2009,O$136)/COUNTA('Employee Mapping'!$G$10:$G$2009),""))</f>
        <v/>
      </c>
      <c r="P147" s="57">
        <f>IF(OR($A147="",P$136=""),"",IFERROR(COUNTIFS('Employee Mapping'!$J$10:$J$2009,$A147,'Employee Mapping'!$K$10:$K$2009,P$134,'Employee Mapping'!$L$10:$L$2009,P$136)/COUNTA('Employee Mapping'!$G$10:$G$2009),""))</f>
        <v/>
      </c>
      <c r="Q147" s="57">
        <f>IF(OR($A147="",Q$136=""),"",IFERROR(COUNTIFS('Employee Mapping'!$J$10:$J$2009,$A147,'Employee Mapping'!$K$10:$K$2009,Q$134,'Employee Mapping'!$L$10:$L$2009,Q$136)/COUNTA('Employee Mapping'!$G$10:$G$2009),""))</f>
        <v/>
      </c>
      <c r="R147" s="57">
        <f>IF(OR($A147="",R$136=""),"",IFERROR(COUNTIFS('Employee Mapping'!$J$10:$J$2009,$A147,'Employee Mapping'!$K$10:$K$2009,R$134,'Employee Mapping'!$L$10:$L$2009,R$136)/COUNTA('Employee Mapping'!$G$10:$G$2009),""))</f>
        <v/>
      </c>
      <c r="S147" s="57">
        <f>IF(OR($A147="",S$136=""),"",IFERROR(COUNTIFS('Employee Mapping'!$J$10:$J$2009,$A147,'Employee Mapping'!$K$10:$K$2009,S$134,'Employee Mapping'!$L$10:$L$2009,S$136)/COUNTA('Employee Mapping'!$G$10:$G$2009),""))</f>
        <v/>
      </c>
      <c r="T147" s="57">
        <f>IF(OR($A147="",T$136=""),"",IFERROR(COUNTIFS('Employee Mapping'!$J$10:$J$2009,$A147,'Employee Mapping'!$K$10:$K$2009,T$134,'Employee Mapping'!$L$10:$L$2009,T$136)/COUNTA('Employee Mapping'!$G$10:$G$2009),""))</f>
        <v/>
      </c>
      <c r="U147" s="57">
        <f>IF(OR($A147="",U$136=""),"",IFERROR(COUNTIFS('Employee Mapping'!$J$10:$J$2009,$A147,'Employee Mapping'!$K$10:$K$2009,U$134,'Employee Mapping'!$L$10:$L$2009,U$136)/COUNTA('Employee Mapping'!$G$10:$G$2009),""))</f>
        <v/>
      </c>
      <c r="V147" s="57">
        <f>IF(OR($A147="",V$136=""),"",IFERROR(COUNTIFS('Employee Mapping'!$J$10:$J$2009,$A147,'Employee Mapping'!$K$10:$K$2009,V$134,'Employee Mapping'!$L$10:$L$2009,V$136)/COUNTA('Employee Mapping'!$G$10:$G$2009),""))</f>
        <v/>
      </c>
      <c r="W147" s="57">
        <f>IF(OR($A147="",W$136=""),"",IFERROR(COUNTIFS('Employee Mapping'!$J$10:$J$2009,$A147,'Employee Mapping'!$K$10:$K$2009,W$134,'Employee Mapping'!$L$10:$L$2009,W$136)/COUNTA('Employee Mapping'!$G$10:$G$2009),""))</f>
        <v/>
      </c>
      <c r="X147" s="57">
        <f>IF(OR($A147="",X$136=""),"",IFERROR(COUNTIFS('Employee Mapping'!$J$10:$J$2009,$A147,'Employee Mapping'!$K$10:$K$2009,X$134,'Employee Mapping'!$L$10:$L$2009,X$136)/COUNTA('Employee Mapping'!$G$10:$G$2009),""))</f>
        <v/>
      </c>
      <c r="Y147" s="57">
        <f>IF(OR($A147="",Y$136=""),"",IFERROR(COUNTIFS('Employee Mapping'!$J$10:$J$2009,$A147,'Employee Mapping'!$K$10:$K$2009,Y$134,'Employee Mapping'!$L$10:$L$2009,Y$136)/COUNTA('Employee Mapping'!$G$10:$G$2009),""))</f>
        <v/>
      </c>
      <c r="Z147" s="57">
        <f>IF(OR($A147="",Z$136=""),"",IFERROR(COUNTIFS('Employee Mapping'!$J$10:$J$2009,$A147,'Employee Mapping'!$K$10:$K$2009,Z$134,'Employee Mapping'!$L$10:$L$2009,Z$136)/COUNTA('Employee Mapping'!$G$10:$G$2009),""))</f>
        <v/>
      </c>
      <c r="AA147" s="57">
        <f>IF(OR($A147="",AA$136=""),"",IFERROR(COUNTIFS('Employee Mapping'!$J$10:$J$2009,$A147,'Employee Mapping'!$K$10:$K$2009,AA$134,'Employee Mapping'!$L$10:$L$2009,AA$136)/COUNTA('Employee Mapping'!$G$10:$G$2009),""))</f>
        <v/>
      </c>
      <c r="AB147" s="57">
        <f>IF(OR($A147="",AB$136=""),"",IFERROR(COUNTIFS('Employee Mapping'!$J$10:$J$2009,$A147,'Employee Mapping'!$K$10:$K$2009,AB$134,'Employee Mapping'!$L$10:$L$2009,AB$136)/COUNTA('Employee Mapping'!$G$10:$G$2009),""))</f>
        <v/>
      </c>
      <c r="AC147" s="57">
        <f>IF(OR($A147="",AC$136=""),"",IFERROR(COUNTIFS('Employee Mapping'!$J$10:$J$2009,$A147,'Employee Mapping'!$K$10:$K$2009,AC$134,'Employee Mapping'!$L$10:$L$2009,AC$136)/COUNTA('Employee Mapping'!$G$10:$G$2009),""))</f>
        <v/>
      </c>
      <c r="AD147" s="57">
        <f>IF(OR($A147="",AD$136=""),"",IFERROR(COUNTIFS('Employee Mapping'!$J$10:$J$2009,$A147,'Employee Mapping'!$K$10:$K$2009,AD$134,'Employee Mapping'!$L$10:$L$2009,AD$136)/COUNTA('Employee Mapping'!$G$10:$G$2009),""))</f>
        <v/>
      </c>
      <c r="AE147" s="57">
        <f>IF(OR($A147="",AE$136=""),"",IFERROR(COUNTIFS('Employee Mapping'!$J$10:$J$2009,$A147,'Employee Mapping'!$K$10:$K$2009,AE$134,'Employee Mapping'!$L$10:$L$2009,AE$136)/COUNTA('Employee Mapping'!$G$10:$G$2009),""))</f>
        <v/>
      </c>
      <c r="AF147" s="57">
        <f>IF(OR($A147="",AF$136=""),"",IFERROR(COUNTIFS('Employee Mapping'!$J$10:$J$2009,$A147,'Employee Mapping'!$K$10:$K$2009,AF$134,'Employee Mapping'!$L$10:$L$2009,AF$136)/COUNTA('Employee Mapping'!$G$10:$G$2009),""))</f>
        <v/>
      </c>
      <c r="AG147" s="57">
        <f>IF(OR($A147="",AG$136=""),"",IFERROR(COUNTIFS('Employee Mapping'!$J$10:$J$2009,$A147,'Employee Mapping'!$K$10:$K$2009,AG$134,'Employee Mapping'!$L$10:$L$2009,AG$136)/COUNTA('Employee Mapping'!$G$10:$G$2009),""))</f>
        <v/>
      </c>
      <c r="AH147" s="57">
        <f>IF(OR($A147="",AH$136=""),"",IFERROR(COUNTIFS('Employee Mapping'!$J$10:$J$2009,$A147,'Employee Mapping'!$K$10:$K$2009,AH$134,'Employee Mapping'!$L$10:$L$2009,AH$136)/COUNTA('Employee Mapping'!$G$10:$G$2009),""))</f>
        <v/>
      </c>
      <c r="AI147" s="57">
        <f>IF(OR($A147="",AI$136=""),"",IFERROR(COUNTIFS('Employee Mapping'!$J$10:$J$2009,$A147,'Employee Mapping'!$K$10:$K$2009,AI$134,'Employee Mapping'!$L$10:$L$2009,AI$136)/COUNTA('Employee Mapping'!$G$10:$G$2009),""))</f>
        <v/>
      </c>
      <c r="AJ147" s="57">
        <f>IF(OR($A147="",AJ$136=""),"",IFERROR(COUNTIFS('Employee Mapping'!$J$10:$J$2009,$A147,'Employee Mapping'!$K$10:$K$2009,AJ$134,'Employee Mapping'!$L$10:$L$2009,AJ$136)/COUNTA('Employee Mapping'!$G$10:$G$2009),""))</f>
        <v/>
      </c>
      <c r="AK147" s="57">
        <f>IF(OR($A147="",AK$136=""),"",IFERROR(COUNTIFS('Employee Mapping'!$J$10:$J$2009,$A147,'Employee Mapping'!$K$10:$K$2009,AK$134,'Employee Mapping'!$L$10:$L$2009,AK$136)/COUNTA('Employee Mapping'!$G$10:$G$2009),""))</f>
        <v/>
      </c>
      <c r="AL147" s="57">
        <f>IF(OR($A147="",AL$136=""),"",IFERROR(COUNTIFS('Employee Mapping'!$J$10:$J$2009,$A147,'Employee Mapping'!$K$10:$K$2009,AL$134,'Employee Mapping'!$L$10:$L$2009,AL$136)/COUNTA('Employee Mapping'!$G$10:$G$2009),""))</f>
        <v/>
      </c>
      <c r="AM147" s="57">
        <f>IF(OR($A147="",AM$136=""),"",IFERROR(COUNTIFS('Employee Mapping'!$J$10:$J$2009,$A147,'Employee Mapping'!$K$10:$K$2009,AM$134,'Employee Mapping'!$L$10:$L$2009,AM$136)/COUNTA('Employee Mapping'!$G$10:$G$2009),""))</f>
        <v/>
      </c>
      <c r="AN147" s="57">
        <f>IF(OR($A147="",AN$136=""),"",IFERROR(COUNTIFS('Employee Mapping'!$J$10:$J$2009,$A147,'Employee Mapping'!$K$10:$K$2009,AN$134,'Employee Mapping'!$L$10:$L$2009,AN$136)/COUNTA('Employee Mapping'!$G$10:$G$2009),""))</f>
        <v/>
      </c>
      <c r="AO147" s="57">
        <f>IF(OR($A147="",AO$136=""),"",IFERROR(COUNTIFS('Employee Mapping'!$J$10:$J$2009,$A147,'Employee Mapping'!$K$10:$K$2009,AO$134,'Employee Mapping'!$L$10:$L$2009,AO$136)/COUNTA('Employee Mapping'!$G$10:$G$2009),""))</f>
        <v/>
      </c>
      <c r="AP147" s="57">
        <f>IF(OR($A147="",AP$136=""),"",IFERROR(COUNTIFS('Employee Mapping'!$J$10:$J$2009,$A147,'Employee Mapping'!$K$10:$K$2009,AP$134,'Employee Mapping'!$L$10:$L$2009,AP$136)/COUNTA('Employee Mapping'!$G$10:$G$2009),""))</f>
        <v/>
      </c>
      <c r="AQ147" s="57">
        <f>IF(OR($A147="",AQ$136=""),"",IFERROR(COUNTIFS('Employee Mapping'!$J$10:$J$2009,$A147,'Employee Mapping'!$K$10:$K$2009,AQ$134,'Employee Mapping'!$L$10:$L$2009,AQ$136)/COUNTA('Employee Mapping'!$G$10:$G$2009),""))</f>
        <v/>
      </c>
      <c r="AR147" s="57">
        <f>IF(OR($A147="",AR$136=""),"",IFERROR(COUNTIFS('Employee Mapping'!$J$10:$J$2009,$A147,'Employee Mapping'!$K$10:$K$2009,AR$134,'Employee Mapping'!$L$10:$L$2009,AR$136)/COUNTA('Employee Mapping'!$G$10:$G$2009),""))</f>
        <v/>
      </c>
      <c r="AS147" s="57">
        <f>IF(OR($A147="",AS$136=""),"",IFERROR(COUNTIFS('Employee Mapping'!$J$10:$J$2009,$A147,'Employee Mapping'!$K$10:$K$2009,AS$134,'Employee Mapping'!$L$10:$L$2009,AS$136)/COUNTA('Employee Mapping'!$G$10:$G$2009),""))</f>
        <v/>
      </c>
      <c r="AT147" s="57">
        <f>IF(OR($A147="",AT$136=""),"",IFERROR(COUNTIFS('Employee Mapping'!$J$10:$J$2009,$A147,'Employee Mapping'!$K$10:$K$2009,AT$134,'Employee Mapping'!$L$10:$L$2009,AT$136)/COUNTA('Employee Mapping'!$G$10:$G$2009),""))</f>
        <v/>
      </c>
      <c r="AU147" s="57">
        <f>IF(OR($A147="",AU$136=""),"",IFERROR(COUNTIFS('Employee Mapping'!$J$10:$J$2009,$A147,'Employee Mapping'!$K$10:$K$2009,AU$134,'Employee Mapping'!$L$10:$L$2009,AU$136)/COUNTA('Employee Mapping'!$G$10:$G$2009),""))</f>
        <v/>
      </c>
      <c r="AV147" s="57">
        <f>IF(OR($A147="",AV$136=""),"",IFERROR(COUNTIFS('Employee Mapping'!$J$10:$J$2009,$A147,'Employee Mapping'!$K$10:$K$2009,AV$134,'Employee Mapping'!$L$10:$L$2009,AV$136)/COUNTA('Employee Mapping'!$G$10:$G$2009),""))</f>
        <v/>
      </c>
      <c r="AW147" s="57">
        <f>IF(OR($A147="",AW$136=""),"",IFERROR(COUNTIFS('Employee Mapping'!$J$10:$J$2009,$A147,'Employee Mapping'!$K$10:$K$2009,AW$134,'Employee Mapping'!$L$10:$L$2009,AW$136)/COUNTA('Employee Mapping'!$G$10:$G$2009),""))</f>
        <v/>
      </c>
      <c r="AX147" s="57">
        <f>IF(OR($A147="",AX$136=""),"",IFERROR(COUNTIFS('Employee Mapping'!$J$10:$J$2009,$A147,'Employee Mapping'!$K$10:$K$2009,AX$134,'Employee Mapping'!$L$10:$L$2009,AX$136)/COUNTA('Employee Mapping'!$G$10:$G$2009),""))</f>
        <v/>
      </c>
      <c r="AY147" s="57">
        <f>IF(OR($A147="",AY$136=""),"",IFERROR(COUNTIFS('Employee Mapping'!$J$10:$J$2009,$A147,'Employee Mapping'!$K$10:$K$2009,AY$134,'Employee Mapping'!$L$10:$L$2009,AY$136)/COUNTA('Employee Mapping'!$G$10:$G$2009),""))</f>
        <v/>
      </c>
      <c r="AZ147" s="57">
        <f>IF(OR($A147="",AZ$136=""),"",IFERROR(COUNTIFS('Employee Mapping'!$J$10:$J$2009,$A147,'Employee Mapping'!$K$10:$K$2009,AZ$134,'Employee Mapping'!$L$10:$L$2009,AZ$136)/COUNTA('Employee Mapping'!$G$10:$G$2009),""))</f>
        <v/>
      </c>
      <c r="BA147" s="57">
        <f>IF(OR($A147="",BA$136=""),"",IFERROR(COUNTIFS('Employee Mapping'!$J$10:$J$2009,$A147,'Employee Mapping'!$K$10:$K$2009,BA$134,'Employee Mapping'!$L$10:$L$2009,BA$136)/COUNTA('Employee Mapping'!$G$10:$G$2009),""))</f>
        <v/>
      </c>
      <c r="BB147" s="57">
        <f>IF(OR($A147="",BB$136=""),"",IFERROR(COUNTIFS('Employee Mapping'!$J$10:$J$2009,$A147,'Employee Mapping'!$K$10:$K$2009,BB$134,'Employee Mapping'!$L$10:$L$2009,BB$136)/COUNTA('Employee Mapping'!$G$10:$G$2009),""))</f>
        <v/>
      </c>
      <c r="BC147" s="57">
        <f>IF(OR($A147="",BC$136=""),"",IFERROR(COUNTIFS('Employee Mapping'!$J$10:$J$2009,$A147,'Employee Mapping'!$K$10:$K$2009,BC$134,'Employee Mapping'!$L$10:$L$2009,BC$136)/COUNTA('Employee Mapping'!$G$10:$G$2009),""))</f>
        <v/>
      </c>
      <c r="BD147" s="57">
        <f>IF(OR($A147="",BD$136=""),"",IFERROR(COUNTIFS('Employee Mapping'!$J$10:$J$2009,$A147,'Employee Mapping'!$K$10:$K$2009,BD$134,'Employee Mapping'!$L$10:$L$2009,BD$136)/COUNTA('Employee Mapping'!$G$10:$G$2009),""))</f>
        <v/>
      </c>
      <c r="BE147" s="57">
        <f>IF(OR($A147="",BE$136=""),"",IFERROR(COUNTIFS('Employee Mapping'!$J$10:$J$2009,$A147,'Employee Mapping'!$K$10:$K$2009,BE$134,'Employee Mapping'!$L$10:$L$2009,BE$136)/COUNTA('Employee Mapping'!$G$10:$G$2009),""))</f>
        <v/>
      </c>
      <c r="BF147" s="57">
        <f>IF(OR($A147="",BF$136=""),"",IFERROR(COUNTIFS('Employee Mapping'!$J$10:$J$2009,$A147,'Employee Mapping'!$K$10:$K$2009,BF$134,'Employee Mapping'!$L$10:$L$2009,BF$136)/COUNTA('Employee Mapping'!$G$10:$G$2009),""))</f>
        <v/>
      </c>
      <c r="BG147" s="57">
        <f>IF(OR($A147="",BG$136=""),"",IFERROR(COUNTIFS('Employee Mapping'!$J$10:$J$2009,$A147,'Employee Mapping'!$K$10:$K$2009,BG$134,'Employee Mapping'!$L$10:$L$2009,BG$136)/COUNTA('Employee Mapping'!$G$10:$G$2009),""))</f>
        <v/>
      </c>
      <c r="BH147" s="57">
        <f>IF(OR($A147="",BH$136=""),"",IFERROR(COUNTIFS('Employee Mapping'!$J$10:$J$2009,$A147,'Employee Mapping'!$K$10:$K$2009,BH$134,'Employee Mapping'!$L$10:$L$2009,BH$136)/COUNTA('Employee Mapping'!$G$10:$G$2009),""))</f>
        <v/>
      </c>
      <c r="BI147" s="57">
        <f>IF(OR($A147="",BI$136=""),"",IFERROR(COUNTIFS('Employee Mapping'!$J$10:$J$2009,$A147,'Employee Mapping'!$K$10:$K$2009,BI$134,'Employee Mapping'!$L$10:$L$2009,BI$136)/COUNTA('Employee Mapping'!$G$10:$G$2009),""))</f>
        <v/>
      </c>
      <c r="BJ147" s="57">
        <f>IF(OR($A147="",BJ$136=""),"",IFERROR(COUNTIFS('Employee Mapping'!$J$10:$J$2009,$A147,'Employee Mapping'!$K$10:$K$2009,BJ$134,'Employee Mapping'!$L$10:$L$2009,BJ$136)/COUNTA('Employee Mapping'!$G$10:$G$2009),""))</f>
        <v/>
      </c>
      <c r="BK147" s="57">
        <f>IF(OR($A147="",BK$136=""),"",IFERROR(COUNTIFS('Employee Mapping'!$J$10:$J$2009,$A147,'Employee Mapping'!$K$10:$K$2009,BK$134,'Employee Mapping'!$L$10:$L$2009,BK$136)/COUNTA('Employee Mapping'!$G$10:$G$2009),""))</f>
        <v/>
      </c>
      <c r="BL147" s="57">
        <f>IF(OR($A147="",BL$136=""),"",IFERROR(COUNTIFS('Employee Mapping'!$J$10:$J$2009,$A147,'Employee Mapping'!$K$10:$K$2009,BL$134,'Employee Mapping'!$L$10:$L$2009,BL$136)/COUNTA('Employee Mapping'!$G$10:$G$2009),""))</f>
        <v/>
      </c>
      <c r="BM147" s="57">
        <f>IF(OR($A147="",BM$136=""),"",IFERROR(COUNTIFS('Employee Mapping'!$J$10:$J$2009,$A147,'Employee Mapping'!$K$10:$K$2009,BM$134,'Employee Mapping'!$L$10:$L$2009,BM$136)/COUNTA('Employee Mapping'!$G$10:$G$2009),""))</f>
        <v/>
      </c>
      <c r="BN147" s="57">
        <f>IF(OR($A147="",BN$136=""),"",IFERROR(COUNTIFS('Employee Mapping'!$J$10:$J$2009,$A147,'Employee Mapping'!$K$10:$K$2009,BN$134,'Employee Mapping'!$L$10:$L$2009,BN$136)/COUNTA('Employee Mapping'!$G$10:$G$2009),""))</f>
        <v/>
      </c>
      <c r="BO147" s="57">
        <f>IF(OR($A147="",BO$136=""),"",IFERROR(COUNTIFS('Employee Mapping'!$J$10:$J$2009,$A147,'Employee Mapping'!$K$10:$K$2009,BO$134,'Employee Mapping'!$L$10:$L$2009,BO$136)/COUNTA('Employee Mapping'!$G$10:$G$2009),""))</f>
        <v/>
      </c>
      <c r="BP147" s="57">
        <f>IF(OR($A147="",BP$136=""),"",IFERROR(COUNTIFS('Employee Mapping'!$J$10:$J$2009,$A147,'Employee Mapping'!$K$10:$K$2009,BP$134,'Employee Mapping'!$L$10:$L$2009,BP$136)/COUNTA('Employee Mapping'!$G$10:$G$2009),""))</f>
        <v/>
      </c>
      <c r="BQ147" s="57">
        <f>IF(OR($A147="",BQ$136=""),"",IFERROR(COUNTIFS('Employee Mapping'!$J$10:$J$2009,$A147,'Employee Mapping'!$K$10:$K$2009,BQ$134,'Employee Mapping'!$L$10:$L$2009,BQ$136)/COUNTA('Employee Mapping'!$G$10:$G$2009),""))</f>
        <v/>
      </c>
      <c r="BR147" s="57">
        <f>IF(OR($A147="",BR$136=""),"",IFERROR(COUNTIFS('Employee Mapping'!$J$10:$J$2009,$A147,'Employee Mapping'!$K$10:$K$2009,BR$134,'Employee Mapping'!$L$10:$L$2009,BR$136)/COUNTA('Employee Mapping'!$G$10:$G$2009),""))</f>
        <v/>
      </c>
      <c r="BS147" s="57">
        <f>IF(OR($A147="",BS$136=""),"",IFERROR(COUNTIFS('Employee Mapping'!$J$10:$J$2009,$A147,'Employee Mapping'!$K$10:$K$2009,BS$134,'Employee Mapping'!$L$10:$L$2009,BS$136)/COUNTA('Employee Mapping'!$G$10:$G$2009),""))</f>
        <v/>
      </c>
      <c r="BT147" s="57">
        <f>IF(OR($A147="",BT$136=""),"",IFERROR(COUNTIFS('Employee Mapping'!$J$10:$J$2009,$A147,'Employee Mapping'!$K$10:$K$2009,BT$134,'Employee Mapping'!$L$10:$L$2009,BT$136)/COUNTA('Employee Mapping'!$G$10:$G$2009),""))</f>
        <v/>
      </c>
      <c r="BU147" s="57">
        <f>IF(OR($A147="",BU$136=""),"",IFERROR(COUNTIFS('Employee Mapping'!$J$10:$J$2009,$A147,'Employee Mapping'!$K$10:$K$2009,BU$134,'Employee Mapping'!$L$10:$L$2009,BU$136)/COUNTA('Employee Mapping'!$G$10:$G$2009),""))</f>
        <v/>
      </c>
      <c r="BV147" s="57">
        <f>IF(OR($A147="",BV$136=""),"",IFERROR(COUNTIFS('Employee Mapping'!$J$10:$J$2009,$A147,'Employee Mapping'!$K$10:$K$2009,BV$134,'Employee Mapping'!$L$10:$L$2009,BV$136)/COUNTA('Employee Mapping'!$G$10:$G$2009),""))</f>
        <v/>
      </c>
      <c r="BW147" s="57">
        <f>IF(OR($A147="",BW$136=""),"",IFERROR(COUNTIFS('Employee Mapping'!$J$10:$J$2009,$A147,'Employee Mapping'!$K$10:$K$2009,BW$134,'Employee Mapping'!$L$10:$L$2009,BW$136)/COUNTA('Employee Mapping'!$G$10:$G$2009),""))</f>
        <v/>
      </c>
      <c r="BX147" s="57">
        <f>IF(OR($A147="",BX$136=""),"",IFERROR(COUNTIFS('Employee Mapping'!$J$10:$J$2009,$A147,'Employee Mapping'!$K$10:$K$2009,BX$134,'Employee Mapping'!$L$10:$L$2009,BX$136)/COUNTA('Employee Mapping'!$G$10:$G$2009),""))</f>
        <v/>
      </c>
      <c r="BY147" s="57">
        <f>IF(OR($A147="",BY$136=""),"",IFERROR(COUNTIFS('Employee Mapping'!$J$10:$J$2009,$A147,'Employee Mapping'!$K$10:$K$2009,BY$134,'Employee Mapping'!$L$10:$L$2009,BY$136)/COUNTA('Employee Mapping'!$G$10:$G$2009),""))</f>
        <v/>
      </c>
      <c r="BZ147" s="57">
        <f>IF(OR($A147="",BZ$136=""),"",IFERROR(COUNTIFS('Employee Mapping'!$J$10:$J$2009,$A147,'Employee Mapping'!$K$10:$K$2009,BZ$134,'Employee Mapping'!$L$10:$L$2009,BZ$136)/COUNTA('Employee Mapping'!$G$10:$G$2009),""))</f>
        <v/>
      </c>
      <c r="CA147" s="57">
        <f>IF(OR($A147="",CA$136=""),"",IFERROR(COUNTIFS('Employee Mapping'!$J$10:$J$2009,$A147,'Employee Mapping'!$K$10:$K$2009,CA$134,'Employee Mapping'!$L$10:$L$2009,CA$136)/COUNTA('Employee Mapping'!$G$10:$G$2009),""))</f>
        <v/>
      </c>
      <c r="CB147" s="57">
        <f>IF(OR($A147="",CB$136=""),"",IFERROR(COUNTIFS('Employee Mapping'!$J$10:$J$2009,$A147,'Employee Mapping'!$K$10:$K$2009,CB$134,'Employee Mapping'!$L$10:$L$2009,CB$136)/COUNTA('Employee Mapping'!$G$10:$G$2009),""))</f>
        <v/>
      </c>
      <c r="CC147" s="57">
        <f>IF(OR($A147="",CC$136=""),"",IFERROR(COUNTIFS('Employee Mapping'!$J$10:$J$2009,$A147,'Employee Mapping'!$K$10:$K$2009,CC$134,'Employee Mapping'!$L$10:$L$2009,CC$136)/COUNTA('Employee Mapping'!$G$10:$G$2009),""))</f>
        <v/>
      </c>
      <c r="CD147" s="57">
        <f>IF(OR($A147="",CD$136=""),"",IFERROR(COUNTIFS('Employee Mapping'!$J$10:$J$2009,$A147,'Employee Mapping'!$K$10:$K$2009,CD$134,'Employee Mapping'!$L$10:$L$2009,CD$136)/COUNTA('Employee Mapping'!$G$10:$G$2009),""))</f>
        <v/>
      </c>
      <c r="CE147" s="57">
        <f>IF(OR($A147="",CE$136=""),"",IFERROR(COUNTIFS('Employee Mapping'!$J$10:$J$2009,$A147,'Employee Mapping'!$K$10:$K$2009,CE$134,'Employee Mapping'!$L$10:$L$2009,CE$136)/COUNTA('Employee Mapping'!$G$10:$G$2009),""))</f>
        <v/>
      </c>
      <c r="CF147" s="57">
        <f>IF(OR($A147="",CF$136=""),"",IFERROR(COUNTIFS('Employee Mapping'!$J$10:$J$2009,$A147,'Employee Mapping'!$K$10:$K$2009,CF$134,'Employee Mapping'!$L$10:$L$2009,CF$136)/COUNTA('Employee Mapping'!$G$10:$G$2009),""))</f>
        <v/>
      </c>
      <c r="CG147" s="57">
        <f>IF(OR($A147="",CG$136=""),"",IFERROR(COUNTIFS('Employee Mapping'!$J$10:$J$2009,$A147,'Employee Mapping'!$K$10:$K$2009,CG$134,'Employee Mapping'!$L$10:$L$2009,CG$136)/COUNTA('Employee Mapping'!$G$10:$G$2009),""))</f>
        <v/>
      </c>
      <c r="CH147" s="57">
        <f>IF(OR($A147="",CH$136=""),"",IFERROR(COUNTIFS('Employee Mapping'!$J$10:$J$2009,$A147,'Employee Mapping'!$K$10:$K$2009,CH$134,'Employee Mapping'!$L$10:$L$2009,CH$136)/COUNTA('Employee Mapping'!$G$10:$G$2009),""))</f>
        <v/>
      </c>
      <c r="CI147" s="57">
        <f>IF(OR($A147="",CI$136=""),"",IFERROR(COUNTIFS('Employee Mapping'!$J$10:$J$2009,$A147,'Employee Mapping'!$K$10:$K$2009,CI$134,'Employee Mapping'!$L$10:$L$2009,CI$136)/COUNTA('Employee Mapping'!$G$10:$G$2009),""))</f>
        <v/>
      </c>
      <c r="CJ147" s="57">
        <f>IF(OR($A147="",CJ$136=""),"",IFERROR(COUNTIFS('Employee Mapping'!$J$10:$J$2009,$A147,'Employee Mapping'!$K$10:$K$2009,CJ$134,'Employee Mapping'!$L$10:$L$2009,CJ$136)/COUNTA('Employee Mapping'!$G$10:$G$2009),""))</f>
        <v/>
      </c>
      <c r="CK147" s="57">
        <f>IF(OR($A147="",CK$136=""),"",IFERROR(COUNTIFS('Employee Mapping'!$J$10:$J$2009,$A147,'Employee Mapping'!$K$10:$K$2009,CK$134,'Employee Mapping'!$L$10:$L$2009,CK$136)/COUNTA('Employee Mapping'!$G$10:$G$2009),""))</f>
        <v/>
      </c>
      <c r="CL147" s="57">
        <f>IF(OR($A147="",CL$136=""),"",IFERROR(COUNTIFS('Employee Mapping'!$J$10:$J$2009,$A147,'Employee Mapping'!$K$10:$K$2009,CL$134,'Employee Mapping'!$L$10:$L$2009,CL$136)/COUNTA('Employee Mapping'!$G$10:$G$2009),""))</f>
        <v/>
      </c>
      <c r="CM147" s="57">
        <f>IF(OR($A147="",CM$136=""),"",IFERROR(COUNTIFS('Employee Mapping'!$J$10:$J$2009,$A147,'Employee Mapping'!$K$10:$K$2009,CM$134,'Employee Mapping'!$L$10:$L$2009,CM$136)/COUNTA('Employee Mapping'!$G$10:$G$2009),""))</f>
        <v/>
      </c>
      <c r="CN147" s="57">
        <f>IF(OR($A147="",CN$136=""),"",IFERROR(COUNTIFS('Employee Mapping'!$J$10:$J$2009,$A147,'Employee Mapping'!$K$10:$K$2009,CN$134,'Employee Mapping'!$L$10:$L$2009,CN$136)/COUNTA('Employee Mapping'!$G$10:$G$2009),""))</f>
        <v/>
      </c>
      <c r="CO147" s="57">
        <f>IF(OR($A147="",CO$136=""),"",IFERROR(COUNTIFS('Employee Mapping'!$J$10:$J$2009,$A147,'Employee Mapping'!$K$10:$K$2009,CO$134,'Employee Mapping'!$L$10:$L$2009,CO$136)/COUNTA('Employee Mapping'!$G$10:$G$2009),""))</f>
        <v/>
      </c>
      <c r="CP147" s="57">
        <f>IF(OR($A147="",CP$136=""),"",IFERROR(COUNTIFS('Employee Mapping'!$J$10:$J$2009,$A147,'Employee Mapping'!$K$10:$K$2009,CP$134,'Employee Mapping'!$L$10:$L$2009,CP$136)/COUNTA('Employee Mapping'!$G$10:$G$2009),""))</f>
        <v/>
      </c>
      <c r="CQ147" s="57">
        <f>IF(OR($A147="",CQ$136=""),"",IFERROR(COUNTIFS('Employee Mapping'!$J$10:$J$2009,$A147,'Employee Mapping'!$K$10:$K$2009,CQ$134,'Employee Mapping'!$L$10:$L$2009,CQ$136)/COUNTA('Employee Mapping'!$G$10:$G$2009),""))</f>
        <v/>
      </c>
      <c r="CR147" s="57">
        <f>IF(OR($A147="",CR$136=""),"",IFERROR(COUNTIFS('Employee Mapping'!$J$10:$J$2009,$A147,'Employee Mapping'!$K$10:$K$2009,CR$134,'Employee Mapping'!$L$10:$L$2009,CR$136)/COUNTA('Employee Mapping'!$G$10:$G$2009),""))</f>
        <v/>
      </c>
      <c r="CS147" s="57">
        <f>IF(OR($A147="",CS$136=""),"",IFERROR(COUNTIFS('Employee Mapping'!$J$10:$J$2009,$A147,'Employee Mapping'!$K$10:$K$2009,CS$134,'Employee Mapping'!$L$10:$L$2009,CS$136)/COUNTA('Employee Mapping'!$G$10:$G$2009),""))</f>
        <v/>
      </c>
      <c r="CT147" s="57">
        <f>IF(OR($A147="",CT$136=""),"",IFERROR(COUNTIFS('Employee Mapping'!$J$10:$J$2009,$A147,'Employee Mapping'!$K$10:$K$2009,CT$134,'Employee Mapping'!$L$10:$L$2009,CT$136)/COUNTA('Employee Mapping'!$G$10:$G$2009),""))</f>
        <v/>
      </c>
      <c r="CU147" s="58">
        <f>IF($A147="","",SUM(C147:CT147))</f>
        <v/>
      </c>
    </row>
    <row r="148">
      <c r="A148">
        <f>IF(SETUP!$C159="","",SETUP!$C159)</f>
        <v/>
      </c>
      <c r="B148" s="9">
        <f>IF(SETUP!$C159="","",SETUP!$B159&amp;" / "&amp;SETUP!$D159)</f>
        <v/>
      </c>
      <c r="C148" s="57">
        <f>IF(OR($A148="",C$136=""),"",IFERROR(COUNTIFS('Employee Mapping'!$J$10:$J$2009,$A148,'Employee Mapping'!$K$10:$K$2009,C$134,'Employee Mapping'!$L$10:$L$2009,C$136)/COUNTA('Employee Mapping'!$G$10:$G$2009),""))</f>
        <v/>
      </c>
      <c r="D148" s="57">
        <f>IF(OR($A148="",D$136=""),"",IFERROR(COUNTIFS('Employee Mapping'!$J$10:$J$2009,$A148,'Employee Mapping'!$K$10:$K$2009,D$134,'Employee Mapping'!$L$10:$L$2009,D$136)/COUNTA('Employee Mapping'!$G$10:$G$2009),""))</f>
        <v/>
      </c>
      <c r="E148" s="57">
        <f>IF(OR($A148="",E$136=""),"",IFERROR(COUNTIFS('Employee Mapping'!$J$10:$J$2009,$A148,'Employee Mapping'!$K$10:$K$2009,E$134,'Employee Mapping'!$L$10:$L$2009,E$136)/COUNTA('Employee Mapping'!$G$10:$G$2009),""))</f>
        <v/>
      </c>
      <c r="F148" s="57">
        <f>IF(OR($A148="",F$136=""),"",IFERROR(COUNTIFS('Employee Mapping'!$J$10:$J$2009,$A148,'Employee Mapping'!$K$10:$K$2009,F$134,'Employee Mapping'!$L$10:$L$2009,F$136)/COUNTA('Employee Mapping'!$G$10:$G$2009),""))</f>
        <v/>
      </c>
      <c r="G148" s="57">
        <f>IF(OR($A148="",G$136=""),"",IFERROR(COUNTIFS('Employee Mapping'!$J$10:$J$2009,$A148,'Employee Mapping'!$K$10:$K$2009,G$134,'Employee Mapping'!$L$10:$L$2009,G$136)/COUNTA('Employee Mapping'!$G$10:$G$2009),""))</f>
        <v/>
      </c>
      <c r="H148" s="57">
        <f>IF(OR($A148="",H$136=""),"",IFERROR(COUNTIFS('Employee Mapping'!$J$10:$J$2009,$A148,'Employee Mapping'!$K$10:$K$2009,H$134,'Employee Mapping'!$L$10:$L$2009,H$136)/COUNTA('Employee Mapping'!$G$10:$G$2009),""))</f>
        <v/>
      </c>
      <c r="I148" s="57">
        <f>IF(OR($A148="",I$136=""),"",IFERROR(COUNTIFS('Employee Mapping'!$J$10:$J$2009,$A148,'Employee Mapping'!$K$10:$K$2009,I$134,'Employee Mapping'!$L$10:$L$2009,I$136)/COUNTA('Employee Mapping'!$G$10:$G$2009),""))</f>
        <v/>
      </c>
      <c r="J148" s="57">
        <f>IF(OR($A148="",J$136=""),"",IFERROR(COUNTIFS('Employee Mapping'!$J$10:$J$2009,$A148,'Employee Mapping'!$K$10:$K$2009,J$134,'Employee Mapping'!$L$10:$L$2009,J$136)/COUNTA('Employee Mapping'!$G$10:$G$2009),""))</f>
        <v/>
      </c>
      <c r="K148" s="57">
        <f>IF(OR($A148="",K$136=""),"",IFERROR(COUNTIFS('Employee Mapping'!$J$10:$J$2009,$A148,'Employee Mapping'!$K$10:$K$2009,K$134,'Employee Mapping'!$L$10:$L$2009,K$136)/COUNTA('Employee Mapping'!$G$10:$G$2009),""))</f>
        <v/>
      </c>
      <c r="L148" s="57">
        <f>IF(OR($A148="",L$136=""),"",IFERROR(COUNTIFS('Employee Mapping'!$J$10:$J$2009,$A148,'Employee Mapping'!$K$10:$K$2009,L$134,'Employee Mapping'!$L$10:$L$2009,L$136)/COUNTA('Employee Mapping'!$G$10:$G$2009),""))</f>
        <v/>
      </c>
      <c r="M148" s="57">
        <f>IF(OR($A148="",M$136=""),"",IFERROR(COUNTIFS('Employee Mapping'!$J$10:$J$2009,$A148,'Employee Mapping'!$K$10:$K$2009,M$134,'Employee Mapping'!$L$10:$L$2009,M$136)/COUNTA('Employee Mapping'!$G$10:$G$2009),""))</f>
        <v/>
      </c>
      <c r="N148" s="57">
        <f>IF(OR($A148="",N$136=""),"",IFERROR(COUNTIFS('Employee Mapping'!$J$10:$J$2009,$A148,'Employee Mapping'!$K$10:$K$2009,N$134,'Employee Mapping'!$L$10:$L$2009,N$136)/COUNTA('Employee Mapping'!$G$10:$G$2009),""))</f>
        <v/>
      </c>
      <c r="O148" s="57">
        <f>IF(OR($A148="",O$136=""),"",IFERROR(COUNTIFS('Employee Mapping'!$J$10:$J$2009,$A148,'Employee Mapping'!$K$10:$K$2009,O$134,'Employee Mapping'!$L$10:$L$2009,O$136)/COUNTA('Employee Mapping'!$G$10:$G$2009),""))</f>
        <v/>
      </c>
      <c r="P148" s="57">
        <f>IF(OR($A148="",P$136=""),"",IFERROR(COUNTIFS('Employee Mapping'!$J$10:$J$2009,$A148,'Employee Mapping'!$K$10:$K$2009,P$134,'Employee Mapping'!$L$10:$L$2009,P$136)/COUNTA('Employee Mapping'!$G$10:$G$2009),""))</f>
        <v/>
      </c>
      <c r="Q148" s="57">
        <f>IF(OR($A148="",Q$136=""),"",IFERROR(COUNTIFS('Employee Mapping'!$J$10:$J$2009,$A148,'Employee Mapping'!$K$10:$K$2009,Q$134,'Employee Mapping'!$L$10:$L$2009,Q$136)/COUNTA('Employee Mapping'!$G$10:$G$2009),""))</f>
        <v/>
      </c>
      <c r="R148" s="57">
        <f>IF(OR($A148="",R$136=""),"",IFERROR(COUNTIFS('Employee Mapping'!$J$10:$J$2009,$A148,'Employee Mapping'!$K$10:$K$2009,R$134,'Employee Mapping'!$L$10:$L$2009,R$136)/COUNTA('Employee Mapping'!$G$10:$G$2009),""))</f>
        <v/>
      </c>
      <c r="S148" s="57">
        <f>IF(OR($A148="",S$136=""),"",IFERROR(COUNTIFS('Employee Mapping'!$J$10:$J$2009,$A148,'Employee Mapping'!$K$10:$K$2009,S$134,'Employee Mapping'!$L$10:$L$2009,S$136)/COUNTA('Employee Mapping'!$G$10:$G$2009),""))</f>
        <v/>
      </c>
      <c r="T148" s="57">
        <f>IF(OR($A148="",T$136=""),"",IFERROR(COUNTIFS('Employee Mapping'!$J$10:$J$2009,$A148,'Employee Mapping'!$K$10:$K$2009,T$134,'Employee Mapping'!$L$10:$L$2009,T$136)/COUNTA('Employee Mapping'!$G$10:$G$2009),""))</f>
        <v/>
      </c>
      <c r="U148" s="57">
        <f>IF(OR($A148="",U$136=""),"",IFERROR(COUNTIFS('Employee Mapping'!$J$10:$J$2009,$A148,'Employee Mapping'!$K$10:$K$2009,U$134,'Employee Mapping'!$L$10:$L$2009,U$136)/COUNTA('Employee Mapping'!$G$10:$G$2009),""))</f>
        <v/>
      </c>
      <c r="V148" s="57">
        <f>IF(OR($A148="",V$136=""),"",IFERROR(COUNTIFS('Employee Mapping'!$J$10:$J$2009,$A148,'Employee Mapping'!$K$10:$K$2009,V$134,'Employee Mapping'!$L$10:$L$2009,V$136)/COUNTA('Employee Mapping'!$G$10:$G$2009),""))</f>
        <v/>
      </c>
      <c r="W148" s="57">
        <f>IF(OR($A148="",W$136=""),"",IFERROR(COUNTIFS('Employee Mapping'!$J$10:$J$2009,$A148,'Employee Mapping'!$K$10:$K$2009,W$134,'Employee Mapping'!$L$10:$L$2009,W$136)/COUNTA('Employee Mapping'!$G$10:$G$2009),""))</f>
        <v/>
      </c>
      <c r="X148" s="57">
        <f>IF(OR($A148="",X$136=""),"",IFERROR(COUNTIFS('Employee Mapping'!$J$10:$J$2009,$A148,'Employee Mapping'!$K$10:$K$2009,X$134,'Employee Mapping'!$L$10:$L$2009,X$136)/COUNTA('Employee Mapping'!$G$10:$G$2009),""))</f>
        <v/>
      </c>
      <c r="Y148" s="57">
        <f>IF(OR($A148="",Y$136=""),"",IFERROR(COUNTIFS('Employee Mapping'!$J$10:$J$2009,$A148,'Employee Mapping'!$K$10:$K$2009,Y$134,'Employee Mapping'!$L$10:$L$2009,Y$136)/COUNTA('Employee Mapping'!$G$10:$G$2009),""))</f>
        <v/>
      </c>
      <c r="Z148" s="57">
        <f>IF(OR($A148="",Z$136=""),"",IFERROR(COUNTIFS('Employee Mapping'!$J$10:$J$2009,$A148,'Employee Mapping'!$K$10:$K$2009,Z$134,'Employee Mapping'!$L$10:$L$2009,Z$136)/COUNTA('Employee Mapping'!$G$10:$G$2009),""))</f>
        <v/>
      </c>
      <c r="AA148" s="57">
        <f>IF(OR($A148="",AA$136=""),"",IFERROR(COUNTIFS('Employee Mapping'!$J$10:$J$2009,$A148,'Employee Mapping'!$K$10:$K$2009,AA$134,'Employee Mapping'!$L$10:$L$2009,AA$136)/COUNTA('Employee Mapping'!$G$10:$G$2009),""))</f>
        <v/>
      </c>
      <c r="AB148" s="57">
        <f>IF(OR($A148="",AB$136=""),"",IFERROR(COUNTIFS('Employee Mapping'!$J$10:$J$2009,$A148,'Employee Mapping'!$K$10:$K$2009,AB$134,'Employee Mapping'!$L$10:$L$2009,AB$136)/COUNTA('Employee Mapping'!$G$10:$G$2009),""))</f>
        <v/>
      </c>
      <c r="AC148" s="57">
        <f>IF(OR($A148="",AC$136=""),"",IFERROR(COUNTIFS('Employee Mapping'!$J$10:$J$2009,$A148,'Employee Mapping'!$K$10:$K$2009,AC$134,'Employee Mapping'!$L$10:$L$2009,AC$136)/COUNTA('Employee Mapping'!$G$10:$G$2009),""))</f>
        <v/>
      </c>
      <c r="AD148" s="57">
        <f>IF(OR($A148="",AD$136=""),"",IFERROR(COUNTIFS('Employee Mapping'!$J$10:$J$2009,$A148,'Employee Mapping'!$K$10:$K$2009,AD$134,'Employee Mapping'!$L$10:$L$2009,AD$136)/COUNTA('Employee Mapping'!$G$10:$G$2009),""))</f>
        <v/>
      </c>
      <c r="AE148" s="57">
        <f>IF(OR($A148="",AE$136=""),"",IFERROR(COUNTIFS('Employee Mapping'!$J$10:$J$2009,$A148,'Employee Mapping'!$K$10:$K$2009,AE$134,'Employee Mapping'!$L$10:$L$2009,AE$136)/COUNTA('Employee Mapping'!$G$10:$G$2009),""))</f>
        <v/>
      </c>
      <c r="AF148" s="57">
        <f>IF(OR($A148="",AF$136=""),"",IFERROR(COUNTIFS('Employee Mapping'!$J$10:$J$2009,$A148,'Employee Mapping'!$K$10:$K$2009,AF$134,'Employee Mapping'!$L$10:$L$2009,AF$136)/COUNTA('Employee Mapping'!$G$10:$G$2009),""))</f>
        <v/>
      </c>
      <c r="AG148" s="57">
        <f>IF(OR($A148="",AG$136=""),"",IFERROR(COUNTIFS('Employee Mapping'!$J$10:$J$2009,$A148,'Employee Mapping'!$K$10:$K$2009,AG$134,'Employee Mapping'!$L$10:$L$2009,AG$136)/COUNTA('Employee Mapping'!$G$10:$G$2009),""))</f>
        <v/>
      </c>
      <c r="AH148" s="57">
        <f>IF(OR($A148="",AH$136=""),"",IFERROR(COUNTIFS('Employee Mapping'!$J$10:$J$2009,$A148,'Employee Mapping'!$K$10:$K$2009,AH$134,'Employee Mapping'!$L$10:$L$2009,AH$136)/COUNTA('Employee Mapping'!$G$10:$G$2009),""))</f>
        <v/>
      </c>
      <c r="AI148" s="57">
        <f>IF(OR($A148="",AI$136=""),"",IFERROR(COUNTIFS('Employee Mapping'!$J$10:$J$2009,$A148,'Employee Mapping'!$K$10:$K$2009,AI$134,'Employee Mapping'!$L$10:$L$2009,AI$136)/COUNTA('Employee Mapping'!$G$10:$G$2009),""))</f>
        <v/>
      </c>
      <c r="AJ148" s="57">
        <f>IF(OR($A148="",AJ$136=""),"",IFERROR(COUNTIFS('Employee Mapping'!$J$10:$J$2009,$A148,'Employee Mapping'!$K$10:$K$2009,AJ$134,'Employee Mapping'!$L$10:$L$2009,AJ$136)/COUNTA('Employee Mapping'!$G$10:$G$2009),""))</f>
        <v/>
      </c>
      <c r="AK148" s="57">
        <f>IF(OR($A148="",AK$136=""),"",IFERROR(COUNTIFS('Employee Mapping'!$J$10:$J$2009,$A148,'Employee Mapping'!$K$10:$K$2009,AK$134,'Employee Mapping'!$L$10:$L$2009,AK$136)/COUNTA('Employee Mapping'!$G$10:$G$2009),""))</f>
        <v/>
      </c>
      <c r="AL148" s="57">
        <f>IF(OR($A148="",AL$136=""),"",IFERROR(COUNTIFS('Employee Mapping'!$J$10:$J$2009,$A148,'Employee Mapping'!$K$10:$K$2009,AL$134,'Employee Mapping'!$L$10:$L$2009,AL$136)/COUNTA('Employee Mapping'!$G$10:$G$2009),""))</f>
        <v/>
      </c>
      <c r="AM148" s="57">
        <f>IF(OR($A148="",AM$136=""),"",IFERROR(COUNTIFS('Employee Mapping'!$J$10:$J$2009,$A148,'Employee Mapping'!$K$10:$K$2009,AM$134,'Employee Mapping'!$L$10:$L$2009,AM$136)/COUNTA('Employee Mapping'!$G$10:$G$2009),""))</f>
        <v/>
      </c>
      <c r="AN148" s="57">
        <f>IF(OR($A148="",AN$136=""),"",IFERROR(COUNTIFS('Employee Mapping'!$J$10:$J$2009,$A148,'Employee Mapping'!$K$10:$K$2009,AN$134,'Employee Mapping'!$L$10:$L$2009,AN$136)/COUNTA('Employee Mapping'!$G$10:$G$2009),""))</f>
        <v/>
      </c>
      <c r="AO148" s="57">
        <f>IF(OR($A148="",AO$136=""),"",IFERROR(COUNTIFS('Employee Mapping'!$J$10:$J$2009,$A148,'Employee Mapping'!$K$10:$K$2009,AO$134,'Employee Mapping'!$L$10:$L$2009,AO$136)/COUNTA('Employee Mapping'!$G$10:$G$2009),""))</f>
        <v/>
      </c>
      <c r="AP148" s="57">
        <f>IF(OR($A148="",AP$136=""),"",IFERROR(COUNTIFS('Employee Mapping'!$J$10:$J$2009,$A148,'Employee Mapping'!$K$10:$K$2009,AP$134,'Employee Mapping'!$L$10:$L$2009,AP$136)/COUNTA('Employee Mapping'!$G$10:$G$2009),""))</f>
        <v/>
      </c>
      <c r="AQ148" s="57">
        <f>IF(OR($A148="",AQ$136=""),"",IFERROR(COUNTIFS('Employee Mapping'!$J$10:$J$2009,$A148,'Employee Mapping'!$K$10:$K$2009,AQ$134,'Employee Mapping'!$L$10:$L$2009,AQ$136)/COUNTA('Employee Mapping'!$G$10:$G$2009),""))</f>
        <v/>
      </c>
      <c r="AR148" s="57">
        <f>IF(OR($A148="",AR$136=""),"",IFERROR(COUNTIFS('Employee Mapping'!$J$10:$J$2009,$A148,'Employee Mapping'!$K$10:$K$2009,AR$134,'Employee Mapping'!$L$10:$L$2009,AR$136)/COUNTA('Employee Mapping'!$G$10:$G$2009),""))</f>
        <v/>
      </c>
      <c r="AS148" s="57">
        <f>IF(OR($A148="",AS$136=""),"",IFERROR(COUNTIFS('Employee Mapping'!$J$10:$J$2009,$A148,'Employee Mapping'!$K$10:$K$2009,AS$134,'Employee Mapping'!$L$10:$L$2009,AS$136)/COUNTA('Employee Mapping'!$G$10:$G$2009),""))</f>
        <v/>
      </c>
      <c r="AT148" s="57">
        <f>IF(OR($A148="",AT$136=""),"",IFERROR(COUNTIFS('Employee Mapping'!$J$10:$J$2009,$A148,'Employee Mapping'!$K$10:$K$2009,AT$134,'Employee Mapping'!$L$10:$L$2009,AT$136)/COUNTA('Employee Mapping'!$G$10:$G$2009),""))</f>
        <v/>
      </c>
      <c r="AU148" s="57">
        <f>IF(OR($A148="",AU$136=""),"",IFERROR(COUNTIFS('Employee Mapping'!$J$10:$J$2009,$A148,'Employee Mapping'!$K$10:$K$2009,AU$134,'Employee Mapping'!$L$10:$L$2009,AU$136)/COUNTA('Employee Mapping'!$G$10:$G$2009),""))</f>
        <v/>
      </c>
      <c r="AV148" s="57">
        <f>IF(OR($A148="",AV$136=""),"",IFERROR(COUNTIFS('Employee Mapping'!$J$10:$J$2009,$A148,'Employee Mapping'!$K$10:$K$2009,AV$134,'Employee Mapping'!$L$10:$L$2009,AV$136)/COUNTA('Employee Mapping'!$G$10:$G$2009),""))</f>
        <v/>
      </c>
      <c r="AW148" s="57">
        <f>IF(OR($A148="",AW$136=""),"",IFERROR(COUNTIFS('Employee Mapping'!$J$10:$J$2009,$A148,'Employee Mapping'!$K$10:$K$2009,AW$134,'Employee Mapping'!$L$10:$L$2009,AW$136)/COUNTA('Employee Mapping'!$G$10:$G$2009),""))</f>
        <v/>
      </c>
      <c r="AX148" s="57">
        <f>IF(OR($A148="",AX$136=""),"",IFERROR(COUNTIFS('Employee Mapping'!$J$10:$J$2009,$A148,'Employee Mapping'!$K$10:$K$2009,AX$134,'Employee Mapping'!$L$10:$L$2009,AX$136)/COUNTA('Employee Mapping'!$G$10:$G$2009),""))</f>
        <v/>
      </c>
      <c r="AY148" s="57">
        <f>IF(OR($A148="",AY$136=""),"",IFERROR(COUNTIFS('Employee Mapping'!$J$10:$J$2009,$A148,'Employee Mapping'!$K$10:$K$2009,AY$134,'Employee Mapping'!$L$10:$L$2009,AY$136)/COUNTA('Employee Mapping'!$G$10:$G$2009),""))</f>
        <v/>
      </c>
      <c r="AZ148" s="57">
        <f>IF(OR($A148="",AZ$136=""),"",IFERROR(COUNTIFS('Employee Mapping'!$J$10:$J$2009,$A148,'Employee Mapping'!$K$10:$K$2009,AZ$134,'Employee Mapping'!$L$10:$L$2009,AZ$136)/COUNTA('Employee Mapping'!$G$10:$G$2009),""))</f>
        <v/>
      </c>
      <c r="BA148" s="57">
        <f>IF(OR($A148="",BA$136=""),"",IFERROR(COUNTIFS('Employee Mapping'!$J$10:$J$2009,$A148,'Employee Mapping'!$K$10:$K$2009,BA$134,'Employee Mapping'!$L$10:$L$2009,BA$136)/COUNTA('Employee Mapping'!$G$10:$G$2009),""))</f>
        <v/>
      </c>
      <c r="BB148" s="57">
        <f>IF(OR($A148="",BB$136=""),"",IFERROR(COUNTIFS('Employee Mapping'!$J$10:$J$2009,$A148,'Employee Mapping'!$K$10:$K$2009,BB$134,'Employee Mapping'!$L$10:$L$2009,BB$136)/COUNTA('Employee Mapping'!$G$10:$G$2009),""))</f>
        <v/>
      </c>
      <c r="BC148" s="57">
        <f>IF(OR($A148="",BC$136=""),"",IFERROR(COUNTIFS('Employee Mapping'!$J$10:$J$2009,$A148,'Employee Mapping'!$K$10:$K$2009,BC$134,'Employee Mapping'!$L$10:$L$2009,BC$136)/COUNTA('Employee Mapping'!$G$10:$G$2009),""))</f>
        <v/>
      </c>
      <c r="BD148" s="57">
        <f>IF(OR($A148="",BD$136=""),"",IFERROR(COUNTIFS('Employee Mapping'!$J$10:$J$2009,$A148,'Employee Mapping'!$K$10:$K$2009,BD$134,'Employee Mapping'!$L$10:$L$2009,BD$136)/COUNTA('Employee Mapping'!$G$10:$G$2009),""))</f>
        <v/>
      </c>
      <c r="BE148" s="57">
        <f>IF(OR($A148="",BE$136=""),"",IFERROR(COUNTIFS('Employee Mapping'!$J$10:$J$2009,$A148,'Employee Mapping'!$K$10:$K$2009,BE$134,'Employee Mapping'!$L$10:$L$2009,BE$136)/COUNTA('Employee Mapping'!$G$10:$G$2009),""))</f>
        <v/>
      </c>
      <c r="BF148" s="57">
        <f>IF(OR($A148="",BF$136=""),"",IFERROR(COUNTIFS('Employee Mapping'!$J$10:$J$2009,$A148,'Employee Mapping'!$K$10:$K$2009,BF$134,'Employee Mapping'!$L$10:$L$2009,BF$136)/COUNTA('Employee Mapping'!$G$10:$G$2009),""))</f>
        <v/>
      </c>
      <c r="BG148" s="57">
        <f>IF(OR($A148="",BG$136=""),"",IFERROR(COUNTIFS('Employee Mapping'!$J$10:$J$2009,$A148,'Employee Mapping'!$K$10:$K$2009,BG$134,'Employee Mapping'!$L$10:$L$2009,BG$136)/COUNTA('Employee Mapping'!$G$10:$G$2009),""))</f>
        <v/>
      </c>
      <c r="BH148" s="57">
        <f>IF(OR($A148="",BH$136=""),"",IFERROR(COUNTIFS('Employee Mapping'!$J$10:$J$2009,$A148,'Employee Mapping'!$K$10:$K$2009,BH$134,'Employee Mapping'!$L$10:$L$2009,BH$136)/COUNTA('Employee Mapping'!$G$10:$G$2009),""))</f>
        <v/>
      </c>
      <c r="BI148" s="57">
        <f>IF(OR($A148="",BI$136=""),"",IFERROR(COUNTIFS('Employee Mapping'!$J$10:$J$2009,$A148,'Employee Mapping'!$K$10:$K$2009,BI$134,'Employee Mapping'!$L$10:$L$2009,BI$136)/COUNTA('Employee Mapping'!$G$10:$G$2009),""))</f>
        <v/>
      </c>
      <c r="BJ148" s="57">
        <f>IF(OR($A148="",BJ$136=""),"",IFERROR(COUNTIFS('Employee Mapping'!$J$10:$J$2009,$A148,'Employee Mapping'!$K$10:$K$2009,BJ$134,'Employee Mapping'!$L$10:$L$2009,BJ$136)/COUNTA('Employee Mapping'!$G$10:$G$2009),""))</f>
        <v/>
      </c>
      <c r="BK148" s="57">
        <f>IF(OR($A148="",BK$136=""),"",IFERROR(COUNTIFS('Employee Mapping'!$J$10:$J$2009,$A148,'Employee Mapping'!$K$10:$K$2009,BK$134,'Employee Mapping'!$L$10:$L$2009,BK$136)/COUNTA('Employee Mapping'!$G$10:$G$2009),""))</f>
        <v/>
      </c>
      <c r="BL148" s="57">
        <f>IF(OR($A148="",BL$136=""),"",IFERROR(COUNTIFS('Employee Mapping'!$J$10:$J$2009,$A148,'Employee Mapping'!$K$10:$K$2009,BL$134,'Employee Mapping'!$L$10:$L$2009,BL$136)/COUNTA('Employee Mapping'!$G$10:$G$2009),""))</f>
        <v/>
      </c>
      <c r="BM148" s="57">
        <f>IF(OR($A148="",BM$136=""),"",IFERROR(COUNTIFS('Employee Mapping'!$J$10:$J$2009,$A148,'Employee Mapping'!$K$10:$K$2009,BM$134,'Employee Mapping'!$L$10:$L$2009,BM$136)/COUNTA('Employee Mapping'!$G$10:$G$2009),""))</f>
        <v/>
      </c>
      <c r="BN148" s="57">
        <f>IF(OR($A148="",BN$136=""),"",IFERROR(COUNTIFS('Employee Mapping'!$J$10:$J$2009,$A148,'Employee Mapping'!$K$10:$K$2009,BN$134,'Employee Mapping'!$L$10:$L$2009,BN$136)/COUNTA('Employee Mapping'!$G$10:$G$2009),""))</f>
        <v/>
      </c>
      <c r="BO148" s="57">
        <f>IF(OR($A148="",BO$136=""),"",IFERROR(COUNTIFS('Employee Mapping'!$J$10:$J$2009,$A148,'Employee Mapping'!$K$10:$K$2009,BO$134,'Employee Mapping'!$L$10:$L$2009,BO$136)/COUNTA('Employee Mapping'!$G$10:$G$2009),""))</f>
        <v/>
      </c>
      <c r="BP148" s="57">
        <f>IF(OR($A148="",BP$136=""),"",IFERROR(COUNTIFS('Employee Mapping'!$J$10:$J$2009,$A148,'Employee Mapping'!$K$10:$K$2009,BP$134,'Employee Mapping'!$L$10:$L$2009,BP$136)/COUNTA('Employee Mapping'!$G$10:$G$2009),""))</f>
        <v/>
      </c>
      <c r="BQ148" s="57">
        <f>IF(OR($A148="",BQ$136=""),"",IFERROR(COUNTIFS('Employee Mapping'!$J$10:$J$2009,$A148,'Employee Mapping'!$K$10:$K$2009,BQ$134,'Employee Mapping'!$L$10:$L$2009,BQ$136)/COUNTA('Employee Mapping'!$G$10:$G$2009),""))</f>
        <v/>
      </c>
      <c r="BR148" s="57">
        <f>IF(OR($A148="",BR$136=""),"",IFERROR(COUNTIFS('Employee Mapping'!$J$10:$J$2009,$A148,'Employee Mapping'!$K$10:$K$2009,BR$134,'Employee Mapping'!$L$10:$L$2009,BR$136)/COUNTA('Employee Mapping'!$G$10:$G$2009),""))</f>
        <v/>
      </c>
      <c r="BS148" s="57">
        <f>IF(OR($A148="",BS$136=""),"",IFERROR(COUNTIFS('Employee Mapping'!$J$10:$J$2009,$A148,'Employee Mapping'!$K$10:$K$2009,BS$134,'Employee Mapping'!$L$10:$L$2009,BS$136)/COUNTA('Employee Mapping'!$G$10:$G$2009),""))</f>
        <v/>
      </c>
      <c r="BT148" s="57">
        <f>IF(OR($A148="",BT$136=""),"",IFERROR(COUNTIFS('Employee Mapping'!$J$10:$J$2009,$A148,'Employee Mapping'!$K$10:$K$2009,BT$134,'Employee Mapping'!$L$10:$L$2009,BT$136)/COUNTA('Employee Mapping'!$G$10:$G$2009),""))</f>
        <v/>
      </c>
      <c r="BU148" s="57">
        <f>IF(OR($A148="",BU$136=""),"",IFERROR(COUNTIFS('Employee Mapping'!$J$10:$J$2009,$A148,'Employee Mapping'!$K$10:$K$2009,BU$134,'Employee Mapping'!$L$10:$L$2009,BU$136)/COUNTA('Employee Mapping'!$G$10:$G$2009),""))</f>
        <v/>
      </c>
      <c r="BV148" s="57">
        <f>IF(OR($A148="",BV$136=""),"",IFERROR(COUNTIFS('Employee Mapping'!$J$10:$J$2009,$A148,'Employee Mapping'!$K$10:$K$2009,BV$134,'Employee Mapping'!$L$10:$L$2009,BV$136)/COUNTA('Employee Mapping'!$G$10:$G$2009),""))</f>
        <v/>
      </c>
      <c r="BW148" s="57">
        <f>IF(OR($A148="",BW$136=""),"",IFERROR(COUNTIFS('Employee Mapping'!$J$10:$J$2009,$A148,'Employee Mapping'!$K$10:$K$2009,BW$134,'Employee Mapping'!$L$10:$L$2009,BW$136)/COUNTA('Employee Mapping'!$G$10:$G$2009),""))</f>
        <v/>
      </c>
      <c r="BX148" s="57">
        <f>IF(OR($A148="",BX$136=""),"",IFERROR(COUNTIFS('Employee Mapping'!$J$10:$J$2009,$A148,'Employee Mapping'!$K$10:$K$2009,BX$134,'Employee Mapping'!$L$10:$L$2009,BX$136)/COUNTA('Employee Mapping'!$G$10:$G$2009),""))</f>
        <v/>
      </c>
      <c r="BY148" s="57">
        <f>IF(OR($A148="",BY$136=""),"",IFERROR(COUNTIFS('Employee Mapping'!$J$10:$J$2009,$A148,'Employee Mapping'!$K$10:$K$2009,BY$134,'Employee Mapping'!$L$10:$L$2009,BY$136)/COUNTA('Employee Mapping'!$G$10:$G$2009),""))</f>
        <v/>
      </c>
      <c r="BZ148" s="57">
        <f>IF(OR($A148="",BZ$136=""),"",IFERROR(COUNTIFS('Employee Mapping'!$J$10:$J$2009,$A148,'Employee Mapping'!$K$10:$K$2009,BZ$134,'Employee Mapping'!$L$10:$L$2009,BZ$136)/COUNTA('Employee Mapping'!$G$10:$G$2009),""))</f>
        <v/>
      </c>
      <c r="CA148" s="57">
        <f>IF(OR($A148="",CA$136=""),"",IFERROR(COUNTIFS('Employee Mapping'!$J$10:$J$2009,$A148,'Employee Mapping'!$K$10:$K$2009,CA$134,'Employee Mapping'!$L$10:$L$2009,CA$136)/COUNTA('Employee Mapping'!$G$10:$G$2009),""))</f>
        <v/>
      </c>
      <c r="CB148" s="57">
        <f>IF(OR($A148="",CB$136=""),"",IFERROR(COUNTIFS('Employee Mapping'!$J$10:$J$2009,$A148,'Employee Mapping'!$K$10:$K$2009,CB$134,'Employee Mapping'!$L$10:$L$2009,CB$136)/COUNTA('Employee Mapping'!$G$10:$G$2009),""))</f>
        <v/>
      </c>
      <c r="CC148" s="57">
        <f>IF(OR($A148="",CC$136=""),"",IFERROR(COUNTIFS('Employee Mapping'!$J$10:$J$2009,$A148,'Employee Mapping'!$K$10:$K$2009,CC$134,'Employee Mapping'!$L$10:$L$2009,CC$136)/COUNTA('Employee Mapping'!$G$10:$G$2009),""))</f>
        <v/>
      </c>
      <c r="CD148" s="57">
        <f>IF(OR($A148="",CD$136=""),"",IFERROR(COUNTIFS('Employee Mapping'!$J$10:$J$2009,$A148,'Employee Mapping'!$K$10:$K$2009,CD$134,'Employee Mapping'!$L$10:$L$2009,CD$136)/COUNTA('Employee Mapping'!$G$10:$G$2009),""))</f>
        <v/>
      </c>
      <c r="CE148" s="57">
        <f>IF(OR($A148="",CE$136=""),"",IFERROR(COUNTIFS('Employee Mapping'!$J$10:$J$2009,$A148,'Employee Mapping'!$K$10:$K$2009,CE$134,'Employee Mapping'!$L$10:$L$2009,CE$136)/COUNTA('Employee Mapping'!$G$10:$G$2009),""))</f>
        <v/>
      </c>
      <c r="CF148" s="57">
        <f>IF(OR($A148="",CF$136=""),"",IFERROR(COUNTIFS('Employee Mapping'!$J$10:$J$2009,$A148,'Employee Mapping'!$K$10:$K$2009,CF$134,'Employee Mapping'!$L$10:$L$2009,CF$136)/COUNTA('Employee Mapping'!$G$10:$G$2009),""))</f>
        <v/>
      </c>
      <c r="CG148" s="57">
        <f>IF(OR($A148="",CG$136=""),"",IFERROR(COUNTIFS('Employee Mapping'!$J$10:$J$2009,$A148,'Employee Mapping'!$K$10:$K$2009,CG$134,'Employee Mapping'!$L$10:$L$2009,CG$136)/COUNTA('Employee Mapping'!$G$10:$G$2009),""))</f>
        <v/>
      </c>
      <c r="CH148" s="57">
        <f>IF(OR($A148="",CH$136=""),"",IFERROR(COUNTIFS('Employee Mapping'!$J$10:$J$2009,$A148,'Employee Mapping'!$K$10:$K$2009,CH$134,'Employee Mapping'!$L$10:$L$2009,CH$136)/COUNTA('Employee Mapping'!$G$10:$G$2009),""))</f>
        <v/>
      </c>
      <c r="CI148" s="57">
        <f>IF(OR($A148="",CI$136=""),"",IFERROR(COUNTIFS('Employee Mapping'!$J$10:$J$2009,$A148,'Employee Mapping'!$K$10:$K$2009,CI$134,'Employee Mapping'!$L$10:$L$2009,CI$136)/COUNTA('Employee Mapping'!$G$10:$G$2009),""))</f>
        <v/>
      </c>
      <c r="CJ148" s="57">
        <f>IF(OR($A148="",CJ$136=""),"",IFERROR(COUNTIFS('Employee Mapping'!$J$10:$J$2009,$A148,'Employee Mapping'!$K$10:$K$2009,CJ$134,'Employee Mapping'!$L$10:$L$2009,CJ$136)/COUNTA('Employee Mapping'!$G$10:$G$2009),""))</f>
        <v/>
      </c>
      <c r="CK148" s="57">
        <f>IF(OR($A148="",CK$136=""),"",IFERROR(COUNTIFS('Employee Mapping'!$J$10:$J$2009,$A148,'Employee Mapping'!$K$10:$K$2009,CK$134,'Employee Mapping'!$L$10:$L$2009,CK$136)/COUNTA('Employee Mapping'!$G$10:$G$2009),""))</f>
        <v/>
      </c>
      <c r="CL148" s="57">
        <f>IF(OR($A148="",CL$136=""),"",IFERROR(COUNTIFS('Employee Mapping'!$J$10:$J$2009,$A148,'Employee Mapping'!$K$10:$K$2009,CL$134,'Employee Mapping'!$L$10:$L$2009,CL$136)/COUNTA('Employee Mapping'!$G$10:$G$2009),""))</f>
        <v/>
      </c>
      <c r="CM148" s="57">
        <f>IF(OR($A148="",CM$136=""),"",IFERROR(COUNTIFS('Employee Mapping'!$J$10:$J$2009,$A148,'Employee Mapping'!$K$10:$K$2009,CM$134,'Employee Mapping'!$L$10:$L$2009,CM$136)/COUNTA('Employee Mapping'!$G$10:$G$2009),""))</f>
        <v/>
      </c>
      <c r="CN148" s="57">
        <f>IF(OR($A148="",CN$136=""),"",IFERROR(COUNTIFS('Employee Mapping'!$J$10:$J$2009,$A148,'Employee Mapping'!$K$10:$K$2009,CN$134,'Employee Mapping'!$L$10:$L$2009,CN$136)/COUNTA('Employee Mapping'!$G$10:$G$2009),""))</f>
        <v/>
      </c>
      <c r="CO148" s="57">
        <f>IF(OR($A148="",CO$136=""),"",IFERROR(COUNTIFS('Employee Mapping'!$J$10:$J$2009,$A148,'Employee Mapping'!$K$10:$K$2009,CO$134,'Employee Mapping'!$L$10:$L$2009,CO$136)/COUNTA('Employee Mapping'!$G$10:$G$2009),""))</f>
        <v/>
      </c>
      <c r="CP148" s="57">
        <f>IF(OR($A148="",CP$136=""),"",IFERROR(COUNTIFS('Employee Mapping'!$J$10:$J$2009,$A148,'Employee Mapping'!$K$10:$K$2009,CP$134,'Employee Mapping'!$L$10:$L$2009,CP$136)/COUNTA('Employee Mapping'!$G$10:$G$2009),""))</f>
        <v/>
      </c>
      <c r="CQ148" s="57">
        <f>IF(OR($A148="",CQ$136=""),"",IFERROR(COUNTIFS('Employee Mapping'!$J$10:$J$2009,$A148,'Employee Mapping'!$K$10:$K$2009,CQ$134,'Employee Mapping'!$L$10:$L$2009,CQ$136)/COUNTA('Employee Mapping'!$G$10:$G$2009),""))</f>
        <v/>
      </c>
      <c r="CR148" s="57">
        <f>IF(OR($A148="",CR$136=""),"",IFERROR(COUNTIFS('Employee Mapping'!$J$10:$J$2009,$A148,'Employee Mapping'!$K$10:$K$2009,CR$134,'Employee Mapping'!$L$10:$L$2009,CR$136)/COUNTA('Employee Mapping'!$G$10:$G$2009),""))</f>
        <v/>
      </c>
      <c r="CS148" s="57">
        <f>IF(OR($A148="",CS$136=""),"",IFERROR(COUNTIFS('Employee Mapping'!$J$10:$J$2009,$A148,'Employee Mapping'!$K$10:$K$2009,CS$134,'Employee Mapping'!$L$10:$L$2009,CS$136)/COUNTA('Employee Mapping'!$G$10:$G$2009),""))</f>
        <v/>
      </c>
      <c r="CT148" s="57">
        <f>IF(OR($A148="",CT$136=""),"",IFERROR(COUNTIFS('Employee Mapping'!$J$10:$J$2009,$A148,'Employee Mapping'!$K$10:$K$2009,CT$134,'Employee Mapping'!$L$10:$L$2009,CT$136)/COUNTA('Employee Mapping'!$G$10:$G$2009),""))</f>
        <v/>
      </c>
      <c r="CU148" s="58">
        <f>IF($A148="","",SUM(C148:CT148))</f>
        <v/>
      </c>
    </row>
    <row r="149">
      <c r="A149">
        <f>IF(SETUP!$C160="","",SETUP!$C160)</f>
        <v/>
      </c>
      <c r="B149" s="9">
        <f>IF(SETUP!$C160="","",SETUP!$B160&amp;" / "&amp;SETUP!$D160)</f>
        <v/>
      </c>
      <c r="C149" s="57">
        <f>IF(OR($A149="",C$136=""),"",IFERROR(COUNTIFS('Employee Mapping'!$J$10:$J$2009,$A149,'Employee Mapping'!$K$10:$K$2009,C$134,'Employee Mapping'!$L$10:$L$2009,C$136)/COUNTA('Employee Mapping'!$G$10:$G$2009),""))</f>
        <v/>
      </c>
      <c r="D149" s="57">
        <f>IF(OR($A149="",D$136=""),"",IFERROR(COUNTIFS('Employee Mapping'!$J$10:$J$2009,$A149,'Employee Mapping'!$K$10:$K$2009,D$134,'Employee Mapping'!$L$10:$L$2009,D$136)/COUNTA('Employee Mapping'!$G$10:$G$2009),""))</f>
        <v/>
      </c>
      <c r="E149" s="57">
        <f>IF(OR($A149="",E$136=""),"",IFERROR(COUNTIFS('Employee Mapping'!$J$10:$J$2009,$A149,'Employee Mapping'!$K$10:$K$2009,E$134,'Employee Mapping'!$L$10:$L$2009,E$136)/COUNTA('Employee Mapping'!$G$10:$G$2009),""))</f>
        <v/>
      </c>
      <c r="F149" s="57">
        <f>IF(OR($A149="",F$136=""),"",IFERROR(COUNTIFS('Employee Mapping'!$J$10:$J$2009,$A149,'Employee Mapping'!$K$10:$K$2009,F$134,'Employee Mapping'!$L$10:$L$2009,F$136)/COUNTA('Employee Mapping'!$G$10:$G$2009),""))</f>
        <v/>
      </c>
      <c r="G149" s="57">
        <f>IF(OR($A149="",G$136=""),"",IFERROR(COUNTIFS('Employee Mapping'!$J$10:$J$2009,$A149,'Employee Mapping'!$K$10:$K$2009,G$134,'Employee Mapping'!$L$10:$L$2009,G$136)/COUNTA('Employee Mapping'!$G$10:$G$2009),""))</f>
        <v/>
      </c>
      <c r="H149" s="57">
        <f>IF(OR($A149="",H$136=""),"",IFERROR(COUNTIFS('Employee Mapping'!$J$10:$J$2009,$A149,'Employee Mapping'!$K$10:$K$2009,H$134,'Employee Mapping'!$L$10:$L$2009,H$136)/COUNTA('Employee Mapping'!$G$10:$G$2009),""))</f>
        <v/>
      </c>
      <c r="I149" s="57">
        <f>IF(OR($A149="",I$136=""),"",IFERROR(COUNTIFS('Employee Mapping'!$J$10:$J$2009,$A149,'Employee Mapping'!$K$10:$K$2009,I$134,'Employee Mapping'!$L$10:$L$2009,I$136)/COUNTA('Employee Mapping'!$G$10:$G$2009),""))</f>
        <v/>
      </c>
      <c r="J149" s="57">
        <f>IF(OR($A149="",J$136=""),"",IFERROR(COUNTIFS('Employee Mapping'!$J$10:$J$2009,$A149,'Employee Mapping'!$K$10:$K$2009,J$134,'Employee Mapping'!$L$10:$L$2009,J$136)/COUNTA('Employee Mapping'!$G$10:$G$2009),""))</f>
        <v/>
      </c>
      <c r="K149" s="57">
        <f>IF(OR($A149="",K$136=""),"",IFERROR(COUNTIFS('Employee Mapping'!$J$10:$J$2009,$A149,'Employee Mapping'!$K$10:$K$2009,K$134,'Employee Mapping'!$L$10:$L$2009,K$136)/COUNTA('Employee Mapping'!$G$10:$G$2009),""))</f>
        <v/>
      </c>
      <c r="L149" s="57">
        <f>IF(OR($A149="",L$136=""),"",IFERROR(COUNTIFS('Employee Mapping'!$J$10:$J$2009,$A149,'Employee Mapping'!$K$10:$K$2009,L$134,'Employee Mapping'!$L$10:$L$2009,L$136)/COUNTA('Employee Mapping'!$G$10:$G$2009),""))</f>
        <v/>
      </c>
      <c r="M149" s="57">
        <f>IF(OR($A149="",M$136=""),"",IFERROR(COUNTIFS('Employee Mapping'!$J$10:$J$2009,$A149,'Employee Mapping'!$K$10:$K$2009,M$134,'Employee Mapping'!$L$10:$L$2009,M$136)/COUNTA('Employee Mapping'!$G$10:$G$2009),""))</f>
        <v/>
      </c>
      <c r="N149" s="57">
        <f>IF(OR($A149="",N$136=""),"",IFERROR(COUNTIFS('Employee Mapping'!$J$10:$J$2009,$A149,'Employee Mapping'!$K$10:$K$2009,N$134,'Employee Mapping'!$L$10:$L$2009,N$136)/COUNTA('Employee Mapping'!$G$10:$G$2009),""))</f>
        <v/>
      </c>
      <c r="O149" s="57">
        <f>IF(OR($A149="",O$136=""),"",IFERROR(COUNTIFS('Employee Mapping'!$J$10:$J$2009,$A149,'Employee Mapping'!$K$10:$K$2009,O$134,'Employee Mapping'!$L$10:$L$2009,O$136)/COUNTA('Employee Mapping'!$G$10:$G$2009),""))</f>
        <v/>
      </c>
      <c r="P149" s="57">
        <f>IF(OR($A149="",P$136=""),"",IFERROR(COUNTIFS('Employee Mapping'!$J$10:$J$2009,$A149,'Employee Mapping'!$K$10:$K$2009,P$134,'Employee Mapping'!$L$10:$L$2009,P$136)/COUNTA('Employee Mapping'!$G$10:$G$2009),""))</f>
        <v/>
      </c>
      <c r="Q149" s="57">
        <f>IF(OR($A149="",Q$136=""),"",IFERROR(COUNTIFS('Employee Mapping'!$J$10:$J$2009,$A149,'Employee Mapping'!$K$10:$K$2009,Q$134,'Employee Mapping'!$L$10:$L$2009,Q$136)/COUNTA('Employee Mapping'!$G$10:$G$2009),""))</f>
        <v/>
      </c>
      <c r="R149" s="57">
        <f>IF(OR($A149="",R$136=""),"",IFERROR(COUNTIFS('Employee Mapping'!$J$10:$J$2009,$A149,'Employee Mapping'!$K$10:$K$2009,R$134,'Employee Mapping'!$L$10:$L$2009,R$136)/COUNTA('Employee Mapping'!$G$10:$G$2009),""))</f>
        <v/>
      </c>
      <c r="S149" s="57">
        <f>IF(OR($A149="",S$136=""),"",IFERROR(COUNTIFS('Employee Mapping'!$J$10:$J$2009,$A149,'Employee Mapping'!$K$10:$K$2009,S$134,'Employee Mapping'!$L$10:$L$2009,S$136)/COUNTA('Employee Mapping'!$G$10:$G$2009),""))</f>
        <v/>
      </c>
      <c r="T149" s="57">
        <f>IF(OR($A149="",T$136=""),"",IFERROR(COUNTIFS('Employee Mapping'!$J$10:$J$2009,$A149,'Employee Mapping'!$K$10:$K$2009,T$134,'Employee Mapping'!$L$10:$L$2009,T$136)/COUNTA('Employee Mapping'!$G$10:$G$2009),""))</f>
        <v/>
      </c>
      <c r="U149" s="57">
        <f>IF(OR($A149="",U$136=""),"",IFERROR(COUNTIFS('Employee Mapping'!$J$10:$J$2009,$A149,'Employee Mapping'!$K$10:$K$2009,U$134,'Employee Mapping'!$L$10:$L$2009,U$136)/COUNTA('Employee Mapping'!$G$10:$G$2009),""))</f>
        <v/>
      </c>
      <c r="V149" s="57">
        <f>IF(OR($A149="",V$136=""),"",IFERROR(COUNTIFS('Employee Mapping'!$J$10:$J$2009,$A149,'Employee Mapping'!$K$10:$K$2009,V$134,'Employee Mapping'!$L$10:$L$2009,V$136)/COUNTA('Employee Mapping'!$G$10:$G$2009),""))</f>
        <v/>
      </c>
      <c r="W149" s="57">
        <f>IF(OR($A149="",W$136=""),"",IFERROR(COUNTIFS('Employee Mapping'!$J$10:$J$2009,$A149,'Employee Mapping'!$K$10:$K$2009,W$134,'Employee Mapping'!$L$10:$L$2009,W$136)/COUNTA('Employee Mapping'!$G$10:$G$2009),""))</f>
        <v/>
      </c>
      <c r="X149" s="57">
        <f>IF(OR($A149="",X$136=""),"",IFERROR(COUNTIFS('Employee Mapping'!$J$10:$J$2009,$A149,'Employee Mapping'!$K$10:$K$2009,X$134,'Employee Mapping'!$L$10:$L$2009,X$136)/COUNTA('Employee Mapping'!$G$10:$G$2009),""))</f>
        <v/>
      </c>
      <c r="Y149" s="57">
        <f>IF(OR($A149="",Y$136=""),"",IFERROR(COUNTIFS('Employee Mapping'!$J$10:$J$2009,$A149,'Employee Mapping'!$K$10:$K$2009,Y$134,'Employee Mapping'!$L$10:$L$2009,Y$136)/COUNTA('Employee Mapping'!$G$10:$G$2009),""))</f>
        <v/>
      </c>
      <c r="Z149" s="57">
        <f>IF(OR($A149="",Z$136=""),"",IFERROR(COUNTIFS('Employee Mapping'!$J$10:$J$2009,$A149,'Employee Mapping'!$K$10:$K$2009,Z$134,'Employee Mapping'!$L$10:$L$2009,Z$136)/COUNTA('Employee Mapping'!$G$10:$G$2009),""))</f>
        <v/>
      </c>
      <c r="AA149" s="57">
        <f>IF(OR($A149="",AA$136=""),"",IFERROR(COUNTIFS('Employee Mapping'!$J$10:$J$2009,$A149,'Employee Mapping'!$K$10:$K$2009,AA$134,'Employee Mapping'!$L$10:$L$2009,AA$136)/COUNTA('Employee Mapping'!$G$10:$G$2009),""))</f>
        <v/>
      </c>
      <c r="AB149" s="57">
        <f>IF(OR($A149="",AB$136=""),"",IFERROR(COUNTIFS('Employee Mapping'!$J$10:$J$2009,$A149,'Employee Mapping'!$K$10:$K$2009,AB$134,'Employee Mapping'!$L$10:$L$2009,AB$136)/COUNTA('Employee Mapping'!$G$10:$G$2009),""))</f>
        <v/>
      </c>
      <c r="AC149" s="57">
        <f>IF(OR($A149="",AC$136=""),"",IFERROR(COUNTIFS('Employee Mapping'!$J$10:$J$2009,$A149,'Employee Mapping'!$K$10:$K$2009,AC$134,'Employee Mapping'!$L$10:$L$2009,AC$136)/COUNTA('Employee Mapping'!$G$10:$G$2009),""))</f>
        <v/>
      </c>
      <c r="AD149" s="57">
        <f>IF(OR($A149="",AD$136=""),"",IFERROR(COUNTIFS('Employee Mapping'!$J$10:$J$2009,$A149,'Employee Mapping'!$K$10:$K$2009,AD$134,'Employee Mapping'!$L$10:$L$2009,AD$136)/COUNTA('Employee Mapping'!$G$10:$G$2009),""))</f>
        <v/>
      </c>
      <c r="AE149" s="57">
        <f>IF(OR($A149="",AE$136=""),"",IFERROR(COUNTIFS('Employee Mapping'!$J$10:$J$2009,$A149,'Employee Mapping'!$K$10:$K$2009,AE$134,'Employee Mapping'!$L$10:$L$2009,AE$136)/COUNTA('Employee Mapping'!$G$10:$G$2009),""))</f>
        <v/>
      </c>
      <c r="AF149" s="57">
        <f>IF(OR($A149="",AF$136=""),"",IFERROR(COUNTIFS('Employee Mapping'!$J$10:$J$2009,$A149,'Employee Mapping'!$K$10:$K$2009,AF$134,'Employee Mapping'!$L$10:$L$2009,AF$136)/COUNTA('Employee Mapping'!$G$10:$G$2009),""))</f>
        <v/>
      </c>
      <c r="AG149" s="57">
        <f>IF(OR($A149="",AG$136=""),"",IFERROR(COUNTIFS('Employee Mapping'!$J$10:$J$2009,$A149,'Employee Mapping'!$K$10:$K$2009,AG$134,'Employee Mapping'!$L$10:$L$2009,AG$136)/COUNTA('Employee Mapping'!$G$10:$G$2009),""))</f>
        <v/>
      </c>
      <c r="AH149" s="57">
        <f>IF(OR($A149="",AH$136=""),"",IFERROR(COUNTIFS('Employee Mapping'!$J$10:$J$2009,$A149,'Employee Mapping'!$K$10:$K$2009,AH$134,'Employee Mapping'!$L$10:$L$2009,AH$136)/COUNTA('Employee Mapping'!$G$10:$G$2009),""))</f>
        <v/>
      </c>
      <c r="AI149" s="57">
        <f>IF(OR($A149="",AI$136=""),"",IFERROR(COUNTIFS('Employee Mapping'!$J$10:$J$2009,$A149,'Employee Mapping'!$K$10:$K$2009,AI$134,'Employee Mapping'!$L$10:$L$2009,AI$136)/COUNTA('Employee Mapping'!$G$10:$G$2009),""))</f>
        <v/>
      </c>
      <c r="AJ149" s="57">
        <f>IF(OR($A149="",AJ$136=""),"",IFERROR(COUNTIFS('Employee Mapping'!$J$10:$J$2009,$A149,'Employee Mapping'!$K$10:$K$2009,AJ$134,'Employee Mapping'!$L$10:$L$2009,AJ$136)/COUNTA('Employee Mapping'!$G$10:$G$2009),""))</f>
        <v/>
      </c>
      <c r="AK149" s="57">
        <f>IF(OR($A149="",AK$136=""),"",IFERROR(COUNTIFS('Employee Mapping'!$J$10:$J$2009,$A149,'Employee Mapping'!$K$10:$K$2009,AK$134,'Employee Mapping'!$L$10:$L$2009,AK$136)/COUNTA('Employee Mapping'!$G$10:$G$2009),""))</f>
        <v/>
      </c>
      <c r="AL149" s="57">
        <f>IF(OR($A149="",AL$136=""),"",IFERROR(COUNTIFS('Employee Mapping'!$J$10:$J$2009,$A149,'Employee Mapping'!$K$10:$K$2009,AL$134,'Employee Mapping'!$L$10:$L$2009,AL$136)/COUNTA('Employee Mapping'!$G$10:$G$2009),""))</f>
        <v/>
      </c>
      <c r="AM149" s="57">
        <f>IF(OR($A149="",AM$136=""),"",IFERROR(COUNTIFS('Employee Mapping'!$J$10:$J$2009,$A149,'Employee Mapping'!$K$10:$K$2009,AM$134,'Employee Mapping'!$L$10:$L$2009,AM$136)/COUNTA('Employee Mapping'!$G$10:$G$2009),""))</f>
        <v/>
      </c>
      <c r="AN149" s="57">
        <f>IF(OR($A149="",AN$136=""),"",IFERROR(COUNTIFS('Employee Mapping'!$J$10:$J$2009,$A149,'Employee Mapping'!$K$10:$K$2009,AN$134,'Employee Mapping'!$L$10:$L$2009,AN$136)/COUNTA('Employee Mapping'!$G$10:$G$2009),""))</f>
        <v/>
      </c>
      <c r="AO149" s="57">
        <f>IF(OR($A149="",AO$136=""),"",IFERROR(COUNTIFS('Employee Mapping'!$J$10:$J$2009,$A149,'Employee Mapping'!$K$10:$K$2009,AO$134,'Employee Mapping'!$L$10:$L$2009,AO$136)/COUNTA('Employee Mapping'!$G$10:$G$2009),""))</f>
        <v/>
      </c>
      <c r="AP149" s="57">
        <f>IF(OR($A149="",AP$136=""),"",IFERROR(COUNTIFS('Employee Mapping'!$J$10:$J$2009,$A149,'Employee Mapping'!$K$10:$K$2009,AP$134,'Employee Mapping'!$L$10:$L$2009,AP$136)/COUNTA('Employee Mapping'!$G$10:$G$2009),""))</f>
        <v/>
      </c>
      <c r="AQ149" s="57">
        <f>IF(OR($A149="",AQ$136=""),"",IFERROR(COUNTIFS('Employee Mapping'!$J$10:$J$2009,$A149,'Employee Mapping'!$K$10:$K$2009,AQ$134,'Employee Mapping'!$L$10:$L$2009,AQ$136)/COUNTA('Employee Mapping'!$G$10:$G$2009),""))</f>
        <v/>
      </c>
      <c r="AR149" s="57">
        <f>IF(OR($A149="",AR$136=""),"",IFERROR(COUNTIFS('Employee Mapping'!$J$10:$J$2009,$A149,'Employee Mapping'!$K$10:$K$2009,AR$134,'Employee Mapping'!$L$10:$L$2009,AR$136)/COUNTA('Employee Mapping'!$G$10:$G$2009),""))</f>
        <v/>
      </c>
      <c r="AS149" s="57">
        <f>IF(OR($A149="",AS$136=""),"",IFERROR(COUNTIFS('Employee Mapping'!$J$10:$J$2009,$A149,'Employee Mapping'!$K$10:$K$2009,AS$134,'Employee Mapping'!$L$10:$L$2009,AS$136)/COUNTA('Employee Mapping'!$G$10:$G$2009),""))</f>
        <v/>
      </c>
      <c r="AT149" s="57">
        <f>IF(OR($A149="",AT$136=""),"",IFERROR(COUNTIFS('Employee Mapping'!$J$10:$J$2009,$A149,'Employee Mapping'!$K$10:$K$2009,AT$134,'Employee Mapping'!$L$10:$L$2009,AT$136)/COUNTA('Employee Mapping'!$G$10:$G$2009),""))</f>
        <v/>
      </c>
      <c r="AU149" s="57">
        <f>IF(OR($A149="",AU$136=""),"",IFERROR(COUNTIFS('Employee Mapping'!$J$10:$J$2009,$A149,'Employee Mapping'!$K$10:$K$2009,AU$134,'Employee Mapping'!$L$10:$L$2009,AU$136)/COUNTA('Employee Mapping'!$G$10:$G$2009),""))</f>
        <v/>
      </c>
      <c r="AV149" s="57">
        <f>IF(OR($A149="",AV$136=""),"",IFERROR(COUNTIFS('Employee Mapping'!$J$10:$J$2009,$A149,'Employee Mapping'!$K$10:$K$2009,AV$134,'Employee Mapping'!$L$10:$L$2009,AV$136)/COUNTA('Employee Mapping'!$G$10:$G$2009),""))</f>
        <v/>
      </c>
      <c r="AW149" s="57">
        <f>IF(OR($A149="",AW$136=""),"",IFERROR(COUNTIFS('Employee Mapping'!$J$10:$J$2009,$A149,'Employee Mapping'!$K$10:$K$2009,AW$134,'Employee Mapping'!$L$10:$L$2009,AW$136)/COUNTA('Employee Mapping'!$G$10:$G$2009),""))</f>
        <v/>
      </c>
      <c r="AX149" s="57">
        <f>IF(OR($A149="",AX$136=""),"",IFERROR(COUNTIFS('Employee Mapping'!$J$10:$J$2009,$A149,'Employee Mapping'!$K$10:$K$2009,AX$134,'Employee Mapping'!$L$10:$L$2009,AX$136)/COUNTA('Employee Mapping'!$G$10:$G$2009),""))</f>
        <v/>
      </c>
      <c r="AY149" s="57">
        <f>IF(OR($A149="",AY$136=""),"",IFERROR(COUNTIFS('Employee Mapping'!$J$10:$J$2009,$A149,'Employee Mapping'!$K$10:$K$2009,AY$134,'Employee Mapping'!$L$10:$L$2009,AY$136)/COUNTA('Employee Mapping'!$G$10:$G$2009),""))</f>
        <v/>
      </c>
      <c r="AZ149" s="57">
        <f>IF(OR($A149="",AZ$136=""),"",IFERROR(COUNTIFS('Employee Mapping'!$J$10:$J$2009,$A149,'Employee Mapping'!$K$10:$K$2009,AZ$134,'Employee Mapping'!$L$10:$L$2009,AZ$136)/COUNTA('Employee Mapping'!$G$10:$G$2009),""))</f>
        <v/>
      </c>
      <c r="BA149" s="57">
        <f>IF(OR($A149="",BA$136=""),"",IFERROR(COUNTIFS('Employee Mapping'!$J$10:$J$2009,$A149,'Employee Mapping'!$K$10:$K$2009,BA$134,'Employee Mapping'!$L$10:$L$2009,BA$136)/COUNTA('Employee Mapping'!$G$10:$G$2009),""))</f>
        <v/>
      </c>
      <c r="BB149" s="57">
        <f>IF(OR($A149="",BB$136=""),"",IFERROR(COUNTIFS('Employee Mapping'!$J$10:$J$2009,$A149,'Employee Mapping'!$K$10:$K$2009,BB$134,'Employee Mapping'!$L$10:$L$2009,BB$136)/COUNTA('Employee Mapping'!$G$10:$G$2009),""))</f>
        <v/>
      </c>
      <c r="BC149" s="57">
        <f>IF(OR($A149="",BC$136=""),"",IFERROR(COUNTIFS('Employee Mapping'!$J$10:$J$2009,$A149,'Employee Mapping'!$K$10:$K$2009,BC$134,'Employee Mapping'!$L$10:$L$2009,BC$136)/COUNTA('Employee Mapping'!$G$10:$G$2009),""))</f>
        <v/>
      </c>
      <c r="BD149" s="57">
        <f>IF(OR($A149="",BD$136=""),"",IFERROR(COUNTIFS('Employee Mapping'!$J$10:$J$2009,$A149,'Employee Mapping'!$K$10:$K$2009,BD$134,'Employee Mapping'!$L$10:$L$2009,BD$136)/COUNTA('Employee Mapping'!$G$10:$G$2009),""))</f>
        <v/>
      </c>
      <c r="BE149" s="57">
        <f>IF(OR($A149="",BE$136=""),"",IFERROR(COUNTIFS('Employee Mapping'!$J$10:$J$2009,$A149,'Employee Mapping'!$K$10:$K$2009,BE$134,'Employee Mapping'!$L$10:$L$2009,BE$136)/COUNTA('Employee Mapping'!$G$10:$G$2009),""))</f>
        <v/>
      </c>
      <c r="BF149" s="57">
        <f>IF(OR($A149="",BF$136=""),"",IFERROR(COUNTIFS('Employee Mapping'!$J$10:$J$2009,$A149,'Employee Mapping'!$K$10:$K$2009,BF$134,'Employee Mapping'!$L$10:$L$2009,BF$136)/COUNTA('Employee Mapping'!$G$10:$G$2009),""))</f>
        <v/>
      </c>
      <c r="BG149" s="57">
        <f>IF(OR($A149="",BG$136=""),"",IFERROR(COUNTIFS('Employee Mapping'!$J$10:$J$2009,$A149,'Employee Mapping'!$K$10:$K$2009,BG$134,'Employee Mapping'!$L$10:$L$2009,BG$136)/COUNTA('Employee Mapping'!$G$10:$G$2009),""))</f>
        <v/>
      </c>
      <c r="BH149" s="57">
        <f>IF(OR($A149="",BH$136=""),"",IFERROR(COUNTIFS('Employee Mapping'!$J$10:$J$2009,$A149,'Employee Mapping'!$K$10:$K$2009,BH$134,'Employee Mapping'!$L$10:$L$2009,BH$136)/COUNTA('Employee Mapping'!$G$10:$G$2009),""))</f>
        <v/>
      </c>
      <c r="BI149" s="57">
        <f>IF(OR($A149="",BI$136=""),"",IFERROR(COUNTIFS('Employee Mapping'!$J$10:$J$2009,$A149,'Employee Mapping'!$K$10:$K$2009,BI$134,'Employee Mapping'!$L$10:$L$2009,BI$136)/COUNTA('Employee Mapping'!$G$10:$G$2009),""))</f>
        <v/>
      </c>
      <c r="BJ149" s="57">
        <f>IF(OR($A149="",BJ$136=""),"",IFERROR(COUNTIFS('Employee Mapping'!$J$10:$J$2009,$A149,'Employee Mapping'!$K$10:$K$2009,BJ$134,'Employee Mapping'!$L$10:$L$2009,BJ$136)/COUNTA('Employee Mapping'!$G$10:$G$2009),""))</f>
        <v/>
      </c>
      <c r="BK149" s="57">
        <f>IF(OR($A149="",BK$136=""),"",IFERROR(COUNTIFS('Employee Mapping'!$J$10:$J$2009,$A149,'Employee Mapping'!$K$10:$K$2009,BK$134,'Employee Mapping'!$L$10:$L$2009,BK$136)/COUNTA('Employee Mapping'!$G$10:$G$2009),""))</f>
        <v/>
      </c>
      <c r="BL149" s="57">
        <f>IF(OR($A149="",BL$136=""),"",IFERROR(COUNTIFS('Employee Mapping'!$J$10:$J$2009,$A149,'Employee Mapping'!$K$10:$K$2009,BL$134,'Employee Mapping'!$L$10:$L$2009,BL$136)/COUNTA('Employee Mapping'!$G$10:$G$2009),""))</f>
        <v/>
      </c>
      <c r="BM149" s="57">
        <f>IF(OR($A149="",BM$136=""),"",IFERROR(COUNTIFS('Employee Mapping'!$J$10:$J$2009,$A149,'Employee Mapping'!$K$10:$K$2009,BM$134,'Employee Mapping'!$L$10:$L$2009,BM$136)/COUNTA('Employee Mapping'!$G$10:$G$2009),""))</f>
        <v/>
      </c>
      <c r="BN149" s="57">
        <f>IF(OR($A149="",BN$136=""),"",IFERROR(COUNTIFS('Employee Mapping'!$J$10:$J$2009,$A149,'Employee Mapping'!$K$10:$K$2009,BN$134,'Employee Mapping'!$L$10:$L$2009,BN$136)/COUNTA('Employee Mapping'!$G$10:$G$2009),""))</f>
        <v/>
      </c>
      <c r="BO149" s="57">
        <f>IF(OR($A149="",BO$136=""),"",IFERROR(COUNTIFS('Employee Mapping'!$J$10:$J$2009,$A149,'Employee Mapping'!$K$10:$K$2009,BO$134,'Employee Mapping'!$L$10:$L$2009,BO$136)/COUNTA('Employee Mapping'!$G$10:$G$2009),""))</f>
        <v/>
      </c>
      <c r="BP149" s="57">
        <f>IF(OR($A149="",BP$136=""),"",IFERROR(COUNTIFS('Employee Mapping'!$J$10:$J$2009,$A149,'Employee Mapping'!$K$10:$K$2009,BP$134,'Employee Mapping'!$L$10:$L$2009,BP$136)/COUNTA('Employee Mapping'!$G$10:$G$2009),""))</f>
        <v/>
      </c>
      <c r="BQ149" s="57">
        <f>IF(OR($A149="",BQ$136=""),"",IFERROR(COUNTIFS('Employee Mapping'!$J$10:$J$2009,$A149,'Employee Mapping'!$K$10:$K$2009,BQ$134,'Employee Mapping'!$L$10:$L$2009,BQ$136)/COUNTA('Employee Mapping'!$G$10:$G$2009),""))</f>
        <v/>
      </c>
      <c r="BR149" s="57">
        <f>IF(OR($A149="",BR$136=""),"",IFERROR(COUNTIFS('Employee Mapping'!$J$10:$J$2009,$A149,'Employee Mapping'!$K$10:$K$2009,BR$134,'Employee Mapping'!$L$10:$L$2009,BR$136)/COUNTA('Employee Mapping'!$G$10:$G$2009),""))</f>
        <v/>
      </c>
      <c r="BS149" s="57">
        <f>IF(OR($A149="",BS$136=""),"",IFERROR(COUNTIFS('Employee Mapping'!$J$10:$J$2009,$A149,'Employee Mapping'!$K$10:$K$2009,BS$134,'Employee Mapping'!$L$10:$L$2009,BS$136)/COUNTA('Employee Mapping'!$G$10:$G$2009),""))</f>
        <v/>
      </c>
      <c r="BT149" s="57">
        <f>IF(OR($A149="",BT$136=""),"",IFERROR(COUNTIFS('Employee Mapping'!$J$10:$J$2009,$A149,'Employee Mapping'!$K$10:$K$2009,BT$134,'Employee Mapping'!$L$10:$L$2009,BT$136)/COUNTA('Employee Mapping'!$G$10:$G$2009),""))</f>
        <v/>
      </c>
      <c r="BU149" s="57">
        <f>IF(OR($A149="",BU$136=""),"",IFERROR(COUNTIFS('Employee Mapping'!$J$10:$J$2009,$A149,'Employee Mapping'!$K$10:$K$2009,BU$134,'Employee Mapping'!$L$10:$L$2009,BU$136)/COUNTA('Employee Mapping'!$G$10:$G$2009),""))</f>
        <v/>
      </c>
      <c r="BV149" s="57">
        <f>IF(OR($A149="",BV$136=""),"",IFERROR(COUNTIFS('Employee Mapping'!$J$10:$J$2009,$A149,'Employee Mapping'!$K$10:$K$2009,BV$134,'Employee Mapping'!$L$10:$L$2009,BV$136)/COUNTA('Employee Mapping'!$G$10:$G$2009),""))</f>
        <v/>
      </c>
      <c r="BW149" s="57">
        <f>IF(OR($A149="",BW$136=""),"",IFERROR(COUNTIFS('Employee Mapping'!$J$10:$J$2009,$A149,'Employee Mapping'!$K$10:$K$2009,BW$134,'Employee Mapping'!$L$10:$L$2009,BW$136)/COUNTA('Employee Mapping'!$G$10:$G$2009),""))</f>
        <v/>
      </c>
      <c r="BX149" s="57">
        <f>IF(OR($A149="",BX$136=""),"",IFERROR(COUNTIFS('Employee Mapping'!$J$10:$J$2009,$A149,'Employee Mapping'!$K$10:$K$2009,BX$134,'Employee Mapping'!$L$10:$L$2009,BX$136)/COUNTA('Employee Mapping'!$G$10:$G$2009),""))</f>
        <v/>
      </c>
      <c r="BY149" s="57">
        <f>IF(OR($A149="",BY$136=""),"",IFERROR(COUNTIFS('Employee Mapping'!$J$10:$J$2009,$A149,'Employee Mapping'!$K$10:$K$2009,BY$134,'Employee Mapping'!$L$10:$L$2009,BY$136)/COUNTA('Employee Mapping'!$G$10:$G$2009),""))</f>
        <v/>
      </c>
      <c r="BZ149" s="57">
        <f>IF(OR($A149="",BZ$136=""),"",IFERROR(COUNTIFS('Employee Mapping'!$J$10:$J$2009,$A149,'Employee Mapping'!$K$10:$K$2009,BZ$134,'Employee Mapping'!$L$10:$L$2009,BZ$136)/COUNTA('Employee Mapping'!$G$10:$G$2009),""))</f>
        <v/>
      </c>
      <c r="CA149" s="57">
        <f>IF(OR($A149="",CA$136=""),"",IFERROR(COUNTIFS('Employee Mapping'!$J$10:$J$2009,$A149,'Employee Mapping'!$K$10:$K$2009,CA$134,'Employee Mapping'!$L$10:$L$2009,CA$136)/COUNTA('Employee Mapping'!$G$10:$G$2009),""))</f>
        <v/>
      </c>
      <c r="CB149" s="57">
        <f>IF(OR($A149="",CB$136=""),"",IFERROR(COUNTIFS('Employee Mapping'!$J$10:$J$2009,$A149,'Employee Mapping'!$K$10:$K$2009,CB$134,'Employee Mapping'!$L$10:$L$2009,CB$136)/COUNTA('Employee Mapping'!$G$10:$G$2009),""))</f>
        <v/>
      </c>
      <c r="CC149" s="57">
        <f>IF(OR($A149="",CC$136=""),"",IFERROR(COUNTIFS('Employee Mapping'!$J$10:$J$2009,$A149,'Employee Mapping'!$K$10:$K$2009,CC$134,'Employee Mapping'!$L$10:$L$2009,CC$136)/COUNTA('Employee Mapping'!$G$10:$G$2009),""))</f>
        <v/>
      </c>
      <c r="CD149" s="57">
        <f>IF(OR($A149="",CD$136=""),"",IFERROR(COUNTIFS('Employee Mapping'!$J$10:$J$2009,$A149,'Employee Mapping'!$K$10:$K$2009,CD$134,'Employee Mapping'!$L$10:$L$2009,CD$136)/COUNTA('Employee Mapping'!$G$10:$G$2009),""))</f>
        <v/>
      </c>
      <c r="CE149" s="57">
        <f>IF(OR($A149="",CE$136=""),"",IFERROR(COUNTIFS('Employee Mapping'!$J$10:$J$2009,$A149,'Employee Mapping'!$K$10:$K$2009,CE$134,'Employee Mapping'!$L$10:$L$2009,CE$136)/COUNTA('Employee Mapping'!$G$10:$G$2009),""))</f>
        <v/>
      </c>
      <c r="CF149" s="57">
        <f>IF(OR($A149="",CF$136=""),"",IFERROR(COUNTIFS('Employee Mapping'!$J$10:$J$2009,$A149,'Employee Mapping'!$K$10:$K$2009,CF$134,'Employee Mapping'!$L$10:$L$2009,CF$136)/COUNTA('Employee Mapping'!$G$10:$G$2009),""))</f>
        <v/>
      </c>
      <c r="CG149" s="57">
        <f>IF(OR($A149="",CG$136=""),"",IFERROR(COUNTIFS('Employee Mapping'!$J$10:$J$2009,$A149,'Employee Mapping'!$K$10:$K$2009,CG$134,'Employee Mapping'!$L$10:$L$2009,CG$136)/COUNTA('Employee Mapping'!$G$10:$G$2009),""))</f>
        <v/>
      </c>
      <c r="CH149" s="57">
        <f>IF(OR($A149="",CH$136=""),"",IFERROR(COUNTIFS('Employee Mapping'!$J$10:$J$2009,$A149,'Employee Mapping'!$K$10:$K$2009,CH$134,'Employee Mapping'!$L$10:$L$2009,CH$136)/COUNTA('Employee Mapping'!$G$10:$G$2009),""))</f>
        <v/>
      </c>
      <c r="CI149" s="57">
        <f>IF(OR($A149="",CI$136=""),"",IFERROR(COUNTIFS('Employee Mapping'!$J$10:$J$2009,$A149,'Employee Mapping'!$K$10:$K$2009,CI$134,'Employee Mapping'!$L$10:$L$2009,CI$136)/COUNTA('Employee Mapping'!$G$10:$G$2009),""))</f>
        <v/>
      </c>
      <c r="CJ149" s="57">
        <f>IF(OR($A149="",CJ$136=""),"",IFERROR(COUNTIFS('Employee Mapping'!$J$10:$J$2009,$A149,'Employee Mapping'!$K$10:$K$2009,CJ$134,'Employee Mapping'!$L$10:$L$2009,CJ$136)/COUNTA('Employee Mapping'!$G$10:$G$2009),""))</f>
        <v/>
      </c>
      <c r="CK149" s="57">
        <f>IF(OR($A149="",CK$136=""),"",IFERROR(COUNTIFS('Employee Mapping'!$J$10:$J$2009,$A149,'Employee Mapping'!$K$10:$K$2009,CK$134,'Employee Mapping'!$L$10:$L$2009,CK$136)/COUNTA('Employee Mapping'!$G$10:$G$2009),""))</f>
        <v/>
      </c>
      <c r="CL149" s="57">
        <f>IF(OR($A149="",CL$136=""),"",IFERROR(COUNTIFS('Employee Mapping'!$J$10:$J$2009,$A149,'Employee Mapping'!$K$10:$K$2009,CL$134,'Employee Mapping'!$L$10:$L$2009,CL$136)/COUNTA('Employee Mapping'!$G$10:$G$2009),""))</f>
        <v/>
      </c>
      <c r="CM149" s="57">
        <f>IF(OR($A149="",CM$136=""),"",IFERROR(COUNTIFS('Employee Mapping'!$J$10:$J$2009,$A149,'Employee Mapping'!$K$10:$K$2009,CM$134,'Employee Mapping'!$L$10:$L$2009,CM$136)/COUNTA('Employee Mapping'!$G$10:$G$2009),""))</f>
        <v/>
      </c>
      <c r="CN149" s="57">
        <f>IF(OR($A149="",CN$136=""),"",IFERROR(COUNTIFS('Employee Mapping'!$J$10:$J$2009,$A149,'Employee Mapping'!$K$10:$K$2009,CN$134,'Employee Mapping'!$L$10:$L$2009,CN$136)/COUNTA('Employee Mapping'!$G$10:$G$2009),""))</f>
        <v/>
      </c>
      <c r="CO149" s="57">
        <f>IF(OR($A149="",CO$136=""),"",IFERROR(COUNTIFS('Employee Mapping'!$J$10:$J$2009,$A149,'Employee Mapping'!$K$10:$K$2009,CO$134,'Employee Mapping'!$L$10:$L$2009,CO$136)/COUNTA('Employee Mapping'!$G$10:$G$2009),""))</f>
        <v/>
      </c>
      <c r="CP149" s="57">
        <f>IF(OR($A149="",CP$136=""),"",IFERROR(COUNTIFS('Employee Mapping'!$J$10:$J$2009,$A149,'Employee Mapping'!$K$10:$K$2009,CP$134,'Employee Mapping'!$L$10:$L$2009,CP$136)/COUNTA('Employee Mapping'!$G$10:$G$2009),""))</f>
        <v/>
      </c>
      <c r="CQ149" s="57">
        <f>IF(OR($A149="",CQ$136=""),"",IFERROR(COUNTIFS('Employee Mapping'!$J$10:$J$2009,$A149,'Employee Mapping'!$K$10:$K$2009,CQ$134,'Employee Mapping'!$L$10:$L$2009,CQ$136)/COUNTA('Employee Mapping'!$G$10:$G$2009),""))</f>
        <v/>
      </c>
      <c r="CR149" s="57">
        <f>IF(OR($A149="",CR$136=""),"",IFERROR(COUNTIFS('Employee Mapping'!$J$10:$J$2009,$A149,'Employee Mapping'!$K$10:$K$2009,CR$134,'Employee Mapping'!$L$10:$L$2009,CR$136)/COUNTA('Employee Mapping'!$G$10:$G$2009),""))</f>
        <v/>
      </c>
      <c r="CS149" s="57">
        <f>IF(OR($A149="",CS$136=""),"",IFERROR(COUNTIFS('Employee Mapping'!$J$10:$J$2009,$A149,'Employee Mapping'!$K$10:$K$2009,CS$134,'Employee Mapping'!$L$10:$L$2009,CS$136)/COUNTA('Employee Mapping'!$G$10:$G$2009),""))</f>
        <v/>
      </c>
      <c r="CT149" s="57">
        <f>IF(OR($A149="",CT$136=""),"",IFERROR(COUNTIFS('Employee Mapping'!$J$10:$J$2009,$A149,'Employee Mapping'!$K$10:$K$2009,CT$134,'Employee Mapping'!$L$10:$L$2009,CT$136)/COUNTA('Employee Mapping'!$G$10:$G$2009),""))</f>
        <v/>
      </c>
      <c r="CU149" s="58">
        <f>IF($A149="","",SUM(C149:CT149))</f>
        <v/>
      </c>
    </row>
    <row r="150">
      <c r="A150">
        <f>IF(SETUP!$C161="","",SETUP!$C161)</f>
        <v/>
      </c>
      <c r="B150" s="9">
        <f>IF(SETUP!$C161="","",SETUP!$B161&amp;" / "&amp;SETUP!$D161)</f>
        <v/>
      </c>
      <c r="C150" s="57">
        <f>IF(OR($A150="",C$136=""),"",IFERROR(COUNTIFS('Employee Mapping'!$J$10:$J$2009,$A150,'Employee Mapping'!$K$10:$K$2009,C$134,'Employee Mapping'!$L$10:$L$2009,C$136)/COUNTA('Employee Mapping'!$G$10:$G$2009),""))</f>
        <v/>
      </c>
      <c r="D150" s="57">
        <f>IF(OR($A150="",D$136=""),"",IFERROR(COUNTIFS('Employee Mapping'!$J$10:$J$2009,$A150,'Employee Mapping'!$K$10:$K$2009,D$134,'Employee Mapping'!$L$10:$L$2009,D$136)/COUNTA('Employee Mapping'!$G$10:$G$2009),""))</f>
        <v/>
      </c>
      <c r="E150" s="57">
        <f>IF(OR($A150="",E$136=""),"",IFERROR(COUNTIFS('Employee Mapping'!$J$10:$J$2009,$A150,'Employee Mapping'!$K$10:$K$2009,E$134,'Employee Mapping'!$L$10:$L$2009,E$136)/COUNTA('Employee Mapping'!$G$10:$G$2009),""))</f>
        <v/>
      </c>
      <c r="F150" s="57">
        <f>IF(OR($A150="",F$136=""),"",IFERROR(COUNTIFS('Employee Mapping'!$J$10:$J$2009,$A150,'Employee Mapping'!$K$10:$K$2009,F$134,'Employee Mapping'!$L$10:$L$2009,F$136)/COUNTA('Employee Mapping'!$G$10:$G$2009),""))</f>
        <v/>
      </c>
      <c r="G150" s="57">
        <f>IF(OR($A150="",G$136=""),"",IFERROR(COUNTIFS('Employee Mapping'!$J$10:$J$2009,$A150,'Employee Mapping'!$K$10:$K$2009,G$134,'Employee Mapping'!$L$10:$L$2009,G$136)/COUNTA('Employee Mapping'!$G$10:$G$2009),""))</f>
        <v/>
      </c>
      <c r="H150" s="57">
        <f>IF(OR($A150="",H$136=""),"",IFERROR(COUNTIFS('Employee Mapping'!$J$10:$J$2009,$A150,'Employee Mapping'!$K$10:$K$2009,H$134,'Employee Mapping'!$L$10:$L$2009,H$136)/COUNTA('Employee Mapping'!$G$10:$G$2009),""))</f>
        <v/>
      </c>
      <c r="I150" s="57">
        <f>IF(OR($A150="",I$136=""),"",IFERROR(COUNTIFS('Employee Mapping'!$J$10:$J$2009,$A150,'Employee Mapping'!$K$10:$K$2009,I$134,'Employee Mapping'!$L$10:$L$2009,I$136)/COUNTA('Employee Mapping'!$G$10:$G$2009),""))</f>
        <v/>
      </c>
      <c r="J150" s="57">
        <f>IF(OR($A150="",J$136=""),"",IFERROR(COUNTIFS('Employee Mapping'!$J$10:$J$2009,$A150,'Employee Mapping'!$K$10:$K$2009,J$134,'Employee Mapping'!$L$10:$L$2009,J$136)/COUNTA('Employee Mapping'!$G$10:$G$2009),""))</f>
        <v/>
      </c>
      <c r="K150" s="57">
        <f>IF(OR($A150="",K$136=""),"",IFERROR(COUNTIFS('Employee Mapping'!$J$10:$J$2009,$A150,'Employee Mapping'!$K$10:$K$2009,K$134,'Employee Mapping'!$L$10:$L$2009,K$136)/COUNTA('Employee Mapping'!$G$10:$G$2009),""))</f>
        <v/>
      </c>
      <c r="L150" s="57">
        <f>IF(OR($A150="",L$136=""),"",IFERROR(COUNTIFS('Employee Mapping'!$J$10:$J$2009,$A150,'Employee Mapping'!$K$10:$K$2009,L$134,'Employee Mapping'!$L$10:$L$2009,L$136)/COUNTA('Employee Mapping'!$G$10:$G$2009),""))</f>
        <v/>
      </c>
      <c r="M150" s="57">
        <f>IF(OR($A150="",M$136=""),"",IFERROR(COUNTIFS('Employee Mapping'!$J$10:$J$2009,$A150,'Employee Mapping'!$K$10:$K$2009,M$134,'Employee Mapping'!$L$10:$L$2009,M$136)/COUNTA('Employee Mapping'!$G$10:$G$2009),""))</f>
        <v/>
      </c>
      <c r="N150" s="57">
        <f>IF(OR($A150="",N$136=""),"",IFERROR(COUNTIFS('Employee Mapping'!$J$10:$J$2009,$A150,'Employee Mapping'!$K$10:$K$2009,N$134,'Employee Mapping'!$L$10:$L$2009,N$136)/COUNTA('Employee Mapping'!$G$10:$G$2009),""))</f>
        <v/>
      </c>
      <c r="O150" s="57">
        <f>IF(OR($A150="",O$136=""),"",IFERROR(COUNTIFS('Employee Mapping'!$J$10:$J$2009,$A150,'Employee Mapping'!$K$10:$K$2009,O$134,'Employee Mapping'!$L$10:$L$2009,O$136)/COUNTA('Employee Mapping'!$G$10:$G$2009),""))</f>
        <v/>
      </c>
      <c r="P150" s="57">
        <f>IF(OR($A150="",P$136=""),"",IFERROR(COUNTIFS('Employee Mapping'!$J$10:$J$2009,$A150,'Employee Mapping'!$K$10:$K$2009,P$134,'Employee Mapping'!$L$10:$L$2009,P$136)/COUNTA('Employee Mapping'!$G$10:$G$2009),""))</f>
        <v/>
      </c>
      <c r="Q150" s="57">
        <f>IF(OR($A150="",Q$136=""),"",IFERROR(COUNTIFS('Employee Mapping'!$J$10:$J$2009,$A150,'Employee Mapping'!$K$10:$K$2009,Q$134,'Employee Mapping'!$L$10:$L$2009,Q$136)/COUNTA('Employee Mapping'!$G$10:$G$2009),""))</f>
        <v/>
      </c>
      <c r="R150" s="57">
        <f>IF(OR($A150="",R$136=""),"",IFERROR(COUNTIFS('Employee Mapping'!$J$10:$J$2009,$A150,'Employee Mapping'!$K$10:$K$2009,R$134,'Employee Mapping'!$L$10:$L$2009,R$136)/COUNTA('Employee Mapping'!$G$10:$G$2009),""))</f>
        <v/>
      </c>
      <c r="S150" s="57">
        <f>IF(OR($A150="",S$136=""),"",IFERROR(COUNTIFS('Employee Mapping'!$J$10:$J$2009,$A150,'Employee Mapping'!$K$10:$K$2009,S$134,'Employee Mapping'!$L$10:$L$2009,S$136)/COUNTA('Employee Mapping'!$G$10:$G$2009),""))</f>
        <v/>
      </c>
      <c r="T150" s="57">
        <f>IF(OR($A150="",T$136=""),"",IFERROR(COUNTIFS('Employee Mapping'!$J$10:$J$2009,$A150,'Employee Mapping'!$K$10:$K$2009,T$134,'Employee Mapping'!$L$10:$L$2009,T$136)/COUNTA('Employee Mapping'!$G$10:$G$2009),""))</f>
        <v/>
      </c>
      <c r="U150" s="57">
        <f>IF(OR($A150="",U$136=""),"",IFERROR(COUNTIFS('Employee Mapping'!$J$10:$J$2009,$A150,'Employee Mapping'!$K$10:$K$2009,U$134,'Employee Mapping'!$L$10:$L$2009,U$136)/COUNTA('Employee Mapping'!$G$10:$G$2009),""))</f>
        <v/>
      </c>
      <c r="V150" s="57">
        <f>IF(OR($A150="",V$136=""),"",IFERROR(COUNTIFS('Employee Mapping'!$J$10:$J$2009,$A150,'Employee Mapping'!$K$10:$K$2009,V$134,'Employee Mapping'!$L$10:$L$2009,V$136)/COUNTA('Employee Mapping'!$G$10:$G$2009),""))</f>
        <v/>
      </c>
      <c r="W150" s="57">
        <f>IF(OR($A150="",W$136=""),"",IFERROR(COUNTIFS('Employee Mapping'!$J$10:$J$2009,$A150,'Employee Mapping'!$K$10:$K$2009,W$134,'Employee Mapping'!$L$10:$L$2009,W$136)/COUNTA('Employee Mapping'!$G$10:$G$2009),""))</f>
        <v/>
      </c>
      <c r="X150" s="57">
        <f>IF(OR($A150="",X$136=""),"",IFERROR(COUNTIFS('Employee Mapping'!$J$10:$J$2009,$A150,'Employee Mapping'!$K$10:$K$2009,X$134,'Employee Mapping'!$L$10:$L$2009,X$136)/COUNTA('Employee Mapping'!$G$10:$G$2009),""))</f>
        <v/>
      </c>
      <c r="Y150" s="57">
        <f>IF(OR($A150="",Y$136=""),"",IFERROR(COUNTIFS('Employee Mapping'!$J$10:$J$2009,$A150,'Employee Mapping'!$K$10:$K$2009,Y$134,'Employee Mapping'!$L$10:$L$2009,Y$136)/COUNTA('Employee Mapping'!$G$10:$G$2009),""))</f>
        <v/>
      </c>
      <c r="Z150" s="57">
        <f>IF(OR($A150="",Z$136=""),"",IFERROR(COUNTIFS('Employee Mapping'!$J$10:$J$2009,$A150,'Employee Mapping'!$K$10:$K$2009,Z$134,'Employee Mapping'!$L$10:$L$2009,Z$136)/COUNTA('Employee Mapping'!$G$10:$G$2009),""))</f>
        <v/>
      </c>
      <c r="AA150" s="57">
        <f>IF(OR($A150="",AA$136=""),"",IFERROR(COUNTIFS('Employee Mapping'!$J$10:$J$2009,$A150,'Employee Mapping'!$K$10:$K$2009,AA$134,'Employee Mapping'!$L$10:$L$2009,AA$136)/COUNTA('Employee Mapping'!$G$10:$G$2009),""))</f>
        <v/>
      </c>
      <c r="AB150" s="57">
        <f>IF(OR($A150="",AB$136=""),"",IFERROR(COUNTIFS('Employee Mapping'!$J$10:$J$2009,$A150,'Employee Mapping'!$K$10:$K$2009,AB$134,'Employee Mapping'!$L$10:$L$2009,AB$136)/COUNTA('Employee Mapping'!$G$10:$G$2009),""))</f>
        <v/>
      </c>
      <c r="AC150" s="57">
        <f>IF(OR($A150="",AC$136=""),"",IFERROR(COUNTIFS('Employee Mapping'!$J$10:$J$2009,$A150,'Employee Mapping'!$K$10:$K$2009,AC$134,'Employee Mapping'!$L$10:$L$2009,AC$136)/COUNTA('Employee Mapping'!$G$10:$G$2009),""))</f>
        <v/>
      </c>
      <c r="AD150" s="57">
        <f>IF(OR($A150="",AD$136=""),"",IFERROR(COUNTIFS('Employee Mapping'!$J$10:$J$2009,$A150,'Employee Mapping'!$K$10:$K$2009,AD$134,'Employee Mapping'!$L$10:$L$2009,AD$136)/COUNTA('Employee Mapping'!$G$10:$G$2009),""))</f>
        <v/>
      </c>
      <c r="AE150" s="57">
        <f>IF(OR($A150="",AE$136=""),"",IFERROR(COUNTIFS('Employee Mapping'!$J$10:$J$2009,$A150,'Employee Mapping'!$K$10:$K$2009,AE$134,'Employee Mapping'!$L$10:$L$2009,AE$136)/COUNTA('Employee Mapping'!$G$10:$G$2009),""))</f>
        <v/>
      </c>
      <c r="AF150" s="57">
        <f>IF(OR($A150="",AF$136=""),"",IFERROR(COUNTIFS('Employee Mapping'!$J$10:$J$2009,$A150,'Employee Mapping'!$K$10:$K$2009,AF$134,'Employee Mapping'!$L$10:$L$2009,AF$136)/COUNTA('Employee Mapping'!$G$10:$G$2009),""))</f>
        <v/>
      </c>
      <c r="AG150" s="57">
        <f>IF(OR($A150="",AG$136=""),"",IFERROR(COUNTIFS('Employee Mapping'!$J$10:$J$2009,$A150,'Employee Mapping'!$K$10:$K$2009,AG$134,'Employee Mapping'!$L$10:$L$2009,AG$136)/COUNTA('Employee Mapping'!$G$10:$G$2009),""))</f>
        <v/>
      </c>
      <c r="AH150" s="57">
        <f>IF(OR($A150="",AH$136=""),"",IFERROR(COUNTIFS('Employee Mapping'!$J$10:$J$2009,$A150,'Employee Mapping'!$K$10:$K$2009,AH$134,'Employee Mapping'!$L$10:$L$2009,AH$136)/COUNTA('Employee Mapping'!$G$10:$G$2009),""))</f>
        <v/>
      </c>
      <c r="AI150" s="57">
        <f>IF(OR($A150="",AI$136=""),"",IFERROR(COUNTIFS('Employee Mapping'!$J$10:$J$2009,$A150,'Employee Mapping'!$K$10:$K$2009,AI$134,'Employee Mapping'!$L$10:$L$2009,AI$136)/COUNTA('Employee Mapping'!$G$10:$G$2009),""))</f>
        <v/>
      </c>
      <c r="AJ150" s="57">
        <f>IF(OR($A150="",AJ$136=""),"",IFERROR(COUNTIFS('Employee Mapping'!$J$10:$J$2009,$A150,'Employee Mapping'!$K$10:$K$2009,AJ$134,'Employee Mapping'!$L$10:$L$2009,AJ$136)/COUNTA('Employee Mapping'!$G$10:$G$2009),""))</f>
        <v/>
      </c>
      <c r="AK150" s="57">
        <f>IF(OR($A150="",AK$136=""),"",IFERROR(COUNTIFS('Employee Mapping'!$J$10:$J$2009,$A150,'Employee Mapping'!$K$10:$K$2009,AK$134,'Employee Mapping'!$L$10:$L$2009,AK$136)/COUNTA('Employee Mapping'!$G$10:$G$2009),""))</f>
        <v/>
      </c>
      <c r="AL150" s="57">
        <f>IF(OR($A150="",AL$136=""),"",IFERROR(COUNTIFS('Employee Mapping'!$J$10:$J$2009,$A150,'Employee Mapping'!$K$10:$K$2009,AL$134,'Employee Mapping'!$L$10:$L$2009,AL$136)/COUNTA('Employee Mapping'!$G$10:$G$2009),""))</f>
        <v/>
      </c>
      <c r="AM150" s="57">
        <f>IF(OR($A150="",AM$136=""),"",IFERROR(COUNTIFS('Employee Mapping'!$J$10:$J$2009,$A150,'Employee Mapping'!$K$10:$K$2009,AM$134,'Employee Mapping'!$L$10:$L$2009,AM$136)/COUNTA('Employee Mapping'!$G$10:$G$2009),""))</f>
        <v/>
      </c>
      <c r="AN150" s="57">
        <f>IF(OR($A150="",AN$136=""),"",IFERROR(COUNTIFS('Employee Mapping'!$J$10:$J$2009,$A150,'Employee Mapping'!$K$10:$K$2009,AN$134,'Employee Mapping'!$L$10:$L$2009,AN$136)/COUNTA('Employee Mapping'!$G$10:$G$2009),""))</f>
        <v/>
      </c>
      <c r="AO150" s="57">
        <f>IF(OR($A150="",AO$136=""),"",IFERROR(COUNTIFS('Employee Mapping'!$J$10:$J$2009,$A150,'Employee Mapping'!$K$10:$K$2009,AO$134,'Employee Mapping'!$L$10:$L$2009,AO$136)/COUNTA('Employee Mapping'!$G$10:$G$2009),""))</f>
        <v/>
      </c>
      <c r="AP150" s="57">
        <f>IF(OR($A150="",AP$136=""),"",IFERROR(COUNTIFS('Employee Mapping'!$J$10:$J$2009,$A150,'Employee Mapping'!$K$10:$K$2009,AP$134,'Employee Mapping'!$L$10:$L$2009,AP$136)/COUNTA('Employee Mapping'!$G$10:$G$2009),""))</f>
        <v/>
      </c>
      <c r="AQ150" s="57">
        <f>IF(OR($A150="",AQ$136=""),"",IFERROR(COUNTIFS('Employee Mapping'!$J$10:$J$2009,$A150,'Employee Mapping'!$K$10:$K$2009,AQ$134,'Employee Mapping'!$L$10:$L$2009,AQ$136)/COUNTA('Employee Mapping'!$G$10:$G$2009),""))</f>
        <v/>
      </c>
      <c r="AR150" s="57">
        <f>IF(OR($A150="",AR$136=""),"",IFERROR(COUNTIFS('Employee Mapping'!$J$10:$J$2009,$A150,'Employee Mapping'!$K$10:$K$2009,AR$134,'Employee Mapping'!$L$10:$L$2009,AR$136)/COUNTA('Employee Mapping'!$G$10:$G$2009),""))</f>
        <v/>
      </c>
      <c r="AS150" s="57">
        <f>IF(OR($A150="",AS$136=""),"",IFERROR(COUNTIFS('Employee Mapping'!$J$10:$J$2009,$A150,'Employee Mapping'!$K$10:$K$2009,AS$134,'Employee Mapping'!$L$10:$L$2009,AS$136)/COUNTA('Employee Mapping'!$G$10:$G$2009),""))</f>
        <v/>
      </c>
      <c r="AT150" s="57">
        <f>IF(OR($A150="",AT$136=""),"",IFERROR(COUNTIFS('Employee Mapping'!$J$10:$J$2009,$A150,'Employee Mapping'!$K$10:$K$2009,AT$134,'Employee Mapping'!$L$10:$L$2009,AT$136)/COUNTA('Employee Mapping'!$G$10:$G$2009),""))</f>
        <v/>
      </c>
      <c r="AU150" s="57">
        <f>IF(OR($A150="",AU$136=""),"",IFERROR(COUNTIFS('Employee Mapping'!$J$10:$J$2009,$A150,'Employee Mapping'!$K$10:$K$2009,AU$134,'Employee Mapping'!$L$10:$L$2009,AU$136)/COUNTA('Employee Mapping'!$G$10:$G$2009),""))</f>
        <v/>
      </c>
      <c r="AV150" s="57">
        <f>IF(OR($A150="",AV$136=""),"",IFERROR(COUNTIFS('Employee Mapping'!$J$10:$J$2009,$A150,'Employee Mapping'!$K$10:$K$2009,AV$134,'Employee Mapping'!$L$10:$L$2009,AV$136)/COUNTA('Employee Mapping'!$G$10:$G$2009),""))</f>
        <v/>
      </c>
      <c r="AW150" s="57">
        <f>IF(OR($A150="",AW$136=""),"",IFERROR(COUNTIFS('Employee Mapping'!$J$10:$J$2009,$A150,'Employee Mapping'!$K$10:$K$2009,AW$134,'Employee Mapping'!$L$10:$L$2009,AW$136)/COUNTA('Employee Mapping'!$G$10:$G$2009),""))</f>
        <v/>
      </c>
      <c r="AX150" s="57">
        <f>IF(OR($A150="",AX$136=""),"",IFERROR(COUNTIFS('Employee Mapping'!$J$10:$J$2009,$A150,'Employee Mapping'!$K$10:$K$2009,AX$134,'Employee Mapping'!$L$10:$L$2009,AX$136)/COUNTA('Employee Mapping'!$G$10:$G$2009),""))</f>
        <v/>
      </c>
      <c r="AY150" s="57">
        <f>IF(OR($A150="",AY$136=""),"",IFERROR(COUNTIFS('Employee Mapping'!$J$10:$J$2009,$A150,'Employee Mapping'!$K$10:$K$2009,AY$134,'Employee Mapping'!$L$10:$L$2009,AY$136)/COUNTA('Employee Mapping'!$G$10:$G$2009),""))</f>
        <v/>
      </c>
      <c r="AZ150" s="57">
        <f>IF(OR($A150="",AZ$136=""),"",IFERROR(COUNTIFS('Employee Mapping'!$J$10:$J$2009,$A150,'Employee Mapping'!$K$10:$K$2009,AZ$134,'Employee Mapping'!$L$10:$L$2009,AZ$136)/COUNTA('Employee Mapping'!$G$10:$G$2009),""))</f>
        <v/>
      </c>
      <c r="BA150" s="57">
        <f>IF(OR($A150="",BA$136=""),"",IFERROR(COUNTIFS('Employee Mapping'!$J$10:$J$2009,$A150,'Employee Mapping'!$K$10:$K$2009,BA$134,'Employee Mapping'!$L$10:$L$2009,BA$136)/COUNTA('Employee Mapping'!$G$10:$G$2009),""))</f>
        <v/>
      </c>
      <c r="BB150" s="57">
        <f>IF(OR($A150="",BB$136=""),"",IFERROR(COUNTIFS('Employee Mapping'!$J$10:$J$2009,$A150,'Employee Mapping'!$K$10:$K$2009,BB$134,'Employee Mapping'!$L$10:$L$2009,BB$136)/COUNTA('Employee Mapping'!$G$10:$G$2009),""))</f>
        <v/>
      </c>
      <c r="BC150" s="57">
        <f>IF(OR($A150="",BC$136=""),"",IFERROR(COUNTIFS('Employee Mapping'!$J$10:$J$2009,$A150,'Employee Mapping'!$K$10:$K$2009,BC$134,'Employee Mapping'!$L$10:$L$2009,BC$136)/COUNTA('Employee Mapping'!$G$10:$G$2009),""))</f>
        <v/>
      </c>
      <c r="BD150" s="57">
        <f>IF(OR($A150="",BD$136=""),"",IFERROR(COUNTIFS('Employee Mapping'!$J$10:$J$2009,$A150,'Employee Mapping'!$K$10:$K$2009,BD$134,'Employee Mapping'!$L$10:$L$2009,BD$136)/COUNTA('Employee Mapping'!$G$10:$G$2009),""))</f>
        <v/>
      </c>
      <c r="BE150" s="57">
        <f>IF(OR($A150="",BE$136=""),"",IFERROR(COUNTIFS('Employee Mapping'!$J$10:$J$2009,$A150,'Employee Mapping'!$K$10:$K$2009,BE$134,'Employee Mapping'!$L$10:$L$2009,BE$136)/COUNTA('Employee Mapping'!$G$10:$G$2009),""))</f>
        <v/>
      </c>
      <c r="BF150" s="57">
        <f>IF(OR($A150="",BF$136=""),"",IFERROR(COUNTIFS('Employee Mapping'!$J$10:$J$2009,$A150,'Employee Mapping'!$K$10:$K$2009,BF$134,'Employee Mapping'!$L$10:$L$2009,BF$136)/COUNTA('Employee Mapping'!$G$10:$G$2009),""))</f>
        <v/>
      </c>
      <c r="BG150" s="57">
        <f>IF(OR($A150="",BG$136=""),"",IFERROR(COUNTIFS('Employee Mapping'!$J$10:$J$2009,$A150,'Employee Mapping'!$K$10:$K$2009,BG$134,'Employee Mapping'!$L$10:$L$2009,BG$136)/COUNTA('Employee Mapping'!$G$10:$G$2009),""))</f>
        <v/>
      </c>
      <c r="BH150" s="57">
        <f>IF(OR($A150="",BH$136=""),"",IFERROR(COUNTIFS('Employee Mapping'!$J$10:$J$2009,$A150,'Employee Mapping'!$K$10:$K$2009,BH$134,'Employee Mapping'!$L$10:$L$2009,BH$136)/COUNTA('Employee Mapping'!$G$10:$G$2009),""))</f>
        <v/>
      </c>
      <c r="BI150" s="57">
        <f>IF(OR($A150="",BI$136=""),"",IFERROR(COUNTIFS('Employee Mapping'!$J$10:$J$2009,$A150,'Employee Mapping'!$K$10:$K$2009,BI$134,'Employee Mapping'!$L$10:$L$2009,BI$136)/COUNTA('Employee Mapping'!$G$10:$G$2009),""))</f>
        <v/>
      </c>
      <c r="BJ150" s="57">
        <f>IF(OR($A150="",BJ$136=""),"",IFERROR(COUNTIFS('Employee Mapping'!$J$10:$J$2009,$A150,'Employee Mapping'!$K$10:$K$2009,BJ$134,'Employee Mapping'!$L$10:$L$2009,BJ$136)/COUNTA('Employee Mapping'!$G$10:$G$2009),""))</f>
        <v/>
      </c>
      <c r="BK150" s="57">
        <f>IF(OR($A150="",BK$136=""),"",IFERROR(COUNTIFS('Employee Mapping'!$J$10:$J$2009,$A150,'Employee Mapping'!$K$10:$K$2009,BK$134,'Employee Mapping'!$L$10:$L$2009,BK$136)/COUNTA('Employee Mapping'!$G$10:$G$2009),""))</f>
        <v/>
      </c>
      <c r="BL150" s="57">
        <f>IF(OR($A150="",BL$136=""),"",IFERROR(COUNTIFS('Employee Mapping'!$J$10:$J$2009,$A150,'Employee Mapping'!$K$10:$K$2009,BL$134,'Employee Mapping'!$L$10:$L$2009,BL$136)/COUNTA('Employee Mapping'!$G$10:$G$2009),""))</f>
        <v/>
      </c>
      <c r="BM150" s="57">
        <f>IF(OR($A150="",BM$136=""),"",IFERROR(COUNTIFS('Employee Mapping'!$J$10:$J$2009,$A150,'Employee Mapping'!$K$10:$K$2009,BM$134,'Employee Mapping'!$L$10:$L$2009,BM$136)/COUNTA('Employee Mapping'!$G$10:$G$2009),""))</f>
        <v/>
      </c>
      <c r="BN150" s="57">
        <f>IF(OR($A150="",BN$136=""),"",IFERROR(COUNTIFS('Employee Mapping'!$J$10:$J$2009,$A150,'Employee Mapping'!$K$10:$K$2009,BN$134,'Employee Mapping'!$L$10:$L$2009,BN$136)/COUNTA('Employee Mapping'!$G$10:$G$2009),""))</f>
        <v/>
      </c>
      <c r="BO150" s="57">
        <f>IF(OR($A150="",BO$136=""),"",IFERROR(COUNTIFS('Employee Mapping'!$J$10:$J$2009,$A150,'Employee Mapping'!$K$10:$K$2009,BO$134,'Employee Mapping'!$L$10:$L$2009,BO$136)/COUNTA('Employee Mapping'!$G$10:$G$2009),""))</f>
        <v/>
      </c>
      <c r="BP150" s="57">
        <f>IF(OR($A150="",BP$136=""),"",IFERROR(COUNTIFS('Employee Mapping'!$J$10:$J$2009,$A150,'Employee Mapping'!$K$10:$K$2009,BP$134,'Employee Mapping'!$L$10:$L$2009,BP$136)/COUNTA('Employee Mapping'!$G$10:$G$2009),""))</f>
        <v/>
      </c>
      <c r="BQ150" s="57">
        <f>IF(OR($A150="",BQ$136=""),"",IFERROR(COUNTIFS('Employee Mapping'!$J$10:$J$2009,$A150,'Employee Mapping'!$K$10:$K$2009,BQ$134,'Employee Mapping'!$L$10:$L$2009,BQ$136)/COUNTA('Employee Mapping'!$G$10:$G$2009),""))</f>
        <v/>
      </c>
      <c r="BR150" s="57">
        <f>IF(OR($A150="",BR$136=""),"",IFERROR(COUNTIFS('Employee Mapping'!$J$10:$J$2009,$A150,'Employee Mapping'!$K$10:$K$2009,BR$134,'Employee Mapping'!$L$10:$L$2009,BR$136)/COUNTA('Employee Mapping'!$G$10:$G$2009),""))</f>
        <v/>
      </c>
      <c r="BS150" s="57">
        <f>IF(OR($A150="",BS$136=""),"",IFERROR(COUNTIFS('Employee Mapping'!$J$10:$J$2009,$A150,'Employee Mapping'!$K$10:$K$2009,BS$134,'Employee Mapping'!$L$10:$L$2009,BS$136)/COUNTA('Employee Mapping'!$G$10:$G$2009),""))</f>
        <v/>
      </c>
      <c r="BT150" s="57">
        <f>IF(OR($A150="",BT$136=""),"",IFERROR(COUNTIFS('Employee Mapping'!$J$10:$J$2009,$A150,'Employee Mapping'!$K$10:$K$2009,BT$134,'Employee Mapping'!$L$10:$L$2009,BT$136)/COUNTA('Employee Mapping'!$G$10:$G$2009),""))</f>
        <v/>
      </c>
      <c r="BU150" s="57">
        <f>IF(OR($A150="",BU$136=""),"",IFERROR(COUNTIFS('Employee Mapping'!$J$10:$J$2009,$A150,'Employee Mapping'!$K$10:$K$2009,BU$134,'Employee Mapping'!$L$10:$L$2009,BU$136)/COUNTA('Employee Mapping'!$G$10:$G$2009),""))</f>
        <v/>
      </c>
      <c r="BV150" s="57">
        <f>IF(OR($A150="",BV$136=""),"",IFERROR(COUNTIFS('Employee Mapping'!$J$10:$J$2009,$A150,'Employee Mapping'!$K$10:$K$2009,BV$134,'Employee Mapping'!$L$10:$L$2009,BV$136)/COUNTA('Employee Mapping'!$G$10:$G$2009),""))</f>
        <v/>
      </c>
      <c r="BW150" s="57">
        <f>IF(OR($A150="",BW$136=""),"",IFERROR(COUNTIFS('Employee Mapping'!$J$10:$J$2009,$A150,'Employee Mapping'!$K$10:$K$2009,BW$134,'Employee Mapping'!$L$10:$L$2009,BW$136)/COUNTA('Employee Mapping'!$G$10:$G$2009),""))</f>
        <v/>
      </c>
      <c r="BX150" s="57">
        <f>IF(OR($A150="",BX$136=""),"",IFERROR(COUNTIFS('Employee Mapping'!$J$10:$J$2009,$A150,'Employee Mapping'!$K$10:$K$2009,BX$134,'Employee Mapping'!$L$10:$L$2009,BX$136)/COUNTA('Employee Mapping'!$G$10:$G$2009),""))</f>
        <v/>
      </c>
      <c r="BY150" s="57">
        <f>IF(OR($A150="",BY$136=""),"",IFERROR(COUNTIFS('Employee Mapping'!$J$10:$J$2009,$A150,'Employee Mapping'!$K$10:$K$2009,BY$134,'Employee Mapping'!$L$10:$L$2009,BY$136)/COUNTA('Employee Mapping'!$G$10:$G$2009),""))</f>
        <v/>
      </c>
      <c r="BZ150" s="57">
        <f>IF(OR($A150="",BZ$136=""),"",IFERROR(COUNTIFS('Employee Mapping'!$J$10:$J$2009,$A150,'Employee Mapping'!$K$10:$K$2009,BZ$134,'Employee Mapping'!$L$10:$L$2009,BZ$136)/COUNTA('Employee Mapping'!$G$10:$G$2009),""))</f>
        <v/>
      </c>
      <c r="CA150" s="57">
        <f>IF(OR($A150="",CA$136=""),"",IFERROR(COUNTIFS('Employee Mapping'!$J$10:$J$2009,$A150,'Employee Mapping'!$K$10:$K$2009,CA$134,'Employee Mapping'!$L$10:$L$2009,CA$136)/COUNTA('Employee Mapping'!$G$10:$G$2009),""))</f>
        <v/>
      </c>
      <c r="CB150" s="57">
        <f>IF(OR($A150="",CB$136=""),"",IFERROR(COUNTIFS('Employee Mapping'!$J$10:$J$2009,$A150,'Employee Mapping'!$K$10:$K$2009,CB$134,'Employee Mapping'!$L$10:$L$2009,CB$136)/COUNTA('Employee Mapping'!$G$10:$G$2009),""))</f>
        <v/>
      </c>
      <c r="CC150" s="57">
        <f>IF(OR($A150="",CC$136=""),"",IFERROR(COUNTIFS('Employee Mapping'!$J$10:$J$2009,$A150,'Employee Mapping'!$K$10:$K$2009,CC$134,'Employee Mapping'!$L$10:$L$2009,CC$136)/COUNTA('Employee Mapping'!$G$10:$G$2009),""))</f>
        <v/>
      </c>
      <c r="CD150" s="57">
        <f>IF(OR($A150="",CD$136=""),"",IFERROR(COUNTIFS('Employee Mapping'!$J$10:$J$2009,$A150,'Employee Mapping'!$K$10:$K$2009,CD$134,'Employee Mapping'!$L$10:$L$2009,CD$136)/COUNTA('Employee Mapping'!$G$10:$G$2009),""))</f>
        <v/>
      </c>
      <c r="CE150" s="57">
        <f>IF(OR($A150="",CE$136=""),"",IFERROR(COUNTIFS('Employee Mapping'!$J$10:$J$2009,$A150,'Employee Mapping'!$K$10:$K$2009,CE$134,'Employee Mapping'!$L$10:$L$2009,CE$136)/COUNTA('Employee Mapping'!$G$10:$G$2009),""))</f>
        <v/>
      </c>
      <c r="CF150" s="57">
        <f>IF(OR($A150="",CF$136=""),"",IFERROR(COUNTIFS('Employee Mapping'!$J$10:$J$2009,$A150,'Employee Mapping'!$K$10:$K$2009,CF$134,'Employee Mapping'!$L$10:$L$2009,CF$136)/COUNTA('Employee Mapping'!$G$10:$G$2009),""))</f>
        <v/>
      </c>
      <c r="CG150" s="57">
        <f>IF(OR($A150="",CG$136=""),"",IFERROR(COUNTIFS('Employee Mapping'!$J$10:$J$2009,$A150,'Employee Mapping'!$K$10:$K$2009,CG$134,'Employee Mapping'!$L$10:$L$2009,CG$136)/COUNTA('Employee Mapping'!$G$10:$G$2009),""))</f>
        <v/>
      </c>
      <c r="CH150" s="57">
        <f>IF(OR($A150="",CH$136=""),"",IFERROR(COUNTIFS('Employee Mapping'!$J$10:$J$2009,$A150,'Employee Mapping'!$K$10:$K$2009,CH$134,'Employee Mapping'!$L$10:$L$2009,CH$136)/COUNTA('Employee Mapping'!$G$10:$G$2009),""))</f>
        <v/>
      </c>
      <c r="CI150" s="57">
        <f>IF(OR($A150="",CI$136=""),"",IFERROR(COUNTIFS('Employee Mapping'!$J$10:$J$2009,$A150,'Employee Mapping'!$K$10:$K$2009,CI$134,'Employee Mapping'!$L$10:$L$2009,CI$136)/COUNTA('Employee Mapping'!$G$10:$G$2009),""))</f>
        <v/>
      </c>
      <c r="CJ150" s="57">
        <f>IF(OR($A150="",CJ$136=""),"",IFERROR(COUNTIFS('Employee Mapping'!$J$10:$J$2009,$A150,'Employee Mapping'!$K$10:$K$2009,CJ$134,'Employee Mapping'!$L$10:$L$2009,CJ$136)/COUNTA('Employee Mapping'!$G$10:$G$2009),""))</f>
        <v/>
      </c>
      <c r="CK150" s="57">
        <f>IF(OR($A150="",CK$136=""),"",IFERROR(COUNTIFS('Employee Mapping'!$J$10:$J$2009,$A150,'Employee Mapping'!$K$10:$K$2009,CK$134,'Employee Mapping'!$L$10:$L$2009,CK$136)/COUNTA('Employee Mapping'!$G$10:$G$2009),""))</f>
        <v/>
      </c>
      <c r="CL150" s="57">
        <f>IF(OR($A150="",CL$136=""),"",IFERROR(COUNTIFS('Employee Mapping'!$J$10:$J$2009,$A150,'Employee Mapping'!$K$10:$K$2009,CL$134,'Employee Mapping'!$L$10:$L$2009,CL$136)/COUNTA('Employee Mapping'!$G$10:$G$2009),""))</f>
        <v/>
      </c>
      <c r="CM150" s="57">
        <f>IF(OR($A150="",CM$136=""),"",IFERROR(COUNTIFS('Employee Mapping'!$J$10:$J$2009,$A150,'Employee Mapping'!$K$10:$K$2009,CM$134,'Employee Mapping'!$L$10:$L$2009,CM$136)/COUNTA('Employee Mapping'!$G$10:$G$2009),""))</f>
        <v/>
      </c>
      <c r="CN150" s="57">
        <f>IF(OR($A150="",CN$136=""),"",IFERROR(COUNTIFS('Employee Mapping'!$J$10:$J$2009,$A150,'Employee Mapping'!$K$10:$K$2009,CN$134,'Employee Mapping'!$L$10:$L$2009,CN$136)/COUNTA('Employee Mapping'!$G$10:$G$2009),""))</f>
        <v/>
      </c>
      <c r="CO150" s="57">
        <f>IF(OR($A150="",CO$136=""),"",IFERROR(COUNTIFS('Employee Mapping'!$J$10:$J$2009,$A150,'Employee Mapping'!$K$10:$K$2009,CO$134,'Employee Mapping'!$L$10:$L$2009,CO$136)/COUNTA('Employee Mapping'!$G$10:$G$2009),""))</f>
        <v/>
      </c>
      <c r="CP150" s="57">
        <f>IF(OR($A150="",CP$136=""),"",IFERROR(COUNTIFS('Employee Mapping'!$J$10:$J$2009,$A150,'Employee Mapping'!$K$10:$K$2009,CP$134,'Employee Mapping'!$L$10:$L$2009,CP$136)/COUNTA('Employee Mapping'!$G$10:$G$2009),""))</f>
        <v/>
      </c>
      <c r="CQ150" s="57">
        <f>IF(OR($A150="",CQ$136=""),"",IFERROR(COUNTIFS('Employee Mapping'!$J$10:$J$2009,$A150,'Employee Mapping'!$K$10:$K$2009,CQ$134,'Employee Mapping'!$L$10:$L$2009,CQ$136)/COUNTA('Employee Mapping'!$G$10:$G$2009),""))</f>
        <v/>
      </c>
      <c r="CR150" s="57">
        <f>IF(OR($A150="",CR$136=""),"",IFERROR(COUNTIFS('Employee Mapping'!$J$10:$J$2009,$A150,'Employee Mapping'!$K$10:$K$2009,CR$134,'Employee Mapping'!$L$10:$L$2009,CR$136)/COUNTA('Employee Mapping'!$G$10:$G$2009),""))</f>
        <v/>
      </c>
      <c r="CS150" s="57">
        <f>IF(OR($A150="",CS$136=""),"",IFERROR(COUNTIFS('Employee Mapping'!$J$10:$J$2009,$A150,'Employee Mapping'!$K$10:$K$2009,CS$134,'Employee Mapping'!$L$10:$L$2009,CS$136)/COUNTA('Employee Mapping'!$G$10:$G$2009),""))</f>
        <v/>
      </c>
      <c r="CT150" s="57">
        <f>IF(OR($A150="",CT$136=""),"",IFERROR(COUNTIFS('Employee Mapping'!$J$10:$J$2009,$A150,'Employee Mapping'!$K$10:$K$2009,CT$134,'Employee Mapping'!$L$10:$L$2009,CT$136)/COUNTA('Employee Mapping'!$G$10:$G$2009),""))</f>
        <v/>
      </c>
      <c r="CU150" s="58">
        <f>IF($A150="","",SUM(C150:CT150))</f>
        <v/>
      </c>
    </row>
    <row r="151">
      <c r="A151">
        <f>IF(SETUP!$C162="","",SETUP!$C162)</f>
        <v/>
      </c>
      <c r="B151" s="9">
        <f>IF(SETUP!$C162="","",SETUP!$B162&amp;" / "&amp;SETUP!$D162)</f>
        <v/>
      </c>
      <c r="C151" s="57">
        <f>IF(OR($A151="",C$136=""),"",IFERROR(COUNTIFS('Employee Mapping'!$J$10:$J$2009,$A151,'Employee Mapping'!$K$10:$K$2009,C$134,'Employee Mapping'!$L$10:$L$2009,C$136)/COUNTA('Employee Mapping'!$G$10:$G$2009),""))</f>
        <v/>
      </c>
      <c r="D151" s="57">
        <f>IF(OR($A151="",D$136=""),"",IFERROR(COUNTIFS('Employee Mapping'!$J$10:$J$2009,$A151,'Employee Mapping'!$K$10:$K$2009,D$134,'Employee Mapping'!$L$10:$L$2009,D$136)/COUNTA('Employee Mapping'!$G$10:$G$2009),""))</f>
        <v/>
      </c>
      <c r="E151" s="57">
        <f>IF(OR($A151="",E$136=""),"",IFERROR(COUNTIFS('Employee Mapping'!$J$10:$J$2009,$A151,'Employee Mapping'!$K$10:$K$2009,E$134,'Employee Mapping'!$L$10:$L$2009,E$136)/COUNTA('Employee Mapping'!$G$10:$G$2009),""))</f>
        <v/>
      </c>
      <c r="F151" s="57">
        <f>IF(OR($A151="",F$136=""),"",IFERROR(COUNTIFS('Employee Mapping'!$J$10:$J$2009,$A151,'Employee Mapping'!$K$10:$K$2009,F$134,'Employee Mapping'!$L$10:$L$2009,F$136)/COUNTA('Employee Mapping'!$G$10:$G$2009),""))</f>
        <v/>
      </c>
      <c r="G151" s="57">
        <f>IF(OR($A151="",G$136=""),"",IFERROR(COUNTIFS('Employee Mapping'!$J$10:$J$2009,$A151,'Employee Mapping'!$K$10:$K$2009,G$134,'Employee Mapping'!$L$10:$L$2009,G$136)/COUNTA('Employee Mapping'!$G$10:$G$2009),""))</f>
        <v/>
      </c>
      <c r="H151" s="57">
        <f>IF(OR($A151="",H$136=""),"",IFERROR(COUNTIFS('Employee Mapping'!$J$10:$J$2009,$A151,'Employee Mapping'!$K$10:$K$2009,H$134,'Employee Mapping'!$L$10:$L$2009,H$136)/COUNTA('Employee Mapping'!$G$10:$G$2009),""))</f>
        <v/>
      </c>
      <c r="I151" s="57">
        <f>IF(OR($A151="",I$136=""),"",IFERROR(COUNTIFS('Employee Mapping'!$J$10:$J$2009,$A151,'Employee Mapping'!$K$10:$K$2009,I$134,'Employee Mapping'!$L$10:$L$2009,I$136)/COUNTA('Employee Mapping'!$G$10:$G$2009),""))</f>
        <v/>
      </c>
      <c r="J151" s="57">
        <f>IF(OR($A151="",J$136=""),"",IFERROR(COUNTIFS('Employee Mapping'!$J$10:$J$2009,$A151,'Employee Mapping'!$K$10:$K$2009,J$134,'Employee Mapping'!$L$10:$L$2009,J$136)/COUNTA('Employee Mapping'!$G$10:$G$2009),""))</f>
        <v/>
      </c>
      <c r="K151" s="57">
        <f>IF(OR($A151="",K$136=""),"",IFERROR(COUNTIFS('Employee Mapping'!$J$10:$J$2009,$A151,'Employee Mapping'!$K$10:$K$2009,K$134,'Employee Mapping'!$L$10:$L$2009,K$136)/COUNTA('Employee Mapping'!$G$10:$G$2009),""))</f>
        <v/>
      </c>
      <c r="L151" s="57">
        <f>IF(OR($A151="",L$136=""),"",IFERROR(COUNTIFS('Employee Mapping'!$J$10:$J$2009,$A151,'Employee Mapping'!$K$10:$K$2009,L$134,'Employee Mapping'!$L$10:$L$2009,L$136)/COUNTA('Employee Mapping'!$G$10:$G$2009),""))</f>
        <v/>
      </c>
      <c r="M151" s="57">
        <f>IF(OR($A151="",M$136=""),"",IFERROR(COUNTIFS('Employee Mapping'!$J$10:$J$2009,$A151,'Employee Mapping'!$K$10:$K$2009,M$134,'Employee Mapping'!$L$10:$L$2009,M$136)/COUNTA('Employee Mapping'!$G$10:$G$2009),""))</f>
        <v/>
      </c>
      <c r="N151" s="57">
        <f>IF(OR($A151="",N$136=""),"",IFERROR(COUNTIFS('Employee Mapping'!$J$10:$J$2009,$A151,'Employee Mapping'!$K$10:$K$2009,N$134,'Employee Mapping'!$L$10:$L$2009,N$136)/COUNTA('Employee Mapping'!$G$10:$G$2009),""))</f>
        <v/>
      </c>
      <c r="O151" s="57">
        <f>IF(OR($A151="",O$136=""),"",IFERROR(COUNTIFS('Employee Mapping'!$J$10:$J$2009,$A151,'Employee Mapping'!$K$10:$K$2009,O$134,'Employee Mapping'!$L$10:$L$2009,O$136)/COUNTA('Employee Mapping'!$G$10:$G$2009),""))</f>
        <v/>
      </c>
      <c r="P151" s="57">
        <f>IF(OR($A151="",P$136=""),"",IFERROR(COUNTIFS('Employee Mapping'!$J$10:$J$2009,$A151,'Employee Mapping'!$K$10:$K$2009,P$134,'Employee Mapping'!$L$10:$L$2009,P$136)/COUNTA('Employee Mapping'!$G$10:$G$2009),""))</f>
        <v/>
      </c>
      <c r="Q151" s="57">
        <f>IF(OR($A151="",Q$136=""),"",IFERROR(COUNTIFS('Employee Mapping'!$J$10:$J$2009,$A151,'Employee Mapping'!$K$10:$K$2009,Q$134,'Employee Mapping'!$L$10:$L$2009,Q$136)/COUNTA('Employee Mapping'!$G$10:$G$2009),""))</f>
        <v/>
      </c>
      <c r="R151" s="57">
        <f>IF(OR($A151="",R$136=""),"",IFERROR(COUNTIFS('Employee Mapping'!$J$10:$J$2009,$A151,'Employee Mapping'!$K$10:$K$2009,R$134,'Employee Mapping'!$L$10:$L$2009,R$136)/COUNTA('Employee Mapping'!$G$10:$G$2009),""))</f>
        <v/>
      </c>
      <c r="S151" s="57">
        <f>IF(OR($A151="",S$136=""),"",IFERROR(COUNTIFS('Employee Mapping'!$J$10:$J$2009,$A151,'Employee Mapping'!$K$10:$K$2009,S$134,'Employee Mapping'!$L$10:$L$2009,S$136)/COUNTA('Employee Mapping'!$G$10:$G$2009),""))</f>
        <v/>
      </c>
      <c r="T151" s="57">
        <f>IF(OR($A151="",T$136=""),"",IFERROR(COUNTIFS('Employee Mapping'!$J$10:$J$2009,$A151,'Employee Mapping'!$K$10:$K$2009,T$134,'Employee Mapping'!$L$10:$L$2009,T$136)/COUNTA('Employee Mapping'!$G$10:$G$2009),""))</f>
        <v/>
      </c>
      <c r="U151" s="57">
        <f>IF(OR($A151="",U$136=""),"",IFERROR(COUNTIFS('Employee Mapping'!$J$10:$J$2009,$A151,'Employee Mapping'!$K$10:$K$2009,U$134,'Employee Mapping'!$L$10:$L$2009,U$136)/COUNTA('Employee Mapping'!$G$10:$G$2009),""))</f>
        <v/>
      </c>
      <c r="V151" s="57">
        <f>IF(OR($A151="",V$136=""),"",IFERROR(COUNTIFS('Employee Mapping'!$J$10:$J$2009,$A151,'Employee Mapping'!$K$10:$K$2009,V$134,'Employee Mapping'!$L$10:$L$2009,V$136)/COUNTA('Employee Mapping'!$G$10:$G$2009),""))</f>
        <v/>
      </c>
      <c r="W151" s="57">
        <f>IF(OR($A151="",W$136=""),"",IFERROR(COUNTIFS('Employee Mapping'!$J$10:$J$2009,$A151,'Employee Mapping'!$K$10:$K$2009,W$134,'Employee Mapping'!$L$10:$L$2009,W$136)/COUNTA('Employee Mapping'!$G$10:$G$2009),""))</f>
        <v/>
      </c>
      <c r="X151" s="57">
        <f>IF(OR($A151="",X$136=""),"",IFERROR(COUNTIFS('Employee Mapping'!$J$10:$J$2009,$A151,'Employee Mapping'!$K$10:$K$2009,X$134,'Employee Mapping'!$L$10:$L$2009,X$136)/COUNTA('Employee Mapping'!$G$10:$G$2009),""))</f>
        <v/>
      </c>
      <c r="Y151" s="57">
        <f>IF(OR($A151="",Y$136=""),"",IFERROR(COUNTIFS('Employee Mapping'!$J$10:$J$2009,$A151,'Employee Mapping'!$K$10:$K$2009,Y$134,'Employee Mapping'!$L$10:$L$2009,Y$136)/COUNTA('Employee Mapping'!$G$10:$G$2009),""))</f>
        <v/>
      </c>
      <c r="Z151" s="57">
        <f>IF(OR($A151="",Z$136=""),"",IFERROR(COUNTIFS('Employee Mapping'!$J$10:$J$2009,$A151,'Employee Mapping'!$K$10:$K$2009,Z$134,'Employee Mapping'!$L$10:$L$2009,Z$136)/COUNTA('Employee Mapping'!$G$10:$G$2009),""))</f>
        <v/>
      </c>
      <c r="AA151" s="57">
        <f>IF(OR($A151="",AA$136=""),"",IFERROR(COUNTIFS('Employee Mapping'!$J$10:$J$2009,$A151,'Employee Mapping'!$K$10:$K$2009,AA$134,'Employee Mapping'!$L$10:$L$2009,AA$136)/COUNTA('Employee Mapping'!$G$10:$G$2009),""))</f>
        <v/>
      </c>
      <c r="AB151" s="57">
        <f>IF(OR($A151="",AB$136=""),"",IFERROR(COUNTIFS('Employee Mapping'!$J$10:$J$2009,$A151,'Employee Mapping'!$K$10:$K$2009,AB$134,'Employee Mapping'!$L$10:$L$2009,AB$136)/COUNTA('Employee Mapping'!$G$10:$G$2009),""))</f>
        <v/>
      </c>
      <c r="AC151" s="57">
        <f>IF(OR($A151="",AC$136=""),"",IFERROR(COUNTIFS('Employee Mapping'!$J$10:$J$2009,$A151,'Employee Mapping'!$K$10:$K$2009,AC$134,'Employee Mapping'!$L$10:$L$2009,AC$136)/COUNTA('Employee Mapping'!$G$10:$G$2009),""))</f>
        <v/>
      </c>
      <c r="AD151" s="57">
        <f>IF(OR($A151="",AD$136=""),"",IFERROR(COUNTIFS('Employee Mapping'!$J$10:$J$2009,$A151,'Employee Mapping'!$K$10:$K$2009,AD$134,'Employee Mapping'!$L$10:$L$2009,AD$136)/COUNTA('Employee Mapping'!$G$10:$G$2009),""))</f>
        <v/>
      </c>
      <c r="AE151" s="57">
        <f>IF(OR($A151="",AE$136=""),"",IFERROR(COUNTIFS('Employee Mapping'!$J$10:$J$2009,$A151,'Employee Mapping'!$K$10:$K$2009,AE$134,'Employee Mapping'!$L$10:$L$2009,AE$136)/COUNTA('Employee Mapping'!$G$10:$G$2009),""))</f>
        <v/>
      </c>
      <c r="AF151" s="57">
        <f>IF(OR($A151="",AF$136=""),"",IFERROR(COUNTIFS('Employee Mapping'!$J$10:$J$2009,$A151,'Employee Mapping'!$K$10:$K$2009,AF$134,'Employee Mapping'!$L$10:$L$2009,AF$136)/COUNTA('Employee Mapping'!$G$10:$G$2009),""))</f>
        <v/>
      </c>
      <c r="AG151" s="57">
        <f>IF(OR($A151="",AG$136=""),"",IFERROR(COUNTIFS('Employee Mapping'!$J$10:$J$2009,$A151,'Employee Mapping'!$K$10:$K$2009,AG$134,'Employee Mapping'!$L$10:$L$2009,AG$136)/COUNTA('Employee Mapping'!$G$10:$G$2009),""))</f>
        <v/>
      </c>
      <c r="AH151" s="57">
        <f>IF(OR($A151="",AH$136=""),"",IFERROR(COUNTIFS('Employee Mapping'!$J$10:$J$2009,$A151,'Employee Mapping'!$K$10:$K$2009,AH$134,'Employee Mapping'!$L$10:$L$2009,AH$136)/COUNTA('Employee Mapping'!$G$10:$G$2009),""))</f>
        <v/>
      </c>
      <c r="AI151" s="57">
        <f>IF(OR($A151="",AI$136=""),"",IFERROR(COUNTIFS('Employee Mapping'!$J$10:$J$2009,$A151,'Employee Mapping'!$K$10:$K$2009,AI$134,'Employee Mapping'!$L$10:$L$2009,AI$136)/COUNTA('Employee Mapping'!$G$10:$G$2009),""))</f>
        <v/>
      </c>
      <c r="AJ151" s="57">
        <f>IF(OR($A151="",AJ$136=""),"",IFERROR(COUNTIFS('Employee Mapping'!$J$10:$J$2009,$A151,'Employee Mapping'!$K$10:$K$2009,AJ$134,'Employee Mapping'!$L$10:$L$2009,AJ$136)/COUNTA('Employee Mapping'!$G$10:$G$2009),""))</f>
        <v/>
      </c>
      <c r="AK151" s="57">
        <f>IF(OR($A151="",AK$136=""),"",IFERROR(COUNTIFS('Employee Mapping'!$J$10:$J$2009,$A151,'Employee Mapping'!$K$10:$K$2009,AK$134,'Employee Mapping'!$L$10:$L$2009,AK$136)/COUNTA('Employee Mapping'!$G$10:$G$2009),""))</f>
        <v/>
      </c>
      <c r="AL151" s="57">
        <f>IF(OR($A151="",AL$136=""),"",IFERROR(COUNTIFS('Employee Mapping'!$J$10:$J$2009,$A151,'Employee Mapping'!$K$10:$K$2009,AL$134,'Employee Mapping'!$L$10:$L$2009,AL$136)/COUNTA('Employee Mapping'!$G$10:$G$2009),""))</f>
        <v/>
      </c>
      <c r="AM151" s="57">
        <f>IF(OR($A151="",AM$136=""),"",IFERROR(COUNTIFS('Employee Mapping'!$J$10:$J$2009,$A151,'Employee Mapping'!$K$10:$K$2009,AM$134,'Employee Mapping'!$L$10:$L$2009,AM$136)/COUNTA('Employee Mapping'!$G$10:$G$2009),""))</f>
        <v/>
      </c>
      <c r="AN151" s="57">
        <f>IF(OR($A151="",AN$136=""),"",IFERROR(COUNTIFS('Employee Mapping'!$J$10:$J$2009,$A151,'Employee Mapping'!$K$10:$K$2009,AN$134,'Employee Mapping'!$L$10:$L$2009,AN$136)/COUNTA('Employee Mapping'!$G$10:$G$2009),""))</f>
        <v/>
      </c>
      <c r="AO151" s="57">
        <f>IF(OR($A151="",AO$136=""),"",IFERROR(COUNTIFS('Employee Mapping'!$J$10:$J$2009,$A151,'Employee Mapping'!$K$10:$K$2009,AO$134,'Employee Mapping'!$L$10:$L$2009,AO$136)/COUNTA('Employee Mapping'!$G$10:$G$2009),""))</f>
        <v/>
      </c>
      <c r="AP151" s="57">
        <f>IF(OR($A151="",AP$136=""),"",IFERROR(COUNTIFS('Employee Mapping'!$J$10:$J$2009,$A151,'Employee Mapping'!$K$10:$K$2009,AP$134,'Employee Mapping'!$L$10:$L$2009,AP$136)/COUNTA('Employee Mapping'!$G$10:$G$2009),""))</f>
        <v/>
      </c>
      <c r="AQ151" s="57">
        <f>IF(OR($A151="",AQ$136=""),"",IFERROR(COUNTIFS('Employee Mapping'!$J$10:$J$2009,$A151,'Employee Mapping'!$K$10:$K$2009,AQ$134,'Employee Mapping'!$L$10:$L$2009,AQ$136)/COUNTA('Employee Mapping'!$G$10:$G$2009),""))</f>
        <v/>
      </c>
      <c r="AR151" s="57">
        <f>IF(OR($A151="",AR$136=""),"",IFERROR(COUNTIFS('Employee Mapping'!$J$10:$J$2009,$A151,'Employee Mapping'!$K$10:$K$2009,AR$134,'Employee Mapping'!$L$10:$L$2009,AR$136)/COUNTA('Employee Mapping'!$G$10:$G$2009),""))</f>
        <v/>
      </c>
      <c r="AS151" s="57">
        <f>IF(OR($A151="",AS$136=""),"",IFERROR(COUNTIFS('Employee Mapping'!$J$10:$J$2009,$A151,'Employee Mapping'!$K$10:$K$2009,AS$134,'Employee Mapping'!$L$10:$L$2009,AS$136)/COUNTA('Employee Mapping'!$G$10:$G$2009),""))</f>
        <v/>
      </c>
      <c r="AT151" s="57">
        <f>IF(OR($A151="",AT$136=""),"",IFERROR(COUNTIFS('Employee Mapping'!$J$10:$J$2009,$A151,'Employee Mapping'!$K$10:$K$2009,AT$134,'Employee Mapping'!$L$10:$L$2009,AT$136)/COUNTA('Employee Mapping'!$G$10:$G$2009),""))</f>
        <v/>
      </c>
      <c r="AU151" s="57">
        <f>IF(OR($A151="",AU$136=""),"",IFERROR(COUNTIFS('Employee Mapping'!$J$10:$J$2009,$A151,'Employee Mapping'!$K$10:$K$2009,AU$134,'Employee Mapping'!$L$10:$L$2009,AU$136)/COUNTA('Employee Mapping'!$G$10:$G$2009),""))</f>
        <v/>
      </c>
      <c r="AV151" s="57">
        <f>IF(OR($A151="",AV$136=""),"",IFERROR(COUNTIFS('Employee Mapping'!$J$10:$J$2009,$A151,'Employee Mapping'!$K$10:$K$2009,AV$134,'Employee Mapping'!$L$10:$L$2009,AV$136)/COUNTA('Employee Mapping'!$G$10:$G$2009),""))</f>
        <v/>
      </c>
      <c r="AW151" s="57">
        <f>IF(OR($A151="",AW$136=""),"",IFERROR(COUNTIFS('Employee Mapping'!$J$10:$J$2009,$A151,'Employee Mapping'!$K$10:$K$2009,AW$134,'Employee Mapping'!$L$10:$L$2009,AW$136)/COUNTA('Employee Mapping'!$G$10:$G$2009),""))</f>
        <v/>
      </c>
      <c r="AX151" s="57">
        <f>IF(OR($A151="",AX$136=""),"",IFERROR(COUNTIFS('Employee Mapping'!$J$10:$J$2009,$A151,'Employee Mapping'!$K$10:$K$2009,AX$134,'Employee Mapping'!$L$10:$L$2009,AX$136)/COUNTA('Employee Mapping'!$G$10:$G$2009),""))</f>
        <v/>
      </c>
      <c r="AY151" s="57">
        <f>IF(OR($A151="",AY$136=""),"",IFERROR(COUNTIFS('Employee Mapping'!$J$10:$J$2009,$A151,'Employee Mapping'!$K$10:$K$2009,AY$134,'Employee Mapping'!$L$10:$L$2009,AY$136)/COUNTA('Employee Mapping'!$G$10:$G$2009),""))</f>
        <v/>
      </c>
      <c r="AZ151" s="57">
        <f>IF(OR($A151="",AZ$136=""),"",IFERROR(COUNTIFS('Employee Mapping'!$J$10:$J$2009,$A151,'Employee Mapping'!$K$10:$K$2009,AZ$134,'Employee Mapping'!$L$10:$L$2009,AZ$136)/COUNTA('Employee Mapping'!$G$10:$G$2009),""))</f>
        <v/>
      </c>
      <c r="BA151" s="57">
        <f>IF(OR($A151="",BA$136=""),"",IFERROR(COUNTIFS('Employee Mapping'!$J$10:$J$2009,$A151,'Employee Mapping'!$K$10:$K$2009,BA$134,'Employee Mapping'!$L$10:$L$2009,BA$136)/COUNTA('Employee Mapping'!$G$10:$G$2009),""))</f>
        <v/>
      </c>
      <c r="BB151" s="57">
        <f>IF(OR($A151="",BB$136=""),"",IFERROR(COUNTIFS('Employee Mapping'!$J$10:$J$2009,$A151,'Employee Mapping'!$K$10:$K$2009,BB$134,'Employee Mapping'!$L$10:$L$2009,BB$136)/COUNTA('Employee Mapping'!$G$10:$G$2009),""))</f>
        <v/>
      </c>
      <c r="BC151" s="57">
        <f>IF(OR($A151="",BC$136=""),"",IFERROR(COUNTIFS('Employee Mapping'!$J$10:$J$2009,$A151,'Employee Mapping'!$K$10:$K$2009,BC$134,'Employee Mapping'!$L$10:$L$2009,BC$136)/COUNTA('Employee Mapping'!$G$10:$G$2009),""))</f>
        <v/>
      </c>
      <c r="BD151" s="57">
        <f>IF(OR($A151="",BD$136=""),"",IFERROR(COUNTIFS('Employee Mapping'!$J$10:$J$2009,$A151,'Employee Mapping'!$K$10:$K$2009,BD$134,'Employee Mapping'!$L$10:$L$2009,BD$136)/COUNTA('Employee Mapping'!$G$10:$G$2009),""))</f>
        <v/>
      </c>
      <c r="BE151" s="57">
        <f>IF(OR($A151="",BE$136=""),"",IFERROR(COUNTIFS('Employee Mapping'!$J$10:$J$2009,$A151,'Employee Mapping'!$K$10:$K$2009,BE$134,'Employee Mapping'!$L$10:$L$2009,BE$136)/COUNTA('Employee Mapping'!$G$10:$G$2009),""))</f>
        <v/>
      </c>
      <c r="BF151" s="57">
        <f>IF(OR($A151="",BF$136=""),"",IFERROR(COUNTIFS('Employee Mapping'!$J$10:$J$2009,$A151,'Employee Mapping'!$K$10:$K$2009,BF$134,'Employee Mapping'!$L$10:$L$2009,BF$136)/COUNTA('Employee Mapping'!$G$10:$G$2009),""))</f>
        <v/>
      </c>
      <c r="BG151" s="57">
        <f>IF(OR($A151="",BG$136=""),"",IFERROR(COUNTIFS('Employee Mapping'!$J$10:$J$2009,$A151,'Employee Mapping'!$K$10:$K$2009,BG$134,'Employee Mapping'!$L$10:$L$2009,BG$136)/COUNTA('Employee Mapping'!$G$10:$G$2009),""))</f>
        <v/>
      </c>
      <c r="BH151" s="57">
        <f>IF(OR($A151="",BH$136=""),"",IFERROR(COUNTIFS('Employee Mapping'!$J$10:$J$2009,$A151,'Employee Mapping'!$K$10:$K$2009,BH$134,'Employee Mapping'!$L$10:$L$2009,BH$136)/COUNTA('Employee Mapping'!$G$10:$G$2009),""))</f>
        <v/>
      </c>
      <c r="BI151" s="57">
        <f>IF(OR($A151="",BI$136=""),"",IFERROR(COUNTIFS('Employee Mapping'!$J$10:$J$2009,$A151,'Employee Mapping'!$K$10:$K$2009,BI$134,'Employee Mapping'!$L$10:$L$2009,BI$136)/COUNTA('Employee Mapping'!$G$10:$G$2009),""))</f>
        <v/>
      </c>
      <c r="BJ151" s="57">
        <f>IF(OR($A151="",BJ$136=""),"",IFERROR(COUNTIFS('Employee Mapping'!$J$10:$J$2009,$A151,'Employee Mapping'!$K$10:$K$2009,BJ$134,'Employee Mapping'!$L$10:$L$2009,BJ$136)/COUNTA('Employee Mapping'!$G$10:$G$2009),""))</f>
        <v/>
      </c>
      <c r="BK151" s="57">
        <f>IF(OR($A151="",BK$136=""),"",IFERROR(COUNTIFS('Employee Mapping'!$J$10:$J$2009,$A151,'Employee Mapping'!$K$10:$K$2009,BK$134,'Employee Mapping'!$L$10:$L$2009,BK$136)/COUNTA('Employee Mapping'!$G$10:$G$2009),""))</f>
        <v/>
      </c>
      <c r="BL151" s="57">
        <f>IF(OR($A151="",BL$136=""),"",IFERROR(COUNTIFS('Employee Mapping'!$J$10:$J$2009,$A151,'Employee Mapping'!$K$10:$K$2009,BL$134,'Employee Mapping'!$L$10:$L$2009,BL$136)/COUNTA('Employee Mapping'!$G$10:$G$2009),""))</f>
        <v/>
      </c>
      <c r="BM151" s="57">
        <f>IF(OR($A151="",BM$136=""),"",IFERROR(COUNTIFS('Employee Mapping'!$J$10:$J$2009,$A151,'Employee Mapping'!$K$10:$K$2009,BM$134,'Employee Mapping'!$L$10:$L$2009,BM$136)/COUNTA('Employee Mapping'!$G$10:$G$2009),""))</f>
        <v/>
      </c>
      <c r="BN151" s="57">
        <f>IF(OR($A151="",BN$136=""),"",IFERROR(COUNTIFS('Employee Mapping'!$J$10:$J$2009,$A151,'Employee Mapping'!$K$10:$K$2009,BN$134,'Employee Mapping'!$L$10:$L$2009,BN$136)/COUNTA('Employee Mapping'!$G$10:$G$2009),""))</f>
        <v/>
      </c>
      <c r="BO151" s="57">
        <f>IF(OR($A151="",BO$136=""),"",IFERROR(COUNTIFS('Employee Mapping'!$J$10:$J$2009,$A151,'Employee Mapping'!$K$10:$K$2009,BO$134,'Employee Mapping'!$L$10:$L$2009,BO$136)/COUNTA('Employee Mapping'!$G$10:$G$2009),""))</f>
        <v/>
      </c>
      <c r="BP151" s="57">
        <f>IF(OR($A151="",BP$136=""),"",IFERROR(COUNTIFS('Employee Mapping'!$J$10:$J$2009,$A151,'Employee Mapping'!$K$10:$K$2009,BP$134,'Employee Mapping'!$L$10:$L$2009,BP$136)/COUNTA('Employee Mapping'!$G$10:$G$2009),""))</f>
        <v/>
      </c>
      <c r="BQ151" s="57">
        <f>IF(OR($A151="",BQ$136=""),"",IFERROR(COUNTIFS('Employee Mapping'!$J$10:$J$2009,$A151,'Employee Mapping'!$K$10:$K$2009,BQ$134,'Employee Mapping'!$L$10:$L$2009,BQ$136)/COUNTA('Employee Mapping'!$G$10:$G$2009),""))</f>
        <v/>
      </c>
      <c r="BR151" s="57">
        <f>IF(OR($A151="",BR$136=""),"",IFERROR(COUNTIFS('Employee Mapping'!$J$10:$J$2009,$A151,'Employee Mapping'!$K$10:$K$2009,BR$134,'Employee Mapping'!$L$10:$L$2009,BR$136)/COUNTA('Employee Mapping'!$G$10:$G$2009),""))</f>
        <v/>
      </c>
      <c r="BS151" s="57">
        <f>IF(OR($A151="",BS$136=""),"",IFERROR(COUNTIFS('Employee Mapping'!$J$10:$J$2009,$A151,'Employee Mapping'!$K$10:$K$2009,BS$134,'Employee Mapping'!$L$10:$L$2009,BS$136)/COUNTA('Employee Mapping'!$G$10:$G$2009),""))</f>
        <v/>
      </c>
      <c r="BT151" s="57">
        <f>IF(OR($A151="",BT$136=""),"",IFERROR(COUNTIFS('Employee Mapping'!$J$10:$J$2009,$A151,'Employee Mapping'!$K$10:$K$2009,BT$134,'Employee Mapping'!$L$10:$L$2009,BT$136)/COUNTA('Employee Mapping'!$G$10:$G$2009),""))</f>
        <v/>
      </c>
      <c r="BU151" s="57">
        <f>IF(OR($A151="",BU$136=""),"",IFERROR(COUNTIFS('Employee Mapping'!$J$10:$J$2009,$A151,'Employee Mapping'!$K$10:$K$2009,BU$134,'Employee Mapping'!$L$10:$L$2009,BU$136)/COUNTA('Employee Mapping'!$G$10:$G$2009),""))</f>
        <v/>
      </c>
      <c r="BV151" s="57">
        <f>IF(OR($A151="",BV$136=""),"",IFERROR(COUNTIFS('Employee Mapping'!$J$10:$J$2009,$A151,'Employee Mapping'!$K$10:$K$2009,BV$134,'Employee Mapping'!$L$10:$L$2009,BV$136)/COUNTA('Employee Mapping'!$G$10:$G$2009),""))</f>
        <v/>
      </c>
      <c r="BW151" s="57">
        <f>IF(OR($A151="",BW$136=""),"",IFERROR(COUNTIFS('Employee Mapping'!$J$10:$J$2009,$A151,'Employee Mapping'!$K$10:$K$2009,BW$134,'Employee Mapping'!$L$10:$L$2009,BW$136)/COUNTA('Employee Mapping'!$G$10:$G$2009),""))</f>
        <v/>
      </c>
      <c r="BX151" s="57">
        <f>IF(OR($A151="",BX$136=""),"",IFERROR(COUNTIFS('Employee Mapping'!$J$10:$J$2009,$A151,'Employee Mapping'!$K$10:$K$2009,BX$134,'Employee Mapping'!$L$10:$L$2009,BX$136)/COUNTA('Employee Mapping'!$G$10:$G$2009),""))</f>
        <v/>
      </c>
      <c r="BY151" s="57">
        <f>IF(OR($A151="",BY$136=""),"",IFERROR(COUNTIFS('Employee Mapping'!$J$10:$J$2009,$A151,'Employee Mapping'!$K$10:$K$2009,BY$134,'Employee Mapping'!$L$10:$L$2009,BY$136)/COUNTA('Employee Mapping'!$G$10:$G$2009),""))</f>
        <v/>
      </c>
      <c r="BZ151" s="57">
        <f>IF(OR($A151="",BZ$136=""),"",IFERROR(COUNTIFS('Employee Mapping'!$J$10:$J$2009,$A151,'Employee Mapping'!$K$10:$K$2009,BZ$134,'Employee Mapping'!$L$10:$L$2009,BZ$136)/COUNTA('Employee Mapping'!$G$10:$G$2009),""))</f>
        <v/>
      </c>
      <c r="CA151" s="57">
        <f>IF(OR($A151="",CA$136=""),"",IFERROR(COUNTIFS('Employee Mapping'!$J$10:$J$2009,$A151,'Employee Mapping'!$K$10:$K$2009,CA$134,'Employee Mapping'!$L$10:$L$2009,CA$136)/COUNTA('Employee Mapping'!$G$10:$G$2009),""))</f>
        <v/>
      </c>
      <c r="CB151" s="57">
        <f>IF(OR($A151="",CB$136=""),"",IFERROR(COUNTIFS('Employee Mapping'!$J$10:$J$2009,$A151,'Employee Mapping'!$K$10:$K$2009,CB$134,'Employee Mapping'!$L$10:$L$2009,CB$136)/COUNTA('Employee Mapping'!$G$10:$G$2009),""))</f>
        <v/>
      </c>
      <c r="CC151" s="57">
        <f>IF(OR($A151="",CC$136=""),"",IFERROR(COUNTIFS('Employee Mapping'!$J$10:$J$2009,$A151,'Employee Mapping'!$K$10:$K$2009,CC$134,'Employee Mapping'!$L$10:$L$2009,CC$136)/COUNTA('Employee Mapping'!$G$10:$G$2009),""))</f>
        <v/>
      </c>
      <c r="CD151" s="57">
        <f>IF(OR($A151="",CD$136=""),"",IFERROR(COUNTIFS('Employee Mapping'!$J$10:$J$2009,$A151,'Employee Mapping'!$K$10:$K$2009,CD$134,'Employee Mapping'!$L$10:$L$2009,CD$136)/COUNTA('Employee Mapping'!$G$10:$G$2009),""))</f>
        <v/>
      </c>
      <c r="CE151" s="57">
        <f>IF(OR($A151="",CE$136=""),"",IFERROR(COUNTIFS('Employee Mapping'!$J$10:$J$2009,$A151,'Employee Mapping'!$K$10:$K$2009,CE$134,'Employee Mapping'!$L$10:$L$2009,CE$136)/COUNTA('Employee Mapping'!$G$10:$G$2009),""))</f>
        <v/>
      </c>
      <c r="CF151" s="57">
        <f>IF(OR($A151="",CF$136=""),"",IFERROR(COUNTIFS('Employee Mapping'!$J$10:$J$2009,$A151,'Employee Mapping'!$K$10:$K$2009,CF$134,'Employee Mapping'!$L$10:$L$2009,CF$136)/COUNTA('Employee Mapping'!$G$10:$G$2009),""))</f>
        <v/>
      </c>
      <c r="CG151" s="57">
        <f>IF(OR($A151="",CG$136=""),"",IFERROR(COUNTIFS('Employee Mapping'!$J$10:$J$2009,$A151,'Employee Mapping'!$K$10:$K$2009,CG$134,'Employee Mapping'!$L$10:$L$2009,CG$136)/COUNTA('Employee Mapping'!$G$10:$G$2009),""))</f>
        <v/>
      </c>
      <c r="CH151" s="57">
        <f>IF(OR($A151="",CH$136=""),"",IFERROR(COUNTIFS('Employee Mapping'!$J$10:$J$2009,$A151,'Employee Mapping'!$K$10:$K$2009,CH$134,'Employee Mapping'!$L$10:$L$2009,CH$136)/COUNTA('Employee Mapping'!$G$10:$G$2009),""))</f>
        <v/>
      </c>
      <c r="CI151" s="57">
        <f>IF(OR($A151="",CI$136=""),"",IFERROR(COUNTIFS('Employee Mapping'!$J$10:$J$2009,$A151,'Employee Mapping'!$K$10:$K$2009,CI$134,'Employee Mapping'!$L$10:$L$2009,CI$136)/COUNTA('Employee Mapping'!$G$10:$G$2009),""))</f>
        <v/>
      </c>
      <c r="CJ151" s="57">
        <f>IF(OR($A151="",CJ$136=""),"",IFERROR(COUNTIFS('Employee Mapping'!$J$10:$J$2009,$A151,'Employee Mapping'!$K$10:$K$2009,CJ$134,'Employee Mapping'!$L$10:$L$2009,CJ$136)/COUNTA('Employee Mapping'!$G$10:$G$2009),""))</f>
        <v/>
      </c>
      <c r="CK151" s="57">
        <f>IF(OR($A151="",CK$136=""),"",IFERROR(COUNTIFS('Employee Mapping'!$J$10:$J$2009,$A151,'Employee Mapping'!$K$10:$K$2009,CK$134,'Employee Mapping'!$L$10:$L$2009,CK$136)/COUNTA('Employee Mapping'!$G$10:$G$2009),""))</f>
        <v/>
      </c>
      <c r="CL151" s="57">
        <f>IF(OR($A151="",CL$136=""),"",IFERROR(COUNTIFS('Employee Mapping'!$J$10:$J$2009,$A151,'Employee Mapping'!$K$10:$K$2009,CL$134,'Employee Mapping'!$L$10:$L$2009,CL$136)/COUNTA('Employee Mapping'!$G$10:$G$2009),""))</f>
        <v/>
      </c>
      <c r="CM151" s="57">
        <f>IF(OR($A151="",CM$136=""),"",IFERROR(COUNTIFS('Employee Mapping'!$J$10:$J$2009,$A151,'Employee Mapping'!$K$10:$K$2009,CM$134,'Employee Mapping'!$L$10:$L$2009,CM$136)/COUNTA('Employee Mapping'!$G$10:$G$2009),""))</f>
        <v/>
      </c>
      <c r="CN151" s="57">
        <f>IF(OR($A151="",CN$136=""),"",IFERROR(COUNTIFS('Employee Mapping'!$J$10:$J$2009,$A151,'Employee Mapping'!$K$10:$K$2009,CN$134,'Employee Mapping'!$L$10:$L$2009,CN$136)/COUNTA('Employee Mapping'!$G$10:$G$2009),""))</f>
        <v/>
      </c>
      <c r="CO151" s="57">
        <f>IF(OR($A151="",CO$136=""),"",IFERROR(COUNTIFS('Employee Mapping'!$J$10:$J$2009,$A151,'Employee Mapping'!$K$10:$K$2009,CO$134,'Employee Mapping'!$L$10:$L$2009,CO$136)/COUNTA('Employee Mapping'!$G$10:$G$2009),""))</f>
        <v/>
      </c>
      <c r="CP151" s="57">
        <f>IF(OR($A151="",CP$136=""),"",IFERROR(COUNTIFS('Employee Mapping'!$J$10:$J$2009,$A151,'Employee Mapping'!$K$10:$K$2009,CP$134,'Employee Mapping'!$L$10:$L$2009,CP$136)/COUNTA('Employee Mapping'!$G$10:$G$2009),""))</f>
        <v/>
      </c>
      <c r="CQ151" s="57">
        <f>IF(OR($A151="",CQ$136=""),"",IFERROR(COUNTIFS('Employee Mapping'!$J$10:$J$2009,$A151,'Employee Mapping'!$K$10:$K$2009,CQ$134,'Employee Mapping'!$L$10:$L$2009,CQ$136)/COUNTA('Employee Mapping'!$G$10:$G$2009),""))</f>
        <v/>
      </c>
      <c r="CR151" s="57">
        <f>IF(OR($A151="",CR$136=""),"",IFERROR(COUNTIFS('Employee Mapping'!$J$10:$J$2009,$A151,'Employee Mapping'!$K$10:$K$2009,CR$134,'Employee Mapping'!$L$10:$L$2009,CR$136)/COUNTA('Employee Mapping'!$G$10:$G$2009),""))</f>
        <v/>
      </c>
      <c r="CS151" s="57">
        <f>IF(OR($A151="",CS$136=""),"",IFERROR(COUNTIFS('Employee Mapping'!$J$10:$J$2009,$A151,'Employee Mapping'!$K$10:$K$2009,CS$134,'Employee Mapping'!$L$10:$L$2009,CS$136)/COUNTA('Employee Mapping'!$G$10:$G$2009),""))</f>
        <v/>
      </c>
      <c r="CT151" s="57">
        <f>IF(OR($A151="",CT$136=""),"",IFERROR(COUNTIFS('Employee Mapping'!$J$10:$J$2009,$A151,'Employee Mapping'!$K$10:$K$2009,CT$134,'Employee Mapping'!$L$10:$L$2009,CT$136)/COUNTA('Employee Mapping'!$G$10:$G$2009),""))</f>
        <v/>
      </c>
      <c r="CU151" s="58">
        <f>IF($A151="","",SUM(C151:CT151))</f>
        <v/>
      </c>
    </row>
    <row r="152">
      <c r="A152">
        <f>IF(SETUP!$C163="","",SETUP!$C163)</f>
        <v/>
      </c>
      <c r="B152" s="9">
        <f>IF(SETUP!$C163="","",SETUP!$B163&amp;" / "&amp;SETUP!$D163)</f>
        <v/>
      </c>
      <c r="C152" s="57">
        <f>IF(OR($A152="",C$136=""),"",IFERROR(COUNTIFS('Employee Mapping'!$J$10:$J$2009,$A152,'Employee Mapping'!$K$10:$K$2009,C$134,'Employee Mapping'!$L$10:$L$2009,C$136)/COUNTA('Employee Mapping'!$G$10:$G$2009),""))</f>
        <v/>
      </c>
      <c r="D152" s="57">
        <f>IF(OR($A152="",D$136=""),"",IFERROR(COUNTIFS('Employee Mapping'!$J$10:$J$2009,$A152,'Employee Mapping'!$K$10:$K$2009,D$134,'Employee Mapping'!$L$10:$L$2009,D$136)/COUNTA('Employee Mapping'!$G$10:$G$2009),""))</f>
        <v/>
      </c>
      <c r="E152" s="57">
        <f>IF(OR($A152="",E$136=""),"",IFERROR(COUNTIFS('Employee Mapping'!$J$10:$J$2009,$A152,'Employee Mapping'!$K$10:$K$2009,E$134,'Employee Mapping'!$L$10:$L$2009,E$136)/COUNTA('Employee Mapping'!$G$10:$G$2009),""))</f>
        <v/>
      </c>
      <c r="F152" s="57">
        <f>IF(OR($A152="",F$136=""),"",IFERROR(COUNTIFS('Employee Mapping'!$J$10:$J$2009,$A152,'Employee Mapping'!$K$10:$K$2009,F$134,'Employee Mapping'!$L$10:$L$2009,F$136)/COUNTA('Employee Mapping'!$G$10:$G$2009),""))</f>
        <v/>
      </c>
      <c r="G152" s="57">
        <f>IF(OR($A152="",G$136=""),"",IFERROR(COUNTIFS('Employee Mapping'!$J$10:$J$2009,$A152,'Employee Mapping'!$K$10:$K$2009,G$134,'Employee Mapping'!$L$10:$L$2009,G$136)/COUNTA('Employee Mapping'!$G$10:$G$2009),""))</f>
        <v/>
      </c>
      <c r="H152" s="57">
        <f>IF(OR($A152="",H$136=""),"",IFERROR(COUNTIFS('Employee Mapping'!$J$10:$J$2009,$A152,'Employee Mapping'!$K$10:$K$2009,H$134,'Employee Mapping'!$L$10:$L$2009,H$136)/COUNTA('Employee Mapping'!$G$10:$G$2009),""))</f>
        <v/>
      </c>
      <c r="I152" s="57">
        <f>IF(OR($A152="",I$136=""),"",IFERROR(COUNTIFS('Employee Mapping'!$J$10:$J$2009,$A152,'Employee Mapping'!$K$10:$K$2009,I$134,'Employee Mapping'!$L$10:$L$2009,I$136)/COUNTA('Employee Mapping'!$G$10:$G$2009),""))</f>
        <v/>
      </c>
      <c r="J152" s="57">
        <f>IF(OR($A152="",J$136=""),"",IFERROR(COUNTIFS('Employee Mapping'!$J$10:$J$2009,$A152,'Employee Mapping'!$K$10:$K$2009,J$134,'Employee Mapping'!$L$10:$L$2009,J$136)/COUNTA('Employee Mapping'!$G$10:$G$2009),""))</f>
        <v/>
      </c>
      <c r="K152" s="57">
        <f>IF(OR($A152="",K$136=""),"",IFERROR(COUNTIFS('Employee Mapping'!$J$10:$J$2009,$A152,'Employee Mapping'!$K$10:$K$2009,K$134,'Employee Mapping'!$L$10:$L$2009,K$136)/COUNTA('Employee Mapping'!$G$10:$G$2009),""))</f>
        <v/>
      </c>
      <c r="L152" s="57">
        <f>IF(OR($A152="",L$136=""),"",IFERROR(COUNTIFS('Employee Mapping'!$J$10:$J$2009,$A152,'Employee Mapping'!$K$10:$K$2009,L$134,'Employee Mapping'!$L$10:$L$2009,L$136)/COUNTA('Employee Mapping'!$G$10:$G$2009),""))</f>
        <v/>
      </c>
      <c r="M152" s="57">
        <f>IF(OR($A152="",M$136=""),"",IFERROR(COUNTIFS('Employee Mapping'!$J$10:$J$2009,$A152,'Employee Mapping'!$K$10:$K$2009,M$134,'Employee Mapping'!$L$10:$L$2009,M$136)/COUNTA('Employee Mapping'!$G$10:$G$2009),""))</f>
        <v/>
      </c>
      <c r="N152" s="57">
        <f>IF(OR($A152="",N$136=""),"",IFERROR(COUNTIFS('Employee Mapping'!$J$10:$J$2009,$A152,'Employee Mapping'!$K$10:$K$2009,N$134,'Employee Mapping'!$L$10:$L$2009,N$136)/COUNTA('Employee Mapping'!$G$10:$G$2009),""))</f>
        <v/>
      </c>
      <c r="O152" s="57">
        <f>IF(OR($A152="",O$136=""),"",IFERROR(COUNTIFS('Employee Mapping'!$J$10:$J$2009,$A152,'Employee Mapping'!$K$10:$K$2009,O$134,'Employee Mapping'!$L$10:$L$2009,O$136)/COUNTA('Employee Mapping'!$G$10:$G$2009),""))</f>
        <v/>
      </c>
      <c r="P152" s="57">
        <f>IF(OR($A152="",P$136=""),"",IFERROR(COUNTIFS('Employee Mapping'!$J$10:$J$2009,$A152,'Employee Mapping'!$K$10:$K$2009,P$134,'Employee Mapping'!$L$10:$L$2009,P$136)/COUNTA('Employee Mapping'!$G$10:$G$2009),""))</f>
        <v/>
      </c>
      <c r="Q152" s="57">
        <f>IF(OR($A152="",Q$136=""),"",IFERROR(COUNTIFS('Employee Mapping'!$J$10:$J$2009,$A152,'Employee Mapping'!$K$10:$K$2009,Q$134,'Employee Mapping'!$L$10:$L$2009,Q$136)/COUNTA('Employee Mapping'!$G$10:$G$2009),""))</f>
        <v/>
      </c>
      <c r="R152" s="57">
        <f>IF(OR($A152="",R$136=""),"",IFERROR(COUNTIFS('Employee Mapping'!$J$10:$J$2009,$A152,'Employee Mapping'!$K$10:$K$2009,R$134,'Employee Mapping'!$L$10:$L$2009,R$136)/COUNTA('Employee Mapping'!$G$10:$G$2009),""))</f>
        <v/>
      </c>
      <c r="S152" s="57">
        <f>IF(OR($A152="",S$136=""),"",IFERROR(COUNTIFS('Employee Mapping'!$J$10:$J$2009,$A152,'Employee Mapping'!$K$10:$K$2009,S$134,'Employee Mapping'!$L$10:$L$2009,S$136)/COUNTA('Employee Mapping'!$G$10:$G$2009),""))</f>
        <v/>
      </c>
      <c r="T152" s="57">
        <f>IF(OR($A152="",T$136=""),"",IFERROR(COUNTIFS('Employee Mapping'!$J$10:$J$2009,$A152,'Employee Mapping'!$K$10:$K$2009,T$134,'Employee Mapping'!$L$10:$L$2009,T$136)/COUNTA('Employee Mapping'!$G$10:$G$2009),""))</f>
        <v/>
      </c>
      <c r="U152" s="57">
        <f>IF(OR($A152="",U$136=""),"",IFERROR(COUNTIFS('Employee Mapping'!$J$10:$J$2009,$A152,'Employee Mapping'!$K$10:$K$2009,U$134,'Employee Mapping'!$L$10:$L$2009,U$136)/COUNTA('Employee Mapping'!$G$10:$G$2009),""))</f>
        <v/>
      </c>
      <c r="V152" s="57">
        <f>IF(OR($A152="",V$136=""),"",IFERROR(COUNTIFS('Employee Mapping'!$J$10:$J$2009,$A152,'Employee Mapping'!$K$10:$K$2009,V$134,'Employee Mapping'!$L$10:$L$2009,V$136)/COUNTA('Employee Mapping'!$G$10:$G$2009),""))</f>
        <v/>
      </c>
      <c r="W152" s="57">
        <f>IF(OR($A152="",W$136=""),"",IFERROR(COUNTIFS('Employee Mapping'!$J$10:$J$2009,$A152,'Employee Mapping'!$K$10:$K$2009,W$134,'Employee Mapping'!$L$10:$L$2009,W$136)/COUNTA('Employee Mapping'!$G$10:$G$2009),""))</f>
        <v/>
      </c>
      <c r="X152" s="57">
        <f>IF(OR($A152="",X$136=""),"",IFERROR(COUNTIFS('Employee Mapping'!$J$10:$J$2009,$A152,'Employee Mapping'!$K$10:$K$2009,X$134,'Employee Mapping'!$L$10:$L$2009,X$136)/COUNTA('Employee Mapping'!$G$10:$G$2009),""))</f>
        <v/>
      </c>
      <c r="Y152" s="57">
        <f>IF(OR($A152="",Y$136=""),"",IFERROR(COUNTIFS('Employee Mapping'!$J$10:$J$2009,$A152,'Employee Mapping'!$K$10:$K$2009,Y$134,'Employee Mapping'!$L$10:$L$2009,Y$136)/COUNTA('Employee Mapping'!$G$10:$G$2009),""))</f>
        <v/>
      </c>
      <c r="Z152" s="57">
        <f>IF(OR($A152="",Z$136=""),"",IFERROR(COUNTIFS('Employee Mapping'!$J$10:$J$2009,$A152,'Employee Mapping'!$K$10:$K$2009,Z$134,'Employee Mapping'!$L$10:$L$2009,Z$136)/COUNTA('Employee Mapping'!$G$10:$G$2009),""))</f>
        <v/>
      </c>
      <c r="AA152" s="57">
        <f>IF(OR($A152="",AA$136=""),"",IFERROR(COUNTIFS('Employee Mapping'!$J$10:$J$2009,$A152,'Employee Mapping'!$K$10:$K$2009,AA$134,'Employee Mapping'!$L$10:$L$2009,AA$136)/COUNTA('Employee Mapping'!$G$10:$G$2009),""))</f>
        <v/>
      </c>
      <c r="AB152" s="57">
        <f>IF(OR($A152="",AB$136=""),"",IFERROR(COUNTIFS('Employee Mapping'!$J$10:$J$2009,$A152,'Employee Mapping'!$K$10:$K$2009,AB$134,'Employee Mapping'!$L$10:$L$2009,AB$136)/COUNTA('Employee Mapping'!$G$10:$G$2009),""))</f>
        <v/>
      </c>
      <c r="AC152" s="57">
        <f>IF(OR($A152="",AC$136=""),"",IFERROR(COUNTIFS('Employee Mapping'!$J$10:$J$2009,$A152,'Employee Mapping'!$K$10:$K$2009,AC$134,'Employee Mapping'!$L$10:$L$2009,AC$136)/COUNTA('Employee Mapping'!$G$10:$G$2009),""))</f>
        <v/>
      </c>
      <c r="AD152" s="57">
        <f>IF(OR($A152="",AD$136=""),"",IFERROR(COUNTIFS('Employee Mapping'!$J$10:$J$2009,$A152,'Employee Mapping'!$K$10:$K$2009,AD$134,'Employee Mapping'!$L$10:$L$2009,AD$136)/COUNTA('Employee Mapping'!$G$10:$G$2009),""))</f>
        <v/>
      </c>
      <c r="AE152" s="57">
        <f>IF(OR($A152="",AE$136=""),"",IFERROR(COUNTIFS('Employee Mapping'!$J$10:$J$2009,$A152,'Employee Mapping'!$K$10:$K$2009,AE$134,'Employee Mapping'!$L$10:$L$2009,AE$136)/COUNTA('Employee Mapping'!$G$10:$G$2009),""))</f>
        <v/>
      </c>
      <c r="AF152" s="57">
        <f>IF(OR($A152="",AF$136=""),"",IFERROR(COUNTIFS('Employee Mapping'!$J$10:$J$2009,$A152,'Employee Mapping'!$K$10:$K$2009,AF$134,'Employee Mapping'!$L$10:$L$2009,AF$136)/COUNTA('Employee Mapping'!$G$10:$G$2009),""))</f>
        <v/>
      </c>
      <c r="AG152" s="57">
        <f>IF(OR($A152="",AG$136=""),"",IFERROR(COUNTIFS('Employee Mapping'!$J$10:$J$2009,$A152,'Employee Mapping'!$K$10:$K$2009,AG$134,'Employee Mapping'!$L$10:$L$2009,AG$136)/COUNTA('Employee Mapping'!$G$10:$G$2009),""))</f>
        <v/>
      </c>
      <c r="AH152" s="57">
        <f>IF(OR($A152="",AH$136=""),"",IFERROR(COUNTIFS('Employee Mapping'!$J$10:$J$2009,$A152,'Employee Mapping'!$K$10:$K$2009,AH$134,'Employee Mapping'!$L$10:$L$2009,AH$136)/COUNTA('Employee Mapping'!$G$10:$G$2009),""))</f>
        <v/>
      </c>
      <c r="AI152" s="57">
        <f>IF(OR($A152="",AI$136=""),"",IFERROR(COUNTIFS('Employee Mapping'!$J$10:$J$2009,$A152,'Employee Mapping'!$K$10:$K$2009,AI$134,'Employee Mapping'!$L$10:$L$2009,AI$136)/COUNTA('Employee Mapping'!$G$10:$G$2009),""))</f>
        <v/>
      </c>
      <c r="AJ152" s="57">
        <f>IF(OR($A152="",AJ$136=""),"",IFERROR(COUNTIFS('Employee Mapping'!$J$10:$J$2009,$A152,'Employee Mapping'!$K$10:$K$2009,AJ$134,'Employee Mapping'!$L$10:$L$2009,AJ$136)/COUNTA('Employee Mapping'!$G$10:$G$2009),""))</f>
        <v/>
      </c>
      <c r="AK152" s="57">
        <f>IF(OR($A152="",AK$136=""),"",IFERROR(COUNTIFS('Employee Mapping'!$J$10:$J$2009,$A152,'Employee Mapping'!$K$10:$K$2009,AK$134,'Employee Mapping'!$L$10:$L$2009,AK$136)/COUNTA('Employee Mapping'!$G$10:$G$2009),""))</f>
        <v/>
      </c>
      <c r="AL152" s="57">
        <f>IF(OR($A152="",AL$136=""),"",IFERROR(COUNTIFS('Employee Mapping'!$J$10:$J$2009,$A152,'Employee Mapping'!$K$10:$K$2009,AL$134,'Employee Mapping'!$L$10:$L$2009,AL$136)/COUNTA('Employee Mapping'!$G$10:$G$2009),""))</f>
        <v/>
      </c>
      <c r="AM152" s="57">
        <f>IF(OR($A152="",AM$136=""),"",IFERROR(COUNTIFS('Employee Mapping'!$J$10:$J$2009,$A152,'Employee Mapping'!$K$10:$K$2009,AM$134,'Employee Mapping'!$L$10:$L$2009,AM$136)/COUNTA('Employee Mapping'!$G$10:$G$2009),""))</f>
        <v/>
      </c>
      <c r="AN152" s="57">
        <f>IF(OR($A152="",AN$136=""),"",IFERROR(COUNTIFS('Employee Mapping'!$J$10:$J$2009,$A152,'Employee Mapping'!$K$10:$K$2009,AN$134,'Employee Mapping'!$L$10:$L$2009,AN$136)/COUNTA('Employee Mapping'!$G$10:$G$2009),""))</f>
        <v/>
      </c>
      <c r="AO152" s="57">
        <f>IF(OR($A152="",AO$136=""),"",IFERROR(COUNTIFS('Employee Mapping'!$J$10:$J$2009,$A152,'Employee Mapping'!$K$10:$K$2009,AO$134,'Employee Mapping'!$L$10:$L$2009,AO$136)/COUNTA('Employee Mapping'!$G$10:$G$2009),""))</f>
        <v/>
      </c>
      <c r="AP152" s="57">
        <f>IF(OR($A152="",AP$136=""),"",IFERROR(COUNTIFS('Employee Mapping'!$J$10:$J$2009,$A152,'Employee Mapping'!$K$10:$K$2009,AP$134,'Employee Mapping'!$L$10:$L$2009,AP$136)/COUNTA('Employee Mapping'!$G$10:$G$2009),""))</f>
        <v/>
      </c>
      <c r="AQ152" s="57">
        <f>IF(OR($A152="",AQ$136=""),"",IFERROR(COUNTIFS('Employee Mapping'!$J$10:$J$2009,$A152,'Employee Mapping'!$K$10:$K$2009,AQ$134,'Employee Mapping'!$L$10:$L$2009,AQ$136)/COUNTA('Employee Mapping'!$G$10:$G$2009),""))</f>
        <v/>
      </c>
      <c r="AR152" s="57">
        <f>IF(OR($A152="",AR$136=""),"",IFERROR(COUNTIFS('Employee Mapping'!$J$10:$J$2009,$A152,'Employee Mapping'!$K$10:$K$2009,AR$134,'Employee Mapping'!$L$10:$L$2009,AR$136)/COUNTA('Employee Mapping'!$G$10:$G$2009),""))</f>
        <v/>
      </c>
      <c r="AS152" s="57">
        <f>IF(OR($A152="",AS$136=""),"",IFERROR(COUNTIFS('Employee Mapping'!$J$10:$J$2009,$A152,'Employee Mapping'!$K$10:$K$2009,AS$134,'Employee Mapping'!$L$10:$L$2009,AS$136)/COUNTA('Employee Mapping'!$G$10:$G$2009),""))</f>
        <v/>
      </c>
      <c r="AT152" s="57">
        <f>IF(OR($A152="",AT$136=""),"",IFERROR(COUNTIFS('Employee Mapping'!$J$10:$J$2009,$A152,'Employee Mapping'!$K$10:$K$2009,AT$134,'Employee Mapping'!$L$10:$L$2009,AT$136)/COUNTA('Employee Mapping'!$G$10:$G$2009),""))</f>
        <v/>
      </c>
      <c r="AU152" s="57">
        <f>IF(OR($A152="",AU$136=""),"",IFERROR(COUNTIFS('Employee Mapping'!$J$10:$J$2009,$A152,'Employee Mapping'!$K$10:$K$2009,AU$134,'Employee Mapping'!$L$10:$L$2009,AU$136)/COUNTA('Employee Mapping'!$G$10:$G$2009),""))</f>
        <v/>
      </c>
      <c r="AV152" s="57">
        <f>IF(OR($A152="",AV$136=""),"",IFERROR(COUNTIFS('Employee Mapping'!$J$10:$J$2009,$A152,'Employee Mapping'!$K$10:$K$2009,AV$134,'Employee Mapping'!$L$10:$L$2009,AV$136)/COUNTA('Employee Mapping'!$G$10:$G$2009),""))</f>
        <v/>
      </c>
      <c r="AW152" s="57">
        <f>IF(OR($A152="",AW$136=""),"",IFERROR(COUNTIFS('Employee Mapping'!$J$10:$J$2009,$A152,'Employee Mapping'!$K$10:$K$2009,AW$134,'Employee Mapping'!$L$10:$L$2009,AW$136)/COUNTA('Employee Mapping'!$G$10:$G$2009),""))</f>
        <v/>
      </c>
      <c r="AX152" s="57">
        <f>IF(OR($A152="",AX$136=""),"",IFERROR(COUNTIFS('Employee Mapping'!$J$10:$J$2009,$A152,'Employee Mapping'!$K$10:$K$2009,AX$134,'Employee Mapping'!$L$10:$L$2009,AX$136)/COUNTA('Employee Mapping'!$G$10:$G$2009),""))</f>
        <v/>
      </c>
      <c r="AY152" s="57">
        <f>IF(OR($A152="",AY$136=""),"",IFERROR(COUNTIFS('Employee Mapping'!$J$10:$J$2009,$A152,'Employee Mapping'!$K$10:$K$2009,AY$134,'Employee Mapping'!$L$10:$L$2009,AY$136)/COUNTA('Employee Mapping'!$G$10:$G$2009),""))</f>
        <v/>
      </c>
      <c r="AZ152" s="57">
        <f>IF(OR($A152="",AZ$136=""),"",IFERROR(COUNTIFS('Employee Mapping'!$J$10:$J$2009,$A152,'Employee Mapping'!$K$10:$K$2009,AZ$134,'Employee Mapping'!$L$10:$L$2009,AZ$136)/COUNTA('Employee Mapping'!$G$10:$G$2009),""))</f>
        <v/>
      </c>
      <c r="BA152" s="57">
        <f>IF(OR($A152="",BA$136=""),"",IFERROR(COUNTIFS('Employee Mapping'!$J$10:$J$2009,$A152,'Employee Mapping'!$K$10:$K$2009,BA$134,'Employee Mapping'!$L$10:$L$2009,BA$136)/COUNTA('Employee Mapping'!$G$10:$G$2009),""))</f>
        <v/>
      </c>
      <c r="BB152" s="57">
        <f>IF(OR($A152="",BB$136=""),"",IFERROR(COUNTIFS('Employee Mapping'!$J$10:$J$2009,$A152,'Employee Mapping'!$K$10:$K$2009,BB$134,'Employee Mapping'!$L$10:$L$2009,BB$136)/COUNTA('Employee Mapping'!$G$10:$G$2009),""))</f>
        <v/>
      </c>
      <c r="BC152" s="57">
        <f>IF(OR($A152="",BC$136=""),"",IFERROR(COUNTIFS('Employee Mapping'!$J$10:$J$2009,$A152,'Employee Mapping'!$K$10:$K$2009,BC$134,'Employee Mapping'!$L$10:$L$2009,BC$136)/COUNTA('Employee Mapping'!$G$10:$G$2009),""))</f>
        <v/>
      </c>
      <c r="BD152" s="57">
        <f>IF(OR($A152="",BD$136=""),"",IFERROR(COUNTIFS('Employee Mapping'!$J$10:$J$2009,$A152,'Employee Mapping'!$K$10:$K$2009,BD$134,'Employee Mapping'!$L$10:$L$2009,BD$136)/COUNTA('Employee Mapping'!$G$10:$G$2009),""))</f>
        <v/>
      </c>
      <c r="BE152" s="57">
        <f>IF(OR($A152="",BE$136=""),"",IFERROR(COUNTIFS('Employee Mapping'!$J$10:$J$2009,$A152,'Employee Mapping'!$K$10:$K$2009,BE$134,'Employee Mapping'!$L$10:$L$2009,BE$136)/COUNTA('Employee Mapping'!$G$10:$G$2009),""))</f>
        <v/>
      </c>
      <c r="BF152" s="57">
        <f>IF(OR($A152="",BF$136=""),"",IFERROR(COUNTIFS('Employee Mapping'!$J$10:$J$2009,$A152,'Employee Mapping'!$K$10:$K$2009,BF$134,'Employee Mapping'!$L$10:$L$2009,BF$136)/COUNTA('Employee Mapping'!$G$10:$G$2009),""))</f>
        <v/>
      </c>
      <c r="BG152" s="57">
        <f>IF(OR($A152="",BG$136=""),"",IFERROR(COUNTIFS('Employee Mapping'!$J$10:$J$2009,$A152,'Employee Mapping'!$K$10:$K$2009,BG$134,'Employee Mapping'!$L$10:$L$2009,BG$136)/COUNTA('Employee Mapping'!$G$10:$G$2009),""))</f>
        <v/>
      </c>
      <c r="BH152" s="57">
        <f>IF(OR($A152="",BH$136=""),"",IFERROR(COUNTIFS('Employee Mapping'!$J$10:$J$2009,$A152,'Employee Mapping'!$K$10:$K$2009,BH$134,'Employee Mapping'!$L$10:$L$2009,BH$136)/COUNTA('Employee Mapping'!$G$10:$G$2009),""))</f>
        <v/>
      </c>
      <c r="BI152" s="57">
        <f>IF(OR($A152="",BI$136=""),"",IFERROR(COUNTIFS('Employee Mapping'!$J$10:$J$2009,$A152,'Employee Mapping'!$K$10:$K$2009,BI$134,'Employee Mapping'!$L$10:$L$2009,BI$136)/COUNTA('Employee Mapping'!$G$10:$G$2009),""))</f>
        <v/>
      </c>
      <c r="BJ152" s="57">
        <f>IF(OR($A152="",BJ$136=""),"",IFERROR(COUNTIFS('Employee Mapping'!$J$10:$J$2009,$A152,'Employee Mapping'!$K$10:$K$2009,BJ$134,'Employee Mapping'!$L$10:$L$2009,BJ$136)/COUNTA('Employee Mapping'!$G$10:$G$2009),""))</f>
        <v/>
      </c>
      <c r="BK152" s="57">
        <f>IF(OR($A152="",BK$136=""),"",IFERROR(COUNTIFS('Employee Mapping'!$J$10:$J$2009,$A152,'Employee Mapping'!$K$10:$K$2009,BK$134,'Employee Mapping'!$L$10:$L$2009,BK$136)/COUNTA('Employee Mapping'!$G$10:$G$2009),""))</f>
        <v/>
      </c>
      <c r="BL152" s="57">
        <f>IF(OR($A152="",BL$136=""),"",IFERROR(COUNTIFS('Employee Mapping'!$J$10:$J$2009,$A152,'Employee Mapping'!$K$10:$K$2009,BL$134,'Employee Mapping'!$L$10:$L$2009,BL$136)/COUNTA('Employee Mapping'!$G$10:$G$2009),""))</f>
        <v/>
      </c>
      <c r="BM152" s="57">
        <f>IF(OR($A152="",BM$136=""),"",IFERROR(COUNTIFS('Employee Mapping'!$J$10:$J$2009,$A152,'Employee Mapping'!$K$10:$K$2009,BM$134,'Employee Mapping'!$L$10:$L$2009,BM$136)/COUNTA('Employee Mapping'!$G$10:$G$2009),""))</f>
        <v/>
      </c>
      <c r="BN152" s="57">
        <f>IF(OR($A152="",BN$136=""),"",IFERROR(COUNTIFS('Employee Mapping'!$J$10:$J$2009,$A152,'Employee Mapping'!$K$10:$K$2009,BN$134,'Employee Mapping'!$L$10:$L$2009,BN$136)/COUNTA('Employee Mapping'!$G$10:$G$2009),""))</f>
        <v/>
      </c>
      <c r="BO152" s="57">
        <f>IF(OR($A152="",BO$136=""),"",IFERROR(COUNTIFS('Employee Mapping'!$J$10:$J$2009,$A152,'Employee Mapping'!$K$10:$K$2009,BO$134,'Employee Mapping'!$L$10:$L$2009,BO$136)/COUNTA('Employee Mapping'!$G$10:$G$2009),""))</f>
        <v/>
      </c>
      <c r="BP152" s="57">
        <f>IF(OR($A152="",BP$136=""),"",IFERROR(COUNTIFS('Employee Mapping'!$J$10:$J$2009,$A152,'Employee Mapping'!$K$10:$K$2009,BP$134,'Employee Mapping'!$L$10:$L$2009,BP$136)/COUNTA('Employee Mapping'!$G$10:$G$2009),""))</f>
        <v/>
      </c>
      <c r="BQ152" s="57">
        <f>IF(OR($A152="",BQ$136=""),"",IFERROR(COUNTIFS('Employee Mapping'!$J$10:$J$2009,$A152,'Employee Mapping'!$K$10:$K$2009,BQ$134,'Employee Mapping'!$L$10:$L$2009,BQ$136)/COUNTA('Employee Mapping'!$G$10:$G$2009),""))</f>
        <v/>
      </c>
      <c r="BR152" s="57">
        <f>IF(OR($A152="",BR$136=""),"",IFERROR(COUNTIFS('Employee Mapping'!$J$10:$J$2009,$A152,'Employee Mapping'!$K$10:$K$2009,BR$134,'Employee Mapping'!$L$10:$L$2009,BR$136)/COUNTA('Employee Mapping'!$G$10:$G$2009),""))</f>
        <v/>
      </c>
      <c r="BS152" s="57">
        <f>IF(OR($A152="",BS$136=""),"",IFERROR(COUNTIFS('Employee Mapping'!$J$10:$J$2009,$A152,'Employee Mapping'!$K$10:$K$2009,BS$134,'Employee Mapping'!$L$10:$L$2009,BS$136)/COUNTA('Employee Mapping'!$G$10:$G$2009),""))</f>
        <v/>
      </c>
      <c r="BT152" s="57">
        <f>IF(OR($A152="",BT$136=""),"",IFERROR(COUNTIFS('Employee Mapping'!$J$10:$J$2009,$A152,'Employee Mapping'!$K$10:$K$2009,BT$134,'Employee Mapping'!$L$10:$L$2009,BT$136)/COUNTA('Employee Mapping'!$G$10:$G$2009),""))</f>
        <v/>
      </c>
      <c r="BU152" s="57">
        <f>IF(OR($A152="",BU$136=""),"",IFERROR(COUNTIFS('Employee Mapping'!$J$10:$J$2009,$A152,'Employee Mapping'!$K$10:$K$2009,BU$134,'Employee Mapping'!$L$10:$L$2009,BU$136)/COUNTA('Employee Mapping'!$G$10:$G$2009),""))</f>
        <v/>
      </c>
      <c r="BV152" s="57">
        <f>IF(OR($A152="",BV$136=""),"",IFERROR(COUNTIFS('Employee Mapping'!$J$10:$J$2009,$A152,'Employee Mapping'!$K$10:$K$2009,BV$134,'Employee Mapping'!$L$10:$L$2009,BV$136)/COUNTA('Employee Mapping'!$G$10:$G$2009),""))</f>
        <v/>
      </c>
      <c r="BW152" s="57">
        <f>IF(OR($A152="",BW$136=""),"",IFERROR(COUNTIFS('Employee Mapping'!$J$10:$J$2009,$A152,'Employee Mapping'!$K$10:$K$2009,BW$134,'Employee Mapping'!$L$10:$L$2009,BW$136)/COUNTA('Employee Mapping'!$G$10:$G$2009),""))</f>
        <v/>
      </c>
      <c r="BX152" s="57">
        <f>IF(OR($A152="",BX$136=""),"",IFERROR(COUNTIFS('Employee Mapping'!$J$10:$J$2009,$A152,'Employee Mapping'!$K$10:$K$2009,BX$134,'Employee Mapping'!$L$10:$L$2009,BX$136)/COUNTA('Employee Mapping'!$G$10:$G$2009),""))</f>
        <v/>
      </c>
      <c r="BY152" s="57">
        <f>IF(OR($A152="",BY$136=""),"",IFERROR(COUNTIFS('Employee Mapping'!$J$10:$J$2009,$A152,'Employee Mapping'!$K$10:$K$2009,BY$134,'Employee Mapping'!$L$10:$L$2009,BY$136)/COUNTA('Employee Mapping'!$G$10:$G$2009),""))</f>
        <v/>
      </c>
      <c r="BZ152" s="57">
        <f>IF(OR($A152="",BZ$136=""),"",IFERROR(COUNTIFS('Employee Mapping'!$J$10:$J$2009,$A152,'Employee Mapping'!$K$10:$K$2009,BZ$134,'Employee Mapping'!$L$10:$L$2009,BZ$136)/COUNTA('Employee Mapping'!$G$10:$G$2009),""))</f>
        <v/>
      </c>
      <c r="CA152" s="57">
        <f>IF(OR($A152="",CA$136=""),"",IFERROR(COUNTIFS('Employee Mapping'!$J$10:$J$2009,$A152,'Employee Mapping'!$K$10:$K$2009,CA$134,'Employee Mapping'!$L$10:$L$2009,CA$136)/COUNTA('Employee Mapping'!$G$10:$G$2009),""))</f>
        <v/>
      </c>
      <c r="CB152" s="57">
        <f>IF(OR($A152="",CB$136=""),"",IFERROR(COUNTIFS('Employee Mapping'!$J$10:$J$2009,$A152,'Employee Mapping'!$K$10:$K$2009,CB$134,'Employee Mapping'!$L$10:$L$2009,CB$136)/COUNTA('Employee Mapping'!$G$10:$G$2009),""))</f>
        <v/>
      </c>
      <c r="CC152" s="57">
        <f>IF(OR($A152="",CC$136=""),"",IFERROR(COUNTIFS('Employee Mapping'!$J$10:$J$2009,$A152,'Employee Mapping'!$K$10:$K$2009,CC$134,'Employee Mapping'!$L$10:$L$2009,CC$136)/COUNTA('Employee Mapping'!$G$10:$G$2009),""))</f>
        <v/>
      </c>
      <c r="CD152" s="57">
        <f>IF(OR($A152="",CD$136=""),"",IFERROR(COUNTIFS('Employee Mapping'!$J$10:$J$2009,$A152,'Employee Mapping'!$K$10:$K$2009,CD$134,'Employee Mapping'!$L$10:$L$2009,CD$136)/COUNTA('Employee Mapping'!$G$10:$G$2009),""))</f>
        <v/>
      </c>
      <c r="CE152" s="57">
        <f>IF(OR($A152="",CE$136=""),"",IFERROR(COUNTIFS('Employee Mapping'!$J$10:$J$2009,$A152,'Employee Mapping'!$K$10:$K$2009,CE$134,'Employee Mapping'!$L$10:$L$2009,CE$136)/COUNTA('Employee Mapping'!$G$10:$G$2009),""))</f>
        <v/>
      </c>
      <c r="CF152" s="57">
        <f>IF(OR($A152="",CF$136=""),"",IFERROR(COUNTIFS('Employee Mapping'!$J$10:$J$2009,$A152,'Employee Mapping'!$K$10:$K$2009,CF$134,'Employee Mapping'!$L$10:$L$2009,CF$136)/COUNTA('Employee Mapping'!$G$10:$G$2009),""))</f>
        <v/>
      </c>
      <c r="CG152" s="57">
        <f>IF(OR($A152="",CG$136=""),"",IFERROR(COUNTIFS('Employee Mapping'!$J$10:$J$2009,$A152,'Employee Mapping'!$K$10:$K$2009,CG$134,'Employee Mapping'!$L$10:$L$2009,CG$136)/COUNTA('Employee Mapping'!$G$10:$G$2009),""))</f>
        <v/>
      </c>
      <c r="CH152" s="57">
        <f>IF(OR($A152="",CH$136=""),"",IFERROR(COUNTIFS('Employee Mapping'!$J$10:$J$2009,$A152,'Employee Mapping'!$K$10:$K$2009,CH$134,'Employee Mapping'!$L$10:$L$2009,CH$136)/COUNTA('Employee Mapping'!$G$10:$G$2009),""))</f>
        <v/>
      </c>
      <c r="CI152" s="57">
        <f>IF(OR($A152="",CI$136=""),"",IFERROR(COUNTIFS('Employee Mapping'!$J$10:$J$2009,$A152,'Employee Mapping'!$K$10:$K$2009,CI$134,'Employee Mapping'!$L$10:$L$2009,CI$136)/COUNTA('Employee Mapping'!$G$10:$G$2009),""))</f>
        <v/>
      </c>
      <c r="CJ152" s="57">
        <f>IF(OR($A152="",CJ$136=""),"",IFERROR(COUNTIFS('Employee Mapping'!$J$10:$J$2009,$A152,'Employee Mapping'!$K$10:$K$2009,CJ$134,'Employee Mapping'!$L$10:$L$2009,CJ$136)/COUNTA('Employee Mapping'!$G$10:$G$2009),""))</f>
        <v/>
      </c>
      <c r="CK152" s="57">
        <f>IF(OR($A152="",CK$136=""),"",IFERROR(COUNTIFS('Employee Mapping'!$J$10:$J$2009,$A152,'Employee Mapping'!$K$10:$K$2009,CK$134,'Employee Mapping'!$L$10:$L$2009,CK$136)/COUNTA('Employee Mapping'!$G$10:$G$2009),""))</f>
        <v/>
      </c>
      <c r="CL152" s="57">
        <f>IF(OR($A152="",CL$136=""),"",IFERROR(COUNTIFS('Employee Mapping'!$J$10:$J$2009,$A152,'Employee Mapping'!$K$10:$K$2009,CL$134,'Employee Mapping'!$L$10:$L$2009,CL$136)/COUNTA('Employee Mapping'!$G$10:$G$2009),""))</f>
        <v/>
      </c>
      <c r="CM152" s="57">
        <f>IF(OR($A152="",CM$136=""),"",IFERROR(COUNTIFS('Employee Mapping'!$J$10:$J$2009,$A152,'Employee Mapping'!$K$10:$K$2009,CM$134,'Employee Mapping'!$L$10:$L$2009,CM$136)/COUNTA('Employee Mapping'!$G$10:$G$2009),""))</f>
        <v/>
      </c>
      <c r="CN152" s="57">
        <f>IF(OR($A152="",CN$136=""),"",IFERROR(COUNTIFS('Employee Mapping'!$J$10:$J$2009,$A152,'Employee Mapping'!$K$10:$K$2009,CN$134,'Employee Mapping'!$L$10:$L$2009,CN$136)/COUNTA('Employee Mapping'!$G$10:$G$2009),""))</f>
        <v/>
      </c>
      <c r="CO152" s="57">
        <f>IF(OR($A152="",CO$136=""),"",IFERROR(COUNTIFS('Employee Mapping'!$J$10:$J$2009,$A152,'Employee Mapping'!$K$10:$K$2009,CO$134,'Employee Mapping'!$L$10:$L$2009,CO$136)/COUNTA('Employee Mapping'!$G$10:$G$2009),""))</f>
        <v/>
      </c>
      <c r="CP152" s="57">
        <f>IF(OR($A152="",CP$136=""),"",IFERROR(COUNTIFS('Employee Mapping'!$J$10:$J$2009,$A152,'Employee Mapping'!$K$10:$K$2009,CP$134,'Employee Mapping'!$L$10:$L$2009,CP$136)/COUNTA('Employee Mapping'!$G$10:$G$2009),""))</f>
        <v/>
      </c>
      <c r="CQ152" s="57">
        <f>IF(OR($A152="",CQ$136=""),"",IFERROR(COUNTIFS('Employee Mapping'!$J$10:$J$2009,$A152,'Employee Mapping'!$K$10:$K$2009,CQ$134,'Employee Mapping'!$L$10:$L$2009,CQ$136)/COUNTA('Employee Mapping'!$G$10:$G$2009),""))</f>
        <v/>
      </c>
      <c r="CR152" s="57">
        <f>IF(OR($A152="",CR$136=""),"",IFERROR(COUNTIFS('Employee Mapping'!$J$10:$J$2009,$A152,'Employee Mapping'!$K$10:$K$2009,CR$134,'Employee Mapping'!$L$10:$L$2009,CR$136)/COUNTA('Employee Mapping'!$G$10:$G$2009),""))</f>
        <v/>
      </c>
      <c r="CS152" s="57">
        <f>IF(OR($A152="",CS$136=""),"",IFERROR(COUNTIFS('Employee Mapping'!$J$10:$J$2009,$A152,'Employee Mapping'!$K$10:$K$2009,CS$134,'Employee Mapping'!$L$10:$L$2009,CS$136)/COUNTA('Employee Mapping'!$G$10:$G$2009),""))</f>
        <v/>
      </c>
      <c r="CT152" s="57">
        <f>IF(OR($A152="",CT$136=""),"",IFERROR(COUNTIFS('Employee Mapping'!$J$10:$J$2009,$A152,'Employee Mapping'!$K$10:$K$2009,CT$134,'Employee Mapping'!$L$10:$L$2009,CT$136)/COUNTA('Employee Mapping'!$G$10:$G$2009),""))</f>
        <v/>
      </c>
      <c r="CU152" s="58">
        <f>IF($A152="","",SUM(C152:CT152))</f>
        <v/>
      </c>
    </row>
    <row r="153">
      <c r="A153">
        <f>IF(SETUP!$C164="","",SETUP!$C164)</f>
        <v/>
      </c>
      <c r="B153" s="9">
        <f>IF(SETUP!$C164="","",SETUP!$B164&amp;" / "&amp;SETUP!$D164)</f>
        <v/>
      </c>
      <c r="C153" s="57">
        <f>IF(OR($A153="",C$136=""),"",IFERROR(COUNTIFS('Employee Mapping'!$J$10:$J$2009,$A153,'Employee Mapping'!$K$10:$K$2009,C$134,'Employee Mapping'!$L$10:$L$2009,C$136)/COUNTA('Employee Mapping'!$G$10:$G$2009),""))</f>
        <v/>
      </c>
      <c r="D153" s="57">
        <f>IF(OR($A153="",D$136=""),"",IFERROR(COUNTIFS('Employee Mapping'!$J$10:$J$2009,$A153,'Employee Mapping'!$K$10:$K$2009,D$134,'Employee Mapping'!$L$10:$L$2009,D$136)/COUNTA('Employee Mapping'!$G$10:$G$2009),""))</f>
        <v/>
      </c>
      <c r="E153" s="57">
        <f>IF(OR($A153="",E$136=""),"",IFERROR(COUNTIFS('Employee Mapping'!$J$10:$J$2009,$A153,'Employee Mapping'!$K$10:$K$2009,E$134,'Employee Mapping'!$L$10:$L$2009,E$136)/COUNTA('Employee Mapping'!$G$10:$G$2009),""))</f>
        <v/>
      </c>
      <c r="F153" s="57">
        <f>IF(OR($A153="",F$136=""),"",IFERROR(COUNTIFS('Employee Mapping'!$J$10:$J$2009,$A153,'Employee Mapping'!$K$10:$K$2009,F$134,'Employee Mapping'!$L$10:$L$2009,F$136)/COUNTA('Employee Mapping'!$G$10:$G$2009),""))</f>
        <v/>
      </c>
      <c r="G153" s="57">
        <f>IF(OR($A153="",G$136=""),"",IFERROR(COUNTIFS('Employee Mapping'!$J$10:$J$2009,$A153,'Employee Mapping'!$K$10:$K$2009,G$134,'Employee Mapping'!$L$10:$L$2009,G$136)/COUNTA('Employee Mapping'!$G$10:$G$2009),""))</f>
        <v/>
      </c>
      <c r="H153" s="57">
        <f>IF(OR($A153="",H$136=""),"",IFERROR(COUNTIFS('Employee Mapping'!$J$10:$J$2009,$A153,'Employee Mapping'!$K$10:$K$2009,H$134,'Employee Mapping'!$L$10:$L$2009,H$136)/COUNTA('Employee Mapping'!$G$10:$G$2009),""))</f>
        <v/>
      </c>
      <c r="I153" s="57">
        <f>IF(OR($A153="",I$136=""),"",IFERROR(COUNTIFS('Employee Mapping'!$J$10:$J$2009,$A153,'Employee Mapping'!$K$10:$K$2009,I$134,'Employee Mapping'!$L$10:$L$2009,I$136)/COUNTA('Employee Mapping'!$G$10:$G$2009),""))</f>
        <v/>
      </c>
      <c r="J153" s="57">
        <f>IF(OR($A153="",J$136=""),"",IFERROR(COUNTIFS('Employee Mapping'!$J$10:$J$2009,$A153,'Employee Mapping'!$K$10:$K$2009,J$134,'Employee Mapping'!$L$10:$L$2009,J$136)/COUNTA('Employee Mapping'!$G$10:$G$2009),""))</f>
        <v/>
      </c>
      <c r="K153" s="57">
        <f>IF(OR($A153="",K$136=""),"",IFERROR(COUNTIFS('Employee Mapping'!$J$10:$J$2009,$A153,'Employee Mapping'!$K$10:$K$2009,K$134,'Employee Mapping'!$L$10:$L$2009,K$136)/COUNTA('Employee Mapping'!$G$10:$G$2009),""))</f>
        <v/>
      </c>
      <c r="L153" s="57">
        <f>IF(OR($A153="",L$136=""),"",IFERROR(COUNTIFS('Employee Mapping'!$J$10:$J$2009,$A153,'Employee Mapping'!$K$10:$K$2009,L$134,'Employee Mapping'!$L$10:$L$2009,L$136)/COUNTA('Employee Mapping'!$G$10:$G$2009),""))</f>
        <v/>
      </c>
      <c r="M153" s="57">
        <f>IF(OR($A153="",M$136=""),"",IFERROR(COUNTIFS('Employee Mapping'!$J$10:$J$2009,$A153,'Employee Mapping'!$K$10:$K$2009,M$134,'Employee Mapping'!$L$10:$L$2009,M$136)/COUNTA('Employee Mapping'!$G$10:$G$2009),""))</f>
        <v/>
      </c>
      <c r="N153" s="57">
        <f>IF(OR($A153="",N$136=""),"",IFERROR(COUNTIFS('Employee Mapping'!$J$10:$J$2009,$A153,'Employee Mapping'!$K$10:$K$2009,N$134,'Employee Mapping'!$L$10:$L$2009,N$136)/COUNTA('Employee Mapping'!$G$10:$G$2009),""))</f>
        <v/>
      </c>
      <c r="O153" s="57">
        <f>IF(OR($A153="",O$136=""),"",IFERROR(COUNTIFS('Employee Mapping'!$J$10:$J$2009,$A153,'Employee Mapping'!$K$10:$K$2009,O$134,'Employee Mapping'!$L$10:$L$2009,O$136)/COUNTA('Employee Mapping'!$G$10:$G$2009),""))</f>
        <v/>
      </c>
      <c r="P153" s="57">
        <f>IF(OR($A153="",P$136=""),"",IFERROR(COUNTIFS('Employee Mapping'!$J$10:$J$2009,$A153,'Employee Mapping'!$K$10:$K$2009,P$134,'Employee Mapping'!$L$10:$L$2009,P$136)/COUNTA('Employee Mapping'!$G$10:$G$2009),""))</f>
        <v/>
      </c>
      <c r="Q153" s="57">
        <f>IF(OR($A153="",Q$136=""),"",IFERROR(COUNTIFS('Employee Mapping'!$J$10:$J$2009,$A153,'Employee Mapping'!$K$10:$K$2009,Q$134,'Employee Mapping'!$L$10:$L$2009,Q$136)/COUNTA('Employee Mapping'!$G$10:$G$2009),""))</f>
        <v/>
      </c>
      <c r="R153" s="57">
        <f>IF(OR($A153="",R$136=""),"",IFERROR(COUNTIFS('Employee Mapping'!$J$10:$J$2009,$A153,'Employee Mapping'!$K$10:$K$2009,R$134,'Employee Mapping'!$L$10:$L$2009,R$136)/COUNTA('Employee Mapping'!$G$10:$G$2009),""))</f>
        <v/>
      </c>
      <c r="S153" s="57">
        <f>IF(OR($A153="",S$136=""),"",IFERROR(COUNTIFS('Employee Mapping'!$J$10:$J$2009,$A153,'Employee Mapping'!$K$10:$K$2009,S$134,'Employee Mapping'!$L$10:$L$2009,S$136)/COUNTA('Employee Mapping'!$G$10:$G$2009),""))</f>
        <v/>
      </c>
      <c r="T153" s="57">
        <f>IF(OR($A153="",T$136=""),"",IFERROR(COUNTIFS('Employee Mapping'!$J$10:$J$2009,$A153,'Employee Mapping'!$K$10:$K$2009,T$134,'Employee Mapping'!$L$10:$L$2009,T$136)/COUNTA('Employee Mapping'!$G$10:$G$2009),""))</f>
        <v/>
      </c>
      <c r="U153" s="57">
        <f>IF(OR($A153="",U$136=""),"",IFERROR(COUNTIFS('Employee Mapping'!$J$10:$J$2009,$A153,'Employee Mapping'!$K$10:$K$2009,U$134,'Employee Mapping'!$L$10:$L$2009,U$136)/COUNTA('Employee Mapping'!$G$10:$G$2009),""))</f>
        <v/>
      </c>
      <c r="V153" s="57">
        <f>IF(OR($A153="",V$136=""),"",IFERROR(COUNTIFS('Employee Mapping'!$J$10:$J$2009,$A153,'Employee Mapping'!$K$10:$K$2009,V$134,'Employee Mapping'!$L$10:$L$2009,V$136)/COUNTA('Employee Mapping'!$G$10:$G$2009),""))</f>
        <v/>
      </c>
      <c r="W153" s="57">
        <f>IF(OR($A153="",W$136=""),"",IFERROR(COUNTIFS('Employee Mapping'!$J$10:$J$2009,$A153,'Employee Mapping'!$K$10:$K$2009,W$134,'Employee Mapping'!$L$10:$L$2009,W$136)/COUNTA('Employee Mapping'!$G$10:$G$2009),""))</f>
        <v/>
      </c>
      <c r="X153" s="57">
        <f>IF(OR($A153="",X$136=""),"",IFERROR(COUNTIFS('Employee Mapping'!$J$10:$J$2009,$A153,'Employee Mapping'!$K$10:$K$2009,X$134,'Employee Mapping'!$L$10:$L$2009,X$136)/COUNTA('Employee Mapping'!$G$10:$G$2009),""))</f>
        <v/>
      </c>
      <c r="Y153" s="57">
        <f>IF(OR($A153="",Y$136=""),"",IFERROR(COUNTIFS('Employee Mapping'!$J$10:$J$2009,$A153,'Employee Mapping'!$K$10:$K$2009,Y$134,'Employee Mapping'!$L$10:$L$2009,Y$136)/COUNTA('Employee Mapping'!$G$10:$G$2009),""))</f>
        <v/>
      </c>
      <c r="Z153" s="57">
        <f>IF(OR($A153="",Z$136=""),"",IFERROR(COUNTIFS('Employee Mapping'!$J$10:$J$2009,$A153,'Employee Mapping'!$K$10:$K$2009,Z$134,'Employee Mapping'!$L$10:$L$2009,Z$136)/COUNTA('Employee Mapping'!$G$10:$G$2009),""))</f>
        <v/>
      </c>
      <c r="AA153" s="57">
        <f>IF(OR($A153="",AA$136=""),"",IFERROR(COUNTIFS('Employee Mapping'!$J$10:$J$2009,$A153,'Employee Mapping'!$K$10:$K$2009,AA$134,'Employee Mapping'!$L$10:$L$2009,AA$136)/COUNTA('Employee Mapping'!$G$10:$G$2009),""))</f>
        <v/>
      </c>
      <c r="AB153" s="57">
        <f>IF(OR($A153="",AB$136=""),"",IFERROR(COUNTIFS('Employee Mapping'!$J$10:$J$2009,$A153,'Employee Mapping'!$K$10:$K$2009,AB$134,'Employee Mapping'!$L$10:$L$2009,AB$136)/COUNTA('Employee Mapping'!$G$10:$G$2009),""))</f>
        <v/>
      </c>
      <c r="AC153" s="57">
        <f>IF(OR($A153="",AC$136=""),"",IFERROR(COUNTIFS('Employee Mapping'!$J$10:$J$2009,$A153,'Employee Mapping'!$K$10:$K$2009,AC$134,'Employee Mapping'!$L$10:$L$2009,AC$136)/COUNTA('Employee Mapping'!$G$10:$G$2009),""))</f>
        <v/>
      </c>
      <c r="AD153" s="57">
        <f>IF(OR($A153="",AD$136=""),"",IFERROR(COUNTIFS('Employee Mapping'!$J$10:$J$2009,$A153,'Employee Mapping'!$K$10:$K$2009,AD$134,'Employee Mapping'!$L$10:$L$2009,AD$136)/COUNTA('Employee Mapping'!$G$10:$G$2009),""))</f>
        <v/>
      </c>
      <c r="AE153" s="57">
        <f>IF(OR($A153="",AE$136=""),"",IFERROR(COUNTIFS('Employee Mapping'!$J$10:$J$2009,$A153,'Employee Mapping'!$K$10:$K$2009,AE$134,'Employee Mapping'!$L$10:$L$2009,AE$136)/COUNTA('Employee Mapping'!$G$10:$G$2009),""))</f>
        <v/>
      </c>
      <c r="AF153" s="57">
        <f>IF(OR($A153="",AF$136=""),"",IFERROR(COUNTIFS('Employee Mapping'!$J$10:$J$2009,$A153,'Employee Mapping'!$K$10:$K$2009,AF$134,'Employee Mapping'!$L$10:$L$2009,AF$136)/COUNTA('Employee Mapping'!$G$10:$G$2009),""))</f>
        <v/>
      </c>
      <c r="AG153" s="57">
        <f>IF(OR($A153="",AG$136=""),"",IFERROR(COUNTIFS('Employee Mapping'!$J$10:$J$2009,$A153,'Employee Mapping'!$K$10:$K$2009,AG$134,'Employee Mapping'!$L$10:$L$2009,AG$136)/COUNTA('Employee Mapping'!$G$10:$G$2009),""))</f>
        <v/>
      </c>
      <c r="AH153" s="57">
        <f>IF(OR($A153="",AH$136=""),"",IFERROR(COUNTIFS('Employee Mapping'!$J$10:$J$2009,$A153,'Employee Mapping'!$K$10:$K$2009,AH$134,'Employee Mapping'!$L$10:$L$2009,AH$136)/COUNTA('Employee Mapping'!$G$10:$G$2009),""))</f>
        <v/>
      </c>
      <c r="AI153" s="57">
        <f>IF(OR($A153="",AI$136=""),"",IFERROR(COUNTIFS('Employee Mapping'!$J$10:$J$2009,$A153,'Employee Mapping'!$K$10:$K$2009,AI$134,'Employee Mapping'!$L$10:$L$2009,AI$136)/COUNTA('Employee Mapping'!$G$10:$G$2009),""))</f>
        <v/>
      </c>
      <c r="AJ153" s="57">
        <f>IF(OR($A153="",AJ$136=""),"",IFERROR(COUNTIFS('Employee Mapping'!$J$10:$J$2009,$A153,'Employee Mapping'!$K$10:$K$2009,AJ$134,'Employee Mapping'!$L$10:$L$2009,AJ$136)/COUNTA('Employee Mapping'!$G$10:$G$2009),""))</f>
        <v/>
      </c>
      <c r="AK153" s="57">
        <f>IF(OR($A153="",AK$136=""),"",IFERROR(COUNTIFS('Employee Mapping'!$J$10:$J$2009,$A153,'Employee Mapping'!$K$10:$K$2009,AK$134,'Employee Mapping'!$L$10:$L$2009,AK$136)/COUNTA('Employee Mapping'!$G$10:$G$2009),""))</f>
        <v/>
      </c>
      <c r="AL153" s="57">
        <f>IF(OR($A153="",AL$136=""),"",IFERROR(COUNTIFS('Employee Mapping'!$J$10:$J$2009,$A153,'Employee Mapping'!$K$10:$K$2009,AL$134,'Employee Mapping'!$L$10:$L$2009,AL$136)/COUNTA('Employee Mapping'!$G$10:$G$2009),""))</f>
        <v/>
      </c>
      <c r="AM153" s="57">
        <f>IF(OR($A153="",AM$136=""),"",IFERROR(COUNTIFS('Employee Mapping'!$J$10:$J$2009,$A153,'Employee Mapping'!$K$10:$K$2009,AM$134,'Employee Mapping'!$L$10:$L$2009,AM$136)/COUNTA('Employee Mapping'!$G$10:$G$2009),""))</f>
        <v/>
      </c>
      <c r="AN153" s="57">
        <f>IF(OR($A153="",AN$136=""),"",IFERROR(COUNTIFS('Employee Mapping'!$J$10:$J$2009,$A153,'Employee Mapping'!$K$10:$K$2009,AN$134,'Employee Mapping'!$L$10:$L$2009,AN$136)/COUNTA('Employee Mapping'!$G$10:$G$2009),""))</f>
        <v/>
      </c>
      <c r="AO153" s="57">
        <f>IF(OR($A153="",AO$136=""),"",IFERROR(COUNTIFS('Employee Mapping'!$J$10:$J$2009,$A153,'Employee Mapping'!$K$10:$K$2009,AO$134,'Employee Mapping'!$L$10:$L$2009,AO$136)/COUNTA('Employee Mapping'!$G$10:$G$2009),""))</f>
        <v/>
      </c>
      <c r="AP153" s="57">
        <f>IF(OR($A153="",AP$136=""),"",IFERROR(COUNTIFS('Employee Mapping'!$J$10:$J$2009,$A153,'Employee Mapping'!$K$10:$K$2009,AP$134,'Employee Mapping'!$L$10:$L$2009,AP$136)/COUNTA('Employee Mapping'!$G$10:$G$2009),""))</f>
        <v/>
      </c>
      <c r="AQ153" s="57">
        <f>IF(OR($A153="",AQ$136=""),"",IFERROR(COUNTIFS('Employee Mapping'!$J$10:$J$2009,$A153,'Employee Mapping'!$K$10:$K$2009,AQ$134,'Employee Mapping'!$L$10:$L$2009,AQ$136)/COUNTA('Employee Mapping'!$G$10:$G$2009),""))</f>
        <v/>
      </c>
      <c r="AR153" s="57">
        <f>IF(OR($A153="",AR$136=""),"",IFERROR(COUNTIFS('Employee Mapping'!$J$10:$J$2009,$A153,'Employee Mapping'!$K$10:$K$2009,AR$134,'Employee Mapping'!$L$10:$L$2009,AR$136)/COUNTA('Employee Mapping'!$G$10:$G$2009),""))</f>
        <v/>
      </c>
      <c r="AS153" s="57">
        <f>IF(OR($A153="",AS$136=""),"",IFERROR(COUNTIFS('Employee Mapping'!$J$10:$J$2009,$A153,'Employee Mapping'!$K$10:$K$2009,AS$134,'Employee Mapping'!$L$10:$L$2009,AS$136)/COUNTA('Employee Mapping'!$G$10:$G$2009),""))</f>
        <v/>
      </c>
      <c r="AT153" s="57">
        <f>IF(OR($A153="",AT$136=""),"",IFERROR(COUNTIFS('Employee Mapping'!$J$10:$J$2009,$A153,'Employee Mapping'!$K$10:$K$2009,AT$134,'Employee Mapping'!$L$10:$L$2009,AT$136)/COUNTA('Employee Mapping'!$G$10:$G$2009),""))</f>
        <v/>
      </c>
      <c r="AU153" s="57">
        <f>IF(OR($A153="",AU$136=""),"",IFERROR(COUNTIFS('Employee Mapping'!$J$10:$J$2009,$A153,'Employee Mapping'!$K$10:$K$2009,AU$134,'Employee Mapping'!$L$10:$L$2009,AU$136)/COUNTA('Employee Mapping'!$G$10:$G$2009),""))</f>
        <v/>
      </c>
      <c r="AV153" s="57">
        <f>IF(OR($A153="",AV$136=""),"",IFERROR(COUNTIFS('Employee Mapping'!$J$10:$J$2009,$A153,'Employee Mapping'!$K$10:$K$2009,AV$134,'Employee Mapping'!$L$10:$L$2009,AV$136)/COUNTA('Employee Mapping'!$G$10:$G$2009),""))</f>
        <v/>
      </c>
      <c r="AW153" s="57">
        <f>IF(OR($A153="",AW$136=""),"",IFERROR(COUNTIFS('Employee Mapping'!$J$10:$J$2009,$A153,'Employee Mapping'!$K$10:$K$2009,AW$134,'Employee Mapping'!$L$10:$L$2009,AW$136)/COUNTA('Employee Mapping'!$G$10:$G$2009),""))</f>
        <v/>
      </c>
      <c r="AX153" s="57">
        <f>IF(OR($A153="",AX$136=""),"",IFERROR(COUNTIFS('Employee Mapping'!$J$10:$J$2009,$A153,'Employee Mapping'!$K$10:$K$2009,AX$134,'Employee Mapping'!$L$10:$L$2009,AX$136)/COUNTA('Employee Mapping'!$G$10:$G$2009),""))</f>
        <v/>
      </c>
      <c r="AY153" s="57">
        <f>IF(OR($A153="",AY$136=""),"",IFERROR(COUNTIFS('Employee Mapping'!$J$10:$J$2009,$A153,'Employee Mapping'!$K$10:$K$2009,AY$134,'Employee Mapping'!$L$10:$L$2009,AY$136)/COUNTA('Employee Mapping'!$G$10:$G$2009),""))</f>
        <v/>
      </c>
      <c r="AZ153" s="57">
        <f>IF(OR($A153="",AZ$136=""),"",IFERROR(COUNTIFS('Employee Mapping'!$J$10:$J$2009,$A153,'Employee Mapping'!$K$10:$K$2009,AZ$134,'Employee Mapping'!$L$10:$L$2009,AZ$136)/COUNTA('Employee Mapping'!$G$10:$G$2009),""))</f>
        <v/>
      </c>
      <c r="BA153" s="57">
        <f>IF(OR($A153="",BA$136=""),"",IFERROR(COUNTIFS('Employee Mapping'!$J$10:$J$2009,$A153,'Employee Mapping'!$K$10:$K$2009,BA$134,'Employee Mapping'!$L$10:$L$2009,BA$136)/COUNTA('Employee Mapping'!$G$10:$G$2009),""))</f>
        <v/>
      </c>
      <c r="BB153" s="57">
        <f>IF(OR($A153="",BB$136=""),"",IFERROR(COUNTIFS('Employee Mapping'!$J$10:$J$2009,$A153,'Employee Mapping'!$K$10:$K$2009,BB$134,'Employee Mapping'!$L$10:$L$2009,BB$136)/COUNTA('Employee Mapping'!$G$10:$G$2009),""))</f>
        <v/>
      </c>
      <c r="BC153" s="57">
        <f>IF(OR($A153="",BC$136=""),"",IFERROR(COUNTIFS('Employee Mapping'!$J$10:$J$2009,$A153,'Employee Mapping'!$K$10:$K$2009,BC$134,'Employee Mapping'!$L$10:$L$2009,BC$136)/COUNTA('Employee Mapping'!$G$10:$G$2009),""))</f>
        <v/>
      </c>
      <c r="BD153" s="57">
        <f>IF(OR($A153="",BD$136=""),"",IFERROR(COUNTIFS('Employee Mapping'!$J$10:$J$2009,$A153,'Employee Mapping'!$K$10:$K$2009,BD$134,'Employee Mapping'!$L$10:$L$2009,BD$136)/COUNTA('Employee Mapping'!$G$10:$G$2009),""))</f>
        <v/>
      </c>
      <c r="BE153" s="57">
        <f>IF(OR($A153="",BE$136=""),"",IFERROR(COUNTIFS('Employee Mapping'!$J$10:$J$2009,$A153,'Employee Mapping'!$K$10:$K$2009,BE$134,'Employee Mapping'!$L$10:$L$2009,BE$136)/COUNTA('Employee Mapping'!$G$10:$G$2009),""))</f>
        <v/>
      </c>
      <c r="BF153" s="57">
        <f>IF(OR($A153="",BF$136=""),"",IFERROR(COUNTIFS('Employee Mapping'!$J$10:$J$2009,$A153,'Employee Mapping'!$K$10:$K$2009,BF$134,'Employee Mapping'!$L$10:$L$2009,BF$136)/COUNTA('Employee Mapping'!$G$10:$G$2009),""))</f>
        <v/>
      </c>
      <c r="BG153" s="57">
        <f>IF(OR($A153="",BG$136=""),"",IFERROR(COUNTIFS('Employee Mapping'!$J$10:$J$2009,$A153,'Employee Mapping'!$K$10:$K$2009,BG$134,'Employee Mapping'!$L$10:$L$2009,BG$136)/COUNTA('Employee Mapping'!$G$10:$G$2009),""))</f>
        <v/>
      </c>
      <c r="BH153" s="57">
        <f>IF(OR($A153="",BH$136=""),"",IFERROR(COUNTIFS('Employee Mapping'!$J$10:$J$2009,$A153,'Employee Mapping'!$K$10:$K$2009,BH$134,'Employee Mapping'!$L$10:$L$2009,BH$136)/COUNTA('Employee Mapping'!$G$10:$G$2009),""))</f>
        <v/>
      </c>
      <c r="BI153" s="57">
        <f>IF(OR($A153="",BI$136=""),"",IFERROR(COUNTIFS('Employee Mapping'!$J$10:$J$2009,$A153,'Employee Mapping'!$K$10:$K$2009,BI$134,'Employee Mapping'!$L$10:$L$2009,BI$136)/COUNTA('Employee Mapping'!$G$10:$G$2009),""))</f>
        <v/>
      </c>
      <c r="BJ153" s="57">
        <f>IF(OR($A153="",BJ$136=""),"",IFERROR(COUNTIFS('Employee Mapping'!$J$10:$J$2009,$A153,'Employee Mapping'!$K$10:$K$2009,BJ$134,'Employee Mapping'!$L$10:$L$2009,BJ$136)/COUNTA('Employee Mapping'!$G$10:$G$2009),""))</f>
        <v/>
      </c>
      <c r="BK153" s="57">
        <f>IF(OR($A153="",BK$136=""),"",IFERROR(COUNTIFS('Employee Mapping'!$J$10:$J$2009,$A153,'Employee Mapping'!$K$10:$K$2009,BK$134,'Employee Mapping'!$L$10:$L$2009,BK$136)/COUNTA('Employee Mapping'!$G$10:$G$2009),""))</f>
        <v/>
      </c>
      <c r="BL153" s="57">
        <f>IF(OR($A153="",BL$136=""),"",IFERROR(COUNTIFS('Employee Mapping'!$J$10:$J$2009,$A153,'Employee Mapping'!$K$10:$K$2009,BL$134,'Employee Mapping'!$L$10:$L$2009,BL$136)/COUNTA('Employee Mapping'!$G$10:$G$2009),""))</f>
        <v/>
      </c>
      <c r="BM153" s="57">
        <f>IF(OR($A153="",BM$136=""),"",IFERROR(COUNTIFS('Employee Mapping'!$J$10:$J$2009,$A153,'Employee Mapping'!$K$10:$K$2009,BM$134,'Employee Mapping'!$L$10:$L$2009,BM$136)/COUNTA('Employee Mapping'!$G$10:$G$2009),""))</f>
        <v/>
      </c>
      <c r="BN153" s="57">
        <f>IF(OR($A153="",BN$136=""),"",IFERROR(COUNTIFS('Employee Mapping'!$J$10:$J$2009,$A153,'Employee Mapping'!$K$10:$K$2009,BN$134,'Employee Mapping'!$L$10:$L$2009,BN$136)/COUNTA('Employee Mapping'!$G$10:$G$2009),""))</f>
        <v/>
      </c>
      <c r="BO153" s="57">
        <f>IF(OR($A153="",BO$136=""),"",IFERROR(COUNTIFS('Employee Mapping'!$J$10:$J$2009,$A153,'Employee Mapping'!$K$10:$K$2009,BO$134,'Employee Mapping'!$L$10:$L$2009,BO$136)/COUNTA('Employee Mapping'!$G$10:$G$2009),""))</f>
        <v/>
      </c>
      <c r="BP153" s="57">
        <f>IF(OR($A153="",BP$136=""),"",IFERROR(COUNTIFS('Employee Mapping'!$J$10:$J$2009,$A153,'Employee Mapping'!$K$10:$K$2009,BP$134,'Employee Mapping'!$L$10:$L$2009,BP$136)/COUNTA('Employee Mapping'!$G$10:$G$2009),""))</f>
        <v/>
      </c>
      <c r="BQ153" s="57">
        <f>IF(OR($A153="",BQ$136=""),"",IFERROR(COUNTIFS('Employee Mapping'!$J$10:$J$2009,$A153,'Employee Mapping'!$K$10:$K$2009,BQ$134,'Employee Mapping'!$L$10:$L$2009,BQ$136)/COUNTA('Employee Mapping'!$G$10:$G$2009),""))</f>
        <v/>
      </c>
      <c r="BR153" s="57">
        <f>IF(OR($A153="",BR$136=""),"",IFERROR(COUNTIFS('Employee Mapping'!$J$10:$J$2009,$A153,'Employee Mapping'!$K$10:$K$2009,BR$134,'Employee Mapping'!$L$10:$L$2009,BR$136)/COUNTA('Employee Mapping'!$G$10:$G$2009),""))</f>
        <v/>
      </c>
      <c r="BS153" s="57">
        <f>IF(OR($A153="",BS$136=""),"",IFERROR(COUNTIFS('Employee Mapping'!$J$10:$J$2009,$A153,'Employee Mapping'!$K$10:$K$2009,BS$134,'Employee Mapping'!$L$10:$L$2009,BS$136)/COUNTA('Employee Mapping'!$G$10:$G$2009),""))</f>
        <v/>
      </c>
      <c r="BT153" s="57">
        <f>IF(OR($A153="",BT$136=""),"",IFERROR(COUNTIFS('Employee Mapping'!$J$10:$J$2009,$A153,'Employee Mapping'!$K$10:$K$2009,BT$134,'Employee Mapping'!$L$10:$L$2009,BT$136)/COUNTA('Employee Mapping'!$G$10:$G$2009),""))</f>
        <v/>
      </c>
      <c r="BU153" s="57">
        <f>IF(OR($A153="",BU$136=""),"",IFERROR(COUNTIFS('Employee Mapping'!$J$10:$J$2009,$A153,'Employee Mapping'!$K$10:$K$2009,BU$134,'Employee Mapping'!$L$10:$L$2009,BU$136)/COUNTA('Employee Mapping'!$G$10:$G$2009),""))</f>
        <v/>
      </c>
      <c r="BV153" s="57">
        <f>IF(OR($A153="",BV$136=""),"",IFERROR(COUNTIFS('Employee Mapping'!$J$10:$J$2009,$A153,'Employee Mapping'!$K$10:$K$2009,BV$134,'Employee Mapping'!$L$10:$L$2009,BV$136)/COUNTA('Employee Mapping'!$G$10:$G$2009),""))</f>
        <v/>
      </c>
      <c r="BW153" s="57">
        <f>IF(OR($A153="",BW$136=""),"",IFERROR(COUNTIFS('Employee Mapping'!$J$10:$J$2009,$A153,'Employee Mapping'!$K$10:$K$2009,BW$134,'Employee Mapping'!$L$10:$L$2009,BW$136)/COUNTA('Employee Mapping'!$G$10:$G$2009),""))</f>
        <v/>
      </c>
      <c r="BX153" s="57">
        <f>IF(OR($A153="",BX$136=""),"",IFERROR(COUNTIFS('Employee Mapping'!$J$10:$J$2009,$A153,'Employee Mapping'!$K$10:$K$2009,BX$134,'Employee Mapping'!$L$10:$L$2009,BX$136)/COUNTA('Employee Mapping'!$G$10:$G$2009),""))</f>
        <v/>
      </c>
      <c r="BY153" s="57">
        <f>IF(OR($A153="",BY$136=""),"",IFERROR(COUNTIFS('Employee Mapping'!$J$10:$J$2009,$A153,'Employee Mapping'!$K$10:$K$2009,BY$134,'Employee Mapping'!$L$10:$L$2009,BY$136)/COUNTA('Employee Mapping'!$G$10:$G$2009),""))</f>
        <v/>
      </c>
      <c r="BZ153" s="57">
        <f>IF(OR($A153="",BZ$136=""),"",IFERROR(COUNTIFS('Employee Mapping'!$J$10:$J$2009,$A153,'Employee Mapping'!$K$10:$K$2009,BZ$134,'Employee Mapping'!$L$10:$L$2009,BZ$136)/COUNTA('Employee Mapping'!$G$10:$G$2009),""))</f>
        <v/>
      </c>
      <c r="CA153" s="57">
        <f>IF(OR($A153="",CA$136=""),"",IFERROR(COUNTIFS('Employee Mapping'!$J$10:$J$2009,$A153,'Employee Mapping'!$K$10:$K$2009,CA$134,'Employee Mapping'!$L$10:$L$2009,CA$136)/COUNTA('Employee Mapping'!$G$10:$G$2009),""))</f>
        <v/>
      </c>
      <c r="CB153" s="57">
        <f>IF(OR($A153="",CB$136=""),"",IFERROR(COUNTIFS('Employee Mapping'!$J$10:$J$2009,$A153,'Employee Mapping'!$K$10:$K$2009,CB$134,'Employee Mapping'!$L$10:$L$2009,CB$136)/COUNTA('Employee Mapping'!$G$10:$G$2009),""))</f>
        <v/>
      </c>
      <c r="CC153" s="57">
        <f>IF(OR($A153="",CC$136=""),"",IFERROR(COUNTIFS('Employee Mapping'!$J$10:$J$2009,$A153,'Employee Mapping'!$K$10:$K$2009,CC$134,'Employee Mapping'!$L$10:$L$2009,CC$136)/COUNTA('Employee Mapping'!$G$10:$G$2009),""))</f>
        <v/>
      </c>
      <c r="CD153" s="57">
        <f>IF(OR($A153="",CD$136=""),"",IFERROR(COUNTIFS('Employee Mapping'!$J$10:$J$2009,$A153,'Employee Mapping'!$K$10:$K$2009,CD$134,'Employee Mapping'!$L$10:$L$2009,CD$136)/COUNTA('Employee Mapping'!$G$10:$G$2009),""))</f>
        <v/>
      </c>
      <c r="CE153" s="57">
        <f>IF(OR($A153="",CE$136=""),"",IFERROR(COUNTIFS('Employee Mapping'!$J$10:$J$2009,$A153,'Employee Mapping'!$K$10:$K$2009,CE$134,'Employee Mapping'!$L$10:$L$2009,CE$136)/COUNTA('Employee Mapping'!$G$10:$G$2009),""))</f>
        <v/>
      </c>
      <c r="CF153" s="57">
        <f>IF(OR($A153="",CF$136=""),"",IFERROR(COUNTIFS('Employee Mapping'!$J$10:$J$2009,$A153,'Employee Mapping'!$K$10:$K$2009,CF$134,'Employee Mapping'!$L$10:$L$2009,CF$136)/COUNTA('Employee Mapping'!$G$10:$G$2009),""))</f>
        <v/>
      </c>
      <c r="CG153" s="57">
        <f>IF(OR($A153="",CG$136=""),"",IFERROR(COUNTIFS('Employee Mapping'!$J$10:$J$2009,$A153,'Employee Mapping'!$K$10:$K$2009,CG$134,'Employee Mapping'!$L$10:$L$2009,CG$136)/COUNTA('Employee Mapping'!$G$10:$G$2009),""))</f>
        <v/>
      </c>
      <c r="CH153" s="57">
        <f>IF(OR($A153="",CH$136=""),"",IFERROR(COUNTIFS('Employee Mapping'!$J$10:$J$2009,$A153,'Employee Mapping'!$K$10:$K$2009,CH$134,'Employee Mapping'!$L$10:$L$2009,CH$136)/COUNTA('Employee Mapping'!$G$10:$G$2009),""))</f>
        <v/>
      </c>
      <c r="CI153" s="57">
        <f>IF(OR($A153="",CI$136=""),"",IFERROR(COUNTIFS('Employee Mapping'!$J$10:$J$2009,$A153,'Employee Mapping'!$K$10:$K$2009,CI$134,'Employee Mapping'!$L$10:$L$2009,CI$136)/COUNTA('Employee Mapping'!$G$10:$G$2009),""))</f>
        <v/>
      </c>
      <c r="CJ153" s="57">
        <f>IF(OR($A153="",CJ$136=""),"",IFERROR(COUNTIFS('Employee Mapping'!$J$10:$J$2009,$A153,'Employee Mapping'!$K$10:$K$2009,CJ$134,'Employee Mapping'!$L$10:$L$2009,CJ$136)/COUNTA('Employee Mapping'!$G$10:$G$2009),""))</f>
        <v/>
      </c>
      <c r="CK153" s="57">
        <f>IF(OR($A153="",CK$136=""),"",IFERROR(COUNTIFS('Employee Mapping'!$J$10:$J$2009,$A153,'Employee Mapping'!$K$10:$K$2009,CK$134,'Employee Mapping'!$L$10:$L$2009,CK$136)/COUNTA('Employee Mapping'!$G$10:$G$2009),""))</f>
        <v/>
      </c>
      <c r="CL153" s="57">
        <f>IF(OR($A153="",CL$136=""),"",IFERROR(COUNTIFS('Employee Mapping'!$J$10:$J$2009,$A153,'Employee Mapping'!$K$10:$K$2009,CL$134,'Employee Mapping'!$L$10:$L$2009,CL$136)/COUNTA('Employee Mapping'!$G$10:$G$2009),""))</f>
        <v/>
      </c>
      <c r="CM153" s="57">
        <f>IF(OR($A153="",CM$136=""),"",IFERROR(COUNTIFS('Employee Mapping'!$J$10:$J$2009,$A153,'Employee Mapping'!$K$10:$K$2009,CM$134,'Employee Mapping'!$L$10:$L$2009,CM$136)/COUNTA('Employee Mapping'!$G$10:$G$2009),""))</f>
        <v/>
      </c>
      <c r="CN153" s="57">
        <f>IF(OR($A153="",CN$136=""),"",IFERROR(COUNTIFS('Employee Mapping'!$J$10:$J$2009,$A153,'Employee Mapping'!$K$10:$K$2009,CN$134,'Employee Mapping'!$L$10:$L$2009,CN$136)/COUNTA('Employee Mapping'!$G$10:$G$2009),""))</f>
        <v/>
      </c>
      <c r="CO153" s="57">
        <f>IF(OR($A153="",CO$136=""),"",IFERROR(COUNTIFS('Employee Mapping'!$J$10:$J$2009,$A153,'Employee Mapping'!$K$10:$K$2009,CO$134,'Employee Mapping'!$L$10:$L$2009,CO$136)/COUNTA('Employee Mapping'!$G$10:$G$2009),""))</f>
        <v/>
      </c>
      <c r="CP153" s="57">
        <f>IF(OR($A153="",CP$136=""),"",IFERROR(COUNTIFS('Employee Mapping'!$J$10:$J$2009,$A153,'Employee Mapping'!$K$10:$K$2009,CP$134,'Employee Mapping'!$L$10:$L$2009,CP$136)/COUNTA('Employee Mapping'!$G$10:$G$2009),""))</f>
        <v/>
      </c>
      <c r="CQ153" s="57">
        <f>IF(OR($A153="",CQ$136=""),"",IFERROR(COUNTIFS('Employee Mapping'!$J$10:$J$2009,$A153,'Employee Mapping'!$K$10:$K$2009,CQ$134,'Employee Mapping'!$L$10:$L$2009,CQ$136)/COUNTA('Employee Mapping'!$G$10:$G$2009),""))</f>
        <v/>
      </c>
      <c r="CR153" s="57">
        <f>IF(OR($A153="",CR$136=""),"",IFERROR(COUNTIFS('Employee Mapping'!$J$10:$J$2009,$A153,'Employee Mapping'!$K$10:$K$2009,CR$134,'Employee Mapping'!$L$10:$L$2009,CR$136)/COUNTA('Employee Mapping'!$G$10:$G$2009),""))</f>
        <v/>
      </c>
      <c r="CS153" s="57">
        <f>IF(OR($A153="",CS$136=""),"",IFERROR(COUNTIFS('Employee Mapping'!$J$10:$J$2009,$A153,'Employee Mapping'!$K$10:$K$2009,CS$134,'Employee Mapping'!$L$10:$L$2009,CS$136)/COUNTA('Employee Mapping'!$G$10:$G$2009),""))</f>
        <v/>
      </c>
      <c r="CT153" s="57">
        <f>IF(OR($A153="",CT$136=""),"",IFERROR(COUNTIFS('Employee Mapping'!$J$10:$J$2009,$A153,'Employee Mapping'!$K$10:$K$2009,CT$134,'Employee Mapping'!$L$10:$L$2009,CT$136)/COUNTA('Employee Mapping'!$G$10:$G$2009),""))</f>
        <v/>
      </c>
      <c r="CU153" s="58">
        <f>IF($A153="","",SUM(C153:CT153))</f>
        <v/>
      </c>
    </row>
    <row r="154">
      <c r="A154">
        <f>IF(SETUP!$C165="","",SETUP!$C165)</f>
        <v/>
      </c>
      <c r="B154" s="9">
        <f>IF(SETUP!$C165="","",SETUP!$B165&amp;" / "&amp;SETUP!$D165)</f>
        <v/>
      </c>
      <c r="C154" s="57">
        <f>IF(OR($A154="",C$136=""),"",IFERROR(COUNTIFS('Employee Mapping'!$J$10:$J$2009,$A154,'Employee Mapping'!$K$10:$K$2009,C$134,'Employee Mapping'!$L$10:$L$2009,C$136)/COUNTA('Employee Mapping'!$G$10:$G$2009),""))</f>
        <v/>
      </c>
      <c r="D154" s="57">
        <f>IF(OR($A154="",D$136=""),"",IFERROR(COUNTIFS('Employee Mapping'!$J$10:$J$2009,$A154,'Employee Mapping'!$K$10:$K$2009,D$134,'Employee Mapping'!$L$10:$L$2009,D$136)/COUNTA('Employee Mapping'!$G$10:$G$2009),""))</f>
        <v/>
      </c>
      <c r="E154" s="57">
        <f>IF(OR($A154="",E$136=""),"",IFERROR(COUNTIFS('Employee Mapping'!$J$10:$J$2009,$A154,'Employee Mapping'!$K$10:$K$2009,E$134,'Employee Mapping'!$L$10:$L$2009,E$136)/COUNTA('Employee Mapping'!$G$10:$G$2009),""))</f>
        <v/>
      </c>
      <c r="F154" s="57">
        <f>IF(OR($A154="",F$136=""),"",IFERROR(COUNTIFS('Employee Mapping'!$J$10:$J$2009,$A154,'Employee Mapping'!$K$10:$K$2009,F$134,'Employee Mapping'!$L$10:$L$2009,F$136)/COUNTA('Employee Mapping'!$G$10:$G$2009),""))</f>
        <v/>
      </c>
      <c r="G154" s="57">
        <f>IF(OR($A154="",G$136=""),"",IFERROR(COUNTIFS('Employee Mapping'!$J$10:$J$2009,$A154,'Employee Mapping'!$K$10:$K$2009,G$134,'Employee Mapping'!$L$10:$L$2009,G$136)/COUNTA('Employee Mapping'!$G$10:$G$2009),""))</f>
        <v/>
      </c>
      <c r="H154" s="57">
        <f>IF(OR($A154="",H$136=""),"",IFERROR(COUNTIFS('Employee Mapping'!$J$10:$J$2009,$A154,'Employee Mapping'!$K$10:$K$2009,H$134,'Employee Mapping'!$L$10:$L$2009,H$136)/COUNTA('Employee Mapping'!$G$10:$G$2009),""))</f>
        <v/>
      </c>
      <c r="I154" s="57">
        <f>IF(OR($A154="",I$136=""),"",IFERROR(COUNTIFS('Employee Mapping'!$J$10:$J$2009,$A154,'Employee Mapping'!$K$10:$K$2009,I$134,'Employee Mapping'!$L$10:$L$2009,I$136)/COUNTA('Employee Mapping'!$G$10:$G$2009),""))</f>
        <v/>
      </c>
      <c r="J154" s="57">
        <f>IF(OR($A154="",J$136=""),"",IFERROR(COUNTIFS('Employee Mapping'!$J$10:$J$2009,$A154,'Employee Mapping'!$K$10:$K$2009,J$134,'Employee Mapping'!$L$10:$L$2009,J$136)/COUNTA('Employee Mapping'!$G$10:$G$2009),""))</f>
        <v/>
      </c>
      <c r="K154" s="57">
        <f>IF(OR($A154="",K$136=""),"",IFERROR(COUNTIFS('Employee Mapping'!$J$10:$J$2009,$A154,'Employee Mapping'!$K$10:$K$2009,K$134,'Employee Mapping'!$L$10:$L$2009,K$136)/COUNTA('Employee Mapping'!$G$10:$G$2009),""))</f>
        <v/>
      </c>
      <c r="L154" s="57">
        <f>IF(OR($A154="",L$136=""),"",IFERROR(COUNTIFS('Employee Mapping'!$J$10:$J$2009,$A154,'Employee Mapping'!$K$10:$K$2009,L$134,'Employee Mapping'!$L$10:$L$2009,L$136)/COUNTA('Employee Mapping'!$G$10:$G$2009),""))</f>
        <v/>
      </c>
      <c r="M154" s="57">
        <f>IF(OR($A154="",M$136=""),"",IFERROR(COUNTIFS('Employee Mapping'!$J$10:$J$2009,$A154,'Employee Mapping'!$K$10:$K$2009,M$134,'Employee Mapping'!$L$10:$L$2009,M$136)/COUNTA('Employee Mapping'!$G$10:$G$2009),""))</f>
        <v/>
      </c>
      <c r="N154" s="57">
        <f>IF(OR($A154="",N$136=""),"",IFERROR(COUNTIFS('Employee Mapping'!$J$10:$J$2009,$A154,'Employee Mapping'!$K$10:$K$2009,N$134,'Employee Mapping'!$L$10:$L$2009,N$136)/COUNTA('Employee Mapping'!$G$10:$G$2009),""))</f>
        <v/>
      </c>
      <c r="O154" s="57">
        <f>IF(OR($A154="",O$136=""),"",IFERROR(COUNTIFS('Employee Mapping'!$J$10:$J$2009,$A154,'Employee Mapping'!$K$10:$K$2009,O$134,'Employee Mapping'!$L$10:$L$2009,O$136)/COUNTA('Employee Mapping'!$G$10:$G$2009),""))</f>
        <v/>
      </c>
      <c r="P154" s="57">
        <f>IF(OR($A154="",P$136=""),"",IFERROR(COUNTIFS('Employee Mapping'!$J$10:$J$2009,$A154,'Employee Mapping'!$K$10:$K$2009,P$134,'Employee Mapping'!$L$10:$L$2009,P$136)/COUNTA('Employee Mapping'!$G$10:$G$2009),""))</f>
        <v/>
      </c>
      <c r="Q154" s="57">
        <f>IF(OR($A154="",Q$136=""),"",IFERROR(COUNTIFS('Employee Mapping'!$J$10:$J$2009,$A154,'Employee Mapping'!$K$10:$K$2009,Q$134,'Employee Mapping'!$L$10:$L$2009,Q$136)/COUNTA('Employee Mapping'!$G$10:$G$2009),""))</f>
        <v/>
      </c>
      <c r="R154" s="57">
        <f>IF(OR($A154="",R$136=""),"",IFERROR(COUNTIFS('Employee Mapping'!$J$10:$J$2009,$A154,'Employee Mapping'!$K$10:$K$2009,R$134,'Employee Mapping'!$L$10:$L$2009,R$136)/COUNTA('Employee Mapping'!$G$10:$G$2009),""))</f>
        <v/>
      </c>
      <c r="S154" s="57">
        <f>IF(OR($A154="",S$136=""),"",IFERROR(COUNTIFS('Employee Mapping'!$J$10:$J$2009,$A154,'Employee Mapping'!$K$10:$K$2009,S$134,'Employee Mapping'!$L$10:$L$2009,S$136)/COUNTA('Employee Mapping'!$G$10:$G$2009),""))</f>
        <v/>
      </c>
      <c r="T154" s="57">
        <f>IF(OR($A154="",T$136=""),"",IFERROR(COUNTIFS('Employee Mapping'!$J$10:$J$2009,$A154,'Employee Mapping'!$K$10:$K$2009,T$134,'Employee Mapping'!$L$10:$L$2009,T$136)/COUNTA('Employee Mapping'!$G$10:$G$2009),""))</f>
        <v/>
      </c>
      <c r="U154" s="57">
        <f>IF(OR($A154="",U$136=""),"",IFERROR(COUNTIFS('Employee Mapping'!$J$10:$J$2009,$A154,'Employee Mapping'!$K$10:$K$2009,U$134,'Employee Mapping'!$L$10:$L$2009,U$136)/COUNTA('Employee Mapping'!$G$10:$G$2009),""))</f>
        <v/>
      </c>
      <c r="V154" s="57">
        <f>IF(OR($A154="",V$136=""),"",IFERROR(COUNTIFS('Employee Mapping'!$J$10:$J$2009,$A154,'Employee Mapping'!$K$10:$K$2009,V$134,'Employee Mapping'!$L$10:$L$2009,V$136)/COUNTA('Employee Mapping'!$G$10:$G$2009),""))</f>
        <v/>
      </c>
      <c r="W154" s="57">
        <f>IF(OR($A154="",W$136=""),"",IFERROR(COUNTIFS('Employee Mapping'!$J$10:$J$2009,$A154,'Employee Mapping'!$K$10:$K$2009,W$134,'Employee Mapping'!$L$10:$L$2009,W$136)/COUNTA('Employee Mapping'!$G$10:$G$2009),""))</f>
        <v/>
      </c>
      <c r="X154" s="57">
        <f>IF(OR($A154="",X$136=""),"",IFERROR(COUNTIFS('Employee Mapping'!$J$10:$J$2009,$A154,'Employee Mapping'!$K$10:$K$2009,X$134,'Employee Mapping'!$L$10:$L$2009,X$136)/COUNTA('Employee Mapping'!$G$10:$G$2009),""))</f>
        <v/>
      </c>
      <c r="Y154" s="57">
        <f>IF(OR($A154="",Y$136=""),"",IFERROR(COUNTIFS('Employee Mapping'!$J$10:$J$2009,$A154,'Employee Mapping'!$K$10:$K$2009,Y$134,'Employee Mapping'!$L$10:$L$2009,Y$136)/COUNTA('Employee Mapping'!$G$10:$G$2009),""))</f>
        <v/>
      </c>
      <c r="Z154" s="57">
        <f>IF(OR($A154="",Z$136=""),"",IFERROR(COUNTIFS('Employee Mapping'!$J$10:$J$2009,$A154,'Employee Mapping'!$K$10:$K$2009,Z$134,'Employee Mapping'!$L$10:$L$2009,Z$136)/COUNTA('Employee Mapping'!$G$10:$G$2009),""))</f>
        <v/>
      </c>
      <c r="AA154" s="57">
        <f>IF(OR($A154="",AA$136=""),"",IFERROR(COUNTIFS('Employee Mapping'!$J$10:$J$2009,$A154,'Employee Mapping'!$K$10:$K$2009,AA$134,'Employee Mapping'!$L$10:$L$2009,AA$136)/COUNTA('Employee Mapping'!$G$10:$G$2009),""))</f>
        <v/>
      </c>
      <c r="AB154" s="57">
        <f>IF(OR($A154="",AB$136=""),"",IFERROR(COUNTIFS('Employee Mapping'!$J$10:$J$2009,$A154,'Employee Mapping'!$K$10:$K$2009,AB$134,'Employee Mapping'!$L$10:$L$2009,AB$136)/COUNTA('Employee Mapping'!$G$10:$G$2009),""))</f>
        <v/>
      </c>
      <c r="AC154" s="57">
        <f>IF(OR($A154="",AC$136=""),"",IFERROR(COUNTIFS('Employee Mapping'!$J$10:$J$2009,$A154,'Employee Mapping'!$K$10:$K$2009,AC$134,'Employee Mapping'!$L$10:$L$2009,AC$136)/COUNTA('Employee Mapping'!$G$10:$G$2009),""))</f>
        <v/>
      </c>
      <c r="AD154" s="57">
        <f>IF(OR($A154="",AD$136=""),"",IFERROR(COUNTIFS('Employee Mapping'!$J$10:$J$2009,$A154,'Employee Mapping'!$K$10:$K$2009,AD$134,'Employee Mapping'!$L$10:$L$2009,AD$136)/COUNTA('Employee Mapping'!$G$10:$G$2009),""))</f>
        <v/>
      </c>
      <c r="AE154" s="57">
        <f>IF(OR($A154="",AE$136=""),"",IFERROR(COUNTIFS('Employee Mapping'!$J$10:$J$2009,$A154,'Employee Mapping'!$K$10:$K$2009,AE$134,'Employee Mapping'!$L$10:$L$2009,AE$136)/COUNTA('Employee Mapping'!$G$10:$G$2009),""))</f>
        <v/>
      </c>
      <c r="AF154" s="57">
        <f>IF(OR($A154="",AF$136=""),"",IFERROR(COUNTIFS('Employee Mapping'!$J$10:$J$2009,$A154,'Employee Mapping'!$K$10:$K$2009,AF$134,'Employee Mapping'!$L$10:$L$2009,AF$136)/COUNTA('Employee Mapping'!$G$10:$G$2009),""))</f>
        <v/>
      </c>
      <c r="AG154" s="57">
        <f>IF(OR($A154="",AG$136=""),"",IFERROR(COUNTIFS('Employee Mapping'!$J$10:$J$2009,$A154,'Employee Mapping'!$K$10:$K$2009,AG$134,'Employee Mapping'!$L$10:$L$2009,AG$136)/COUNTA('Employee Mapping'!$G$10:$G$2009),""))</f>
        <v/>
      </c>
      <c r="AH154" s="57">
        <f>IF(OR($A154="",AH$136=""),"",IFERROR(COUNTIFS('Employee Mapping'!$J$10:$J$2009,$A154,'Employee Mapping'!$K$10:$K$2009,AH$134,'Employee Mapping'!$L$10:$L$2009,AH$136)/COUNTA('Employee Mapping'!$G$10:$G$2009),""))</f>
        <v/>
      </c>
      <c r="AI154" s="57">
        <f>IF(OR($A154="",AI$136=""),"",IFERROR(COUNTIFS('Employee Mapping'!$J$10:$J$2009,$A154,'Employee Mapping'!$K$10:$K$2009,AI$134,'Employee Mapping'!$L$10:$L$2009,AI$136)/COUNTA('Employee Mapping'!$G$10:$G$2009),""))</f>
        <v/>
      </c>
      <c r="AJ154" s="57">
        <f>IF(OR($A154="",AJ$136=""),"",IFERROR(COUNTIFS('Employee Mapping'!$J$10:$J$2009,$A154,'Employee Mapping'!$K$10:$K$2009,AJ$134,'Employee Mapping'!$L$10:$L$2009,AJ$136)/COUNTA('Employee Mapping'!$G$10:$G$2009),""))</f>
        <v/>
      </c>
      <c r="AK154" s="57">
        <f>IF(OR($A154="",AK$136=""),"",IFERROR(COUNTIFS('Employee Mapping'!$J$10:$J$2009,$A154,'Employee Mapping'!$K$10:$K$2009,AK$134,'Employee Mapping'!$L$10:$L$2009,AK$136)/COUNTA('Employee Mapping'!$G$10:$G$2009),""))</f>
        <v/>
      </c>
      <c r="AL154" s="57">
        <f>IF(OR($A154="",AL$136=""),"",IFERROR(COUNTIFS('Employee Mapping'!$J$10:$J$2009,$A154,'Employee Mapping'!$K$10:$K$2009,AL$134,'Employee Mapping'!$L$10:$L$2009,AL$136)/COUNTA('Employee Mapping'!$G$10:$G$2009),""))</f>
        <v/>
      </c>
      <c r="AM154" s="57">
        <f>IF(OR($A154="",AM$136=""),"",IFERROR(COUNTIFS('Employee Mapping'!$J$10:$J$2009,$A154,'Employee Mapping'!$K$10:$K$2009,AM$134,'Employee Mapping'!$L$10:$L$2009,AM$136)/COUNTA('Employee Mapping'!$G$10:$G$2009),""))</f>
        <v/>
      </c>
      <c r="AN154" s="57">
        <f>IF(OR($A154="",AN$136=""),"",IFERROR(COUNTIFS('Employee Mapping'!$J$10:$J$2009,$A154,'Employee Mapping'!$K$10:$K$2009,AN$134,'Employee Mapping'!$L$10:$L$2009,AN$136)/COUNTA('Employee Mapping'!$G$10:$G$2009),""))</f>
        <v/>
      </c>
      <c r="AO154" s="57">
        <f>IF(OR($A154="",AO$136=""),"",IFERROR(COUNTIFS('Employee Mapping'!$J$10:$J$2009,$A154,'Employee Mapping'!$K$10:$K$2009,AO$134,'Employee Mapping'!$L$10:$L$2009,AO$136)/COUNTA('Employee Mapping'!$G$10:$G$2009),""))</f>
        <v/>
      </c>
      <c r="AP154" s="57">
        <f>IF(OR($A154="",AP$136=""),"",IFERROR(COUNTIFS('Employee Mapping'!$J$10:$J$2009,$A154,'Employee Mapping'!$K$10:$K$2009,AP$134,'Employee Mapping'!$L$10:$L$2009,AP$136)/COUNTA('Employee Mapping'!$G$10:$G$2009),""))</f>
        <v/>
      </c>
      <c r="AQ154" s="57">
        <f>IF(OR($A154="",AQ$136=""),"",IFERROR(COUNTIFS('Employee Mapping'!$J$10:$J$2009,$A154,'Employee Mapping'!$K$10:$K$2009,AQ$134,'Employee Mapping'!$L$10:$L$2009,AQ$136)/COUNTA('Employee Mapping'!$G$10:$G$2009),""))</f>
        <v/>
      </c>
      <c r="AR154" s="57">
        <f>IF(OR($A154="",AR$136=""),"",IFERROR(COUNTIFS('Employee Mapping'!$J$10:$J$2009,$A154,'Employee Mapping'!$K$10:$K$2009,AR$134,'Employee Mapping'!$L$10:$L$2009,AR$136)/COUNTA('Employee Mapping'!$G$10:$G$2009),""))</f>
        <v/>
      </c>
      <c r="AS154" s="57">
        <f>IF(OR($A154="",AS$136=""),"",IFERROR(COUNTIFS('Employee Mapping'!$J$10:$J$2009,$A154,'Employee Mapping'!$K$10:$K$2009,AS$134,'Employee Mapping'!$L$10:$L$2009,AS$136)/COUNTA('Employee Mapping'!$G$10:$G$2009),""))</f>
        <v/>
      </c>
      <c r="AT154" s="57">
        <f>IF(OR($A154="",AT$136=""),"",IFERROR(COUNTIFS('Employee Mapping'!$J$10:$J$2009,$A154,'Employee Mapping'!$K$10:$K$2009,AT$134,'Employee Mapping'!$L$10:$L$2009,AT$136)/COUNTA('Employee Mapping'!$G$10:$G$2009),""))</f>
        <v/>
      </c>
      <c r="AU154" s="57">
        <f>IF(OR($A154="",AU$136=""),"",IFERROR(COUNTIFS('Employee Mapping'!$J$10:$J$2009,$A154,'Employee Mapping'!$K$10:$K$2009,AU$134,'Employee Mapping'!$L$10:$L$2009,AU$136)/COUNTA('Employee Mapping'!$G$10:$G$2009),""))</f>
        <v/>
      </c>
      <c r="AV154" s="57">
        <f>IF(OR($A154="",AV$136=""),"",IFERROR(COUNTIFS('Employee Mapping'!$J$10:$J$2009,$A154,'Employee Mapping'!$K$10:$K$2009,AV$134,'Employee Mapping'!$L$10:$L$2009,AV$136)/COUNTA('Employee Mapping'!$G$10:$G$2009),""))</f>
        <v/>
      </c>
      <c r="AW154" s="57">
        <f>IF(OR($A154="",AW$136=""),"",IFERROR(COUNTIFS('Employee Mapping'!$J$10:$J$2009,$A154,'Employee Mapping'!$K$10:$K$2009,AW$134,'Employee Mapping'!$L$10:$L$2009,AW$136)/COUNTA('Employee Mapping'!$G$10:$G$2009),""))</f>
        <v/>
      </c>
      <c r="AX154" s="57">
        <f>IF(OR($A154="",AX$136=""),"",IFERROR(COUNTIFS('Employee Mapping'!$J$10:$J$2009,$A154,'Employee Mapping'!$K$10:$K$2009,AX$134,'Employee Mapping'!$L$10:$L$2009,AX$136)/COUNTA('Employee Mapping'!$G$10:$G$2009),""))</f>
        <v/>
      </c>
      <c r="AY154" s="57">
        <f>IF(OR($A154="",AY$136=""),"",IFERROR(COUNTIFS('Employee Mapping'!$J$10:$J$2009,$A154,'Employee Mapping'!$K$10:$K$2009,AY$134,'Employee Mapping'!$L$10:$L$2009,AY$136)/COUNTA('Employee Mapping'!$G$10:$G$2009),""))</f>
        <v/>
      </c>
      <c r="AZ154" s="57">
        <f>IF(OR($A154="",AZ$136=""),"",IFERROR(COUNTIFS('Employee Mapping'!$J$10:$J$2009,$A154,'Employee Mapping'!$K$10:$K$2009,AZ$134,'Employee Mapping'!$L$10:$L$2009,AZ$136)/COUNTA('Employee Mapping'!$G$10:$G$2009),""))</f>
        <v/>
      </c>
      <c r="BA154" s="57">
        <f>IF(OR($A154="",BA$136=""),"",IFERROR(COUNTIFS('Employee Mapping'!$J$10:$J$2009,$A154,'Employee Mapping'!$K$10:$K$2009,BA$134,'Employee Mapping'!$L$10:$L$2009,BA$136)/COUNTA('Employee Mapping'!$G$10:$G$2009),""))</f>
        <v/>
      </c>
      <c r="BB154" s="57">
        <f>IF(OR($A154="",BB$136=""),"",IFERROR(COUNTIFS('Employee Mapping'!$J$10:$J$2009,$A154,'Employee Mapping'!$K$10:$K$2009,BB$134,'Employee Mapping'!$L$10:$L$2009,BB$136)/COUNTA('Employee Mapping'!$G$10:$G$2009),""))</f>
        <v/>
      </c>
      <c r="BC154" s="57">
        <f>IF(OR($A154="",BC$136=""),"",IFERROR(COUNTIFS('Employee Mapping'!$J$10:$J$2009,$A154,'Employee Mapping'!$K$10:$K$2009,BC$134,'Employee Mapping'!$L$10:$L$2009,BC$136)/COUNTA('Employee Mapping'!$G$10:$G$2009),""))</f>
        <v/>
      </c>
      <c r="BD154" s="57">
        <f>IF(OR($A154="",BD$136=""),"",IFERROR(COUNTIFS('Employee Mapping'!$J$10:$J$2009,$A154,'Employee Mapping'!$K$10:$K$2009,BD$134,'Employee Mapping'!$L$10:$L$2009,BD$136)/COUNTA('Employee Mapping'!$G$10:$G$2009),""))</f>
        <v/>
      </c>
      <c r="BE154" s="57">
        <f>IF(OR($A154="",BE$136=""),"",IFERROR(COUNTIFS('Employee Mapping'!$J$10:$J$2009,$A154,'Employee Mapping'!$K$10:$K$2009,BE$134,'Employee Mapping'!$L$10:$L$2009,BE$136)/COUNTA('Employee Mapping'!$G$10:$G$2009),""))</f>
        <v/>
      </c>
      <c r="BF154" s="57">
        <f>IF(OR($A154="",BF$136=""),"",IFERROR(COUNTIFS('Employee Mapping'!$J$10:$J$2009,$A154,'Employee Mapping'!$K$10:$K$2009,BF$134,'Employee Mapping'!$L$10:$L$2009,BF$136)/COUNTA('Employee Mapping'!$G$10:$G$2009),""))</f>
        <v/>
      </c>
      <c r="BG154" s="57">
        <f>IF(OR($A154="",BG$136=""),"",IFERROR(COUNTIFS('Employee Mapping'!$J$10:$J$2009,$A154,'Employee Mapping'!$K$10:$K$2009,BG$134,'Employee Mapping'!$L$10:$L$2009,BG$136)/COUNTA('Employee Mapping'!$G$10:$G$2009),""))</f>
        <v/>
      </c>
      <c r="BH154" s="57">
        <f>IF(OR($A154="",BH$136=""),"",IFERROR(COUNTIFS('Employee Mapping'!$J$10:$J$2009,$A154,'Employee Mapping'!$K$10:$K$2009,BH$134,'Employee Mapping'!$L$10:$L$2009,BH$136)/COUNTA('Employee Mapping'!$G$10:$G$2009),""))</f>
        <v/>
      </c>
      <c r="BI154" s="57">
        <f>IF(OR($A154="",BI$136=""),"",IFERROR(COUNTIFS('Employee Mapping'!$J$10:$J$2009,$A154,'Employee Mapping'!$K$10:$K$2009,BI$134,'Employee Mapping'!$L$10:$L$2009,BI$136)/COUNTA('Employee Mapping'!$G$10:$G$2009),""))</f>
        <v/>
      </c>
      <c r="BJ154" s="57">
        <f>IF(OR($A154="",BJ$136=""),"",IFERROR(COUNTIFS('Employee Mapping'!$J$10:$J$2009,$A154,'Employee Mapping'!$K$10:$K$2009,BJ$134,'Employee Mapping'!$L$10:$L$2009,BJ$136)/COUNTA('Employee Mapping'!$G$10:$G$2009),""))</f>
        <v/>
      </c>
      <c r="BK154" s="57">
        <f>IF(OR($A154="",BK$136=""),"",IFERROR(COUNTIFS('Employee Mapping'!$J$10:$J$2009,$A154,'Employee Mapping'!$K$10:$K$2009,BK$134,'Employee Mapping'!$L$10:$L$2009,BK$136)/COUNTA('Employee Mapping'!$G$10:$G$2009),""))</f>
        <v/>
      </c>
      <c r="BL154" s="57">
        <f>IF(OR($A154="",BL$136=""),"",IFERROR(COUNTIFS('Employee Mapping'!$J$10:$J$2009,$A154,'Employee Mapping'!$K$10:$K$2009,BL$134,'Employee Mapping'!$L$10:$L$2009,BL$136)/COUNTA('Employee Mapping'!$G$10:$G$2009),""))</f>
        <v/>
      </c>
      <c r="BM154" s="57">
        <f>IF(OR($A154="",BM$136=""),"",IFERROR(COUNTIFS('Employee Mapping'!$J$10:$J$2009,$A154,'Employee Mapping'!$K$10:$K$2009,BM$134,'Employee Mapping'!$L$10:$L$2009,BM$136)/COUNTA('Employee Mapping'!$G$10:$G$2009),""))</f>
        <v/>
      </c>
      <c r="BN154" s="57">
        <f>IF(OR($A154="",BN$136=""),"",IFERROR(COUNTIFS('Employee Mapping'!$J$10:$J$2009,$A154,'Employee Mapping'!$K$10:$K$2009,BN$134,'Employee Mapping'!$L$10:$L$2009,BN$136)/COUNTA('Employee Mapping'!$G$10:$G$2009),""))</f>
        <v/>
      </c>
      <c r="BO154" s="57">
        <f>IF(OR($A154="",BO$136=""),"",IFERROR(COUNTIFS('Employee Mapping'!$J$10:$J$2009,$A154,'Employee Mapping'!$K$10:$K$2009,BO$134,'Employee Mapping'!$L$10:$L$2009,BO$136)/COUNTA('Employee Mapping'!$G$10:$G$2009),""))</f>
        <v/>
      </c>
      <c r="BP154" s="57">
        <f>IF(OR($A154="",BP$136=""),"",IFERROR(COUNTIFS('Employee Mapping'!$J$10:$J$2009,$A154,'Employee Mapping'!$K$10:$K$2009,BP$134,'Employee Mapping'!$L$10:$L$2009,BP$136)/COUNTA('Employee Mapping'!$G$10:$G$2009),""))</f>
        <v/>
      </c>
      <c r="BQ154" s="57">
        <f>IF(OR($A154="",BQ$136=""),"",IFERROR(COUNTIFS('Employee Mapping'!$J$10:$J$2009,$A154,'Employee Mapping'!$K$10:$K$2009,BQ$134,'Employee Mapping'!$L$10:$L$2009,BQ$136)/COUNTA('Employee Mapping'!$G$10:$G$2009),""))</f>
        <v/>
      </c>
      <c r="BR154" s="57">
        <f>IF(OR($A154="",BR$136=""),"",IFERROR(COUNTIFS('Employee Mapping'!$J$10:$J$2009,$A154,'Employee Mapping'!$K$10:$K$2009,BR$134,'Employee Mapping'!$L$10:$L$2009,BR$136)/COUNTA('Employee Mapping'!$G$10:$G$2009),""))</f>
        <v/>
      </c>
      <c r="BS154" s="57">
        <f>IF(OR($A154="",BS$136=""),"",IFERROR(COUNTIFS('Employee Mapping'!$J$10:$J$2009,$A154,'Employee Mapping'!$K$10:$K$2009,BS$134,'Employee Mapping'!$L$10:$L$2009,BS$136)/COUNTA('Employee Mapping'!$G$10:$G$2009),""))</f>
        <v/>
      </c>
      <c r="BT154" s="57">
        <f>IF(OR($A154="",BT$136=""),"",IFERROR(COUNTIFS('Employee Mapping'!$J$10:$J$2009,$A154,'Employee Mapping'!$K$10:$K$2009,BT$134,'Employee Mapping'!$L$10:$L$2009,BT$136)/COUNTA('Employee Mapping'!$G$10:$G$2009),""))</f>
        <v/>
      </c>
      <c r="BU154" s="57">
        <f>IF(OR($A154="",BU$136=""),"",IFERROR(COUNTIFS('Employee Mapping'!$J$10:$J$2009,$A154,'Employee Mapping'!$K$10:$K$2009,BU$134,'Employee Mapping'!$L$10:$L$2009,BU$136)/COUNTA('Employee Mapping'!$G$10:$G$2009),""))</f>
        <v/>
      </c>
      <c r="BV154" s="57">
        <f>IF(OR($A154="",BV$136=""),"",IFERROR(COUNTIFS('Employee Mapping'!$J$10:$J$2009,$A154,'Employee Mapping'!$K$10:$K$2009,BV$134,'Employee Mapping'!$L$10:$L$2009,BV$136)/COUNTA('Employee Mapping'!$G$10:$G$2009),""))</f>
        <v/>
      </c>
      <c r="BW154" s="57">
        <f>IF(OR($A154="",BW$136=""),"",IFERROR(COUNTIFS('Employee Mapping'!$J$10:$J$2009,$A154,'Employee Mapping'!$K$10:$K$2009,BW$134,'Employee Mapping'!$L$10:$L$2009,BW$136)/COUNTA('Employee Mapping'!$G$10:$G$2009),""))</f>
        <v/>
      </c>
      <c r="BX154" s="57">
        <f>IF(OR($A154="",BX$136=""),"",IFERROR(COUNTIFS('Employee Mapping'!$J$10:$J$2009,$A154,'Employee Mapping'!$K$10:$K$2009,BX$134,'Employee Mapping'!$L$10:$L$2009,BX$136)/COUNTA('Employee Mapping'!$G$10:$G$2009),""))</f>
        <v/>
      </c>
      <c r="BY154" s="57">
        <f>IF(OR($A154="",BY$136=""),"",IFERROR(COUNTIFS('Employee Mapping'!$J$10:$J$2009,$A154,'Employee Mapping'!$K$10:$K$2009,BY$134,'Employee Mapping'!$L$10:$L$2009,BY$136)/COUNTA('Employee Mapping'!$G$10:$G$2009),""))</f>
        <v/>
      </c>
      <c r="BZ154" s="57">
        <f>IF(OR($A154="",BZ$136=""),"",IFERROR(COUNTIFS('Employee Mapping'!$J$10:$J$2009,$A154,'Employee Mapping'!$K$10:$K$2009,BZ$134,'Employee Mapping'!$L$10:$L$2009,BZ$136)/COUNTA('Employee Mapping'!$G$10:$G$2009),""))</f>
        <v/>
      </c>
      <c r="CA154" s="57">
        <f>IF(OR($A154="",CA$136=""),"",IFERROR(COUNTIFS('Employee Mapping'!$J$10:$J$2009,$A154,'Employee Mapping'!$K$10:$K$2009,CA$134,'Employee Mapping'!$L$10:$L$2009,CA$136)/COUNTA('Employee Mapping'!$G$10:$G$2009),""))</f>
        <v/>
      </c>
      <c r="CB154" s="57">
        <f>IF(OR($A154="",CB$136=""),"",IFERROR(COUNTIFS('Employee Mapping'!$J$10:$J$2009,$A154,'Employee Mapping'!$K$10:$K$2009,CB$134,'Employee Mapping'!$L$10:$L$2009,CB$136)/COUNTA('Employee Mapping'!$G$10:$G$2009),""))</f>
        <v/>
      </c>
      <c r="CC154" s="57">
        <f>IF(OR($A154="",CC$136=""),"",IFERROR(COUNTIFS('Employee Mapping'!$J$10:$J$2009,$A154,'Employee Mapping'!$K$10:$K$2009,CC$134,'Employee Mapping'!$L$10:$L$2009,CC$136)/COUNTA('Employee Mapping'!$G$10:$G$2009),""))</f>
        <v/>
      </c>
      <c r="CD154" s="57">
        <f>IF(OR($A154="",CD$136=""),"",IFERROR(COUNTIFS('Employee Mapping'!$J$10:$J$2009,$A154,'Employee Mapping'!$K$10:$K$2009,CD$134,'Employee Mapping'!$L$10:$L$2009,CD$136)/COUNTA('Employee Mapping'!$G$10:$G$2009),""))</f>
        <v/>
      </c>
      <c r="CE154" s="57">
        <f>IF(OR($A154="",CE$136=""),"",IFERROR(COUNTIFS('Employee Mapping'!$J$10:$J$2009,$A154,'Employee Mapping'!$K$10:$K$2009,CE$134,'Employee Mapping'!$L$10:$L$2009,CE$136)/COUNTA('Employee Mapping'!$G$10:$G$2009),""))</f>
        <v/>
      </c>
      <c r="CF154" s="57">
        <f>IF(OR($A154="",CF$136=""),"",IFERROR(COUNTIFS('Employee Mapping'!$J$10:$J$2009,$A154,'Employee Mapping'!$K$10:$K$2009,CF$134,'Employee Mapping'!$L$10:$L$2009,CF$136)/COUNTA('Employee Mapping'!$G$10:$G$2009),""))</f>
        <v/>
      </c>
      <c r="CG154" s="57">
        <f>IF(OR($A154="",CG$136=""),"",IFERROR(COUNTIFS('Employee Mapping'!$J$10:$J$2009,$A154,'Employee Mapping'!$K$10:$K$2009,CG$134,'Employee Mapping'!$L$10:$L$2009,CG$136)/COUNTA('Employee Mapping'!$G$10:$G$2009),""))</f>
        <v/>
      </c>
      <c r="CH154" s="57">
        <f>IF(OR($A154="",CH$136=""),"",IFERROR(COUNTIFS('Employee Mapping'!$J$10:$J$2009,$A154,'Employee Mapping'!$K$10:$K$2009,CH$134,'Employee Mapping'!$L$10:$L$2009,CH$136)/COUNTA('Employee Mapping'!$G$10:$G$2009),""))</f>
        <v/>
      </c>
      <c r="CI154" s="57">
        <f>IF(OR($A154="",CI$136=""),"",IFERROR(COUNTIFS('Employee Mapping'!$J$10:$J$2009,$A154,'Employee Mapping'!$K$10:$K$2009,CI$134,'Employee Mapping'!$L$10:$L$2009,CI$136)/COUNTA('Employee Mapping'!$G$10:$G$2009),""))</f>
        <v/>
      </c>
      <c r="CJ154" s="57">
        <f>IF(OR($A154="",CJ$136=""),"",IFERROR(COUNTIFS('Employee Mapping'!$J$10:$J$2009,$A154,'Employee Mapping'!$K$10:$K$2009,CJ$134,'Employee Mapping'!$L$10:$L$2009,CJ$136)/COUNTA('Employee Mapping'!$G$10:$G$2009),""))</f>
        <v/>
      </c>
      <c r="CK154" s="57">
        <f>IF(OR($A154="",CK$136=""),"",IFERROR(COUNTIFS('Employee Mapping'!$J$10:$J$2009,$A154,'Employee Mapping'!$K$10:$K$2009,CK$134,'Employee Mapping'!$L$10:$L$2009,CK$136)/COUNTA('Employee Mapping'!$G$10:$G$2009),""))</f>
        <v/>
      </c>
      <c r="CL154" s="57">
        <f>IF(OR($A154="",CL$136=""),"",IFERROR(COUNTIFS('Employee Mapping'!$J$10:$J$2009,$A154,'Employee Mapping'!$K$10:$K$2009,CL$134,'Employee Mapping'!$L$10:$L$2009,CL$136)/COUNTA('Employee Mapping'!$G$10:$G$2009),""))</f>
        <v/>
      </c>
      <c r="CM154" s="57">
        <f>IF(OR($A154="",CM$136=""),"",IFERROR(COUNTIFS('Employee Mapping'!$J$10:$J$2009,$A154,'Employee Mapping'!$K$10:$K$2009,CM$134,'Employee Mapping'!$L$10:$L$2009,CM$136)/COUNTA('Employee Mapping'!$G$10:$G$2009),""))</f>
        <v/>
      </c>
      <c r="CN154" s="57">
        <f>IF(OR($A154="",CN$136=""),"",IFERROR(COUNTIFS('Employee Mapping'!$J$10:$J$2009,$A154,'Employee Mapping'!$K$10:$K$2009,CN$134,'Employee Mapping'!$L$10:$L$2009,CN$136)/COUNTA('Employee Mapping'!$G$10:$G$2009),""))</f>
        <v/>
      </c>
      <c r="CO154" s="57">
        <f>IF(OR($A154="",CO$136=""),"",IFERROR(COUNTIFS('Employee Mapping'!$J$10:$J$2009,$A154,'Employee Mapping'!$K$10:$K$2009,CO$134,'Employee Mapping'!$L$10:$L$2009,CO$136)/COUNTA('Employee Mapping'!$G$10:$G$2009),""))</f>
        <v/>
      </c>
      <c r="CP154" s="57">
        <f>IF(OR($A154="",CP$136=""),"",IFERROR(COUNTIFS('Employee Mapping'!$J$10:$J$2009,$A154,'Employee Mapping'!$K$10:$K$2009,CP$134,'Employee Mapping'!$L$10:$L$2009,CP$136)/COUNTA('Employee Mapping'!$G$10:$G$2009),""))</f>
        <v/>
      </c>
      <c r="CQ154" s="57">
        <f>IF(OR($A154="",CQ$136=""),"",IFERROR(COUNTIFS('Employee Mapping'!$J$10:$J$2009,$A154,'Employee Mapping'!$K$10:$K$2009,CQ$134,'Employee Mapping'!$L$10:$L$2009,CQ$136)/COUNTA('Employee Mapping'!$G$10:$G$2009),""))</f>
        <v/>
      </c>
      <c r="CR154" s="57">
        <f>IF(OR($A154="",CR$136=""),"",IFERROR(COUNTIFS('Employee Mapping'!$J$10:$J$2009,$A154,'Employee Mapping'!$K$10:$K$2009,CR$134,'Employee Mapping'!$L$10:$L$2009,CR$136)/COUNTA('Employee Mapping'!$G$10:$G$2009),""))</f>
        <v/>
      </c>
      <c r="CS154" s="57">
        <f>IF(OR($A154="",CS$136=""),"",IFERROR(COUNTIFS('Employee Mapping'!$J$10:$J$2009,$A154,'Employee Mapping'!$K$10:$K$2009,CS$134,'Employee Mapping'!$L$10:$L$2009,CS$136)/COUNTA('Employee Mapping'!$G$10:$G$2009),""))</f>
        <v/>
      </c>
      <c r="CT154" s="57">
        <f>IF(OR($A154="",CT$136=""),"",IFERROR(COUNTIFS('Employee Mapping'!$J$10:$J$2009,$A154,'Employee Mapping'!$K$10:$K$2009,CT$134,'Employee Mapping'!$L$10:$L$2009,CT$136)/COUNTA('Employee Mapping'!$G$10:$G$2009),""))</f>
        <v/>
      </c>
      <c r="CU154" s="58">
        <f>IF($A154="","",SUM(C154:CT154))</f>
        <v/>
      </c>
    </row>
    <row r="155">
      <c r="A155">
        <f>IF(SETUP!$C166="","",SETUP!$C166)</f>
        <v/>
      </c>
      <c r="B155" s="9">
        <f>IF(SETUP!$C166="","",SETUP!$B166&amp;" / "&amp;SETUP!$D166)</f>
        <v/>
      </c>
      <c r="C155" s="57">
        <f>IF(OR($A155="",C$136=""),"",IFERROR(COUNTIFS('Employee Mapping'!$J$10:$J$2009,$A155,'Employee Mapping'!$K$10:$K$2009,C$134,'Employee Mapping'!$L$10:$L$2009,C$136)/COUNTA('Employee Mapping'!$G$10:$G$2009),""))</f>
        <v/>
      </c>
      <c r="D155" s="57">
        <f>IF(OR($A155="",D$136=""),"",IFERROR(COUNTIFS('Employee Mapping'!$J$10:$J$2009,$A155,'Employee Mapping'!$K$10:$K$2009,D$134,'Employee Mapping'!$L$10:$L$2009,D$136)/COUNTA('Employee Mapping'!$G$10:$G$2009),""))</f>
        <v/>
      </c>
      <c r="E155" s="57">
        <f>IF(OR($A155="",E$136=""),"",IFERROR(COUNTIFS('Employee Mapping'!$J$10:$J$2009,$A155,'Employee Mapping'!$K$10:$K$2009,E$134,'Employee Mapping'!$L$10:$L$2009,E$136)/COUNTA('Employee Mapping'!$G$10:$G$2009),""))</f>
        <v/>
      </c>
      <c r="F155" s="57">
        <f>IF(OR($A155="",F$136=""),"",IFERROR(COUNTIFS('Employee Mapping'!$J$10:$J$2009,$A155,'Employee Mapping'!$K$10:$K$2009,F$134,'Employee Mapping'!$L$10:$L$2009,F$136)/COUNTA('Employee Mapping'!$G$10:$G$2009),""))</f>
        <v/>
      </c>
      <c r="G155" s="57">
        <f>IF(OR($A155="",G$136=""),"",IFERROR(COUNTIFS('Employee Mapping'!$J$10:$J$2009,$A155,'Employee Mapping'!$K$10:$K$2009,G$134,'Employee Mapping'!$L$10:$L$2009,G$136)/COUNTA('Employee Mapping'!$G$10:$G$2009),""))</f>
        <v/>
      </c>
      <c r="H155" s="57">
        <f>IF(OR($A155="",H$136=""),"",IFERROR(COUNTIFS('Employee Mapping'!$J$10:$J$2009,$A155,'Employee Mapping'!$K$10:$K$2009,H$134,'Employee Mapping'!$L$10:$L$2009,H$136)/COUNTA('Employee Mapping'!$G$10:$G$2009),""))</f>
        <v/>
      </c>
      <c r="I155" s="57">
        <f>IF(OR($A155="",I$136=""),"",IFERROR(COUNTIFS('Employee Mapping'!$J$10:$J$2009,$A155,'Employee Mapping'!$K$10:$K$2009,I$134,'Employee Mapping'!$L$10:$L$2009,I$136)/COUNTA('Employee Mapping'!$G$10:$G$2009),""))</f>
        <v/>
      </c>
      <c r="J155" s="57">
        <f>IF(OR($A155="",J$136=""),"",IFERROR(COUNTIFS('Employee Mapping'!$J$10:$J$2009,$A155,'Employee Mapping'!$K$10:$K$2009,J$134,'Employee Mapping'!$L$10:$L$2009,J$136)/COUNTA('Employee Mapping'!$G$10:$G$2009),""))</f>
        <v/>
      </c>
      <c r="K155" s="57">
        <f>IF(OR($A155="",K$136=""),"",IFERROR(COUNTIFS('Employee Mapping'!$J$10:$J$2009,$A155,'Employee Mapping'!$K$10:$K$2009,K$134,'Employee Mapping'!$L$10:$L$2009,K$136)/COUNTA('Employee Mapping'!$G$10:$G$2009),""))</f>
        <v/>
      </c>
      <c r="L155" s="57">
        <f>IF(OR($A155="",L$136=""),"",IFERROR(COUNTIFS('Employee Mapping'!$J$10:$J$2009,$A155,'Employee Mapping'!$K$10:$K$2009,L$134,'Employee Mapping'!$L$10:$L$2009,L$136)/COUNTA('Employee Mapping'!$G$10:$G$2009),""))</f>
        <v/>
      </c>
      <c r="M155" s="57">
        <f>IF(OR($A155="",M$136=""),"",IFERROR(COUNTIFS('Employee Mapping'!$J$10:$J$2009,$A155,'Employee Mapping'!$K$10:$K$2009,M$134,'Employee Mapping'!$L$10:$L$2009,M$136)/COUNTA('Employee Mapping'!$G$10:$G$2009),""))</f>
        <v/>
      </c>
      <c r="N155" s="57">
        <f>IF(OR($A155="",N$136=""),"",IFERROR(COUNTIFS('Employee Mapping'!$J$10:$J$2009,$A155,'Employee Mapping'!$K$10:$K$2009,N$134,'Employee Mapping'!$L$10:$L$2009,N$136)/COUNTA('Employee Mapping'!$G$10:$G$2009),""))</f>
        <v/>
      </c>
      <c r="O155" s="57">
        <f>IF(OR($A155="",O$136=""),"",IFERROR(COUNTIFS('Employee Mapping'!$J$10:$J$2009,$A155,'Employee Mapping'!$K$10:$K$2009,O$134,'Employee Mapping'!$L$10:$L$2009,O$136)/COUNTA('Employee Mapping'!$G$10:$G$2009),""))</f>
        <v/>
      </c>
      <c r="P155" s="57">
        <f>IF(OR($A155="",P$136=""),"",IFERROR(COUNTIFS('Employee Mapping'!$J$10:$J$2009,$A155,'Employee Mapping'!$K$10:$K$2009,P$134,'Employee Mapping'!$L$10:$L$2009,P$136)/COUNTA('Employee Mapping'!$G$10:$G$2009),""))</f>
        <v/>
      </c>
      <c r="Q155" s="57">
        <f>IF(OR($A155="",Q$136=""),"",IFERROR(COUNTIFS('Employee Mapping'!$J$10:$J$2009,$A155,'Employee Mapping'!$K$10:$K$2009,Q$134,'Employee Mapping'!$L$10:$L$2009,Q$136)/COUNTA('Employee Mapping'!$G$10:$G$2009),""))</f>
        <v/>
      </c>
      <c r="R155" s="57">
        <f>IF(OR($A155="",R$136=""),"",IFERROR(COUNTIFS('Employee Mapping'!$J$10:$J$2009,$A155,'Employee Mapping'!$K$10:$K$2009,R$134,'Employee Mapping'!$L$10:$L$2009,R$136)/COUNTA('Employee Mapping'!$G$10:$G$2009),""))</f>
        <v/>
      </c>
      <c r="S155" s="57">
        <f>IF(OR($A155="",S$136=""),"",IFERROR(COUNTIFS('Employee Mapping'!$J$10:$J$2009,$A155,'Employee Mapping'!$K$10:$K$2009,S$134,'Employee Mapping'!$L$10:$L$2009,S$136)/COUNTA('Employee Mapping'!$G$10:$G$2009),""))</f>
        <v/>
      </c>
      <c r="T155" s="57">
        <f>IF(OR($A155="",T$136=""),"",IFERROR(COUNTIFS('Employee Mapping'!$J$10:$J$2009,$A155,'Employee Mapping'!$K$10:$K$2009,T$134,'Employee Mapping'!$L$10:$L$2009,T$136)/COUNTA('Employee Mapping'!$G$10:$G$2009),""))</f>
        <v/>
      </c>
      <c r="U155" s="57">
        <f>IF(OR($A155="",U$136=""),"",IFERROR(COUNTIFS('Employee Mapping'!$J$10:$J$2009,$A155,'Employee Mapping'!$K$10:$K$2009,U$134,'Employee Mapping'!$L$10:$L$2009,U$136)/COUNTA('Employee Mapping'!$G$10:$G$2009),""))</f>
        <v/>
      </c>
      <c r="V155" s="57">
        <f>IF(OR($A155="",V$136=""),"",IFERROR(COUNTIFS('Employee Mapping'!$J$10:$J$2009,$A155,'Employee Mapping'!$K$10:$K$2009,V$134,'Employee Mapping'!$L$10:$L$2009,V$136)/COUNTA('Employee Mapping'!$G$10:$G$2009),""))</f>
        <v/>
      </c>
      <c r="W155" s="57">
        <f>IF(OR($A155="",W$136=""),"",IFERROR(COUNTIFS('Employee Mapping'!$J$10:$J$2009,$A155,'Employee Mapping'!$K$10:$K$2009,W$134,'Employee Mapping'!$L$10:$L$2009,W$136)/COUNTA('Employee Mapping'!$G$10:$G$2009),""))</f>
        <v/>
      </c>
      <c r="X155" s="57">
        <f>IF(OR($A155="",X$136=""),"",IFERROR(COUNTIFS('Employee Mapping'!$J$10:$J$2009,$A155,'Employee Mapping'!$K$10:$K$2009,X$134,'Employee Mapping'!$L$10:$L$2009,X$136)/COUNTA('Employee Mapping'!$G$10:$G$2009),""))</f>
        <v/>
      </c>
      <c r="Y155" s="57">
        <f>IF(OR($A155="",Y$136=""),"",IFERROR(COUNTIFS('Employee Mapping'!$J$10:$J$2009,$A155,'Employee Mapping'!$K$10:$K$2009,Y$134,'Employee Mapping'!$L$10:$L$2009,Y$136)/COUNTA('Employee Mapping'!$G$10:$G$2009),""))</f>
        <v/>
      </c>
      <c r="Z155" s="57">
        <f>IF(OR($A155="",Z$136=""),"",IFERROR(COUNTIFS('Employee Mapping'!$J$10:$J$2009,$A155,'Employee Mapping'!$K$10:$K$2009,Z$134,'Employee Mapping'!$L$10:$L$2009,Z$136)/COUNTA('Employee Mapping'!$G$10:$G$2009),""))</f>
        <v/>
      </c>
      <c r="AA155" s="57">
        <f>IF(OR($A155="",AA$136=""),"",IFERROR(COUNTIFS('Employee Mapping'!$J$10:$J$2009,$A155,'Employee Mapping'!$K$10:$K$2009,AA$134,'Employee Mapping'!$L$10:$L$2009,AA$136)/COUNTA('Employee Mapping'!$G$10:$G$2009),""))</f>
        <v/>
      </c>
      <c r="AB155" s="57">
        <f>IF(OR($A155="",AB$136=""),"",IFERROR(COUNTIFS('Employee Mapping'!$J$10:$J$2009,$A155,'Employee Mapping'!$K$10:$K$2009,AB$134,'Employee Mapping'!$L$10:$L$2009,AB$136)/COUNTA('Employee Mapping'!$G$10:$G$2009),""))</f>
        <v/>
      </c>
      <c r="AC155" s="57">
        <f>IF(OR($A155="",AC$136=""),"",IFERROR(COUNTIFS('Employee Mapping'!$J$10:$J$2009,$A155,'Employee Mapping'!$K$10:$K$2009,AC$134,'Employee Mapping'!$L$10:$L$2009,AC$136)/COUNTA('Employee Mapping'!$G$10:$G$2009),""))</f>
        <v/>
      </c>
      <c r="AD155" s="57">
        <f>IF(OR($A155="",AD$136=""),"",IFERROR(COUNTIFS('Employee Mapping'!$J$10:$J$2009,$A155,'Employee Mapping'!$K$10:$K$2009,AD$134,'Employee Mapping'!$L$10:$L$2009,AD$136)/COUNTA('Employee Mapping'!$G$10:$G$2009),""))</f>
        <v/>
      </c>
      <c r="AE155" s="57">
        <f>IF(OR($A155="",AE$136=""),"",IFERROR(COUNTIFS('Employee Mapping'!$J$10:$J$2009,$A155,'Employee Mapping'!$K$10:$K$2009,AE$134,'Employee Mapping'!$L$10:$L$2009,AE$136)/COUNTA('Employee Mapping'!$G$10:$G$2009),""))</f>
        <v/>
      </c>
      <c r="AF155" s="57">
        <f>IF(OR($A155="",AF$136=""),"",IFERROR(COUNTIFS('Employee Mapping'!$J$10:$J$2009,$A155,'Employee Mapping'!$K$10:$K$2009,AF$134,'Employee Mapping'!$L$10:$L$2009,AF$136)/COUNTA('Employee Mapping'!$G$10:$G$2009),""))</f>
        <v/>
      </c>
      <c r="AG155" s="57">
        <f>IF(OR($A155="",AG$136=""),"",IFERROR(COUNTIFS('Employee Mapping'!$J$10:$J$2009,$A155,'Employee Mapping'!$K$10:$K$2009,AG$134,'Employee Mapping'!$L$10:$L$2009,AG$136)/COUNTA('Employee Mapping'!$G$10:$G$2009),""))</f>
        <v/>
      </c>
      <c r="AH155" s="57">
        <f>IF(OR($A155="",AH$136=""),"",IFERROR(COUNTIFS('Employee Mapping'!$J$10:$J$2009,$A155,'Employee Mapping'!$K$10:$K$2009,AH$134,'Employee Mapping'!$L$10:$L$2009,AH$136)/COUNTA('Employee Mapping'!$G$10:$G$2009),""))</f>
        <v/>
      </c>
      <c r="AI155" s="57">
        <f>IF(OR($A155="",AI$136=""),"",IFERROR(COUNTIFS('Employee Mapping'!$J$10:$J$2009,$A155,'Employee Mapping'!$K$10:$K$2009,AI$134,'Employee Mapping'!$L$10:$L$2009,AI$136)/COUNTA('Employee Mapping'!$G$10:$G$2009),""))</f>
        <v/>
      </c>
      <c r="AJ155" s="57">
        <f>IF(OR($A155="",AJ$136=""),"",IFERROR(COUNTIFS('Employee Mapping'!$J$10:$J$2009,$A155,'Employee Mapping'!$K$10:$K$2009,AJ$134,'Employee Mapping'!$L$10:$L$2009,AJ$136)/COUNTA('Employee Mapping'!$G$10:$G$2009),""))</f>
        <v/>
      </c>
      <c r="AK155" s="57">
        <f>IF(OR($A155="",AK$136=""),"",IFERROR(COUNTIFS('Employee Mapping'!$J$10:$J$2009,$A155,'Employee Mapping'!$K$10:$K$2009,AK$134,'Employee Mapping'!$L$10:$L$2009,AK$136)/COUNTA('Employee Mapping'!$G$10:$G$2009),""))</f>
        <v/>
      </c>
      <c r="AL155" s="57">
        <f>IF(OR($A155="",AL$136=""),"",IFERROR(COUNTIFS('Employee Mapping'!$J$10:$J$2009,$A155,'Employee Mapping'!$K$10:$K$2009,AL$134,'Employee Mapping'!$L$10:$L$2009,AL$136)/COUNTA('Employee Mapping'!$G$10:$G$2009),""))</f>
        <v/>
      </c>
      <c r="AM155" s="57">
        <f>IF(OR($A155="",AM$136=""),"",IFERROR(COUNTIFS('Employee Mapping'!$J$10:$J$2009,$A155,'Employee Mapping'!$K$10:$K$2009,AM$134,'Employee Mapping'!$L$10:$L$2009,AM$136)/COUNTA('Employee Mapping'!$G$10:$G$2009),""))</f>
        <v/>
      </c>
      <c r="AN155" s="57">
        <f>IF(OR($A155="",AN$136=""),"",IFERROR(COUNTIFS('Employee Mapping'!$J$10:$J$2009,$A155,'Employee Mapping'!$K$10:$K$2009,AN$134,'Employee Mapping'!$L$10:$L$2009,AN$136)/COUNTA('Employee Mapping'!$G$10:$G$2009),""))</f>
        <v/>
      </c>
      <c r="AO155" s="57">
        <f>IF(OR($A155="",AO$136=""),"",IFERROR(COUNTIFS('Employee Mapping'!$J$10:$J$2009,$A155,'Employee Mapping'!$K$10:$K$2009,AO$134,'Employee Mapping'!$L$10:$L$2009,AO$136)/COUNTA('Employee Mapping'!$G$10:$G$2009),""))</f>
        <v/>
      </c>
      <c r="AP155" s="57">
        <f>IF(OR($A155="",AP$136=""),"",IFERROR(COUNTIFS('Employee Mapping'!$J$10:$J$2009,$A155,'Employee Mapping'!$K$10:$K$2009,AP$134,'Employee Mapping'!$L$10:$L$2009,AP$136)/COUNTA('Employee Mapping'!$G$10:$G$2009),""))</f>
        <v/>
      </c>
      <c r="AQ155" s="57">
        <f>IF(OR($A155="",AQ$136=""),"",IFERROR(COUNTIFS('Employee Mapping'!$J$10:$J$2009,$A155,'Employee Mapping'!$K$10:$K$2009,AQ$134,'Employee Mapping'!$L$10:$L$2009,AQ$136)/COUNTA('Employee Mapping'!$G$10:$G$2009),""))</f>
        <v/>
      </c>
      <c r="AR155" s="57">
        <f>IF(OR($A155="",AR$136=""),"",IFERROR(COUNTIFS('Employee Mapping'!$J$10:$J$2009,$A155,'Employee Mapping'!$K$10:$K$2009,AR$134,'Employee Mapping'!$L$10:$L$2009,AR$136)/COUNTA('Employee Mapping'!$G$10:$G$2009),""))</f>
        <v/>
      </c>
      <c r="AS155" s="57">
        <f>IF(OR($A155="",AS$136=""),"",IFERROR(COUNTIFS('Employee Mapping'!$J$10:$J$2009,$A155,'Employee Mapping'!$K$10:$K$2009,AS$134,'Employee Mapping'!$L$10:$L$2009,AS$136)/COUNTA('Employee Mapping'!$G$10:$G$2009),""))</f>
        <v/>
      </c>
      <c r="AT155" s="57">
        <f>IF(OR($A155="",AT$136=""),"",IFERROR(COUNTIFS('Employee Mapping'!$J$10:$J$2009,$A155,'Employee Mapping'!$K$10:$K$2009,AT$134,'Employee Mapping'!$L$10:$L$2009,AT$136)/COUNTA('Employee Mapping'!$G$10:$G$2009),""))</f>
        <v/>
      </c>
      <c r="AU155" s="57">
        <f>IF(OR($A155="",AU$136=""),"",IFERROR(COUNTIFS('Employee Mapping'!$J$10:$J$2009,$A155,'Employee Mapping'!$K$10:$K$2009,AU$134,'Employee Mapping'!$L$10:$L$2009,AU$136)/COUNTA('Employee Mapping'!$G$10:$G$2009),""))</f>
        <v/>
      </c>
      <c r="AV155" s="57">
        <f>IF(OR($A155="",AV$136=""),"",IFERROR(COUNTIFS('Employee Mapping'!$J$10:$J$2009,$A155,'Employee Mapping'!$K$10:$K$2009,AV$134,'Employee Mapping'!$L$10:$L$2009,AV$136)/COUNTA('Employee Mapping'!$G$10:$G$2009),""))</f>
        <v/>
      </c>
      <c r="AW155" s="57">
        <f>IF(OR($A155="",AW$136=""),"",IFERROR(COUNTIFS('Employee Mapping'!$J$10:$J$2009,$A155,'Employee Mapping'!$K$10:$K$2009,AW$134,'Employee Mapping'!$L$10:$L$2009,AW$136)/COUNTA('Employee Mapping'!$G$10:$G$2009),""))</f>
        <v/>
      </c>
      <c r="AX155" s="57">
        <f>IF(OR($A155="",AX$136=""),"",IFERROR(COUNTIFS('Employee Mapping'!$J$10:$J$2009,$A155,'Employee Mapping'!$K$10:$K$2009,AX$134,'Employee Mapping'!$L$10:$L$2009,AX$136)/COUNTA('Employee Mapping'!$G$10:$G$2009),""))</f>
        <v/>
      </c>
      <c r="AY155" s="57">
        <f>IF(OR($A155="",AY$136=""),"",IFERROR(COUNTIFS('Employee Mapping'!$J$10:$J$2009,$A155,'Employee Mapping'!$K$10:$K$2009,AY$134,'Employee Mapping'!$L$10:$L$2009,AY$136)/COUNTA('Employee Mapping'!$G$10:$G$2009),""))</f>
        <v/>
      </c>
      <c r="AZ155" s="57">
        <f>IF(OR($A155="",AZ$136=""),"",IFERROR(COUNTIFS('Employee Mapping'!$J$10:$J$2009,$A155,'Employee Mapping'!$K$10:$K$2009,AZ$134,'Employee Mapping'!$L$10:$L$2009,AZ$136)/COUNTA('Employee Mapping'!$G$10:$G$2009),""))</f>
        <v/>
      </c>
      <c r="BA155" s="57">
        <f>IF(OR($A155="",BA$136=""),"",IFERROR(COUNTIFS('Employee Mapping'!$J$10:$J$2009,$A155,'Employee Mapping'!$K$10:$K$2009,BA$134,'Employee Mapping'!$L$10:$L$2009,BA$136)/COUNTA('Employee Mapping'!$G$10:$G$2009),""))</f>
        <v/>
      </c>
      <c r="BB155" s="57">
        <f>IF(OR($A155="",BB$136=""),"",IFERROR(COUNTIFS('Employee Mapping'!$J$10:$J$2009,$A155,'Employee Mapping'!$K$10:$K$2009,BB$134,'Employee Mapping'!$L$10:$L$2009,BB$136)/COUNTA('Employee Mapping'!$G$10:$G$2009),""))</f>
        <v/>
      </c>
      <c r="BC155" s="57">
        <f>IF(OR($A155="",BC$136=""),"",IFERROR(COUNTIFS('Employee Mapping'!$J$10:$J$2009,$A155,'Employee Mapping'!$K$10:$K$2009,BC$134,'Employee Mapping'!$L$10:$L$2009,BC$136)/COUNTA('Employee Mapping'!$G$10:$G$2009),""))</f>
        <v/>
      </c>
      <c r="BD155" s="57">
        <f>IF(OR($A155="",BD$136=""),"",IFERROR(COUNTIFS('Employee Mapping'!$J$10:$J$2009,$A155,'Employee Mapping'!$K$10:$K$2009,BD$134,'Employee Mapping'!$L$10:$L$2009,BD$136)/COUNTA('Employee Mapping'!$G$10:$G$2009),""))</f>
        <v/>
      </c>
      <c r="BE155" s="57">
        <f>IF(OR($A155="",BE$136=""),"",IFERROR(COUNTIFS('Employee Mapping'!$J$10:$J$2009,$A155,'Employee Mapping'!$K$10:$K$2009,BE$134,'Employee Mapping'!$L$10:$L$2009,BE$136)/COUNTA('Employee Mapping'!$G$10:$G$2009),""))</f>
        <v/>
      </c>
      <c r="BF155" s="57">
        <f>IF(OR($A155="",BF$136=""),"",IFERROR(COUNTIFS('Employee Mapping'!$J$10:$J$2009,$A155,'Employee Mapping'!$K$10:$K$2009,BF$134,'Employee Mapping'!$L$10:$L$2009,BF$136)/COUNTA('Employee Mapping'!$G$10:$G$2009),""))</f>
        <v/>
      </c>
      <c r="BG155" s="57">
        <f>IF(OR($A155="",BG$136=""),"",IFERROR(COUNTIFS('Employee Mapping'!$J$10:$J$2009,$A155,'Employee Mapping'!$K$10:$K$2009,BG$134,'Employee Mapping'!$L$10:$L$2009,BG$136)/COUNTA('Employee Mapping'!$G$10:$G$2009),""))</f>
        <v/>
      </c>
      <c r="BH155" s="57">
        <f>IF(OR($A155="",BH$136=""),"",IFERROR(COUNTIFS('Employee Mapping'!$J$10:$J$2009,$A155,'Employee Mapping'!$K$10:$K$2009,BH$134,'Employee Mapping'!$L$10:$L$2009,BH$136)/COUNTA('Employee Mapping'!$G$10:$G$2009),""))</f>
        <v/>
      </c>
      <c r="BI155" s="57">
        <f>IF(OR($A155="",BI$136=""),"",IFERROR(COUNTIFS('Employee Mapping'!$J$10:$J$2009,$A155,'Employee Mapping'!$K$10:$K$2009,BI$134,'Employee Mapping'!$L$10:$L$2009,BI$136)/COUNTA('Employee Mapping'!$G$10:$G$2009),""))</f>
        <v/>
      </c>
      <c r="BJ155" s="57">
        <f>IF(OR($A155="",BJ$136=""),"",IFERROR(COUNTIFS('Employee Mapping'!$J$10:$J$2009,$A155,'Employee Mapping'!$K$10:$K$2009,BJ$134,'Employee Mapping'!$L$10:$L$2009,BJ$136)/COUNTA('Employee Mapping'!$G$10:$G$2009),""))</f>
        <v/>
      </c>
      <c r="BK155" s="57">
        <f>IF(OR($A155="",BK$136=""),"",IFERROR(COUNTIFS('Employee Mapping'!$J$10:$J$2009,$A155,'Employee Mapping'!$K$10:$K$2009,BK$134,'Employee Mapping'!$L$10:$L$2009,BK$136)/COUNTA('Employee Mapping'!$G$10:$G$2009),""))</f>
        <v/>
      </c>
      <c r="BL155" s="57">
        <f>IF(OR($A155="",BL$136=""),"",IFERROR(COUNTIFS('Employee Mapping'!$J$10:$J$2009,$A155,'Employee Mapping'!$K$10:$K$2009,BL$134,'Employee Mapping'!$L$10:$L$2009,BL$136)/COUNTA('Employee Mapping'!$G$10:$G$2009),""))</f>
        <v/>
      </c>
      <c r="BM155" s="57">
        <f>IF(OR($A155="",BM$136=""),"",IFERROR(COUNTIFS('Employee Mapping'!$J$10:$J$2009,$A155,'Employee Mapping'!$K$10:$K$2009,BM$134,'Employee Mapping'!$L$10:$L$2009,BM$136)/COUNTA('Employee Mapping'!$G$10:$G$2009),""))</f>
        <v/>
      </c>
      <c r="BN155" s="57">
        <f>IF(OR($A155="",BN$136=""),"",IFERROR(COUNTIFS('Employee Mapping'!$J$10:$J$2009,$A155,'Employee Mapping'!$K$10:$K$2009,BN$134,'Employee Mapping'!$L$10:$L$2009,BN$136)/COUNTA('Employee Mapping'!$G$10:$G$2009),""))</f>
        <v/>
      </c>
      <c r="BO155" s="57">
        <f>IF(OR($A155="",BO$136=""),"",IFERROR(COUNTIFS('Employee Mapping'!$J$10:$J$2009,$A155,'Employee Mapping'!$K$10:$K$2009,BO$134,'Employee Mapping'!$L$10:$L$2009,BO$136)/COUNTA('Employee Mapping'!$G$10:$G$2009),""))</f>
        <v/>
      </c>
      <c r="BP155" s="57">
        <f>IF(OR($A155="",BP$136=""),"",IFERROR(COUNTIFS('Employee Mapping'!$J$10:$J$2009,$A155,'Employee Mapping'!$K$10:$K$2009,BP$134,'Employee Mapping'!$L$10:$L$2009,BP$136)/COUNTA('Employee Mapping'!$G$10:$G$2009),""))</f>
        <v/>
      </c>
      <c r="BQ155" s="57">
        <f>IF(OR($A155="",BQ$136=""),"",IFERROR(COUNTIFS('Employee Mapping'!$J$10:$J$2009,$A155,'Employee Mapping'!$K$10:$K$2009,BQ$134,'Employee Mapping'!$L$10:$L$2009,BQ$136)/COUNTA('Employee Mapping'!$G$10:$G$2009),""))</f>
        <v/>
      </c>
      <c r="BR155" s="57">
        <f>IF(OR($A155="",BR$136=""),"",IFERROR(COUNTIFS('Employee Mapping'!$J$10:$J$2009,$A155,'Employee Mapping'!$K$10:$K$2009,BR$134,'Employee Mapping'!$L$10:$L$2009,BR$136)/COUNTA('Employee Mapping'!$G$10:$G$2009),""))</f>
        <v/>
      </c>
      <c r="BS155" s="57">
        <f>IF(OR($A155="",BS$136=""),"",IFERROR(COUNTIFS('Employee Mapping'!$J$10:$J$2009,$A155,'Employee Mapping'!$K$10:$K$2009,BS$134,'Employee Mapping'!$L$10:$L$2009,BS$136)/COUNTA('Employee Mapping'!$G$10:$G$2009),""))</f>
        <v/>
      </c>
      <c r="BT155" s="57">
        <f>IF(OR($A155="",BT$136=""),"",IFERROR(COUNTIFS('Employee Mapping'!$J$10:$J$2009,$A155,'Employee Mapping'!$K$10:$K$2009,BT$134,'Employee Mapping'!$L$10:$L$2009,BT$136)/COUNTA('Employee Mapping'!$G$10:$G$2009),""))</f>
        <v/>
      </c>
      <c r="BU155" s="57">
        <f>IF(OR($A155="",BU$136=""),"",IFERROR(COUNTIFS('Employee Mapping'!$J$10:$J$2009,$A155,'Employee Mapping'!$K$10:$K$2009,BU$134,'Employee Mapping'!$L$10:$L$2009,BU$136)/COUNTA('Employee Mapping'!$G$10:$G$2009),""))</f>
        <v/>
      </c>
      <c r="BV155" s="57">
        <f>IF(OR($A155="",BV$136=""),"",IFERROR(COUNTIFS('Employee Mapping'!$J$10:$J$2009,$A155,'Employee Mapping'!$K$10:$K$2009,BV$134,'Employee Mapping'!$L$10:$L$2009,BV$136)/COUNTA('Employee Mapping'!$G$10:$G$2009),""))</f>
        <v/>
      </c>
      <c r="BW155" s="57">
        <f>IF(OR($A155="",BW$136=""),"",IFERROR(COUNTIFS('Employee Mapping'!$J$10:$J$2009,$A155,'Employee Mapping'!$K$10:$K$2009,BW$134,'Employee Mapping'!$L$10:$L$2009,BW$136)/COUNTA('Employee Mapping'!$G$10:$G$2009),""))</f>
        <v/>
      </c>
      <c r="BX155" s="57">
        <f>IF(OR($A155="",BX$136=""),"",IFERROR(COUNTIFS('Employee Mapping'!$J$10:$J$2009,$A155,'Employee Mapping'!$K$10:$K$2009,BX$134,'Employee Mapping'!$L$10:$L$2009,BX$136)/COUNTA('Employee Mapping'!$G$10:$G$2009),""))</f>
        <v/>
      </c>
      <c r="BY155" s="57">
        <f>IF(OR($A155="",BY$136=""),"",IFERROR(COUNTIFS('Employee Mapping'!$J$10:$J$2009,$A155,'Employee Mapping'!$K$10:$K$2009,BY$134,'Employee Mapping'!$L$10:$L$2009,BY$136)/COUNTA('Employee Mapping'!$G$10:$G$2009),""))</f>
        <v/>
      </c>
      <c r="BZ155" s="57">
        <f>IF(OR($A155="",BZ$136=""),"",IFERROR(COUNTIFS('Employee Mapping'!$J$10:$J$2009,$A155,'Employee Mapping'!$K$10:$K$2009,BZ$134,'Employee Mapping'!$L$10:$L$2009,BZ$136)/COUNTA('Employee Mapping'!$G$10:$G$2009),""))</f>
        <v/>
      </c>
      <c r="CA155" s="57">
        <f>IF(OR($A155="",CA$136=""),"",IFERROR(COUNTIFS('Employee Mapping'!$J$10:$J$2009,$A155,'Employee Mapping'!$K$10:$K$2009,CA$134,'Employee Mapping'!$L$10:$L$2009,CA$136)/COUNTA('Employee Mapping'!$G$10:$G$2009),""))</f>
        <v/>
      </c>
      <c r="CB155" s="57">
        <f>IF(OR($A155="",CB$136=""),"",IFERROR(COUNTIFS('Employee Mapping'!$J$10:$J$2009,$A155,'Employee Mapping'!$K$10:$K$2009,CB$134,'Employee Mapping'!$L$10:$L$2009,CB$136)/COUNTA('Employee Mapping'!$G$10:$G$2009),""))</f>
        <v/>
      </c>
      <c r="CC155" s="57">
        <f>IF(OR($A155="",CC$136=""),"",IFERROR(COUNTIFS('Employee Mapping'!$J$10:$J$2009,$A155,'Employee Mapping'!$K$10:$K$2009,CC$134,'Employee Mapping'!$L$10:$L$2009,CC$136)/COUNTA('Employee Mapping'!$G$10:$G$2009),""))</f>
        <v/>
      </c>
      <c r="CD155" s="57">
        <f>IF(OR($A155="",CD$136=""),"",IFERROR(COUNTIFS('Employee Mapping'!$J$10:$J$2009,$A155,'Employee Mapping'!$K$10:$K$2009,CD$134,'Employee Mapping'!$L$10:$L$2009,CD$136)/COUNTA('Employee Mapping'!$G$10:$G$2009),""))</f>
        <v/>
      </c>
      <c r="CE155" s="57">
        <f>IF(OR($A155="",CE$136=""),"",IFERROR(COUNTIFS('Employee Mapping'!$J$10:$J$2009,$A155,'Employee Mapping'!$K$10:$K$2009,CE$134,'Employee Mapping'!$L$10:$L$2009,CE$136)/COUNTA('Employee Mapping'!$G$10:$G$2009),""))</f>
        <v/>
      </c>
      <c r="CF155" s="57">
        <f>IF(OR($A155="",CF$136=""),"",IFERROR(COUNTIFS('Employee Mapping'!$J$10:$J$2009,$A155,'Employee Mapping'!$K$10:$K$2009,CF$134,'Employee Mapping'!$L$10:$L$2009,CF$136)/COUNTA('Employee Mapping'!$G$10:$G$2009),""))</f>
        <v/>
      </c>
      <c r="CG155" s="57">
        <f>IF(OR($A155="",CG$136=""),"",IFERROR(COUNTIFS('Employee Mapping'!$J$10:$J$2009,$A155,'Employee Mapping'!$K$10:$K$2009,CG$134,'Employee Mapping'!$L$10:$L$2009,CG$136)/COUNTA('Employee Mapping'!$G$10:$G$2009),""))</f>
        <v/>
      </c>
      <c r="CH155" s="57">
        <f>IF(OR($A155="",CH$136=""),"",IFERROR(COUNTIFS('Employee Mapping'!$J$10:$J$2009,$A155,'Employee Mapping'!$K$10:$K$2009,CH$134,'Employee Mapping'!$L$10:$L$2009,CH$136)/COUNTA('Employee Mapping'!$G$10:$G$2009),""))</f>
        <v/>
      </c>
      <c r="CI155" s="57">
        <f>IF(OR($A155="",CI$136=""),"",IFERROR(COUNTIFS('Employee Mapping'!$J$10:$J$2009,$A155,'Employee Mapping'!$K$10:$K$2009,CI$134,'Employee Mapping'!$L$10:$L$2009,CI$136)/COUNTA('Employee Mapping'!$G$10:$G$2009),""))</f>
        <v/>
      </c>
      <c r="CJ155" s="57">
        <f>IF(OR($A155="",CJ$136=""),"",IFERROR(COUNTIFS('Employee Mapping'!$J$10:$J$2009,$A155,'Employee Mapping'!$K$10:$K$2009,CJ$134,'Employee Mapping'!$L$10:$L$2009,CJ$136)/COUNTA('Employee Mapping'!$G$10:$G$2009),""))</f>
        <v/>
      </c>
      <c r="CK155" s="57">
        <f>IF(OR($A155="",CK$136=""),"",IFERROR(COUNTIFS('Employee Mapping'!$J$10:$J$2009,$A155,'Employee Mapping'!$K$10:$K$2009,CK$134,'Employee Mapping'!$L$10:$L$2009,CK$136)/COUNTA('Employee Mapping'!$G$10:$G$2009),""))</f>
        <v/>
      </c>
      <c r="CL155" s="57">
        <f>IF(OR($A155="",CL$136=""),"",IFERROR(COUNTIFS('Employee Mapping'!$J$10:$J$2009,$A155,'Employee Mapping'!$K$10:$K$2009,CL$134,'Employee Mapping'!$L$10:$L$2009,CL$136)/COUNTA('Employee Mapping'!$G$10:$G$2009),""))</f>
        <v/>
      </c>
      <c r="CM155" s="57">
        <f>IF(OR($A155="",CM$136=""),"",IFERROR(COUNTIFS('Employee Mapping'!$J$10:$J$2009,$A155,'Employee Mapping'!$K$10:$K$2009,CM$134,'Employee Mapping'!$L$10:$L$2009,CM$136)/COUNTA('Employee Mapping'!$G$10:$G$2009),""))</f>
        <v/>
      </c>
      <c r="CN155" s="57">
        <f>IF(OR($A155="",CN$136=""),"",IFERROR(COUNTIFS('Employee Mapping'!$J$10:$J$2009,$A155,'Employee Mapping'!$K$10:$K$2009,CN$134,'Employee Mapping'!$L$10:$L$2009,CN$136)/COUNTA('Employee Mapping'!$G$10:$G$2009),""))</f>
        <v/>
      </c>
      <c r="CO155" s="57">
        <f>IF(OR($A155="",CO$136=""),"",IFERROR(COUNTIFS('Employee Mapping'!$J$10:$J$2009,$A155,'Employee Mapping'!$K$10:$K$2009,CO$134,'Employee Mapping'!$L$10:$L$2009,CO$136)/COUNTA('Employee Mapping'!$G$10:$G$2009),""))</f>
        <v/>
      </c>
      <c r="CP155" s="57">
        <f>IF(OR($A155="",CP$136=""),"",IFERROR(COUNTIFS('Employee Mapping'!$J$10:$J$2009,$A155,'Employee Mapping'!$K$10:$K$2009,CP$134,'Employee Mapping'!$L$10:$L$2009,CP$136)/COUNTA('Employee Mapping'!$G$10:$G$2009),""))</f>
        <v/>
      </c>
      <c r="CQ155" s="57">
        <f>IF(OR($A155="",CQ$136=""),"",IFERROR(COUNTIFS('Employee Mapping'!$J$10:$J$2009,$A155,'Employee Mapping'!$K$10:$K$2009,CQ$134,'Employee Mapping'!$L$10:$L$2009,CQ$136)/COUNTA('Employee Mapping'!$G$10:$G$2009),""))</f>
        <v/>
      </c>
      <c r="CR155" s="57">
        <f>IF(OR($A155="",CR$136=""),"",IFERROR(COUNTIFS('Employee Mapping'!$J$10:$J$2009,$A155,'Employee Mapping'!$K$10:$K$2009,CR$134,'Employee Mapping'!$L$10:$L$2009,CR$136)/COUNTA('Employee Mapping'!$G$10:$G$2009),""))</f>
        <v/>
      </c>
      <c r="CS155" s="57">
        <f>IF(OR($A155="",CS$136=""),"",IFERROR(COUNTIFS('Employee Mapping'!$J$10:$J$2009,$A155,'Employee Mapping'!$K$10:$K$2009,CS$134,'Employee Mapping'!$L$10:$L$2009,CS$136)/COUNTA('Employee Mapping'!$G$10:$G$2009),""))</f>
        <v/>
      </c>
      <c r="CT155" s="57">
        <f>IF(OR($A155="",CT$136=""),"",IFERROR(COUNTIFS('Employee Mapping'!$J$10:$J$2009,$A155,'Employee Mapping'!$K$10:$K$2009,CT$134,'Employee Mapping'!$L$10:$L$2009,CT$136)/COUNTA('Employee Mapping'!$G$10:$G$2009),""))</f>
        <v/>
      </c>
      <c r="CU155" s="58">
        <f>IF($A155="","",SUM(C155:CT155))</f>
        <v/>
      </c>
    </row>
    <row r="156">
      <c r="A156">
        <f>IF(SETUP!$C167="","",SETUP!$C167)</f>
        <v/>
      </c>
      <c r="B156" s="9">
        <f>IF(SETUP!$C167="","",SETUP!$B167&amp;" / "&amp;SETUP!$D167)</f>
        <v/>
      </c>
      <c r="C156" s="57">
        <f>IF(OR($A156="",C$136=""),"",IFERROR(COUNTIFS('Employee Mapping'!$J$10:$J$2009,$A156,'Employee Mapping'!$K$10:$K$2009,C$134,'Employee Mapping'!$L$10:$L$2009,C$136)/COUNTA('Employee Mapping'!$G$10:$G$2009),""))</f>
        <v/>
      </c>
      <c r="D156" s="57">
        <f>IF(OR($A156="",D$136=""),"",IFERROR(COUNTIFS('Employee Mapping'!$J$10:$J$2009,$A156,'Employee Mapping'!$K$10:$K$2009,D$134,'Employee Mapping'!$L$10:$L$2009,D$136)/COUNTA('Employee Mapping'!$G$10:$G$2009),""))</f>
        <v/>
      </c>
      <c r="E156" s="57">
        <f>IF(OR($A156="",E$136=""),"",IFERROR(COUNTIFS('Employee Mapping'!$J$10:$J$2009,$A156,'Employee Mapping'!$K$10:$K$2009,E$134,'Employee Mapping'!$L$10:$L$2009,E$136)/COUNTA('Employee Mapping'!$G$10:$G$2009),""))</f>
        <v/>
      </c>
      <c r="F156" s="57">
        <f>IF(OR($A156="",F$136=""),"",IFERROR(COUNTIFS('Employee Mapping'!$J$10:$J$2009,$A156,'Employee Mapping'!$K$10:$K$2009,F$134,'Employee Mapping'!$L$10:$L$2009,F$136)/COUNTA('Employee Mapping'!$G$10:$G$2009),""))</f>
        <v/>
      </c>
      <c r="G156" s="57">
        <f>IF(OR($A156="",G$136=""),"",IFERROR(COUNTIFS('Employee Mapping'!$J$10:$J$2009,$A156,'Employee Mapping'!$K$10:$K$2009,G$134,'Employee Mapping'!$L$10:$L$2009,G$136)/COUNTA('Employee Mapping'!$G$10:$G$2009),""))</f>
        <v/>
      </c>
      <c r="H156" s="57">
        <f>IF(OR($A156="",H$136=""),"",IFERROR(COUNTIFS('Employee Mapping'!$J$10:$J$2009,$A156,'Employee Mapping'!$K$10:$K$2009,H$134,'Employee Mapping'!$L$10:$L$2009,H$136)/COUNTA('Employee Mapping'!$G$10:$G$2009),""))</f>
        <v/>
      </c>
      <c r="I156" s="57">
        <f>IF(OR($A156="",I$136=""),"",IFERROR(COUNTIFS('Employee Mapping'!$J$10:$J$2009,$A156,'Employee Mapping'!$K$10:$K$2009,I$134,'Employee Mapping'!$L$10:$L$2009,I$136)/COUNTA('Employee Mapping'!$G$10:$G$2009),""))</f>
        <v/>
      </c>
      <c r="J156" s="57">
        <f>IF(OR($A156="",J$136=""),"",IFERROR(COUNTIFS('Employee Mapping'!$J$10:$J$2009,$A156,'Employee Mapping'!$K$10:$K$2009,J$134,'Employee Mapping'!$L$10:$L$2009,J$136)/COUNTA('Employee Mapping'!$G$10:$G$2009),""))</f>
        <v/>
      </c>
      <c r="K156" s="57">
        <f>IF(OR($A156="",K$136=""),"",IFERROR(COUNTIFS('Employee Mapping'!$J$10:$J$2009,$A156,'Employee Mapping'!$K$10:$K$2009,K$134,'Employee Mapping'!$L$10:$L$2009,K$136)/COUNTA('Employee Mapping'!$G$10:$G$2009),""))</f>
        <v/>
      </c>
      <c r="L156" s="57">
        <f>IF(OR($A156="",L$136=""),"",IFERROR(COUNTIFS('Employee Mapping'!$J$10:$J$2009,$A156,'Employee Mapping'!$K$10:$K$2009,L$134,'Employee Mapping'!$L$10:$L$2009,L$136)/COUNTA('Employee Mapping'!$G$10:$G$2009),""))</f>
        <v/>
      </c>
      <c r="M156" s="57">
        <f>IF(OR($A156="",M$136=""),"",IFERROR(COUNTIFS('Employee Mapping'!$J$10:$J$2009,$A156,'Employee Mapping'!$K$10:$K$2009,M$134,'Employee Mapping'!$L$10:$L$2009,M$136)/COUNTA('Employee Mapping'!$G$10:$G$2009),""))</f>
        <v/>
      </c>
      <c r="N156" s="57">
        <f>IF(OR($A156="",N$136=""),"",IFERROR(COUNTIFS('Employee Mapping'!$J$10:$J$2009,$A156,'Employee Mapping'!$K$10:$K$2009,N$134,'Employee Mapping'!$L$10:$L$2009,N$136)/COUNTA('Employee Mapping'!$G$10:$G$2009),""))</f>
        <v/>
      </c>
      <c r="O156" s="57">
        <f>IF(OR($A156="",O$136=""),"",IFERROR(COUNTIFS('Employee Mapping'!$J$10:$J$2009,$A156,'Employee Mapping'!$K$10:$K$2009,O$134,'Employee Mapping'!$L$10:$L$2009,O$136)/COUNTA('Employee Mapping'!$G$10:$G$2009),""))</f>
        <v/>
      </c>
      <c r="P156" s="57">
        <f>IF(OR($A156="",P$136=""),"",IFERROR(COUNTIFS('Employee Mapping'!$J$10:$J$2009,$A156,'Employee Mapping'!$K$10:$K$2009,P$134,'Employee Mapping'!$L$10:$L$2009,P$136)/COUNTA('Employee Mapping'!$G$10:$G$2009),""))</f>
        <v/>
      </c>
      <c r="Q156" s="57">
        <f>IF(OR($A156="",Q$136=""),"",IFERROR(COUNTIFS('Employee Mapping'!$J$10:$J$2009,$A156,'Employee Mapping'!$K$10:$K$2009,Q$134,'Employee Mapping'!$L$10:$L$2009,Q$136)/COUNTA('Employee Mapping'!$G$10:$G$2009),""))</f>
        <v/>
      </c>
      <c r="R156" s="57">
        <f>IF(OR($A156="",R$136=""),"",IFERROR(COUNTIFS('Employee Mapping'!$J$10:$J$2009,$A156,'Employee Mapping'!$K$10:$K$2009,R$134,'Employee Mapping'!$L$10:$L$2009,R$136)/COUNTA('Employee Mapping'!$G$10:$G$2009),""))</f>
        <v/>
      </c>
      <c r="S156" s="57">
        <f>IF(OR($A156="",S$136=""),"",IFERROR(COUNTIFS('Employee Mapping'!$J$10:$J$2009,$A156,'Employee Mapping'!$K$10:$K$2009,S$134,'Employee Mapping'!$L$10:$L$2009,S$136)/COUNTA('Employee Mapping'!$G$10:$G$2009),""))</f>
        <v/>
      </c>
      <c r="T156" s="57">
        <f>IF(OR($A156="",T$136=""),"",IFERROR(COUNTIFS('Employee Mapping'!$J$10:$J$2009,$A156,'Employee Mapping'!$K$10:$K$2009,T$134,'Employee Mapping'!$L$10:$L$2009,T$136)/COUNTA('Employee Mapping'!$G$10:$G$2009),""))</f>
        <v/>
      </c>
      <c r="U156" s="57">
        <f>IF(OR($A156="",U$136=""),"",IFERROR(COUNTIFS('Employee Mapping'!$J$10:$J$2009,$A156,'Employee Mapping'!$K$10:$K$2009,U$134,'Employee Mapping'!$L$10:$L$2009,U$136)/COUNTA('Employee Mapping'!$G$10:$G$2009),""))</f>
        <v/>
      </c>
      <c r="V156" s="57">
        <f>IF(OR($A156="",V$136=""),"",IFERROR(COUNTIFS('Employee Mapping'!$J$10:$J$2009,$A156,'Employee Mapping'!$K$10:$K$2009,V$134,'Employee Mapping'!$L$10:$L$2009,V$136)/COUNTA('Employee Mapping'!$G$10:$G$2009),""))</f>
        <v/>
      </c>
      <c r="W156" s="57">
        <f>IF(OR($A156="",W$136=""),"",IFERROR(COUNTIFS('Employee Mapping'!$J$10:$J$2009,$A156,'Employee Mapping'!$K$10:$K$2009,W$134,'Employee Mapping'!$L$10:$L$2009,W$136)/COUNTA('Employee Mapping'!$G$10:$G$2009),""))</f>
        <v/>
      </c>
      <c r="X156" s="57">
        <f>IF(OR($A156="",X$136=""),"",IFERROR(COUNTIFS('Employee Mapping'!$J$10:$J$2009,$A156,'Employee Mapping'!$K$10:$K$2009,X$134,'Employee Mapping'!$L$10:$L$2009,X$136)/COUNTA('Employee Mapping'!$G$10:$G$2009),""))</f>
        <v/>
      </c>
      <c r="Y156" s="57">
        <f>IF(OR($A156="",Y$136=""),"",IFERROR(COUNTIFS('Employee Mapping'!$J$10:$J$2009,$A156,'Employee Mapping'!$K$10:$K$2009,Y$134,'Employee Mapping'!$L$10:$L$2009,Y$136)/COUNTA('Employee Mapping'!$G$10:$G$2009),""))</f>
        <v/>
      </c>
      <c r="Z156" s="57">
        <f>IF(OR($A156="",Z$136=""),"",IFERROR(COUNTIFS('Employee Mapping'!$J$10:$J$2009,$A156,'Employee Mapping'!$K$10:$K$2009,Z$134,'Employee Mapping'!$L$10:$L$2009,Z$136)/COUNTA('Employee Mapping'!$G$10:$G$2009),""))</f>
        <v/>
      </c>
      <c r="AA156" s="57">
        <f>IF(OR($A156="",AA$136=""),"",IFERROR(COUNTIFS('Employee Mapping'!$J$10:$J$2009,$A156,'Employee Mapping'!$K$10:$K$2009,AA$134,'Employee Mapping'!$L$10:$L$2009,AA$136)/COUNTA('Employee Mapping'!$G$10:$G$2009),""))</f>
        <v/>
      </c>
      <c r="AB156" s="57">
        <f>IF(OR($A156="",AB$136=""),"",IFERROR(COUNTIFS('Employee Mapping'!$J$10:$J$2009,$A156,'Employee Mapping'!$K$10:$K$2009,AB$134,'Employee Mapping'!$L$10:$L$2009,AB$136)/COUNTA('Employee Mapping'!$G$10:$G$2009),""))</f>
        <v/>
      </c>
      <c r="AC156" s="57">
        <f>IF(OR($A156="",AC$136=""),"",IFERROR(COUNTIFS('Employee Mapping'!$J$10:$J$2009,$A156,'Employee Mapping'!$K$10:$K$2009,AC$134,'Employee Mapping'!$L$10:$L$2009,AC$136)/COUNTA('Employee Mapping'!$G$10:$G$2009),""))</f>
        <v/>
      </c>
      <c r="AD156" s="57">
        <f>IF(OR($A156="",AD$136=""),"",IFERROR(COUNTIFS('Employee Mapping'!$J$10:$J$2009,$A156,'Employee Mapping'!$K$10:$K$2009,AD$134,'Employee Mapping'!$L$10:$L$2009,AD$136)/COUNTA('Employee Mapping'!$G$10:$G$2009),""))</f>
        <v/>
      </c>
      <c r="AE156" s="57">
        <f>IF(OR($A156="",AE$136=""),"",IFERROR(COUNTIFS('Employee Mapping'!$J$10:$J$2009,$A156,'Employee Mapping'!$K$10:$K$2009,AE$134,'Employee Mapping'!$L$10:$L$2009,AE$136)/COUNTA('Employee Mapping'!$G$10:$G$2009),""))</f>
        <v/>
      </c>
      <c r="AF156" s="57">
        <f>IF(OR($A156="",AF$136=""),"",IFERROR(COUNTIFS('Employee Mapping'!$J$10:$J$2009,$A156,'Employee Mapping'!$K$10:$K$2009,AF$134,'Employee Mapping'!$L$10:$L$2009,AF$136)/COUNTA('Employee Mapping'!$G$10:$G$2009),""))</f>
        <v/>
      </c>
      <c r="AG156" s="57">
        <f>IF(OR($A156="",AG$136=""),"",IFERROR(COUNTIFS('Employee Mapping'!$J$10:$J$2009,$A156,'Employee Mapping'!$K$10:$K$2009,AG$134,'Employee Mapping'!$L$10:$L$2009,AG$136)/COUNTA('Employee Mapping'!$G$10:$G$2009),""))</f>
        <v/>
      </c>
      <c r="AH156" s="57">
        <f>IF(OR($A156="",AH$136=""),"",IFERROR(COUNTIFS('Employee Mapping'!$J$10:$J$2009,$A156,'Employee Mapping'!$K$10:$K$2009,AH$134,'Employee Mapping'!$L$10:$L$2009,AH$136)/COUNTA('Employee Mapping'!$G$10:$G$2009),""))</f>
        <v/>
      </c>
      <c r="AI156" s="57">
        <f>IF(OR($A156="",AI$136=""),"",IFERROR(COUNTIFS('Employee Mapping'!$J$10:$J$2009,$A156,'Employee Mapping'!$K$10:$K$2009,AI$134,'Employee Mapping'!$L$10:$L$2009,AI$136)/COUNTA('Employee Mapping'!$G$10:$G$2009),""))</f>
        <v/>
      </c>
      <c r="AJ156" s="57">
        <f>IF(OR($A156="",AJ$136=""),"",IFERROR(COUNTIFS('Employee Mapping'!$J$10:$J$2009,$A156,'Employee Mapping'!$K$10:$K$2009,AJ$134,'Employee Mapping'!$L$10:$L$2009,AJ$136)/COUNTA('Employee Mapping'!$G$10:$G$2009),""))</f>
        <v/>
      </c>
      <c r="AK156" s="57">
        <f>IF(OR($A156="",AK$136=""),"",IFERROR(COUNTIFS('Employee Mapping'!$J$10:$J$2009,$A156,'Employee Mapping'!$K$10:$K$2009,AK$134,'Employee Mapping'!$L$10:$L$2009,AK$136)/COUNTA('Employee Mapping'!$G$10:$G$2009),""))</f>
        <v/>
      </c>
      <c r="AL156" s="57">
        <f>IF(OR($A156="",AL$136=""),"",IFERROR(COUNTIFS('Employee Mapping'!$J$10:$J$2009,$A156,'Employee Mapping'!$K$10:$K$2009,AL$134,'Employee Mapping'!$L$10:$L$2009,AL$136)/COUNTA('Employee Mapping'!$G$10:$G$2009),""))</f>
        <v/>
      </c>
      <c r="AM156" s="57">
        <f>IF(OR($A156="",AM$136=""),"",IFERROR(COUNTIFS('Employee Mapping'!$J$10:$J$2009,$A156,'Employee Mapping'!$K$10:$K$2009,AM$134,'Employee Mapping'!$L$10:$L$2009,AM$136)/COUNTA('Employee Mapping'!$G$10:$G$2009),""))</f>
        <v/>
      </c>
      <c r="AN156" s="57">
        <f>IF(OR($A156="",AN$136=""),"",IFERROR(COUNTIFS('Employee Mapping'!$J$10:$J$2009,$A156,'Employee Mapping'!$K$10:$K$2009,AN$134,'Employee Mapping'!$L$10:$L$2009,AN$136)/COUNTA('Employee Mapping'!$G$10:$G$2009),""))</f>
        <v/>
      </c>
      <c r="AO156" s="57">
        <f>IF(OR($A156="",AO$136=""),"",IFERROR(COUNTIFS('Employee Mapping'!$J$10:$J$2009,$A156,'Employee Mapping'!$K$10:$K$2009,AO$134,'Employee Mapping'!$L$10:$L$2009,AO$136)/COUNTA('Employee Mapping'!$G$10:$G$2009),""))</f>
        <v/>
      </c>
      <c r="AP156" s="57">
        <f>IF(OR($A156="",AP$136=""),"",IFERROR(COUNTIFS('Employee Mapping'!$J$10:$J$2009,$A156,'Employee Mapping'!$K$10:$K$2009,AP$134,'Employee Mapping'!$L$10:$L$2009,AP$136)/COUNTA('Employee Mapping'!$G$10:$G$2009),""))</f>
        <v/>
      </c>
      <c r="AQ156" s="57">
        <f>IF(OR($A156="",AQ$136=""),"",IFERROR(COUNTIFS('Employee Mapping'!$J$10:$J$2009,$A156,'Employee Mapping'!$K$10:$K$2009,AQ$134,'Employee Mapping'!$L$10:$L$2009,AQ$136)/COUNTA('Employee Mapping'!$G$10:$G$2009),""))</f>
        <v/>
      </c>
      <c r="AR156" s="57">
        <f>IF(OR($A156="",AR$136=""),"",IFERROR(COUNTIFS('Employee Mapping'!$J$10:$J$2009,$A156,'Employee Mapping'!$K$10:$K$2009,AR$134,'Employee Mapping'!$L$10:$L$2009,AR$136)/COUNTA('Employee Mapping'!$G$10:$G$2009),""))</f>
        <v/>
      </c>
      <c r="AS156" s="57">
        <f>IF(OR($A156="",AS$136=""),"",IFERROR(COUNTIFS('Employee Mapping'!$J$10:$J$2009,$A156,'Employee Mapping'!$K$10:$K$2009,AS$134,'Employee Mapping'!$L$10:$L$2009,AS$136)/COUNTA('Employee Mapping'!$G$10:$G$2009),""))</f>
        <v/>
      </c>
      <c r="AT156" s="57">
        <f>IF(OR($A156="",AT$136=""),"",IFERROR(COUNTIFS('Employee Mapping'!$J$10:$J$2009,$A156,'Employee Mapping'!$K$10:$K$2009,AT$134,'Employee Mapping'!$L$10:$L$2009,AT$136)/COUNTA('Employee Mapping'!$G$10:$G$2009),""))</f>
        <v/>
      </c>
      <c r="AU156" s="57">
        <f>IF(OR($A156="",AU$136=""),"",IFERROR(COUNTIFS('Employee Mapping'!$J$10:$J$2009,$A156,'Employee Mapping'!$K$10:$K$2009,AU$134,'Employee Mapping'!$L$10:$L$2009,AU$136)/COUNTA('Employee Mapping'!$G$10:$G$2009),""))</f>
        <v/>
      </c>
      <c r="AV156" s="57">
        <f>IF(OR($A156="",AV$136=""),"",IFERROR(COUNTIFS('Employee Mapping'!$J$10:$J$2009,$A156,'Employee Mapping'!$K$10:$K$2009,AV$134,'Employee Mapping'!$L$10:$L$2009,AV$136)/COUNTA('Employee Mapping'!$G$10:$G$2009),""))</f>
        <v/>
      </c>
      <c r="AW156" s="57">
        <f>IF(OR($A156="",AW$136=""),"",IFERROR(COUNTIFS('Employee Mapping'!$J$10:$J$2009,$A156,'Employee Mapping'!$K$10:$K$2009,AW$134,'Employee Mapping'!$L$10:$L$2009,AW$136)/COUNTA('Employee Mapping'!$G$10:$G$2009),""))</f>
        <v/>
      </c>
      <c r="AX156" s="57">
        <f>IF(OR($A156="",AX$136=""),"",IFERROR(COUNTIFS('Employee Mapping'!$J$10:$J$2009,$A156,'Employee Mapping'!$K$10:$K$2009,AX$134,'Employee Mapping'!$L$10:$L$2009,AX$136)/COUNTA('Employee Mapping'!$G$10:$G$2009),""))</f>
        <v/>
      </c>
      <c r="AY156" s="57">
        <f>IF(OR($A156="",AY$136=""),"",IFERROR(COUNTIFS('Employee Mapping'!$J$10:$J$2009,$A156,'Employee Mapping'!$K$10:$K$2009,AY$134,'Employee Mapping'!$L$10:$L$2009,AY$136)/COUNTA('Employee Mapping'!$G$10:$G$2009),""))</f>
        <v/>
      </c>
      <c r="AZ156" s="57">
        <f>IF(OR($A156="",AZ$136=""),"",IFERROR(COUNTIFS('Employee Mapping'!$J$10:$J$2009,$A156,'Employee Mapping'!$K$10:$K$2009,AZ$134,'Employee Mapping'!$L$10:$L$2009,AZ$136)/COUNTA('Employee Mapping'!$G$10:$G$2009),""))</f>
        <v/>
      </c>
      <c r="BA156" s="57">
        <f>IF(OR($A156="",BA$136=""),"",IFERROR(COUNTIFS('Employee Mapping'!$J$10:$J$2009,$A156,'Employee Mapping'!$K$10:$K$2009,BA$134,'Employee Mapping'!$L$10:$L$2009,BA$136)/COUNTA('Employee Mapping'!$G$10:$G$2009),""))</f>
        <v/>
      </c>
      <c r="BB156" s="57">
        <f>IF(OR($A156="",BB$136=""),"",IFERROR(COUNTIFS('Employee Mapping'!$J$10:$J$2009,$A156,'Employee Mapping'!$K$10:$K$2009,BB$134,'Employee Mapping'!$L$10:$L$2009,BB$136)/COUNTA('Employee Mapping'!$G$10:$G$2009),""))</f>
        <v/>
      </c>
      <c r="BC156" s="57">
        <f>IF(OR($A156="",BC$136=""),"",IFERROR(COUNTIFS('Employee Mapping'!$J$10:$J$2009,$A156,'Employee Mapping'!$K$10:$K$2009,BC$134,'Employee Mapping'!$L$10:$L$2009,BC$136)/COUNTA('Employee Mapping'!$G$10:$G$2009),""))</f>
        <v/>
      </c>
      <c r="BD156" s="57">
        <f>IF(OR($A156="",BD$136=""),"",IFERROR(COUNTIFS('Employee Mapping'!$J$10:$J$2009,$A156,'Employee Mapping'!$K$10:$K$2009,BD$134,'Employee Mapping'!$L$10:$L$2009,BD$136)/COUNTA('Employee Mapping'!$G$10:$G$2009),""))</f>
        <v/>
      </c>
      <c r="BE156" s="57">
        <f>IF(OR($A156="",BE$136=""),"",IFERROR(COUNTIFS('Employee Mapping'!$J$10:$J$2009,$A156,'Employee Mapping'!$K$10:$K$2009,BE$134,'Employee Mapping'!$L$10:$L$2009,BE$136)/COUNTA('Employee Mapping'!$G$10:$G$2009),""))</f>
        <v/>
      </c>
      <c r="BF156" s="57">
        <f>IF(OR($A156="",BF$136=""),"",IFERROR(COUNTIFS('Employee Mapping'!$J$10:$J$2009,$A156,'Employee Mapping'!$K$10:$K$2009,BF$134,'Employee Mapping'!$L$10:$L$2009,BF$136)/COUNTA('Employee Mapping'!$G$10:$G$2009),""))</f>
        <v/>
      </c>
      <c r="BG156" s="57">
        <f>IF(OR($A156="",BG$136=""),"",IFERROR(COUNTIFS('Employee Mapping'!$J$10:$J$2009,$A156,'Employee Mapping'!$K$10:$K$2009,BG$134,'Employee Mapping'!$L$10:$L$2009,BG$136)/COUNTA('Employee Mapping'!$G$10:$G$2009),""))</f>
        <v/>
      </c>
      <c r="BH156" s="57">
        <f>IF(OR($A156="",BH$136=""),"",IFERROR(COUNTIFS('Employee Mapping'!$J$10:$J$2009,$A156,'Employee Mapping'!$K$10:$K$2009,BH$134,'Employee Mapping'!$L$10:$L$2009,BH$136)/COUNTA('Employee Mapping'!$G$10:$G$2009),""))</f>
        <v/>
      </c>
      <c r="BI156" s="57">
        <f>IF(OR($A156="",BI$136=""),"",IFERROR(COUNTIFS('Employee Mapping'!$J$10:$J$2009,$A156,'Employee Mapping'!$K$10:$K$2009,BI$134,'Employee Mapping'!$L$10:$L$2009,BI$136)/COUNTA('Employee Mapping'!$G$10:$G$2009),""))</f>
        <v/>
      </c>
      <c r="BJ156" s="57">
        <f>IF(OR($A156="",BJ$136=""),"",IFERROR(COUNTIFS('Employee Mapping'!$J$10:$J$2009,$A156,'Employee Mapping'!$K$10:$K$2009,BJ$134,'Employee Mapping'!$L$10:$L$2009,BJ$136)/COUNTA('Employee Mapping'!$G$10:$G$2009),""))</f>
        <v/>
      </c>
      <c r="BK156" s="57">
        <f>IF(OR($A156="",BK$136=""),"",IFERROR(COUNTIFS('Employee Mapping'!$J$10:$J$2009,$A156,'Employee Mapping'!$K$10:$K$2009,BK$134,'Employee Mapping'!$L$10:$L$2009,BK$136)/COUNTA('Employee Mapping'!$G$10:$G$2009),""))</f>
        <v/>
      </c>
      <c r="BL156" s="57">
        <f>IF(OR($A156="",BL$136=""),"",IFERROR(COUNTIFS('Employee Mapping'!$J$10:$J$2009,$A156,'Employee Mapping'!$K$10:$K$2009,BL$134,'Employee Mapping'!$L$10:$L$2009,BL$136)/COUNTA('Employee Mapping'!$G$10:$G$2009),""))</f>
        <v/>
      </c>
      <c r="BM156" s="57">
        <f>IF(OR($A156="",BM$136=""),"",IFERROR(COUNTIFS('Employee Mapping'!$J$10:$J$2009,$A156,'Employee Mapping'!$K$10:$K$2009,BM$134,'Employee Mapping'!$L$10:$L$2009,BM$136)/COUNTA('Employee Mapping'!$G$10:$G$2009),""))</f>
        <v/>
      </c>
      <c r="BN156" s="57">
        <f>IF(OR($A156="",BN$136=""),"",IFERROR(COUNTIFS('Employee Mapping'!$J$10:$J$2009,$A156,'Employee Mapping'!$K$10:$K$2009,BN$134,'Employee Mapping'!$L$10:$L$2009,BN$136)/COUNTA('Employee Mapping'!$G$10:$G$2009),""))</f>
        <v/>
      </c>
      <c r="BO156" s="57">
        <f>IF(OR($A156="",BO$136=""),"",IFERROR(COUNTIFS('Employee Mapping'!$J$10:$J$2009,$A156,'Employee Mapping'!$K$10:$K$2009,BO$134,'Employee Mapping'!$L$10:$L$2009,BO$136)/COUNTA('Employee Mapping'!$G$10:$G$2009),""))</f>
        <v/>
      </c>
      <c r="BP156" s="57">
        <f>IF(OR($A156="",BP$136=""),"",IFERROR(COUNTIFS('Employee Mapping'!$J$10:$J$2009,$A156,'Employee Mapping'!$K$10:$K$2009,BP$134,'Employee Mapping'!$L$10:$L$2009,BP$136)/COUNTA('Employee Mapping'!$G$10:$G$2009),""))</f>
        <v/>
      </c>
      <c r="BQ156" s="57">
        <f>IF(OR($A156="",BQ$136=""),"",IFERROR(COUNTIFS('Employee Mapping'!$J$10:$J$2009,$A156,'Employee Mapping'!$K$10:$K$2009,BQ$134,'Employee Mapping'!$L$10:$L$2009,BQ$136)/COUNTA('Employee Mapping'!$G$10:$G$2009),""))</f>
        <v/>
      </c>
      <c r="BR156" s="57">
        <f>IF(OR($A156="",BR$136=""),"",IFERROR(COUNTIFS('Employee Mapping'!$J$10:$J$2009,$A156,'Employee Mapping'!$K$10:$K$2009,BR$134,'Employee Mapping'!$L$10:$L$2009,BR$136)/COUNTA('Employee Mapping'!$G$10:$G$2009),""))</f>
        <v/>
      </c>
      <c r="BS156" s="57">
        <f>IF(OR($A156="",BS$136=""),"",IFERROR(COUNTIFS('Employee Mapping'!$J$10:$J$2009,$A156,'Employee Mapping'!$K$10:$K$2009,BS$134,'Employee Mapping'!$L$10:$L$2009,BS$136)/COUNTA('Employee Mapping'!$G$10:$G$2009),""))</f>
        <v/>
      </c>
      <c r="BT156" s="57">
        <f>IF(OR($A156="",BT$136=""),"",IFERROR(COUNTIFS('Employee Mapping'!$J$10:$J$2009,$A156,'Employee Mapping'!$K$10:$K$2009,BT$134,'Employee Mapping'!$L$10:$L$2009,BT$136)/COUNTA('Employee Mapping'!$G$10:$G$2009),""))</f>
        <v/>
      </c>
      <c r="BU156" s="57">
        <f>IF(OR($A156="",BU$136=""),"",IFERROR(COUNTIFS('Employee Mapping'!$J$10:$J$2009,$A156,'Employee Mapping'!$K$10:$K$2009,BU$134,'Employee Mapping'!$L$10:$L$2009,BU$136)/COUNTA('Employee Mapping'!$G$10:$G$2009),""))</f>
        <v/>
      </c>
      <c r="BV156" s="57">
        <f>IF(OR($A156="",BV$136=""),"",IFERROR(COUNTIFS('Employee Mapping'!$J$10:$J$2009,$A156,'Employee Mapping'!$K$10:$K$2009,BV$134,'Employee Mapping'!$L$10:$L$2009,BV$136)/COUNTA('Employee Mapping'!$G$10:$G$2009),""))</f>
        <v/>
      </c>
      <c r="BW156" s="57">
        <f>IF(OR($A156="",BW$136=""),"",IFERROR(COUNTIFS('Employee Mapping'!$J$10:$J$2009,$A156,'Employee Mapping'!$K$10:$K$2009,BW$134,'Employee Mapping'!$L$10:$L$2009,BW$136)/COUNTA('Employee Mapping'!$G$10:$G$2009),""))</f>
        <v/>
      </c>
      <c r="BX156" s="57">
        <f>IF(OR($A156="",BX$136=""),"",IFERROR(COUNTIFS('Employee Mapping'!$J$10:$J$2009,$A156,'Employee Mapping'!$K$10:$K$2009,BX$134,'Employee Mapping'!$L$10:$L$2009,BX$136)/COUNTA('Employee Mapping'!$G$10:$G$2009),""))</f>
        <v/>
      </c>
      <c r="BY156" s="57">
        <f>IF(OR($A156="",BY$136=""),"",IFERROR(COUNTIFS('Employee Mapping'!$J$10:$J$2009,$A156,'Employee Mapping'!$K$10:$K$2009,BY$134,'Employee Mapping'!$L$10:$L$2009,BY$136)/COUNTA('Employee Mapping'!$G$10:$G$2009),""))</f>
        <v/>
      </c>
      <c r="BZ156" s="57">
        <f>IF(OR($A156="",BZ$136=""),"",IFERROR(COUNTIFS('Employee Mapping'!$J$10:$J$2009,$A156,'Employee Mapping'!$K$10:$K$2009,BZ$134,'Employee Mapping'!$L$10:$L$2009,BZ$136)/COUNTA('Employee Mapping'!$G$10:$G$2009),""))</f>
        <v/>
      </c>
      <c r="CA156" s="57">
        <f>IF(OR($A156="",CA$136=""),"",IFERROR(COUNTIFS('Employee Mapping'!$J$10:$J$2009,$A156,'Employee Mapping'!$K$10:$K$2009,CA$134,'Employee Mapping'!$L$10:$L$2009,CA$136)/COUNTA('Employee Mapping'!$G$10:$G$2009),""))</f>
        <v/>
      </c>
      <c r="CB156" s="57">
        <f>IF(OR($A156="",CB$136=""),"",IFERROR(COUNTIFS('Employee Mapping'!$J$10:$J$2009,$A156,'Employee Mapping'!$K$10:$K$2009,CB$134,'Employee Mapping'!$L$10:$L$2009,CB$136)/COUNTA('Employee Mapping'!$G$10:$G$2009),""))</f>
        <v/>
      </c>
      <c r="CC156" s="57">
        <f>IF(OR($A156="",CC$136=""),"",IFERROR(COUNTIFS('Employee Mapping'!$J$10:$J$2009,$A156,'Employee Mapping'!$K$10:$K$2009,CC$134,'Employee Mapping'!$L$10:$L$2009,CC$136)/COUNTA('Employee Mapping'!$G$10:$G$2009),""))</f>
        <v/>
      </c>
      <c r="CD156" s="57">
        <f>IF(OR($A156="",CD$136=""),"",IFERROR(COUNTIFS('Employee Mapping'!$J$10:$J$2009,$A156,'Employee Mapping'!$K$10:$K$2009,CD$134,'Employee Mapping'!$L$10:$L$2009,CD$136)/COUNTA('Employee Mapping'!$G$10:$G$2009),""))</f>
        <v/>
      </c>
      <c r="CE156" s="57">
        <f>IF(OR($A156="",CE$136=""),"",IFERROR(COUNTIFS('Employee Mapping'!$J$10:$J$2009,$A156,'Employee Mapping'!$K$10:$K$2009,CE$134,'Employee Mapping'!$L$10:$L$2009,CE$136)/COUNTA('Employee Mapping'!$G$10:$G$2009),""))</f>
        <v/>
      </c>
      <c r="CF156" s="57">
        <f>IF(OR($A156="",CF$136=""),"",IFERROR(COUNTIFS('Employee Mapping'!$J$10:$J$2009,$A156,'Employee Mapping'!$K$10:$K$2009,CF$134,'Employee Mapping'!$L$10:$L$2009,CF$136)/COUNTA('Employee Mapping'!$G$10:$G$2009),""))</f>
        <v/>
      </c>
      <c r="CG156" s="57">
        <f>IF(OR($A156="",CG$136=""),"",IFERROR(COUNTIFS('Employee Mapping'!$J$10:$J$2009,$A156,'Employee Mapping'!$K$10:$K$2009,CG$134,'Employee Mapping'!$L$10:$L$2009,CG$136)/COUNTA('Employee Mapping'!$G$10:$G$2009),""))</f>
        <v/>
      </c>
      <c r="CH156" s="57">
        <f>IF(OR($A156="",CH$136=""),"",IFERROR(COUNTIFS('Employee Mapping'!$J$10:$J$2009,$A156,'Employee Mapping'!$K$10:$K$2009,CH$134,'Employee Mapping'!$L$10:$L$2009,CH$136)/COUNTA('Employee Mapping'!$G$10:$G$2009),""))</f>
        <v/>
      </c>
      <c r="CI156" s="57">
        <f>IF(OR($A156="",CI$136=""),"",IFERROR(COUNTIFS('Employee Mapping'!$J$10:$J$2009,$A156,'Employee Mapping'!$K$10:$K$2009,CI$134,'Employee Mapping'!$L$10:$L$2009,CI$136)/COUNTA('Employee Mapping'!$G$10:$G$2009),""))</f>
        <v/>
      </c>
      <c r="CJ156" s="57">
        <f>IF(OR($A156="",CJ$136=""),"",IFERROR(COUNTIFS('Employee Mapping'!$J$10:$J$2009,$A156,'Employee Mapping'!$K$10:$K$2009,CJ$134,'Employee Mapping'!$L$10:$L$2009,CJ$136)/COUNTA('Employee Mapping'!$G$10:$G$2009),""))</f>
        <v/>
      </c>
      <c r="CK156" s="57">
        <f>IF(OR($A156="",CK$136=""),"",IFERROR(COUNTIFS('Employee Mapping'!$J$10:$J$2009,$A156,'Employee Mapping'!$K$10:$K$2009,CK$134,'Employee Mapping'!$L$10:$L$2009,CK$136)/COUNTA('Employee Mapping'!$G$10:$G$2009),""))</f>
        <v/>
      </c>
      <c r="CL156" s="57">
        <f>IF(OR($A156="",CL$136=""),"",IFERROR(COUNTIFS('Employee Mapping'!$J$10:$J$2009,$A156,'Employee Mapping'!$K$10:$K$2009,CL$134,'Employee Mapping'!$L$10:$L$2009,CL$136)/COUNTA('Employee Mapping'!$G$10:$G$2009),""))</f>
        <v/>
      </c>
      <c r="CM156" s="57">
        <f>IF(OR($A156="",CM$136=""),"",IFERROR(COUNTIFS('Employee Mapping'!$J$10:$J$2009,$A156,'Employee Mapping'!$K$10:$K$2009,CM$134,'Employee Mapping'!$L$10:$L$2009,CM$136)/COUNTA('Employee Mapping'!$G$10:$G$2009),""))</f>
        <v/>
      </c>
      <c r="CN156" s="57">
        <f>IF(OR($A156="",CN$136=""),"",IFERROR(COUNTIFS('Employee Mapping'!$J$10:$J$2009,$A156,'Employee Mapping'!$K$10:$K$2009,CN$134,'Employee Mapping'!$L$10:$L$2009,CN$136)/COUNTA('Employee Mapping'!$G$10:$G$2009),""))</f>
        <v/>
      </c>
      <c r="CO156" s="57">
        <f>IF(OR($A156="",CO$136=""),"",IFERROR(COUNTIFS('Employee Mapping'!$J$10:$J$2009,$A156,'Employee Mapping'!$K$10:$K$2009,CO$134,'Employee Mapping'!$L$10:$L$2009,CO$136)/COUNTA('Employee Mapping'!$G$10:$G$2009),""))</f>
        <v/>
      </c>
      <c r="CP156" s="57">
        <f>IF(OR($A156="",CP$136=""),"",IFERROR(COUNTIFS('Employee Mapping'!$J$10:$J$2009,$A156,'Employee Mapping'!$K$10:$K$2009,CP$134,'Employee Mapping'!$L$10:$L$2009,CP$136)/COUNTA('Employee Mapping'!$G$10:$G$2009),""))</f>
        <v/>
      </c>
      <c r="CQ156" s="57">
        <f>IF(OR($A156="",CQ$136=""),"",IFERROR(COUNTIFS('Employee Mapping'!$J$10:$J$2009,$A156,'Employee Mapping'!$K$10:$K$2009,CQ$134,'Employee Mapping'!$L$10:$L$2009,CQ$136)/COUNTA('Employee Mapping'!$G$10:$G$2009),""))</f>
        <v/>
      </c>
      <c r="CR156" s="57">
        <f>IF(OR($A156="",CR$136=""),"",IFERROR(COUNTIFS('Employee Mapping'!$J$10:$J$2009,$A156,'Employee Mapping'!$K$10:$K$2009,CR$134,'Employee Mapping'!$L$10:$L$2009,CR$136)/COUNTA('Employee Mapping'!$G$10:$G$2009),""))</f>
        <v/>
      </c>
      <c r="CS156" s="57">
        <f>IF(OR($A156="",CS$136=""),"",IFERROR(COUNTIFS('Employee Mapping'!$J$10:$J$2009,$A156,'Employee Mapping'!$K$10:$K$2009,CS$134,'Employee Mapping'!$L$10:$L$2009,CS$136)/COUNTA('Employee Mapping'!$G$10:$G$2009),""))</f>
        <v/>
      </c>
      <c r="CT156" s="57">
        <f>IF(OR($A156="",CT$136=""),"",IFERROR(COUNTIFS('Employee Mapping'!$J$10:$J$2009,$A156,'Employee Mapping'!$K$10:$K$2009,CT$134,'Employee Mapping'!$L$10:$L$2009,CT$136)/COUNTA('Employee Mapping'!$G$10:$G$2009),""))</f>
        <v/>
      </c>
      <c r="CU156" s="58">
        <f>IF($A156="","",SUM(C156:CT156))</f>
        <v/>
      </c>
    </row>
    <row r="157">
      <c r="A157">
        <f>IF(SETUP!$C168="","",SETUP!$C168)</f>
        <v/>
      </c>
      <c r="B157" s="9">
        <f>IF(SETUP!$C168="","",SETUP!$B168&amp;" / "&amp;SETUP!$D168)</f>
        <v/>
      </c>
      <c r="C157" s="57">
        <f>IF(OR($A157="",C$136=""),"",IFERROR(COUNTIFS('Employee Mapping'!$J$10:$J$2009,$A157,'Employee Mapping'!$K$10:$K$2009,C$134,'Employee Mapping'!$L$10:$L$2009,C$136)/COUNTA('Employee Mapping'!$G$10:$G$2009),""))</f>
        <v/>
      </c>
      <c r="D157" s="57">
        <f>IF(OR($A157="",D$136=""),"",IFERROR(COUNTIFS('Employee Mapping'!$J$10:$J$2009,$A157,'Employee Mapping'!$K$10:$K$2009,D$134,'Employee Mapping'!$L$10:$L$2009,D$136)/COUNTA('Employee Mapping'!$G$10:$G$2009),""))</f>
        <v/>
      </c>
      <c r="E157" s="57">
        <f>IF(OR($A157="",E$136=""),"",IFERROR(COUNTIFS('Employee Mapping'!$J$10:$J$2009,$A157,'Employee Mapping'!$K$10:$K$2009,E$134,'Employee Mapping'!$L$10:$L$2009,E$136)/COUNTA('Employee Mapping'!$G$10:$G$2009),""))</f>
        <v/>
      </c>
      <c r="F157" s="57">
        <f>IF(OR($A157="",F$136=""),"",IFERROR(COUNTIFS('Employee Mapping'!$J$10:$J$2009,$A157,'Employee Mapping'!$K$10:$K$2009,F$134,'Employee Mapping'!$L$10:$L$2009,F$136)/COUNTA('Employee Mapping'!$G$10:$G$2009),""))</f>
        <v/>
      </c>
      <c r="G157" s="57">
        <f>IF(OR($A157="",G$136=""),"",IFERROR(COUNTIFS('Employee Mapping'!$J$10:$J$2009,$A157,'Employee Mapping'!$K$10:$K$2009,G$134,'Employee Mapping'!$L$10:$L$2009,G$136)/COUNTA('Employee Mapping'!$G$10:$G$2009),""))</f>
        <v/>
      </c>
      <c r="H157" s="57">
        <f>IF(OR($A157="",H$136=""),"",IFERROR(COUNTIFS('Employee Mapping'!$J$10:$J$2009,$A157,'Employee Mapping'!$K$10:$K$2009,H$134,'Employee Mapping'!$L$10:$L$2009,H$136)/COUNTA('Employee Mapping'!$G$10:$G$2009),""))</f>
        <v/>
      </c>
      <c r="I157" s="57">
        <f>IF(OR($A157="",I$136=""),"",IFERROR(COUNTIFS('Employee Mapping'!$J$10:$J$2009,$A157,'Employee Mapping'!$K$10:$K$2009,I$134,'Employee Mapping'!$L$10:$L$2009,I$136)/COUNTA('Employee Mapping'!$G$10:$G$2009),""))</f>
        <v/>
      </c>
      <c r="J157" s="57">
        <f>IF(OR($A157="",J$136=""),"",IFERROR(COUNTIFS('Employee Mapping'!$J$10:$J$2009,$A157,'Employee Mapping'!$K$10:$K$2009,J$134,'Employee Mapping'!$L$10:$L$2009,J$136)/COUNTA('Employee Mapping'!$G$10:$G$2009),""))</f>
        <v/>
      </c>
      <c r="K157" s="57">
        <f>IF(OR($A157="",K$136=""),"",IFERROR(COUNTIFS('Employee Mapping'!$J$10:$J$2009,$A157,'Employee Mapping'!$K$10:$K$2009,K$134,'Employee Mapping'!$L$10:$L$2009,K$136)/COUNTA('Employee Mapping'!$G$10:$G$2009),""))</f>
        <v/>
      </c>
      <c r="L157" s="57">
        <f>IF(OR($A157="",L$136=""),"",IFERROR(COUNTIFS('Employee Mapping'!$J$10:$J$2009,$A157,'Employee Mapping'!$K$10:$K$2009,L$134,'Employee Mapping'!$L$10:$L$2009,L$136)/COUNTA('Employee Mapping'!$G$10:$G$2009),""))</f>
        <v/>
      </c>
      <c r="M157" s="57">
        <f>IF(OR($A157="",M$136=""),"",IFERROR(COUNTIFS('Employee Mapping'!$J$10:$J$2009,$A157,'Employee Mapping'!$K$10:$K$2009,M$134,'Employee Mapping'!$L$10:$L$2009,M$136)/COUNTA('Employee Mapping'!$G$10:$G$2009),""))</f>
        <v/>
      </c>
      <c r="N157" s="57">
        <f>IF(OR($A157="",N$136=""),"",IFERROR(COUNTIFS('Employee Mapping'!$J$10:$J$2009,$A157,'Employee Mapping'!$K$10:$K$2009,N$134,'Employee Mapping'!$L$10:$L$2009,N$136)/COUNTA('Employee Mapping'!$G$10:$G$2009),""))</f>
        <v/>
      </c>
      <c r="O157" s="57">
        <f>IF(OR($A157="",O$136=""),"",IFERROR(COUNTIFS('Employee Mapping'!$J$10:$J$2009,$A157,'Employee Mapping'!$K$10:$K$2009,O$134,'Employee Mapping'!$L$10:$L$2009,O$136)/COUNTA('Employee Mapping'!$G$10:$G$2009),""))</f>
        <v/>
      </c>
      <c r="P157" s="57">
        <f>IF(OR($A157="",P$136=""),"",IFERROR(COUNTIFS('Employee Mapping'!$J$10:$J$2009,$A157,'Employee Mapping'!$K$10:$K$2009,P$134,'Employee Mapping'!$L$10:$L$2009,P$136)/COUNTA('Employee Mapping'!$G$10:$G$2009),""))</f>
        <v/>
      </c>
      <c r="Q157" s="57">
        <f>IF(OR($A157="",Q$136=""),"",IFERROR(COUNTIFS('Employee Mapping'!$J$10:$J$2009,$A157,'Employee Mapping'!$K$10:$K$2009,Q$134,'Employee Mapping'!$L$10:$L$2009,Q$136)/COUNTA('Employee Mapping'!$G$10:$G$2009),""))</f>
        <v/>
      </c>
      <c r="R157" s="57">
        <f>IF(OR($A157="",R$136=""),"",IFERROR(COUNTIFS('Employee Mapping'!$J$10:$J$2009,$A157,'Employee Mapping'!$K$10:$K$2009,R$134,'Employee Mapping'!$L$10:$L$2009,R$136)/COUNTA('Employee Mapping'!$G$10:$G$2009),""))</f>
        <v/>
      </c>
      <c r="S157" s="57">
        <f>IF(OR($A157="",S$136=""),"",IFERROR(COUNTIFS('Employee Mapping'!$J$10:$J$2009,$A157,'Employee Mapping'!$K$10:$K$2009,S$134,'Employee Mapping'!$L$10:$L$2009,S$136)/COUNTA('Employee Mapping'!$G$10:$G$2009),""))</f>
        <v/>
      </c>
      <c r="T157" s="57">
        <f>IF(OR($A157="",T$136=""),"",IFERROR(COUNTIFS('Employee Mapping'!$J$10:$J$2009,$A157,'Employee Mapping'!$K$10:$K$2009,T$134,'Employee Mapping'!$L$10:$L$2009,T$136)/COUNTA('Employee Mapping'!$G$10:$G$2009),""))</f>
        <v/>
      </c>
      <c r="U157" s="57">
        <f>IF(OR($A157="",U$136=""),"",IFERROR(COUNTIFS('Employee Mapping'!$J$10:$J$2009,$A157,'Employee Mapping'!$K$10:$K$2009,U$134,'Employee Mapping'!$L$10:$L$2009,U$136)/COUNTA('Employee Mapping'!$G$10:$G$2009),""))</f>
        <v/>
      </c>
      <c r="V157" s="57">
        <f>IF(OR($A157="",V$136=""),"",IFERROR(COUNTIFS('Employee Mapping'!$J$10:$J$2009,$A157,'Employee Mapping'!$K$10:$K$2009,V$134,'Employee Mapping'!$L$10:$L$2009,V$136)/COUNTA('Employee Mapping'!$G$10:$G$2009),""))</f>
        <v/>
      </c>
      <c r="W157" s="57">
        <f>IF(OR($A157="",W$136=""),"",IFERROR(COUNTIFS('Employee Mapping'!$J$10:$J$2009,$A157,'Employee Mapping'!$K$10:$K$2009,W$134,'Employee Mapping'!$L$10:$L$2009,W$136)/COUNTA('Employee Mapping'!$G$10:$G$2009),""))</f>
        <v/>
      </c>
      <c r="X157" s="57">
        <f>IF(OR($A157="",X$136=""),"",IFERROR(COUNTIFS('Employee Mapping'!$J$10:$J$2009,$A157,'Employee Mapping'!$K$10:$K$2009,X$134,'Employee Mapping'!$L$10:$L$2009,X$136)/COUNTA('Employee Mapping'!$G$10:$G$2009),""))</f>
        <v/>
      </c>
      <c r="Y157" s="57">
        <f>IF(OR($A157="",Y$136=""),"",IFERROR(COUNTIFS('Employee Mapping'!$J$10:$J$2009,$A157,'Employee Mapping'!$K$10:$K$2009,Y$134,'Employee Mapping'!$L$10:$L$2009,Y$136)/COUNTA('Employee Mapping'!$G$10:$G$2009),""))</f>
        <v/>
      </c>
      <c r="Z157" s="57">
        <f>IF(OR($A157="",Z$136=""),"",IFERROR(COUNTIFS('Employee Mapping'!$J$10:$J$2009,$A157,'Employee Mapping'!$K$10:$K$2009,Z$134,'Employee Mapping'!$L$10:$L$2009,Z$136)/COUNTA('Employee Mapping'!$G$10:$G$2009),""))</f>
        <v/>
      </c>
      <c r="AA157" s="57">
        <f>IF(OR($A157="",AA$136=""),"",IFERROR(COUNTIFS('Employee Mapping'!$J$10:$J$2009,$A157,'Employee Mapping'!$K$10:$K$2009,AA$134,'Employee Mapping'!$L$10:$L$2009,AA$136)/COUNTA('Employee Mapping'!$G$10:$G$2009),""))</f>
        <v/>
      </c>
      <c r="AB157" s="57">
        <f>IF(OR($A157="",AB$136=""),"",IFERROR(COUNTIFS('Employee Mapping'!$J$10:$J$2009,$A157,'Employee Mapping'!$K$10:$K$2009,AB$134,'Employee Mapping'!$L$10:$L$2009,AB$136)/COUNTA('Employee Mapping'!$G$10:$G$2009),""))</f>
        <v/>
      </c>
      <c r="AC157" s="57">
        <f>IF(OR($A157="",AC$136=""),"",IFERROR(COUNTIFS('Employee Mapping'!$J$10:$J$2009,$A157,'Employee Mapping'!$K$10:$K$2009,AC$134,'Employee Mapping'!$L$10:$L$2009,AC$136)/COUNTA('Employee Mapping'!$G$10:$G$2009),""))</f>
        <v/>
      </c>
      <c r="AD157" s="57">
        <f>IF(OR($A157="",AD$136=""),"",IFERROR(COUNTIFS('Employee Mapping'!$J$10:$J$2009,$A157,'Employee Mapping'!$K$10:$K$2009,AD$134,'Employee Mapping'!$L$10:$L$2009,AD$136)/COUNTA('Employee Mapping'!$G$10:$G$2009),""))</f>
        <v/>
      </c>
      <c r="AE157" s="57">
        <f>IF(OR($A157="",AE$136=""),"",IFERROR(COUNTIFS('Employee Mapping'!$J$10:$J$2009,$A157,'Employee Mapping'!$K$10:$K$2009,AE$134,'Employee Mapping'!$L$10:$L$2009,AE$136)/COUNTA('Employee Mapping'!$G$10:$G$2009),""))</f>
        <v/>
      </c>
      <c r="AF157" s="57">
        <f>IF(OR($A157="",AF$136=""),"",IFERROR(COUNTIFS('Employee Mapping'!$J$10:$J$2009,$A157,'Employee Mapping'!$K$10:$K$2009,AF$134,'Employee Mapping'!$L$10:$L$2009,AF$136)/COUNTA('Employee Mapping'!$G$10:$G$2009),""))</f>
        <v/>
      </c>
      <c r="AG157" s="57">
        <f>IF(OR($A157="",AG$136=""),"",IFERROR(COUNTIFS('Employee Mapping'!$J$10:$J$2009,$A157,'Employee Mapping'!$K$10:$K$2009,AG$134,'Employee Mapping'!$L$10:$L$2009,AG$136)/COUNTA('Employee Mapping'!$G$10:$G$2009),""))</f>
        <v/>
      </c>
      <c r="AH157" s="57">
        <f>IF(OR($A157="",AH$136=""),"",IFERROR(COUNTIFS('Employee Mapping'!$J$10:$J$2009,$A157,'Employee Mapping'!$K$10:$K$2009,AH$134,'Employee Mapping'!$L$10:$L$2009,AH$136)/COUNTA('Employee Mapping'!$G$10:$G$2009),""))</f>
        <v/>
      </c>
      <c r="AI157" s="57">
        <f>IF(OR($A157="",AI$136=""),"",IFERROR(COUNTIFS('Employee Mapping'!$J$10:$J$2009,$A157,'Employee Mapping'!$K$10:$K$2009,AI$134,'Employee Mapping'!$L$10:$L$2009,AI$136)/COUNTA('Employee Mapping'!$G$10:$G$2009),""))</f>
        <v/>
      </c>
      <c r="AJ157" s="57">
        <f>IF(OR($A157="",AJ$136=""),"",IFERROR(COUNTIFS('Employee Mapping'!$J$10:$J$2009,$A157,'Employee Mapping'!$K$10:$K$2009,AJ$134,'Employee Mapping'!$L$10:$L$2009,AJ$136)/COUNTA('Employee Mapping'!$G$10:$G$2009),""))</f>
        <v/>
      </c>
      <c r="AK157" s="57">
        <f>IF(OR($A157="",AK$136=""),"",IFERROR(COUNTIFS('Employee Mapping'!$J$10:$J$2009,$A157,'Employee Mapping'!$K$10:$K$2009,AK$134,'Employee Mapping'!$L$10:$L$2009,AK$136)/COUNTA('Employee Mapping'!$G$10:$G$2009),""))</f>
        <v/>
      </c>
      <c r="AL157" s="57">
        <f>IF(OR($A157="",AL$136=""),"",IFERROR(COUNTIFS('Employee Mapping'!$J$10:$J$2009,$A157,'Employee Mapping'!$K$10:$K$2009,AL$134,'Employee Mapping'!$L$10:$L$2009,AL$136)/COUNTA('Employee Mapping'!$G$10:$G$2009),""))</f>
        <v/>
      </c>
      <c r="AM157" s="57">
        <f>IF(OR($A157="",AM$136=""),"",IFERROR(COUNTIFS('Employee Mapping'!$J$10:$J$2009,$A157,'Employee Mapping'!$K$10:$K$2009,AM$134,'Employee Mapping'!$L$10:$L$2009,AM$136)/COUNTA('Employee Mapping'!$G$10:$G$2009),""))</f>
        <v/>
      </c>
      <c r="AN157" s="57">
        <f>IF(OR($A157="",AN$136=""),"",IFERROR(COUNTIFS('Employee Mapping'!$J$10:$J$2009,$A157,'Employee Mapping'!$K$10:$K$2009,AN$134,'Employee Mapping'!$L$10:$L$2009,AN$136)/COUNTA('Employee Mapping'!$G$10:$G$2009),""))</f>
        <v/>
      </c>
      <c r="AO157" s="57">
        <f>IF(OR($A157="",AO$136=""),"",IFERROR(COUNTIFS('Employee Mapping'!$J$10:$J$2009,$A157,'Employee Mapping'!$K$10:$K$2009,AO$134,'Employee Mapping'!$L$10:$L$2009,AO$136)/COUNTA('Employee Mapping'!$G$10:$G$2009),""))</f>
        <v/>
      </c>
      <c r="AP157" s="57">
        <f>IF(OR($A157="",AP$136=""),"",IFERROR(COUNTIFS('Employee Mapping'!$J$10:$J$2009,$A157,'Employee Mapping'!$K$10:$K$2009,AP$134,'Employee Mapping'!$L$10:$L$2009,AP$136)/COUNTA('Employee Mapping'!$G$10:$G$2009),""))</f>
        <v/>
      </c>
      <c r="AQ157" s="57">
        <f>IF(OR($A157="",AQ$136=""),"",IFERROR(COUNTIFS('Employee Mapping'!$J$10:$J$2009,$A157,'Employee Mapping'!$K$10:$K$2009,AQ$134,'Employee Mapping'!$L$10:$L$2009,AQ$136)/COUNTA('Employee Mapping'!$G$10:$G$2009),""))</f>
        <v/>
      </c>
      <c r="AR157" s="57">
        <f>IF(OR($A157="",AR$136=""),"",IFERROR(COUNTIFS('Employee Mapping'!$J$10:$J$2009,$A157,'Employee Mapping'!$K$10:$K$2009,AR$134,'Employee Mapping'!$L$10:$L$2009,AR$136)/COUNTA('Employee Mapping'!$G$10:$G$2009),""))</f>
        <v/>
      </c>
      <c r="AS157" s="57">
        <f>IF(OR($A157="",AS$136=""),"",IFERROR(COUNTIFS('Employee Mapping'!$J$10:$J$2009,$A157,'Employee Mapping'!$K$10:$K$2009,AS$134,'Employee Mapping'!$L$10:$L$2009,AS$136)/COUNTA('Employee Mapping'!$G$10:$G$2009),""))</f>
        <v/>
      </c>
      <c r="AT157" s="57">
        <f>IF(OR($A157="",AT$136=""),"",IFERROR(COUNTIFS('Employee Mapping'!$J$10:$J$2009,$A157,'Employee Mapping'!$K$10:$K$2009,AT$134,'Employee Mapping'!$L$10:$L$2009,AT$136)/COUNTA('Employee Mapping'!$G$10:$G$2009),""))</f>
        <v/>
      </c>
      <c r="AU157" s="57">
        <f>IF(OR($A157="",AU$136=""),"",IFERROR(COUNTIFS('Employee Mapping'!$J$10:$J$2009,$A157,'Employee Mapping'!$K$10:$K$2009,AU$134,'Employee Mapping'!$L$10:$L$2009,AU$136)/COUNTA('Employee Mapping'!$G$10:$G$2009),""))</f>
        <v/>
      </c>
      <c r="AV157" s="57">
        <f>IF(OR($A157="",AV$136=""),"",IFERROR(COUNTIFS('Employee Mapping'!$J$10:$J$2009,$A157,'Employee Mapping'!$K$10:$K$2009,AV$134,'Employee Mapping'!$L$10:$L$2009,AV$136)/COUNTA('Employee Mapping'!$G$10:$G$2009),""))</f>
        <v/>
      </c>
      <c r="AW157" s="57">
        <f>IF(OR($A157="",AW$136=""),"",IFERROR(COUNTIFS('Employee Mapping'!$J$10:$J$2009,$A157,'Employee Mapping'!$K$10:$K$2009,AW$134,'Employee Mapping'!$L$10:$L$2009,AW$136)/COUNTA('Employee Mapping'!$G$10:$G$2009),""))</f>
        <v/>
      </c>
      <c r="AX157" s="57">
        <f>IF(OR($A157="",AX$136=""),"",IFERROR(COUNTIFS('Employee Mapping'!$J$10:$J$2009,$A157,'Employee Mapping'!$K$10:$K$2009,AX$134,'Employee Mapping'!$L$10:$L$2009,AX$136)/COUNTA('Employee Mapping'!$G$10:$G$2009),""))</f>
        <v/>
      </c>
      <c r="AY157" s="57">
        <f>IF(OR($A157="",AY$136=""),"",IFERROR(COUNTIFS('Employee Mapping'!$J$10:$J$2009,$A157,'Employee Mapping'!$K$10:$K$2009,AY$134,'Employee Mapping'!$L$10:$L$2009,AY$136)/COUNTA('Employee Mapping'!$G$10:$G$2009),""))</f>
        <v/>
      </c>
      <c r="AZ157" s="57">
        <f>IF(OR($A157="",AZ$136=""),"",IFERROR(COUNTIFS('Employee Mapping'!$J$10:$J$2009,$A157,'Employee Mapping'!$K$10:$K$2009,AZ$134,'Employee Mapping'!$L$10:$L$2009,AZ$136)/COUNTA('Employee Mapping'!$G$10:$G$2009),""))</f>
        <v/>
      </c>
      <c r="BA157" s="57">
        <f>IF(OR($A157="",BA$136=""),"",IFERROR(COUNTIFS('Employee Mapping'!$J$10:$J$2009,$A157,'Employee Mapping'!$K$10:$K$2009,BA$134,'Employee Mapping'!$L$10:$L$2009,BA$136)/COUNTA('Employee Mapping'!$G$10:$G$2009),""))</f>
        <v/>
      </c>
      <c r="BB157" s="57">
        <f>IF(OR($A157="",BB$136=""),"",IFERROR(COUNTIFS('Employee Mapping'!$J$10:$J$2009,$A157,'Employee Mapping'!$K$10:$K$2009,BB$134,'Employee Mapping'!$L$10:$L$2009,BB$136)/COUNTA('Employee Mapping'!$G$10:$G$2009),""))</f>
        <v/>
      </c>
      <c r="BC157" s="57">
        <f>IF(OR($A157="",BC$136=""),"",IFERROR(COUNTIFS('Employee Mapping'!$J$10:$J$2009,$A157,'Employee Mapping'!$K$10:$K$2009,BC$134,'Employee Mapping'!$L$10:$L$2009,BC$136)/COUNTA('Employee Mapping'!$G$10:$G$2009),""))</f>
        <v/>
      </c>
      <c r="BD157" s="57">
        <f>IF(OR($A157="",BD$136=""),"",IFERROR(COUNTIFS('Employee Mapping'!$J$10:$J$2009,$A157,'Employee Mapping'!$K$10:$K$2009,BD$134,'Employee Mapping'!$L$10:$L$2009,BD$136)/COUNTA('Employee Mapping'!$G$10:$G$2009),""))</f>
        <v/>
      </c>
      <c r="BE157" s="57">
        <f>IF(OR($A157="",BE$136=""),"",IFERROR(COUNTIFS('Employee Mapping'!$J$10:$J$2009,$A157,'Employee Mapping'!$K$10:$K$2009,BE$134,'Employee Mapping'!$L$10:$L$2009,BE$136)/COUNTA('Employee Mapping'!$G$10:$G$2009),""))</f>
        <v/>
      </c>
      <c r="BF157" s="57">
        <f>IF(OR($A157="",BF$136=""),"",IFERROR(COUNTIFS('Employee Mapping'!$J$10:$J$2009,$A157,'Employee Mapping'!$K$10:$K$2009,BF$134,'Employee Mapping'!$L$10:$L$2009,BF$136)/COUNTA('Employee Mapping'!$G$10:$G$2009),""))</f>
        <v/>
      </c>
      <c r="BG157" s="57">
        <f>IF(OR($A157="",BG$136=""),"",IFERROR(COUNTIFS('Employee Mapping'!$J$10:$J$2009,$A157,'Employee Mapping'!$K$10:$K$2009,BG$134,'Employee Mapping'!$L$10:$L$2009,BG$136)/COUNTA('Employee Mapping'!$G$10:$G$2009),""))</f>
        <v/>
      </c>
      <c r="BH157" s="57">
        <f>IF(OR($A157="",BH$136=""),"",IFERROR(COUNTIFS('Employee Mapping'!$J$10:$J$2009,$A157,'Employee Mapping'!$K$10:$K$2009,BH$134,'Employee Mapping'!$L$10:$L$2009,BH$136)/COUNTA('Employee Mapping'!$G$10:$G$2009),""))</f>
        <v/>
      </c>
      <c r="BI157" s="57">
        <f>IF(OR($A157="",BI$136=""),"",IFERROR(COUNTIFS('Employee Mapping'!$J$10:$J$2009,$A157,'Employee Mapping'!$K$10:$K$2009,BI$134,'Employee Mapping'!$L$10:$L$2009,BI$136)/COUNTA('Employee Mapping'!$G$10:$G$2009),""))</f>
        <v/>
      </c>
      <c r="BJ157" s="57">
        <f>IF(OR($A157="",BJ$136=""),"",IFERROR(COUNTIFS('Employee Mapping'!$J$10:$J$2009,$A157,'Employee Mapping'!$K$10:$K$2009,BJ$134,'Employee Mapping'!$L$10:$L$2009,BJ$136)/COUNTA('Employee Mapping'!$G$10:$G$2009),""))</f>
        <v/>
      </c>
      <c r="BK157" s="57">
        <f>IF(OR($A157="",BK$136=""),"",IFERROR(COUNTIFS('Employee Mapping'!$J$10:$J$2009,$A157,'Employee Mapping'!$K$10:$K$2009,BK$134,'Employee Mapping'!$L$10:$L$2009,BK$136)/COUNTA('Employee Mapping'!$G$10:$G$2009),""))</f>
        <v/>
      </c>
      <c r="BL157" s="57">
        <f>IF(OR($A157="",BL$136=""),"",IFERROR(COUNTIFS('Employee Mapping'!$J$10:$J$2009,$A157,'Employee Mapping'!$K$10:$K$2009,BL$134,'Employee Mapping'!$L$10:$L$2009,BL$136)/COUNTA('Employee Mapping'!$G$10:$G$2009),""))</f>
        <v/>
      </c>
      <c r="BM157" s="57">
        <f>IF(OR($A157="",BM$136=""),"",IFERROR(COUNTIFS('Employee Mapping'!$J$10:$J$2009,$A157,'Employee Mapping'!$K$10:$K$2009,BM$134,'Employee Mapping'!$L$10:$L$2009,BM$136)/COUNTA('Employee Mapping'!$G$10:$G$2009),""))</f>
        <v/>
      </c>
      <c r="BN157" s="57">
        <f>IF(OR($A157="",BN$136=""),"",IFERROR(COUNTIFS('Employee Mapping'!$J$10:$J$2009,$A157,'Employee Mapping'!$K$10:$K$2009,BN$134,'Employee Mapping'!$L$10:$L$2009,BN$136)/COUNTA('Employee Mapping'!$G$10:$G$2009),""))</f>
        <v/>
      </c>
      <c r="BO157" s="57">
        <f>IF(OR($A157="",BO$136=""),"",IFERROR(COUNTIFS('Employee Mapping'!$J$10:$J$2009,$A157,'Employee Mapping'!$K$10:$K$2009,BO$134,'Employee Mapping'!$L$10:$L$2009,BO$136)/COUNTA('Employee Mapping'!$G$10:$G$2009),""))</f>
        <v/>
      </c>
      <c r="BP157" s="57">
        <f>IF(OR($A157="",BP$136=""),"",IFERROR(COUNTIFS('Employee Mapping'!$J$10:$J$2009,$A157,'Employee Mapping'!$K$10:$K$2009,BP$134,'Employee Mapping'!$L$10:$L$2009,BP$136)/COUNTA('Employee Mapping'!$G$10:$G$2009),""))</f>
        <v/>
      </c>
      <c r="BQ157" s="57">
        <f>IF(OR($A157="",BQ$136=""),"",IFERROR(COUNTIFS('Employee Mapping'!$J$10:$J$2009,$A157,'Employee Mapping'!$K$10:$K$2009,BQ$134,'Employee Mapping'!$L$10:$L$2009,BQ$136)/COUNTA('Employee Mapping'!$G$10:$G$2009),""))</f>
        <v/>
      </c>
      <c r="BR157" s="57">
        <f>IF(OR($A157="",BR$136=""),"",IFERROR(COUNTIFS('Employee Mapping'!$J$10:$J$2009,$A157,'Employee Mapping'!$K$10:$K$2009,BR$134,'Employee Mapping'!$L$10:$L$2009,BR$136)/COUNTA('Employee Mapping'!$G$10:$G$2009),""))</f>
        <v/>
      </c>
      <c r="BS157" s="57">
        <f>IF(OR($A157="",BS$136=""),"",IFERROR(COUNTIFS('Employee Mapping'!$J$10:$J$2009,$A157,'Employee Mapping'!$K$10:$K$2009,BS$134,'Employee Mapping'!$L$10:$L$2009,BS$136)/COUNTA('Employee Mapping'!$G$10:$G$2009),""))</f>
        <v/>
      </c>
      <c r="BT157" s="57">
        <f>IF(OR($A157="",BT$136=""),"",IFERROR(COUNTIFS('Employee Mapping'!$J$10:$J$2009,$A157,'Employee Mapping'!$K$10:$K$2009,BT$134,'Employee Mapping'!$L$10:$L$2009,BT$136)/COUNTA('Employee Mapping'!$G$10:$G$2009),""))</f>
        <v/>
      </c>
      <c r="BU157" s="57">
        <f>IF(OR($A157="",BU$136=""),"",IFERROR(COUNTIFS('Employee Mapping'!$J$10:$J$2009,$A157,'Employee Mapping'!$K$10:$K$2009,BU$134,'Employee Mapping'!$L$10:$L$2009,BU$136)/COUNTA('Employee Mapping'!$G$10:$G$2009),""))</f>
        <v/>
      </c>
      <c r="BV157" s="57">
        <f>IF(OR($A157="",BV$136=""),"",IFERROR(COUNTIFS('Employee Mapping'!$J$10:$J$2009,$A157,'Employee Mapping'!$K$10:$K$2009,BV$134,'Employee Mapping'!$L$10:$L$2009,BV$136)/COUNTA('Employee Mapping'!$G$10:$G$2009),""))</f>
        <v/>
      </c>
      <c r="BW157" s="57">
        <f>IF(OR($A157="",BW$136=""),"",IFERROR(COUNTIFS('Employee Mapping'!$J$10:$J$2009,$A157,'Employee Mapping'!$K$10:$K$2009,BW$134,'Employee Mapping'!$L$10:$L$2009,BW$136)/COUNTA('Employee Mapping'!$G$10:$G$2009),""))</f>
        <v/>
      </c>
      <c r="BX157" s="57">
        <f>IF(OR($A157="",BX$136=""),"",IFERROR(COUNTIFS('Employee Mapping'!$J$10:$J$2009,$A157,'Employee Mapping'!$K$10:$K$2009,BX$134,'Employee Mapping'!$L$10:$L$2009,BX$136)/COUNTA('Employee Mapping'!$G$10:$G$2009),""))</f>
        <v/>
      </c>
      <c r="BY157" s="57">
        <f>IF(OR($A157="",BY$136=""),"",IFERROR(COUNTIFS('Employee Mapping'!$J$10:$J$2009,$A157,'Employee Mapping'!$K$10:$K$2009,BY$134,'Employee Mapping'!$L$10:$L$2009,BY$136)/COUNTA('Employee Mapping'!$G$10:$G$2009),""))</f>
        <v/>
      </c>
      <c r="BZ157" s="57">
        <f>IF(OR($A157="",BZ$136=""),"",IFERROR(COUNTIFS('Employee Mapping'!$J$10:$J$2009,$A157,'Employee Mapping'!$K$10:$K$2009,BZ$134,'Employee Mapping'!$L$10:$L$2009,BZ$136)/COUNTA('Employee Mapping'!$G$10:$G$2009),""))</f>
        <v/>
      </c>
      <c r="CA157" s="57">
        <f>IF(OR($A157="",CA$136=""),"",IFERROR(COUNTIFS('Employee Mapping'!$J$10:$J$2009,$A157,'Employee Mapping'!$K$10:$K$2009,CA$134,'Employee Mapping'!$L$10:$L$2009,CA$136)/COUNTA('Employee Mapping'!$G$10:$G$2009),""))</f>
        <v/>
      </c>
      <c r="CB157" s="57">
        <f>IF(OR($A157="",CB$136=""),"",IFERROR(COUNTIFS('Employee Mapping'!$J$10:$J$2009,$A157,'Employee Mapping'!$K$10:$K$2009,CB$134,'Employee Mapping'!$L$10:$L$2009,CB$136)/COUNTA('Employee Mapping'!$G$10:$G$2009),""))</f>
        <v/>
      </c>
      <c r="CC157" s="57">
        <f>IF(OR($A157="",CC$136=""),"",IFERROR(COUNTIFS('Employee Mapping'!$J$10:$J$2009,$A157,'Employee Mapping'!$K$10:$K$2009,CC$134,'Employee Mapping'!$L$10:$L$2009,CC$136)/COUNTA('Employee Mapping'!$G$10:$G$2009),""))</f>
        <v/>
      </c>
      <c r="CD157" s="57">
        <f>IF(OR($A157="",CD$136=""),"",IFERROR(COUNTIFS('Employee Mapping'!$J$10:$J$2009,$A157,'Employee Mapping'!$K$10:$K$2009,CD$134,'Employee Mapping'!$L$10:$L$2009,CD$136)/COUNTA('Employee Mapping'!$G$10:$G$2009),""))</f>
        <v/>
      </c>
      <c r="CE157" s="57">
        <f>IF(OR($A157="",CE$136=""),"",IFERROR(COUNTIFS('Employee Mapping'!$J$10:$J$2009,$A157,'Employee Mapping'!$K$10:$K$2009,CE$134,'Employee Mapping'!$L$10:$L$2009,CE$136)/COUNTA('Employee Mapping'!$G$10:$G$2009),""))</f>
        <v/>
      </c>
      <c r="CF157" s="57">
        <f>IF(OR($A157="",CF$136=""),"",IFERROR(COUNTIFS('Employee Mapping'!$J$10:$J$2009,$A157,'Employee Mapping'!$K$10:$K$2009,CF$134,'Employee Mapping'!$L$10:$L$2009,CF$136)/COUNTA('Employee Mapping'!$G$10:$G$2009),""))</f>
        <v/>
      </c>
      <c r="CG157" s="57">
        <f>IF(OR($A157="",CG$136=""),"",IFERROR(COUNTIFS('Employee Mapping'!$J$10:$J$2009,$A157,'Employee Mapping'!$K$10:$K$2009,CG$134,'Employee Mapping'!$L$10:$L$2009,CG$136)/COUNTA('Employee Mapping'!$G$10:$G$2009),""))</f>
        <v/>
      </c>
      <c r="CH157" s="57">
        <f>IF(OR($A157="",CH$136=""),"",IFERROR(COUNTIFS('Employee Mapping'!$J$10:$J$2009,$A157,'Employee Mapping'!$K$10:$K$2009,CH$134,'Employee Mapping'!$L$10:$L$2009,CH$136)/COUNTA('Employee Mapping'!$G$10:$G$2009),""))</f>
        <v/>
      </c>
      <c r="CI157" s="57">
        <f>IF(OR($A157="",CI$136=""),"",IFERROR(COUNTIFS('Employee Mapping'!$J$10:$J$2009,$A157,'Employee Mapping'!$K$10:$K$2009,CI$134,'Employee Mapping'!$L$10:$L$2009,CI$136)/COUNTA('Employee Mapping'!$G$10:$G$2009),""))</f>
        <v/>
      </c>
      <c r="CJ157" s="57">
        <f>IF(OR($A157="",CJ$136=""),"",IFERROR(COUNTIFS('Employee Mapping'!$J$10:$J$2009,$A157,'Employee Mapping'!$K$10:$K$2009,CJ$134,'Employee Mapping'!$L$10:$L$2009,CJ$136)/COUNTA('Employee Mapping'!$G$10:$G$2009),""))</f>
        <v/>
      </c>
      <c r="CK157" s="57">
        <f>IF(OR($A157="",CK$136=""),"",IFERROR(COUNTIFS('Employee Mapping'!$J$10:$J$2009,$A157,'Employee Mapping'!$K$10:$K$2009,CK$134,'Employee Mapping'!$L$10:$L$2009,CK$136)/COUNTA('Employee Mapping'!$G$10:$G$2009),""))</f>
        <v/>
      </c>
      <c r="CL157" s="57">
        <f>IF(OR($A157="",CL$136=""),"",IFERROR(COUNTIFS('Employee Mapping'!$J$10:$J$2009,$A157,'Employee Mapping'!$K$10:$K$2009,CL$134,'Employee Mapping'!$L$10:$L$2009,CL$136)/COUNTA('Employee Mapping'!$G$10:$G$2009),""))</f>
        <v/>
      </c>
      <c r="CM157" s="57">
        <f>IF(OR($A157="",CM$136=""),"",IFERROR(COUNTIFS('Employee Mapping'!$J$10:$J$2009,$A157,'Employee Mapping'!$K$10:$K$2009,CM$134,'Employee Mapping'!$L$10:$L$2009,CM$136)/COUNTA('Employee Mapping'!$G$10:$G$2009),""))</f>
        <v/>
      </c>
      <c r="CN157" s="57">
        <f>IF(OR($A157="",CN$136=""),"",IFERROR(COUNTIFS('Employee Mapping'!$J$10:$J$2009,$A157,'Employee Mapping'!$K$10:$K$2009,CN$134,'Employee Mapping'!$L$10:$L$2009,CN$136)/COUNTA('Employee Mapping'!$G$10:$G$2009),""))</f>
        <v/>
      </c>
      <c r="CO157" s="57">
        <f>IF(OR($A157="",CO$136=""),"",IFERROR(COUNTIFS('Employee Mapping'!$J$10:$J$2009,$A157,'Employee Mapping'!$K$10:$K$2009,CO$134,'Employee Mapping'!$L$10:$L$2009,CO$136)/COUNTA('Employee Mapping'!$G$10:$G$2009),""))</f>
        <v/>
      </c>
      <c r="CP157" s="57">
        <f>IF(OR($A157="",CP$136=""),"",IFERROR(COUNTIFS('Employee Mapping'!$J$10:$J$2009,$A157,'Employee Mapping'!$K$10:$K$2009,CP$134,'Employee Mapping'!$L$10:$L$2009,CP$136)/COUNTA('Employee Mapping'!$G$10:$G$2009),""))</f>
        <v/>
      </c>
      <c r="CQ157" s="57">
        <f>IF(OR($A157="",CQ$136=""),"",IFERROR(COUNTIFS('Employee Mapping'!$J$10:$J$2009,$A157,'Employee Mapping'!$K$10:$K$2009,CQ$134,'Employee Mapping'!$L$10:$L$2009,CQ$136)/COUNTA('Employee Mapping'!$G$10:$G$2009),""))</f>
        <v/>
      </c>
      <c r="CR157" s="57">
        <f>IF(OR($A157="",CR$136=""),"",IFERROR(COUNTIFS('Employee Mapping'!$J$10:$J$2009,$A157,'Employee Mapping'!$K$10:$K$2009,CR$134,'Employee Mapping'!$L$10:$L$2009,CR$136)/COUNTA('Employee Mapping'!$G$10:$G$2009),""))</f>
        <v/>
      </c>
      <c r="CS157" s="57">
        <f>IF(OR($A157="",CS$136=""),"",IFERROR(COUNTIFS('Employee Mapping'!$J$10:$J$2009,$A157,'Employee Mapping'!$K$10:$K$2009,CS$134,'Employee Mapping'!$L$10:$L$2009,CS$136)/COUNTA('Employee Mapping'!$G$10:$G$2009),""))</f>
        <v/>
      </c>
      <c r="CT157" s="57">
        <f>IF(OR($A157="",CT$136=""),"",IFERROR(COUNTIFS('Employee Mapping'!$J$10:$J$2009,$A157,'Employee Mapping'!$K$10:$K$2009,CT$134,'Employee Mapping'!$L$10:$L$2009,CT$136)/COUNTA('Employee Mapping'!$G$10:$G$2009),""))</f>
        <v/>
      </c>
      <c r="CU157" s="58">
        <f>IF($A157="","",SUM(C157:CT157))</f>
        <v/>
      </c>
    </row>
    <row r="158">
      <c r="A158">
        <f>IF(SETUP!$C169="","",SETUP!$C169)</f>
        <v/>
      </c>
      <c r="B158" s="9">
        <f>IF(SETUP!$C169="","",SETUP!$B169&amp;" / "&amp;SETUP!$D169)</f>
        <v/>
      </c>
      <c r="C158" s="57">
        <f>IF(OR($A158="",C$136=""),"",IFERROR(COUNTIFS('Employee Mapping'!$J$10:$J$2009,$A158,'Employee Mapping'!$K$10:$K$2009,C$134,'Employee Mapping'!$L$10:$L$2009,C$136)/COUNTA('Employee Mapping'!$G$10:$G$2009),""))</f>
        <v/>
      </c>
      <c r="D158" s="57">
        <f>IF(OR($A158="",D$136=""),"",IFERROR(COUNTIFS('Employee Mapping'!$J$10:$J$2009,$A158,'Employee Mapping'!$K$10:$K$2009,D$134,'Employee Mapping'!$L$10:$L$2009,D$136)/COUNTA('Employee Mapping'!$G$10:$G$2009),""))</f>
        <v/>
      </c>
      <c r="E158" s="57">
        <f>IF(OR($A158="",E$136=""),"",IFERROR(COUNTIFS('Employee Mapping'!$J$10:$J$2009,$A158,'Employee Mapping'!$K$10:$K$2009,E$134,'Employee Mapping'!$L$10:$L$2009,E$136)/COUNTA('Employee Mapping'!$G$10:$G$2009),""))</f>
        <v/>
      </c>
      <c r="F158" s="57">
        <f>IF(OR($A158="",F$136=""),"",IFERROR(COUNTIFS('Employee Mapping'!$J$10:$J$2009,$A158,'Employee Mapping'!$K$10:$K$2009,F$134,'Employee Mapping'!$L$10:$L$2009,F$136)/COUNTA('Employee Mapping'!$G$10:$G$2009),""))</f>
        <v/>
      </c>
      <c r="G158" s="57">
        <f>IF(OR($A158="",G$136=""),"",IFERROR(COUNTIFS('Employee Mapping'!$J$10:$J$2009,$A158,'Employee Mapping'!$K$10:$K$2009,G$134,'Employee Mapping'!$L$10:$L$2009,G$136)/COUNTA('Employee Mapping'!$G$10:$G$2009),""))</f>
        <v/>
      </c>
      <c r="H158" s="57">
        <f>IF(OR($A158="",H$136=""),"",IFERROR(COUNTIFS('Employee Mapping'!$J$10:$J$2009,$A158,'Employee Mapping'!$K$10:$K$2009,H$134,'Employee Mapping'!$L$10:$L$2009,H$136)/COUNTA('Employee Mapping'!$G$10:$G$2009),""))</f>
        <v/>
      </c>
      <c r="I158" s="57">
        <f>IF(OR($A158="",I$136=""),"",IFERROR(COUNTIFS('Employee Mapping'!$J$10:$J$2009,$A158,'Employee Mapping'!$K$10:$K$2009,I$134,'Employee Mapping'!$L$10:$L$2009,I$136)/COUNTA('Employee Mapping'!$G$10:$G$2009),""))</f>
        <v/>
      </c>
      <c r="J158" s="57">
        <f>IF(OR($A158="",J$136=""),"",IFERROR(COUNTIFS('Employee Mapping'!$J$10:$J$2009,$A158,'Employee Mapping'!$K$10:$K$2009,J$134,'Employee Mapping'!$L$10:$L$2009,J$136)/COUNTA('Employee Mapping'!$G$10:$G$2009),""))</f>
        <v/>
      </c>
      <c r="K158" s="57">
        <f>IF(OR($A158="",K$136=""),"",IFERROR(COUNTIFS('Employee Mapping'!$J$10:$J$2009,$A158,'Employee Mapping'!$K$10:$K$2009,K$134,'Employee Mapping'!$L$10:$L$2009,K$136)/COUNTA('Employee Mapping'!$G$10:$G$2009),""))</f>
        <v/>
      </c>
      <c r="L158" s="57">
        <f>IF(OR($A158="",L$136=""),"",IFERROR(COUNTIFS('Employee Mapping'!$J$10:$J$2009,$A158,'Employee Mapping'!$K$10:$K$2009,L$134,'Employee Mapping'!$L$10:$L$2009,L$136)/COUNTA('Employee Mapping'!$G$10:$G$2009),""))</f>
        <v/>
      </c>
      <c r="M158" s="57">
        <f>IF(OR($A158="",M$136=""),"",IFERROR(COUNTIFS('Employee Mapping'!$J$10:$J$2009,$A158,'Employee Mapping'!$K$10:$K$2009,M$134,'Employee Mapping'!$L$10:$L$2009,M$136)/COUNTA('Employee Mapping'!$G$10:$G$2009),""))</f>
        <v/>
      </c>
      <c r="N158" s="57">
        <f>IF(OR($A158="",N$136=""),"",IFERROR(COUNTIFS('Employee Mapping'!$J$10:$J$2009,$A158,'Employee Mapping'!$K$10:$K$2009,N$134,'Employee Mapping'!$L$10:$L$2009,N$136)/COUNTA('Employee Mapping'!$G$10:$G$2009),""))</f>
        <v/>
      </c>
      <c r="O158" s="57">
        <f>IF(OR($A158="",O$136=""),"",IFERROR(COUNTIFS('Employee Mapping'!$J$10:$J$2009,$A158,'Employee Mapping'!$K$10:$K$2009,O$134,'Employee Mapping'!$L$10:$L$2009,O$136)/COUNTA('Employee Mapping'!$G$10:$G$2009),""))</f>
        <v/>
      </c>
      <c r="P158" s="57">
        <f>IF(OR($A158="",P$136=""),"",IFERROR(COUNTIFS('Employee Mapping'!$J$10:$J$2009,$A158,'Employee Mapping'!$K$10:$K$2009,P$134,'Employee Mapping'!$L$10:$L$2009,P$136)/COUNTA('Employee Mapping'!$G$10:$G$2009),""))</f>
        <v/>
      </c>
      <c r="Q158" s="57">
        <f>IF(OR($A158="",Q$136=""),"",IFERROR(COUNTIFS('Employee Mapping'!$J$10:$J$2009,$A158,'Employee Mapping'!$K$10:$K$2009,Q$134,'Employee Mapping'!$L$10:$L$2009,Q$136)/COUNTA('Employee Mapping'!$G$10:$G$2009),""))</f>
        <v/>
      </c>
      <c r="R158" s="57">
        <f>IF(OR($A158="",R$136=""),"",IFERROR(COUNTIFS('Employee Mapping'!$J$10:$J$2009,$A158,'Employee Mapping'!$K$10:$K$2009,R$134,'Employee Mapping'!$L$10:$L$2009,R$136)/COUNTA('Employee Mapping'!$G$10:$G$2009),""))</f>
        <v/>
      </c>
      <c r="S158" s="57">
        <f>IF(OR($A158="",S$136=""),"",IFERROR(COUNTIFS('Employee Mapping'!$J$10:$J$2009,$A158,'Employee Mapping'!$K$10:$K$2009,S$134,'Employee Mapping'!$L$10:$L$2009,S$136)/COUNTA('Employee Mapping'!$G$10:$G$2009),""))</f>
        <v/>
      </c>
      <c r="T158" s="57">
        <f>IF(OR($A158="",T$136=""),"",IFERROR(COUNTIFS('Employee Mapping'!$J$10:$J$2009,$A158,'Employee Mapping'!$K$10:$K$2009,T$134,'Employee Mapping'!$L$10:$L$2009,T$136)/COUNTA('Employee Mapping'!$G$10:$G$2009),""))</f>
        <v/>
      </c>
      <c r="U158" s="57">
        <f>IF(OR($A158="",U$136=""),"",IFERROR(COUNTIFS('Employee Mapping'!$J$10:$J$2009,$A158,'Employee Mapping'!$K$10:$K$2009,U$134,'Employee Mapping'!$L$10:$L$2009,U$136)/COUNTA('Employee Mapping'!$G$10:$G$2009),""))</f>
        <v/>
      </c>
      <c r="V158" s="57">
        <f>IF(OR($A158="",V$136=""),"",IFERROR(COUNTIFS('Employee Mapping'!$J$10:$J$2009,$A158,'Employee Mapping'!$K$10:$K$2009,V$134,'Employee Mapping'!$L$10:$L$2009,V$136)/COUNTA('Employee Mapping'!$G$10:$G$2009),""))</f>
        <v/>
      </c>
      <c r="W158" s="57">
        <f>IF(OR($A158="",W$136=""),"",IFERROR(COUNTIFS('Employee Mapping'!$J$10:$J$2009,$A158,'Employee Mapping'!$K$10:$K$2009,W$134,'Employee Mapping'!$L$10:$L$2009,W$136)/COUNTA('Employee Mapping'!$G$10:$G$2009),""))</f>
        <v/>
      </c>
      <c r="X158" s="57">
        <f>IF(OR($A158="",X$136=""),"",IFERROR(COUNTIFS('Employee Mapping'!$J$10:$J$2009,$A158,'Employee Mapping'!$K$10:$K$2009,X$134,'Employee Mapping'!$L$10:$L$2009,X$136)/COUNTA('Employee Mapping'!$G$10:$G$2009),""))</f>
        <v/>
      </c>
      <c r="Y158" s="57">
        <f>IF(OR($A158="",Y$136=""),"",IFERROR(COUNTIFS('Employee Mapping'!$J$10:$J$2009,$A158,'Employee Mapping'!$K$10:$K$2009,Y$134,'Employee Mapping'!$L$10:$L$2009,Y$136)/COUNTA('Employee Mapping'!$G$10:$G$2009),""))</f>
        <v/>
      </c>
      <c r="Z158" s="57">
        <f>IF(OR($A158="",Z$136=""),"",IFERROR(COUNTIFS('Employee Mapping'!$J$10:$J$2009,$A158,'Employee Mapping'!$K$10:$K$2009,Z$134,'Employee Mapping'!$L$10:$L$2009,Z$136)/COUNTA('Employee Mapping'!$G$10:$G$2009),""))</f>
        <v/>
      </c>
      <c r="AA158" s="57">
        <f>IF(OR($A158="",AA$136=""),"",IFERROR(COUNTIFS('Employee Mapping'!$J$10:$J$2009,$A158,'Employee Mapping'!$K$10:$K$2009,AA$134,'Employee Mapping'!$L$10:$L$2009,AA$136)/COUNTA('Employee Mapping'!$G$10:$G$2009),""))</f>
        <v/>
      </c>
      <c r="AB158" s="57">
        <f>IF(OR($A158="",AB$136=""),"",IFERROR(COUNTIFS('Employee Mapping'!$J$10:$J$2009,$A158,'Employee Mapping'!$K$10:$K$2009,AB$134,'Employee Mapping'!$L$10:$L$2009,AB$136)/COUNTA('Employee Mapping'!$G$10:$G$2009),""))</f>
        <v/>
      </c>
      <c r="AC158" s="57">
        <f>IF(OR($A158="",AC$136=""),"",IFERROR(COUNTIFS('Employee Mapping'!$J$10:$J$2009,$A158,'Employee Mapping'!$K$10:$K$2009,AC$134,'Employee Mapping'!$L$10:$L$2009,AC$136)/COUNTA('Employee Mapping'!$G$10:$G$2009),""))</f>
        <v/>
      </c>
      <c r="AD158" s="57">
        <f>IF(OR($A158="",AD$136=""),"",IFERROR(COUNTIFS('Employee Mapping'!$J$10:$J$2009,$A158,'Employee Mapping'!$K$10:$K$2009,AD$134,'Employee Mapping'!$L$10:$L$2009,AD$136)/COUNTA('Employee Mapping'!$G$10:$G$2009),""))</f>
        <v/>
      </c>
      <c r="AE158" s="57">
        <f>IF(OR($A158="",AE$136=""),"",IFERROR(COUNTIFS('Employee Mapping'!$J$10:$J$2009,$A158,'Employee Mapping'!$K$10:$K$2009,AE$134,'Employee Mapping'!$L$10:$L$2009,AE$136)/COUNTA('Employee Mapping'!$G$10:$G$2009),""))</f>
        <v/>
      </c>
      <c r="AF158" s="57">
        <f>IF(OR($A158="",AF$136=""),"",IFERROR(COUNTIFS('Employee Mapping'!$J$10:$J$2009,$A158,'Employee Mapping'!$K$10:$K$2009,AF$134,'Employee Mapping'!$L$10:$L$2009,AF$136)/COUNTA('Employee Mapping'!$G$10:$G$2009),""))</f>
        <v/>
      </c>
      <c r="AG158" s="57">
        <f>IF(OR($A158="",AG$136=""),"",IFERROR(COUNTIFS('Employee Mapping'!$J$10:$J$2009,$A158,'Employee Mapping'!$K$10:$K$2009,AG$134,'Employee Mapping'!$L$10:$L$2009,AG$136)/COUNTA('Employee Mapping'!$G$10:$G$2009),""))</f>
        <v/>
      </c>
      <c r="AH158" s="57">
        <f>IF(OR($A158="",AH$136=""),"",IFERROR(COUNTIFS('Employee Mapping'!$J$10:$J$2009,$A158,'Employee Mapping'!$K$10:$K$2009,AH$134,'Employee Mapping'!$L$10:$L$2009,AH$136)/COUNTA('Employee Mapping'!$G$10:$G$2009),""))</f>
        <v/>
      </c>
      <c r="AI158" s="57">
        <f>IF(OR($A158="",AI$136=""),"",IFERROR(COUNTIFS('Employee Mapping'!$J$10:$J$2009,$A158,'Employee Mapping'!$K$10:$K$2009,AI$134,'Employee Mapping'!$L$10:$L$2009,AI$136)/COUNTA('Employee Mapping'!$G$10:$G$2009),""))</f>
        <v/>
      </c>
      <c r="AJ158" s="57">
        <f>IF(OR($A158="",AJ$136=""),"",IFERROR(COUNTIFS('Employee Mapping'!$J$10:$J$2009,$A158,'Employee Mapping'!$K$10:$K$2009,AJ$134,'Employee Mapping'!$L$10:$L$2009,AJ$136)/COUNTA('Employee Mapping'!$G$10:$G$2009),""))</f>
        <v/>
      </c>
      <c r="AK158" s="57">
        <f>IF(OR($A158="",AK$136=""),"",IFERROR(COUNTIFS('Employee Mapping'!$J$10:$J$2009,$A158,'Employee Mapping'!$K$10:$K$2009,AK$134,'Employee Mapping'!$L$10:$L$2009,AK$136)/COUNTA('Employee Mapping'!$G$10:$G$2009),""))</f>
        <v/>
      </c>
      <c r="AL158" s="57">
        <f>IF(OR($A158="",AL$136=""),"",IFERROR(COUNTIFS('Employee Mapping'!$J$10:$J$2009,$A158,'Employee Mapping'!$K$10:$K$2009,AL$134,'Employee Mapping'!$L$10:$L$2009,AL$136)/COUNTA('Employee Mapping'!$G$10:$G$2009),""))</f>
        <v/>
      </c>
      <c r="AM158" s="57">
        <f>IF(OR($A158="",AM$136=""),"",IFERROR(COUNTIFS('Employee Mapping'!$J$10:$J$2009,$A158,'Employee Mapping'!$K$10:$K$2009,AM$134,'Employee Mapping'!$L$10:$L$2009,AM$136)/COUNTA('Employee Mapping'!$G$10:$G$2009),""))</f>
        <v/>
      </c>
      <c r="AN158" s="57">
        <f>IF(OR($A158="",AN$136=""),"",IFERROR(COUNTIFS('Employee Mapping'!$J$10:$J$2009,$A158,'Employee Mapping'!$K$10:$K$2009,AN$134,'Employee Mapping'!$L$10:$L$2009,AN$136)/COUNTA('Employee Mapping'!$G$10:$G$2009),""))</f>
        <v/>
      </c>
      <c r="AO158" s="57">
        <f>IF(OR($A158="",AO$136=""),"",IFERROR(COUNTIFS('Employee Mapping'!$J$10:$J$2009,$A158,'Employee Mapping'!$K$10:$K$2009,AO$134,'Employee Mapping'!$L$10:$L$2009,AO$136)/COUNTA('Employee Mapping'!$G$10:$G$2009),""))</f>
        <v/>
      </c>
      <c r="AP158" s="57">
        <f>IF(OR($A158="",AP$136=""),"",IFERROR(COUNTIFS('Employee Mapping'!$J$10:$J$2009,$A158,'Employee Mapping'!$K$10:$K$2009,AP$134,'Employee Mapping'!$L$10:$L$2009,AP$136)/COUNTA('Employee Mapping'!$G$10:$G$2009),""))</f>
        <v/>
      </c>
      <c r="AQ158" s="57">
        <f>IF(OR($A158="",AQ$136=""),"",IFERROR(COUNTIFS('Employee Mapping'!$J$10:$J$2009,$A158,'Employee Mapping'!$K$10:$K$2009,AQ$134,'Employee Mapping'!$L$10:$L$2009,AQ$136)/COUNTA('Employee Mapping'!$G$10:$G$2009),""))</f>
        <v/>
      </c>
      <c r="AR158" s="57">
        <f>IF(OR($A158="",AR$136=""),"",IFERROR(COUNTIFS('Employee Mapping'!$J$10:$J$2009,$A158,'Employee Mapping'!$K$10:$K$2009,AR$134,'Employee Mapping'!$L$10:$L$2009,AR$136)/COUNTA('Employee Mapping'!$G$10:$G$2009),""))</f>
        <v/>
      </c>
      <c r="AS158" s="57">
        <f>IF(OR($A158="",AS$136=""),"",IFERROR(COUNTIFS('Employee Mapping'!$J$10:$J$2009,$A158,'Employee Mapping'!$K$10:$K$2009,AS$134,'Employee Mapping'!$L$10:$L$2009,AS$136)/COUNTA('Employee Mapping'!$G$10:$G$2009),""))</f>
        <v/>
      </c>
      <c r="AT158" s="57">
        <f>IF(OR($A158="",AT$136=""),"",IFERROR(COUNTIFS('Employee Mapping'!$J$10:$J$2009,$A158,'Employee Mapping'!$K$10:$K$2009,AT$134,'Employee Mapping'!$L$10:$L$2009,AT$136)/COUNTA('Employee Mapping'!$G$10:$G$2009),""))</f>
        <v/>
      </c>
      <c r="AU158" s="57">
        <f>IF(OR($A158="",AU$136=""),"",IFERROR(COUNTIFS('Employee Mapping'!$J$10:$J$2009,$A158,'Employee Mapping'!$K$10:$K$2009,AU$134,'Employee Mapping'!$L$10:$L$2009,AU$136)/COUNTA('Employee Mapping'!$G$10:$G$2009),""))</f>
        <v/>
      </c>
      <c r="AV158" s="57">
        <f>IF(OR($A158="",AV$136=""),"",IFERROR(COUNTIFS('Employee Mapping'!$J$10:$J$2009,$A158,'Employee Mapping'!$K$10:$K$2009,AV$134,'Employee Mapping'!$L$10:$L$2009,AV$136)/COUNTA('Employee Mapping'!$G$10:$G$2009),""))</f>
        <v/>
      </c>
      <c r="AW158" s="57">
        <f>IF(OR($A158="",AW$136=""),"",IFERROR(COUNTIFS('Employee Mapping'!$J$10:$J$2009,$A158,'Employee Mapping'!$K$10:$K$2009,AW$134,'Employee Mapping'!$L$10:$L$2009,AW$136)/COUNTA('Employee Mapping'!$G$10:$G$2009),""))</f>
        <v/>
      </c>
      <c r="AX158" s="57">
        <f>IF(OR($A158="",AX$136=""),"",IFERROR(COUNTIFS('Employee Mapping'!$J$10:$J$2009,$A158,'Employee Mapping'!$K$10:$K$2009,AX$134,'Employee Mapping'!$L$10:$L$2009,AX$136)/COUNTA('Employee Mapping'!$G$10:$G$2009),""))</f>
        <v/>
      </c>
      <c r="AY158" s="57">
        <f>IF(OR($A158="",AY$136=""),"",IFERROR(COUNTIFS('Employee Mapping'!$J$10:$J$2009,$A158,'Employee Mapping'!$K$10:$K$2009,AY$134,'Employee Mapping'!$L$10:$L$2009,AY$136)/COUNTA('Employee Mapping'!$G$10:$G$2009),""))</f>
        <v/>
      </c>
      <c r="AZ158" s="57">
        <f>IF(OR($A158="",AZ$136=""),"",IFERROR(COUNTIFS('Employee Mapping'!$J$10:$J$2009,$A158,'Employee Mapping'!$K$10:$K$2009,AZ$134,'Employee Mapping'!$L$10:$L$2009,AZ$136)/COUNTA('Employee Mapping'!$G$10:$G$2009),""))</f>
        <v/>
      </c>
      <c r="BA158" s="57">
        <f>IF(OR($A158="",BA$136=""),"",IFERROR(COUNTIFS('Employee Mapping'!$J$10:$J$2009,$A158,'Employee Mapping'!$K$10:$K$2009,BA$134,'Employee Mapping'!$L$10:$L$2009,BA$136)/COUNTA('Employee Mapping'!$G$10:$G$2009),""))</f>
        <v/>
      </c>
      <c r="BB158" s="57">
        <f>IF(OR($A158="",BB$136=""),"",IFERROR(COUNTIFS('Employee Mapping'!$J$10:$J$2009,$A158,'Employee Mapping'!$K$10:$K$2009,BB$134,'Employee Mapping'!$L$10:$L$2009,BB$136)/COUNTA('Employee Mapping'!$G$10:$G$2009),""))</f>
        <v/>
      </c>
      <c r="BC158" s="57">
        <f>IF(OR($A158="",BC$136=""),"",IFERROR(COUNTIFS('Employee Mapping'!$J$10:$J$2009,$A158,'Employee Mapping'!$K$10:$K$2009,BC$134,'Employee Mapping'!$L$10:$L$2009,BC$136)/COUNTA('Employee Mapping'!$G$10:$G$2009),""))</f>
        <v/>
      </c>
      <c r="BD158" s="57">
        <f>IF(OR($A158="",BD$136=""),"",IFERROR(COUNTIFS('Employee Mapping'!$J$10:$J$2009,$A158,'Employee Mapping'!$K$10:$K$2009,BD$134,'Employee Mapping'!$L$10:$L$2009,BD$136)/COUNTA('Employee Mapping'!$G$10:$G$2009),""))</f>
        <v/>
      </c>
      <c r="BE158" s="57">
        <f>IF(OR($A158="",BE$136=""),"",IFERROR(COUNTIFS('Employee Mapping'!$J$10:$J$2009,$A158,'Employee Mapping'!$K$10:$K$2009,BE$134,'Employee Mapping'!$L$10:$L$2009,BE$136)/COUNTA('Employee Mapping'!$G$10:$G$2009),""))</f>
        <v/>
      </c>
      <c r="BF158" s="57">
        <f>IF(OR($A158="",BF$136=""),"",IFERROR(COUNTIFS('Employee Mapping'!$J$10:$J$2009,$A158,'Employee Mapping'!$K$10:$K$2009,BF$134,'Employee Mapping'!$L$10:$L$2009,BF$136)/COUNTA('Employee Mapping'!$G$10:$G$2009),""))</f>
        <v/>
      </c>
      <c r="BG158" s="57">
        <f>IF(OR($A158="",BG$136=""),"",IFERROR(COUNTIFS('Employee Mapping'!$J$10:$J$2009,$A158,'Employee Mapping'!$K$10:$K$2009,BG$134,'Employee Mapping'!$L$10:$L$2009,BG$136)/COUNTA('Employee Mapping'!$G$10:$G$2009),""))</f>
        <v/>
      </c>
      <c r="BH158" s="57">
        <f>IF(OR($A158="",BH$136=""),"",IFERROR(COUNTIFS('Employee Mapping'!$J$10:$J$2009,$A158,'Employee Mapping'!$K$10:$K$2009,BH$134,'Employee Mapping'!$L$10:$L$2009,BH$136)/COUNTA('Employee Mapping'!$G$10:$G$2009),""))</f>
        <v/>
      </c>
      <c r="BI158" s="57">
        <f>IF(OR($A158="",BI$136=""),"",IFERROR(COUNTIFS('Employee Mapping'!$J$10:$J$2009,$A158,'Employee Mapping'!$K$10:$K$2009,BI$134,'Employee Mapping'!$L$10:$L$2009,BI$136)/COUNTA('Employee Mapping'!$G$10:$G$2009),""))</f>
        <v/>
      </c>
      <c r="BJ158" s="57">
        <f>IF(OR($A158="",BJ$136=""),"",IFERROR(COUNTIFS('Employee Mapping'!$J$10:$J$2009,$A158,'Employee Mapping'!$K$10:$K$2009,BJ$134,'Employee Mapping'!$L$10:$L$2009,BJ$136)/COUNTA('Employee Mapping'!$G$10:$G$2009),""))</f>
        <v/>
      </c>
      <c r="BK158" s="57">
        <f>IF(OR($A158="",BK$136=""),"",IFERROR(COUNTIFS('Employee Mapping'!$J$10:$J$2009,$A158,'Employee Mapping'!$K$10:$K$2009,BK$134,'Employee Mapping'!$L$10:$L$2009,BK$136)/COUNTA('Employee Mapping'!$G$10:$G$2009),""))</f>
        <v/>
      </c>
      <c r="BL158" s="57">
        <f>IF(OR($A158="",BL$136=""),"",IFERROR(COUNTIFS('Employee Mapping'!$J$10:$J$2009,$A158,'Employee Mapping'!$K$10:$K$2009,BL$134,'Employee Mapping'!$L$10:$L$2009,BL$136)/COUNTA('Employee Mapping'!$G$10:$G$2009),""))</f>
        <v/>
      </c>
      <c r="BM158" s="57">
        <f>IF(OR($A158="",BM$136=""),"",IFERROR(COUNTIFS('Employee Mapping'!$J$10:$J$2009,$A158,'Employee Mapping'!$K$10:$K$2009,BM$134,'Employee Mapping'!$L$10:$L$2009,BM$136)/COUNTA('Employee Mapping'!$G$10:$G$2009),""))</f>
        <v/>
      </c>
      <c r="BN158" s="57">
        <f>IF(OR($A158="",BN$136=""),"",IFERROR(COUNTIFS('Employee Mapping'!$J$10:$J$2009,$A158,'Employee Mapping'!$K$10:$K$2009,BN$134,'Employee Mapping'!$L$10:$L$2009,BN$136)/COUNTA('Employee Mapping'!$G$10:$G$2009),""))</f>
        <v/>
      </c>
      <c r="BO158" s="57">
        <f>IF(OR($A158="",BO$136=""),"",IFERROR(COUNTIFS('Employee Mapping'!$J$10:$J$2009,$A158,'Employee Mapping'!$K$10:$K$2009,BO$134,'Employee Mapping'!$L$10:$L$2009,BO$136)/COUNTA('Employee Mapping'!$G$10:$G$2009),""))</f>
        <v/>
      </c>
      <c r="BP158" s="57">
        <f>IF(OR($A158="",BP$136=""),"",IFERROR(COUNTIFS('Employee Mapping'!$J$10:$J$2009,$A158,'Employee Mapping'!$K$10:$K$2009,BP$134,'Employee Mapping'!$L$10:$L$2009,BP$136)/COUNTA('Employee Mapping'!$G$10:$G$2009),""))</f>
        <v/>
      </c>
      <c r="BQ158" s="57">
        <f>IF(OR($A158="",BQ$136=""),"",IFERROR(COUNTIFS('Employee Mapping'!$J$10:$J$2009,$A158,'Employee Mapping'!$K$10:$K$2009,BQ$134,'Employee Mapping'!$L$10:$L$2009,BQ$136)/COUNTA('Employee Mapping'!$G$10:$G$2009),""))</f>
        <v/>
      </c>
      <c r="BR158" s="57">
        <f>IF(OR($A158="",BR$136=""),"",IFERROR(COUNTIFS('Employee Mapping'!$J$10:$J$2009,$A158,'Employee Mapping'!$K$10:$K$2009,BR$134,'Employee Mapping'!$L$10:$L$2009,BR$136)/COUNTA('Employee Mapping'!$G$10:$G$2009),""))</f>
        <v/>
      </c>
      <c r="BS158" s="57">
        <f>IF(OR($A158="",BS$136=""),"",IFERROR(COUNTIFS('Employee Mapping'!$J$10:$J$2009,$A158,'Employee Mapping'!$K$10:$K$2009,BS$134,'Employee Mapping'!$L$10:$L$2009,BS$136)/COUNTA('Employee Mapping'!$G$10:$G$2009),""))</f>
        <v/>
      </c>
      <c r="BT158" s="57">
        <f>IF(OR($A158="",BT$136=""),"",IFERROR(COUNTIFS('Employee Mapping'!$J$10:$J$2009,$A158,'Employee Mapping'!$K$10:$K$2009,BT$134,'Employee Mapping'!$L$10:$L$2009,BT$136)/COUNTA('Employee Mapping'!$G$10:$G$2009),""))</f>
        <v/>
      </c>
      <c r="BU158" s="57">
        <f>IF(OR($A158="",BU$136=""),"",IFERROR(COUNTIFS('Employee Mapping'!$J$10:$J$2009,$A158,'Employee Mapping'!$K$10:$K$2009,BU$134,'Employee Mapping'!$L$10:$L$2009,BU$136)/COUNTA('Employee Mapping'!$G$10:$G$2009),""))</f>
        <v/>
      </c>
      <c r="BV158" s="57">
        <f>IF(OR($A158="",BV$136=""),"",IFERROR(COUNTIFS('Employee Mapping'!$J$10:$J$2009,$A158,'Employee Mapping'!$K$10:$K$2009,BV$134,'Employee Mapping'!$L$10:$L$2009,BV$136)/COUNTA('Employee Mapping'!$G$10:$G$2009),""))</f>
        <v/>
      </c>
      <c r="BW158" s="57">
        <f>IF(OR($A158="",BW$136=""),"",IFERROR(COUNTIFS('Employee Mapping'!$J$10:$J$2009,$A158,'Employee Mapping'!$K$10:$K$2009,BW$134,'Employee Mapping'!$L$10:$L$2009,BW$136)/COUNTA('Employee Mapping'!$G$10:$G$2009),""))</f>
        <v/>
      </c>
      <c r="BX158" s="57">
        <f>IF(OR($A158="",BX$136=""),"",IFERROR(COUNTIFS('Employee Mapping'!$J$10:$J$2009,$A158,'Employee Mapping'!$K$10:$K$2009,BX$134,'Employee Mapping'!$L$10:$L$2009,BX$136)/COUNTA('Employee Mapping'!$G$10:$G$2009),""))</f>
        <v/>
      </c>
      <c r="BY158" s="57">
        <f>IF(OR($A158="",BY$136=""),"",IFERROR(COUNTIFS('Employee Mapping'!$J$10:$J$2009,$A158,'Employee Mapping'!$K$10:$K$2009,BY$134,'Employee Mapping'!$L$10:$L$2009,BY$136)/COUNTA('Employee Mapping'!$G$10:$G$2009),""))</f>
        <v/>
      </c>
      <c r="BZ158" s="57">
        <f>IF(OR($A158="",BZ$136=""),"",IFERROR(COUNTIFS('Employee Mapping'!$J$10:$J$2009,$A158,'Employee Mapping'!$K$10:$K$2009,BZ$134,'Employee Mapping'!$L$10:$L$2009,BZ$136)/COUNTA('Employee Mapping'!$G$10:$G$2009),""))</f>
        <v/>
      </c>
      <c r="CA158" s="57">
        <f>IF(OR($A158="",CA$136=""),"",IFERROR(COUNTIFS('Employee Mapping'!$J$10:$J$2009,$A158,'Employee Mapping'!$K$10:$K$2009,CA$134,'Employee Mapping'!$L$10:$L$2009,CA$136)/COUNTA('Employee Mapping'!$G$10:$G$2009),""))</f>
        <v/>
      </c>
      <c r="CB158" s="57">
        <f>IF(OR($A158="",CB$136=""),"",IFERROR(COUNTIFS('Employee Mapping'!$J$10:$J$2009,$A158,'Employee Mapping'!$K$10:$K$2009,CB$134,'Employee Mapping'!$L$10:$L$2009,CB$136)/COUNTA('Employee Mapping'!$G$10:$G$2009),""))</f>
        <v/>
      </c>
      <c r="CC158" s="57">
        <f>IF(OR($A158="",CC$136=""),"",IFERROR(COUNTIFS('Employee Mapping'!$J$10:$J$2009,$A158,'Employee Mapping'!$K$10:$K$2009,CC$134,'Employee Mapping'!$L$10:$L$2009,CC$136)/COUNTA('Employee Mapping'!$G$10:$G$2009),""))</f>
        <v/>
      </c>
      <c r="CD158" s="57">
        <f>IF(OR($A158="",CD$136=""),"",IFERROR(COUNTIFS('Employee Mapping'!$J$10:$J$2009,$A158,'Employee Mapping'!$K$10:$K$2009,CD$134,'Employee Mapping'!$L$10:$L$2009,CD$136)/COUNTA('Employee Mapping'!$G$10:$G$2009),""))</f>
        <v/>
      </c>
      <c r="CE158" s="57">
        <f>IF(OR($A158="",CE$136=""),"",IFERROR(COUNTIFS('Employee Mapping'!$J$10:$J$2009,$A158,'Employee Mapping'!$K$10:$K$2009,CE$134,'Employee Mapping'!$L$10:$L$2009,CE$136)/COUNTA('Employee Mapping'!$G$10:$G$2009),""))</f>
        <v/>
      </c>
      <c r="CF158" s="57">
        <f>IF(OR($A158="",CF$136=""),"",IFERROR(COUNTIFS('Employee Mapping'!$J$10:$J$2009,$A158,'Employee Mapping'!$K$10:$K$2009,CF$134,'Employee Mapping'!$L$10:$L$2009,CF$136)/COUNTA('Employee Mapping'!$G$10:$G$2009),""))</f>
        <v/>
      </c>
      <c r="CG158" s="57">
        <f>IF(OR($A158="",CG$136=""),"",IFERROR(COUNTIFS('Employee Mapping'!$J$10:$J$2009,$A158,'Employee Mapping'!$K$10:$K$2009,CG$134,'Employee Mapping'!$L$10:$L$2009,CG$136)/COUNTA('Employee Mapping'!$G$10:$G$2009),""))</f>
        <v/>
      </c>
      <c r="CH158" s="57">
        <f>IF(OR($A158="",CH$136=""),"",IFERROR(COUNTIFS('Employee Mapping'!$J$10:$J$2009,$A158,'Employee Mapping'!$K$10:$K$2009,CH$134,'Employee Mapping'!$L$10:$L$2009,CH$136)/COUNTA('Employee Mapping'!$G$10:$G$2009),""))</f>
        <v/>
      </c>
      <c r="CI158" s="57">
        <f>IF(OR($A158="",CI$136=""),"",IFERROR(COUNTIFS('Employee Mapping'!$J$10:$J$2009,$A158,'Employee Mapping'!$K$10:$K$2009,CI$134,'Employee Mapping'!$L$10:$L$2009,CI$136)/COUNTA('Employee Mapping'!$G$10:$G$2009),""))</f>
        <v/>
      </c>
      <c r="CJ158" s="57">
        <f>IF(OR($A158="",CJ$136=""),"",IFERROR(COUNTIFS('Employee Mapping'!$J$10:$J$2009,$A158,'Employee Mapping'!$K$10:$K$2009,CJ$134,'Employee Mapping'!$L$10:$L$2009,CJ$136)/COUNTA('Employee Mapping'!$G$10:$G$2009),""))</f>
        <v/>
      </c>
      <c r="CK158" s="57">
        <f>IF(OR($A158="",CK$136=""),"",IFERROR(COUNTIFS('Employee Mapping'!$J$10:$J$2009,$A158,'Employee Mapping'!$K$10:$K$2009,CK$134,'Employee Mapping'!$L$10:$L$2009,CK$136)/COUNTA('Employee Mapping'!$G$10:$G$2009),""))</f>
        <v/>
      </c>
      <c r="CL158" s="57">
        <f>IF(OR($A158="",CL$136=""),"",IFERROR(COUNTIFS('Employee Mapping'!$J$10:$J$2009,$A158,'Employee Mapping'!$K$10:$K$2009,CL$134,'Employee Mapping'!$L$10:$L$2009,CL$136)/COUNTA('Employee Mapping'!$G$10:$G$2009),""))</f>
        <v/>
      </c>
      <c r="CM158" s="57">
        <f>IF(OR($A158="",CM$136=""),"",IFERROR(COUNTIFS('Employee Mapping'!$J$10:$J$2009,$A158,'Employee Mapping'!$K$10:$K$2009,CM$134,'Employee Mapping'!$L$10:$L$2009,CM$136)/COUNTA('Employee Mapping'!$G$10:$G$2009),""))</f>
        <v/>
      </c>
      <c r="CN158" s="57">
        <f>IF(OR($A158="",CN$136=""),"",IFERROR(COUNTIFS('Employee Mapping'!$J$10:$J$2009,$A158,'Employee Mapping'!$K$10:$K$2009,CN$134,'Employee Mapping'!$L$10:$L$2009,CN$136)/COUNTA('Employee Mapping'!$G$10:$G$2009),""))</f>
        <v/>
      </c>
      <c r="CO158" s="57">
        <f>IF(OR($A158="",CO$136=""),"",IFERROR(COUNTIFS('Employee Mapping'!$J$10:$J$2009,$A158,'Employee Mapping'!$K$10:$K$2009,CO$134,'Employee Mapping'!$L$10:$L$2009,CO$136)/COUNTA('Employee Mapping'!$G$10:$G$2009),""))</f>
        <v/>
      </c>
      <c r="CP158" s="57">
        <f>IF(OR($A158="",CP$136=""),"",IFERROR(COUNTIFS('Employee Mapping'!$J$10:$J$2009,$A158,'Employee Mapping'!$K$10:$K$2009,CP$134,'Employee Mapping'!$L$10:$L$2009,CP$136)/COUNTA('Employee Mapping'!$G$10:$G$2009),""))</f>
        <v/>
      </c>
      <c r="CQ158" s="57">
        <f>IF(OR($A158="",CQ$136=""),"",IFERROR(COUNTIFS('Employee Mapping'!$J$10:$J$2009,$A158,'Employee Mapping'!$K$10:$K$2009,CQ$134,'Employee Mapping'!$L$10:$L$2009,CQ$136)/COUNTA('Employee Mapping'!$G$10:$G$2009),""))</f>
        <v/>
      </c>
      <c r="CR158" s="57">
        <f>IF(OR($A158="",CR$136=""),"",IFERROR(COUNTIFS('Employee Mapping'!$J$10:$J$2009,$A158,'Employee Mapping'!$K$10:$K$2009,CR$134,'Employee Mapping'!$L$10:$L$2009,CR$136)/COUNTA('Employee Mapping'!$G$10:$G$2009),""))</f>
        <v/>
      </c>
      <c r="CS158" s="57">
        <f>IF(OR($A158="",CS$136=""),"",IFERROR(COUNTIFS('Employee Mapping'!$J$10:$J$2009,$A158,'Employee Mapping'!$K$10:$K$2009,CS$134,'Employee Mapping'!$L$10:$L$2009,CS$136)/COUNTA('Employee Mapping'!$G$10:$G$2009),""))</f>
        <v/>
      </c>
      <c r="CT158" s="57">
        <f>IF(OR($A158="",CT$136=""),"",IFERROR(COUNTIFS('Employee Mapping'!$J$10:$J$2009,$A158,'Employee Mapping'!$K$10:$K$2009,CT$134,'Employee Mapping'!$L$10:$L$2009,CT$136)/COUNTA('Employee Mapping'!$G$10:$G$2009),""))</f>
        <v/>
      </c>
      <c r="CU158" s="58">
        <f>IF($A158="","",SUM(C158:CT158))</f>
        <v/>
      </c>
    </row>
    <row r="159">
      <c r="A159">
        <f>IF(SETUP!$C170="","",SETUP!$C170)</f>
        <v/>
      </c>
      <c r="B159" s="9">
        <f>IF(SETUP!$C170="","",SETUP!$B170&amp;" / "&amp;SETUP!$D170)</f>
        <v/>
      </c>
      <c r="C159" s="57">
        <f>IF(OR($A159="",C$136=""),"",IFERROR(COUNTIFS('Employee Mapping'!$J$10:$J$2009,$A159,'Employee Mapping'!$K$10:$K$2009,C$134,'Employee Mapping'!$L$10:$L$2009,C$136)/COUNTA('Employee Mapping'!$G$10:$G$2009),""))</f>
        <v/>
      </c>
      <c r="D159" s="57">
        <f>IF(OR($A159="",D$136=""),"",IFERROR(COUNTIFS('Employee Mapping'!$J$10:$J$2009,$A159,'Employee Mapping'!$K$10:$K$2009,D$134,'Employee Mapping'!$L$10:$L$2009,D$136)/COUNTA('Employee Mapping'!$G$10:$G$2009),""))</f>
        <v/>
      </c>
      <c r="E159" s="57">
        <f>IF(OR($A159="",E$136=""),"",IFERROR(COUNTIFS('Employee Mapping'!$J$10:$J$2009,$A159,'Employee Mapping'!$K$10:$K$2009,E$134,'Employee Mapping'!$L$10:$L$2009,E$136)/COUNTA('Employee Mapping'!$G$10:$G$2009),""))</f>
        <v/>
      </c>
      <c r="F159" s="57">
        <f>IF(OR($A159="",F$136=""),"",IFERROR(COUNTIFS('Employee Mapping'!$J$10:$J$2009,$A159,'Employee Mapping'!$K$10:$K$2009,F$134,'Employee Mapping'!$L$10:$L$2009,F$136)/COUNTA('Employee Mapping'!$G$10:$G$2009),""))</f>
        <v/>
      </c>
      <c r="G159" s="57">
        <f>IF(OR($A159="",G$136=""),"",IFERROR(COUNTIFS('Employee Mapping'!$J$10:$J$2009,$A159,'Employee Mapping'!$K$10:$K$2009,G$134,'Employee Mapping'!$L$10:$L$2009,G$136)/COUNTA('Employee Mapping'!$G$10:$G$2009),""))</f>
        <v/>
      </c>
      <c r="H159" s="57">
        <f>IF(OR($A159="",H$136=""),"",IFERROR(COUNTIFS('Employee Mapping'!$J$10:$J$2009,$A159,'Employee Mapping'!$K$10:$K$2009,H$134,'Employee Mapping'!$L$10:$L$2009,H$136)/COUNTA('Employee Mapping'!$G$10:$G$2009),""))</f>
        <v/>
      </c>
      <c r="I159" s="57">
        <f>IF(OR($A159="",I$136=""),"",IFERROR(COUNTIFS('Employee Mapping'!$J$10:$J$2009,$A159,'Employee Mapping'!$K$10:$K$2009,I$134,'Employee Mapping'!$L$10:$L$2009,I$136)/COUNTA('Employee Mapping'!$G$10:$G$2009),""))</f>
        <v/>
      </c>
      <c r="J159" s="57">
        <f>IF(OR($A159="",J$136=""),"",IFERROR(COUNTIFS('Employee Mapping'!$J$10:$J$2009,$A159,'Employee Mapping'!$K$10:$K$2009,J$134,'Employee Mapping'!$L$10:$L$2009,J$136)/COUNTA('Employee Mapping'!$G$10:$G$2009),""))</f>
        <v/>
      </c>
      <c r="K159" s="57">
        <f>IF(OR($A159="",K$136=""),"",IFERROR(COUNTIFS('Employee Mapping'!$J$10:$J$2009,$A159,'Employee Mapping'!$K$10:$K$2009,K$134,'Employee Mapping'!$L$10:$L$2009,K$136)/COUNTA('Employee Mapping'!$G$10:$G$2009),""))</f>
        <v/>
      </c>
      <c r="L159" s="57">
        <f>IF(OR($A159="",L$136=""),"",IFERROR(COUNTIFS('Employee Mapping'!$J$10:$J$2009,$A159,'Employee Mapping'!$K$10:$K$2009,L$134,'Employee Mapping'!$L$10:$L$2009,L$136)/COUNTA('Employee Mapping'!$G$10:$G$2009),""))</f>
        <v/>
      </c>
      <c r="M159" s="57">
        <f>IF(OR($A159="",M$136=""),"",IFERROR(COUNTIFS('Employee Mapping'!$J$10:$J$2009,$A159,'Employee Mapping'!$K$10:$K$2009,M$134,'Employee Mapping'!$L$10:$L$2009,M$136)/COUNTA('Employee Mapping'!$G$10:$G$2009),""))</f>
        <v/>
      </c>
      <c r="N159" s="57">
        <f>IF(OR($A159="",N$136=""),"",IFERROR(COUNTIFS('Employee Mapping'!$J$10:$J$2009,$A159,'Employee Mapping'!$K$10:$K$2009,N$134,'Employee Mapping'!$L$10:$L$2009,N$136)/COUNTA('Employee Mapping'!$G$10:$G$2009),""))</f>
        <v/>
      </c>
      <c r="O159" s="57">
        <f>IF(OR($A159="",O$136=""),"",IFERROR(COUNTIFS('Employee Mapping'!$J$10:$J$2009,$A159,'Employee Mapping'!$K$10:$K$2009,O$134,'Employee Mapping'!$L$10:$L$2009,O$136)/COUNTA('Employee Mapping'!$G$10:$G$2009),""))</f>
        <v/>
      </c>
      <c r="P159" s="57">
        <f>IF(OR($A159="",P$136=""),"",IFERROR(COUNTIFS('Employee Mapping'!$J$10:$J$2009,$A159,'Employee Mapping'!$K$10:$K$2009,P$134,'Employee Mapping'!$L$10:$L$2009,P$136)/COUNTA('Employee Mapping'!$G$10:$G$2009),""))</f>
        <v/>
      </c>
      <c r="Q159" s="57">
        <f>IF(OR($A159="",Q$136=""),"",IFERROR(COUNTIFS('Employee Mapping'!$J$10:$J$2009,$A159,'Employee Mapping'!$K$10:$K$2009,Q$134,'Employee Mapping'!$L$10:$L$2009,Q$136)/COUNTA('Employee Mapping'!$G$10:$G$2009),""))</f>
        <v/>
      </c>
      <c r="R159" s="57">
        <f>IF(OR($A159="",R$136=""),"",IFERROR(COUNTIFS('Employee Mapping'!$J$10:$J$2009,$A159,'Employee Mapping'!$K$10:$K$2009,R$134,'Employee Mapping'!$L$10:$L$2009,R$136)/COUNTA('Employee Mapping'!$G$10:$G$2009),""))</f>
        <v/>
      </c>
      <c r="S159" s="57">
        <f>IF(OR($A159="",S$136=""),"",IFERROR(COUNTIFS('Employee Mapping'!$J$10:$J$2009,$A159,'Employee Mapping'!$K$10:$K$2009,S$134,'Employee Mapping'!$L$10:$L$2009,S$136)/COUNTA('Employee Mapping'!$G$10:$G$2009),""))</f>
        <v/>
      </c>
      <c r="T159" s="57">
        <f>IF(OR($A159="",T$136=""),"",IFERROR(COUNTIFS('Employee Mapping'!$J$10:$J$2009,$A159,'Employee Mapping'!$K$10:$K$2009,T$134,'Employee Mapping'!$L$10:$L$2009,T$136)/COUNTA('Employee Mapping'!$G$10:$G$2009),""))</f>
        <v/>
      </c>
      <c r="U159" s="57">
        <f>IF(OR($A159="",U$136=""),"",IFERROR(COUNTIFS('Employee Mapping'!$J$10:$J$2009,$A159,'Employee Mapping'!$K$10:$K$2009,U$134,'Employee Mapping'!$L$10:$L$2009,U$136)/COUNTA('Employee Mapping'!$G$10:$G$2009),""))</f>
        <v/>
      </c>
      <c r="V159" s="57">
        <f>IF(OR($A159="",V$136=""),"",IFERROR(COUNTIFS('Employee Mapping'!$J$10:$J$2009,$A159,'Employee Mapping'!$K$10:$K$2009,V$134,'Employee Mapping'!$L$10:$L$2009,V$136)/COUNTA('Employee Mapping'!$G$10:$G$2009),""))</f>
        <v/>
      </c>
      <c r="W159" s="57">
        <f>IF(OR($A159="",W$136=""),"",IFERROR(COUNTIFS('Employee Mapping'!$J$10:$J$2009,$A159,'Employee Mapping'!$K$10:$K$2009,W$134,'Employee Mapping'!$L$10:$L$2009,W$136)/COUNTA('Employee Mapping'!$G$10:$G$2009),""))</f>
        <v/>
      </c>
      <c r="X159" s="57">
        <f>IF(OR($A159="",X$136=""),"",IFERROR(COUNTIFS('Employee Mapping'!$J$10:$J$2009,$A159,'Employee Mapping'!$K$10:$K$2009,X$134,'Employee Mapping'!$L$10:$L$2009,X$136)/COUNTA('Employee Mapping'!$G$10:$G$2009),""))</f>
        <v/>
      </c>
      <c r="Y159" s="57">
        <f>IF(OR($A159="",Y$136=""),"",IFERROR(COUNTIFS('Employee Mapping'!$J$10:$J$2009,$A159,'Employee Mapping'!$K$10:$K$2009,Y$134,'Employee Mapping'!$L$10:$L$2009,Y$136)/COUNTA('Employee Mapping'!$G$10:$G$2009),""))</f>
        <v/>
      </c>
      <c r="Z159" s="57">
        <f>IF(OR($A159="",Z$136=""),"",IFERROR(COUNTIFS('Employee Mapping'!$J$10:$J$2009,$A159,'Employee Mapping'!$K$10:$K$2009,Z$134,'Employee Mapping'!$L$10:$L$2009,Z$136)/COUNTA('Employee Mapping'!$G$10:$G$2009),""))</f>
        <v/>
      </c>
      <c r="AA159" s="57">
        <f>IF(OR($A159="",AA$136=""),"",IFERROR(COUNTIFS('Employee Mapping'!$J$10:$J$2009,$A159,'Employee Mapping'!$K$10:$K$2009,AA$134,'Employee Mapping'!$L$10:$L$2009,AA$136)/COUNTA('Employee Mapping'!$G$10:$G$2009),""))</f>
        <v/>
      </c>
      <c r="AB159" s="57">
        <f>IF(OR($A159="",AB$136=""),"",IFERROR(COUNTIFS('Employee Mapping'!$J$10:$J$2009,$A159,'Employee Mapping'!$K$10:$K$2009,AB$134,'Employee Mapping'!$L$10:$L$2009,AB$136)/COUNTA('Employee Mapping'!$G$10:$G$2009),""))</f>
        <v/>
      </c>
      <c r="AC159" s="57">
        <f>IF(OR($A159="",AC$136=""),"",IFERROR(COUNTIFS('Employee Mapping'!$J$10:$J$2009,$A159,'Employee Mapping'!$K$10:$K$2009,AC$134,'Employee Mapping'!$L$10:$L$2009,AC$136)/COUNTA('Employee Mapping'!$G$10:$G$2009),""))</f>
        <v/>
      </c>
      <c r="AD159" s="57">
        <f>IF(OR($A159="",AD$136=""),"",IFERROR(COUNTIFS('Employee Mapping'!$J$10:$J$2009,$A159,'Employee Mapping'!$K$10:$K$2009,AD$134,'Employee Mapping'!$L$10:$L$2009,AD$136)/COUNTA('Employee Mapping'!$G$10:$G$2009),""))</f>
        <v/>
      </c>
      <c r="AE159" s="57">
        <f>IF(OR($A159="",AE$136=""),"",IFERROR(COUNTIFS('Employee Mapping'!$J$10:$J$2009,$A159,'Employee Mapping'!$K$10:$K$2009,AE$134,'Employee Mapping'!$L$10:$L$2009,AE$136)/COUNTA('Employee Mapping'!$G$10:$G$2009),""))</f>
        <v/>
      </c>
      <c r="AF159" s="57">
        <f>IF(OR($A159="",AF$136=""),"",IFERROR(COUNTIFS('Employee Mapping'!$J$10:$J$2009,$A159,'Employee Mapping'!$K$10:$K$2009,AF$134,'Employee Mapping'!$L$10:$L$2009,AF$136)/COUNTA('Employee Mapping'!$G$10:$G$2009),""))</f>
        <v/>
      </c>
      <c r="AG159" s="57">
        <f>IF(OR($A159="",AG$136=""),"",IFERROR(COUNTIFS('Employee Mapping'!$J$10:$J$2009,$A159,'Employee Mapping'!$K$10:$K$2009,AG$134,'Employee Mapping'!$L$10:$L$2009,AG$136)/COUNTA('Employee Mapping'!$G$10:$G$2009),""))</f>
        <v/>
      </c>
      <c r="AH159" s="57">
        <f>IF(OR($A159="",AH$136=""),"",IFERROR(COUNTIFS('Employee Mapping'!$J$10:$J$2009,$A159,'Employee Mapping'!$K$10:$K$2009,AH$134,'Employee Mapping'!$L$10:$L$2009,AH$136)/COUNTA('Employee Mapping'!$G$10:$G$2009),""))</f>
        <v/>
      </c>
      <c r="AI159" s="57">
        <f>IF(OR($A159="",AI$136=""),"",IFERROR(COUNTIFS('Employee Mapping'!$J$10:$J$2009,$A159,'Employee Mapping'!$K$10:$K$2009,AI$134,'Employee Mapping'!$L$10:$L$2009,AI$136)/COUNTA('Employee Mapping'!$G$10:$G$2009),""))</f>
        <v/>
      </c>
      <c r="AJ159" s="57">
        <f>IF(OR($A159="",AJ$136=""),"",IFERROR(COUNTIFS('Employee Mapping'!$J$10:$J$2009,$A159,'Employee Mapping'!$K$10:$K$2009,AJ$134,'Employee Mapping'!$L$10:$L$2009,AJ$136)/COUNTA('Employee Mapping'!$G$10:$G$2009),""))</f>
        <v/>
      </c>
      <c r="AK159" s="57">
        <f>IF(OR($A159="",AK$136=""),"",IFERROR(COUNTIFS('Employee Mapping'!$J$10:$J$2009,$A159,'Employee Mapping'!$K$10:$K$2009,AK$134,'Employee Mapping'!$L$10:$L$2009,AK$136)/COUNTA('Employee Mapping'!$G$10:$G$2009),""))</f>
        <v/>
      </c>
      <c r="AL159" s="57">
        <f>IF(OR($A159="",AL$136=""),"",IFERROR(COUNTIFS('Employee Mapping'!$J$10:$J$2009,$A159,'Employee Mapping'!$K$10:$K$2009,AL$134,'Employee Mapping'!$L$10:$L$2009,AL$136)/COUNTA('Employee Mapping'!$G$10:$G$2009),""))</f>
        <v/>
      </c>
      <c r="AM159" s="57">
        <f>IF(OR($A159="",AM$136=""),"",IFERROR(COUNTIFS('Employee Mapping'!$J$10:$J$2009,$A159,'Employee Mapping'!$K$10:$K$2009,AM$134,'Employee Mapping'!$L$10:$L$2009,AM$136)/COUNTA('Employee Mapping'!$G$10:$G$2009),""))</f>
        <v/>
      </c>
      <c r="AN159" s="57">
        <f>IF(OR($A159="",AN$136=""),"",IFERROR(COUNTIFS('Employee Mapping'!$J$10:$J$2009,$A159,'Employee Mapping'!$K$10:$K$2009,AN$134,'Employee Mapping'!$L$10:$L$2009,AN$136)/COUNTA('Employee Mapping'!$G$10:$G$2009),""))</f>
        <v/>
      </c>
      <c r="AO159" s="57">
        <f>IF(OR($A159="",AO$136=""),"",IFERROR(COUNTIFS('Employee Mapping'!$J$10:$J$2009,$A159,'Employee Mapping'!$K$10:$K$2009,AO$134,'Employee Mapping'!$L$10:$L$2009,AO$136)/COUNTA('Employee Mapping'!$G$10:$G$2009),""))</f>
        <v/>
      </c>
      <c r="AP159" s="57">
        <f>IF(OR($A159="",AP$136=""),"",IFERROR(COUNTIFS('Employee Mapping'!$J$10:$J$2009,$A159,'Employee Mapping'!$K$10:$K$2009,AP$134,'Employee Mapping'!$L$10:$L$2009,AP$136)/COUNTA('Employee Mapping'!$G$10:$G$2009),""))</f>
        <v/>
      </c>
      <c r="AQ159" s="57">
        <f>IF(OR($A159="",AQ$136=""),"",IFERROR(COUNTIFS('Employee Mapping'!$J$10:$J$2009,$A159,'Employee Mapping'!$K$10:$K$2009,AQ$134,'Employee Mapping'!$L$10:$L$2009,AQ$136)/COUNTA('Employee Mapping'!$G$10:$G$2009),""))</f>
        <v/>
      </c>
      <c r="AR159" s="57">
        <f>IF(OR($A159="",AR$136=""),"",IFERROR(COUNTIFS('Employee Mapping'!$J$10:$J$2009,$A159,'Employee Mapping'!$K$10:$K$2009,AR$134,'Employee Mapping'!$L$10:$L$2009,AR$136)/COUNTA('Employee Mapping'!$G$10:$G$2009),""))</f>
        <v/>
      </c>
      <c r="AS159" s="57">
        <f>IF(OR($A159="",AS$136=""),"",IFERROR(COUNTIFS('Employee Mapping'!$J$10:$J$2009,$A159,'Employee Mapping'!$K$10:$K$2009,AS$134,'Employee Mapping'!$L$10:$L$2009,AS$136)/COUNTA('Employee Mapping'!$G$10:$G$2009),""))</f>
        <v/>
      </c>
      <c r="AT159" s="57">
        <f>IF(OR($A159="",AT$136=""),"",IFERROR(COUNTIFS('Employee Mapping'!$J$10:$J$2009,$A159,'Employee Mapping'!$K$10:$K$2009,AT$134,'Employee Mapping'!$L$10:$L$2009,AT$136)/COUNTA('Employee Mapping'!$G$10:$G$2009),""))</f>
        <v/>
      </c>
      <c r="AU159" s="57">
        <f>IF(OR($A159="",AU$136=""),"",IFERROR(COUNTIFS('Employee Mapping'!$J$10:$J$2009,$A159,'Employee Mapping'!$K$10:$K$2009,AU$134,'Employee Mapping'!$L$10:$L$2009,AU$136)/COUNTA('Employee Mapping'!$G$10:$G$2009),""))</f>
        <v/>
      </c>
      <c r="AV159" s="57">
        <f>IF(OR($A159="",AV$136=""),"",IFERROR(COUNTIFS('Employee Mapping'!$J$10:$J$2009,$A159,'Employee Mapping'!$K$10:$K$2009,AV$134,'Employee Mapping'!$L$10:$L$2009,AV$136)/COUNTA('Employee Mapping'!$G$10:$G$2009),""))</f>
        <v/>
      </c>
      <c r="AW159" s="57">
        <f>IF(OR($A159="",AW$136=""),"",IFERROR(COUNTIFS('Employee Mapping'!$J$10:$J$2009,$A159,'Employee Mapping'!$K$10:$K$2009,AW$134,'Employee Mapping'!$L$10:$L$2009,AW$136)/COUNTA('Employee Mapping'!$G$10:$G$2009),""))</f>
        <v/>
      </c>
      <c r="AX159" s="57">
        <f>IF(OR($A159="",AX$136=""),"",IFERROR(COUNTIFS('Employee Mapping'!$J$10:$J$2009,$A159,'Employee Mapping'!$K$10:$K$2009,AX$134,'Employee Mapping'!$L$10:$L$2009,AX$136)/COUNTA('Employee Mapping'!$G$10:$G$2009),""))</f>
        <v/>
      </c>
      <c r="AY159" s="57">
        <f>IF(OR($A159="",AY$136=""),"",IFERROR(COUNTIFS('Employee Mapping'!$J$10:$J$2009,$A159,'Employee Mapping'!$K$10:$K$2009,AY$134,'Employee Mapping'!$L$10:$L$2009,AY$136)/COUNTA('Employee Mapping'!$G$10:$G$2009),""))</f>
        <v/>
      </c>
      <c r="AZ159" s="57">
        <f>IF(OR($A159="",AZ$136=""),"",IFERROR(COUNTIFS('Employee Mapping'!$J$10:$J$2009,$A159,'Employee Mapping'!$K$10:$K$2009,AZ$134,'Employee Mapping'!$L$10:$L$2009,AZ$136)/COUNTA('Employee Mapping'!$G$10:$G$2009),""))</f>
        <v/>
      </c>
      <c r="BA159" s="57">
        <f>IF(OR($A159="",BA$136=""),"",IFERROR(COUNTIFS('Employee Mapping'!$J$10:$J$2009,$A159,'Employee Mapping'!$K$10:$K$2009,BA$134,'Employee Mapping'!$L$10:$L$2009,BA$136)/COUNTA('Employee Mapping'!$G$10:$G$2009),""))</f>
        <v/>
      </c>
      <c r="BB159" s="57">
        <f>IF(OR($A159="",BB$136=""),"",IFERROR(COUNTIFS('Employee Mapping'!$J$10:$J$2009,$A159,'Employee Mapping'!$K$10:$K$2009,BB$134,'Employee Mapping'!$L$10:$L$2009,BB$136)/COUNTA('Employee Mapping'!$G$10:$G$2009),""))</f>
        <v/>
      </c>
      <c r="BC159" s="57">
        <f>IF(OR($A159="",BC$136=""),"",IFERROR(COUNTIFS('Employee Mapping'!$J$10:$J$2009,$A159,'Employee Mapping'!$K$10:$K$2009,BC$134,'Employee Mapping'!$L$10:$L$2009,BC$136)/COUNTA('Employee Mapping'!$G$10:$G$2009),""))</f>
        <v/>
      </c>
      <c r="BD159" s="57">
        <f>IF(OR($A159="",BD$136=""),"",IFERROR(COUNTIFS('Employee Mapping'!$J$10:$J$2009,$A159,'Employee Mapping'!$K$10:$K$2009,BD$134,'Employee Mapping'!$L$10:$L$2009,BD$136)/COUNTA('Employee Mapping'!$G$10:$G$2009),""))</f>
        <v/>
      </c>
      <c r="BE159" s="57">
        <f>IF(OR($A159="",BE$136=""),"",IFERROR(COUNTIFS('Employee Mapping'!$J$10:$J$2009,$A159,'Employee Mapping'!$K$10:$K$2009,BE$134,'Employee Mapping'!$L$10:$L$2009,BE$136)/COUNTA('Employee Mapping'!$G$10:$G$2009),""))</f>
        <v/>
      </c>
      <c r="BF159" s="57">
        <f>IF(OR($A159="",BF$136=""),"",IFERROR(COUNTIFS('Employee Mapping'!$J$10:$J$2009,$A159,'Employee Mapping'!$K$10:$K$2009,BF$134,'Employee Mapping'!$L$10:$L$2009,BF$136)/COUNTA('Employee Mapping'!$G$10:$G$2009),""))</f>
        <v/>
      </c>
      <c r="BG159" s="57">
        <f>IF(OR($A159="",BG$136=""),"",IFERROR(COUNTIFS('Employee Mapping'!$J$10:$J$2009,$A159,'Employee Mapping'!$K$10:$K$2009,BG$134,'Employee Mapping'!$L$10:$L$2009,BG$136)/COUNTA('Employee Mapping'!$G$10:$G$2009),""))</f>
        <v/>
      </c>
      <c r="BH159" s="57">
        <f>IF(OR($A159="",BH$136=""),"",IFERROR(COUNTIFS('Employee Mapping'!$J$10:$J$2009,$A159,'Employee Mapping'!$K$10:$K$2009,BH$134,'Employee Mapping'!$L$10:$L$2009,BH$136)/COUNTA('Employee Mapping'!$G$10:$G$2009),""))</f>
        <v/>
      </c>
      <c r="BI159" s="57">
        <f>IF(OR($A159="",BI$136=""),"",IFERROR(COUNTIFS('Employee Mapping'!$J$10:$J$2009,$A159,'Employee Mapping'!$K$10:$K$2009,BI$134,'Employee Mapping'!$L$10:$L$2009,BI$136)/COUNTA('Employee Mapping'!$G$10:$G$2009),""))</f>
        <v/>
      </c>
      <c r="BJ159" s="57">
        <f>IF(OR($A159="",BJ$136=""),"",IFERROR(COUNTIFS('Employee Mapping'!$J$10:$J$2009,$A159,'Employee Mapping'!$K$10:$K$2009,BJ$134,'Employee Mapping'!$L$10:$L$2009,BJ$136)/COUNTA('Employee Mapping'!$G$10:$G$2009),""))</f>
        <v/>
      </c>
      <c r="BK159" s="57">
        <f>IF(OR($A159="",BK$136=""),"",IFERROR(COUNTIFS('Employee Mapping'!$J$10:$J$2009,$A159,'Employee Mapping'!$K$10:$K$2009,BK$134,'Employee Mapping'!$L$10:$L$2009,BK$136)/COUNTA('Employee Mapping'!$G$10:$G$2009),""))</f>
        <v/>
      </c>
      <c r="BL159" s="57">
        <f>IF(OR($A159="",BL$136=""),"",IFERROR(COUNTIFS('Employee Mapping'!$J$10:$J$2009,$A159,'Employee Mapping'!$K$10:$K$2009,BL$134,'Employee Mapping'!$L$10:$L$2009,BL$136)/COUNTA('Employee Mapping'!$G$10:$G$2009),""))</f>
        <v/>
      </c>
      <c r="BM159" s="57">
        <f>IF(OR($A159="",BM$136=""),"",IFERROR(COUNTIFS('Employee Mapping'!$J$10:$J$2009,$A159,'Employee Mapping'!$K$10:$K$2009,BM$134,'Employee Mapping'!$L$10:$L$2009,BM$136)/COUNTA('Employee Mapping'!$G$10:$G$2009),""))</f>
        <v/>
      </c>
      <c r="BN159" s="57">
        <f>IF(OR($A159="",BN$136=""),"",IFERROR(COUNTIFS('Employee Mapping'!$J$10:$J$2009,$A159,'Employee Mapping'!$K$10:$K$2009,BN$134,'Employee Mapping'!$L$10:$L$2009,BN$136)/COUNTA('Employee Mapping'!$G$10:$G$2009),""))</f>
        <v/>
      </c>
      <c r="BO159" s="57">
        <f>IF(OR($A159="",BO$136=""),"",IFERROR(COUNTIFS('Employee Mapping'!$J$10:$J$2009,$A159,'Employee Mapping'!$K$10:$K$2009,BO$134,'Employee Mapping'!$L$10:$L$2009,BO$136)/COUNTA('Employee Mapping'!$G$10:$G$2009),""))</f>
        <v/>
      </c>
      <c r="BP159" s="57">
        <f>IF(OR($A159="",BP$136=""),"",IFERROR(COUNTIFS('Employee Mapping'!$J$10:$J$2009,$A159,'Employee Mapping'!$K$10:$K$2009,BP$134,'Employee Mapping'!$L$10:$L$2009,BP$136)/COUNTA('Employee Mapping'!$G$10:$G$2009),""))</f>
        <v/>
      </c>
      <c r="BQ159" s="57">
        <f>IF(OR($A159="",BQ$136=""),"",IFERROR(COUNTIFS('Employee Mapping'!$J$10:$J$2009,$A159,'Employee Mapping'!$K$10:$K$2009,BQ$134,'Employee Mapping'!$L$10:$L$2009,BQ$136)/COUNTA('Employee Mapping'!$G$10:$G$2009),""))</f>
        <v/>
      </c>
      <c r="BR159" s="57">
        <f>IF(OR($A159="",BR$136=""),"",IFERROR(COUNTIFS('Employee Mapping'!$J$10:$J$2009,$A159,'Employee Mapping'!$K$10:$K$2009,BR$134,'Employee Mapping'!$L$10:$L$2009,BR$136)/COUNTA('Employee Mapping'!$G$10:$G$2009),""))</f>
        <v/>
      </c>
      <c r="BS159" s="57">
        <f>IF(OR($A159="",BS$136=""),"",IFERROR(COUNTIFS('Employee Mapping'!$J$10:$J$2009,$A159,'Employee Mapping'!$K$10:$K$2009,BS$134,'Employee Mapping'!$L$10:$L$2009,BS$136)/COUNTA('Employee Mapping'!$G$10:$G$2009),""))</f>
        <v/>
      </c>
      <c r="BT159" s="57">
        <f>IF(OR($A159="",BT$136=""),"",IFERROR(COUNTIFS('Employee Mapping'!$J$10:$J$2009,$A159,'Employee Mapping'!$K$10:$K$2009,BT$134,'Employee Mapping'!$L$10:$L$2009,BT$136)/COUNTA('Employee Mapping'!$G$10:$G$2009),""))</f>
        <v/>
      </c>
      <c r="BU159" s="57">
        <f>IF(OR($A159="",BU$136=""),"",IFERROR(COUNTIFS('Employee Mapping'!$J$10:$J$2009,$A159,'Employee Mapping'!$K$10:$K$2009,BU$134,'Employee Mapping'!$L$10:$L$2009,BU$136)/COUNTA('Employee Mapping'!$G$10:$G$2009),""))</f>
        <v/>
      </c>
      <c r="BV159" s="57">
        <f>IF(OR($A159="",BV$136=""),"",IFERROR(COUNTIFS('Employee Mapping'!$J$10:$J$2009,$A159,'Employee Mapping'!$K$10:$K$2009,BV$134,'Employee Mapping'!$L$10:$L$2009,BV$136)/COUNTA('Employee Mapping'!$G$10:$G$2009),""))</f>
        <v/>
      </c>
      <c r="BW159" s="57">
        <f>IF(OR($A159="",BW$136=""),"",IFERROR(COUNTIFS('Employee Mapping'!$J$10:$J$2009,$A159,'Employee Mapping'!$K$10:$K$2009,BW$134,'Employee Mapping'!$L$10:$L$2009,BW$136)/COUNTA('Employee Mapping'!$G$10:$G$2009),""))</f>
        <v/>
      </c>
      <c r="BX159" s="57">
        <f>IF(OR($A159="",BX$136=""),"",IFERROR(COUNTIFS('Employee Mapping'!$J$10:$J$2009,$A159,'Employee Mapping'!$K$10:$K$2009,BX$134,'Employee Mapping'!$L$10:$L$2009,BX$136)/COUNTA('Employee Mapping'!$G$10:$G$2009),""))</f>
        <v/>
      </c>
      <c r="BY159" s="57">
        <f>IF(OR($A159="",BY$136=""),"",IFERROR(COUNTIFS('Employee Mapping'!$J$10:$J$2009,$A159,'Employee Mapping'!$K$10:$K$2009,BY$134,'Employee Mapping'!$L$10:$L$2009,BY$136)/COUNTA('Employee Mapping'!$G$10:$G$2009),""))</f>
        <v/>
      </c>
      <c r="BZ159" s="57">
        <f>IF(OR($A159="",BZ$136=""),"",IFERROR(COUNTIFS('Employee Mapping'!$J$10:$J$2009,$A159,'Employee Mapping'!$K$10:$K$2009,BZ$134,'Employee Mapping'!$L$10:$L$2009,BZ$136)/COUNTA('Employee Mapping'!$G$10:$G$2009),""))</f>
        <v/>
      </c>
      <c r="CA159" s="57">
        <f>IF(OR($A159="",CA$136=""),"",IFERROR(COUNTIFS('Employee Mapping'!$J$10:$J$2009,$A159,'Employee Mapping'!$K$10:$K$2009,CA$134,'Employee Mapping'!$L$10:$L$2009,CA$136)/COUNTA('Employee Mapping'!$G$10:$G$2009),""))</f>
        <v/>
      </c>
      <c r="CB159" s="57">
        <f>IF(OR($A159="",CB$136=""),"",IFERROR(COUNTIFS('Employee Mapping'!$J$10:$J$2009,$A159,'Employee Mapping'!$K$10:$K$2009,CB$134,'Employee Mapping'!$L$10:$L$2009,CB$136)/COUNTA('Employee Mapping'!$G$10:$G$2009),""))</f>
        <v/>
      </c>
      <c r="CC159" s="57">
        <f>IF(OR($A159="",CC$136=""),"",IFERROR(COUNTIFS('Employee Mapping'!$J$10:$J$2009,$A159,'Employee Mapping'!$K$10:$K$2009,CC$134,'Employee Mapping'!$L$10:$L$2009,CC$136)/COUNTA('Employee Mapping'!$G$10:$G$2009),""))</f>
        <v/>
      </c>
      <c r="CD159" s="57">
        <f>IF(OR($A159="",CD$136=""),"",IFERROR(COUNTIFS('Employee Mapping'!$J$10:$J$2009,$A159,'Employee Mapping'!$K$10:$K$2009,CD$134,'Employee Mapping'!$L$10:$L$2009,CD$136)/COUNTA('Employee Mapping'!$G$10:$G$2009),""))</f>
        <v/>
      </c>
      <c r="CE159" s="57">
        <f>IF(OR($A159="",CE$136=""),"",IFERROR(COUNTIFS('Employee Mapping'!$J$10:$J$2009,$A159,'Employee Mapping'!$K$10:$K$2009,CE$134,'Employee Mapping'!$L$10:$L$2009,CE$136)/COUNTA('Employee Mapping'!$G$10:$G$2009),""))</f>
        <v/>
      </c>
      <c r="CF159" s="57">
        <f>IF(OR($A159="",CF$136=""),"",IFERROR(COUNTIFS('Employee Mapping'!$J$10:$J$2009,$A159,'Employee Mapping'!$K$10:$K$2009,CF$134,'Employee Mapping'!$L$10:$L$2009,CF$136)/COUNTA('Employee Mapping'!$G$10:$G$2009),""))</f>
        <v/>
      </c>
      <c r="CG159" s="57">
        <f>IF(OR($A159="",CG$136=""),"",IFERROR(COUNTIFS('Employee Mapping'!$J$10:$J$2009,$A159,'Employee Mapping'!$K$10:$K$2009,CG$134,'Employee Mapping'!$L$10:$L$2009,CG$136)/COUNTA('Employee Mapping'!$G$10:$G$2009),""))</f>
        <v/>
      </c>
      <c r="CH159" s="57">
        <f>IF(OR($A159="",CH$136=""),"",IFERROR(COUNTIFS('Employee Mapping'!$J$10:$J$2009,$A159,'Employee Mapping'!$K$10:$K$2009,CH$134,'Employee Mapping'!$L$10:$L$2009,CH$136)/COUNTA('Employee Mapping'!$G$10:$G$2009),""))</f>
        <v/>
      </c>
      <c r="CI159" s="57">
        <f>IF(OR($A159="",CI$136=""),"",IFERROR(COUNTIFS('Employee Mapping'!$J$10:$J$2009,$A159,'Employee Mapping'!$K$10:$K$2009,CI$134,'Employee Mapping'!$L$10:$L$2009,CI$136)/COUNTA('Employee Mapping'!$G$10:$G$2009),""))</f>
        <v/>
      </c>
      <c r="CJ159" s="57">
        <f>IF(OR($A159="",CJ$136=""),"",IFERROR(COUNTIFS('Employee Mapping'!$J$10:$J$2009,$A159,'Employee Mapping'!$K$10:$K$2009,CJ$134,'Employee Mapping'!$L$10:$L$2009,CJ$136)/COUNTA('Employee Mapping'!$G$10:$G$2009),""))</f>
        <v/>
      </c>
      <c r="CK159" s="57">
        <f>IF(OR($A159="",CK$136=""),"",IFERROR(COUNTIFS('Employee Mapping'!$J$10:$J$2009,$A159,'Employee Mapping'!$K$10:$K$2009,CK$134,'Employee Mapping'!$L$10:$L$2009,CK$136)/COUNTA('Employee Mapping'!$G$10:$G$2009),""))</f>
        <v/>
      </c>
      <c r="CL159" s="57">
        <f>IF(OR($A159="",CL$136=""),"",IFERROR(COUNTIFS('Employee Mapping'!$J$10:$J$2009,$A159,'Employee Mapping'!$K$10:$K$2009,CL$134,'Employee Mapping'!$L$10:$L$2009,CL$136)/COUNTA('Employee Mapping'!$G$10:$G$2009),""))</f>
        <v/>
      </c>
      <c r="CM159" s="57">
        <f>IF(OR($A159="",CM$136=""),"",IFERROR(COUNTIFS('Employee Mapping'!$J$10:$J$2009,$A159,'Employee Mapping'!$K$10:$K$2009,CM$134,'Employee Mapping'!$L$10:$L$2009,CM$136)/COUNTA('Employee Mapping'!$G$10:$G$2009),""))</f>
        <v/>
      </c>
      <c r="CN159" s="57">
        <f>IF(OR($A159="",CN$136=""),"",IFERROR(COUNTIFS('Employee Mapping'!$J$10:$J$2009,$A159,'Employee Mapping'!$K$10:$K$2009,CN$134,'Employee Mapping'!$L$10:$L$2009,CN$136)/COUNTA('Employee Mapping'!$G$10:$G$2009),""))</f>
        <v/>
      </c>
      <c r="CO159" s="57">
        <f>IF(OR($A159="",CO$136=""),"",IFERROR(COUNTIFS('Employee Mapping'!$J$10:$J$2009,$A159,'Employee Mapping'!$K$10:$K$2009,CO$134,'Employee Mapping'!$L$10:$L$2009,CO$136)/COUNTA('Employee Mapping'!$G$10:$G$2009),""))</f>
        <v/>
      </c>
      <c r="CP159" s="57">
        <f>IF(OR($A159="",CP$136=""),"",IFERROR(COUNTIFS('Employee Mapping'!$J$10:$J$2009,$A159,'Employee Mapping'!$K$10:$K$2009,CP$134,'Employee Mapping'!$L$10:$L$2009,CP$136)/COUNTA('Employee Mapping'!$G$10:$G$2009),""))</f>
        <v/>
      </c>
      <c r="CQ159" s="57">
        <f>IF(OR($A159="",CQ$136=""),"",IFERROR(COUNTIFS('Employee Mapping'!$J$10:$J$2009,$A159,'Employee Mapping'!$K$10:$K$2009,CQ$134,'Employee Mapping'!$L$10:$L$2009,CQ$136)/COUNTA('Employee Mapping'!$G$10:$G$2009),""))</f>
        <v/>
      </c>
      <c r="CR159" s="57">
        <f>IF(OR($A159="",CR$136=""),"",IFERROR(COUNTIFS('Employee Mapping'!$J$10:$J$2009,$A159,'Employee Mapping'!$K$10:$K$2009,CR$134,'Employee Mapping'!$L$10:$L$2009,CR$136)/COUNTA('Employee Mapping'!$G$10:$G$2009),""))</f>
        <v/>
      </c>
      <c r="CS159" s="57">
        <f>IF(OR($A159="",CS$136=""),"",IFERROR(COUNTIFS('Employee Mapping'!$J$10:$J$2009,$A159,'Employee Mapping'!$K$10:$K$2009,CS$134,'Employee Mapping'!$L$10:$L$2009,CS$136)/COUNTA('Employee Mapping'!$G$10:$G$2009),""))</f>
        <v/>
      </c>
      <c r="CT159" s="57">
        <f>IF(OR($A159="",CT$136=""),"",IFERROR(COUNTIFS('Employee Mapping'!$J$10:$J$2009,$A159,'Employee Mapping'!$K$10:$K$2009,CT$134,'Employee Mapping'!$L$10:$L$2009,CT$136)/COUNTA('Employee Mapping'!$G$10:$G$2009),""))</f>
        <v/>
      </c>
      <c r="CU159" s="58">
        <f>IF($A159="","",SUM(C159:CT159))</f>
        <v/>
      </c>
    </row>
    <row r="160">
      <c r="A160">
        <f>IF(SETUP!$C171="","",SETUP!$C171)</f>
        <v/>
      </c>
      <c r="B160" s="9">
        <f>IF(SETUP!$C171="","",SETUP!$B171&amp;" / "&amp;SETUP!$D171)</f>
        <v/>
      </c>
      <c r="C160" s="57">
        <f>IF(OR($A160="",C$136=""),"",IFERROR(COUNTIFS('Employee Mapping'!$J$10:$J$2009,$A160,'Employee Mapping'!$K$10:$K$2009,C$134,'Employee Mapping'!$L$10:$L$2009,C$136)/COUNTA('Employee Mapping'!$G$10:$G$2009),""))</f>
        <v/>
      </c>
      <c r="D160" s="57">
        <f>IF(OR($A160="",D$136=""),"",IFERROR(COUNTIFS('Employee Mapping'!$J$10:$J$2009,$A160,'Employee Mapping'!$K$10:$K$2009,D$134,'Employee Mapping'!$L$10:$L$2009,D$136)/COUNTA('Employee Mapping'!$G$10:$G$2009),""))</f>
        <v/>
      </c>
      <c r="E160" s="57">
        <f>IF(OR($A160="",E$136=""),"",IFERROR(COUNTIFS('Employee Mapping'!$J$10:$J$2009,$A160,'Employee Mapping'!$K$10:$K$2009,E$134,'Employee Mapping'!$L$10:$L$2009,E$136)/COUNTA('Employee Mapping'!$G$10:$G$2009),""))</f>
        <v/>
      </c>
      <c r="F160" s="57">
        <f>IF(OR($A160="",F$136=""),"",IFERROR(COUNTIFS('Employee Mapping'!$J$10:$J$2009,$A160,'Employee Mapping'!$K$10:$K$2009,F$134,'Employee Mapping'!$L$10:$L$2009,F$136)/COUNTA('Employee Mapping'!$G$10:$G$2009),""))</f>
        <v/>
      </c>
      <c r="G160" s="57">
        <f>IF(OR($A160="",G$136=""),"",IFERROR(COUNTIFS('Employee Mapping'!$J$10:$J$2009,$A160,'Employee Mapping'!$K$10:$K$2009,G$134,'Employee Mapping'!$L$10:$L$2009,G$136)/COUNTA('Employee Mapping'!$G$10:$G$2009),""))</f>
        <v/>
      </c>
      <c r="H160" s="57">
        <f>IF(OR($A160="",H$136=""),"",IFERROR(COUNTIFS('Employee Mapping'!$J$10:$J$2009,$A160,'Employee Mapping'!$K$10:$K$2009,H$134,'Employee Mapping'!$L$10:$L$2009,H$136)/COUNTA('Employee Mapping'!$G$10:$G$2009),""))</f>
        <v/>
      </c>
      <c r="I160" s="57">
        <f>IF(OR($A160="",I$136=""),"",IFERROR(COUNTIFS('Employee Mapping'!$J$10:$J$2009,$A160,'Employee Mapping'!$K$10:$K$2009,I$134,'Employee Mapping'!$L$10:$L$2009,I$136)/COUNTA('Employee Mapping'!$G$10:$G$2009),""))</f>
        <v/>
      </c>
      <c r="J160" s="57">
        <f>IF(OR($A160="",J$136=""),"",IFERROR(COUNTIFS('Employee Mapping'!$J$10:$J$2009,$A160,'Employee Mapping'!$K$10:$K$2009,J$134,'Employee Mapping'!$L$10:$L$2009,J$136)/COUNTA('Employee Mapping'!$G$10:$G$2009),""))</f>
        <v/>
      </c>
      <c r="K160" s="57">
        <f>IF(OR($A160="",K$136=""),"",IFERROR(COUNTIFS('Employee Mapping'!$J$10:$J$2009,$A160,'Employee Mapping'!$K$10:$K$2009,K$134,'Employee Mapping'!$L$10:$L$2009,K$136)/COUNTA('Employee Mapping'!$G$10:$G$2009),""))</f>
        <v/>
      </c>
      <c r="L160" s="57">
        <f>IF(OR($A160="",L$136=""),"",IFERROR(COUNTIFS('Employee Mapping'!$J$10:$J$2009,$A160,'Employee Mapping'!$K$10:$K$2009,L$134,'Employee Mapping'!$L$10:$L$2009,L$136)/COUNTA('Employee Mapping'!$G$10:$G$2009),""))</f>
        <v/>
      </c>
      <c r="M160" s="57">
        <f>IF(OR($A160="",M$136=""),"",IFERROR(COUNTIFS('Employee Mapping'!$J$10:$J$2009,$A160,'Employee Mapping'!$K$10:$K$2009,M$134,'Employee Mapping'!$L$10:$L$2009,M$136)/COUNTA('Employee Mapping'!$G$10:$G$2009),""))</f>
        <v/>
      </c>
      <c r="N160" s="57">
        <f>IF(OR($A160="",N$136=""),"",IFERROR(COUNTIFS('Employee Mapping'!$J$10:$J$2009,$A160,'Employee Mapping'!$K$10:$K$2009,N$134,'Employee Mapping'!$L$10:$L$2009,N$136)/COUNTA('Employee Mapping'!$G$10:$G$2009),""))</f>
        <v/>
      </c>
      <c r="O160" s="57">
        <f>IF(OR($A160="",O$136=""),"",IFERROR(COUNTIFS('Employee Mapping'!$J$10:$J$2009,$A160,'Employee Mapping'!$K$10:$K$2009,O$134,'Employee Mapping'!$L$10:$L$2009,O$136)/COUNTA('Employee Mapping'!$G$10:$G$2009),""))</f>
        <v/>
      </c>
      <c r="P160" s="57">
        <f>IF(OR($A160="",P$136=""),"",IFERROR(COUNTIFS('Employee Mapping'!$J$10:$J$2009,$A160,'Employee Mapping'!$K$10:$K$2009,P$134,'Employee Mapping'!$L$10:$L$2009,P$136)/COUNTA('Employee Mapping'!$G$10:$G$2009),""))</f>
        <v/>
      </c>
      <c r="Q160" s="57">
        <f>IF(OR($A160="",Q$136=""),"",IFERROR(COUNTIFS('Employee Mapping'!$J$10:$J$2009,$A160,'Employee Mapping'!$K$10:$K$2009,Q$134,'Employee Mapping'!$L$10:$L$2009,Q$136)/COUNTA('Employee Mapping'!$G$10:$G$2009),""))</f>
        <v/>
      </c>
      <c r="R160" s="57">
        <f>IF(OR($A160="",R$136=""),"",IFERROR(COUNTIFS('Employee Mapping'!$J$10:$J$2009,$A160,'Employee Mapping'!$K$10:$K$2009,R$134,'Employee Mapping'!$L$10:$L$2009,R$136)/COUNTA('Employee Mapping'!$G$10:$G$2009),""))</f>
        <v/>
      </c>
      <c r="S160" s="57">
        <f>IF(OR($A160="",S$136=""),"",IFERROR(COUNTIFS('Employee Mapping'!$J$10:$J$2009,$A160,'Employee Mapping'!$K$10:$K$2009,S$134,'Employee Mapping'!$L$10:$L$2009,S$136)/COUNTA('Employee Mapping'!$G$10:$G$2009),""))</f>
        <v/>
      </c>
      <c r="T160" s="57">
        <f>IF(OR($A160="",T$136=""),"",IFERROR(COUNTIFS('Employee Mapping'!$J$10:$J$2009,$A160,'Employee Mapping'!$K$10:$K$2009,T$134,'Employee Mapping'!$L$10:$L$2009,T$136)/COUNTA('Employee Mapping'!$G$10:$G$2009),""))</f>
        <v/>
      </c>
      <c r="U160" s="57">
        <f>IF(OR($A160="",U$136=""),"",IFERROR(COUNTIFS('Employee Mapping'!$J$10:$J$2009,$A160,'Employee Mapping'!$K$10:$K$2009,U$134,'Employee Mapping'!$L$10:$L$2009,U$136)/COUNTA('Employee Mapping'!$G$10:$G$2009),""))</f>
        <v/>
      </c>
      <c r="V160" s="57">
        <f>IF(OR($A160="",V$136=""),"",IFERROR(COUNTIFS('Employee Mapping'!$J$10:$J$2009,$A160,'Employee Mapping'!$K$10:$K$2009,V$134,'Employee Mapping'!$L$10:$L$2009,V$136)/COUNTA('Employee Mapping'!$G$10:$G$2009),""))</f>
        <v/>
      </c>
      <c r="W160" s="57">
        <f>IF(OR($A160="",W$136=""),"",IFERROR(COUNTIFS('Employee Mapping'!$J$10:$J$2009,$A160,'Employee Mapping'!$K$10:$K$2009,W$134,'Employee Mapping'!$L$10:$L$2009,W$136)/COUNTA('Employee Mapping'!$G$10:$G$2009),""))</f>
        <v/>
      </c>
      <c r="X160" s="57">
        <f>IF(OR($A160="",X$136=""),"",IFERROR(COUNTIFS('Employee Mapping'!$J$10:$J$2009,$A160,'Employee Mapping'!$K$10:$K$2009,X$134,'Employee Mapping'!$L$10:$L$2009,X$136)/COUNTA('Employee Mapping'!$G$10:$G$2009),""))</f>
        <v/>
      </c>
      <c r="Y160" s="57">
        <f>IF(OR($A160="",Y$136=""),"",IFERROR(COUNTIFS('Employee Mapping'!$J$10:$J$2009,$A160,'Employee Mapping'!$K$10:$K$2009,Y$134,'Employee Mapping'!$L$10:$L$2009,Y$136)/COUNTA('Employee Mapping'!$G$10:$G$2009),""))</f>
        <v/>
      </c>
      <c r="Z160" s="57">
        <f>IF(OR($A160="",Z$136=""),"",IFERROR(COUNTIFS('Employee Mapping'!$J$10:$J$2009,$A160,'Employee Mapping'!$K$10:$K$2009,Z$134,'Employee Mapping'!$L$10:$L$2009,Z$136)/COUNTA('Employee Mapping'!$G$10:$G$2009),""))</f>
        <v/>
      </c>
      <c r="AA160" s="57">
        <f>IF(OR($A160="",AA$136=""),"",IFERROR(COUNTIFS('Employee Mapping'!$J$10:$J$2009,$A160,'Employee Mapping'!$K$10:$K$2009,AA$134,'Employee Mapping'!$L$10:$L$2009,AA$136)/COUNTA('Employee Mapping'!$G$10:$G$2009),""))</f>
        <v/>
      </c>
      <c r="AB160" s="57">
        <f>IF(OR($A160="",AB$136=""),"",IFERROR(COUNTIFS('Employee Mapping'!$J$10:$J$2009,$A160,'Employee Mapping'!$K$10:$K$2009,AB$134,'Employee Mapping'!$L$10:$L$2009,AB$136)/COUNTA('Employee Mapping'!$G$10:$G$2009),""))</f>
        <v/>
      </c>
      <c r="AC160" s="57">
        <f>IF(OR($A160="",AC$136=""),"",IFERROR(COUNTIFS('Employee Mapping'!$J$10:$J$2009,$A160,'Employee Mapping'!$K$10:$K$2009,AC$134,'Employee Mapping'!$L$10:$L$2009,AC$136)/COUNTA('Employee Mapping'!$G$10:$G$2009),""))</f>
        <v/>
      </c>
      <c r="AD160" s="57">
        <f>IF(OR($A160="",AD$136=""),"",IFERROR(COUNTIFS('Employee Mapping'!$J$10:$J$2009,$A160,'Employee Mapping'!$K$10:$K$2009,AD$134,'Employee Mapping'!$L$10:$L$2009,AD$136)/COUNTA('Employee Mapping'!$G$10:$G$2009),""))</f>
        <v/>
      </c>
      <c r="AE160" s="57">
        <f>IF(OR($A160="",AE$136=""),"",IFERROR(COUNTIFS('Employee Mapping'!$J$10:$J$2009,$A160,'Employee Mapping'!$K$10:$K$2009,AE$134,'Employee Mapping'!$L$10:$L$2009,AE$136)/COUNTA('Employee Mapping'!$G$10:$G$2009),""))</f>
        <v/>
      </c>
      <c r="AF160" s="57">
        <f>IF(OR($A160="",AF$136=""),"",IFERROR(COUNTIFS('Employee Mapping'!$J$10:$J$2009,$A160,'Employee Mapping'!$K$10:$K$2009,AF$134,'Employee Mapping'!$L$10:$L$2009,AF$136)/COUNTA('Employee Mapping'!$G$10:$G$2009),""))</f>
        <v/>
      </c>
      <c r="AG160" s="57">
        <f>IF(OR($A160="",AG$136=""),"",IFERROR(COUNTIFS('Employee Mapping'!$J$10:$J$2009,$A160,'Employee Mapping'!$K$10:$K$2009,AG$134,'Employee Mapping'!$L$10:$L$2009,AG$136)/COUNTA('Employee Mapping'!$G$10:$G$2009),""))</f>
        <v/>
      </c>
      <c r="AH160" s="57">
        <f>IF(OR($A160="",AH$136=""),"",IFERROR(COUNTIFS('Employee Mapping'!$J$10:$J$2009,$A160,'Employee Mapping'!$K$10:$K$2009,AH$134,'Employee Mapping'!$L$10:$L$2009,AH$136)/COUNTA('Employee Mapping'!$G$10:$G$2009),""))</f>
        <v/>
      </c>
      <c r="AI160" s="57">
        <f>IF(OR($A160="",AI$136=""),"",IFERROR(COUNTIFS('Employee Mapping'!$J$10:$J$2009,$A160,'Employee Mapping'!$K$10:$K$2009,AI$134,'Employee Mapping'!$L$10:$L$2009,AI$136)/COUNTA('Employee Mapping'!$G$10:$G$2009),""))</f>
        <v/>
      </c>
      <c r="AJ160" s="57">
        <f>IF(OR($A160="",AJ$136=""),"",IFERROR(COUNTIFS('Employee Mapping'!$J$10:$J$2009,$A160,'Employee Mapping'!$K$10:$K$2009,AJ$134,'Employee Mapping'!$L$10:$L$2009,AJ$136)/COUNTA('Employee Mapping'!$G$10:$G$2009),""))</f>
        <v/>
      </c>
      <c r="AK160" s="57">
        <f>IF(OR($A160="",AK$136=""),"",IFERROR(COUNTIFS('Employee Mapping'!$J$10:$J$2009,$A160,'Employee Mapping'!$K$10:$K$2009,AK$134,'Employee Mapping'!$L$10:$L$2009,AK$136)/COUNTA('Employee Mapping'!$G$10:$G$2009),""))</f>
        <v/>
      </c>
      <c r="AL160" s="57">
        <f>IF(OR($A160="",AL$136=""),"",IFERROR(COUNTIFS('Employee Mapping'!$J$10:$J$2009,$A160,'Employee Mapping'!$K$10:$K$2009,AL$134,'Employee Mapping'!$L$10:$L$2009,AL$136)/COUNTA('Employee Mapping'!$G$10:$G$2009),""))</f>
        <v/>
      </c>
      <c r="AM160" s="57">
        <f>IF(OR($A160="",AM$136=""),"",IFERROR(COUNTIFS('Employee Mapping'!$J$10:$J$2009,$A160,'Employee Mapping'!$K$10:$K$2009,AM$134,'Employee Mapping'!$L$10:$L$2009,AM$136)/COUNTA('Employee Mapping'!$G$10:$G$2009),""))</f>
        <v/>
      </c>
      <c r="AN160" s="57">
        <f>IF(OR($A160="",AN$136=""),"",IFERROR(COUNTIFS('Employee Mapping'!$J$10:$J$2009,$A160,'Employee Mapping'!$K$10:$K$2009,AN$134,'Employee Mapping'!$L$10:$L$2009,AN$136)/COUNTA('Employee Mapping'!$G$10:$G$2009),""))</f>
        <v/>
      </c>
      <c r="AO160" s="57">
        <f>IF(OR($A160="",AO$136=""),"",IFERROR(COUNTIFS('Employee Mapping'!$J$10:$J$2009,$A160,'Employee Mapping'!$K$10:$K$2009,AO$134,'Employee Mapping'!$L$10:$L$2009,AO$136)/COUNTA('Employee Mapping'!$G$10:$G$2009),""))</f>
        <v/>
      </c>
      <c r="AP160" s="57">
        <f>IF(OR($A160="",AP$136=""),"",IFERROR(COUNTIFS('Employee Mapping'!$J$10:$J$2009,$A160,'Employee Mapping'!$K$10:$K$2009,AP$134,'Employee Mapping'!$L$10:$L$2009,AP$136)/COUNTA('Employee Mapping'!$G$10:$G$2009),""))</f>
        <v/>
      </c>
      <c r="AQ160" s="57">
        <f>IF(OR($A160="",AQ$136=""),"",IFERROR(COUNTIFS('Employee Mapping'!$J$10:$J$2009,$A160,'Employee Mapping'!$K$10:$K$2009,AQ$134,'Employee Mapping'!$L$10:$L$2009,AQ$136)/COUNTA('Employee Mapping'!$G$10:$G$2009),""))</f>
        <v/>
      </c>
      <c r="AR160" s="57">
        <f>IF(OR($A160="",AR$136=""),"",IFERROR(COUNTIFS('Employee Mapping'!$J$10:$J$2009,$A160,'Employee Mapping'!$K$10:$K$2009,AR$134,'Employee Mapping'!$L$10:$L$2009,AR$136)/COUNTA('Employee Mapping'!$G$10:$G$2009),""))</f>
        <v/>
      </c>
      <c r="AS160" s="57">
        <f>IF(OR($A160="",AS$136=""),"",IFERROR(COUNTIFS('Employee Mapping'!$J$10:$J$2009,$A160,'Employee Mapping'!$K$10:$K$2009,AS$134,'Employee Mapping'!$L$10:$L$2009,AS$136)/COUNTA('Employee Mapping'!$G$10:$G$2009),""))</f>
        <v/>
      </c>
      <c r="AT160" s="57">
        <f>IF(OR($A160="",AT$136=""),"",IFERROR(COUNTIFS('Employee Mapping'!$J$10:$J$2009,$A160,'Employee Mapping'!$K$10:$K$2009,AT$134,'Employee Mapping'!$L$10:$L$2009,AT$136)/COUNTA('Employee Mapping'!$G$10:$G$2009),""))</f>
        <v/>
      </c>
      <c r="AU160" s="57">
        <f>IF(OR($A160="",AU$136=""),"",IFERROR(COUNTIFS('Employee Mapping'!$J$10:$J$2009,$A160,'Employee Mapping'!$K$10:$K$2009,AU$134,'Employee Mapping'!$L$10:$L$2009,AU$136)/COUNTA('Employee Mapping'!$G$10:$G$2009),""))</f>
        <v/>
      </c>
      <c r="AV160" s="57">
        <f>IF(OR($A160="",AV$136=""),"",IFERROR(COUNTIFS('Employee Mapping'!$J$10:$J$2009,$A160,'Employee Mapping'!$K$10:$K$2009,AV$134,'Employee Mapping'!$L$10:$L$2009,AV$136)/COUNTA('Employee Mapping'!$G$10:$G$2009),""))</f>
        <v/>
      </c>
      <c r="AW160" s="57">
        <f>IF(OR($A160="",AW$136=""),"",IFERROR(COUNTIFS('Employee Mapping'!$J$10:$J$2009,$A160,'Employee Mapping'!$K$10:$K$2009,AW$134,'Employee Mapping'!$L$10:$L$2009,AW$136)/COUNTA('Employee Mapping'!$G$10:$G$2009),""))</f>
        <v/>
      </c>
      <c r="AX160" s="57">
        <f>IF(OR($A160="",AX$136=""),"",IFERROR(COUNTIFS('Employee Mapping'!$J$10:$J$2009,$A160,'Employee Mapping'!$K$10:$K$2009,AX$134,'Employee Mapping'!$L$10:$L$2009,AX$136)/COUNTA('Employee Mapping'!$G$10:$G$2009),""))</f>
        <v/>
      </c>
      <c r="AY160" s="57">
        <f>IF(OR($A160="",AY$136=""),"",IFERROR(COUNTIFS('Employee Mapping'!$J$10:$J$2009,$A160,'Employee Mapping'!$K$10:$K$2009,AY$134,'Employee Mapping'!$L$10:$L$2009,AY$136)/COUNTA('Employee Mapping'!$G$10:$G$2009),""))</f>
        <v/>
      </c>
      <c r="AZ160" s="57">
        <f>IF(OR($A160="",AZ$136=""),"",IFERROR(COUNTIFS('Employee Mapping'!$J$10:$J$2009,$A160,'Employee Mapping'!$K$10:$K$2009,AZ$134,'Employee Mapping'!$L$10:$L$2009,AZ$136)/COUNTA('Employee Mapping'!$G$10:$G$2009),""))</f>
        <v/>
      </c>
      <c r="BA160" s="57">
        <f>IF(OR($A160="",BA$136=""),"",IFERROR(COUNTIFS('Employee Mapping'!$J$10:$J$2009,$A160,'Employee Mapping'!$K$10:$K$2009,BA$134,'Employee Mapping'!$L$10:$L$2009,BA$136)/COUNTA('Employee Mapping'!$G$10:$G$2009),""))</f>
        <v/>
      </c>
      <c r="BB160" s="57">
        <f>IF(OR($A160="",BB$136=""),"",IFERROR(COUNTIFS('Employee Mapping'!$J$10:$J$2009,$A160,'Employee Mapping'!$K$10:$K$2009,BB$134,'Employee Mapping'!$L$10:$L$2009,BB$136)/COUNTA('Employee Mapping'!$G$10:$G$2009),""))</f>
        <v/>
      </c>
      <c r="BC160" s="57">
        <f>IF(OR($A160="",BC$136=""),"",IFERROR(COUNTIFS('Employee Mapping'!$J$10:$J$2009,$A160,'Employee Mapping'!$K$10:$K$2009,BC$134,'Employee Mapping'!$L$10:$L$2009,BC$136)/COUNTA('Employee Mapping'!$G$10:$G$2009),""))</f>
        <v/>
      </c>
      <c r="BD160" s="57">
        <f>IF(OR($A160="",BD$136=""),"",IFERROR(COUNTIFS('Employee Mapping'!$J$10:$J$2009,$A160,'Employee Mapping'!$K$10:$K$2009,BD$134,'Employee Mapping'!$L$10:$L$2009,BD$136)/COUNTA('Employee Mapping'!$G$10:$G$2009),""))</f>
        <v/>
      </c>
      <c r="BE160" s="57">
        <f>IF(OR($A160="",BE$136=""),"",IFERROR(COUNTIFS('Employee Mapping'!$J$10:$J$2009,$A160,'Employee Mapping'!$K$10:$K$2009,BE$134,'Employee Mapping'!$L$10:$L$2009,BE$136)/COUNTA('Employee Mapping'!$G$10:$G$2009),""))</f>
        <v/>
      </c>
      <c r="BF160" s="57">
        <f>IF(OR($A160="",BF$136=""),"",IFERROR(COUNTIFS('Employee Mapping'!$J$10:$J$2009,$A160,'Employee Mapping'!$K$10:$K$2009,BF$134,'Employee Mapping'!$L$10:$L$2009,BF$136)/COUNTA('Employee Mapping'!$G$10:$G$2009),""))</f>
        <v/>
      </c>
      <c r="BG160" s="57">
        <f>IF(OR($A160="",BG$136=""),"",IFERROR(COUNTIFS('Employee Mapping'!$J$10:$J$2009,$A160,'Employee Mapping'!$K$10:$K$2009,BG$134,'Employee Mapping'!$L$10:$L$2009,BG$136)/COUNTA('Employee Mapping'!$G$10:$G$2009),""))</f>
        <v/>
      </c>
      <c r="BH160" s="57">
        <f>IF(OR($A160="",BH$136=""),"",IFERROR(COUNTIFS('Employee Mapping'!$J$10:$J$2009,$A160,'Employee Mapping'!$K$10:$K$2009,BH$134,'Employee Mapping'!$L$10:$L$2009,BH$136)/COUNTA('Employee Mapping'!$G$10:$G$2009),""))</f>
        <v/>
      </c>
      <c r="BI160" s="57">
        <f>IF(OR($A160="",BI$136=""),"",IFERROR(COUNTIFS('Employee Mapping'!$J$10:$J$2009,$A160,'Employee Mapping'!$K$10:$K$2009,BI$134,'Employee Mapping'!$L$10:$L$2009,BI$136)/COUNTA('Employee Mapping'!$G$10:$G$2009),""))</f>
        <v/>
      </c>
      <c r="BJ160" s="57">
        <f>IF(OR($A160="",BJ$136=""),"",IFERROR(COUNTIFS('Employee Mapping'!$J$10:$J$2009,$A160,'Employee Mapping'!$K$10:$K$2009,BJ$134,'Employee Mapping'!$L$10:$L$2009,BJ$136)/COUNTA('Employee Mapping'!$G$10:$G$2009),""))</f>
        <v/>
      </c>
      <c r="BK160" s="57">
        <f>IF(OR($A160="",BK$136=""),"",IFERROR(COUNTIFS('Employee Mapping'!$J$10:$J$2009,$A160,'Employee Mapping'!$K$10:$K$2009,BK$134,'Employee Mapping'!$L$10:$L$2009,BK$136)/COUNTA('Employee Mapping'!$G$10:$G$2009),""))</f>
        <v/>
      </c>
      <c r="BL160" s="57">
        <f>IF(OR($A160="",BL$136=""),"",IFERROR(COUNTIFS('Employee Mapping'!$J$10:$J$2009,$A160,'Employee Mapping'!$K$10:$K$2009,BL$134,'Employee Mapping'!$L$10:$L$2009,BL$136)/COUNTA('Employee Mapping'!$G$10:$G$2009),""))</f>
        <v/>
      </c>
      <c r="BM160" s="57">
        <f>IF(OR($A160="",BM$136=""),"",IFERROR(COUNTIFS('Employee Mapping'!$J$10:$J$2009,$A160,'Employee Mapping'!$K$10:$K$2009,BM$134,'Employee Mapping'!$L$10:$L$2009,BM$136)/COUNTA('Employee Mapping'!$G$10:$G$2009),""))</f>
        <v/>
      </c>
      <c r="BN160" s="57">
        <f>IF(OR($A160="",BN$136=""),"",IFERROR(COUNTIFS('Employee Mapping'!$J$10:$J$2009,$A160,'Employee Mapping'!$K$10:$K$2009,BN$134,'Employee Mapping'!$L$10:$L$2009,BN$136)/COUNTA('Employee Mapping'!$G$10:$G$2009),""))</f>
        <v/>
      </c>
      <c r="BO160" s="57">
        <f>IF(OR($A160="",BO$136=""),"",IFERROR(COUNTIFS('Employee Mapping'!$J$10:$J$2009,$A160,'Employee Mapping'!$K$10:$K$2009,BO$134,'Employee Mapping'!$L$10:$L$2009,BO$136)/COUNTA('Employee Mapping'!$G$10:$G$2009),""))</f>
        <v/>
      </c>
      <c r="BP160" s="57">
        <f>IF(OR($A160="",BP$136=""),"",IFERROR(COUNTIFS('Employee Mapping'!$J$10:$J$2009,$A160,'Employee Mapping'!$K$10:$K$2009,BP$134,'Employee Mapping'!$L$10:$L$2009,BP$136)/COUNTA('Employee Mapping'!$G$10:$G$2009),""))</f>
        <v/>
      </c>
      <c r="BQ160" s="57">
        <f>IF(OR($A160="",BQ$136=""),"",IFERROR(COUNTIFS('Employee Mapping'!$J$10:$J$2009,$A160,'Employee Mapping'!$K$10:$K$2009,BQ$134,'Employee Mapping'!$L$10:$L$2009,BQ$136)/COUNTA('Employee Mapping'!$G$10:$G$2009),""))</f>
        <v/>
      </c>
      <c r="BR160" s="57">
        <f>IF(OR($A160="",BR$136=""),"",IFERROR(COUNTIFS('Employee Mapping'!$J$10:$J$2009,$A160,'Employee Mapping'!$K$10:$K$2009,BR$134,'Employee Mapping'!$L$10:$L$2009,BR$136)/COUNTA('Employee Mapping'!$G$10:$G$2009),""))</f>
        <v/>
      </c>
      <c r="BS160" s="57">
        <f>IF(OR($A160="",BS$136=""),"",IFERROR(COUNTIFS('Employee Mapping'!$J$10:$J$2009,$A160,'Employee Mapping'!$K$10:$K$2009,BS$134,'Employee Mapping'!$L$10:$L$2009,BS$136)/COUNTA('Employee Mapping'!$G$10:$G$2009),""))</f>
        <v/>
      </c>
      <c r="BT160" s="57">
        <f>IF(OR($A160="",BT$136=""),"",IFERROR(COUNTIFS('Employee Mapping'!$J$10:$J$2009,$A160,'Employee Mapping'!$K$10:$K$2009,BT$134,'Employee Mapping'!$L$10:$L$2009,BT$136)/COUNTA('Employee Mapping'!$G$10:$G$2009),""))</f>
        <v/>
      </c>
      <c r="BU160" s="57">
        <f>IF(OR($A160="",BU$136=""),"",IFERROR(COUNTIFS('Employee Mapping'!$J$10:$J$2009,$A160,'Employee Mapping'!$K$10:$K$2009,BU$134,'Employee Mapping'!$L$10:$L$2009,BU$136)/COUNTA('Employee Mapping'!$G$10:$G$2009),""))</f>
        <v/>
      </c>
      <c r="BV160" s="57">
        <f>IF(OR($A160="",BV$136=""),"",IFERROR(COUNTIFS('Employee Mapping'!$J$10:$J$2009,$A160,'Employee Mapping'!$K$10:$K$2009,BV$134,'Employee Mapping'!$L$10:$L$2009,BV$136)/COUNTA('Employee Mapping'!$G$10:$G$2009),""))</f>
        <v/>
      </c>
      <c r="BW160" s="57">
        <f>IF(OR($A160="",BW$136=""),"",IFERROR(COUNTIFS('Employee Mapping'!$J$10:$J$2009,$A160,'Employee Mapping'!$K$10:$K$2009,BW$134,'Employee Mapping'!$L$10:$L$2009,BW$136)/COUNTA('Employee Mapping'!$G$10:$G$2009),""))</f>
        <v/>
      </c>
      <c r="BX160" s="57">
        <f>IF(OR($A160="",BX$136=""),"",IFERROR(COUNTIFS('Employee Mapping'!$J$10:$J$2009,$A160,'Employee Mapping'!$K$10:$K$2009,BX$134,'Employee Mapping'!$L$10:$L$2009,BX$136)/COUNTA('Employee Mapping'!$G$10:$G$2009),""))</f>
        <v/>
      </c>
      <c r="BY160" s="57">
        <f>IF(OR($A160="",BY$136=""),"",IFERROR(COUNTIFS('Employee Mapping'!$J$10:$J$2009,$A160,'Employee Mapping'!$K$10:$K$2009,BY$134,'Employee Mapping'!$L$10:$L$2009,BY$136)/COUNTA('Employee Mapping'!$G$10:$G$2009),""))</f>
        <v/>
      </c>
      <c r="BZ160" s="57">
        <f>IF(OR($A160="",BZ$136=""),"",IFERROR(COUNTIFS('Employee Mapping'!$J$10:$J$2009,$A160,'Employee Mapping'!$K$10:$K$2009,BZ$134,'Employee Mapping'!$L$10:$L$2009,BZ$136)/COUNTA('Employee Mapping'!$G$10:$G$2009),""))</f>
        <v/>
      </c>
      <c r="CA160" s="57">
        <f>IF(OR($A160="",CA$136=""),"",IFERROR(COUNTIFS('Employee Mapping'!$J$10:$J$2009,$A160,'Employee Mapping'!$K$10:$K$2009,CA$134,'Employee Mapping'!$L$10:$L$2009,CA$136)/COUNTA('Employee Mapping'!$G$10:$G$2009),""))</f>
        <v/>
      </c>
      <c r="CB160" s="57">
        <f>IF(OR($A160="",CB$136=""),"",IFERROR(COUNTIFS('Employee Mapping'!$J$10:$J$2009,$A160,'Employee Mapping'!$K$10:$K$2009,CB$134,'Employee Mapping'!$L$10:$L$2009,CB$136)/COUNTA('Employee Mapping'!$G$10:$G$2009),""))</f>
        <v/>
      </c>
      <c r="CC160" s="57">
        <f>IF(OR($A160="",CC$136=""),"",IFERROR(COUNTIFS('Employee Mapping'!$J$10:$J$2009,$A160,'Employee Mapping'!$K$10:$K$2009,CC$134,'Employee Mapping'!$L$10:$L$2009,CC$136)/COUNTA('Employee Mapping'!$G$10:$G$2009),""))</f>
        <v/>
      </c>
      <c r="CD160" s="57">
        <f>IF(OR($A160="",CD$136=""),"",IFERROR(COUNTIFS('Employee Mapping'!$J$10:$J$2009,$A160,'Employee Mapping'!$K$10:$K$2009,CD$134,'Employee Mapping'!$L$10:$L$2009,CD$136)/COUNTA('Employee Mapping'!$G$10:$G$2009),""))</f>
        <v/>
      </c>
      <c r="CE160" s="57">
        <f>IF(OR($A160="",CE$136=""),"",IFERROR(COUNTIFS('Employee Mapping'!$J$10:$J$2009,$A160,'Employee Mapping'!$K$10:$K$2009,CE$134,'Employee Mapping'!$L$10:$L$2009,CE$136)/COUNTA('Employee Mapping'!$G$10:$G$2009),""))</f>
        <v/>
      </c>
      <c r="CF160" s="57">
        <f>IF(OR($A160="",CF$136=""),"",IFERROR(COUNTIFS('Employee Mapping'!$J$10:$J$2009,$A160,'Employee Mapping'!$K$10:$K$2009,CF$134,'Employee Mapping'!$L$10:$L$2009,CF$136)/COUNTA('Employee Mapping'!$G$10:$G$2009),""))</f>
        <v/>
      </c>
      <c r="CG160" s="57">
        <f>IF(OR($A160="",CG$136=""),"",IFERROR(COUNTIFS('Employee Mapping'!$J$10:$J$2009,$A160,'Employee Mapping'!$K$10:$K$2009,CG$134,'Employee Mapping'!$L$10:$L$2009,CG$136)/COUNTA('Employee Mapping'!$G$10:$G$2009),""))</f>
        <v/>
      </c>
      <c r="CH160" s="57">
        <f>IF(OR($A160="",CH$136=""),"",IFERROR(COUNTIFS('Employee Mapping'!$J$10:$J$2009,$A160,'Employee Mapping'!$K$10:$K$2009,CH$134,'Employee Mapping'!$L$10:$L$2009,CH$136)/COUNTA('Employee Mapping'!$G$10:$G$2009),""))</f>
        <v/>
      </c>
      <c r="CI160" s="57">
        <f>IF(OR($A160="",CI$136=""),"",IFERROR(COUNTIFS('Employee Mapping'!$J$10:$J$2009,$A160,'Employee Mapping'!$K$10:$K$2009,CI$134,'Employee Mapping'!$L$10:$L$2009,CI$136)/COUNTA('Employee Mapping'!$G$10:$G$2009),""))</f>
        <v/>
      </c>
      <c r="CJ160" s="57">
        <f>IF(OR($A160="",CJ$136=""),"",IFERROR(COUNTIFS('Employee Mapping'!$J$10:$J$2009,$A160,'Employee Mapping'!$K$10:$K$2009,CJ$134,'Employee Mapping'!$L$10:$L$2009,CJ$136)/COUNTA('Employee Mapping'!$G$10:$G$2009),""))</f>
        <v/>
      </c>
      <c r="CK160" s="57">
        <f>IF(OR($A160="",CK$136=""),"",IFERROR(COUNTIFS('Employee Mapping'!$J$10:$J$2009,$A160,'Employee Mapping'!$K$10:$K$2009,CK$134,'Employee Mapping'!$L$10:$L$2009,CK$136)/COUNTA('Employee Mapping'!$G$10:$G$2009),""))</f>
        <v/>
      </c>
      <c r="CL160" s="57">
        <f>IF(OR($A160="",CL$136=""),"",IFERROR(COUNTIFS('Employee Mapping'!$J$10:$J$2009,$A160,'Employee Mapping'!$K$10:$K$2009,CL$134,'Employee Mapping'!$L$10:$L$2009,CL$136)/COUNTA('Employee Mapping'!$G$10:$G$2009),""))</f>
        <v/>
      </c>
      <c r="CM160" s="57">
        <f>IF(OR($A160="",CM$136=""),"",IFERROR(COUNTIFS('Employee Mapping'!$J$10:$J$2009,$A160,'Employee Mapping'!$K$10:$K$2009,CM$134,'Employee Mapping'!$L$10:$L$2009,CM$136)/COUNTA('Employee Mapping'!$G$10:$G$2009),""))</f>
        <v/>
      </c>
      <c r="CN160" s="57">
        <f>IF(OR($A160="",CN$136=""),"",IFERROR(COUNTIFS('Employee Mapping'!$J$10:$J$2009,$A160,'Employee Mapping'!$K$10:$K$2009,CN$134,'Employee Mapping'!$L$10:$L$2009,CN$136)/COUNTA('Employee Mapping'!$G$10:$G$2009),""))</f>
        <v/>
      </c>
      <c r="CO160" s="57">
        <f>IF(OR($A160="",CO$136=""),"",IFERROR(COUNTIFS('Employee Mapping'!$J$10:$J$2009,$A160,'Employee Mapping'!$K$10:$K$2009,CO$134,'Employee Mapping'!$L$10:$L$2009,CO$136)/COUNTA('Employee Mapping'!$G$10:$G$2009),""))</f>
        <v/>
      </c>
      <c r="CP160" s="57">
        <f>IF(OR($A160="",CP$136=""),"",IFERROR(COUNTIFS('Employee Mapping'!$J$10:$J$2009,$A160,'Employee Mapping'!$K$10:$K$2009,CP$134,'Employee Mapping'!$L$10:$L$2009,CP$136)/COUNTA('Employee Mapping'!$G$10:$G$2009),""))</f>
        <v/>
      </c>
      <c r="CQ160" s="57">
        <f>IF(OR($A160="",CQ$136=""),"",IFERROR(COUNTIFS('Employee Mapping'!$J$10:$J$2009,$A160,'Employee Mapping'!$K$10:$K$2009,CQ$134,'Employee Mapping'!$L$10:$L$2009,CQ$136)/COUNTA('Employee Mapping'!$G$10:$G$2009),""))</f>
        <v/>
      </c>
      <c r="CR160" s="57">
        <f>IF(OR($A160="",CR$136=""),"",IFERROR(COUNTIFS('Employee Mapping'!$J$10:$J$2009,$A160,'Employee Mapping'!$K$10:$K$2009,CR$134,'Employee Mapping'!$L$10:$L$2009,CR$136)/COUNTA('Employee Mapping'!$G$10:$G$2009),""))</f>
        <v/>
      </c>
      <c r="CS160" s="57">
        <f>IF(OR($A160="",CS$136=""),"",IFERROR(COUNTIFS('Employee Mapping'!$J$10:$J$2009,$A160,'Employee Mapping'!$K$10:$K$2009,CS$134,'Employee Mapping'!$L$10:$L$2009,CS$136)/COUNTA('Employee Mapping'!$G$10:$G$2009),""))</f>
        <v/>
      </c>
      <c r="CT160" s="57">
        <f>IF(OR($A160="",CT$136=""),"",IFERROR(COUNTIFS('Employee Mapping'!$J$10:$J$2009,$A160,'Employee Mapping'!$K$10:$K$2009,CT$134,'Employee Mapping'!$L$10:$L$2009,CT$136)/COUNTA('Employee Mapping'!$G$10:$G$2009),""))</f>
        <v/>
      </c>
      <c r="CU160" s="58">
        <f>IF($A160="","",SUM(C160:CT160))</f>
        <v/>
      </c>
    </row>
    <row r="161">
      <c r="A161">
        <f>IF(SETUP!$C172="","",SETUP!$C172)</f>
        <v/>
      </c>
      <c r="B161" s="9">
        <f>IF(SETUP!$C172="","",SETUP!$B172&amp;" / "&amp;SETUP!$D172)</f>
        <v/>
      </c>
      <c r="C161" s="57">
        <f>IF(OR($A161="",C$136=""),"",IFERROR(COUNTIFS('Employee Mapping'!$J$10:$J$2009,$A161,'Employee Mapping'!$K$10:$K$2009,C$134,'Employee Mapping'!$L$10:$L$2009,C$136)/COUNTA('Employee Mapping'!$G$10:$G$2009),""))</f>
        <v/>
      </c>
      <c r="D161" s="57">
        <f>IF(OR($A161="",D$136=""),"",IFERROR(COUNTIFS('Employee Mapping'!$J$10:$J$2009,$A161,'Employee Mapping'!$K$10:$K$2009,D$134,'Employee Mapping'!$L$10:$L$2009,D$136)/COUNTA('Employee Mapping'!$G$10:$G$2009),""))</f>
        <v/>
      </c>
      <c r="E161" s="57">
        <f>IF(OR($A161="",E$136=""),"",IFERROR(COUNTIFS('Employee Mapping'!$J$10:$J$2009,$A161,'Employee Mapping'!$K$10:$K$2009,E$134,'Employee Mapping'!$L$10:$L$2009,E$136)/COUNTA('Employee Mapping'!$G$10:$G$2009),""))</f>
        <v/>
      </c>
      <c r="F161" s="57">
        <f>IF(OR($A161="",F$136=""),"",IFERROR(COUNTIFS('Employee Mapping'!$J$10:$J$2009,$A161,'Employee Mapping'!$K$10:$K$2009,F$134,'Employee Mapping'!$L$10:$L$2009,F$136)/COUNTA('Employee Mapping'!$G$10:$G$2009),""))</f>
        <v/>
      </c>
      <c r="G161" s="57">
        <f>IF(OR($A161="",G$136=""),"",IFERROR(COUNTIFS('Employee Mapping'!$J$10:$J$2009,$A161,'Employee Mapping'!$K$10:$K$2009,G$134,'Employee Mapping'!$L$10:$L$2009,G$136)/COUNTA('Employee Mapping'!$G$10:$G$2009),""))</f>
        <v/>
      </c>
      <c r="H161" s="57">
        <f>IF(OR($A161="",H$136=""),"",IFERROR(COUNTIFS('Employee Mapping'!$J$10:$J$2009,$A161,'Employee Mapping'!$K$10:$K$2009,H$134,'Employee Mapping'!$L$10:$L$2009,H$136)/COUNTA('Employee Mapping'!$G$10:$G$2009),""))</f>
        <v/>
      </c>
      <c r="I161" s="57">
        <f>IF(OR($A161="",I$136=""),"",IFERROR(COUNTIFS('Employee Mapping'!$J$10:$J$2009,$A161,'Employee Mapping'!$K$10:$K$2009,I$134,'Employee Mapping'!$L$10:$L$2009,I$136)/COUNTA('Employee Mapping'!$G$10:$G$2009),""))</f>
        <v/>
      </c>
      <c r="J161" s="57">
        <f>IF(OR($A161="",J$136=""),"",IFERROR(COUNTIFS('Employee Mapping'!$J$10:$J$2009,$A161,'Employee Mapping'!$K$10:$K$2009,J$134,'Employee Mapping'!$L$10:$L$2009,J$136)/COUNTA('Employee Mapping'!$G$10:$G$2009),""))</f>
        <v/>
      </c>
      <c r="K161" s="57">
        <f>IF(OR($A161="",K$136=""),"",IFERROR(COUNTIFS('Employee Mapping'!$J$10:$J$2009,$A161,'Employee Mapping'!$K$10:$K$2009,K$134,'Employee Mapping'!$L$10:$L$2009,K$136)/COUNTA('Employee Mapping'!$G$10:$G$2009),""))</f>
        <v/>
      </c>
      <c r="L161" s="57">
        <f>IF(OR($A161="",L$136=""),"",IFERROR(COUNTIFS('Employee Mapping'!$J$10:$J$2009,$A161,'Employee Mapping'!$K$10:$K$2009,L$134,'Employee Mapping'!$L$10:$L$2009,L$136)/COUNTA('Employee Mapping'!$G$10:$G$2009),""))</f>
        <v/>
      </c>
      <c r="M161" s="57">
        <f>IF(OR($A161="",M$136=""),"",IFERROR(COUNTIFS('Employee Mapping'!$J$10:$J$2009,$A161,'Employee Mapping'!$K$10:$K$2009,M$134,'Employee Mapping'!$L$10:$L$2009,M$136)/COUNTA('Employee Mapping'!$G$10:$G$2009),""))</f>
        <v/>
      </c>
      <c r="N161" s="57">
        <f>IF(OR($A161="",N$136=""),"",IFERROR(COUNTIFS('Employee Mapping'!$J$10:$J$2009,$A161,'Employee Mapping'!$K$10:$K$2009,N$134,'Employee Mapping'!$L$10:$L$2009,N$136)/COUNTA('Employee Mapping'!$G$10:$G$2009),""))</f>
        <v/>
      </c>
      <c r="O161" s="57">
        <f>IF(OR($A161="",O$136=""),"",IFERROR(COUNTIFS('Employee Mapping'!$J$10:$J$2009,$A161,'Employee Mapping'!$K$10:$K$2009,O$134,'Employee Mapping'!$L$10:$L$2009,O$136)/COUNTA('Employee Mapping'!$G$10:$G$2009),""))</f>
        <v/>
      </c>
      <c r="P161" s="57">
        <f>IF(OR($A161="",P$136=""),"",IFERROR(COUNTIFS('Employee Mapping'!$J$10:$J$2009,$A161,'Employee Mapping'!$K$10:$K$2009,P$134,'Employee Mapping'!$L$10:$L$2009,P$136)/COUNTA('Employee Mapping'!$G$10:$G$2009),""))</f>
        <v/>
      </c>
      <c r="Q161" s="57">
        <f>IF(OR($A161="",Q$136=""),"",IFERROR(COUNTIFS('Employee Mapping'!$J$10:$J$2009,$A161,'Employee Mapping'!$K$10:$K$2009,Q$134,'Employee Mapping'!$L$10:$L$2009,Q$136)/COUNTA('Employee Mapping'!$G$10:$G$2009),""))</f>
        <v/>
      </c>
      <c r="R161" s="57">
        <f>IF(OR($A161="",R$136=""),"",IFERROR(COUNTIFS('Employee Mapping'!$J$10:$J$2009,$A161,'Employee Mapping'!$K$10:$K$2009,R$134,'Employee Mapping'!$L$10:$L$2009,R$136)/COUNTA('Employee Mapping'!$G$10:$G$2009),""))</f>
        <v/>
      </c>
      <c r="S161" s="57">
        <f>IF(OR($A161="",S$136=""),"",IFERROR(COUNTIFS('Employee Mapping'!$J$10:$J$2009,$A161,'Employee Mapping'!$K$10:$K$2009,S$134,'Employee Mapping'!$L$10:$L$2009,S$136)/COUNTA('Employee Mapping'!$G$10:$G$2009),""))</f>
        <v/>
      </c>
      <c r="T161" s="57">
        <f>IF(OR($A161="",T$136=""),"",IFERROR(COUNTIFS('Employee Mapping'!$J$10:$J$2009,$A161,'Employee Mapping'!$K$10:$K$2009,T$134,'Employee Mapping'!$L$10:$L$2009,T$136)/COUNTA('Employee Mapping'!$G$10:$G$2009),""))</f>
        <v/>
      </c>
      <c r="U161" s="57">
        <f>IF(OR($A161="",U$136=""),"",IFERROR(COUNTIFS('Employee Mapping'!$J$10:$J$2009,$A161,'Employee Mapping'!$K$10:$K$2009,U$134,'Employee Mapping'!$L$10:$L$2009,U$136)/COUNTA('Employee Mapping'!$G$10:$G$2009),""))</f>
        <v/>
      </c>
      <c r="V161" s="57">
        <f>IF(OR($A161="",V$136=""),"",IFERROR(COUNTIFS('Employee Mapping'!$J$10:$J$2009,$A161,'Employee Mapping'!$K$10:$K$2009,V$134,'Employee Mapping'!$L$10:$L$2009,V$136)/COUNTA('Employee Mapping'!$G$10:$G$2009),""))</f>
        <v/>
      </c>
      <c r="W161" s="57">
        <f>IF(OR($A161="",W$136=""),"",IFERROR(COUNTIFS('Employee Mapping'!$J$10:$J$2009,$A161,'Employee Mapping'!$K$10:$K$2009,W$134,'Employee Mapping'!$L$10:$L$2009,W$136)/COUNTA('Employee Mapping'!$G$10:$G$2009),""))</f>
        <v/>
      </c>
      <c r="X161" s="57">
        <f>IF(OR($A161="",X$136=""),"",IFERROR(COUNTIFS('Employee Mapping'!$J$10:$J$2009,$A161,'Employee Mapping'!$K$10:$K$2009,X$134,'Employee Mapping'!$L$10:$L$2009,X$136)/COUNTA('Employee Mapping'!$G$10:$G$2009),""))</f>
        <v/>
      </c>
      <c r="Y161" s="57">
        <f>IF(OR($A161="",Y$136=""),"",IFERROR(COUNTIFS('Employee Mapping'!$J$10:$J$2009,$A161,'Employee Mapping'!$K$10:$K$2009,Y$134,'Employee Mapping'!$L$10:$L$2009,Y$136)/COUNTA('Employee Mapping'!$G$10:$G$2009),""))</f>
        <v/>
      </c>
      <c r="Z161" s="57">
        <f>IF(OR($A161="",Z$136=""),"",IFERROR(COUNTIFS('Employee Mapping'!$J$10:$J$2009,$A161,'Employee Mapping'!$K$10:$K$2009,Z$134,'Employee Mapping'!$L$10:$L$2009,Z$136)/COUNTA('Employee Mapping'!$G$10:$G$2009),""))</f>
        <v/>
      </c>
      <c r="AA161" s="57">
        <f>IF(OR($A161="",AA$136=""),"",IFERROR(COUNTIFS('Employee Mapping'!$J$10:$J$2009,$A161,'Employee Mapping'!$K$10:$K$2009,AA$134,'Employee Mapping'!$L$10:$L$2009,AA$136)/COUNTA('Employee Mapping'!$G$10:$G$2009),""))</f>
        <v/>
      </c>
      <c r="AB161" s="57">
        <f>IF(OR($A161="",AB$136=""),"",IFERROR(COUNTIFS('Employee Mapping'!$J$10:$J$2009,$A161,'Employee Mapping'!$K$10:$K$2009,AB$134,'Employee Mapping'!$L$10:$L$2009,AB$136)/COUNTA('Employee Mapping'!$G$10:$G$2009),""))</f>
        <v/>
      </c>
      <c r="AC161" s="57">
        <f>IF(OR($A161="",AC$136=""),"",IFERROR(COUNTIFS('Employee Mapping'!$J$10:$J$2009,$A161,'Employee Mapping'!$K$10:$K$2009,AC$134,'Employee Mapping'!$L$10:$L$2009,AC$136)/COUNTA('Employee Mapping'!$G$10:$G$2009),""))</f>
        <v/>
      </c>
      <c r="AD161" s="57">
        <f>IF(OR($A161="",AD$136=""),"",IFERROR(COUNTIFS('Employee Mapping'!$J$10:$J$2009,$A161,'Employee Mapping'!$K$10:$K$2009,AD$134,'Employee Mapping'!$L$10:$L$2009,AD$136)/COUNTA('Employee Mapping'!$G$10:$G$2009),""))</f>
        <v/>
      </c>
      <c r="AE161" s="57">
        <f>IF(OR($A161="",AE$136=""),"",IFERROR(COUNTIFS('Employee Mapping'!$J$10:$J$2009,$A161,'Employee Mapping'!$K$10:$K$2009,AE$134,'Employee Mapping'!$L$10:$L$2009,AE$136)/COUNTA('Employee Mapping'!$G$10:$G$2009),""))</f>
        <v/>
      </c>
      <c r="AF161" s="57">
        <f>IF(OR($A161="",AF$136=""),"",IFERROR(COUNTIFS('Employee Mapping'!$J$10:$J$2009,$A161,'Employee Mapping'!$K$10:$K$2009,AF$134,'Employee Mapping'!$L$10:$L$2009,AF$136)/COUNTA('Employee Mapping'!$G$10:$G$2009),""))</f>
        <v/>
      </c>
      <c r="AG161" s="57">
        <f>IF(OR($A161="",AG$136=""),"",IFERROR(COUNTIFS('Employee Mapping'!$J$10:$J$2009,$A161,'Employee Mapping'!$K$10:$K$2009,AG$134,'Employee Mapping'!$L$10:$L$2009,AG$136)/COUNTA('Employee Mapping'!$G$10:$G$2009),""))</f>
        <v/>
      </c>
      <c r="AH161" s="57">
        <f>IF(OR($A161="",AH$136=""),"",IFERROR(COUNTIFS('Employee Mapping'!$J$10:$J$2009,$A161,'Employee Mapping'!$K$10:$K$2009,AH$134,'Employee Mapping'!$L$10:$L$2009,AH$136)/COUNTA('Employee Mapping'!$G$10:$G$2009),""))</f>
        <v/>
      </c>
      <c r="AI161" s="57">
        <f>IF(OR($A161="",AI$136=""),"",IFERROR(COUNTIFS('Employee Mapping'!$J$10:$J$2009,$A161,'Employee Mapping'!$K$10:$K$2009,AI$134,'Employee Mapping'!$L$10:$L$2009,AI$136)/COUNTA('Employee Mapping'!$G$10:$G$2009),""))</f>
        <v/>
      </c>
      <c r="AJ161" s="57">
        <f>IF(OR($A161="",AJ$136=""),"",IFERROR(COUNTIFS('Employee Mapping'!$J$10:$J$2009,$A161,'Employee Mapping'!$K$10:$K$2009,AJ$134,'Employee Mapping'!$L$10:$L$2009,AJ$136)/COUNTA('Employee Mapping'!$G$10:$G$2009),""))</f>
        <v/>
      </c>
      <c r="AK161" s="57">
        <f>IF(OR($A161="",AK$136=""),"",IFERROR(COUNTIFS('Employee Mapping'!$J$10:$J$2009,$A161,'Employee Mapping'!$K$10:$K$2009,AK$134,'Employee Mapping'!$L$10:$L$2009,AK$136)/COUNTA('Employee Mapping'!$G$10:$G$2009),""))</f>
        <v/>
      </c>
      <c r="AL161" s="57">
        <f>IF(OR($A161="",AL$136=""),"",IFERROR(COUNTIFS('Employee Mapping'!$J$10:$J$2009,$A161,'Employee Mapping'!$K$10:$K$2009,AL$134,'Employee Mapping'!$L$10:$L$2009,AL$136)/COUNTA('Employee Mapping'!$G$10:$G$2009),""))</f>
        <v/>
      </c>
      <c r="AM161" s="57">
        <f>IF(OR($A161="",AM$136=""),"",IFERROR(COUNTIFS('Employee Mapping'!$J$10:$J$2009,$A161,'Employee Mapping'!$K$10:$K$2009,AM$134,'Employee Mapping'!$L$10:$L$2009,AM$136)/COUNTA('Employee Mapping'!$G$10:$G$2009),""))</f>
        <v/>
      </c>
      <c r="AN161" s="57">
        <f>IF(OR($A161="",AN$136=""),"",IFERROR(COUNTIFS('Employee Mapping'!$J$10:$J$2009,$A161,'Employee Mapping'!$K$10:$K$2009,AN$134,'Employee Mapping'!$L$10:$L$2009,AN$136)/COUNTA('Employee Mapping'!$G$10:$G$2009),""))</f>
        <v/>
      </c>
      <c r="AO161" s="57">
        <f>IF(OR($A161="",AO$136=""),"",IFERROR(COUNTIFS('Employee Mapping'!$J$10:$J$2009,$A161,'Employee Mapping'!$K$10:$K$2009,AO$134,'Employee Mapping'!$L$10:$L$2009,AO$136)/COUNTA('Employee Mapping'!$G$10:$G$2009),""))</f>
        <v/>
      </c>
      <c r="AP161" s="57">
        <f>IF(OR($A161="",AP$136=""),"",IFERROR(COUNTIFS('Employee Mapping'!$J$10:$J$2009,$A161,'Employee Mapping'!$K$10:$K$2009,AP$134,'Employee Mapping'!$L$10:$L$2009,AP$136)/COUNTA('Employee Mapping'!$G$10:$G$2009),""))</f>
        <v/>
      </c>
      <c r="AQ161" s="57">
        <f>IF(OR($A161="",AQ$136=""),"",IFERROR(COUNTIFS('Employee Mapping'!$J$10:$J$2009,$A161,'Employee Mapping'!$K$10:$K$2009,AQ$134,'Employee Mapping'!$L$10:$L$2009,AQ$136)/COUNTA('Employee Mapping'!$G$10:$G$2009),""))</f>
        <v/>
      </c>
      <c r="AR161" s="57">
        <f>IF(OR($A161="",AR$136=""),"",IFERROR(COUNTIFS('Employee Mapping'!$J$10:$J$2009,$A161,'Employee Mapping'!$K$10:$K$2009,AR$134,'Employee Mapping'!$L$10:$L$2009,AR$136)/COUNTA('Employee Mapping'!$G$10:$G$2009),""))</f>
        <v/>
      </c>
      <c r="AS161" s="57">
        <f>IF(OR($A161="",AS$136=""),"",IFERROR(COUNTIFS('Employee Mapping'!$J$10:$J$2009,$A161,'Employee Mapping'!$K$10:$K$2009,AS$134,'Employee Mapping'!$L$10:$L$2009,AS$136)/COUNTA('Employee Mapping'!$G$10:$G$2009),""))</f>
        <v/>
      </c>
      <c r="AT161" s="57">
        <f>IF(OR($A161="",AT$136=""),"",IFERROR(COUNTIFS('Employee Mapping'!$J$10:$J$2009,$A161,'Employee Mapping'!$K$10:$K$2009,AT$134,'Employee Mapping'!$L$10:$L$2009,AT$136)/COUNTA('Employee Mapping'!$G$10:$G$2009),""))</f>
        <v/>
      </c>
      <c r="AU161" s="57">
        <f>IF(OR($A161="",AU$136=""),"",IFERROR(COUNTIFS('Employee Mapping'!$J$10:$J$2009,$A161,'Employee Mapping'!$K$10:$K$2009,AU$134,'Employee Mapping'!$L$10:$L$2009,AU$136)/COUNTA('Employee Mapping'!$G$10:$G$2009),""))</f>
        <v/>
      </c>
      <c r="AV161" s="57">
        <f>IF(OR($A161="",AV$136=""),"",IFERROR(COUNTIFS('Employee Mapping'!$J$10:$J$2009,$A161,'Employee Mapping'!$K$10:$K$2009,AV$134,'Employee Mapping'!$L$10:$L$2009,AV$136)/COUNTA('Employee Mapping'!$G$10:$G$2009),""))</f>
        <v/>
      </c>
      <c r="AW161" s="57">
        <f>IF(OR($A161="",AW$136=""),"",IFERROR(COUNTIFS('Employee Mapping'!$J$10:$J$2009,$A161,'Employee Mapping'!$K$10:$K$2009,AW$134,'Employee Mapping'!$L$10:$L$2009,AW$136)/COUNTA('Employee Mapping'!$G$10:$G$2009),""))</f>
        <v/>
      </c>
      <c r="AX161" s="57">
        <f>IF(OR($A161="",AX$136=""),"",IFERROR(COUNTIFS('Employee Mapping'!$J$10:$J$2009,$A161,'Employee Mapping'!$K$10:$K$2009,AX$134,'Employee Mapping'!$L$10:$L$2009,AX$136)/COUNTA('Employee Mapping'!$G$10:$G$2009),""))</f>
        <v/>
      </c>
      <c r="AY161" s="57">
        <f>IF(OR($A161="",AY$136=""),"",IFERROR(COUNTIFS('Employee Mapping'!$J$10:$J$2009,$A161,'Employee Mapping'!$K$10:$K$2009,AY$134,'Employee Mapping'!$L$10:$L$2009,AY$136)/COUNTA('Employee Mapping'!$G$10:$G$2009),""))</f>
        <v/>
      </c>
      <c r="AZ161" s="57">
        <f>IF(OR($A161="",AZ$136=""),"",IFERROR(COUNTIFS('Employee Mapping'!$J$10:$J$2009,$A161,'Employee Mapping'!$K$10:$K$2009,AZ$134,'Employee Mapping'!$L$10:$L$2009,AZ$136)/COUNTA('Employee Mapping'!$G$10:$G$2009),""))</f>
        <v/>
      </c>
      <c r="BA161" s="57">
        <f>IF(OR($A161="",BA$136=""),"",IFERROR(COUNTIFS('Employee Mapping'!$J$10:$J$2009,$A161,'Employee Mapping'!$K$10:$K$2009,BA$134,'Employee Mapping'!$L$10:$L$2009,BA$136)/COUNTA('Employee Mapping'!$G$10:$G$2009),""))</f>
        <v/>
      </c>
      <c r="BB161" s="57">
        <f>IF(OR($A161="",BB$136=""),"",IFERROR(COUNTIFS('Employee Mapping'!$J$10:$J$2009,$A161,'Employee Mapping'!$K$10:$K$2009,BB$134,'Employee Mapping'!$L$10:$L$2009,BB$136)/COUNTA('Employee Mapping'!$G$10:$G$2009),""))</f>
        <v/>
      </c>
      <c r="BC161" s="57">
        <f>IF(OR($A161="",BC$136=""),"",IFERROR(COUNTIFS('Employee Mapping'!$J$10:$J$2009,$A161,'Employee Mapping'!$K$10:$K$2009,BC$134,'Employee Mapping'!$L$10:$L$2009,BC$136)/COUNTA('Employee Mapping'!$G$10:$G$2009),""))</f>
        <v/>
      </c>
      <c r="BD161" s="57">
        <f>IF(OR($A161="",BD$136=""),"",IFERROR(COUNTIFS('Employee Mapping'!$J$10:$J$2009,$A161,'Employee Mapping'!$K$10:$K$2009,BD$134,'Employee Mapping'!$L$10:$L$2009,BD$136)/COUNTA('Employee Mapping'!$G$10:$G$2009),""))</f>
        <v/>
      </c>
      <c r="BE161" s="57">
        <f>IF(OR($A161="",BE$136=""),"",IFERROR(COUNTIFS('Employee Mapping'!$J$10:$J$2009,$A161,'Employee Mapping'!$K$10:$K$2009,BE$134,'Employee Mapping'!$L$10:$L$2009,BE$136)/COUNTA('Employee Mapping'!$G$10:$G$2009),""))</f>
        <v/>
      </c>
      <c r="BF161" s="57">
        <f>IF(OR($A161="",BF$136=""),"",IFERROR(COUNTIFS('Employee Mapping'!$J$10:$J$2009,$A161,'Employee Mapping'!$K$10:$K$2009,BF$134,'Employee Mapping'!$L$10:$L$2009,BF$136)/COUNTA('Employee Mapping'!$G$10:$G$2009),""))</f>
        <v/>
      </c>
      <c r="BG161" s="57">
        <f>IF(OR($A161="",BG$136=""),"",IFERROR(COUNTIFS('Employee Mapping'!$J$10:$J$2009,$A161,'Employee Mapping'!$K$10:$K$2009,BG$134,'Employee Mapping'!$L$10:$L$2009,BG$136)/COUNTA('Employee Mapping'!$G$10:$G$2009),""))</f>
        <v/>
      </c>
      <c r="BH161" s="57">
        <f>IF(OR($A161="",BH$136=""),"",IFERROR(COUNTIFS('Employee Mapping'!$J$10:$J$2009,$A161,'Employee Mapping'!$K$10:$K$2009,BH$134,'Employee Mapping'!$L$10:$L$2009,BH$136)/COUNTA('Employee Mapping'!$G$10:$G$2009),""))</f>
        <v/>
      </c>
      <c r="BI161" s="57">
        <f>IF(OR($A161="",BI$136=""),"",IFERROR(COUNTIFS('Employee Mapping'!$J$10:$J$2009,$A161,'Employee Mapping'!$K$10:$K$2009,BI$134,'Employee Mapping'!$L$10:$L$2009,BI$136)/COUNTA('Employee Mapping'!$G$10:$G$2009),""))</f>
        <v/>
      </c>
      <c r="BJ161" s="57">
        <f>IF(OR($A161="",BJ$136=""),"",IFERROR(COUNTIFS('Employee Mapping'!$J$10:$J$2009,$A161,'Employee Mapping'!$K$10:$K$2009,BJ$134,'Employee Mapping'!$L$10:$L$2009,BJ$136)/COUNTA('Employee Mapping'!$G$10:$G$2009),""))</f>
        <v/>
      </c>
      <c r="BK161" s="57">
        <f>IF(OR($A161="",BK$136=""),"",IFERROR(COUNTIFS('Employee Mapping'!$J$10:$J$2009,$A161,'Employee Mapping'!$K$10:$K$2009,BK$134,'Employee Mapping'!$L$10:$L$2009,BK$136)/COUNTA('Employee Mapping'!$G$10:$G$2009),""))</f>
        <v/>
      </c>
      <c r="BL161" s="57">
        <f>IF(OR($A161="",BL$136=""),"",IFERROR(COUNTIFS('Employee Mapping'!$J$10:$J$2009,$A161,'Employee Mapping'!$K$10:$K$2009,BL$134,'Employee Mapping'!$L$10:$L$2009,BL$136)/COUNTA('Employee Mapping'!$G$10:$G$2009),""))</f>
        <v/>
      </c>
      <c r="BM161" s="57">
        <f>IF(OR($A161="",BM$136=""),"",IFERROR(COUNTIFS('Employee Mapping'!$J$10:$J$2009,$A161,'Employee Mapping'!$K$10:$K$2009,BM$134,'Employee Mapping'!$L$10:$L$2009,BM$136)/COUNTA('Employee Mapping'!$G$10:$G$2009),""))</f>
        <v/>
      </c>
      <c r="BN161" s="57">
        <f>IF(OR($A161="",BN$136=""),"",IFERROR(COUNTIFS('Employee Mapping'!$J$10:$J$2009,$A161,'Employee Mapping'!$K$10:$K$2009,BN$134,'Employee Mapping'!$L$10:$L$2009,BN$136)/COUNTA('Employee Mapping'!$G$10:$G$2009),""))</f>
        <v/>
      </c>
      <c r="BO161" s="57">
        <f>IF(OR($A161="",BO$136=""),"",IFERROR(COUNTIFS('Employee Mapping'!$J$10:$J$2009,$A161,'Employee Mapping'!$K$10:$K$2009,BO$134,'Employee Mapping'!$L$10:$L$2009,BO$136)/COUNTA('Employee Mapping'!$G$10:$G$2009),""))</f>
        <v/>
      </c>
      <c r="BP161" s="57">
        <f>IF(OR($A161="",BP$136=""),"",IFERROR(COUNTIFS('Employee Mapping'!$J$10:$J$2009,$A161,'Employee Mapping'!$K$10:$K$2009,BP$134,'Employee Mapping'!$L$10:$L$2009,BP$136)/COUNTA('Employee Mapping'!$G$10:$G$2009),""))</f>
        <v/>
      </c>
      <c r="BQ161" s="57">
        <f>IF(OR($A161="",BQ$136=""),"",IFERROR(COUNTIFS('Employee Mapping'!$J$10:$J$2009,$A161,'Employee Mapping'!$K$10:$K$2009,BQ$134,'Employee Mapping'!$L$10:$L$2009,BQ$136)/COUNTA('Employee Mapping'!$G$10:$G$2009),""))</f>
        <v/>
      </c>
      <c r="BR161" s="57">
        <f>IF(OR($A161="",BR$136=""),"",IFERROR(COUNTIFS('Employee Mapping'!$J$10:$J$2009,$A161,'Employee Mapping'!$K$10:$K$2009,BR$134,'Employee Mapping'!$L$10:$L$2009,BR$136)/COUNTA('Employee Mapping'!$G$10:$G$2009),""))</f>
        <v/>
      </c>
      <c r="BS161" s="57">
        <f>IF(OR($A161="",BS$136=""),"",IFERROR(COUNTIFS('Employee Mapping'!$J$10:$J$2009,$A161,'Employee Mapping'!$K$10:$K$2009,BS$134,'Employee Mapping'!$L$10:$L$2009,BS$136)/COUNTA('Employee Mapping'!$G$10:$G$2009),""))</f>
        <v/>
      </c>
      <c r="BT161" s="57">
        <f>IF(OR($A161="",BT$136=""),"",IFERROR(COUNTIFS('Employee Mapping'!$J$10:$J$2009,$A161,'Employee Mapping'!$K$10:$K$2009,BT$134,'Employee Mapping'!$L$10:$L$2009,BT$136)/COUNTA('Employee Mapping'!$G$10:$G$2009),""))</f>
        <v/>
      </c>
      <c r="BU161" s="57">
        <f>IF(OR($A161="",BU$136=""),"",IFERROR(COUNTIFS('Employee Mapping'!$J$10:$J$2009,$A161,'Employee Mapping'!$K$10:$K$2009,BU$134,'Employee Mapping'!$L$10:$L$2009,BU$136)/COUNTA('Employee Mapping'!$G$10:$G$2009),""))</f>
        <v/>
      </c>
      <c r="BV161" s="57">
        <f>IF(OR($A161="",BV$136=""),"",IFERROR(COUNTIFS('Employee Mapping'!$J$10:$J$2009,$A161,'Employee Mapping'!$K$10:$K$2009,BV$134,'Employee Mapping'!$L$10:$L$2009,BV$136)/COUNTA('Employee Mapping'!$G$10:$G$2009),""))</f>
        <v/>
      </c>
      <c r="BW161" s="57">
        <f>IF(OR($A161="",BW$136=""),"",IFERROR(COUNTIFS('Employee Mapping'!$J$10:$J$2009,$A161,'Employee Mapping'!$K$10:$K$2009,BW$134,'Employee Mapping'!$L$10:$L$2009,BW$136)/COUNTA('Employee Mapping'!$G$10:$G$2009),""))</f>
        <v/>
      </c>
      <c r="BX161" s="57">
        <f>IF(OR($A161="",BX$136=""),"",IFERROR(COUNTIFS('Employee Mapping'!$J$10:$J$2009,$A161,'Employee Mapping'!$K$10:$K$2009,BX$134,'Employee Mapping'!$L$10:$L$2009,BX$136)/COUNTA('Employee Mapping'!$G$10:$G$2009),""))</f>
        <v/>
      </c>
      <c r="BY161" s="57">
        <f>IF(OR($A161="",BY$136=""),"",IFERROR(COUNTIFS('Employee Mapping'!$J$10:$J$2009,$A161,'Employee Mapping'!$K$10:$K$2009,BY$134,'Employee Mapping'!$L$10:$L$2009,BY$136)/COUNTA('Employee Mapping'!$G$10:$G$2009),""))</f>
        <v/>
      </c>
      <c r="BZ161" s="57">
        <f>IF(OR($A161="",BZ$136=""),"",IFERROR(COUNTIFS('Employee Mapping'!$J$10:$J$2009,$A161,'Employee Mapping'!$K$10:$K$2009,BZ$134,'Employee Mapping'!$L$10:$L$2009,BZ$136)/COUNTA('Employee Mapping'!$G$10:$G$2009),""))</f>
        <v/>
      </c>
      <c r="CA161" s="57">
        <f>IF(OR($A161="",CA$136=""),"",IFERROR(COUNTIFS('Employee Mapping'!$J$10:$J$2009,$A161,'Employee Mapping'!$K$10:$K$2009,CA$134,'Employee Mapping'!$L$10:$L$2009,CA$136)/COUNTA('Employee Mapping'!$G$10:$G$2009),""))</f>
        <v/>
      </c>
      <c r="CB161" s="57">
        <f>IF(OR($A161="",CB$136=""),"",IFERROR(COUNTIFS('Employee Mapping'!$J$10:$J$2009,$A161,'Employee Mapping'!$K$10:$K$2009,CB$134,'Employee Mapping'!$L$10:$L$2009,CB$136)/COUNTA('Employee Mapping'!$G$10:$G$2009),""))</f>
        <v/>
      </c>
      <c r="CC161" s="57">
        <f>IF(OR($A161="",CC$136=""),"",IFERROR(COUNTIFS('Employee Mapping'!$J$10:$J$2009,$A161,'Employee Mapping'!$K$10:$K$2009,CC$134,'Employee Mapping'!$L$10:$L$2009,CC$136)/COUNTA('Employee Mapping'!$G$10:$G$2009),""))</f>
        <v/>
      </c>
      <c r="CD161" s="57">
        <f>IF(OR($A161="",CD$136=""),"",IFERROR(COUNTIFS('Employee Mapping'!$J$10:$J$2009,$A161,'Employee Mapping'!$K$10:$K$2009,CD$134,'Employee Mapping'!$L$10:$L$2009,CD$136)/COUNTA('Employee Mapping'!$G$10:$G$2009),""))</f>
        <v/>
      </c>
      <c r="CE161" s="57">
        <f>IF(OR($A161="",CE$136=""),"",IFERROR(COUNTIFS('Employee Mapping'!$J$10:$J$2009,$A161,'Employee Mapping'!$K$10:$K$2009,CE$134,'Employee Mapping'!$L$10:$L$2009,CE$136)/COUNTA('Employee Mapping'!$G$10:$G$2009),""))</f>
        <v/>
      </c>
      <c r="CF161" s="57">
        <f>IF(OR($A161="",CF$136=""),"",IFERROR(COUNTIFS('Employee Mapping'!$J$10:$J$2009,$A161,'Employee Mapping'!$K$10:$K$2009,CF$134,'Employee Mapping'!$L$10:$L$2009,CF$136)/COUNTA('Employee Mapping'!$G$10:$G$2009),""))</f>
        <v/>
      </c>
      <c r="CG161" s="57">
        <f>IF(OR($A161="",CG$136=""),"",IFERROR(COUNTIFS('Employee Mapping'!$J$10:$J$2009,$A161,'Employee Mapping'!$K$10:$K$2009,CG$134,'Employee Mapping'!$L$10:$L$2009,CG$136)/COUNTA('Employee Mapping'!$G$10:$G$2009),""))</f>
        <v/>
      </c>
      <c r="CH161" s="57">
        <f>IF(OR($A161="",CH$136=""),"",IFERROR(COUNTIFS('Employee Mapping'!$J$10:$J$2009,$A161,'Employee Mapping'!$K$10:$K$2009,CH$134,'Employee Mapping'!$L$10:$L$2009,CH$136)/COUNTA('Employee Mapping'!$G$10:$G$2009),""))</f>
        <v/>
      </c>
      <c r="CI161" s="57">
        <f>IF(OR($A161="",CI$136=""),"",IFERROR(COUNTIFS('Employee Mapping'!$J$10:$J$2009,$A161,'Employee Mapping'!$K$10:$K$2009,CI$134,'Employee Mapping'!$L$10:$L$2009,CI$136)/COUNTA('Employee Mapping'!$G$10:$G$2009),""))</f>
        <v/>
      </c>
      <c r="CJ161" s="57">
        <f>IF(OR($A161="",CJ$136=""),"",IFERROR(COUNTIFS('Employee Mapping'!$J$10:$J$2009,$A161,'Employee Mapping'!$K$10:$K$2009,CJ$134,'Employee Mapping'!$L$10:$L$2009,CJ$136)/COUNTA('Employee Mapping'!$G$10:$G$2009),""))</f>
        <v/>
      </c>
      <c r="CK161" s="57">
        <f>IF(OR($A161="",CK$136=""),"",IFERROR(COUNTIFS('Employee Mapping'!$J$10:$J$2009,$A161,'Employee Mapping'!$K$10:$K$2009,CK$134,'Employee Mapping'!$L$10:$L$2009,CK$136)/COUNTA('Employee Mapping'!$G$10:$G$2009),""))</f>
        <v/>
      </c>
      <c r="CL161" s="57">
        <f>IF(OR($A161="",CL$136=""),"",IFERROR(COUNTIFS('Employee Mapping'!$J$10:$J$2009,$A161,'Employee Mapping'!$K$10:$K$2009,CL$134,'Employee Mapping'!$L$10:$L$2009,CL$136)/COUNTA('Employee Mapping'!$G$10:$G$2009),""))</f>
        <v/>
      </c>
      <c r="CM161" s="57">
        <f>IF(OR($A161="",CM$136=""),"",IFERROR(COUNTIFS('Employee Mapping'!$J$10:$J$2009,$A161,'Employee Mapping'!$K$10:$K$2009,CM$134,'Employee Mapping'!$L$10:$L$2009,CM$136)/COUNTA('Employee Mapping'!$G$10:$G$2009),""))</f>
        <v/>
      </c>
      <c r="CN161" s="57">
        <f>IF(OR($A161="",CN$136=""),"",IFERROR(COUNTIFS('Employee Mapping'!$J$10:$J$2009,$A161,'Employee Mapping'!$K$10:$K$2009,CN$134,'Employee Mapping'!$L$10:$L$2009,CN$136)/COUNTA('Employee Mapping'!$G$10:$G$2009),""))</f>
        <v/>
      </c>
      <c r="CO161" s="57">
        <f>IF(OR($A161="",CO$136=""),"",IFERROR(COUNTIFS('Employee Mapping'!$J$10:$J$2009,$A161,'Employee Mapping'!$K$10:$K$2009,CO$134,'Employee Mapping'!$L$10:$L$2009,CO$136)/COUNTA('Employee Mapping'!$G$10:$G$2009),""))</f>
        <v/>
      </c>
      <c r="CP161" s="57">
        <f>IF(OR($A161="",CP$136=""),"",IFERROR(COUNTIFS('Employee Mapping'!$J$10:$J$2009,$A161,'Employee Mapping'!$K$10:$K$2009,CP$134,'Employee Mapping'!$L$10:$L$2009,CP$136)/COUNTA('Employee Mapping'!$G$10:$G$2009),""))</f>
        <v/>
      </c>
      <c r="CQ161" s="57">
        <f>IF(OR($A161="",CQ$136=""),"",IFERROR(COUNTIFS('Employee Mapping'!$J$10:$J$2009,$A161,'Employee Mapping'!$K$10:$K$2009,CQ$134,'Employee Mapping'!$L$10:$L$2009,CQ$136)/COUNTA('Employee Mapping'!$G$10:$G$2009),""))</f>
        <v/>
      </c>
      <c r="CR161" s="57">
        <f>IF(OR($A161="",CR$136=""),"",IFERROR(COUNTIFS('Employee Mapping'!$J$10:$J$2009,$A161,'Employee Mapping'!$K$10:$K$2009,CR$134,'Employee Mapping'!$L$10:$L$2009,CR$136)/COUNTA('Employee Mapping'!$G$10:$G$2009),""))</f>
        <v/>
      </c>
      <c r="CS161" s="57">
        <f>IF(OR($A161="",CS$136=""),"",IFERROR(COUNTIFS('Employee Mapping'!$J$10:$J$2009,$A161,'Employee Mapping'!$K$10:$K$2009,CS$134,'Employee Mapping'!$L$10:$L$2009,CS$136)/COUNTA('Employee Mapping'!$G$10:$G$2009),""))</f>
        <v/>
      </c>
      <c r="CT161" s="57">
        <f>IF(OR($A161="",CT$136=""),"",IFERROR(COUNTIFS('Employee Mapping'!$J$10:$J$2009,$A161,'Employee Mapping'!$K$10:$K$2009,CT$134,'Employee Mapping'!$L$10:$L$2009,CT$136)/COUNTA('Employee Mapping'!$G$10:$G$2009),""))</f>
        <v/>
      </c>
      <c r="CU161" s="58">
        <f>IF($A161="","",SUM(C161:CT161))</f>
        <v/>
      </c>
    </row>
    <row r="162">
      <c r="A162">
        <f>IF(SETUP!$C173="","",SETUP!$C173)</f>
        <v/>
      </c>
      <c r="B162" s="9">
        <f>IF(SETUP!$C173="","",SETUP!$B173&amp;" / "&amp;SETUP!$D173)</f>
        <v/>
      </c>
      <c r="C162" s="57">
        <f>IF(OR($A162="",C$136=""),"",IFERROR(COUNTIFS('Employee Mapping'!$J$10:$J$2009,$A162,'Employee Mapping'!$K$10:$K$2009,C$134,'Employee Mapping'!$L$10:$L$2009,C$136)/COUNTA('Employee Mapping'!$G$10:$G$2009),""))</f>
        <v/>
      </c>
      <c r="D162" s="57">
        <f>IF(OR($A162="",D$136=""),"",IFERROR(COUNTIFS('Employee Mapping'!$J$10:$J$2009,$A162,'Employee Mapping'!$K$10:$K$2009,D$134,'Employee Mapping'!$L$10:$L$2009,D$136)/COUNTA('Employee Mapping'!$G$10:$G$2009),""))</f>
        <v/>
      </c>
      <c r="E162" s="57">
        <f>IF(OR($A162="",E$136=""),"",IFERROR(COUNTIFS('Employee Mapping'!$J$10:$J$2009,$A162,'Employee Mapping'!$K$10:$K$2009,E$134,'Employee Mapping'!$L$10:$L$2009,E$136)/COUNTA('Employee Mapping'!$G$10:$G$2009),""))</f>
        <v/>
      </c>
      <c r="F162" s="57">
        <f>IF(OR($A162="",F$136=""),"",IFERROR(COUNTIFS('Employee Mapping'!$J$10:$J$2009,$A162,'Employee Mapping'!$K$10:$K$2009,F$134,'Employee Mapping'!$L$10:$L$2009,F$136)/COUNTA('Employee Mapping'!$G$10:$G$2009),""))</f>
        <v/>
      </c>
      <c r="G162" s="57">
        <f>IF(OR($A162="",G$136=""),"",IFERROR(COUNTIFS('Employee Mapping'!$J$10:$J$2009,$A162,'Employee Mapping'!$K$10:$K$2009,G$134,'Employee Mapping'!$L$10:$L$2009,G$136)/COUNTA('Employee Mapping'!$G$10:$G$2009),""))</f>
        <v/>
      </c>
      <c r="H162" s="57">
        <f>IF(OR($A162="",H$136=""),"",IFERROR(COUNTIFS('Employee Mapping'!$J$10:$J$2009,$A162,'Employee Mapping'!$K$10:$K$2009,H$134,'Employee Mapping'!$L$10:$L$2009,H$136)/COUNTA('Employee Mapping'!$G$10:$G$2009),""))</f>
        <v/>
      </c>
      <c r="I162" s="57">
        <f>IF(OR($A162="",I$136=""),"",IFERROR(COUNTIFS('Employee Mapping'!$J$10:$J$2009,$A162,'Employee Mapping'!$K$10:$K$2009,I$134,'Employee Mapping'!$L$10:$L$2009,I$136)/COUNTA('Employee Mapping'!$G$10:$G$2009),""))</f>
        <v/>
      </c>
      <c r="J162" s="57">
        <f>IF(OR($A162="",J$136=""),"",IFERROR(COUNTIFS('Employee Mapping'!$J$10:$J$2009,$A162,'Employee Mapping'!$K$10:$K$2009,J$134,'Employee Mapping'!$L$10:$L$2009,J$136)/COUNTA('Employee Mapping'!$G$10:$G$2009),""))</f>
        <v/>
      </c>
      <c r="K162" s="57">
        <f>IF(OR($A162="",K$136=""),"",IFERROR(COUNTIFS('Employee Mapping'!$J$10:$J$2009,$A162,'Employee Mapping'!$K$10:$K$2009,K$134,'Employee Mapping'!$L$10:$L$2009,K$136)/COUNTA('Employee Mapping'!$G$10:$G$2009),""))</f>
        <v/>
      </c>
      <c r="L162" s="57">
        <f>IF(OR($A162="",L$136=""),"",IFERROR(COUNTIFS('Employee Mapping'!$J$10:$J$2009,$A162,'Employee Mapping'!$K$10:$K$2009,L$134,'Employee Mapping'!$L$10:$L$2009,L$136)/COUNTA('Employee Mapping'!$G$10:$G$2009),""))</f>
        <v/>
      </c>
      <c r="M162" s="57">
        <f>IF(OR($A162="",M$136=""),"",IFERROR(COUNTIFS('Employee Mapping'!$J$10:$J$2009,$A162,'Employee Mapping'!$K$10:$K$2009,M$134,'Employee Mapping'!$L$10:$L$2009,M$136)/COUNTA('Employee Mapping'!$G$10:$G$2009),""))</f>
        <v/>
      </c>
      <c r="N162" s="57">
        <f>IF(OR($A162="",N$136=""),"",IFERROR(COUNTIFS('Employee Mapping'!$J$10:$J$2009,$A162,'Employee Mapping'!$K$10:$K$2009,N$134,'Employee Mapping'!$L$10:$L$2009,N$136)/COUNTA('Employee Mapping'!$G$10:$G$2009),""))</f>
        <v/>
      </c>
      <c r="O162" s="57">
        <f>IF(OR($A162="",O$136=""),"",IFERROR(COUNTIFS('Employee Mapping'!$J$10:$J$2009,$A162,'Employee Mapping'!$K$10:$K$2009,O$134,'Employee Mapping'!$L$10:$L$2009,O$136)/COUNTA('Employee Mapping'!$G$10:$G$2009),""))</f>
        <v/>
      </c>
      <c r="P162" s="57">
        <f>IF(OR($A162="",P$136=""),"",IFERROR(COUNTIFS('Employee Mapping'!$J$10:$J$2009,$A162,'Employee Mapping'!$K$10:$K$2009,P$134,'Employee Mapping'!$L$10:$L$2009,P$136)/COUNTA('Employee Mapping'!$G$10:$G$2009),""))</f>
        <v/>
      </c>
      <c r="Q162" s="57">
        <f>IF(OR($A162="",Q$136=""),"",IFERROR(COUNTIFS('Employee Mapping'!$J$10:$J$2009,$A162,'Employee Mapping'!$K$10:$K$2009,Q$134,'Employee Mapping'!$L$10:$L$2009,Q$136)/COUNTA('Employee Mapping'!$G$10:$G$2009),""))</f>
        <v/>
      </c>
      <c r="R162" s="57">
        <f>IF(OR($A162="",R$136=""),"",IFERROR(COUNTIFS('Employee Mapping'!$J$10:$J$2009,$A162,'Employee Mapping'!$K$10:$K$2009,R$134,'Employee Mapping'!$L$10:$L$2009,R$136)/COUNTA('Employee Mapping'!$G$10:$G$2009),""))</f>
        <v/>
      </c>
      <c r="S162" s="57">
        <f>IF(OR($A162="",S$136=""),"",IFERROR(COUNTIFS('Employee Mapping'!$J$10:$J$2009,$A162,'Employee Mapping'!$K$10:$K$2009,S$134,'Employee Mapping'!$L$10:$L$2009,S$136)/COUNTA('Employee Mapping'!$G$10:$G$2009),""))</f>
        <v/>
      </c>
      <c r="T162" s="57">
        <f>IF(OR($A162="",T$136=""),"",IFERROR(COUNTIFS('Employee Mapping'!$J$10:$J$2009,$A162,'Employee Mapping'!$K$10:$K$2009,T$134,'Employee Mapping'!$L$10:$L$2009,T$136)/COUNTA('Employee Mapping'!$G$10:$G$2009),""))</f>
        <v/>
      </c>
      <c r="U162" s="57">
        <f>IF(OR($A162="",U$136=""),"",IFERROR(COUNTIFS('Employee Mapping'!$J$10:$J$2009,$A162,'Employee Mapping'!$K$10:$K$2009,U$134,'Employee Mapping'!$L$10:$L$2009,U$136)/COUNTA('Employee Mapping'!$G$10:$G$2009),""))</f>
        <v/>
      </c>
      <c r="V162" s="57">
        <f>IF(OR($A162="",V$136=""),"",IFERROR(COUNTIFS('Employee Mapping'!$J$10:$J$2009,$A162,'Employee Mapping'!$K$10:$K$2009,V$134,'Employee Mapping'!$L$10:$L$2009,V$136)/COUNTA('Employee Mapping'!$G$10:$G$2009),""))</f>
        <v/>
      </c>
      <c r="W162" s="57">
        <f>IF(OR($A162="",W$136=""),"",IFERROR(COUNTIFS('Employee Mapping'!$J$10:$J$2009,$A162,'Employee Mapping'!$K$10:$K$2009,W$134,'Employee Mapping'!$L$10:$L$2009,W$136)/COUNTA('Employee Mapping'!$G$10:$G$2009),""))</f>
        <v/>
      </c>
      <c r="X162" s="57">
        <f>IF(OR($A162="",X$136=""),"",IFERROR(COUNTIFS('Employee Mapping'!$J$10:$J$2009,$A162,'Employee Mapping'!$K$10:$K$2009,X$134,'Employee Mapping'!$L$10:$L$2009,X$136)/COUNTA('Employee Mapping'!$G$10:$G$2009),""))</f>
        <v/>
      </c>
      <c r="Y162" s="57">
        <f>IF(OR($A162="",Y$136=""),"",IFERROR(COUNTIFS('Employee Mapping'!$J$10:$J$2009,$A162,'Employee Mapping'!$K$10:$K$2009,Y$134,'Employee Mapping'!$L$10:$L$2009,Y$136)/COUNTA('Employee Mapping'!$G$10:$G$2009),""))</f>
        <v/>
      </c>
      <c r="Z162" s="57">
        <f>IF(OR($A162="",Z$136=""),"",IFERROR(COUNTIFS('Employee Mapping'!$J$10:$J$2009,$A162,'Employee Mapping'!$K$10:$K$2009,Z$134,'Employee Mapping'!$L$10:$L$2009,Z$136)/COUNTA('Employee Mapping'!$G$10:$G$2009),""))</f>
        <v/>
      </c>
      <c r="AA162" s="57">
        <f>IF(OR($A162="",AA$136=""),"",IFERROR(COUNTIFS('Employee Mapping'!$J$10:$J$2009,$A162,'Employee Mapping'!$K$10:$K$2009,AA$134,'Employee Mapping'!$L$10:$L$2009,AA$136)/COUNTA('Employee Mapping'!$G$10:$G$2009),""))</f>
        <v/>
      </c>
      <c r="AB162" s="57">
        <f>IF(OR($A162="",AB$136=""),"",IFERROR(COUNTIFS('Employee Mapping'!$J$10:$J$2009,$A162,'Employee Mapping'!$K$10:$K$2009,AB$134,'Employee Mapping'!$L$10:$L$2009,AB$136)/COUNTA('Employee Mapping'!$G$10:$G$2009),""))</f>
        <v/>
      </c>
      <c r="AC162" s="57">
        <f>IF(OR($A162="",AC$136=""),"",IFERROR(COUNTIFS('Employee Mapping'!$J$10:$J$2009,$A162,'Employee Mapping'!$K$10:$K$2009,AC$134,'Employee Mapping'!$L$10:$L$2009,AC$136)/COUNTA('Employee Mapping'!$G$10:$G$2009),""))</f>
        <v/>
      </c>
      <c r="AD162" s="57">
        <f>IF(OR($A162="",AD$136=""),"",IFERROR(COUNTIFS('Employee Mapping'!$J$10:$J$2009,$A162,'Employee Mapping'!$K$10:$K$2009,AD$134,'Employee Mapping'!$L$10:$L$2009,AD$136)/COUNTA('Employee Mapping'!$G$10:$G$2009),""))</f>
        <v/>
      </c>
      <c r="AE162" s="57">
        <f>IF(OR($A162="",AE$136=""),"",IFERROR(COUNTIFS('Employee Mapping'!$J$10:$J$2009,$A162,'Employee Mapping'!$K$10:$K$2009,AE$134,'Employee Mapping'!$L$10:$L$2009,AE$136)/COUNTA('Employee Mapping'!$G$10:$G$2009),""))</f>
        <v/>
      </c>
      <c r="AF162" s="57">
        <f>IF(OR($A162="",AF$136=""),"",IFERROR(COUNTIFS('Employee Mapping'!$J$10:$J$2009,$A162,'Employee Mapping'!$K$10:$K$2009,AF$134,'Employee Mapping'!$L$10:$L$2009,AF$136)/COUNTA('Employee Mapping'!$G$10:$G$2009),""))</f>
        <v/>
      </c>
      <c r="AG162" s="57">
        <f>IF(OR($A162="",AG$136=""),"",IFERROR(COUNTIFS('Employee Mapping'!$J$10:$J$2009,$A162,'Employee Mapping'!$K$10:$K$2009,AG$134,'Employee Mapping'!$L$10:$L$2009,AG$136)/COUNTA('Employee Mapping'!$G$10:$G$2009),""))</f>
        <v/>
      </c>
      <c r="AH162" s="57">
        <f>IF(OR($A162="",AH$136=""),"",IFERROR(COUNTIFS('Employee Mapping'!$J$10:$J$2009,$A162,'Employee Mapping'!$K$10:$K$2009,AH$134,'Employee Mapping'!$L$10:$L$2009,AH$136)/COUNTA('Employee Mapping'!$G$10:$G$2009),""))</f>
        <v/>
      </c>
      <c r="AI162" s="57">
        <f>IF(OR($A162="",AI$136=""),"",IFERROR(COUNTIFS('Employee Mapping'!$J$10:$J$2009,$A162,'Employee Mapping'!$K$10:$K$2009,AI$134,'Employee Mapping'!$L$10:$L$2009,AI$136)/COUNTA('Employee Mapping'!$G$10:$G$2009),""))</f>
        <v/>
      </c>
      <c r="AJ162" s="57">
        <f>IF(OR($A162="",AJ$136=""),"",IFERROR(COUNTIFS('Employee Mapping'!$J$10:$J$2009,$A162,'Employee Mapping'!$K$10:$K$2009,AJ$134,'Employee Mapping'!$L$10:$L$2009,AJ$136)/COUNTA('Employee Mapping'!$G$10:$G$2009),""))</f>
        <v/>
      </c>
      <c r="AK162" s="57">
        <f>IF(OR($A162="",AK$136=""),"",IFERROR(COUNTIFS('Employee Mapping'!$J$10:$J$2009,$A162,'Employee Mapping'!$K$10:$K$2009,AK$134,'Employee Mapping'!$L$10:$L$2009,AK$136)/COUNTA('Employee Mapping'!$G$10:$G$2009),""))</f>
        <v/>
      </c>
      <c r="AL162" s="57">
        <f>IF(OR($A162="",AL$136=""),"",IFERROR(COUNTIFS('Employee Mapping'!$J$10:$J$2009,$A162,'Employee Mapping'!$K$10:$K$2009,AL$134,'Employee Mapping'!$L$10:$L$2009,AL$136)/COUNTA('Employee Mapping'!$G$10:$G$2009),""))</f>
        <v/>
      </c>
      <c r="AM162" s="57">
        <f>IF(OR($A162="",AM$136=""),"",IFERROR(COUNTIFS('Employee Mapping'!$J$10:$J$2009,$A162,'Employee Mapping'!$K$10:$K$2009,AM$134,'Employee Mapping'!$L$10:$L$2009,AM$136)/COUNTA('Employee Mapping'!$G$10:$G$2009),""))</f>
        <v/>
      </c>
      <c r="AN162" s="57">
        <f>IF(OR($A162="",AN$136=""),"",IFERROR(COUNTIFS('Employee Mapping'!$J$10:$J$2009,$A162,'Employee Mapping'!$K$10:$K$2009,AN$134,'Employee Mapping'!$L$10:$L$2009,AN$136)/COUNTA('Employee Mapping'!$G$10:$G$2009),""))</f>
        <v/>
      </c>
      <c r="AO162" s="57">
        <f>IF(OR($A162="",AO$136=""),"",IFERROR(COUNTIFS('Employee Mapping'!$J$10:$J$2009,$A162,'Employee Mapping'!$K$10:$K$2009,AO$134,'Employee Mapping'!$L$10:$L$2009,AO$136)/COUNTA('Employee Mapping'!$G$10:$G$2009),""))</f>
        <v/>
      </c>
      <c r="AP162" s="57">
        <f>IF(OR($A162="",AP$136=""),"",IFERROR(COUNTIFS('Employee Mapping'!$J$10:$J$2009,$A162,'Employee Mapping'!$K$10:$K$2009,AP$134,'Employee Mapping'!$L$10:$L$2009,AP$136)/COUNTA('Employee Mapping'!$G$10:$G$2009),""))</f>
        <v/>
      </c>
      <c r="AQ162" s="57">
        <f>IF(OR($A162="",AQ$136=""),"",IFERROR(COUNTIFS('Employee Mapping'!$J$10:$J$2009,$A162,'Employee Mapping'!$K$10:$K$2009,AQ$134,'Employee Mapping'!$L$10:$L$2009,AQ$136)/COUNTA('Employee Mapping'!$G$10:$G$2009),""))</f>
        <v/>
      </c>
      <c r="AR162" s="57">
        <f>IF(OR($A162="",AR$136=""),"",IFERROR(COUNTIFS('Employee Mapping'!$J$10:$J$2009,$A162,'Employee Mapping'!$K$10:$K$2009,AR$134,'Employee Mapping'!$L$10:$L$2009,AR$136)/COUNTA('Employee Mapping'!$G$10:$G$2009),""))</f>
        <v/>
      </c>
      <c r="AS162" s="57">
        <f>IF(OR($A162="",AS$136=""),"",IFERROR(COUNTIFS('Employee Mapping'!$J$10:$J$2009,$A162,'Employee Mapping'!$K$10:$K$2009,AS$134,'Employee Mapping'!$L$10:$L$2009,AS$136)/COUNTA('Employee Mapping'!$G$10:$G$2009),""))</f>
        <v/>
      </c>
      <c r="AT162" s="57">
        <f>IF(OR($A162="",AT$136=""),"",IFERROR(COUNTIFS('Employee Mapping'!$J$10:$J$2009,$A162,'Employee Mapping'!$K$10:$K$2009,AT$134,'Employee Mapping'!$L$10:$L$2009,AT$136)/COUNTA('Employee Mapping'!$G$10:$G$2009),""))</f>
        <v/>
      </c>
      <c r="AU162" s="57">
        <f>IF(OR($A162="",AU$136=""),"",IFERROR(COUNTIFS('Employee Mapping'!$J$10:$J$2009,$A162,'Employee Mapping'!$K$10:$K$2009,AU$134,'Employee Mapping'!$L$10:$L$2009,AU$136)/COUNTA('Employee Mapping'!$G$10:$G$2009),""))</f>
        <v/>
      </c>
      <c r="AV162" s="57">
        <f>IF(OR($A162="",AV$136=""),"",IFERROR(COUNTIFS('Employee Mapping'!$J$10:$J$2009,$A162,'Employee Mapping'!$K$10:$K$2009,AV$134,'Employee Mapping'!$L$10:$L$2009,AV$136)/COUNTA('Employee Mapping'!$G$10:$G$2009),""))</f>
        <v/>
      </c>
      <c r="AW162" s="57">
        <f>IF(OR($A162="",AW$136=""),"",IFERROR(COUNTIFS('Employee Mapping'!$J$10:$J$2009,$A162,'Employee Mapping'!$K$10:$K$2009,AW$134,'Employee Mapping'!$L$10:$L$2009,AW$136)/COUNTA('Employee Mapping'!$G$10:$G$2009),""))</f>
        <v/>
      </c>
      <c r="AX162" s="57">
        <f>IF(OR($A162="",AX$136=""),"",IFERROR(COUNTIFS('Employee Mapping'!$J$10:$J$2009,$A162,'Employee Mapping'!$K$10:$K$2009,AX$134,'Employee Mapping'!$L$10:$L$2009,AX$136)/COUNTA('Employee Mapping'!$G$10:$G$2009),""))</f>
        <v/>
      </c>
      <c r="AY162" s="57">
        <f>IF(OR($A162="",AY$136=""),"",IFERROR(COUNTIFS('Employee Mapping'!$J$10:$J$2009,$A162,'Employee Mapping'!$K$10:$K$2009,AY$134,'Employee Mapping'!$L$10:$L$2009,AY$136)/COUNTA('Employee Mapping'!$G$10:$G$2009),""))</f>
        <v/>
      </c>
      <c r="AZ162" s="57">
        <f>IF(OR($A162="",AZ$136=""),"",IFERROR(COUNTIFS('Employee Mapping'!$J$10:$J$2009,$A162,'Employee Mapping'!$K$10:$K$2009,AZ$134,'Employee Mapping'!$L$10:$L$2009,AZ$136)/COUNTA('Employee Mapping'!$G$10:$G$2009),""))</f>
        <v/>
      </c>
      <c r="BA162" s="57">
        <f>IF(OR($A162="",BA$136=""),"",IFERROR(COUNTIFS('Employee Mapping'!$J$10:$J$2009,$A162,'Employee Mapping'!$K$10:$K$2009,BA$134,'Employee Mapping'!$L$10:$L$2009,BA$136)/COUNTA('Employee Mapping'!$G$10:$G$2009),""))</f>
        <v/>
      </c>
      <c r="BB162" s="57">
        <f>IF(OR($A162="",BB$136=""),"",IFERROR(COUNTIFS('Employee Mapping'!$J$10:$J$2009,$A162,'Employee Mapping'!$K$10:$K$2009,BB$134,'Employee Mapping'!$L$10:$L$2009,BB$136)/COUNTA('Employee Mapping'!$G$10:$G$2009),""))</f>
        <v/>
      </c>
      <c r="BC162" s="57">
        <f>IF(OR($A162="",BC$136=""),"",IFERROR(COUNTIFS('Employee Mapping'!$J$10:$J$2009,$A162,'Employee Mapping'!$K$10:$K$2009,BC$134,'Employee Mapping'!$L$10:$L$2009,BC$136)/COUNTA('Employee Mapping'!$G$10:$G$2009),""))</f>
        <v/>
      </c>
      <c r="BD162" s="57">
        <f>IF(OR($A162="",BD$136=""),"",IFERROR(COUNTIFS('Employee Mapping'!$J$10:$J$2009,$A162,'Employee Mapping'!$K$10:$K$2009,BD$134,'Employee Mapping'!$L$10:$L$2009,BD$136)/COUNTA('Employee Mapping'!$G$10:$G$2009),""))</f>
        <v/>
      </c>
      <c r="BE162" s="57">
        <f>IF(OR($A162="",BE$136=""),"",IFERROR(COUNTIFS('Employee Mapping'!$J$10:$J$2009,$A162,'Employee Mapping'!$K$10:$K$2009,BE$134,'Employee Mapping'!$L$10:$L$2009,BE$136)/COUNTA('Employee Mapping'!$G$10:$G$2009),""))</f>
        <v/>
      </c>
      <c r="BF162" s="57">
        <f>IF(OR($A162="",BF$136=""),"",IFERROR(COUNTIFS('Employee Mapping'!$J$10:$J$2009,$A162,'Employee Mapping'!$K$10:$K$2009,BF$134,'Employee Mapping'!$L$10:$L$2009,BF$136)/COUNTA('Employee Mapping'!$G$10:$G$2009),""))</f>
        <v/>
      </c>
      <c r="BG162" s="57">
        <f>IF(OR($A162="",BG$136=""),"",IFERROR(COUNTIFS('Employee Mapping'!$J$10:$J$2009,$A162,'Employee Mapping'!$K$10:$K$2009,BG$134,'Employee Mapping'!$L$10:$L$2009,BG$136)/COUNTA('Employee Mapping'!$G$10:$G$2009),""))</f>
        <v/>
      </c>
      <c r="BH162" s="57">
        <f>IF(OR($A162="",BH$136=""),"",IFERROR(COUNTIFS('Employee Mapping'!$J$10:$J$2009,$A162,'Employee Mapping'!$K$10:$K$2009,BH$134,'Employee Mapping'!$L$10:$L$2009,BH$136)/COUNTA('Employee Mapping'!$G$10:$G$2009),""))</f>
        <v/>
      </c>
      <c r="BI162" s="57">
        <f>IF(OR($A162="",BI$136=""),"",IFERROR(COUNTIFS('Employee Mapping'!$J$10:$J$2009,$A162,'Employee Mapping'!$K$10:$K$2009,BI$134,'Employee Mapping'!$L$10:$L$2009,BI$136)/COUNTA('Employee Mapping'!$G$10:$G$2009),""))</f>
        <v/>
      </c>
      <c r="BJ162" s="57">
        <f>IF(OR($A162="",BJ$136=""),"",IFERROR(COUNTIFS('Employee Mapping'!$J$10:$J$2009,$A162,'Employee Mapping'!$K$10:$K$2009,BJ$134,'Employee Mapping'!$L$10:$L$2009,BJ$136)/COUNTA('Employee Mapping'!$G$10:$G$2009),""))</f>
        <v/>
      </c>
      <c r="BK162" s="57">
        <f>IF(OR($A162="",BK$136=""),"",IFERROR(COUNTIFS('Employee Mapping'!$J$10:$J$2009,$A162,'Employee Mapping'!$K$10:$K$2009,BK$134,'Employee Mapping'!$L$10:$L$2009,BK$136)/COUNTA('Employee Mapping'!$G$10:$G$2009),""))</f>
        <v/>
      </c>
      <c r="BL162" s="57">
        <f>IF(OR($A162="",BL$136=""),"",IFERROR(COUNTIFS('Employee Mapping'!$J$10:$J$2009,$A162,'Employee Mapping'!$K$10:$K$2009,BL$134,'Employee Mapping'!$L$10:$L$2009,BL$136)/COUNTA('Employee Mapping'!$G$10:$G$2009),""))</f>
        <v/>
      </c>
      <c r="BM162" s="57">
        <f>IF(OR($A162="",BM$136=""),"",IFERROR(COUNTIFS('Employee Mapping'!$J$10:$J$2009,$A162,'Employee Mapping'!$K$10:$K$2009,BM$134,'Employee Mapping'!$L$10:$L$2009,BM$136)/COUNTA('Employee Mapping'!$G$10:$G$2009),""))</f>
        <v/>
      </c>
      <c r="BN162" s="57">
        <f>IF(OR($A162="",BN$136=""),"",IFERROR(COUNTIFS('Employee Mapping'!$J$10:$J$2009,$A162,'Employee Mapping'!$K$10:$K$2009,BN$134,'Employee Mapping'!$L$10:$L$2009,BN$136)/COUNTA('Employee Mapping'!$G$10:$G$2009),""))</f>
        <v/>
      </c>
      <c r="BO162" s="57">
        <f>IF(OR($A162="",BO$136=""),"",IFERROR(COUNTIFS('Employee Mapping'!$J$10:$J$2009,$A162,'Employee Mapping'!$K$10:$K$2009,BO$134,'Employee Mapping'!$L$10:$L$2009,BO$136)/COUNTA('Employee Mapping'!$G$10:$G$2009),""))</f>
        <v/>
      </c>
      <c r="BP162" s="57">
        <f>IF(OR($A162="",BP$136=""),"",IFERROR(COUNTIFS('Employee Mapping'!$J$10:$J$2009,$A162,'Employee Mapping'!$K$10:$K$2009,BP$134,'Employee Mapping'!$L$10:$L$2009,BP$136)/COUNTA('Employee Mapping'!$G$10:$G$2009),""))</f>
        <v/>
      </c>
      <c r="BQ162" s="57">
        <f>IF(OR($A162="",BQ$136=""),"",IFERROR(COUNTIFS('Employee Mapping'!$J$10:$J$2009,$A162,'Employee Mapping'!$K$10:$K$2009,BQ$134,'Employee Mapping'!$L$10:$L$2009,BQ$136)/COUNTA('Employee Mapping'!$G$10:$G$2009),""))</f>
        <v/>
      </c>
      <c r="BR162" s="57">
        <f>IF(OR($A162="",BR$136=""),"",IFERROR(COUNTIFS('Employee Mapping'!$J$10:$J$2009,$A162,'Employee Mapping'!$K$10:$K$2009,BR$134,'Employee Mapping'!$L$10:$L$2009,BR$136)/COUNTA('Employee Mapping'!$G$10:$G$2009),""))</f>
        <v/>
      </c>
      <c r="BS162" s="57">
        <f>IF(OR($A162="",BS$136=""),"",IFERROR(COUNTIFS('Employee Mapping'!$J$10:$J$2009,$A162,'Employee Mapping'!$K$10:$K$2009,BS$134,'Employee Mapping'!$L$10:$L$2009,BS$136)/COUNTA('Employee Mapping'!$G$10:$G$2009),""))</f>
        <v/>
      </c>
      <c r="BT162" s="57">
        <f>IF(OR($A162="",BT$136=""),"",IFERROR(COUNTIFS('Employee Mapping'!$J$10:$J$2009,$A162,'Employee Mapping'!$K$10:$K$2009,BT$134,'Employee Mapping'!$L$10:$L$2009,BT$136)/COUNTA('Employee Mapping'!$G$10:$G$2009),""))</f>
        <v/>
      </c>
      <c r="BU162" s="57">
        <f>IF(OR($A162="",BU$136=""),"",IFERROR(COUNTIFS('Employee Mapping'!$J$10:$J$2009,$A162,'Employee Mapping'!$K$10:$K$2009,BU$134,'Employee Mapping'!$L$10:$L$2009,BU$136)/COUNTA('Employee Mapping'!$G$10:$G$2009),""))</f>
        <v/>
      </c>
      <c r="BV162" s="57">
        <f>IF(OR($A162="",BV$136=""),"",IFERROR(COUNTIFS('Employee Mapping'!$J$10:$J$2009,$A162,'Employee Mapping'!$K$10:$K$2009,BV$134,'Employee Mapping'!$L$10:$L$2009,BV$136)/COUNTA('Employee Mapping'!$G$10:$G$2009),""))</f>
        <v/>
      </c>
      <c r="BW162" s="57">
        <f>IF(OR($A162="",BW$136=""),"",IFERROR(COUNTIFS('Employee Mapping'!$J$10:$J$2009,$A162,'Employee Mapping'!$K$10:$K$2009,BW$134,'Employee Mapping'!$L$10:$L$2009,BW$136)/COUNTA('Employee Mapping'!$G$10:$G$2009),""))</f>
        <v/>
      </c>
      <c r="BX162" s="57">
        <f>IF(OR($A162="",BX$136=""),"",IFERROR(COUNTIFS('Employee Mapping'!$J$10:$J$2009,$A162,'Employee Mapping'!$K$10:$K$2009,BX$134,'Employee Mapping'!$L$10:$L$2009,BX$136)/COUNTA('Employee Mapping'!$G$10:$G$2009),""))</f>
        <v/>
      </c>
      <c r="BY162" s="57">
        <f>IF(OR($A162="",BY$136=""),"",IFERROR(COUNTIFS('Employee Mapping'!$J$10:$J$2009,$A162,'Employee Mapping'!$K$10:$K$2009,BY$134,'Employee Mapping'!$L$10:$L$2009,BY$136)/COUNTA('Employee Mapping'!$G$10:$G$2009),""))</f>
        <v/>
      </c>
      <c r="BZ162" s="57">
        <f>IF(OR($A162="",BZ$136=""),"",IFERROR(COUNTIFS('Employee Mapping'!$J$10:$J$2009,$A162,'Employee Mapping'!$K$10:$K$2009,BZ$134,'Employee Mapping'!$L$10:$L$2009,BZ$136)/COUNTA('Employee Mapping'!$G$10:$G$2009),""))</f>
        <v/>
      </c>
      <c r="CA162" s="57">
        <f>IF(OR($A162="",CA$136=""),"",IFERROR(COUNTIFS('Employee Mapping'!$J$10:$J$2009,$A162,'Employee Mapping'!$K$10:$K$2009,CA$134,'Employee Mapping'!$L$10:$L$2009,CA$136)/COUNTA('Employee Mapping'!$G$10:$G$2009),""))</f>
        <v/>
      </c>
      <c r="CB162" s="57">
        <f>IF(OR($A162="",CB$136=""),"",IFERROR(COUNTIFS('Employee Mapping'!$J$10:$J$2009,$A162,'Employee Mapping'!$K$10:$K$2009,CB$134,'Employee Mapping'!$L$10:$L$2009,CB$136)/COUNTA('Employee Mapping'!$G$10:$G$2009),""))</f>
        <v/>
      </c>
      <c r="CC162" s="57">
        <f>IF(OR($A162="",CC$136=""),"",IFERROR(COUNTIFS('Employee Mapping'!$J$10:$J$2009,$A162,'Employee Mapping'!$K$10:$K$2009,CC$134,'Employee Mapping'!$L$10:$L$2009,CC$136)/COUNTA('Employee Mapping'!$G$10:$G$2009),""))</f>
        <v/>
      </c>
      <c r="CD162" s="57">
        <f>IF(OR($A162="",CD$136=""),"",IFERROR(COUNTIFS('Employee Mapping'!$J$10:$J$2009,$A162,'Employee Mapping'!$K$10:$K$2009,CD$134,'Employee Mapping'!$L$10:$L$2009,CD$136)/COUNTA('Employee Mapping'!$G$10:$G$2009),""))</f>
        <v/>
      </c>
      <c r="CE162" s="57">
        <f>IF(OR($A162="",CE$136=""),"",IFERROR(COUNTIFS('Employee Mapping'!$J$10:$J$2009,$A162,'Employee Mapping'!$K$10:$K$2009,CE$134,'Employee Mapping'!$L$10:$L$2009,CE$136)/COUNTA('Employee Mapping'!$G$10:$G$2009),""))</f>
        <v/>
      </c>
      <c r="CF162" s="57">
        <f>IF(OR($A162="",CF$136=""),"",IFERROR(COUNTIFS('Employee Mapping'!$J$10:$J$2009,$A162,'Employee Mapping'!$K$10:$K$2009,CF$134,'Employee Mapping'!$L$10:$L$2009,CF$136)/COUNTA('Employee Mapping'!$G$10:$G$2009),""))</f>
        <v/>
      </c>
      <c r="CG162" s="57">
        <f>IF(OR($A162="",CG$136=""),"",IFERROR(COUNTIFS('Employee Mapping'!$J$10:$J$2009,$A162,'Employee Mapping'!$K$10:$K$2009,CG$134,'Employee Mapping'!$L$10:$L$2009,CG$136)/COUNTA('Employee Mapping'!$G$10:$G$2009),""))</f>
        <v/>
      </c>
      <c r="CH162" s="57">
        <f>IF(OR($A162="",CH$136=""),"",IFERROR(COUNTIFS('Employee Mapping'!$J$10:$J$2009,$A162,'Employee Mapping'!$K$10:$K$2009,CH$134,'Employee Mapping'!$L$10:$L$2009,CH$136)/COUNTA('Employee Mapping'!$G$10:$G$2009),""))</f>
        <v/>
      </c>
      <c r="CI162" s="57">
        <f>IF(OR($A162="",CI$136=""),"",IFERROR(COUNTIFS('Employee Mapping'!$J$10:$J$2009,$A162,'Employee Mapping'!$K$10:$K$2009,CI$134,'Employee Mapping'!$L$10:$L$2009,CI$136)/COUNTA('Employee Mapping'!$G$10:$G$2009),""))</f>
        <v/>
      </c>
      <c r="CJ162" s="57">
        <f>IF(OR($A162="",CJ$136=""),"",IFERROR(COUNTIFS('Employee Mapping'!$J$10:$J$2009,$A162,'Employee Mapping'!$K$10:$K$2009,CJ$134,'Employee Mapping'!$L$10:$L$2009,CJ$136)/COUNTA('Employee Mapping'!$G$10:$G$2009),""))</f>
        <v/>
      </c>
      <c r="CK162" s="57">
        <f>IF(OR($A162="",CK$136=""),"",IFERROR(COUNTIFS('Employee Mapping'!$J$10:$J$2009,$A162,'Employee Mapping'!$K$10:$K$2009,CK$134,'Employee Mapping'!$L$10:$L$2009,CK$136)/COUNTA('Employee Mapping'!$G$10:$G$2009),""))</f>
        <v/>
      </c>
      <c r="CL162" s="57">
        <f>IF(OR($A162="",CL$136=""),"",IFERROR(COUNTIFS('Employee Mapping'!$J$10:$J$2009,$A162,'Employee Mapping'!$K$10:$K$2009,CL$134,'Employee Mapping'!$L$10:$L$2009,CL$136)/COUNTA('Employee Mapping'!$G$10:$G$2009),""))</f>
        <v/>
      </c>
      <c r="CM162" s="57">
        <f>IF(OR($A162="",CM$136=""),"",IFERROR(COUNTIFS('Employee Mapping'!$J$10:$J$2009,$A162,'Employee Mapping'!$K$10:$K$2009,CM$134,'Employee Mapping'!$L$10:$L$2009,CM$136)/COUNTA('Employee Mapping'!$G$10:$G$2009),""))</f>
        <v/>
      </c>
      <c r="CN162" s="57">
        <f>IF(OR($A162="",CN$136=""),"",IFERROR(COUNTIFS('Employee Mapping'!$J$10:$J$2009,$A162,'Employee Mapping'!$K$10:$K$2009,CN$134,'Employee Mapping'!$L$10:$L$2009,CN$136)/COUNTA('Employee Mapping'!$G$10:$G$2009),""))</f>
        <v/>
      </c>
      <c r="CO162" s="57">
        <f>IF(OR($A162="",CO$136=""),"",IFERROR(COUNTIFS('Employee Mapping'!$J$10:$J$2009,$A162,'Employee Mapping'!$K$10:$K$2009,CO$134,'Employee Mapping'!$L$10:$L$2009,CO$136)/COUNTA('Employee Mapping'!$G$10:$G$2009),""))</f>
        <v/>
      </c>
      <c r="CP162" s="57">
        <f>IF(OR($A162="",CP$136=""),"",IFERROR(COUNTIFS('Employee Mapping'!$J$10:$J$2009,$A162,'Employee Mapping'!$K$10:$K$2009,CP$134,'Employee Mapping'!$L$10:$L$2009,CP$136)/COUNTA('Employee Mapping'!$G$10:$G$2009),""))</f>
        <v/>
      </c>
      <c r="CQ162" s="57">
        <f>IF(OR($A162="",CQ$136=""),"",IFERROR(COUNTIFS('Employee Mapping'!$J$10:$J$2009,$A162,'Employee Mapping'!$K$10:$K$2009,CQ$134,'Employee Mapping'!$L$10:$L$2009,CQ$136)/COUNTA('Employee Mapping'!$G$10:$G$2009),""))</f>
        <v/>
      </c>
      <c r="CR162" s="57">
        <f>IF(OR($A162="",CR$136=""),"",IFERROR(COUNTIFS('Employee Mapping'!$J$10:$J$2009,$A162,'Employee Mapping'!$K$10:$K$2009,CR$134,'Employee Mapping'!$L$10:$L$2009,CR$136)/COUNTA('Employee Mapping'!$G$10:$G$2009),""))</f>
        <v/>
      </c>
      <c r="CS162" s="57">
        <f>IF(OR($A162="",CS$136=""),"",IFERROR(COUNTIFS('Employee Mapping'!$J$10:$J$2009,$A162,'Employee Mapping'!$K$10:$K$2009,CS$134,'Employee Mapping'!$L$10:$L$2009,CS$136)/COUNTA('Employee Mapping'!$G$10:$G$2009),""))</f>
        <v/>
      </c>
      <c r="CT162" s="57">
        <f>IF(OR($A162="",CT$136=""),"",IFERROR(COUNTIFS('Employee Mapping'!$J$10:$J$2009,$A162,'Employee Mapping'!$K$10:$K$2009,CT$134,'Employee Mapping'!$L$10:$L$2009,CT$136)/COUNTA('Employee Mapping'!$G$10:$G$2009),""))</f>
        <v/>
      </c>
      <c r="CU162" s="58">
        <f>IF($A162="","",SUM(C162:CT162))</f>
        <v/>
      </c>
    </row>
    <row r="163">
      <c r="A163">
        <f>IF(SETUP!$C174="","",SETUP!$C174)</f>
        <v/>
      </c>
      <c r="B163" s="9">
        <f>IF(SETUP!$C174="","",SETUP!$B174&amp;" / "&amp;SETUP!$D174)</f>
        <v/>
      </c>
      <c r="C163" s="57">
        <f>IF(OR($A163="",C$136=""),"",IFERROR(COUNTIFS('Employee Mapping'!$J$10:$J$2009,$A163,'Employee Mapping'!$K$10:$K$2009,C$134,'Employee Mapping'!$L$10:$L$2009,C$136)/COUNTA('Employee Mapping'!$G$10:$G$2009),""))</f>
        <v/>
      </c>
      <c r="D163" s="57">
        <f>IF(OR($A163="",D$136=""),"",IFERROR(COUNTIFS('Employee Mapping'!$J$10:$J$2009,$A163,'Employee Mapping'!$K$10:$K$2009,D$134,'Employee Mapping'!$L$10:$L$2009,D$136)/COUNTA('Employee Mapping'!$G$10:$G$2009),""))</f>
        <v/>
      </c>
      <c r="E163" s="57">
        <f>IF(OR($A163="",E$136=""),"",IFERROR(COUNTIFS('Employee Mapping'!$J$10:$J$2009,$A163,'Employee Mapping'!$K$10:$K$2009,E$134,'Employee Mapping'!$L$10:$L$2009,E$136)/COUNTA('Employee Mapping'!$G$10:$G$2009),""))</f>
        <v/>
      </c>
      <c r="F163" s="57">
        <f>IF(OR($A163="",F$136=""),"",IFERROR(COUNTIFS('Employee Mapping'!$J$10:$J$2009,$A163,'Employee Mapping'!$K$10:$K$2009,F$134,'Employee Mapping'!$L$10:$L$2009,F$136)/COUNTA('Employee Mapping'!$G$10:$G$2009),""))</f>
        <v/>
      </c>
      <c r="G163" s="57">
        <f>IF(OR($A163="",G$136=""),"",IFERROR(COUNTIFS('Employee Mapping'!$J$10:$J$2009,$A163,'Employee Mapping'!$K$10:$K$2009,G$134,'Employee Mapping'!$L$10:$L$2009,G$136)/COUNTA('Employee Mapping'!$G$10:$G$2009),""))</f>
        <v/>
      </c>
      <c r="H163" s="57">
        <f>IF(OR($A163="",H$136=""),"",IFERROR(COUNTIFS('Employee Mapping'!$J$10:$J$2009,$A163,'Employee Mapping'!$K$10:$K$2009,H$134,'Employee Mapping'!$L$10:$L$2009,H$136)/COUNTA('Employee Mapping'!$G$10:$G$2009),""))</f>
        <v/>
      </c>
      <c r="I163" s="57">
        <f>IF(OR($A163="",I$136=""),"",IFERROR(COUNTIFS('Employee Mapping'!$J$10:$J$2009,$A163,'Employee Mapping'!$K$10:$K$2009,I$134,'Employee Mapping'!$L$10:$L$2009,I$136)/COUNTA('Employee Mapping'!$G$10:$G$2009),""))</f>
        <v/>
      </c>
      <c r="J163" s="57">
        <f>IF(OR($A163="",J$136=""),"",IFERROR(COUNTIFS('Employee Mapping'!$J$10:$J$2009,$A163,'Employee Mapping'!$K$10:$K$2009,J$134,'Employee Mapping'!$L$10:$L$2009,J$136)/COUNTA('Employee Mapping'!$G$10:$G$2009),""))</f>
        <v/>
      </c>
      <c r="K163" s="57">
        <f>IF(OR($A163="",K$136=""),"",IFERROR(COUNTIFS('Employee Mapping'!$J$10:$J$2009,$A163,'Employee Mapping'!$K$10:$K$2009,K$134,'Employee Mapping'!$L$10:$L$2009,K$136)/COUNTA('Employee Mapping'!$G$10:$G$2009),""))</f>
        <v/>
      </c>
      <c r="L163" s="57">
        <f>IF(OR($A163="",L$136=""),"",IFERROR(COUNTIFS('Employee Mapping'!$J$10:$J$2009,$A163,'Employee Mapping'!$K$10:$K$2009,L$134,'Employee Mapping'!$L$10:$L$2009,L$136)/COUNTA('Employee Mapping'!$G$10:$G$2009),""))</f>
        <v/>
      </c>
      <c r="M163" s="57">
        <f>IF(OR($A163="",M$136=""),"",IFERROR(COUNTIFS('Employee Mapping'!$J$10:$J$2009,$A163,'Employee Mapping'!$K$10:$K$2009,M$134,'Employee Mapping'!$L$10:$L$2009,M$136)/COUNTA('Employee Mapping'!$G$10:$G$2009),""))</f>
        <v/>
      </c>
      <c r="N163" s="57">
        <f>IF(OR($A163="",N$136=""),"",IFERROR(COUNTIFS('Employee Mapping'!$J$10:$J$2009,$A163,'Employee Mapping'!$K$10:$K$2009,N$134,'Employee Mapping'!$L$10:$L$2009,N$136)/COUNTA('Employee Mapping'!$G$10:$G$2009),""))</f>
        <v/>
      </c>
      <c r="O163" s="57">
        <f>IF(OR($A163="",O$136=""),"",IFERROR(COUNTIFS('Employee Mapping'!$J$10:$J$2009,$A163,'Employee Mapping'!$K$10:$K$2009,O$134,'Employee Mapping'!$L$10:$L$2009,O$136)/COUNTA('Employee Mapping'!$G$10:$G$2009),""))</f>
        <v/>
      </c>
      <c r="P163" s="57">
        <f>IF(OR($A163="",P$136=""),"",IFERROR(COUNTIFS('Employee Mapping'!$J$10:$J$2009,$A163,'Employee Mapping'!$K$10:$K$2009,P$134,'Employee Mapping'!$L$10:$L$2009,P$136)/COUNTA('Employee Mapping'!$G$10:$G$2009),""))</f>
        <v/>
      </c>
      <c r="Q163" s="57">
        <f>IF(OR($A163="",Q$136=""),"",IFERROR(COUNTIFS('Employee Mapping'!$J$10:$J$2009,$A163,'Employee Mapping'!$K$10:$K$2009,Q$134,'Employee Mapping'!$L$10:$L$2009,Q$136)/COUNTA('Employee Mapping'!$G$10:$G$2009),""))</f>
        <v/>
      </c>
      <c r="R163" s="57">
        <f>IF(OR($A163="",R$136=""),"",IFERROR(COUNTIFS('Employee Mapping'!$J$10:$J$2009,$A163,'Employee Mapping'!$K$10:$K$2009,R$134,'Employee Mapping'!$L$10:$L$2009,R$136)/COUNTA('Employee Mapping'!$G$10:$G$2009),""))</f>
        <v/>
      </c>
      <c r="S163" s="57">
        <f>IF(OR($A163="",S$136=""),"",IFERROR(COUNTIFS('Employee Mapping'!$J$10:$J$2009,$A163,'Employee Mapping'!$K$10:$K$2009,S$134,'Employee Mapping'!$L$10:$L$2009,S$136)/COUNTA('Employee Mapping'!$G$10:$G$2009),""))</f>
        <v/>
      </c>
      <c r="T163" s="57">
        <f>IF(OR($A163="",T$136=""),"",IFERROR(COUNTIFS('Employee Mapping'!$J$10:$J$2009,$A163,'Employee Mapping'!$K$10:$K$2009,T$134,'Employee Mapping'!$L$10:$L$2009,T$136)/COUNTA('Employee Mapping'!$G$10:$G$2009),""))</f>
        <v/>
      </c>
      <c r="U163" s="57">
        <f>IF(OR($A163="",U$136=""),"",IFERROR(COUNTIFS('Employee Mapping'!$J$10:$J$2009,$A163,'Employee Mapping'!$K$10:$K$2009,U$134,'Employee Mapping'!$L$10:$L$2009,U$136)/COUNTA('Employee Mapping'!$G$10:$G$2009),""))</f>
        <v/>
      </c>
      <c r="V163" s="57">
        <f>IF(OR($A163="",V$136=""),"",IFERROR(COUNTIFS('Employee Mapping'!$J$10:$J$2009,$A163,'Employee Mapping'!$K$10:$K$2009,V$134,'Employee Mapping'!$L$10:$L$2009,V$136)/COUNTA('Employee Mapping'!$G$10:$G$2009),""))</f>
        <v/>
      </c>
      <c r="W163" s="57">
        <f>IF(OR($A163="",W$136=""),"",IFERROR(COUNTIFS('Employee Mapping'!$J$10:$J$2009,$A163,'Employee Mapping'!$K$10:$K$2009,W$134,'Employee Mapping'!$L$10:$L$2009,W$136)/COUNTA('Employee Mapping'!$G$10:$G$2009),""))</f>
        <v/>
      </c>
      <c r="X163" s="57">
        <f>IF(OR($A163="",X$136=""),"",IFERROR(COUNTIFS('Employee Mapping'!$J$10:$J$2009,$A163,'Employee Mapping'!$K$10:$K$2009,X$134,'Employee Mapping'!$L$10:$L$2009,X$136)/COUNTA('Employee Mapping'!$G$10:$G$2009),""))</f>
        <v/>
      </c>
      <c r="Y163" s="57">
        <f>IF(OR($A163="",Y$136=""),"",IFERROR(COUNTIFS('Employee Mapping'!$J$10:$J$2009,$A163,'Employee Mapping'!$K$10:$K$2009,Y$134,'Employee Mapping'!$L$10:$L$2009,Y$136)/COUNTA('Employee Mapping'!$G$10:$G$2009),""))</f>
        <v/>
      </c>
      <c r="Z163" s="57">
        <f>IF(OR($A163="",Z$136=""),"",IFERROR(COUNTIFS('Employee Mapping'!$J$10:$J$2009,$A163,'Employee Mapping'!$K$10:$K$2009,Z$134,'Employee Mapping'!$L$10:$L$2009,Z$136)/COUNTA('Employee Mapping'!$G$10:$G$2009),""))</f>
        <v/>
      </c>
      <c r="AA163" s="57">
        <f>IF(OR($A163="",AA$136=""),"",IFERROR(COUNTIFS('Employee Mapping'!$J$10:$J$2009,$A163,'Employee Mapping'!$K$10:$K$2009,AA$134,'Employee Mapping'!$L$10:$L$2009,AA$136)/COUNTA('Employee Mapping'!$G$10:$G$2009),""))</f>
        <v/>
      </c>
      <c r="AB163" s="57">
        <f>IF(OR($A163="",AB$136=""),"",IFERROR(COUNTIFS('Employee Mapping'!$J$10:$J$2009,$A163,'Employee Mapping'!$K$10:$K$2009,AB$134,'Employee Mapping'!$L$10:$L$2009,AB$136)/COUNTA('Employee Mapping'!$G$10:$G$2009),""))</f>
        <v/>
      </c>
      <c r="AC163" s="57">
        <f>IF(OR($A163="",AC$136=""),"",IFERROR(COUNTIFS('Employee Mapping'!$J$10:$J$2009,$A163,'Employee Mapping'!$K$10:$K$2009,AC$134,'Employee Mapping'!$L$10:$L$2009,AC$136)/COUNTA('Employee Mapping'!$G$10:$G$2009),""))</f>
        <v/>
      </c>
      <c r="AD163" s="57">
        <f>IF(OR($A163="",AD$136=""),"",IFERROR(COUNTIFS('Employee Mapping'!$J$10:$J$2009,$A163,'Employee Mapping'!$K$10:$K$2009,AD$134,'Employee Mapping'!$L$10:$L$2009,AD$136)/COUNTA('Employee Mapping'!$G$10:$G$2009),""))</f>
        <v/>
      </c>
      <c r="AE163" s="57">
        <f>IF(OR($A163="",AE$136=""),"",IFERROR(COUNTIFS('Employee Mapping'!$J$10:$J$2009,$A163,'Employee Mapping'!$K$10:$K$2009,AE$134,'Employee Mapping'!$L$10:$L$2009,AE$136)/COUNTA('Employee Mapping'!$G$10:$G$2009),""))</f>
        <v/>
      </c>
      <c r="AF163" s="57">
        <f>IF(OR($A163="",AF$136=""),"",IFERROR(COUNTIFS('Employee Mapping'!$J$10:$J$2009,$A163,'Employee Mapping'!$K$10:$K$2009,AF$134,'Employee Mapping'!$L$10:$L$2009,AF$136)/COUNTA('Employee Mapping'!$G$10:$G$2009),""))</f>
        <v/>
      </c>
      <c r="AG163" s="57">
        <f>IF(OR($A163="",AG$136=""),"",IFERROR(COUNTIFS('Employee Mapping'!$J$10:$J$2009,$A163,'Employee Mapping'!$K$10:$K$2009,AG$134,'Employee Mapping'!$L$10:$L$2009,AG$136)/COUNTA('Employee Mapping'!$G$10:$G$2009),""))</f>
        <v/>
      </c>
      <c r="AH163" s="57">
        <f>IF(OR($A163="",AH$136=""),"",IFERROR(COUNTIFS('Employee Mapping'!$J$10:$J$2009,$A163,'Employee Mapping'!$K$10:$K$2009,AH$134,'Employee Mapping'!$L$10:$L$2009,AH$136)/COUNTA('Employee Mapping'!$G$10:$G$2009),""))</f>
        <v/>
      </c>
      <c r="AI163" s="57">
        <f>IF(OR($A163="",AI$136=""),"",IFERROR(COUNTIFS('Employee Mapping'!$J$10:$J$2009,$A163,'Employee Mapping'!$K$10:$K$2009,AI$134,'Employee Mapping'!$L$10:$L$2009,AI$136)/COUNTA('Employee Mapping'!$G$10:$G$2009),""))</f>
        <v/>
      </c>
      <c r="AJ163" s="57">
        <f>IF(OR($A163="",AJ$136=""),"",IFERROR(COUNTIFS('Employee Mapping'!$J$10:$J$2009,$A163,'Employee Mapping'!$K$10:$K$2009,AJ$134,'Employee Mapping'!$L$10:$L$2009,AJ$136)/COUNTA('Employee Mapping'!$G$10:$G$2009),""))</f>
        <v/>
      </c>
      <c r="AK163" s="57">
        <f>IF(OR($A163="",AK$136=""),"",IFERROR(COUNTIFS('Employee Mapping'!$J$10:$J$2009,$A163,'Employee Mapping'!$K$10:$K$2009,AK$134,'Employee Mapping'!$L$10:$L$2009,AK$136)/COUNTA('Employee Mapping'!$G$10:$G$2009),""))</f>
        <v/>
      </c>
      <c r="AL163" s="57">
        <f>IF(OR($A163="",AL$136=""),"",IFERROR(COUNTIFS('Employee Mapping'!$J$10:$J$2009,$A163,'Employee Mapping'!$K$10:$K$2009,AL$134,'Employee Mapping'!$L$10:$L$2009,AL$136)/COUNTA('Employee Mapping'!$G$10:$G$2009),""))</f>
        <v/>
      </c>
      <c r="AM163" s="57">
        <f>IF(OR($A163="",AM$136=""),"",IFERROR(COUNTIFS('Employee Mapping'!$J$10:$J$2009,$A163,'Employee Mapping'!$K$10:$K$2009,AM$134,'Employee Mapping'!$L$10:$L$2009,AM$136)/COUNTA('Employee Mapping'!$G$10:$G$2009),""))</f>
        <v/>
      </c>
      <c r="AN163" s="57">
        <f>IF(OR($A163="",AN$136=""),"",IFERROR(COUNTIFS('Employee Mapping'!$J$10:$J$2009,$A163,'Employee Mapping'!$K$10:$K$2009,AN$134,'Employee Mapping'!$L$10:$L$2009,AN$136)/COUNTA('Employee Mapping'!$G$10:$G$2009),""))</f>
        <v/>
      </c>
      <c r="AO163" s="57">
        <f>IF(OR($A163="",AO$136=""),"",IFERROR(COUNTIFS('Employee Mapping'!$J$10:$J$2009,$A163,'Employee Mapping'!$K$10:$K$2009,AO$134,'Employee Mapping'!$L$10:$L$2009,AO$136)/COUNTA('Employee Mapping'!$G$10:$G$2009),""))</f>
        <v/>
      </c>
      <c r="AP163" s="57">
        <f>IF(OR($A163="",AP$136=""),"",IFERROR(COUNTIFS('Employee Mapping'!$J$10:$J$2009,$A163,'Employee Mapping'!$K$10:$K$2009,AP$134,'Employee Mapping'!$L$10:$L$2009,AP$136)/COUNTA('Employee Mapping'!$G$10:$G$2009),""))</f>
        <v/>
      </c>
      <c r="AQ163" s="57">
        <f>IF(OR($A163="",AQ$136=""),"",IFERROR(COUNTIFS('Employee Mapping'!$J$10:$J$2009,$A163,'Employee Mapping'!$K$10:$K$2009,AQ$134,'Employee Mapping'!$L$10:$L$2009,AQ$136)/COUNTA('Employee Mapping'!$G$10:$G$2009),""))</f>
        <v/>
      </c>
      <c r="AR163" s="57">
        <f>IF(OR($A163="",AR$136=""),"",IFERROR(COUNTIFS('Employee Mapping'!$J$10:$J$2009,$A163,'Employee Mapping'!$K$10:$K$2009,AR$134,'Employee Mapping'!$L$10:$L$2009,AR$136)/COUNTA('Employee Mapping'!$G$10:$G$2009),""))</f>
        <v/>
      </c>
      <c r="AS163" s="57">
        <f>IF(OR($A163="",AS$136=""),"",IFERROR(COUNTIFS('Employee Mapping'!$J$10:$J$2009,$A163,'Employee Mapping'!$K$10:$K$2009,AS$134,'Employee Mapping'!$L$10:$L$2009,AS$136)/COUNTA('Employee Mapping'!$G$10:$G$2009),""))</f>
        <v/>
      </c>
      <c r="AT163" s="57">
        <f>IF(OR($A163="",AT$136=""),"",IFERROR(COUNTIFS('Employee Mapping'!$J$10:$J$2009,$A163,'Employee Mapping'!$K$10:$K$2009,AT$134,'Employee Mapping'!$L$10:$L$2009,AT$136)/COUNTA('Employee Mapping'!$G$10:$G$2009),""))</f>
        <v/>
      </c>
      <c r="AU163" s="57">
        <f>IF(OR($A163="",AU$136=""),"",IFERROR(COUNTIFS('Employee Mapping'!$J$10:$J$2009,$A163,'Employee Mapping'!$K$10:$K$2009,AU$134,'Employee Mapping'!$L$10:$L$2009,AU$136)/COUNTA('Employee Mapping'!$G$10:$G$2009),""))</f>
        <v/>
      </c>
      <c r="AV163" s="57">
        <f>IF(OR($A163="",AV$136=""),"",IFERROR(COUNTIFS('Employee Mapping'!$J$10:$J$2009,$A163,'Employee Mapping'!$K$10:$K$2009,AV$134,'Employee Mapping'!$L$10:$L$2009,AV$136)/COUNTA('Employee Mapping'!$G$10:$G$2009),""))</f>
        <v/>
      </c>
      <c r="AW163" s="57">
        <f>IF(OR($A163="",AW$136=""),"",IFERROR(COUNTIFS('Employee Mapping'!$J$10:$J$2009,$A163,'Employee Mapping'!$K$10:$K$2009,AW$134,'Employee Mapping'!$L$10:$L$2009,AW$136)/COUNTA('Employee Mapping'!$G$10:$G$2009),""))</f>
        <v/>
      </c>
      <c r="AX163" s="57">
        <f>IF(OR($A163="",AX$136=""),"",IFERROR(COUNTIFS('Employee Mapping'!$J$10:$J$2009,$A163,'Employee Mapping'!$K$10:$K$2009,AX$134,'Employee Mapping'!$L$10:$L$2009,AX$136)/COUNTA('Employee Mapping'!$G$10:$G$2009),""))</f>
        <v/>
      </c>
      <c r="AY163" s="57">
        <f>IF(OR($A163="",AY$136=""),"",IFERROR(COUNTIFS('Employee Mapping'!$J$10:$J$2009,$A163,'Employee Mapping'!$K$10:$K$2009,AY$134,'Employee Mapping'!$L$10:$L$2009,AY$136)/COUNTA('Employee Mapping'!$G$10:$G$2009),""))</f>
        <v/>
      </c>
      <c r="AZ163" s="57">
        <f>IF(OR($A163="",AZ$136=""),"",IFERROR(COUNTIFS('Employee Mapping'!$J$10:$J$2009,$A163,'Employee Mapping'!$K$10:$K$2009,AZ$134,'Employee Mapping'!$L$10:$L$2009,AZ$136)/COUNTA('Employee Mapping'!$G$10:$G$2009),""))</f>
        <v/>
      </c>
      <c r="BA163" s="57">
        <f>IF(OR($A163="",BA$136=""),"",IFERROR(COUNTIFS('Employee Mapping'!$J$10:$J$2009,$A163,'Employee Mapping'!$K$10:$K$2009,BA$134,'Employee Mapping'!$L$10:$L$2009,BA$136)/COUNTA('Employee Mapping'!$G$10:$G$2009),""))</f>
        <v/>
      </c>
      <c r="BB163" s="57">
        <f>IF(OR($A163="",BB$136=""),"",IFERROR(COUNTIFS('Employee Mapping'!$J$10:$J$2009,$A163,'Employee Mapping'!$K$10:$K$2009,BB$134,'Employee Mapping'!$L$10:$L$2009,BB$136)/COUNTA('Employee Mapping'!$G$10:$G$2009),""))</f>
        <v/>
      </c>
      <c r="BC163" s="57">
        <f>IF(OR($A163="",BC$136=""),"",IFERROR(COUNTIFS('Employee Mapping'!$J$10:$J$2009,$A163,'Employee Mapping'!$K$10:$K$2009,BC$134,'Employee Mapping'!$L$10:$L$2009,BC$136)/COUNTA('Employee Mapping'!$G$10:$G$2009),""))</f>
        <v/>
      </c>
      <c r="BD163" s="57">
        <f>IF(OR($A163="",BD$136=""),"",IFERROR(COUNTIFS('Employee Mapping'!$J$10:$J$2009,$A163,'Employee Mapping'!$K$10:$K$2009,BD$134,'Employee Mapping'!$L$10:$L$2009,BD$136)/COUNTA('Employee Mapping'!$G$10:$G$2009),""))</f>
        <v/>
      </c>
      <c r="BE163" s="57">
        <f>IF(OR($A163="",BE$136=""),"",IFERROR(COUNTIFS('Employee Mapping'!$J$10:$J$2009,$A163,'Employee Mapping'!$K$10:$K$2009,BE$134,'Employee Mapping'!$L$10:$L$2009,BE$136)/COUNTA('Employee Mapping'!$G$10:$G$2009),""))</f>
        <v/>
      </c>
      <c r="BF163" s="57">
        <f>IF(OR($A163="",BF$136=""),"",IFERROR(COUNTIFS('Employee Mapping'!$J$10:$J$2009,$A163,'Employee Mapping'!$K$10:$K$2009,BF$134,'Employee Mapping'!$L$10:$L$2009,BF$136)/COUNTA('Employee Mapping'!$G$10:$G$2009),""))</f>
        <v/>
      </c>
      <c r="BG163" s="57">
        <f>IF(OR($A163="",BG$136=""),"",IFERROR(COUNTIFS('Employee Mapping'!$J$10:$J$2009,$A163,'Employee Mapping'!$K$10:$K$2009,BG$134,'Employee Mapping'!$L$10:$L$2009,BG$136)/COUNTA('Employee Mapping'!$G$10:$G$2009),""))</f>
        <v/>
      </c>
      <c r="BH163" s="57">
        <f>IF(OR($A163="",BH$136=""),"",IFERROR(COUNTIFS('Employee Mapping'!$J$10:$J$2009,$A163,'Employee Mapping'!$K$10:$K$2009,BH$134,'Employee Mapping'!$L$10:$L$2009,BH$136)/COUNTA('Employee Mapping'!$G$10:$G$2009),""))</f>
        <v/>
      </c>
      <c r="BI163" s="57">
        <f>IF(OR($A163="",BI$136=""),"",IFERROR(COUNTIFS('Employee Mapping'!$J$10:$J$2009,$A163,'Employee Mapping'!$K$10:$K$2009,BI$134,'Employee Mapping'!$L$10:$L$2009,BI$136)/COUNTA('Employee Mapping'!$G$10:$G$2009),""))</f>
        <v/>
      </c>
      <c r="BJ163" s="57">
        <f>IF(OR($A163="",BJ$136=""),"",IFERROR(COUNTIFS('Employee Mapping'!$J$10:$J$2009,$A163,'Employee Mapping'!$K$10:$K$2009,BJ$134,'Employee Mapping'!$L$10:$L$2009,BJ$136)/COUNTA('Employee Mapping'!$G$10:$G$2009),""))</f>
        <v/>
      </c>
      <c r="BK163" s="57">
        <f>IF(OR($A163="",BK$136=""),"",IFERROR(COUNTIFS('Employee Mapping'!$J$10:$J$2009,$A163,'Employee Mapping'!$K$10:$K$2009,BK$134,'Employee Mapping'!$L$10:$L$2009,BK$136)/COUNTA('Employee Mapping'!$G$10:$G$2009),""))</f>
        <v/>
      </c>
      <c r="BL163" s="57">
        <f>IF(OR($A163="",BL$136=""),"",IFERROR(COUNTIFS('Employee Mapping'!$J$10:$J$2009,$A163,'Employee Mapping'!$K$10:$K$2009,BL$134,'Employee Mapping'!$L$10:$L$2009,BL$136)/COUNTA('Employee Mapping'!$G$10:$G$2009),""))</f>
        <v/>
      </c>
      <c r="BM163" s="57">
        <f>IF(OR($A163="",BM$136=""),"",IFERROR(COUNTIFS('Employee Mapping'!$J$10:$J$2009,$A163,'Employee Mapping'!$K$10:$K$2009,BM$134,'Employee Mapping'!$L$10:$L$2009,BM$136)/COUNTA('Employee Mapping'!$G$10:$G$2009),""))</f>
        <v/>
      </c>
      <c r="BN163" s="57">
        <f>IF(OR($A163="",BN$136=""),"",IFERROR(COUNTIFS('Employee Mapping'!$J$10:$J$2009,$A163,'Employee Mapping'!$K$10:$K$2009,BN$134,'Employee Mapping'!$L$10:$L$2009,BN$136)/COUNTA('Employee Mapping'!$G$10:$G$2009),""))</f>
        <v/>
      </c>
      <c r="BO163" s="57">
        <f>IF(OR($A163="",BO$136=""),"",IFERROR(COUNTIFS('Employee Mapping'!$J$10:$J$2009,$A163,'Employee Mapping'!$K$10:$K$2009,BO$134,'Employee Mapping'!$L$10:$L$2009,BO$136)/COUNTA('Employee Mapping'!$G$10:$G$2009),""))</f>
        <v/>
      </c>
      <c r="BP163" s="57">
        <f>IF(OR($A163="",BP$136=""),"",IFERROR(COUNTIFS('Employee Mapping'!$J$10:$J$2009,$A163,'Employee Mapping'!$K$10:$K$2009,BP$134,'Employee Mapping'!$L$10:$L$2009,BP$136)/COUNTA('Employee Mapping'!$G$10:$G$2009),""))</f>
        <v/>
      </c>
      <c r="BQ163" s="57">
        <f>IF(OR($A163="",BQ$136=""),"",IFERROR(COUNTIFS('Employee Mapping'!$J$10:$J$2009,$A163,'Employee Mapping'!$K$10:$K$2009,BQ$134,'Employee Mapping'!$L$10:$L$2009,BQ$136)/COUNTA('Employee Mapping'!$G$10:$G$2009),""))</f>
        <v/>
      </c>
      <c r="BR163" s="57">
        <f>IF(OR($A163="",BR$136=""),"",IFERROR(COUNTIFS('Employee Mapping'!$J$10:$J$2009,$A163,'Employee Mapping'!$K$10:$K$2009,BR$134,'Employee Mapping'!$L$10:$L$2009,BR$136)/COUNTA('Employee Mapping'!$G$10:$G$2009),""))</f>
        <v/>
      </c>
      <c r="BS163" s="57">
        <f>IF(OR($A163="",BS$136=""),"",IFERROR(COUNTIFS('Employee Mapping'!$J$10:$J$2009,$A163,'Employee Mapping'!$K$10:$K$2009,BS$134,'Employee Mapping'!$L$10:$L$2009,BS$136)/COUNTA('Employee Mapping'!$G$10:$G$2009),""))</f>
        <v/>
      </c>
      <c r="BT163" s="57">
        <f>IF(OR($A163="",BT$136=""),"",IFERROR(COUNTIFS('Employee Mapping'!$J$10:$J$2009,$A163,'Employee Mapping'!$K$10:$K$2009,BT$134,'Employee Mapping'!$L$10:$L$2009,BT$136)/COUNTA('Employee Mapping'!$G$10:$G$2009),""))</f>
        <v/>
      </c>
      <c r="BU163" s="57">
        <f>IF(OR($A163="",BU$136=""),"",IFERROR(COUNTIFS('Employee Mapping'!$J$10:$J$2009,$A163,'Employee Mapping'!$K$10:$K$2009,BU$134,'Employee Mapping'!$L$10:$L$2009,BU$136)/COUNTA('Employee Mapping'!$G$10:$G$2009),""))</f>
        <v/>
      </c>
      <c r="BV163" s="57">
        <f>IF(OR($A163="",BV$136=""),"",IFERROR(COUNTIFS('Employee Mapping'!$J$10:$J$2009,$A163,'Employee Mapping'!$K$10:$K$2009,BV$134,'Employee Mapping'!$L$10:$L$2009,BV$136)/COUNTA('Employee Mapping'!$G$10:$G$2009),""))</f>
        <v/>
      </c>
      <c r="BW163" s="57">
        <f>IF(OR($A163="",BW$136=""),"",IFERROR(COUNTIFS('Employee Mapping'!$J$10:$J$2009,$A163,'Employee Mapping'!$K$10:$K$2009,BW$134,'Employee Mapping'!$L$10:$L$2009,BW$136)/COUNTA('Employee Mapping'!$G$10:$G$2009),""))</f>
        <v/>
      </c>
      <c r="BX163" s="57">
        <f>IF(OR($A163="",BX$136=""),"",IFERROR(COUNTIFS('Employee Mapping'!$J$10:$J$2009,$A163,'Employee Mapping'!$K$10:$K$2009,BX$134,'Employee Mapping'!$L$10:$L$2009,BX$136)/COUNTA('Employee Mapping'!$G$10:$G$2009),""))</f>
        <v/>
      </c>
      <c r="BY163" s="57">
        <f>IF(OR($A163="",BY$136=""),"",IFERROR(COUNTIFS('Employee Mapping'!$J$10:$J$2009,$A163,'Employee Mapping'!$K$10:$K$2009,BY$134,'Employee Mapping'!$L$10:$L$2009,BY$136)/COUNTA('Employee Mapping'!$G$10:$G$2009),""))</f>
        <v/>
      </c>
      <c r="BZ163" s="57">
        <f>IF(OR($A163="",BZ$136=""),"",IFERROR(COUNTIFS('Employee Mapping'!$J$10:$J$2009,$A163,'Employee Mapping'!$K$10:$K$2009,BZ$134,'Employee Mapping'!$L$10:$L$2009,BZ$136)/COUNTA('Employee Mapping'!$G$10:$G$2009),""))</f>
        <v/>
      </c>
      <c r="CA163" s="57">
        <f>IF(OR($A163="",CA$136=""),"",IFERROR(COUNTIFS('Employee Mapping'!$J$10:$J$2009,$A163,'Employee Mapping'!$K$10:$K$2009,CA$134,'Employee Mapping'!$L$10:$L$2009,CA$136)/COUNTA('Employee Mapping'!$G$10:$G$2009),""))</f>
        <v/>
      </c>
      <c r="CB163" s="57">
        <f>IF(OR($A163="",CB$136=""),"",IFERROR(COUNTIFS('Employee Mapping'!$J$10:$J$2009,$A163,'Employee Mapping'!$K$10:$K$2009,CB$134,'Employee Mapping'!$L$10:$L$2009,CB$136)/COUNTA('Employee Mapping'!$G$10:$G$2009),""))</f>
        <v/>
      </c>
      <c r="CC163" s="57">
        <f>IF(OR($A163="",CC$136=""),"",IFERROR(COUNTIFS('Employee Mapping'!$J$10:$J$2009,$A163,'Employee Mapping'!$K$10:$K$2009,CC$134,'Employee Mapping'!$L$10:$L$2009,CC$136)/COUNTA('Employee Mapping'!$G$10:$G$2009),""))</f>
        <v/>
      </c>
      <c r="CD163" s="57">
        <f>IF(OR($A163="",CD$136=""),"",IFERROR(COUNTIFS('Employee Mapping'!$J$10:$J$2009,$A163,'Employee Mapping'!$K$10:$K$2009,CD$134,'Employee Mapping'!$L$10:$L$2009,CD$136)/COUNTA('Employee Mapping'!$G$10:$G$2009),""))</f>
        <v/>
      </c>
      <c r="CE163" s="57">
        <f>IF(OR($A163="",CE$136=""),"",IFERROR(COUNTIFS('Employee Mapping'!$J$10:$J$2009,$A163,'Employee Mapping'!$K$10:$K$2009,CE$134,'Employee Mapping'!$L$10:$L$2009,CE$136)/COUNTA('Employee Mapping'!$G$10:$G$2009),""))</f>
        <v/>
      </c>
      <c r="CF163" s="57">
        <f>IF(OR($A163="",CF$136=""),"",IFERROR(COUNTIFS('Employee Mapping'!$J$10:$J$2009,$A163,'Employee Mapping'!$K$10:$K$2009,CF$134,'Employee Mapping'!$L$10:$L$2009,CF$136)/COUNTA('Employee Mapping'!$G$10:$G$2009),""))</f>
        <v/>
      </c>
      <c r="CG163" s="57">
        <f>IF(OR($A163="",CG$136=""),"",IFERROR(COUNTIFS('Employee Mapping'!$J$10:$J$2009,$A163,'Employee Mapping'!$K$10:$K$2009,CG$134,'Employee Mapping'!$L$10:$L$2009,CG$136)/COUNTA('Employee Mapping'!$G$10:$G$2009),""))</f>
        <v/>
      </c>
      <c r="CH163" s="57">
        <f>IF(OR($A163="",CH$136=""),"",IFERROR(COUNTIFS('Employee Mapping'!$J$10:$J$2009,$A163,'Employee Mapping'!$K$10:$K$2009,CH$134,'Employee Mapping'!$L$10:$L$2009,CH$136)/COUNTA('Employee Mapping'!$G$10:$G$2009),""))</f>
        <v/>
      </c>
      <c r="CI163" s="57">
        <f>IF(OR($A163="",CI$136=""),"",IFERROR(COUNTIFS('Employee Mapping'!$J$10:$J$2009,$A163,'Employee Mapping'!$K$10:$K$2009,CI$134,'Employee Mapping'!$L$10:$L$2009,CI$136)/COUNTA('Employee Mapping'!$G$10:$G$2009),""))</f>
        <v/>
      </c>
      <c r="CJ163" s="57">
        <f>IF(OR($A163="",CJ$136=""),"",IFERROR(COUNTIFS('Employee Mapping'!$J$10:$J$2009,$A163,'Employee Mapping'!$K$10:$K$2009,CJ$134,'Employee Mapping'!$L$10:$L$2009,CJ$136)/COUNTA('Employee Mapping'!$G$10:$G$2009),""))</f>
        <v/>
      </c>
      <c r="CK163" s="57">
        <f>IF(OR($A163="",CK$136=""),"",IFERROR(COUNTIFS('Employee Mapping'!$J$10:$J$2009,$A163,'Employee Mapping'!$K$10:$K$2009,CK$134,'Employee Mapping'!$L$10:$L$2009,CK$136)/COUNTA('Employee Mapping'!$G$10:$G$2009),""))</f>
        <v/>
      </c>
      <c r="CL163" s="57">
        <f>IF(OR($A163="",CL$136=""),"",IFERROR(COUNTIFS('Employee Mapping'!$J$10:$J$2009,$A163,'Employee Mapping'!$K$10:$K$2009,CL$134,'Employee Mapping'!$L$10:$L$2009,CL$136)/COUNTA('Employee Mapping'!$G$10:$G$2009),""))</f>
        <v/>
      </c>
      <c r="CM163" s="57">
        <f>IF(OR($A163="",CM$136=""),"",IFERROR(COUNTIFS('Employee Mapping'!$J$10:$J$2009,$A163,'Employee Mapping'!$K$10:$K$2009,CM$134,'Employee Mapping'!$L$10:$L$2009,CM$136)/COUNTA('Employee Mapping'!$G$10:$G$2009),""))</f>
        <v/>
      </c>
      <c r="CN163" s="57">
        <f>IF(OR($A163="",CN$136=""),"",IFERROR(COUNTIFS('Employee Mapping'!$J$10:$J$2009,$A163,'Employee Mapping'!$K$10:$K$2009,CN$134,'Employee Mapping'!$L$10:$L$2009,CN$136)/COUNTA('Employee Mapping'!$G$10:$G$2009),""))</f>
        <v/>
      </c>
      <c r="CO163" s="57">
        <f>IF(OR($A163="",CO$136=""),"",IFERROR(COUNTIFS('Employee Mapping'!$J$10:$J$2009,$A163,'Employee Mapping'!$K$10:$K$2009,CO$134,'Employee Mapping'!$L$10:$L$2009,CO$136)/COUNTA('Employee Mapping'!$G$10:$G$2009),""))</f>
        <v/>
      </c>
      <c r="CP163" s="57">
        <f>IF(OR($A163="",CP$136=""),"",IFERROR(COUNTIFS('Employee Mapping'!$J$10:$J$2009,$A163,'Employee Mapping'!$K$10:$K$2009,CP$134,'Employee Mapping'!$L$10:$L$2009,CP$136)/COUNTA('Employee Mapping'!$G$10:$G$2009),""))</f>
        <v/>
      </c>
      <c r="CQ163" s="57">
        <f>IF(OR($A163="",CQ$136=""),"",IFERROR(COUNTIFS('Employee Mapping'!$J$10:$J$2009,$A163,'Employee Mapping'!$K$10:$K$2009,CQ$134,'Employee Mapping'!$L$10:$L$2009,CQ$136)/COUNTA('Employee Mapping'!$G$10:$G$2009),""))</f>
        <v/>
      </c>
      <c r="CR163" s="57">
        <f>IF(OR($A163="",CR$136=""),"",IFERROR(COUNTIFS('Employee Mapping'!$J$10:$J$2009,$A163,'Employee Mapping'!$K$10:$K$2009,CR$134,'Employee Mapping'!$L$10:$L$2009,CR$136)/COUNTA('Employee Mapping'!$G$10:$G$2009),""))</f>
        <v/>
      </c>
      <c r="CS163" s="57">
        <f>IF(OR($A163="",CS$136=""),"",IFERROR(COUNTIFS('Employee Mapping'!$J$10:$J$2009,$A163,'Employee Mapping'!$K$10:$K$2009,CS$134,'Employee Mapping'!$L$10:$L$2009,CS$136)/COUNTA('Employee Mapping'!$G$10:$G$2009),""))</f>
        <v/>
      </c>
      <c r="CT163" s="57">
        <f>IF(OR($A163="",CT$136=""),"",IFERROR(COUNTIFS('Employee Mapping'!$J$10:$J$2009,$A163,'Employee Mapping'!$K$10:$K$2009,CT$134,'Employee Mapping'!$L$10:$L$2009,CT$136)/COUNTA('Employee Mapping'!$G$10:$G$2009),""))</f>
        <v/>
      </c>
      <c r="CU163" s="58">
        <f>IF($A163="","",SUM(C163:CT163))</f>
        <v/>
      </c>
    </row>
    <row r="164">
      <c r="A164">
        <f>IF(SETUP!$C175="","",SETUP!$C175)</f>
        <v/>
      </c>
      <c r="B164" s="9">
        <f>IF(SETUP!$C175="","",SETUP!$B175&amp;" / "&amp;SETUP!$D175)</f>
        <v/>
      </c>
      <c r="C164" s="57">
        <f>IF(OR($A164="",C$136=""),"",IFERROR(COUNTIFS('Employee Mapping'!$J$10:$J$2009,$A164,'Employee Mapping'!$K$10:$K$2009,C$134,'Employee Mapping'!$L$10:$L$2009,C$136)/COUNTA('Employee Mapping'!$G$10:$G$2009),""))</f>
        <v/>
      </c>
      <c r="D164" s="57">
        <f>IF(OR($A164="",D$136=""),"",IFERROR(COUNTIFS('Employee Mapping'!$J$10:$J$2009,$A164,'Employee Mapping'!$K$10:$K$2009,D$134,'Employee Mapping'!$L$10:$L$2009,D$136)/COUNTA('Employee Mapping'!$G$10:$G$2009),""))</f>
        <v/>
      </c>
      <c r="E164" s="57">
        <f>IF(OR($A164="",E$136=""),"",IFERROR(COUNTIFS('Employee Mapping'!$J$10:$J$2009,$A164,'Employee Mapping'!$K$10:$K$2009,E$134,'Employee Mapping'!$L$10:$L$2009,E$136)/COUNTA('Employee Mapping'!$G$10:$G$2009),""))</f>
        <v/>
      </c>
      <c r="F164" s="57">
        <f>IF(OR($A164="",F$136=""),"",IFERROR(COUNTIFS('Employee Mapping'!$J$10:$J$2009,$A164,'Employee Mapping'!$K$10:$K$2009,F$134,'Employee Mapping'!$L$10:$L$2009,F$136)/COUNTA('Employee Mapping'!$G$10:$G$2009),""))</f>
        <v/>
      </c>
      <c r="G164" s="57">
        <f>IF(OR($A164="",G$136=""),"",IFERROR(COUNTIFS('Employee Mapping'!$J$10:$J$2009,$A164,'Employee Mapping'!$K$10:$K$2009,G$134,'Employee Mapping'!$L$10:$L$2009,G$136)/COUNTA('Employee Mapping'!$G$10:$G$2009),""))</f>
        <v/>
      </c>
      <c r="H164" s="57">
        <f>IF(OR($A164="",H$136=""),"",IFERROR(COUNTIFS('Employee Mapping'!$J$10:$J$2009,$A164,'Employee Mapping'!$K$10:$K$2009,H$134,'Employee Mapping'!$L$10:$L$2009,H$136)/COUNTA('Employee Mapping'!$G$10:$G$2009),""))</f>
        <v/>
      </c>
      <c r="I164" s="57">
        <f>IF(OR($A164="",I$136=""),"",IFERROR(COUNTIFS('Employee Mapping'!$J$10:$J$2009,$A164,'Employee Mapping'!$K$10:$K$2009,I$134,'Employee Mapping'!$L$10:$L$2009,I$136)/COUNTA('Employee Mapping'!$G$10:$G$2009),""))</f>
        <v/>
      </c>
      <c r="J164" s="57">
        <f>IF(OR($A164="",J$136=""),"",IFERROR(COUNTIFS('Employee Mapping'!$J$10:$J$2009,$A164,'Employee Mapping'!$K$10:$K$2009,J$134,'Employee Mapping'!$L$10:$L$2009,J$136)/COUNTA('Employee Mapping'!$G$10:$G$2009),""))</f>
        <v/>
      </c>
      <c r="K164" s="57">
        <f>IF(OR($A164="",K$136=""),"",IFERROR(COUNTIFS('Employee Mapping'!$J$10:$J$2009,$A164,'Employee Mapping'!$K$10:$K$2009,K$134,'Employee Mapping'!$L$10:$L$2009,K$136)/COUNTA('Employee Mapping'!$G$10:$G$2009),""))</f>
        <v/>
      </c>
      <c r="L164" s="57">
        <f>IF(OR($A164="",L$136=""),"",IFERROR(COUNTIFS('Employee Mapping'!$J$10:$J$2009,$A164,'Employee Mapping'!$K$10:$K$2009,L$134,'Employee Mapping'!$L$10:$L$2009,L$136)/COUNTA('Employee Mapping'!$G$10:$G$2009),""))</f>
        <v/>
      </c>
      <c r="M164" s="57">
        <f>IF(OR($A164="",M$136=""),"",IFERROR(COUNTIFS('Employee Mapping'!$J$10:$J$2009,$A164,'Employee Mapping'!$K$10:$K$2009,M$134,'Employee Mapping'!$L$10:$L$2009,M$136)/COUNTA('Employee Mapping'!$G$10:$G$2009),""))</f>
        <v/>
      </c>
      <c r="N164" s="57">
        <f>IF(OR($A164="",N$136=""),"",IFERROR(COUNTIFS('Employee Mapping'!$J$10:$J$2009,$A164,'Employee Mapping'!$K$10:$K$2009,N$134,'Employee Mapping'!$L$10:$L$2009,N$136)/COUNTA('Employee Mapping'!$G$10:$G$2009),""))</f>
        <v/>
      </c>
      <c r="O164" s="57">
        <f>IF(OR($A164="",O$136=""),"",IFERROR(COUNTIFS('Employee Mapping'!$J$10:$J$2009,$A164,'Employee Mapping'!$K$10:$K$2009,O$134,'Employee Mapping'!$L$10:$L$2009,O$136)/COUNTA('Employee Mapping'!$G$10:$G$2009),""))</f>
        <v/>
      </c>
      <c r="P164" s="57">
        <f>IF(OR($A164="",P$136=""),"",IFERROR(COUNTIFS('Employee Mapping'!$J$10:$J$2009,$A164,'Employee Mapping'!$K$10:$K$2009,P$134,'Employee Mapping'!$L$10:$L$2009,P$136)/COUNTA('Employee Mapping'!$G$10:$G$2009),""))</f>
        <v/>
      </c>
      <c r="Q164" s="57">
        <f>IF(OR($A164="",Q$136=""),"",IFERROR(COUNTIFS('Employee Mapping'!$J$10:$J$2009,$A164,'Employee Mapping'!$K$10:$K$2009,Q$134,'Employee Mapping'!$L$10:$L$2009,Q$136)/COUNTA('Employee Mapping'!$G$10:$G$2009),""))</f>
        <v/>
      </c>
      <c r="R164" s="57">
        <f>IF(OR($A164="",R$136=""),"",IFERROR(COUNTIFS('Employee Mapping'!$J$10:$J$2009,$A164,'Employee Mapping'!$K$10:$K$2009,R$134,'Employee Mapping'!$L$10:$L$2009,R$136)/COUNTA('Employee Mapping'!$G$10:$G$2009),""))</f>
        <v/>
      </c>
      <c r="S164" s="57">
        <f>IF(OR($A164="",S$136=""),"",IFERROR(COUNTIFS('Employee Mapping'!$J$10:$J$2009,$A164,'Employee Mapping'!$K$10:$K$2009,S$134,'Employee Mapping'!$L$10:$L$2009,S$136)/COUNTA('Employee Mapping'!$G$10:$G$2009),""))</f>
        <v/>
      </c>
      <c r="T164" s="57">
        <f>IF(OR($A164="",T$136=""),"",IFERROR(COUNTIFS('Employee Mapping'!$J$10:$J$2009,$A164,'Employee Mapping'!$K$10:$K$2009,T$134,'Employee Mapping'!$L$10:$L$2009,T$136)/COUNTA('Employee Mapping'!$G$10:$G$2009),""))</f>
        <v/>
      </c>
      <c r="U164" s="57">
        <f>IF(OR($A164="",U$136=""),"",IFERROR(COUNTIFS('Employee Mapping'!$J$10:$J$2009,$A164,'Employee Mapping'!$K$10:$K$2009,U$134,'Employee Mapping'!$L$10:$L$2009,U$136)/COUNTA('Employee Mapping'!$G$10:$G$2009),""))</f>
        <v/>
      </c>
      <c r="V164" s="57">
        <f>IF(OR($A164="",V$136=""),"",IFERROR(COUNTIFS('Employee Mapping'!$J$10:$J$2009,$A164,'Employee Mapping'!$K$10:$K$2009,V$134,'Employee Mapping'!$L$10:$L$2009,V$136)/COUNTA('Employee Mapping'!$G$10:$G$2009),""))</f>
        <v/>
      </c>
      <c r="W164" s="57">
        <f>IF(OR($A164="",W$136=""),"",IFERROR(COUNTIFS('Employee Mapping'!$J$10:$J$2009,$A164,'Employee Mapping'!$K$10:$K$2009,W$134,'Employee Mapping'!$L$10:$L$2009,W$136)/COUNTA('Employee Mapping'!$G$10:$G$2009),""))</f>
        <v/>
      </c>
      <c r="X164" s="57">
        <f>IF(OR($A164="",X$136=""),"",IFERROR(COUNTIFS('Employee Mapping'!$J$10:$J$2009,$A164,'Employee Mapping'!$K$10:$K$2009,X$134,'Employee Mapping'!$L$10:$L$2009,X$136)/COUNTA('Employee Mapping'!$G$10:$G$2009),""))</f>
        <v/>
      </c>
      <c r="Y164" s="57">
        <f>IF(OR($A164="",Y$136=""),"",IFERROR(COUNTIFS('Employee Mapping'!$J$10:$J$2009,$A164,'Employee Mapping'!$K$10:$K$2009,Y$134,'Employee Mapping'!$L$10:$L$2009,Y$136)/COUNTA('Employee Mapping'!$G$10:$G$2009),""))</f>
        <v/>
      </c>
      <c r="Z164" s="57">
        <f>IF(OR($A164="",Z$136=""),"",IFERROR(COUNTIFS('Employee Mapping'!$J$10:$J$2009,$A164,'Employee Mapping'!$K$10:$K$2009,Z$134,'Employee Mapping'!$L$10:$L$2009,Z$136)/COUNTA('Employee Mapping'!$G$10:$G$2009),""))</f>
        <v/>
      </c>
      <c r="AA164" s="57">
        <f>IF(OR($A164="",AA$136=""),"",IFERROR(COUNTIFS('Employee Mapping'!$J$10:$J$2009,$A164,'Employee Mapping'!$K$10:$K$2009,AA$134,'Employee Mapping'!$L$10:$L$2009,AA$136)/COUNTA('Employee Mapping'!$G$10:$G$2009),""))</f>
        <v/>
      </c>
      <c r="AB164" s="57">
        <f>IF(OR($A164="",AB$136=""),"",IFERROR(COUNTIFS('Employee Mapping'!$J$10:$J$2009,$A164,'Employee Mapping'!$K$10:$K$2009,AB$134,'Employee Mapping'!$L$10:$L$2009,AB$136)/COUNTA('Employee Mapping'!$G$10:$G$2009),""))</f>
        <v/>
      </c>
      <c r="AC164" s="57">
        <f>IF(OR($A164="",AC$136=""),"",IFERROR(COUNTIFS('Employee Mapping'!$J$10:$J$2009,$A164,'Employee Mapping'!$K$10:$K$2009,AC$134,'Employee Mapping'!$L$10:$L$2009,AC$136)/COUNTA('Employee Mapping'!$G$10:$G$2009),""))</f>
        <v/>
      </c>
      <c r="AD164" s="57">
        <f>IF(OR($A164="",AD$136=""),"",IFERROR(COUNTIFS('Employee Mapping'!$J$10:$J$2009,$A164,'Employee Mapping'!$K$10:$K$2009,AD$134,'Employee Mapping'!$L$10:$L$2009,AD$136)/COUNTA('Employee Mapping'!$G$10:$G$2009),""))</f>
        <v/>
      </c>
      <c r="AE164" s="57">
        <f>IF(OR($A164="",AE$136=""),"",IFERROR(COUNTIFS('Employee Mapping'!$J$10:$J$2009,$A164,'Employee Mapping'!$K$10:$K$2009,AE$134,'Employee Mapping'!$L$10:$L$2009,AE$136)/COUNTA('Employee Mapping'!$G$10:$G$2009),""))</f>
        <v/>
      </c>
      <c r="AF164" s="57">
        <f>IF(OR($A164="",AF$136=""),"",IFERROR(COUNTIFS('Employee Mapping'!$J$10:$J$2009,$A164,'Employee Mapping'!$K$10:$K$2009,AF$134,'Employee Mapping'!$L$10:$L$2009,AF$136)/COUNTA('Employee Mapping'!$G$10:$G$2009),""))</f>
        <v/>
      </c>
      <c r="AG164" s="57">
        <f>IF(OR($A164="",AG$136=""),"",IFERROR(COUNTIFS('Employee Mapping'!$J$10:$J$2009,$A164,'Employee Mapping'!$K$10:$K$2009,AG$134,'Employee Mapping'!$L$10:$L$2009,AG$136)/COUNTA('Employee Mapping'!$G$10:$G$2009),""))</f>
        <v/>
      </c>
      <c r="AH164" s="57">
        <f>IF(OR($A164="",AH$136=""),"",IFERROR(COUNTIFS('Employee Mapping'!$J$10:$J$2009,$A164,'Employee Mapping'!$K$10:$K$2009,AH$134,'Employee Mapping'!$L$10:$L$2009,AH$136)/COUNTA('Employee Mapping'!$G$10:$G$2009),""))</f>
        <v/>
      </c>
      <c r="AI164" s="57">
        <f>IF(OR($A164="",AI$136=""),"",IFERROR(COUNTIFS('Employee Mapping'!$J$10:$J$2009,$A164,'Employee Mapping'!$K$10:$K$2009,AI$134,'Employee Mapping'!$L$10:$L$2009,AI$136)/COUNTA('Employee Mapping'!$G$10:$G$2009),""))</f>
        <v/>
      </c>
      <c r="AJ164" s="57">
        <f>IF(OR($A164="",AJ$136=""),"",IFERROR(COUNTIFS('Employee Mapping'!$J$10:$J$2009,$A164,'Employee Mapping'!$K$10:$K$2009,AJ$134,'Employee Mapping'!$L$10:$L$2009,AJ$136)/COUNTA('Employee Mapping'!$G$10:$G$2009),""))</f>
        <v/>
      </c>
      <c r="AK164" s="57">
        <f>IF(OR($A164="",AK$136=""),"",IFERROR(COUNTIFS('Employee Mapping'!$J$10:$J$2009,$A164,'Employee Mapping'!$K$10:$K$2009,AK$134,'Employee Mapping'!$L$10:$L$2009,AK$136)/COUNTA('Employee Mapping'!$G$10:$G$2009),""))</f>
        <v/>
      </c>
      <c r="AL164" s="57">
        <f>IF(OR($A164="",AL$136=""),"",IFERROR(COUNTIFS('Employee Mapping'!$J$10:$J$2009,$A164,'Employee Mapping'!$K$10:$K$2009,AL$134,'Employee Mapping'!$L$10:$L$2009,AL$136)/COUNTA('Employee Mapping'!$G$10:$G$2009),""))</f>
        <v/>
      </c>
      <c r="AM164" s="57">
        <f>IF(OR($A164="",AM$136=""),"",IFERROR(COUNTIFS('Employee Mapping'!$J$10:$J$2009,$A164,'Employee Mapping'!$K$10:$K$2009,AM$134,'Employee Mapping'!$L$10:$L$2009,AM$136)/COUNTA('Employee Mapping'!$G$10:$G$2009),""))</f>
        <v/>
      </c>
      <c r="AN164" s="57">
        <f>IF(OR($A164="",AN$136=""),"",IFERROR(COUNTIFS('Employee Mapping'!$J$10:$J$2009,$A164,'Employee Mapping'!$K$10:$K$2009,AN$134,'Employee Mapping'!$L$10:$L$2009,AN$136)/COUNTA('Employee Mapping'!$G$10:$G$2009),""))</f>
        <v/>
      </c>
      <c r="AO164" s="57">
        <f>IF(OR($A164="",AO$136=""),"",IFERROR(COUNTIFS('Employee Mapping'!$J$10:$J$2009,$A164,'Employee Mapping'!$K$10:$K$2009,AO$134,'Employee Mapping'!$L$10:$L$2009,AO$136)/COUNTA('Employee Mapping'!$G$10:$G$2009),""))</f>
        <v/>
      </c>
      <c r="AP164" s="57">
        <f>IF(OR($A164="",AP$136=""),"",IFERROR(COUNTIFS('Employee Mapping'!$J$10:$J$2009,$A164,'Employee Mapping'!$K$10:$K$2009,AP$134,'Employee Mapping'!$L$10:$L$2009,AP$136)/COUNTA('Employee Mapping'!$G$10:$G$2009),""))</f>
        <v/>
      </c>
      <c r="AQ164" s="57">
        <f>IF(OR($A164="",AQ$136=""),"",IFERROR(COUNTIFS('Employee Mapping'!$J$10:$J$2009,$A164,'Employee Mapping'!$K$10:$K$2009,AQ$134,'Employee Mapping'!$L$10:$L$2009,AQ$136)/COUNTA('Employee Mapping'!$G$10:$G$2009),""))</f>
        <v/>
      </c>
      <c r="AR164" s="57">
        <f>IF(OR($A164="",AR$136=""),"",IFERROR(COUNTIFS('Employee Mapping'!$J$10:$J$2009,$A164,'Employee Mapping'!$K$10:$K$2009,AR$134,'Employee Mapping'!$L$10:$L$2009,AR$136)/COUNTA('Employee Mapping'!$G$10:$G$2009),""))</f>
        <v/>
      </c>
      <c r="AS164" s="57">
        <f>IF(OR($A164="",AS$136=""),"",IFERROR(COUNTIFS('Employee Mapping'!$J$10:$J$2009,$A164,'Employee Mapping'!$K$10:$K$2009,AS$134,'Employee Mapping'!$L$10:$L$2009,AS$136)/COUNTA('Employee Mapping'!$G$10:$G$2009),""))</f>
        <v/>
      </c>
      <c r="AT164" s="57">
        <f>IF(OR($A164="",AT$136=""),"",IFERROR(COUNTIFS('Employee Mapping'!$J$10:$J$2009,$A164,'Employee Mapping'!$K$10:$K$2009,AT$134,'Employee Mapping'!$L$10:$L$2009,AT$136)/COUNTA('Employee Mapping'!$G$10:$G$2009),""))</f>
        <v/>
      </c>
      <c r="AU164" s="57">
        <f>IF(OR($A164="",AU$136=""),"",IFERROR(COUNTIFS('Employee Mapping'!$J$10:$J$2009,$A164,'Employee Mapping'!$K$10:$K$2009,AU$134,'Employee Mapping'!$L$10:$L$2009,AU$136)/COUNTA('Employee Mapping'!$G$10:$G$2009),""))</f>
        <v/>
      </c>
      <c r="AV164" s="57">
        <f>IF(OR($A164="",AV$136=""),"",IFERROR(COUNTIFS('Employee Mapping'!$J$10:$J$2009,$A164,'Employee Mapping'!$K$10:$K$2009,AV$134,'Employee Mapping'!$L$10:$L$2009,AV$136)/COUNTA('Employee Mapping'!$G$10:$G$2009),""))</f>
        <v/>
      </c>
      <c r="AW164" s="57">
        <f>IF(OR($A164="",AW$136=""),"",IFERROR(COUNTIFS('Employee Mapping'!$J$10:$J$2009,$A164,'Employee Mapping'!$K$10:$K$2009,AW$134,'Employee Mapping'!$L$10:$L$2009,AW$136)/COUNTA('Employee Mapping'!$G$10:$G$2009),""))</f>
        <v/>
      </c>
      <c r="AX164" s="57">
        <f>IF(OR($A164="",AX$136=""),"",IFERROR(COUNTIFS('Employee Mapping'!$J$10:$J$2009,$A164,'Employee Mapping'!$K$10:$K$2009,AX$134,'Employee Mapping'!$L$10:$L$2009,AX$136)/COUNTA('Employee Mapping'!$G$10:$G$2009),""))</f>
        <v/>
      </c>
      <c r="AY164" s="57">
        <f>IF(OR($A164="",AY$136=""),"",IFERROR(COUNTIFS('Employee Mapping'!$J$10:$J$2009,$A164,'Employee Mapping'!$K$10:$K$2009,AY$134,'Employee Mapping'!$L$10:$L$2009,AY$136)/COUNTA('Employee Mapping'!$G$10:$G$2009),""))</f>
        <v/>
      </c>
      <c r="AZ164" s="57">
        <f>IF(OR($A164="",AZ$136=""),"",IFERROR(COUNTIFS('Employee Mapping'!$J$10:$J$2009,$A164,'Employee Mapping'!$K$10:$K$2009,AZ$134,'Employee Mapping'!$L$10:$L$2009,AZ$136)/COUNTA('Employee Mapping'!$G$10:$G$2009),""))</f>
        <v/>
      </c>
      <c r="BA164" s="57">
        <f>IF(OR($A164="",BA$136=""),"",IFERROR(COUNTIFS('Employee Mapping'!$J$10:$J$2009,$A164,'Employee Mapping'!$K$10:$K$2009,BA$134,'Employee Mapping'!$L$10:$L$2009,BA$136)/COUNTA('Employee Mapping'!$G$10:$G$2009),""))</f>
        <v/>
      </c>
      <c r="BB164" s="57">
        <f>IF(OR($A164="",BB$136=""),"",IFERROR(COUNTIFS('Employee Mapping'!$J$10:$J$2009,$A164,'Employee Mapping'!$K$10:$K$2009,BB$134,'Employee Mapping'!$L$10:$L$2009,BB$136)/COUNTA('Employee Mapping'!$G$10:$G$2009),""))</f>
        <v/>
      </c>
      <c r="BC164" s="57">
        <f>IF(OR($A164="",BC$136=""),"",IFERROR(COUNTIFS('Employee Mapping'!$J$10:$J$2009,$A164,'Employee Mapping'!$K$10:$K$2009,BC$134,'Employee Mapping'!$L$10:$L$2009,BC$136)/COUNTA('Employee Mapping'!$G$10:$G$2009),""))</f>
        <v/>
      </c>
      <c r="BD164" s="57">
        <f>IF(OR($A164="",BD$136=""),"",IFERROR(COUNTIFS('Employee Mapping'!$J$10:$J$2009,$A164,'Employee Mapping'!$K$10:$K$2009,BD$134,'Employee Mapping'!$L$10:$L$2009,BD$136)/COUNTA('Employee Mapping'!$G$10:$G$2009),""))</f>
        <v/>
      </c>
      <c r="BE164" s="57">
        <f>IF(OR($A164="",BE$136=""),"",IFERROR(COUNTIFS('Employee Mapping'!$J$10:$J$2009,$A164,'Employee Mapping'!$K$10:$K$2009,BE$134,'Employee Mapping'!$L$10:$L$2009,BE$136)/COUNTA('Employee Mapping'!$G$10:$G$2009),""))</f>
        <v/>
      </c>
      <c r="BF164" s="57">
        <f>IF(OR($A164="",BF$136=""),"",IFERROR(COUNTIFS('Employee Mapping'!$J$10:$J$2009,$A164,'Employee Mapping'!$K$10:$K$2009,BF$134,'Employee Mapping'!$L$10:$L$2009,BF$136)/COUNTA('Employee Mapping'!$G$10:$G$2009),""))</f>
        <v/>
      </c>
      <c r="BG164" s="57">
        <f>IF(OR($A164="",BG$136=""),"",IFERROR(COUNTIFS('Employee Mapping'!$J$10:$J$2009,$A164,'Employee Mapping'!$K$10:$K$2009,BG$134,'Employee Mapping'!$L$10:$L$2009,BG$136)/COUNTA('Employee Mapping'!$G$10:$G$2009),""))</f>
        <v/>
      </c>
      <c r="BH164" s="57">
        <f>IF(OR($A164="",BH$136=""),"",IFERROR(COUNTIFS('Employee Mapping'!$J$10:$J$2009,$A164,'Employee Mapping'!$K$10:$K$2009,BH$134,'Employee Mapping'!$L$10:$L$2009,BH$136)/COUNTA('Employee Mapping'!$G$10:$G$2009),""))</f>
        <v/>
      </c>
      <c r="BI164" s="57">
        <f>IF(OR($A164="",BI$136=""),"",IFERROR(COUNTIFS('Employee Mapping'!$J$10:$J$2009,$A164,'Employee Mapping'!$K$10:$K$2009,BI$134,'Employee Mapping'!$L$10:$L$2009,BI$136)/COUNTA('Employee Mapping'!$G$10:$G$2009),""))</f>
        <v/>
      </c>
      <c r="BJ164" s="57">
        <f>IF(OR($A164="",BJ$136=""),"",IFERROR(COUNTIFS('Employee Mapping'!$J$10:$J$2009,$A164,'Employee Mapping'!$K$10:$K$2009,BJ$134,'Employee Mapping'!$L$10:$L$2009,BJ$136)/COUNTA('Employee Mapping'!$G$10:$G$2009),""))</f>
        <v/>
      </c>
      <c r="BK164" s="57">
        <f>IF(OR($A164="",BK$136=""),"",IFERROR(COUNTIFS('Employee Mapping'!$J$10:$J$2009,$A164,'Employee Mapping'!$K$10:$K$2009,BK$134,'Employee Mapping'!$L$10:$L$2009,BK$136)/COUNTA('Employee Mapping'!$G$10:$G$2009),""))</f>
        <v/>
      </c>
      <c r="BL164" s="57">
        <f>IF(OR($A164="",BL$136=""),"",IFERROR(COUNTIFS('Employee Mapping'!$J$10:$J$2009,$A164,'Employee Mapping'!$K$10:$K$2009,BL$134,'Employee Mapping'!$L$10:$L$2009,BL$136)/COUNTA('Employee Mapping'!$G$10:$G$2009),""))</f>
        <v/>
      </c>
      <c r="BM164" s="57">
        <f>IF(OR($A164="",BM$136=""),"",IFERROR(COUNTIFS('Employee Mapping'!$J$10:$J$2009,$A164,'Employee Mapping'!$K$10:$K$2009,BM$134,'Employee Mapping'!$L$10:$L$2009,BM$136)/COUNTA('Employee Mapping'!$G$10:$G$2009),""))</f>
        <v/>
      </c>
      <c r="BN164" s="57">
        <f>IF(OR($A164="",BN$136=""),"",IFERROR(COUNTIFS('Employee Mapping'!$J$10:$J$2009,$A164,'Employee Mapping'!$K$10:$K$2009,BN$134,'Employee Mapping'!$L$10:$L$2009,BN$136)/COUNTA('Employee Mapping'!$G$10:$G$2009),""))</f>
        <v/>
      </c>
      <c r="BO164" s="57">
        <f>IF(OR($A164="",BO$136=""),"",IFERROR(COUNTIFS('Employee Mapping'!$J$10:$J$2009,$A164,'Employee Mapping'!$K$10:$K$2009,BO$134,'Employee Mapping'!$L$10:$L$2009,BO$136)/COUNTA('Employee Mapping'!$G$10:$G$2009),""))</f>
        <v/>
      </c>
      <c r="BP164" s="57">
        <f>IF(OR($A164="",BP$136=""),"",IFERROR(COUNTIFS('Employee Mapping'!$J$10:$J$2009,$A164,'Employee Mapping'!$K$10:$K$2009,BP$134,'Employee Mapping'!$L$10:$L$2009,BP$136)/COUNTA('Employee Mapping'!$G$10:$G$2009),""))</f>
        <v/>
      </c>
      <c r="BQ164" s="57">
        <f>IF(OR($A164="",BQ$136=""),"",IFERROR(COUNTIFS('Employee Mapping'!$J$10:$J$2009,$A164,'Employee Mapping'!$K$10:$K$2009,BQ$134,'Employee Mapping'!$L$10:$L$2009,BQ$136)/COUNTA('Employee Mapping'!$G$10:$G$2009),""))</f>
        <v/>
      </c>
      <c r="BR164" s="57">
        <f>IF(OR($A164="",BR$136=""),"",IFERROR(COUNTIFS('Employee Mapping'!$J$10:$J$2009,$A164,'Employee Mapping'!$K$10:$K$2009,BR$134,'Employee Mapping'!$L$10:$L$2009,BR$136)/COUNTA('Employee Mapping'!$G$10:$G$2009),""))</f>
        <v/>
      </c>
      <c r="BS164" s="57">
        <f>IF(OR($A164="",BS$136=""),"",IFERROR(COUNTIFS('Employee Mapping'!$J$10:$J$2009,$A164,'Employee Mapping'!$K$10:$K$2009,BS$134,'Employee Mapping'!$L$10:$L$2009,BS$136)/COUNTA('Employee Mapping'!$G$10:$G$2009),""))</f>
        <v/>
      </c>
      <c r="BT164" s="57">
        <f>IF(OR($A164="",BT$136=""),"",IFERROR(COUNTIFS('Employee Mapping'!$J$10:$J$2009,$A164,'Employee Mapping'!$K$10:$K$2009,BT$134,'Employee Mapping'!$L$10:$L$2009,BT$136)/COUNTA('Employee Mapping'!$G$10:$G$2009),""))</f>
        <v/>
      </c>
      <c r="BU164" s="57">
        <f>IF(OR($A164="",BU$136=""),"",IFERROR(COUNTIFS('Employee Mapping'!$J$10:$J$2009,$A164,'Employee Mapping'!$K$10:$K$2009,BU$134,'Employee Mapping'!$L$10:$L$2009,BU$136)/COUNTA('Employee Mapping'!$G$10:$G$2009),""))</f>
        <v/>
      </c>
      <c r="BV164" s="57">
        <f>IF(OR($A164="",BV$136=""),"",IFERROR(COUNTIFS('Employee Mapping'!$J$10:$J$2009,$A164,'Employee Mapping'!$K$10:$K$2009,BV$134,'Employee Mapping'!$L$10:$L$2009,BV$136)/COUNTA('Employee Mapping'!$G$10:$G$2009),""))</f>
        <v/>
      </c>
      <c r="BW164" s="57">
        <f>IF(OR($A164="",BW$136=""),"",IFERROR(COUNTIFS('Employee Mapping'!$J$10:$J$2009,$A164,'Employee Mapping'!$K$10:$K$2009,BW$134,'Employee Mapping'!$L$10:$L$2009,BW$136)/COUNTA('Employee Mapping'!$G$10:$G$2009),""))</f>
        <v/>
      </c>
      <c r="BX164" s="57">
        <f>IF(OR($A164="",BX$136=""),"",IFERROR(COUNTIFS('Employee Mapping'!$J$10:$J$2009,$A164,'Employee Mapping'!$K$10:$K$2009,BX$134,'Employee Mapping'!$L$10:$L$2009,BX$136)/COUNTA('Employee Mapping'!$G$10:$G$2009),""))</f>
        <v/>
      </c>
      <c r="BY164" s="57">
        <f>IF(OR($A164="",BY$136=""),"",IFERROR(COUNTIFS('Employee Mapping'!$J$10:$J$2009,$A164,'Employee Mapping'!$K$10:$K$2009,BY$134,'Employee Mapping'!$L$10:$L$2009,BY$136)/COUNTA('Employee Mapping'!$G$10:$G$2009),""))</f>
        <v/>
      </c>
      <c r="BZ164" s="57">
        <f>IF(OR($A164="",BZ$136=""),"",IFERROR(COUNTIFS('Employee Mapping'!$J$10:$J$2009,$A164,'Employee Mapping'!$K$10:$K$2009,BZ$134,'Employee Mapping'!$L$10:$L$2009,BZ$136)/COUNTA('Employee Mapping'!$G$10:$G$2009),""))</f>
        <v/>
      </c>
      <c r="CA164" s="57">
        <f>IF(OR($A164="",CA$136=""),"",IFERROR(COUNTIFS('Employee Mapping'!$J$10:$J$2009,$A164,'Employee Mapping'!$K$10:$K$2009,CA$134,'Employee Mapping'!$L$10:$L$2009,CA$136)/COUNTA('Employee Mapping'!$G$10:$G$2009),""))</f>
        <v/>
      </c>
      <c r="CB164" s="57">
        <f>IF(OR($A164="",CB$136=""),"",IFERROR(COUNTIFS('Employee Mapping'!$J$10:$J$2009,$A164,'Employee Mapping'!$K$10:$K$2009,CB$134,'Employee Mapping'!$L$10:$L$2009,CB$136)/COUNTA('Employee Mapping'!$G$10:$G$2009),""))</f>
        <v/>
      </c>
      <c r="CC164" s="57">
        <f>IF(OR($A164="",CC$136=""),"",IFERROR(COUNTIFS('Employee Mapping'!$J$10:$J$2009,$A164,'Employee Mapping'!$K$10:$K$2009,CC$134,'Employee Mapping'!$L$10:$L$2009,CC$136)/COUNTA('Employee Mapping'!$G$10:$G$2009),""))</f>
        <v/>
      </c>
      <c r="CD164" s="57">
        <f>IF(OR($A164="",CD$136=""),"",IFERROR(COUNTIFS('Employee Mapping'!$J$10:$J$2009,$A164,'Employee Mapping'!$K$10:$K$2009,CD$134,'Employee Mapping'!$L$10:$L$2009,CD$136)/COUNTA('Employee Mapping'!$G$10:$G$2009),""))</f>
        <v/>
      </c>
      <c r="CE164" s="57">
        <f>IF(OR($A164="",CE$136=""),"",IFERROR(COUNTIFS('Employee Mapping'!$J$10:$J$2009,$A164,'Employee Mapping'!$K$10:$K$2009,CE$134,'Employee Mapping'!$L$10:$L$2009,CE$136)/COUNTA('Employee Mapping'!$G$10:$G$2009),""))</f>
        <v/>
      </c>
      <c r="CF164" s="57">
        <f>IF(OR($A164="",CF$136=""),"",IFERROR(COUNTIFS('Employee Mapping'!$J$10:$J$2009,$A164,'Employee Mapping'!$K$10:$K$2009,CF$134,'Employee Mapping'!$L$10:$L$2009,CF$136)/COUNTA('Employee Mapping'!$G$10:$G$2009),""))</f>
        <v/>
      </c>
      <c r="CG164" s="57">
        <f>IF(OR($A164="",CG$136=""),"",IFERROR(COUNTIFS('Employee Mapping'!$J$10:$J$2009,$A164,'Employee Mapping'!$K$10:$K$2009,CG$134,'Employee Mapping'!$L$10:$L$2009,CG$136)/COUNTA('Employee Mapping'!$G$10:$G$2009),""))</f>
        <v/>
      </c>
      <c r="CH164" s="57">
        <f>IF(OR($A164="",CH$136=""),"",IFERROR(COUNTIFS('Employee Mapping'!$J$10:$J$2009,$A164,'Employee Mapping'!$K$10:$K$2009,CH$134,'Employee Mapping'!$L$10:$L$2009,CH$136)/COUNTA('Employee Mapping'!$G$10:$G$2009),""))</f>
        <v/>
      </c>
      <c r="CI164" s="57">
        <f>IF(OR($A164="",CI$136=""),"",IFERROR(COUNTIFS('Employee Mapping'!$J$10:$J$2009,$A164,'Employee Mapping'!$K$10:$K$2009,CI$134,'Employee Mapping'!$L$10:$L$2009,CI$136)/COUNTA('Employee Mapping'!$G$10:$G$2009),""))</f>
        <v/>
      </c>
      <c r="CJ164" s="57">
        <f>IF(OR($A164="",CJ$136=""),"",IFERROR(COUNTIFS('Employee Mapping'!$J$10:$J$2009,$A164,'Employee Mapping'!$K$10:$K$2009,CJ$134,'Employee Mapping'!$L$10:$L$2009,CJ$136)/COUNTA('Employee Mapping'!$G$10:$G$2009),""))</f>
        <v/>
      </c>
      <c r="CK164" s="57">
        <f>IF(OR($A164="",CK$136=""),"",IFERROR(COUNTIFS('Employee Mapping'!$J$10:$J$2009,$A164,'Employee Mapping'!$K$10:$K$2009,CK$134,'Employee Mapping'!$L$10:$L$2009,CK$136)/COUNTA('Employee Mapping'!$G$10:$G$2009),""))</f>
        <v/>
      </c>
      <c r="CL164" s="57">
        <f>IF(OR($A164="",CL$136=""),"",IFERROR(COUNTIFS('Employee Mapping'!$J$10:$J$2009,$A164,'Employee Mapping'!$K$10:$K$2009,CL$134,'Employee Mapping'!$L$10:$L$2009,CL$136)/COUNTA('Employee Mapping'!$G$10:$G$2009),""))</f>
        <v/>
      </c>
      <c r="CM164" s="57">
        <f>IF(OR($A164="",CM$136=""),"",IFERROR(COUNTIFS('Employee Mapping'!$J$10:$J$2009,$A164,'Employee Mapping'!$K$10:$K$2009,CM$134,'Employee Mapping'!$L$10:$L$2009,CM$136)/COUNTA('Employee Mapping'!$G$10:$G$2009),""))</f>
        <v/>
      </c>
      <c r="CN164" s="57">
        <f>IF(OR($A164="",CN$136=""),"",IFERROR(COUNTIFS('Employee Mapping'!$J$10:$J$2009,$A164,'Employee Mapping'!$K$10:$K$2009,CN$134,'Employee Mapping'!$L$10:$L$2009,CN$136)/COUNTA('Employee Mapping'!$G$10:$G$2009),""))</f>
        <v/>
      </c>
      <c r="CO164" s="57">
        <f>IF(OR($A164="",CO$136=""),"",IFERROR(COUNTIFS('Employee Mapping'!$J$10:$J$2009,$A164,'Employee Mapping'!$K$10:$K$2009,CO$134,'Employee Mapping'!$L$10:$L$2009,CO$136)/COUNTA('Employee Mapping'!$G$10:$G$2009),""))</f>
        <v/>
      </c>
      <c r="CP164" s="57">
        <f>IF(OR($A164="",CP$136=""),"",IFERROR(COUNTIFS('Employee Mapping'!$J$10:$J$2009,$A164,'Employee Mapping'!$K$10:$K$2009,CP$134,'Employee Mapping'!$L$10:$L$2009,CP$136)/COUNTA('Employee Mapping'!$G$10:$G$2009),""))</f>
        <v/>
      </c>
      <c r="CQ164" s="57">
        <f>IF(OR($A164="",CQ$136=""),"",IFERROR(COUNTIFS('Employee Mapping'!$J$10:$J$2009,$A164,'Employee Mapping'!$K$10:$K$2009,CQ$134,'Employee Mapping'!$L$10:$L$2009,CQ$136)/COUNTA('Employee Mapping'!$G$10:$G$2009),""))</f>
        <v/>
      </c>
      <c r="CR164" s="57">
        <f>IF(OR($A164="",CR$136=""),"",IFERROR(COUNTIFS('Employee Mapping'!$J$10:$J$2009,$A164,'Employee Mapping'!$K$10:$K$2009,CR$134,'Employee Mapping'!$L$10:$L$2009,CR$136)/COUNTA('Employee Mapping'!$G$10:$G$2009),""))</f>
        <v/>
      </c>
      <c r="CS164" s="57">
        <f>IF(OR($A164="",CS$136=""),"",IFERROR(COUNTIFS('Employee Mapping'!$J$10:$J$2009,$A164,'Employee Mapping'!$K$10:$K$2009,CS$134,'Employee Mapping'!$L$10:$L$2009,CS$136)/COUNTA('Employee Mapping'!$G$10:$G$2009),""))</f>
        <v/>
      </c>
      <c r="CT164" s="57">
        <f>IF(OR($A164="",CT$136=""),"",IFERROR(COUNTIFS('Employee Mapping'!$J$10:$J$2009,$A164,'Employee Mapping'!$K$10:$K$2009,CT$134,'Employee Mapping'!$L$10:$L$2009,CT$136)/COUNTA('Employee Mapping'!$G$10:$G$2009),""))</f>
        <v/>
      </c>
      <c r="CU164" s="58">
        <f>IF($A164="","",SUM(C164:CT164))</f>
        <v/>
      </c>
    </row>
    <row r="165">
      <c r="A165">
        <f>IF(SETUP!$C176="","",SETUP!$C176)</f>
        <v/>
      </c>
      <c r="B165" s="9">
        <f>IF(SETUP!$C176="","",SETUP!$B176&amp;" / "&amp;SETUP!$D176)</f>
        <v/>
      </c>
      <c r="C165" s="57">
        <f>IF(OR($A165="",C$136=""),"",IFERROR(COUNTIFS('Employee Mapping'!$J$10:$J$2009,$A165,'Employee Mapping'!$K$10:$K$2009,C$134,'Employee Mapping'!$L$10:$L$2009,C$136)/COUNTA('Employee Mapping'!$G$10:$G$2009),""))</f>
        <v/>
      </c>
      <c r="D165" s="57">
        <f>IF(OR($A165="",D$136=""),"",IFERROR(COUNTIFS('Employee Mapping'!$J$10:$J$2009,$A165,'Employee Mapping'!$K$10:$K$2009,D$134,'Employee Mapping'!$L$10:$L$2009,D$136)/COUNTA('Employee Mapping'!$G$10:$G$2009),""))</f>
        <v/>
      </c>
      <c r="E165" s="57">
        <f>IF(OR($A165="",E$136=""),"",IFERROR(COUNTIFS('Employee Mapping'!$J$10:$J$2009,$A165,'Employee Mapping'!$K$10:$K$2009,E$134,'Employee Mapping'!$L$10:$L$2009,E$136)/COUNTA('Employee Mapping'!$G$10:$G$2009),""))</f>
        <v/>
      </c>
      <c r="F165" s="57">
        <f>IF(OR($A165="",F$136=""),"",IFERROR(COUNTIFS('Employee Mapping'!$J$10:$J$2009,$A165,'Employee Mapping'!$K$10:$K$2009,F$134,'Employee Mapping'!$L$10:$L$2009,F$136)/COUNTA('Employee Mapping'!$G$10:$G$2009),""))</f>
        <v/>
      </c>
      <c r="G165" s="57">
        <f>IF(OR($A165="",G$136=""),"",IFERROR(COUNTIFS('Employee Mapping'!$J$10:$J$2009,$A165,'Employee Mapping'!$K$10:$K$2009,G$134,'Employee Mapping'!$L$10:$L$2009,G$136)/COUNTA('Employee Mapping'!$G$10:$G$2009),""))</f>
        <v/>
      </c>
      <c r="H165" s="57">
        <f>IF(OR($A165="",H$136=""),"",IFERROR(COUNTIFS('Employee Mapping'!$J$10:$J$2009,$A165,'Employee Mapping'!$K$10:$K$2009,H$134,'Employee Mapping'!$L$10:$L$2009,H$136)/COUNTA('Employee Mapping'!$G$10:$G$2009),""))</f>
        <v/>
      </c>
      <c r="I165" s="57">
        <f>IF(OR($A165="",I$136=""),"",IFERROR(COUNTIFS('Employee Mapping'!$J$10:$J$2009,$A165,'Employee Mapping'!$K$10:$K$2009,I$134,'Employee Mapping'!$L$10:$L$2009,I$136)/COUNTA('Employee Mapping'!$G$10:$G$2009),""))</f>
        <v/>
      </c>
      <c r="J165" s="57">
        <f>IF(OR($A165="",J$136=""),"",IFERROR(COUNTIFS('Employee Mapping'!$J$10:$J$2009,$A165,'Employee Mapping'!$K$10:$K$2009,J$134,'Employee Mapping'!$L$10:$L$2009,J$136)/COUNTA('Employee Mapping'!$G$10:$G$2009),""))</f>
        <v/>
      </c>
      <c r="K165" s="57">
        <f>IF(OR($A165="",K$136=""),"",IFERROR(COUNTIFS('Employee Mapping'!$J$10:$J$2009,$A165,'Employee Mapping'!$K$10:$K$2009,K$134,'Employee Mapping'!$L$10:$L$2009,K$136)/COUNTA('Employee Mapping'!$G$10:$G$2009),""))</f>
        <v/>
      </c>
      <c r="L165" s="57">
        <f>IF(OR($A165="",L$136=""),"",IFERROR(COUNTIFS('Employee Mapping'!$J$10:$J$2009,$A165,'Employee Mapping'!$K$10:$K$2009,L$134,'Employee Mapping'!$L$10:$L$2009,L$136)/COUNTA('Employee Mapping'!$G$10:$G$2009),""))</f>
        <v/>
      </c>
      <c r="M165" s="57">
        <f>IF(OR($A165="",M$136=""),"",IFERROR(COUNTIFS('Employee Mapping'!$J$10:$J$2009,$A165,'Employee Mapping'!$K$10:$K$2009,M$134,'Employee Mapping'!$L$10:$L$2009,M$136)/COUNTA('Employee Mapping'!$G$10:$G$2009),""))</f>
        <v/>
      </c>
      <c r="N165" s="57">
        <f>IF(OR($A165="",N$136=""),"",IFERROR(COUNTIFS('Employee Mapping'!$J$10:$J$2009,$A165,'Employee Mapping'!$K$10:$K$2009,N$134,'Employee Mapping'!$L$10:$L$2009,N$136)/COUNTA('Employee Mapping'!$G$10:$G$2009),""))</f>
        <v/>
      </c>
      <c r="O165" s="57">
        <f>IF(OR($A165="",O$136=""),"",IFERROR(COUNTIFS('Employee Mapping'!$J$10:$J$2009,$A165,'Employee Mapping'!$K$10:$K$2009,O$134,'Employee Mapping'!$L$10:$L$2009,O$136)/COUNTA('Employee Mapping'!$G$10:$G$2009),""))</f>
        <v/>
      </c>
      <c r="P165" s="57">
        <f>IF(OR($A165="",P$136=""),"",IFERROR(COUNTIFS('Employee Mapping'!$J$10:$J$2009,$A165,'Employee Mapping'!$K$10:$K$2009,P$134,'Employee Mapping'!$L$10:$L$2009,P$136)/COUNTA('Employee Mapping'!$G$10:$G$2009),""))</f>
        <v/>
      </c>
      <c r="Q165" s="57">
        <f>IF(OR($A165="",Q$136=""),"",IFERROR(COUNTIFS('Employee Mapping'!$J$10:$J$2009,$A165,'Employee Mapping'!$K$10:$K$2009,Q$134,'Employee Mapping'!$L$10:$L$2009,Q$136)/COUNTA('Employee Mapping'!$G$10:$G$2009),""))</f>
        <v/>
      </c>
      <c r="R165" s="57">
        <f>IF(OR($A165="",R$136=""),"",IFERROR(COUNTIFS('Employee Mapping'!$J$10:$J$2009,$A165,'Employee Mapping'!$K$10:$K$2009,R$134,'Employee Mapping'!$L$10:$L$2009,R$136)/COUNTA('Employee Mapping'!$G$10:$G$2009),""))</f>
        <v/>
      </c>
      <c r="S165" s="57">
        <f>IF(OR($A165="",S$136=""),"",IFERROR(COUNTIFS('Employee Mapping'!$J$10:$J$2009,$A165,'Employee Mapping'!$K$10:$K$2009,S$134,'Employee Mapping'!$L$10:$L$2009,S$136)/COUNTA('Employee Mapping'!$G$10:$G$2009),""))</f>
        <v/>
      </c>
      <c r="T165" s="57">
        <f>IF(OR($A165="",T$136=""),"",IFERROR(COUNTIFS('Employee Mapping'!$J$10:$J$2009,$A165,'Employee Mapping'!$K$10:$K$2009,T$134,'Employee Mapping'!$L$10:$L$2009,T$136)/COUNTA('Employee Mapping'!$G$10:$G$2009),""))</f>
        <v/>
      </c>
      <c r="U165" s="57">
        <f>IF(OR($A165="",U$136=""),"",IFERROR(COUNTIFS('Employee Mapping'!$J$10:$J$2009,$A165,'Employee Mapping'!$K$10:$K$2009,U$134,'Employee Mapping'!$L$10:$L$2009,U$136)/COUNTA('Employee Mapping'!$G$10:$G$2009),""))</f>
        <v/>
      </c>
      <c r="V165" s="57">
        <f>IF(OR($A165="",V$136=""),"",IFERROR(COUNTIFS('Employee Mapping'!$J$10:$J$2009,$A165,'Employee Mapping'!$K$10:$K$2009,V$134,'Employee Mapping'!$L$10:$L$2009,V$136)/COUNTA('Employee Mapping'!$G$10:$G$2009),""))</f>
        <v/>
      </c>
      <c r="W165" s="57">
        <f>IF(OR($A165="",W$136=""),"",IFERROR(COUNTIFS('Employee Mapping'!$J$10:$J$2009,$A165,'Employee Mapping'!$K$10:$K$2009,W$134,'Employee Mapping'!$L$10:$L$2009,W$136)/COUNTA('Employee Mapping'!$G$10:$G$2009),""))</f>
        <v/>
      </c>
      <c r="X165" s="57">
        <f>IF(OR($A165="",X$136=""),"",IFERROR(COUNTIFS('Employee Mapping'!$J$10:$J$2009,$A165,'Employee Mapping'!$K$10:$K$2009,X$134,'Employee Mapping'!$L$10:$L$2009,X$136)/COUNTA('Employee Mapping'!$G$10:$G$2009),""))</f>
        <v/>
      </c>
      <c r="Y165" s="57">
        <f>IF(OR($A165="",Y$136=""),"",IFERROR(COUNTIFS('Employee Mapping'!$J$10:$J$2009,$A165,'Employee Mapping'!$K$10:$K$2009,Y$134,'Employee Mapping'!$L$10:$L$2009,Y$136)/COUNTA('Employee Mapping'!$G$10:$G$2009),""))</f>
        <v/>
      </c>
      <c r="Z165" s="57">
        <f>IF(OR($A165="",Z$136=""),"",IFERROR(COUNTIFS('Employee Mapping'!$J$10:$J$2009,$A165,'Employee Mapping'!$K$10:$K$2009,Z$134,'Employee Mapping'!$L$10:$L$2009,Z$136)/COUNTA('Employee Mapping'!$G$10:$G$2009),""))</f>
        <v/>
      </c>
      <c r="AA165" s="57">
        <f>IF(OR($A165="",AA$136=""),"",IFERROR(COUNTIFS('Employee Mapping'!$J$10:$J$2009,$A165,'Employee Mapping'!$K$10:$K$2009,AA$134,'Employee Mapping'!$L$10:$L$2009,AA$136)/COUNTA('Employee Mapping'!$G$10:$G$2009),""))</f>
        <v/>
      </c>
      <c r="AB165" s="57">
        <f>IF(OR($A165="",AB$136=""),"",IFERROR(COUNTIFS('Employee Mapping'!$J$10:$J$2009,$A165,'Employee Mapping'!$K$10:$K$2009,AB$134,'Employee Mapping'!$L$10:$L$2009,AB$136)/COUNTA('Employee Mapping'!$G$10:$G$2009),""))</f>
        <v/>
      </c>
      <c r="AC165" s="57">
        <f>IF(OR($A165="",AC$136=""),"",IFERROR(COUNTIFS('Employee Mapping'!$J$10:$J$2009,$A165,'Employee Mapping'!$K$10:$K$2009,AC$134,'Employee Mapping'!$L$10:$L$2009,AC$136)/COUNTA('Employee Mapping'!$G$10:$G$2009),""))</f>
        <v/>
      </c>
      <c r="AD165" s="57">
        <f>IF(OR($A165="",AD$136=""),"",IFERROR(COUNTIFS('Employee Mapping'!$J$10:$J$2009,$A165,'Employee Mapping'!$K$10:$K$2009,AD$134,'Employee Mapping'!$L$10:$L$2009,AD$136)/COUNTA('Employee Mapping'!$G$10:$G$2009),""))</f>
        <v/>
      </c>
      <c r="AE165" s="57">
        <f>IF(OR($A165="",AE$136=""),"",IFERROR(COUNTIFS('Employee Mapping'!$J$10:$J$2009,$A165,'Employee Mapping'!$K$10:$K$2009,AE$134,'Employee Mapping'!$L$10:$L$2009,AE$136)/COUNTA('Employee Mapping'!$G$10:$G$2009),""))</f>
        <v/>
      </c>
      <c r="AF165" s="57">
        <f>IF(OR($A165="",AF$136=""),"",IFERROR(COUNTIFS('Employee Mapping'!$J$10:$J$2009,$A165,'Employee Mapping'!$K$10:$K$2009,AF$134,'Employee Mapping'!$L$10:$L$2009,AF$136)/COUNTA('Employee Mapping'!$G$10:$G$2009),""))</f>
        <v/>
      </c>
      <c r="AG165" s="57">
        <f>IF(OR($A165="",AG$136=""),"",IFERROR(COUNTIFS('Employee Mapping'!$J$10:$J$2009,$A165,'Employee Mapping'!$K$10:$K$2009,AG$134,'Employee Mapping'!$L$10:$L$2009,AG$136)/COUNTA('Employee Mapping'!$G$10:$G$2009),""))</f>
        <v/>
      </c>
      <c r="AH165" s="57">
        <f>IF(OR($A165="",AH$136=""),"",IFERROR(COUNTIFS('Employee Mapping'!$J$10:$J$2009,$A165,'Employee Mapping'!$K$10:$K$2009,AH$134,'Employee Mapping'!$L$10:$L$2009,AH$136)/COUNTA('Employee Mapping'!$G$10:$G$2009),""))</f>
        <v/>
      </c>
      <c r="AI165" s="57">
        <f>IF(OR($A165="",AI$136=""),"",IFERROR(COUNTIFS('Employee Mapping'!$J$10:$J$2009,$A165,'Employee Mapping'!$K$10:$K$2009,AI$134,'Employee Mapping'!$L$10:$L$2009,AI$136)/COUNTA('Employee Mapping'!$G$10:$G$2009),""))</f>
        <v/>
      </c>
      <c r="AJ165" s="57">
        <f>IF(OR($A165="",AJ$136=""),"",IFERROR(COUNTIFS('Employee Mapping'!$J$10:$J$2009,$A165,'Employee Mapping'!$K$10:$K$2009,AJ$134,'Employee Mapping'!$L$10:$L$2009,AJ$136)/COUNTA('Employee Mapping'!$G$10:$G$2009),""))</f>
        <v/>
      </c>
      <c r="AK165" s="57">
        <f>IF(OR($A165="",AK$136=""),"",IFERROR(COUNTIFS('Employee Mapping'!$J$10:$J$2009,$A165,'Employee Mapping'!$K$10:$K$2009,AK$134,'Employee Mapping'!$L$10:$L$2009,AK$136)/COUNTA('Employee Mapping'!$G$10:$G$2009),""))</f>
        <v/>
      </c>
      <c r="AL165" s="57">
        <f>IF(OR($A165="",AL$136=""),"",IFERROR(COUNTIFS('Employee Mapping'!$J$10:$J$2009,$A165,'Employee Mapping'!$K$10:$K$2009,AL$134,'Employee Mapping'!$L$10:$L$2009,AL$136)/COUNTA('Employee Mapping'!$G$10:$G$2009),""))</f>
        <v/>
      </c>
      <c r="AM165" s="57">
        <f>IF(OR($A165="",AM$136=""),"",IFERROR(COUNTIFS('Employee Mapping'!$J$10:$J$2009,$A165,'Employee Mapping'!$K$10:$K$2009,AM$134,'Employee Mapping'!$L$10:$L$2009,AM$136)/COUNTA('Employee Mapping'!$G$10:$G$2009),""))</f>
        <v/>
      </c>
      <c r="AN165" s="57">
        <f>IF(OR($A165="",AN$136=""),"",IFERROR(COUNTIFS('Employee Mapping'!$J$10:$J$2009,$A165,'Employee Mapping'!$K$10:$K$2009,AN$134,'Employee Mapping'!$L$10:$L$2009,AN$136)/COUNTA('Employee Mapping'!$G$10:$G$2009),""))</f>
        <v/>
      </c>
      <c r="AO165" s="57">
        <f>IF(OR($A165="",AO$136=""),"",IFERROR(COUNTIFS('Employee Mapping'!$J$10:$J$2009,$A165,'Employee Mapping'!$K$10:$K$2009,AO$134,'Employee Mapping'!$L$10:$L$2009,AO$136)/COUNTA('Employee Mapping'!$G$10:$G$2009),""))</f>
        <v/>
      </c>
      <c r="AP165" s="57">
        <f>IF(OR($A165="",AP$136=""),"",IFERROR(COUNTIFS('Employee Mapping'!$J$10:$J$2009,$A165,'Employee Mapping'!$K$10:$K$2009,AP$134,'Employee Mapping'!$L$10:$L$2009,AP$136)/COUNTA('Employee Mapping'!$G$10:$G$2009),""))</f>
        <v/>
      </c>
      <c r="AQ165" s="57">
        <f>IF(OR($A165="",AQ$136=""),"",IFERROR(COUNTIFS('Employee Mapping'!$J$10:$J$2009,$A165,'Employee Mapping'!$K$10:$K$2009,AQ$134,'Employee Mapping'!$L$10:$L$2009,AQ$136)/COUNTA('Employee Mapping'!$G$10:$G$2009),""))</f>
        <v/>
      </c>
      <c r="AR165" s="57">
        <f>IF(OR($A165="",AR$136=""),"",IFERROR(COUNTIFS('Employee Mapping'!$J$10:$J$2009,$A165,'Employee Mapping'!$K$10:$K$2009,AR$134,'Employee Mapping'!$L$10:$L$2009,AR$136)/COUNTA('Employee Mapping'!$G$10:$G$2009),""))</f>
        <v/>
      </c>
      <c r="AS165" s="57">
        <f>IF(OR($A165="",AS$136=""),"",IFERROR(COUNTIFS('Employee Mapping'!$J$10:$J$2009,$A165,'Employee Mapping'!$K$10:$K$2009,AS$134,'Employee Mapping'!$L$10:$L$2009,AS$136)/COUNTA('Employee Mapping'!$G$10:$G$2009),""))</f>
        <v/>
      </c>
      <c r="AT165" s="57">
        <f>IF(OR($A165="",AT$136=""),"",IFERROR(COUNTIFS('Employee Mapping'!$J$10:$J$2009,$A165,'Employee Mapping'!$K$10:$K$2009,AT$134,'Employee Mapping'!$L$10:$L$2009,AT$136)/COUNTA('Employee Mapping'!$G$10:$G$2009),""))</f>
        <v/>
      </c>
      <c r="AU165" s="57">
        <f>IF(OR($A165="",AU$136=""),"",IFERROR(COUNTIFS('Employee Mapping'!$J$10:$J$2009,$A165,'Employee Mapping'!$K$10:$K$2009,AU$134,'Employee Mapping'!$L$10:$L$2009,AU$136)/COUNTA('Employee Mapping'!$G$10:$G$2009),""))</f>
        <v/>
      </c>
      <c r="AV165" s="57">
        <f>IF(OR($A165="",AV$136=""),"",IFERROR(COUNTIFS('Employee Mapping'!$J$10:$J$2009,$A165,'Employee Mapping'!$K$10:$K$2009,AV$134,'Employee Mapping'!$L$10:$L$2009,AV$136)/COUNTA('Employee Mapping'!$G$10:$G$2009),""))</f>
        <v/>
      </c>
      <c r="AW165" s="57">
        <f>IF(OR($A165="",AW$136=""),"",IFERROR(COUNTIFS('Employee Mapping'!$J$10:$J$2009,$A165,'Employee Mapping'!$K$10:$K$2009,AW$134,'Employee Mapping'!$L$10:$L$2009,AW$136)/COUNTA('Employee Mapping'!$G$10:$G$2009),""))</f>
        <v/>
      </c>
      <c r="AX165" s="57">
        <f>IF(OR($A165="",AX$136=""),"",IFERROR(COUNTIFS('Employee Mapping'!$J$10:$J$2009,$A165,'Employee Mapping'!$K$10:$K$2009,AX$134,'Employee Mapping'!$L$10:$L$2009,AX$136)/COUNTA('Employee Mapping'!$G$10:$G$2009),""))</f>
        <v/>
      </c>
      <c r="AY165" s="57">
        <f>IF(OR($A165="",AY$136=""),"",IFERROR(COUNTIFS('Employee Mapping'!$J$10:$J$2009,$A165,'Employee Mapping'!$K$10:$K$2009,AY$134,'Employee Mapping'!$L$10:$L$2009,AY$136)/COUNTA('Employee Mapping'!$G$10:$G$2009),""))</f>
        <v/>
      </c>
      <c r="AZ165" s="57">
        <f>IF(OR($A165="",AZ$136=""),"",IFERROR(COUNTIFS('Employee Mapping'!$J$10:$J$2009,$A165,'Employee Mapping'!$K$10:$K$2009,AZ$134,'Employee Mapping'!$L$10:$L$2009,AZ$136)/COUNTA('Employee Mapping'!$G$10:$G$2009),""))</f>
        <v/>
      </c>
      <c r="BA165" s="57">
        <f>IF(OR($A165="",BA$136=""),"",IFERROR(COUNTIFS('Employee Mapping'!$J$10:$J$2009,$A165,'Employee Mapping'!$K$10:$K$2009,BA$134,'Employee Mapping'!$L$10:$L$2009,BA$136)/COUNTA('Employee Mapping'!$G$10:$G$2009),""))</f>
        <v/>
      </c>
      <c r="BB165" s="57">
        <f>IF(OR($A165="",BB$136=""),"",IFERROR(COUNTIFS('Employee Mapping'!$J$10:$J$2009,$A165,'Employee Mapping'!$K$10:$K$2009,BB$134,'Employee Mapping'!$L$10:$L$2009,BB$136)/COUNTA('Employee Mapping'!$G$10:$G$2009),""))</f>
        <v/>
      </c>
      <c r="BC165" s="57">
        <f>IF(OR($A165="",BC$136=""),"",IFERROR(COUNTIFS('Employee Mapping'!$J$10:$J$2009,$A165,'Employee Mapping'!$K$10:$K$2009,BC$134,'Employee Mapping'!$L$10:$L$2009,BC$136)/COUNTA('Employee Mapping'!$G$10:$G$2009),""))</f>
        <v/>
      </c>
      <c r="BD165" s="57">
        <f>IF(OR($A165="",BD$136=""),"",IFERROR(COUNTIFS('Employee Mapping'!$J$10:$J$2009,$A165,'Employee Mapping'!$K$10:$K$2009,BD$134,'Employee Mapping'!$L$10:$L$2009,BD$136)/COUNTA('Employee Mapping'!$G$10:$G$2009),""))</f>
        <v/>
      </c>
      <c r="BE165" s="57">
        <f>IF(OR($A165="",BE$136=""),"",IFERROR(COUNTIFS('Employee Mapping'!$J$10:$J$2009,$A165,'Employee Mapping'!$K$10:$K$2009,BE$134,'Employee Mapping'!$L$10:$L$2009,BE$136)/COUNTA('Employee Mapping'!$G$10:$G$2009),""))</f>
        <v/>
      </c>
      <c r="BF165" s="57">
        <f>IF(OR($A165="",BF$136=""),"",IFERROR(COUNTIFS('Employee Mapping'!$J$10:$J$2009,$A165,'Employee Mapping'!$K$10:$K$2009,BF$134,'Employee Mapping'!$L$10:$L$2009,BF$136)/COUNTA('Employee Mapping'!$G$10:$G$2009),""))</f>
        <v/>
      </c>
      <c r="BG165" s="57">
        <f>IF(OR($A165="",BG$136=""),"",IFERROR(COUNTIFS('Employee Mapping'!$J$10:$J$2009,$A165,'Employee Mapping'!$K$10:$K$2009,BG$134,'Employee Mapping'!$L$10:$L$2009,BG$136)/COUNTA('Employee Mapping'!$G$10:$G$2009),""))</f>
        <v/>
      </c>
      <c r="BH165" s="57">
        <f>IF(OR($A165="",BH$136=""),"",IFERROR(COUNTIFS('Employee Mapping'!$J$10:$J$2009,$A165,'Employee Mapping'!$K$10:$K$2009,BH$134,'Employee Mapping'!$L$10:$L$2009,BH$136)/COUNTA('Employee Mapping'!$G$10:$G$2009),""))</f>
        <v/>
      </c>
      <c r="BI165" s="57">
        <f>IF(OR($A165="",BI$136=""),"",IFERROR(COUNTIFS('Employee Mapping'!$J$10:$J$2009,$A165,'Employee Mapping'!$K$10:$K$2009,BI$134,'Employee Mapping'!$L$10:$L$2009,BI$136)/COUNTA('Employee Mapping'!$G$10:$G$2009),""))</f>
        <v/>
      </c>
      <c r="BJ165" s="57">
        <f>IF(OR($A165="",BJ$136=""),"",IFERROR(COUNTIFS('Employee Mapping'!$J$10:$J$2009,$A165,'Employee Mapping'!$K$10:$K$2009,BJ$134,'Employee Mapping'!$L$10:$L$2009,BJ$136)/COUNTA('Employee Mapping'!$G$10:$G$2009),""))</f>
        <v/>
      </c>
      <c r="BK165" s="57">
        <f>IF(OR($A165="",BK$136=""),"",IFERROR(COUNTIFS('Employee Mapping'!$J$10:$J$2009,$A165,'Employee Mapping'!$K$10:$K$2009,BK$134,'Employee Mapping'!$L$10:$L$2009,BK$136)/COUNTA('Employee Mapping'!$G$10:$G$2009),""))</f>
        <v/>
      </c>
      <c r="BL165" s="57">
        <f>IF(OR($A165="",BL$136=""),"",IFERROR(COUNTIFS('Employee Mapping'!$J$10:$J$2009,$A165,'Employee Mapping'!$K$10:$K$2009,BL$134,'Employee Mapping'!$L$10:$L$2009,BL$136)/COUNTA('Employee Mapping'!$G$10:$G$2009),""))</f>
        <v/>
      </c>
      <c r="BM165" s="57">
        <f>IF(OR($A165="",BM$136=""),"",IFERROR(COUNTIFS('Employee Mapping'!$J$10:$J$2009,$A165,'Employee Mapping'!$K$10:$K$2009,BM$134,'Employee Mapping'!$L$10:$L$2009,BM$136)/COUNTA('Employee Mapping'!$G$10:$G$2009),""))</f>
        <v/>
      </c>
      <c r="BN165" s="57">
        <f>IF(OR($A165="",BN$136=""),"",IFERROR(COUNTIFS('Employee Mapping'!$J$10:$J$2009,$A165,'Employee Mapping'!$K$10:$K$2009,BN$134,'Employee Mapping'!$L$10:$L$2009,BN$136)/COUNTA('Employee Mapping'!$G$10:$G$2009),""))</f>
        <v/>
      </c>
      <c r="BO165" s="57">
        <f>IF(OR($A165="",BO$136=""),"",IFERROR(COUNTIFS('Employee Mapping'!$J$10:$J$2009,$A165,'Employee Mapping'!$K$10:$K$2009,BO$134,'Employee Mapping'!$L$10:$L$2009,BO$136)/COUNTA('Employee Mapping'!$G$10:$G$2009),""))</f>
        <v/>
      </c>
      <c r="BP165" s="57">
        <f>IF(OR($A165="",BP$136=""),"",IFERROR(COUNTIFS('Employee Mapping'!$J$10:$J$2009,$A165,'Employee Mapping'!$K$10:$K$2009,BP$134,'Employee Mapping'!$L$10:$L$2009,BP$136)/COUNTA('Employee Mapping'!$G$10:$G$2009),""))</f>
        <v/>
      </c>
      <c r="BQ165" s="57">
        <f>IF(OR($A165="",BQ$136=""),"",IFERROR(COUNTIFS('Employee Mapping'!$J$10:$J$2009,$A165,'Employee Mapping'!$K$10:$K$2009,BQ$134,'Employee Mapping'!$L$10:$L$2009,BQ$136)/COUNTA('Employee Mapping'!$G$10:$G$2009),""))</f>
        <v/>
      </c>
      <c r="BR165" s="57">
        <f>IF(OR($A165="",BR$136=""),"",IFERROR(COUNTIFS('Employee Mapping'!$J$10:$J$2009,$A165,'Employee Mapping'!$K$10:$K$2009,BR$134,'Employee Mapping'!$L$10:$L$2009,BR$136)/COUNTA('Employee Mapping'!$G$10:$G$2009),""))</f>
        <v/>
      </c>
      <c r="BS165" s="57">
        <f>IF(OR($A165="",BS$136=""),"",IFERROR(COUNTIFS('Employee Mapping'!$J$10:$J$2009,$A165,'Employee Mapping'!$K$10:$K$2009,BS$134,'Employee Mapping'!$L$10:$L$2009,BS$136)/COUNTA('Employee Mapping'!$G$10:$G$2009),""))</f>
        <v/>
      </c>
      <c r="BT165" s="57">
        <f>IF(OR($A165="",BT$136=""),"",IFERROR(COUNTIFS('Employee Mapping'!$J$10:$J$2009,$A165,'Employee Mapping'!$K$10:$K$2009,BT$134,'Employee Mapping'!$L$10:$L$2009,BT$136)/COUNTA('Employee Mapping'!$G$10:$G$2009),""))</f>
        <v/>
      </c>
      <c r="BU165" s="57">
        <f>IF(OR($A165="",BU$136=""),"",IFERROR(COUNTIFS('Employee Mapping'!$J$10:$J$2009,$A165,'Employee Mapping'!$K$10:$K$2009,BU$134,'Employee Mapping'!$L$10:$L$2009,BU$136)/COUNTA('Employee Mapping'!$G$10:$G$2009),""))</f>
        <v/>
      </c>
      <c r="BV165" s="57">
        <f>IF(OR($A165="",BV$136=""),"",IFERROR(COUNTIFS('Employee Mapping'!$J$10:$J$2009,$A165,'Employee Mapping'!$K$10:$K$2009,BV$134,'Employee Mapping'!$L$10:$L$2009,BV$136)/COUNTA('Employee Mapping'!$G$10:$G$2009),""))</f>
        <v/>
      </c>
      <c r="BW165" s="57">
        <f>IF(OR($A165="",BW$136=""),"",IFERROR(COUNTIFS('Employee Mapping'!$J$10:$J$2009,$A165,'Employee Mapping'!$K$10:$K$2009,BW$134,'Employee Mapping'!$L$10:$L$2009,BW$136)/COUNTA('Employee Mapping'!$G$10:$G$2009),""))</f>
        <v/>
      </c>
      <c r="BX165" s="57">
        <f>IF(OR($A165="",BX$136=""),"",IFERROR(COUNTIFS('Employee Mapping'!$J$10:$J$2009,$A165,'Employee Mapping'!$K$10:$K$2009,BX$134,'Employee Mapping'!$L$10:$L$2009,BX$136)/COUNTA('Employee Mapping'!$G$10:$G$2009),""))</f>
        <v/>
      </c>
      <c r="BY165" s="57">
        <f>IF(OR($A165="",BY$136=""),"",IFERROR(COUNTIFS('Employee Mapping'!$J$10:$J$2009,$A165,'Employee Mapping'!$K$10:$K$2009,BY$134,'Employee Mapping'!$L$10:$L$2009,BY$136)/COUNTA('Employee Mapping'!$G$10:$G$2009),""))</f>
        <v/>
      </c>
      <c r="BZ165" s="57">
        <f>IF(OR($A165="",BZ$136=""),"",IFERROR(COUNTIFS('Employee Mapping'!$J$10:$J$2009,$A165,'Employee Mapping'!$K$10:$K$2009,BZ$134,'Employee Mapping'!$L$10:$L$2009,BZ$136)/COUNTA('Employee Mapping'!$G$10:$G$2009),""))</f>
        <v/>
      </c>
      <c r="CA165" s="57">
        <f>IF(OR($A165="",CA$136=""),"",IFERROR(COUNTIFS('Employee Mapping'!$J$10:$J$2009,$A165,'Employee Mapping'!$K$10:$K$2009,CA$134,'Employee Mapping'!$L$10:$L$2009,CA$136)/COUNTA('Employee Mapping'!$G$10:$G$2009),""))</f>
        <v/>
      </c>
      <c r="CB165" s="57">
        <f>IF(OR($A165="",CB$136=""),"",IFERROR(COUNTIFS('Employee Mapping'!$J$10:$J$2009,$A165,'Employee Mapping'!$K$10:$K$2009,CB$134,'Employee Mapping'!$L$10:$L$2009,CB$136)/COUNTA('Employee Mapping'!$G$10:$G$2009),""))</f>
        <v/>
      </c>
      <c r="CC165" s="57">
        <f>IF(OR($A165="",CC$136=""),"",IFERROR(COUNTIFS('Employee Mapping'!$J$10:$J$2009,$A165,'Employee Mapping'!$K$10:$K$2009,CC$134,'Employee Mapping'!$L$10:$L$2009,CC$136)/COUNTA('Employee Mapping'!$G$10:$G$2009),""))</f>
        <v/>
      </c>
      <c r="CD165" s="57">
        <f>IF(OR($A165="",CD$136=""),"",IFERROR(COUNTIFS('Employee Mapping'!$J$10:$J$2009,$A165,'Employee Mapping'!$K$10:$K$2009,CD$134,'Employee Mapping'!$L$10:$L$2009,CD$136)/COUNTA('Employee Mapping'!$G$10:$G$2009),""))</f>
        <v/>
      </c>
      <c r="CE165" s="57">
        <f>IF(OR($A165="",CE$136=""),"",IFERROR(COUNTIFS('Employee Mapping'!$J$10:$J$2009,$A165,'Employee Mapping'!$K$10:$K$2009,CE$134,'Employee Mapping'!$L$10:$L$2009,CE$136)/COUNTA('Employee Mapping'!$G$10:$G$2009),""))</f>
        <v/>
      </c>
      <c r="CF165" s="57">
        <f>IF(OR($A165="",CF$136=""),"",IFERROR(COUNTIFS('Employee Mapping'!$J$10:$J$2009,$A165,'Employee Mapping'!$K$10:$K$2009,CF$134,'Employee Mapping'!$L$10:$L$2009,CF$136)/COUNTA('Employee Mapping'!$G$10:$G$2009),""))</f>
        <v/>
      </c>
      <c r="CG165" s="57">
        <f>IF(OR($A165="",CG$136=""),"",IFERROR(COUNTIFS('Employee Mapping'!$J$10:$J$2009,$A165,'Employee Mapping'!$K$10:$K$2009,CG$134,'Employee Mapping'!$L$10:$L$2009,CG$136)/COUNTA('Employee Mapping'!$G$10:$G$2009),""))</f>
        <v/>
      </c>
      <c r="CH165" s="57">
        <f>IF(OR($A165="",CH$136=""),"",IFERROR(COUNTIFS('Employee Mapping'!$J$10:$J$2009,$A165,'Employee Mapping'!$K$10:$K$2009,CH$134,'Employee Mapping'!$L$10:$L$2009,CH$136)/COUNTA('Employee Mapping'!$G$10:$G$2009),""))</f>
        <v/>
      </c>
      <c r="CI165" s="57">
        <f>IF(OR($A165="",CI$136=""),"",IFERROR(COUNTIFS('Employee Mapping'!$J$10:$J$2009,$A165,'Employee Mapping'!$K$10:$K$2009,CI$134,'Employee Mapping'!$L$10:$L$2009,CI$136)/COUNTA('Employee Mapping'!$G$10:$G$2009),""))</f>
        <v/>
      </c>
      <c r="CJ165" s="57">
        <f>IF(OR($A165="",CJ$136=""),"",IFERROR(COUNTIFS('Employee Mapping'!$J$10:$J$2009,$A165,'Employee Mapping'!$K$10:$K$2009,CJ$134,'Employee Mapping'!$L$10:$L$2009,CJ$136)/COUNTA('Employee Mapping'!$G$10:$G$2009),""))</f>
        <v/>
      </c>
      <c r="CK165" s="57">
        <f>IF(OR($A165="",CK$136=""),"",IFERROR(COUNTIFS('Employee Mapping'!$J$10:$J$2009,$A165,'Employee Mapping'!$K$10:$K$2009,CK$134,'Employee Mapping'!$L$10:$L$2009,CK$136)/COUNTA('Employee Mapping'!$G$10:$G$2009),""))</f>
        <v/>
      </c>
      <c r="CL165" s="57">
        <f>IF(OR($A165="",CL$136=""),"",IFERROR(COUNTIFS('Employee Mapping'!$J$10:$J$2009,$A165,'Employee Mapping'!$K$10:$K$2009,CL$134,'Employee Mapping'!$L$10:$L$2009,CL$136)/COUNTA('Employee Mapping'!$G$10:$G$2009),""))</f>
        <v/>
      </c>
      <c r="CM165" s="57">
        <f>IF(OR($A165="",CM$136=""),"",IFERROR(COUNTIFS('Employee Mapping'!$J$10:$J$2009,$A165,'Employee Mapping'!$K$10:$K$2009,CM$134,'Employee Mapping'!$L$10:$L$2009,CM$136)/COUNTA('Employee Mapping'!$G$10:$G$2009),""))</f>
        <v/>
      </c>
      <c r="CN165" s="57">
        <f>IF(OR($A165="",CN$136=""),"",IFERROR(COUNTIFS('Employee Mapping'!$J$10:$J$2009,$A165,'Employee Mapping'!$K$10:$K$2009,CN$134,'Employee Mapping'!$L$10:$L$2009,CN$136)/COUNTA('Employee Mapping'!$G$10:$G$2009),""))</f>
        <v/>
      </c>
      <c r="CO165" s="57">
        <f>IF(OR($A165="",CO$136=""),"",IFERROR(COUNTIFS('Employee Mapping'!$J$10:$J$2009,$A165,'Employee Mapping'!$K$10:$K$2009,CO$134,'Employee Mapping'!$L$10:$L$2009,CO$136)/COUNTA('Employee Mapping'!$G$10:$G$2009),""))</f>
        <v/>
      </c>
      <c r="CP165" s="57">
        <f>IF(OR($A165="",CP$136=""),"",IFERROR(COUNTIFS('Employee Mapping'!$J$10:$J$2009,$A165,'Employee Mapping'!$K$10:$K$2009,CP$134,'Employee Mapping'!$L$10:$L$2009,CP$136)/COUNTA('Employee Mapping'!$G$10:$G$2009),""))</f>
        <v/>
      </c>
      <c r="CQ165" s="57">
        <f>IF(OR($A165="",CQ$136=""),"",IFERROR(COUNTIFS('Employee Mapping'!$J$10:$J$2009,$A165,'Employee Mapping'!$K$10:$K$2009,CQ$134,'Employee Mapping'!$L$10:$L$2009,CQ$136)/COUNTA('Employee Mapping'!$G$10:$G$2009),""))</f>
        <v/>
      </c>
      <c r="CR165" s="57">
        <f>IF(OR($A165="",CR$136=""),"",IFERROR(COUNTIFS('Employee Mapping'!$J$10:$J$2009,$A165,'Employee Mapping'!$K$10:$K$2009,CR$134,'Employee Mapping'!$L$10:$L$2009,CR$136)/COUNTA('Employee Mapping'!$G$10:$G$2009),""))</f>
        <v/>
      </c>
      <c r="CS165" s="57">
        <f>IF(OR($A165="",CS$136=""),"",IFERROR(COUNTIFS('Employee Mapping'!$J$10:$J$2009,$A165,'Employee Mapping'!$K$10:$K$2009,CS$134,'Employee Mapping'!$L$10:$L$2009,CS$136)/COUNTA('Employee Mapping'!$G$10:$G$2009),""))</f>
        <v/>
      </c>
      <c r="CT165" s="57">
        <f>IF(OR($A165="",CT$136=""),"",IFERROR(COUNTIFS('Employee Mapping'!$J$10:$J$2009,$A165,'Employee Mapping'!$K$10:$K$2009,CT$134,'Employee Mapping'!$L$10:$L$2009,CT$136)/COUNTA('Employee Mapping'!$G$10:$G$2009),""))</f>
        <v/>
      </c>
      <c r="CU165" s="58">
        <f>IF($A165="","",SUM(C165:CT165))</f>
        <v/>
      </c>
    </row>
    <row r="166">
      <c r="A166">
        <f>IF(SETUP!$C177="","",SETUP!$C177)</f>
        <v/>
      </c>
      <c r="B166" s="9">
        <f>IF(SETUP!$C177="","",SETUP!$B177&amp;" / "&amp;SETUP!$D177)</f>
        <v/>
      </c>
      <c r="C166" s="57">
        <f>IF(OR($A166="",C$136=""),"",IFERROR(COUNTIFS('Employee Mapping'!$J$10:$J$2009,$A166,'Employee Mapping'!$K$10:$K$2009,C$134,'Employee Mapping'!$L$10:$L$2009,C$136)/COUNTA('Employee Mapping'!$G$10:$G$2009),""))</f>
        <v/>
      </c>
      <c r="D166" s="57">
        <f>IF(OR($A166="",D$136=""),"",IFERROR(COUNTIFS('Employee Mapping'!$J$10:$J$2009,$A166,'Employee Mapping'!$K$10:$K$2009,D$134,'Employee Mapping'!$L$10:$L$2009,D$136)/COUNTA('Employee Mapping'!$G$10:$G$2009),""))</f>
        <v/>
      </c>
      <c r="E166" s="57">
        <f>IF(OR($A166="",E$136=""),"",IFERROR(COUNTIFS('Employee Mapping'!$J$10:$J$2009,$A166,'Employee Mapping'!$K$10:$K$2009,E$134,'Employee Mapping'!$L$10:$L$2009,E$136)/COUNTA('Employee Mapping'!$G$10:$G$2009),""))</f>
        <v/>
      </c>
      <c r="F166" s="57">
        <f>IF(OR($A166="",F$136=""),"",IFERROR(COUNTIFS('Employee Mapping'!$J$10:$J$2009,$A166,'Employee Mapping'!$K$10:$K$2009,F$134,'Employee Mapping'!$L$10:$L$2009,F$136)/COUNTA('Employee Mapping'!$G$10:$G$2009),""))</f>
        <v/>
      </c>
      <c r="G166" s="57">
        <f>IF(OR($A166="",G$136=""),"",IFERROR(COUNTIFS('Employee Mapping'!$J$10:$J$2009,$A166,'Employee Mapping'!$K$10:$K$2009,G$134,'Employee Mapping'!$L$10:$L$2009,G$136)/COUNTA('Employee Mapping'!$G$10:$G$2009),""))</f>
        <v/>
      </c>
      <c r="H166" s="57">
        <f>IF(OR($A166="",H$136=""),"",IFERROR(COUNTIFS('Employee Mapping'!$J$10:$J$2009,$A166,'Employee Mapping'!$K$10:$K$2009,H$134,'Employee Mapping'!$L$10:$L$2009,H$136)/COUNTA('Employee Mapping'!$G$10:$G$2009),""))</f>
        <v/>
      </c>
      <c r="I166" s="57">
        <f>IF(OR($A166="",I$136=""),"",IFERROR(COUNTIFS('Employee Mapping'!$J$10:$J$2009,$A166,'Employee Mapping'!$K$10:$K$2009,I$134,'Employee Mapping'!$L$10:$L$2009,I$136)/COUNTA('Employee Mapping'!$G$10:$G$2009),""))</f>
        <v/>
      </c>
      <c r="J166" s="57">
        <f>IF(OR($A166="",J$136=""),"",IFERROR(COUNTIFS('Employee Mapping'!$J$10:$J$2009,$A166,'Employee Mapping'!$K$10:$K$2009,J$134,'Employee Mapping'!$L$10:$L$2009,J$136)/COUNTA('Employee Mapping'!$G$10:$G$2009),""))</f>
        <v/>
      </c>
      <c r="K166" s="57">
        <f>IF(OR($A166="",K$136=""),"",IFERROR(COUNTIFS('Employee Mapping'!$J$10:$J$2009,$A166,'Employee Mapping'!$K$10:$K$2009,K$134,'Employee Mapping'!$L$10:$L$2009,K$136)/COUNTA('Employee Mapping'!$G$10:$G$2009),""))</f>
        <v/>
      </c>
      <c r="L166" s="57">
        <f>IF(OR($A166="",L$136=""),"",IFERROR(COUNTIFS('Employee Mapping'!$J$10:$J$2009,$A166,'Employee Mapping'!$K$10:$K$2009,L$134,'Employee Mapping'!$L$10:$L$2009,L$136)/COUNTA('Employee Mapping'!$G$10:$G$2009),""))</f>
        <v/>
      </c>
      <c r="M166" s="57">
        <f>IF(OR($A166="",M$136=""),"",IFERROR(COUNTIFS('Employee Mapping'!$J$10:$J$2009,$A166,'Employee Mapping'!$K$10:$K$2009,M$134,'Employee Mapping'!$L$10:$L$2009,M$136)/COUNTA('Employee Mapping'!$G$10:$G$2009),""))</f>
        <v/>
      </c>
      <c r="N166" s="57">
        <f>IF(OR($A166="",N$136=""),"",IFERROR(COUNTIFS('Employee Mapping'!$J$10:$J$2009,$A166,'Employee Mapping'!$K$10:$K$2009,N$134,'Employee Mapping'!$L$10:$L$2009,N$136)/COUNTA('Employee Mapping'!$G$10:$G$2009),""))</f>
        <v/>
      </c>
      <c r="O166" s="57">
        <f>IF(OR($A166="",O$136=""),"",IFERROR(COUNTIFS('Employee Mapping'!$J$10:$J$2009,$A166,'Employee Mapping'!$K$10:$K$2009,O$134,'Employee Mapping'!$L$10:$L$2009,O$136)/COUNTA('Employee Mapping'!$G$10:$G$2009),""))</f>
        <v/>
      </c>
      <c r="P166" s="57">
        <f>IF(OR($A166="",P$136=""),"",IFERROR(COUNTIFS('Employee Mapping'!$J$10:$J$2009,$A166,'Employee Mapping'!$K$10:$K$2009,P$134,'Employee Mapping'!$L$10:$L$2009,P$136)/COUNTA('Employee Mapping'!$G$10:$G$2009),""))</f>
        <v/>
      </c>
      <c r="Q166" s="57">
        <f>IF(OR($A166="",Q$136=""),"",IFERROR(COUNTIFS('Employee Mapping'!$J$10:$J$2009,$A166,'Employee Mapping'!$K$10:$K$2009,Q$134,'Employee Mapping'!$L$10:$L$2009,Q$136)/COUNTA('Employee Mapping'!$G$10:$G$2009),""))</f>
        <v/>
      </c>
      <c r="R166" s="57">
        <f>IF(OR($A166="",R$136=""),"",IFERROR(COUNTIFS('Employee Mapping'!$J$10:$J$2009,$A166,'Employee Mapping'!$K$10:$K$2009,R$134,'Employee Mapping'!$L$10:$L$2009,R$136)/COUNTA('Employee Mapping'!$G$10:$G$2009),""))</f>
        <v/>
      </c>
      <c r="S166" s="57">
        <f>IF(OR($A166="",S$136=""),"",IFERROR(COUNTIFS('Employee Mapping'!$J$10:$J$2009,$A166,'Employee Mapping'!$K$10:$K$2009,S$134,'Employee Mapping'!$L$10:$L$2009,S$136)/COUNTA('Employee Mapping'!$G$10:$G$2009),""))</f>
        <v/>
      </c>
      <c r="T166" s="57">
        <f>IF(OR($A166="",T$136=""),"",IFERROR(COUNTIFS('Employee Mapping'!$J$10:$J$2009,$A166,'Employee Mapping'!$K$10:$K$2009,T$134,'Employee Mapping'!$L$10:$L$2009,T$136)/COUNTA('Employee Mapping'!$G$10:$G$2009),""))</f>
        <v/>
      </c>
      <c r="U166" s="57">
        <f>IF(OR($A166="",U$136=""),"",IFERROR(COUNTIFS('Employee Mapping'!$J$10:$J$2009,$A166,'Employee Mapping'!$K$10:$K$2009,U$134,'Employee Mapping'!$L$10:$L$2009,U$136)/COUNTA('Employee Mapping'!$G$10:$G$2009),""))</f>
        <v/>
      </c>
      <c r="V166" s="57">
        <f>IF(OR($A166="",V$136=""),"",IFERROR(COUNTIFS('Employee Mapping'!$J$10:$J$2009,$A166,'Employee Mapping'!$K$10:$K$2009,V$134,'Employee Mapping'!$L$10:$L$2009,V$136)/COUNTA('Employee Mapping'!$G$10:$G$2009),""))</f>
        <v/>
      </c>
      <c r="W166" s="57">
        <f>IF(OR($A166="",W$136=""),"",IFERROR(COUNTIFS('Employee Mapping'!$J$10:$J$2009,$A166,'Employee Mapping'!$K$10:$K$2009,W$134,'Employee Mapping'!$L$10:$L$2009,W$136)/COUNTA('Employee Mapping'!$G$10:$G$2009),""))</f>
        <v/>
      </c>
      <c r="X166" s="57">
        <f>IF(OR($A166="",X$136=""),"",IFERROR(COUNTIFS('Employee Mapping'!$J$10:$J$2009,$A166,'Employee Mapping'!$K$10:$K$2009,X$134,'Employee Mapping'!$L$10:$L$2009,X$136)/COUNTA('Employee Mapping'!$G$10:$G$2009),""))</f>
        <v/>
      </c>
      <c r="Y166" s="57">
        <f>IF(OR($A166="",Y$136=""),"",IFERROR(COUNTIFS('Employee Mapping'!$J$10:$J$2009,$A166,'Employee Mapping'!$K$10:$K$2009,Y$134,'Employee Mapping'!$L$10:$L$2009,Y$136)/COUNTA('Employee Mapping'!$G$10:$G$2009),""))</f>
        <v/>
      </c>
      <c r="Z166" s="57">
        <f>IF(OR($A166="",Z$136=""),"",IFERROR(COUNTIFS('Employee Mapping'!$J$10:$J$2009,$A166,'Employee Mapping'!$K$10:$K$2009,Z$134,'Employee Mapping'!$L$10:$L$2009,Z$136)/COUNTA('Employee Mapping'!$G$10:$G$2009),""))</f>
        <v/>
      </c>
      <c r="AA166" s="57">
        <f>IF(OR($A166="",AA$136=""),"",IFERROR(COUNTIFS('Employee Mapping'!$J$10:$J$2009,$A166,'Employee Mapping'!$K$10:$K$2009,AA$134,'Employee Mapping'!$L$10:$L$2009,AA$136)/COUNTA('Employee Mapping'!$G$10:$G$2009),""))</f>
        <v/>
      </c>
      <c r="AB166" s="57">
        <f>IF(OR($A166="",AB$136=""),"",IFERROR(COUNTIFS('Employee Mapping'!$J$10:$J$2009,$A166,'Employee Mapping'!$K$10:$K$2009,AB$134,'Employee Mapping'!$L$10:$L$2009,AB$136)/COUNTA('Employee Mapping'!$G$10:$G$2009),""))</f>
        <v/>
      </c>
      <c r="AC166" s="57">
        <f>IF(OR($A166="",AC$136=""),"",IFERROR(COUNTIFS('Employee Mapping'!$J$10:$J$2009,$A166,'Employee Mapping'!$K$10:$K$2009,AC$134,'Employee Mapping'!$L$10:$L$2009,AC$136)/COUNTA('Employee Mapping'!$G$10:$G$2009),""))</f>
        <v/>
      </c>
      <c r="AD166" s="57">
        <f>IF(OR($A166="",AD$136=""),"",IFERROR(COUNTIFS('Employee Mapping'!$J$10:$J$2009,$A166,'Employee Mapping'!$K$10:$K$2009,AD$134,'Employee Mapping'!$L$10:$L$2009,AD$136)/COUNTA('Employee Mapping'!$G$10:$G$2009),""))</f>
        <v/>
      </c>
      <c r="AE166" s="57">
        <f>IF(OR($A166="",AE$136=""),"",IFERROR(COUNTIFS('Employee Mapping'!$J$10:$J$2009,$A166,'Employee Mapping'!$K$10:$K$2009,AE$134,'Employee Mapping'!$L$10:$L$2009,AE$136)/COUNTA('Employee Mapping'!$G$10:$G$2009),""))</f>
        <v/>
      </c>
      <c r="AF166" s="57">
        <f>IF(OR($A166="",AF$136=""),"",IFERROR(COUNTIFS('Employee Mapping'!$J$10:$J$2009,$A166,'Employee Mapping'!$K$10:$K$2009,AF$134,'Employee Mapping'!$L$10:$L$2009,AF$136)/COUNTA('Employee Mapping'!$G$10:$G$2009),""))</f>
        <v/>
      </c>
      <c r="AG166" s="57">
        <f>IF(OR($A166="",AG$136=""),"",IFERROR(COUNTIFS('Employee Mapping'!$J$10:$J$2009,$A166,'Employee Mapping'!$K$10:$K$2009,AG$134,'Employee Mapping'!$L$10:$L$2009,AG$136)/COUNTA('Employee Mapping'!$G$10:$G$2009),""))</f>
        <v/>
      </c>
      <c r="AH166" s="57">
        <f>IF(OR($A166="",AH$136=""),"",IFERROR(COUNTIFS('Employee Mapping'!$J$10:$J$2009,$A166,'Employee Mapping'!$K$10:$K$2009,AH$134,'Employee Mapping'!$L$10:$L$2009,AH$136)/COUNTA('Employee Mapping'!$G$10:$G$2009),""))</f>
        <v/>
      </c>
      <c r="AI166" s="57">
        <f>IF(OR($A166="",AI$136=""),"",IFERROR(COUNTIFS('Employee Mapping'!$J$10:$J$2009,$A166,'Employee Mapping'!$K$10:$K$2009,AI$134,'Employee Mapping'!$L$10:$L$2009,AI$136)/COUNTA('Employee Mapping'!$G$10:$G$2009),""))</f>
        <v/>
      </c>
      <c r="AJ166" s="57">
        <f>IF(OR($A166="",AJ$136=""),"",IFERROR(COUNTIFS('Employee Mapping'!$J$10:$J$2009,$A166,'Employee Mapping'!$K$10:$K$2009,AJ$134,'Employee Mapping'!$L$10:$L$2009,AJ$136)/COUNTA('Employee Mapping'!$G$10:$G$2009),""))</f>
        <v/>
      </c>
      <c r="AK166" s="57">
        <f>IF(OR($A166="",AK$136=""),"",IFERROR(COUNTIFS('Employee Mapping'!$J$10:$J$2009,$A166,'Employee Mapping'!$K$10:$K$2009,AK$134,'Employee Mapping'!$L$10:$L$2009,AK$136)/COUNTA('Employee Mapping'!$G$10:$G$2009),""))</f>
        <v/>
      </c>
      <c r="AL166" s="57">
        <f>IF(OR($A166="",AL$136=""),"",IFERROR(COUNTIFS('Employee Mapping'!$J$10:$J$2009,$A166,'Employee Mapping'!$K$10:$K$2009,AL$134,'Employee Mapping'!$L$10:$L$2009,AL$136)/COUNTA('Employee Mapping'!$G$10:$G$2009),""))</f>
        <v/>
      </c>
      <c r="AM166" s="57">
        <f>IF(OR($A166="",AM$136=""),"",IFERROR(COUNTIFS('Employee Mapping'!$J$10:$J$2009,$A166,'Employee Mapping'!$K$10:$K$2009,AM$134,'Employee Mapping'!$L$10:$L$2009,AM$136)/COUNTA('Employee Mapping'!$G$10:$G$2009),""))</f>
        <v/>
      </c>
      <c r="AN166" s="57">
        <f>IF(OR($A166="",AN$136=""),"",IFERROR(COUNTIFS('Employee Mapping'!$J$10:$J$2009,$A166,'Employee Mapping'!$K$10:$K$2009,AN$134,'Employee Mapping'!$L$10:$L$2009,AN$136)/COUNTA('Employee Mapping'!$G$10:$G$2009),""))</f>
        <v/>
      </c>
      <c r="AO166" s="57">
        <f>IF(OR($A166="",AO$136=""),"",IFERROR(COUNTIFS('Employee Mapping'!$J$10:$J$2009,$A166,'Employee Mapping'!$K$10:$K$2009,AO$134,'Employee Mapping'!$L$10:$L$2009,AO$136)/COUNTA('Employee Mapping'!$G$10:$G$2009),""))</f>
        <v/>
      </c>
      <c r="AP166" s="57">
        <f>IF(OR($A166="",AP$136=""),"",IFERROR(COUNTIFS('Employee Mapping'!$J$10:$J$2009,$A166,'Employee Mapping'!$K$10:$K$2009,AP$134,'Employee Mapping'!$L$10:$L$2009,AP$136)/COUNTA('Employee Mapping'!$G$10:$G$2009),""))</f>
        <v/>
      </c>
      <c r="AQ166" s="57">
        <f>IF(OR($A166="",AQ$136=""),"",IFERROR(COUNTIFS('Employee Mapping'!$J$10:$J$2009,$A166,'Employee Mapping'!$K$10:$K$2009,AQ$134,'Employee Mapping'!$L$10:$L$2009,AQ$136)/COUNTA('Employee Mapping'!$G$10:$G$2009),""))</f>
        <v/>
      </c>
      <c r="AR166" s="57">
        <f>IF(OR($A166="",AR$136=""),"",IFERROR(COUNTIFS('Employee Mapping'!$J$10:$J$2009,$A166,'Employee Mapping'!$K$10:$K$2009,AR$134,'Employee Mapping'!$L$10:$L$2009,AR$136)/COUNTA('Employee Mapping'!$G$10:$G$2009),""))</f>
        <v/>
      </c>
      <c r="AS166" s="57">
        <f>IF(OR($A166="",AS$136=""),"",IFERROR(COUNTIFS('Employee Mapping'!$J$10:$J$2009,$A166,'Employee Mapping'!$K$10:$K$2009,AS$134,'Employee Mapping'!$L$10:$L$2009,AS$136)/COUNTA('Employee Mapping'!$G$10:$G$2009),""))</f>
        <v/>
      </c>
      <c r="AT166" s="57">
        <f>IF(OR($A166="",AT$136=""),"",IFERROR(COUNTIFS('Employee Mapping'!$J$10:$J$2009,$A166,'Employee Mapping'!$K$10:$K$2009,AT$134,'Employee Mapping'!$L$10:$L$2009,AT$136)/COUNTA('Employee Mapping'!$G$10:$G$2009),""))</f>
        <v/>
      </c>
      <c r="AU166" s="57">
        <f>IF(OR($A166="",AU$136=""),"",IFERROR(COUNTIFS('Employee Mapping'!$J$10:$J$2009,$A166,'Employee Mapping'!$K$10:$K$2009,AU$134,'Employee Mapping'!$L$10:$L$2009,AU$136)/COUNTA('Employee Mapping'!$G$10:$G$2009),""))</f>
        <v/>
      </c>
      <c r="AV166" s="57">
        <f>IF(OR($A166="",AV$136=""),"",IFERROR(COUNTIFS('Employee Mapping'!$J$10:$J$2009,$A166,'Employee Mapping'!$K$10:$K$2009,AV$134,'Employee Mapping'!$L$10:$L$2009,AV$136)/COUNTA('Employee Mapping'!$G$10:$G$2009),""))</f>
        <v/>
      </c>
      <c r="AW166" s="57">
        <f>IF(OR($A166="",AW$136=""),"",IFERROR(COUNTIFS('Employee Mapping'!$J$10:$J$2009,$A166,'Employee Mapping'!$K$10:$K$2009,AW$134,'Employee Mapping'!$L$10:$L$2009,AW$136)/COUNTA('Employee Mapping'!$G$10:$G$2009),""))</f>
        <v/>
      </c>
      <c r="AX166" s="57">
        <f>IF(OR($A166="",AX$136=""),"",IFERROR(COUNTIFS('Employee Mapping'!$J$10:$J$2009,$A166,'Employee Mapping'!$K$10:$K$2009,AX$134,'Employee Mapping'!$L$10:$L$2009,AX$136)/COUNTA('Employee Mapping'!$G$10:$G$2009),""))</f>
        <v/>
      </c>
      <c r="AY166" s="57">
        <f>IF(OR($A166="",AY$136=""),"",IFERROR(COUNTIFS('Employee Mapping'!$J$10:$J$2009,$A166,'Employee Mapping'!$K$10:$K$2009,AY$134,'Employee Mapping'!$L$10:$L$2009,AY$136)/COUNTA('Employee Mapping'!$G$10:$G$2009),""))</f>
        <v/>
      </c>
      <c r="AZ166" s="57">
        <f>IF(OR($A166="",AZ$136=""),"",IFERROR(COUNTIFS('Employee Mapping'!$J$10:$J$2009,$A166,'Employee Mapping'!$K$10:$K$2009,AZ$134,'Employee Mapping'!$L$10:$L$2009,AZ$136)/COUNTA('Employee Mapping'!$G$10:$G$2009),""))</f>
        <v/>
      </c>
      <c r="BA166" s="57">
        <f>IF(OR($A166="",BA$136=""),"",IFERROR(COUNTIFS('Employee Mapping'!$J$10:$J$2009,$A166,'Employee Mapping'!$K$10:$K$2009,BA$134,'Employee Mapping'!$L$10:$L$2009,BA$136)/COUNTA('Employee Mapping'!$G$10:$G$2009),""))</f>
        <v/>
      </c>
      <c r="BB166" s="57">
        <f>IF(OR($A166="",BB$136=""),"",IFERROR(COUNTIFS('Employee Mapping'!$J$10:$J$2009,$A166,'Employee Mapping'!$K$10:$K$2009,BB$134,'Employee Mapping'!$L$10:$L$2009,BB$136)/COUNTA('Employee Mapping'!$G$10:$G$2009),""))</f>
        <v/>
      </c>
      <c r="BC166" s="57">
        <f>IF(OR($A166="",BC$136=""),"",IFERROR(COUNTIFS('Employee Mapping'!$J$10:$J$2009,$A166,'Employee Mapping'!$K$10:$K$2009,BC$134,'Employee Mapping'!$L$10:$L$2009,BC$136)/COUNTA('Employee Mapping'!$G$10:$G$2009),""))</f>
        <v/>
      </c>
      <c r="BD166" s="57">
        <f>IF(OR($A166="",BD$136=""),"",IFERROR(COUNTIFS('Employee Mapping'!$J$10:$J$2009,$A166,'Employee Mapping'!$K$10:$K$2009,BD$134,'Employee Mapping'!$L$10:$L$2009,BD$136)/COUNTA('Employee Mapping'!$G$10:$G$2009),""))</f>
        <v/>
      </c>
      <c r="BE166" s="57">
        <f>IF(OR($A166="",BE$136=""),"",IFERROR(COUNTIFS('Employee Mapping'!$J$10:$J$2009,$A166,'Employee Mapping'!$K$10:$K$2009,BE$134,'Employee Mapping'!$L$10:$L$2009,BE$136)/COUNTA('Employee Mapping'!$G$10:$G$2009),""))</f>
        <v/>
      </c>
      <c r="BF166" s="57">
        <f>IF(OR($A166="",BF$136=""),"",IFERROR(COUNTIFS('Employee Mapping'!$J$10:$J$2009,$A166,'Employee Mapping'!$K$10:$K$2009,BF$134,'Employee Mapping'!$L$10:$L$2009,BF$136)/COUNTA('Employee Mapping'!$G$10:$G$2009),""))</f>
        <v/>
      </c>
      <c r="BG166" s="57">
        <f>IF(OR($A166="",BG$136=""),"",IFERROR(COUNTIFS('Employee Mapping'!$J$10:$J$2009,$A166,'Employee Mapping'!$K$10:$K$2009,BG$134,'Employee Mapping'!$L$10:$L$2009,BG$136)/COUNTA('Employee Mapping'!$G$10:$G$2009),""))</f>
        <v/>
      </c>
      <c r="BH166" s="57">
        <f>IF(OR($A166="",BH$136=""),"",IFERROR(COUNTIFS('Employee Mapping'!$J$10:$J$2009,$A166,'Employee Mapping'!$K$10:$K$2009,BH$134,'Employee Mapping'!$L$10:$L$2009,BH$136)/COUNTA('Employee Mapping'!$G$10:$G$2009),""))</f>
        <v/>
      </c>
      <c r="BI166" s="57">
        <f>IF(OR($A166="",BI$136=""),"",IFERROR(COUNTIFS('Employee Mapping'!$J$10:$J$2009,$A166,'Employee Mapping'!$K$10:$K$2009,BI$134,'Employee Mapping'!$L$10:$L$2009,BI$136)/COUNTA('Employee Mapping'!$G$10:$G$2009),""))</f>
        <v/>
      </c>
      <c r="BJ166" s="57">
        <f>IF(OR($A166="",BJ$136=""),"",IFERROR(COUNTIFS('Employee Mapping'!$J$10:$J$2009,$A166,'Employee Mapping'!$K$10:$K$2009,BJ$134,'Employee Mapping'!$L$10:$L$2009,BJ$136)/COUNTA('Employee Mapping'!$G$10:$G$2009),""))</f>
        <v/>
      </c>
      <c r="BK166" s="57">
        <f>IF(OR($A166="",BK$136=""),"",IFERROR(COUNTIFS('Employee Mapping'!$J$10:$J$2009,$A166,'Employee Mapping'!$K$10:$K$2009,BK$134,'Employee Mapping'!$L$10:$L$2009,BK$136)/COUNTA('Employee Mapping'!$G$10:$G$2009),""))</f>
        <v/>
      </c>
      <c r="BL166" s="57">
        <f>IF(OR($A166="",BL$136=""),"",IFERROR(COUNTIFS('Employee Mapping'!$J$10:$J$2009,$A166,'Employee Mapping'!$K$10:$K$2009,BL$134,'Employee Mapping'!$L$10:$L$2009,BL$136)/COUNTA('Employee Mapping'!$G$10:$G$2009),""))</f>
        <v/>
      </c>
      <c r="BM166" s="57">
        <f>IF(OR($A166="",BM$136=""),"",IFERROR(COUNTIFS('Employee Mapping'!$J$10:$J$2009,$A166,'Employee Mapping'!$K$10:$K$2009,BM$134,'Employee Mapping'!$L$10:$L$2009,BM$136)/COUNTA('Employee Mapping'!$G$10:$G$2009),""))</f>
        <v/>
      </c>
      <c r="BN166" s="57">
        <f>IF(OR($A166="",BN$136=""),"",IFERROR(COUNTIFS('Employee Mapping'!$J$10:$J$2009,$A166,'Employee Mapping'!$K$10:$K$2009,BN$134,'Employee Mapping'!$L$10:$L$2009,BN$136)/COUNTA('Employee Mapping'!$G$10:$G$2009),""))</f>
        <v/>
      </c>
      <c r="BO166" s="57">
        <f>IF(OR($A166="",BO$136=""),"",IFERROR(COUNTIFS('Employee Mapping'!$J$10:$J$2009,$A166,'Employee Mapping'!$K$10:$K$2009,BO$134,'Employee Mapping'!$L$10:$L$2009,BO$136)/COUNTA('Employee Mapping'!$G$10:$G$2009),""))</f>
        <v/>
      </c>
      <c r="BP166" s="57">
        <f>IF(OR($A166="",BP$136=""),"",IFERROR(COUNTIFS('Employee Mapping'!$J$10:$J$2009,$A166,'Employee Mapping'!$K$10:$K$2009,BP$134,'Employee Mapping'!$L$10:$L$2009,BP$136)/COUNTA('Employee Mapping'!$G$10:$G$2009),""))</f>
        <v/>
      </c>
      <c r="BQ166" s="57">
        <f>IF(OR($A166="",BQ$136=""),"",IFERROR(COUNTIFS('Employee Mapping'!$J$10:$J$2009,$A166,'Employee Mapping'!$K$10:$K$2009,BQ$134,'Employee Mapping'!$L$10:$L$2009,BQ$136)/COUNTA('Employee Mapping'!$G$10:$G$2009),""))</f>
        <v/>
      </c>
      <c r="BR166" s="57">
        <f>IF(OR($A166="",BR$136=""),"",IFERROR(COUNTIFS('Employee Mapping'!$J$10:$J$2009,$A166,'Employee Mapping'!$K$10:$K$2009,BR$134,'Employee Mapping'!$L$10:$L$2009,BR$136)/COUNTA('Employee Mapping'!$G$10:$G$2009),""))</f>
        <v/>
      </c>
      <c r="BS166" s="57">
        <f>IF(OR($A166="",BS$136=""),"",IFERROR(COUNTIFS('Employee Mapping'!$J$10:$J$2009,$A166,'Employee Mapping'!$K$10:$K$2009,BS$134,'Employee Mapping'!$L$10:$L$2009,BS$136)/COUNTA('Employee Mapping'!$G$10:$G$2009),""))</f>
        <v/>
      </c>
      <c r="BT166" s="57">
        <f>IF(OR($A166="",BT$136=""),"",IFERROR(COUNTIFS('Employee Mapping'!$J$10:$J$2009,$A166,'Employee Mapping'!$K$10:$K$2009,BT$134,'Employee Mapping'!$L$10:$L$2009,BT$136)/COUNTA('Employee Mapping'!$G$10:$G$2009),""))</f>
        <v/>
      </c>
      <c r="BU166" s="57">
        <f>IF(OR($A166="",BU$136=""),"",IFERROR(COUNTIFS('Employee Mapping'!$J$10:$J$2009,$A166,'Employee Mapping'!$K$10:$K$2009,BU$134,'Employee Mapping'!$L$10:$L$2009,BU$136)/COUNTA('Employee Mapping'!$G$10:$G$2009),""))</f>
        <v/>
      </c>
      <c r="BV166" s="57">
        <f>IF(OR($A166="",BV$136=""),"",IFERROR(COUNTIFS('Employee Mapping'!$J$10:$J$2009,$A166,'Employee Mapping'!$K$10:$K$2009,BV$134,'Employee Mapping'!$L$10:$L$2009,BV$136)/COUNTA('Employee Mapping'!$G$10:$G$2009),""))</f>
        <v/>
      </c>
      <c r="BW166" s="57">
        <f>IF(OR($A166="",BW$136=""),"",IFERROR(COUNTIFS('Employee Mapping'!$J$10:$J$2009,$A166,'Employee Mapping'!$K$10:$K$2009,BW$134,'Employee Mapping'!$L$10:$L$2009,BW$136)/COUNTA('Employee Mapping'!$G$10:$G$2009),""))</f>
        <v/>
      </c>
      <c r="BX166" s="57">
        <f>IF(OR($A166="",BX$136=""),"",IFERROR(COUNTIFS('Employee Mapping'!$J$10:$J$2009,$A166,'Employee Mapping'!$K$10:$K$2009,BX$134,'Employee Mapping'!$L$10:$L$2009,BX$136)/COUNTA('Employee Mapping'!$G$10:$G$2009),""))</f>
        <v/>
      </c>
      <c r="BY166" s="57">
        <f>IF(OR($A166="",BY$136=""),"",IFERROR(COUNTIFS('Employee Mapping'!$J$10:$J$2009,$A166,'Employee Mapping'!$K$10:$K$2009,BY$134,'Employee Mapping'!$L$10:$L$2009,BY$136)/COUNTA('Employee Mapping'!$G$10:$G$2009),""))</f>
        <v/>
      </c>
      <c r="BZ166" s="57">
        <f>IF(OR($A166="",BZ$136=""),"",IFERROR(COUNTIFS('Employee Mapping'!$J$10:$J$2009,$A166,'Employee Mapping'!$K$10:$K$2009,BZ$134,'Employee Mapping'!$L$10:$L$2009,BZ$136)/COUNTA('Employee Mapping'!$G$10:$G$2009),""))</f>
        <v/>
      </c>
      <c r="CA166" s="57">
        <f>IF(OR($A166="",CA$136=""),"",IFERROR(COUNTIFS('Employee Mapping'!$J$10:$J$2009,$A166,'Employee Mapping'!$K$10:$K$2009,CA$134,'Employee Mapping'!$L$10:$L$2009,CA$136)/COUNTA('Employee Mapping'!$G$10:$G$2009),""))</f>
        <v/>
      </c>
      <c r="CB166" s="57">
        <f>IF(OR($A166="",CB$136=""),"",IFERROR(COUNTIFS('Employee Mapping'!$J$10:$J$2009,$A166,'Employee Mapping'!$K$10:$K$2009,CB$134,'Employee Mapping'!$L$10:$L$2009,CB$136)/COUNTA('Employee Mapping'!$G$10:$G$2009),""))</f>
        <v/>
      </c>
      <c r="CC166" s="57">
        <f>IF(OR($A166="",CC$136=""),"",IFERROR(COUNTIFS('Employee Mapping'!$J$10:$J$2009,$A166,'Employee Mapping'!$K$10:$K$2009,CC$134,'Employee Mapping'!$L$10:$L$2009,CC$136)/COUNTA('Employee Mapping'!$G$10:$G$2009),""))</f>
        <v/>
      </c>
      <c r="CD166" s="57">
        <f>IF(OR($A166="",CD$136=""),"",IFERROR(COUNTIFS('Employee Mapping'!$J$10:$J$2009,$A166,'Employee Mapping'!$K$10:$K$2009,CD$134,'Employee Mapping'!$L$10:$L$2009,CD$136)/COUNTA('Employee Mapping'!$G$10:$G$2009),""))</f>
        <v/>
      </c>
      <c r="CE166" s="57">
        <f>IF(OR($A166="",CE$136=""),"",IFERROR(COUNTIFS('Employee Mapping'!$J$10:$J$2009,$A166,'Employee Mapping'!$K$10:$K$2009,CE$134,'Employee Mapping'!$L$10:$L$2009,CE$136)/COUNTA('Employee Mapping'!$G$10:$G$2009),""))</f>
        <v/>
      </c>
      <c r="CF166" s="57">
        <f>IF(OR($A166="",CF$136=""),"",IFERROR(COUNTIFS('Employee Mapping'!$J$10:$J$2009,$A166,'Employee Mapping'!$K$10:$K$2009,CF$134,'Employee Mapping'!$L$10:$L$2009,CF$136)/COUNTA('Employee Mapping'!$G$10:$G$2009),""))</f>
        <v/>
      </c>
      <c r="CG166" s="57">
        <f>IF(OR($A166="",CG$136=""),"",IFERROR(COUNTIFS('Employee Mapping'!$J$10:$J$2009,$A166,'Employee Mapping'!$K$10:$K$2009,CG$134,'Employee Mapping'!$L$10:$L$2009,CG$136)/COUNTA('Employee Mapping'!$G$10:$G$2009),""))</f>
        <v/>
      </c>
      <c r="CH166" s="57">
        <f>IF(OR($A166="",CH$136=""),"",IFERROR(COUNTIFS('Employee Mapping'!$J$10:$J$2009,$A166,'Employee Mapping'!$K$10:$K$2009,CH$134,'Employee Mapping'!$L$10:$L$2009,CH$136)/COUNTA('Employee Mapping'!$G$10:$G$2009),""))</f>
        <v/>
      </c>
      <c r="CI166" s="57">
        <f>IF(OR($A166="",CI$136=""),"",IFERROR(COUNTIFS('Employee Mapping'!$J$10:$J$2009,$A166,'Employee Mapping'!$K$10:$K$2009,CI$134,'Employee Mapping'!$L$10:$L$2009,CI$136)/COUNTA('Employee Mapping'!$G$10:$G$2009),""))</f>
        <v/>
      </c>
      <c r="CJ166" s="57">
        <f>IF(OR($A166="",CJ$136=""),"",IFERROR(COUNTIFS('Employee Mapping'!$J$10:$J$2009,$A166,'Employee Mapping'!$K$10:$K$2009,CJ$134,'Employee Mapping'!$L$10:$L$2009,CJ$136)/COUNTA('Employee Mapping'!$G$10:$G$2009),""))</f>
        <v/>
      </c>
      <c r="CK166" s="57">
        <f>IF(OR($A166="",CK$136=""),"",IFERROR(COUNTIFS('Employee Mapping'!$J$10:$J$2009,$A166,'Employee Mapping'!$K$10:$K$2009,CK$134,'Employee Mapping'!$L$10:$L$2009,CK$136)/COUNTA('Employee Mapping'!$G$10:$G$2009),""))</f>
        <v/>
      </c>
      <c r="CL166" s="57">
        <f>IF(OR($A166="",CL$136=""),"",IFERROR(COUNTIFS('Employee Mapping'!$J$10:$J$2009,$A166,'Employee Mapping'!$K$10:$K$2009,CL$134,'Employee Mapping'!$L$10:$L$2009,CL$136)/COUNTA('Employee Mapping'!$G$10:$G$2009),""))</f>
        <v/>
      </c>
      <c r="CM166" s="57">
        <f>IF(OR($A166="",CM$136=""),"",IFERROR(COUNTIFS('Employee Mapping'!$J$10:$J$2009,$A166,'Employee Mapping'!$K$10:$K$2009,CM$134,'Employee Mapping'!$L$10:$L$2009,CM$136)/COUNTA('Employee Mapping'!$G$10:$G$2009),""))</f>
        <v/>
      </c>
      <c r="CN166" s="57">
        <f>IF(OR($A166="",CN$136=""),"",IFERROR(COUNTIFS('Employee Mapping'!$J$10:$J$2009,$A166,'Employee Mapping'!$K$10:$K$2009,CN$134,'Employee Mapping'!$L$10:$L$2009,CN$136)/COUNTA('Employee Mapping'!$G$10:$G$2009),""))</f>
        <v/>
      </c>
      <c r="CO166" s="57">
        <f>IF(OR($A166="",CO$136=""),"",IFERROR(COUNTIFS('Employee Mapping'!$J$10:$J$2009,$A166,'Employee Mapping'!$K$10:$K$2009,CO$134,'Employee Mapping'!$L$10:$L$2009,CO$136)/COUNTA('Employee Mapping'!$G$10:$G$2009),""))</f>
        <v/>
      </c>
      <c r="CP166" s="57">
        <f>IF(OR($A166="",CP$136=""),"",IFERROR(COUNTIFS('Employee Mapping'!$J$10:$J$2009,$A166,'Employee Mapping'!$K$10:$K$2009,CP$134,'Employee Mapping'!$L$10:$L$2009,CP$136)/COUNTA('Employee Mapping'!$G$10:$G$2009),""))</f>
        <v/>
      </c>
      <c r="CQ166" s="57">
        <f>IF(OR($A166="",CQ$136=""),"",IFERROR(COUNTIFS('Employee Mapping'!$J$10:$J$2009,$A166,'Employee Mapping'!$K$10:$K$2009,CQ$134,'Employee Mapping'!$L$10:$L$2009,CQ$136)/COUNTA('Employee Mapping'!$G$10:$G$2009),""))</f>
        <v/>
      </c>
      <c r="CR166" s="57">
        <f>IF(OR($A166="",CR$136=""),"",IFERROR(COUNTIFS('Employee Mapping'!$J$10:$J$2009,$A166,'Employee Mapping'!$K$10:$K$2009,CR$134,'Employee Mapping'!$L$10:$L$2009,CR$136)/COUNTA('Employee Mapping'!$G$10:$G$2009),""))</f>
        <v/>
      </c>
      <c r="CS166" s="57">
        <f>IF(OR($A166="",CS$136=""),"",IFERROR(COUNTIFS('Employee Mapping'!$J$10:$J$2009,$A166,'Employee Mapping'!$K$10:$K$2009,CS$134,'Employee Mapping'!$L$10:$L$2009,CS$136)/COUNTA('Employee Mapping'!$G$10:$G$2009),""))</f>
        <v/>
      </c>
      <c r="CT166" s="57">
        <f>IF(OR($A166="",CT$136=""),"",IFERROR(COUNTIFS('Employee Mapping'!$J$10:$J$2009,$A166,'Employee Mapping'!$K$10:$K$2009,CT$134,'Employee Mapping'!$L$10:$L$2009,CT$136)/COUNTA('Employee Mapping'!$G$10:$G$2009),""))</f>
        <v/>
      </c>
      <c r="CU166" s="58">
        <f>IF($A166="","",SUM(C166:CT166))</f>
        <v/>
      </c>
    </row>
    <row r="167">
      <c r="A167">
        <f>IF(SETUP!$C178="","",SETUP!$C178)</f>
        <v/>
      </c>
      <c r="B167" s="9">
        <f>IF(SETUP!$C178="","",SETUP!$B178&amp;" / "&amp;SETUP!$D178)</f>
        <v/>
      </c>
      <c r="C167" s="57">
        <f>IF(OR($A167="",C$136=""),"",IFERROR(COUNTIFS('Employee Mapping'!$J$10:$J$2009,$A167,'Employee Mapping'!$K$10:$K$2009,C$134,'Employee Mapping'!$L$10:$L$2009,C$136)/COUNTA('Employee Mapping'!$G$10:$G$2009),""))</f>
        <v/>
      </c>
      <c r="D167" s="57">
        <f>IF(OR($A167="",D$136=""),"",IFERROR(COUNTIFS('Employee Mapping'!$J$10:$J$2009,$A167,'Employee Mapping'!$K$10:$K$2009,D$134,'Employee Mapping'!$L$10:$L$2009,D$136)/COUNTA('Employee Mapping'!$G$10:$G$2009),""))</f>
        <v/>
      </c>
      <c r="E167" s="57">
        <f>IF(OR($A167="",E$136=""),"",IFERROR(COUNTIFS('Employee Mapping'!$J$10:$J$2009,$A167,'Employee Mapping'!$K$10:$K$2009,E$134,'Employee Mapping'!$L$10:$L$2009,E$136)/COUNTA('Employee Mapping'!$G$10:$G$2009),""))</f>
        <v/>
      </c>
      <c r="F167" s="57">
        <f>IF(OR($A167="",F$136=""),"",IFERROR(COUNTIFS('Employee Mapping'!$J$10:$J$2009,$A167,'Employee Mapping'!$K$10:$K$2009,F$134,'Employee Mapping'!$L$10:$L$2009,F$136)/COUNTA('Employee Mapping'!$G$10:$G$2009),""))</f>
        <v/>
      </c>
      <c r="G167" s="57">
        <f>IF(OR($A167="",G$136=""),"",IFERROR(COUNTIFS('Employee Mapping'!$J$10:$J$2009,$A167,'Employee Mapping'!$K$10:$K$2009,G$134,'Employee Mapping'!$L$10:$L$2009,G$136)/COUNTA('Employee Mapping'!$G$10:$G$2009),""))</f>
        <v/>
      </c>
      <c r="H167" s="57">
        <f>IF(OR($A167="",H$136=""),"",IFERROR(COUNTIFS('Employee Mapping'!$J$10:$J$2009,$A167,'Employee Mapping'!$K$10:$K$2009,H$134,'Employee Mapping'!$L$10:$L$2009,H$136)/COUNTA('Employee Mapping'!$G$10:$G$2009),""))</f>
        <v/>
      </c>
      <c r="I167" s="57">
        <f>IF(OR($A167="",I$136=""),"",IFERROR(COUNTIFS('Employee Mapping'!$J$10:$J$2009,$A167,'Employee Mapping'!$K$10:$K$2009,I$134,'Employee Mapping'!$L$10:$L$2009,I$136)/COUNTA('Employee Mapping'!$G$10:$G$2009),""))</f>
        <v/>
      </c>
      <c r="J167" s="57">
        <f>IF(OR($A167="",J$136=""),"",IFERROR(COUNTIFS('Employee Mapping'!$J$10:$J$2009,$A167,'Employee Mapping'!$K$10:$K$2009,J$134,'Employee Mapping'!$L$10:$L$2009,J$136)/COUNTA('Employee Mapping'!$G$10:$G$2009),""))</f>
        <v/>
      </c>
      <c r="K167" s="57">
        <f>IF(OR($A167="",K$136=""),"",IFERROR(COUNTIFS('Employee Mapping'!$J$10:$J$2009,$A167,'Employee Mapping'!$K$10:$K$2009,K$134,'Employee Mapping'!$L$10:$L$2009,K$136)/COUNTA('Employee Mapping'!$G$10:$G$2009),""))</f>
        <v/>
      </c>
      <c r="L167" s="57">
        <f>IF(OR($A167="",L$136=""),"",IFERROR(COUNTIFS('Employee Mapping'!$J$10:$J$2009,$A167,'Employee Mapping'!$K$10:$K$2009,L$134,'Employee Mapping'!$L$10:$L$2009,L$136)/COUNTA('Employee Mapping'!$G$10:$G$2009),""))</f>
        <v/>
      </c>
      <c r="M167" s="57">
        <f>IF(OR($A167="",M$136=""),"",IFERROR(COUNTIFS('Employee Mapping'!$J$10:$J$2009,$A167,'Employee Mapping'!$K$10:$K$2009,M$134,'Employee Mapping'!$L$10:$L$2009,M$136)/COUNTA('Employee Mapping'!$G$10:$G$2009),""))</f>
        <v/>
      </c>
      <c r="N167" s="57">
        <f>IF(OR($A167="",N$136=""),"",IFERROR(COUNTIFS('Employee Mapping'!$J$10:$J$2009,$A167,'Employee Mapping'!$K$10:$K$2009,N$134,'Employee Mapping'!$L$10:$L$2009,N$136)/COUNTA('Employee Mapping'!$G$10:$G$2009),""))</f>
        <v/>
      </c>
      <c r="O167" s="57">
        <f>IF(OR($A167="",O$136=""),"",IFERROR(COUNTIFS('Employee Mapping'!$J$10:$J$2009,$A167,'Employee Mapping'!$K$10:$K$2009,O$134,'Employee Mapping'!$L$10:$L$2009,O$136)/COUNTA('Employee Mapping'!$G$10:$G$2009),""))</f>
        <v/>
      </c>
      <c r="P167" s="57">
        <f>IF(OR($A167="",P$136=""),"",IFERROR(COUNTIFS('Employee Mapping'!$J$10:$J$2009,$A167,'Employee Mapping'!$K$10:$K$2009,P$134,'Employee Mapping'!$L$10:$L$2009,P$136)/COUNTA('Employee Mapping'!$G$10:$G$2009),""))</f>
        <v/>
      </c>
      <c r="Q167" s="57">
        <f>IF(OR($A167="",Q$136=""),"",IFERROR(COUNTIFS('Employee Mapping'!$J$10:$J$2009,$A167,'Employee Mapping'!$K$10:$K$2009,Q$134,'Employee Mapping'!$L$10:$L$2009,Q$136)/COUNTA('Employee Mapping'!$G$10:$G$2009),""))</f>
        <v/>
      </c>
      <c r="R167" s="57">
        <f>IF(OR($A167="",R$136=""),"",IFERROR(COUNTIFS('Employee Mapping'!$J$10:$J$2009,$A167,'Employee Mapping'!$K$10:$K$2009,R$134,'Employee Mapping'!$L$10:$L$2009,R$136)/COUNTA('Employee Mapping'!$G$10:$G$2009),""))</f>
        <v/>
      </c>
      <c r="S167" s="57">
        <f>IF(OR($A167="",S$136=""),"",IFERROR(COUNTIFS('Employee Mapping'!$J$10:$J$2009,$A167,'Employee Mapping'!$K$10:$K$2009,S$134,'Employee Mapping'!$L$10:$L$2009,S$136)/COUNTA('Employee Mapping'!$G$10:$G$2009),""))</f>
        <v/>
      </c>
      <c r="T167" s="57">
        <f>IF(OR($A167="",T$136=""),"",IFERROR(COUNTIFS('Employee Mapping'!$J$10:$J$2009,$A167,'Employee Mapping'!$K$10:$K$2009,T$134,'Employee Mapping'!$L$10:$L$2009,T$136)/COUNTA('Employee Mapping'!$G$10:$G$2009),""))</f>
        <v/>
      </c>
      <c r="U167" s="57">
        <f>IF(OR($A167="",U$136=""),"",IFERROR(COUNTIFS('Employee Mapping'!$J$10:$J$2009,$A167,'Employee Mapping'!$K$10:$K$2009,U$134,'Employee Mapping'!$L$10:$L$2009,U$136)/COUNTA('Employee Mapping'!$G$10:$G$2009),""))</f>
        <v/>
      </c>
      <c r="V167" s="57">
        <f>IF(OR($A167="",V$136=""),"",IFERROR(COUNTIFS('Employee Mapping'!$J$10:$J$2009,$A167,'Employee Mapping'!$K$10:$K$2009,V$134,'Employee Mapping'!$L$10:$L$2009,V$136)/COUNTA('Employee Mapping'!$G$10:$G$2009),""))</f>
        <v/>
      </c>
      <c r="W167" s="57">
        <f>IF(OR($A167="",W$136=""),"",IFERROR(COUNTIFS('Employee Mapping'!$J$10:$J$2009,$A167,'Employee Mapping'!$K$10:$K$2009,W$134,'Employee Mapping'!$L$10:$L$2009,W$136)/COUNTA('Employee Mapping'!$G$10:$G$2009),""))</f>
        <v/>
      </c>
      <c r="X167" s="57">
        <f>IF(OR($A167="",X$136=""),"",IFERROR(COUNTIFS('Employee Mapping'!$J$10:$J$2009,$A167,'Employee Mapping'!$K$10:$K$2009,X$134,'Employee Mapping'!$L$10:$L$2009,X$136)/COUNTA('Employee Mapping'!$G$10:$G$2009),""))</f>
        <v/>
      </c>
      <c r="Y167" s="57">
        <f>IF(OR($A167="",Y$136=""),"",IFERROR(COUNTIFS('Employee Mapping'!$J$10:$J$2009,$A167,'Employee Mapping'!$K$10:$K$2009,Y$134,'Employee Mapping'!$L$10:$L$2009,Y$136)/COUNTA('Employee Mapping'!$G$10:$G$2009),""))</f>
        <v/>
      </c>
      <c r="Z167" s="57">
        <f>IF(OR($A167="",Z$136=""),"",IFERROR(COUNTIFS('Employee Mapping'!$J$10:$J$2009,$A167,'Employee Mapping'!$K$10:$K$2009,Z$134,'Employee Mapping'!$L$10:$L$2009,Z$136)/COUNTA('Employee Mapping'!$G$10:$G$2009),""))</f>
        <v/>
      </c>
      <c r="AA167" s="57">
        <f>IF(OR($A167="",AA$136=""),"",IFERROR(COUNTIFS('Employee Mapping'!$J$10:$J$2009,$A167,'Employee Mapping'!$K$10:$K$2009,AA$134,'Employee Mapping'!$L$10:$L$2009,AA$136)/COUNTA('Employee Mapping'!$G$10:$G$2009),""))</f>
        <v/>
      </c>
      <c r="AB167" s="57">
        <f>IF(OR($A167="",AB$136=""),"",IFERROR(COUNTIFS('Employee Mapping'!$J$10:$J$2009,$A167,'Employee Mapping'!$K$10:$K$2009,AB$134,'Employee Mapping'!$L$10:$L$2009,AB$136)/COUNTA('Employee Mapping'!$G$10:$G$2009),""))</f>
        <v/>
      </c>
      <c r="AC167" s="57">
        <f>IF(OR($A167="",AC$136=""),"",IFERROR(COUNTIFS('Employee Mapping'!$J$10:$J$2009,$A167,'Employee Mapping'!$K$10:$K$2009,AC$134,'Employee Mapping'!$L$10:$L$2009,AC$136)/COUNTA('Employee Mapping'!$G$10:$G$2009),""))</f>
        <v/>
      </c>
      <c r="AD167" s="57">
        <f>IF(OR($A167="",AD$136=""),"",IFERROR(COUNTIFS('Employee Mapping'!$J$10:$J$2009,$A167,'Employee Mapping'!$K$10:$K$2009,AD$134,'Employee Mapping'!$L$10:$L$2009,AD$136)/COUNTA('Employee Mapping'!$G$10:$G$2009),""))</f>
        <v/>
      </c>
      <c r="AE167" s="57">
        <f>IF(OR($A167="",AE$136=""),"",IFERROR(COUNTIFS('Employee Mapping'!$J$10:$J$2009,$A167,'Employee Mapping'!$K$10:$K$2009,AE$134,'Employee Mapping'!$L$10:$L$2009,AE$136)/COUNTA('Employee Mapping'!$G$10:$G$2009),""))</f>
        <v/>
      </c>
      <c r="AF167" s="57">
        <f>IF(OR($A167="",AF$136=""),"",IFERROR(COUNTIFS('Employee Mapping'!$J$10:$J$2009,$A167,'Employee Mapping'!$K$10:$K$2009,AF$134,'Employee Mapping'!$L$10:$L$2009,AF$136)/COUNTA('Employee Mapping'!$G$10:$G$2009),""))</f>
        <v/>
      </c>
      <c r="AG167" s="57">
        <f>IF(OR($A167="",AG$136=""),"",IFERROR(COUNTIFS('Employee Mapping'!$J$10:$J$2009,$A167,'Employee Mapping'!$K$10:$K$2009,AG$134,'Employee Mapping'!$L$10:$L$2009,AG$136)/COUNTA('Employee Mapping'!$G$10:$G$2009),""))</f>
        <v/>
      </c>
      <c r="AH167" s="57">
        <f>IF(OR($A167="",AH$136=""),"",IFERROR(COUNTIFS('Employee Mapping'!$J$10:$J$2009,$A167,'Employee Mapping'!$K$10:$K$2009,AH$134,'Employee Mapping'!$L$10:$L$2009,AH$136)/COUNTA('Employee Mapping'!$G$10:$G$2009),""))</f>
        <v/>
      </c>
      <c r="AI167" s="57">
        <f>IF(OR($A167="",AI$136=""),"",IFERROR(COUNTIFS('Employee Mapping'!$J$10:$J$2009,$A167,'Employee Mapping'!$K$10:$K$2009,AI$134,'Employee Mapping'!$L$10:$L$2009,AI$136)/COUNTA('Employee Mapping'!$G$10:$G$2009),""))</f>
        <v/>
      </c>
      <c r="AJ167" s="57">
        <f>IF(OR($A167="",AJ$136=""),"",IFERROR(COUNTIFS('Employee Mapping'!$J$10:$J$2009,$A167,'Employee Mapping'!$K$10:$K$2009,AJ$134,'Employee Mapping'!$L$10:$L$2009,AJ$136)/COUNTA('Employee Mapping'!$G$10:$G$2009),""))</f>
        <v/>
      </c>
      <c r="AK167" s="57">
        <f>IF(OR($A167="",AK$136=""),"",IFERROR(COUNTIFS('Employee Mapping'!$J$10:$J$2009,$A167,'Employee Mapping'!$K$10:$K$2009,AK$134,'Employee Mapping'!$L$10:$L$2009,AK$136)/COUNTA('Employee Mapping'!$G$10:$G$2009),""))</f>
        <v/>
      </c>
      <c r="AL167" s="57">
        <f>IF(OR($A167="",AL$136=""),"",IFERROR(COUNTIFS('Employee Mapping'!$J$10:$J$2009,$A167,'Employee Mapping'!$K$10:$K$2009,AL$134,'Employee Mapping'!$L$10:$L$2009,AL$136)/COUNTA('Employee Mapping'!$G$10:$G$2009),""))</f>
        <v/>
      </c>
      <c r="AM167" s="57">
        <f>IF(OR($A167="",AM$136=""),"",IFERROR(COUNTIFS('Employee Mapping'!$J$10:$J$2009,$A167,'Employee Mapping'!$K$10:$K$2009,AM$134,'Employee Mapping'!$L$10:$L$2009,AM$136)/COUNTA('Employee Mapping'!$G$10:$G$2009),""))</f>
        <v/>
      </c>
      <c r="AN167" s="57">
        <f>IF(OR($A167="",AN$136=""),"",IFERROR(COUNTIFS('Employee Mapping'!$J$10:$J$2009,$A167,'Employee Mapping'!$K$10:$K$2009,AN$134,'Employee Mapping'!$L$10:$L$2009,AN$136)/COUNTA('Employee Mapping'!$G$10:$G$2009),""))</f>
        <v/>
      </c>
      <c r="AO167" s="57">
        <f>IF(OR($A167="",AO$136=""),"",IFERROR(COUNTIFS('Employee Mapping'!$J$10:$J$2009,$A167,'Employee Mapping'!$K$10:$K$2009,AO$134,'Employee Mapping'!$L$10:$L$2009,AO$136)/COUNTA('Employee Mapping'!$G$10:$G$2009),""))</f>
        <v/>
      </c>
      <c r="AP167" s="57">
        <f>IF(OR($A167="",AP$136=""),"",IFERROR(COUNTIFS('Employee Mapping'!$J$10:$J$2009,$A167,'Employee Mapping'!$K$10:$K$2009,AP$134,'Employee Mapping'!$L$10:$L$2009,AP$136)/COUNTA('Employee Mapping'!$G$10:$G$2009),""))</f>
        <v/>
      </c>
      <c r="AQ167" s="57">
        <f>IF(OR($A167="",AQ$136=""),"",IFERROR(COUNTIFS('Employee Mapping'!$J$10:$J$2009,$A167,'Employee Mapping'!$K$10:$K$2009,AQ$134,'Employee Mapping'!$L$10:$L$2009,AQ$136)/COUNTA('Employee Mapping'!$G$10:$G$2009),""))</f>
        <v/>
      </c>
      <c r="AR167" s="57">
        <f>IF(OR($A167="",AR$136=""),"",IFERROR(COUNTIFS('Employee Mapping'!$J$10:$J$2009,$A167,'Employee Mapping'!$K$10:$K$2009,AR$134,'Employee Mapping'!$L$10:$L$2009,AR$136)/COUNTA('Employee Mapping'!$G$10:$G$2009),""))</f>
        <v/>
      </c>
      <c r="AS167" s="57">
        <f>IF(OR($A167="",AS$136=""),"",IFERROR(COUNTIFS('Employee Mapping'!$J$10:$J$2009,$A167,'Employee Mapping'!$K$10:$K$2009,AS$134,'Employee Mapping'!$L$10:$L$2009,AS$136)/COUNTA('Employee Mapping'!$G$10:$G$2009),""))</f>
        <v/>
      </c>
      <c r="AT167" s="57">
        <f>IF(OR($A167="",AT$136=""),"",IFERROR(COUNTIFS('Employee Mapping'!$J$10:$J$2009,$A167,'Employee Mapping'!$K$10:$K$2009,AT$134,'Employee Mapping'!$L$10:$L$2009,AT$136)/COUNTA('Employee Mapping'!$G$10:$G$2009),""))</f>
        <v/>
      </c>
      <c r="AU167" s="57">
        <f>IF(OR($A167="",AU$136=""),"",IFERROR(COUNTIFS('Employee Mapping'!$J$10:$J$2009,$A167,'Employee Mapping'!$K$10:$K$2009,AU$134,'Employee Mapping'!$L$10:$L$2009,AU$136)/COUNTA('Employee Mapping'!$G$10:$G$2009),""))</f>
        <v/>
      </c>
      <c r="AV167" s="57">
        <f>IF(OR($A167="",AV$136=""),"",IFERROR(COUNTIFS('Employee Mapping'!$J$10:$J$2009,$A167,'Employee Mapping'!$K$10:$K$2009,AV$134,'Employee Mapping'!$L$10:$L$2009,AV$136)/COUNTA('Employee Mapping'!$G$10:$G$2009),""))</f>
        <v/>
      </c>
      <c r="AW167" s="57">
        <f>IF(OR($A167="",AW$136=""),"",IFERROR(COUNTIFS('Employee Mapping'!$J$10:$J$2009,$A167,'Employee Mapping'!$K$10:$K$2009,AW$134,'Employee Mapping'!$L$10:$L$2009,AW$136)/COUNTA('Employee Mapping'!$G$10:$G$2009),""))</f>
        <v/>
      </c>
      <c r="AX167" s="57">
        <f>IF(OR($A167="",AX$136=""),"",IFERROR(COUNTIFS('Employee Mapping'!$J$10:$J$2009,$A167,'Employee Mapping'!$K$10:$K$2009,AX$134,'Employee Mapping'!$L$10:$L$2009,AX$136)/COUNTA('Employee Mapping'!$G$10:$G$2009),""))</f>
        <v/>
      </c>
      <c r="AY167" s="57">
        <f>IF(OR($A167="",AY$136=""),"",IFERROR(COUNTIFS('Employee Mapping'!$J$10:$J$2009,$A167,'Employee Mapping'!$K$10:$K$2009,AY$134,'Employee Mapping'!$L$10:$L$2009,AY$136)/COUNTA('Employee Mapping'!$G$10:$G$2009),""))</f>
        <v/>
      </c>
      <c r="AZ167" s="57">
        <f>IF(OR($A167="",AZ$136=""),"",IFERROR(COUNTIFS('Employee Mapping'!$J$10:$J$2009,$A167,'Employee Mapping'!$K$10:$K$2009,AZ$134,'Employee Mapping'!$L$10:$L$2009,AZ$136)/COUNTA('Employee Mapping'!$G$10:$G$2009),""))</f>
        <v/>
      </c>
      <c r="BA167" s="57">
        <f>IF(OR($A167="",BA$136=""),"",IFERROR(COUNTIFS('Employee Mapping'!$J$10:$J$2009,$A167,'Employee Mapping'!$K$10:$K$2009,BA$134,'Employee Mapping'!$L$10:$L$2009,BA$136)/COUNTA('Employee Mapping'!$G$10:$G$2009),""))</f>
        <v/>
      </c>
      <c r="BB167" s="57">
        <f>IF(OR($A167="",BB$136=""),"",IFERROR(COUNTIFS('Employee Mapping'!$J$10:$J$2009,$A167,'Employee Mapping'!$K$10:$K$2009,BB$134,'Employee Mapping'!$L$10:$L$2009,BB$136)/COUNTA('Employee Mapping'!$G$10:$G$2009),""))</f>
        <v/>
      </c>
      <c r="BC167" s="57">
        <f>IF(OR($A167="",BC$136=""),"",IFERROR(COUNTIFS('Employee Mapping'!$J$10:$J$2009,$A167,'Employee Mapping'!$K$10:$K$2009,BC$134,'Employee Mapping'!$L$10:$L$2009,BC$136)/COUNTA('Employee Mapping'!$G$10:$G$2009),""))</f>
        <v/>
      </c>
      <c r="BD167" s="57">
        <f>IF(OR($A167="",BD$136=""),"",IFERROR(COUNTIFS('Employee Mapping'!$J$10:$J$2009,$A167,'Employee Mapping'!$K$10:$K$2009,BD$134,'Employee Mapping'!$L$10:$L$2009,BD$136)/COUNTA('Employee Mapping'!$G$10:$G$2009),""))</f>
        <v/>
      </c>
      <c r="BE167" s="57">
        <f>IF(OR($A167="",BE$136=""),"",IFERROR(COUNTIFS('Employee Mapping'!$J$10:$J$2009,$A167,'Employee Mapping'!$K$10:$K$2009,BE$134,'Employee Mapping'!$L$10:$L$2009,BE$136)/COUNTA('Employee Mapping'!$G$10:$G$2009),""))</f>
        <v/>
      </c>
      <c r="BF167" s="57">
        <f>IF(OR($A167="",BF$136=""),"",IFERROR(COUNTIFS('Employee Mapping'!$J$10:$J$2009,$A167,'Employee Mapping'!$K$10:$K$2009,BF$134,'Employee Mapping'!$L$10:$L$2009,BF$136)/COUNTA('Employee Mapping'!$G$10:$G$2009),""))</f>
        <v/>
      </c>
      <c r="BG167" s="57">
        <f>IF(OR($A167="",BG$136=""),"",IFERROR(COUNTIFS('Employee Mapping'!$J$10:$J$2009,$A167,'Employee Mapping'!$K$10:$K$2009,BG$134,'Employee Mapping'!$L$10:$L$2009,BG$136)/COUNTA('Employee Mapping'!$G$10:$G$2009),""))</f>
        <v/>
      </c>
      <c r="BH167" s="57">
        <f>IF(OR($A167="",BH$136=""),"",IFERROR(COUNTIFS('Employee Mapping'!$J$10:$J$2009,$A167,'Employee Mapping'!$K$10:$K$2009,BH$134,'Employee Mapping'!$L$10:$L$2009,BH$136)/COUNTA('Employee Mapping'!$G$10:$G$2009),""))</f>
        <v/>
      </c>
      <c r="BI167" s="57">
        <f>IF(OR($A167="",BI$136=""),"",IFERROR(COUNTIFS('Employee Mapping'!$J$10:$J$2009,$A167,'Employee Mapping'!$K$10:$K$2009,BI$134,'Employee Mapping'!$L$10:$L$2009,BI$136)/COUNTA('Employee Mapping'!$G$10:$G$2009),""))</f>
        <v/>
      </c>
      <c r="BJ167" s="57">
        <f>IF(OR($A167="",BJ$136=""),"",IFERROR(COUNTIFS('Employee Mapping'!$J$10:$J$2009,$A167,'Employee Mapping'!$K$10:$K$2009,BJ$134,'Employee Mapping'!$L$10:$L$2009,BJ$136)/COUNTA('Employee Mapping'!$G$10:$G$2009),""))</f>
        <v/>
      </c>
      <c r="BK167" s="57">
        <f>IF(OR($A167="",BK$136=""),"",IFERROR(COUNTIFS('Employee Mapping'!$J$10:$J$2009,$A167,'Employee Mapping'!$K$10:$K$2009,BK$134,'Employee Mapping'!$L$10:$L$2009,BK$136)/COUNTA('Employee Mapping'!$G$10:$G$2009),""))</f>
        <v/>
      </c>
      <c r="BL167" s="57">
        <f>IF(OR($A167="",BL$136=""),"",IFERROR(COUNTIFS('Employee Mapping'!$J$10:$J$2009,$A167,'Employee Mapping'!$K$10:$K$2009,BL$134,'Employee Mapping'!$L$10:$L$2009,BL$136)/COUNTA('Employee Mapping'!$G$10:$G$2009),""))</f>
        <v/>
      </c>
      <c r="BM167" s="57">
        <f>IF(OR($A167="",BM$136=""),"",IFERROR(COUNTIFS('Employee Mapping'!$J$10:$J$2009,$A167,'Employee Mapping'!$K$10:$K$2009,BM$134,'Employee Mapping'!$L$10:$L$2009,BM$136)/COUNTA('Employee Mapping'!$G$10:$G$2009),""))</f>
        <v/>
      </c>
      <c r="BN167" s="57">
        <f>IF(OR($A167="",BN$136=""),"",IFERROR(COUNTIFS('Employee Mapping'!$J$10:$J$2009,$A167,'Employee Mapping'!$K$10:$K$2009,BN$134,'Employee Mapping'!$L$10:$L$2009,BN$136)/COUNTA('Employee Mapping'!$G$10:$G$2009),""))</f>
        <v/>
      </c>
      <c r="BO167" s="57">
        <f>IF(OR($A167="",BO$136=""),"",IFERROR(COUNTIFS('Employee Mapping'!$J$10:$J$2009,$A167,'Employee Mapping'!$K$10:$K$2009,BO$134,'Employee Mapping'!$L$10:$L$2009,BO$136)/COUNTA('Employee Mapping'!$G$10:$G$2009),""))</f>
        <v/>
      </c>
      <c r="BP167" s="57">
        <f>IF(OR($A167="",BP$136=""),"",IFERROR(COUNTIFS('Employee Mapping'!$J$10:$J$2009,$A167,'Employee Mapping'!$K$10:$K$2009,BP$134,'Employee Mapping'!$L$10:$L$2009,BP$136)/COUNTA('Employee Mapping'!$G$10:$G$2009),""))</f>
        <v/>
      </c>
      <c r="BQ167" s="57">
        <f>IF(OR($A167="",BQ$136=""),"",IFERROR(COUNTIFS('Employee Mapping'!$J$10:$J$2009,$A167,'Employee Mapping'!$K$10:$K$2009,BQ$134,'Employee Mapping'!$L$10:$L$2009,BQ$136)/COUNTA('Employee Mapping'!$G$10:$G$2009),""))</f>
        <v/>
      </c>
      <c r="BR167" s="57">
        <f>IF(OR($A167="",BR$136=""),"",IFERROR(COUNTIFS('Employee Mapping'!$J$10:$J$2009,$A167,'Employee Mapping'!$K$10:$K$2009,BR$134,'Employee Mapping'!$L$10:$L$2009,BR$136)/COUNTA('Employee Mapping'!$G$10:$G$2009),""))</f>
        <v/>
      </c>
      <c r="BS167" s="57">
        <f>IF(OR($A167="",BS$136=""),"",IFERROR(COUNTIFS('Employee Mapping'!$J$10:$J$2009,$A167,'Employee Mapping'!$K$10:$K$2009,BS$134,'Employee Mapping'!$L$10:$L$2009,BS$136)/COUNTA('Employee Mapping'!$G$10:$G$2009),""))</f>
        <v/>
      </c>
      <c r="BT167" s="57">
        <f>IF(OR($A167="",BT$136=""),"",IFERROR(COUNTIFS('Employee Mapping'!$J$10:$J$2009,$A167,'Employee Mapping'!$K$10:$K$2009,BT$134,'Employee Mapping'!$L$10:$L$2009,BT$136)/COUNTA('Employee Mapping'!$G$10:$G$2009),""))</f>
        <v/>
      </c>
      <c r="BU167" s="57">
        <f>IF(OR($A167="",BU$136=""),"",IFERROR(COUNTIFS('Employee Mapping'!$J$10:$J$2009,$A167,'Employee Mapping'!$K$10:$K$2009,BU$134,'Employee Mapping'!$L$10:$L$2009,BU$136)/COUNTA('Employee Mapping'!$G$10:$G$2009),""))</f>
        <v/>
      </c>
      <c r="BV167" s="57">
        <f>IF(OR($A167="",BV$136=""),"",IFERROR(COUNTIFS('Employee Mapping'!$J$10:$J$2009,$A167,'Employee Mapping'!$K$10:$K$2009,BV$134,'Employee Mapping'!$L$10:$L$2009,BV$136)/COUNTA('Employee Mapping'!$G$10:$G$2009),""))</f>
        <v/>
      </c>
      <c r="BW167" s="57">
        <f>IF(OR($A167="",BW$136=""),"",IFERROR(COUNTIFS('Employee Mapping'!$J$10:$J$2009,$A167,'Employee Mapping'!$K$10:$K$2009,BW$134,'Employee Mapping'!$L$10:$L$2009,BW$136)/COUNTA('Employee Mapping'!$G$10:$G$2009),""))</f>
        <v/>
      </c>
      <c r="BX167" s="57">
        <f>IF(OR($A167="",BX$136=""),"",IFERROR(COUNTIFS('Employee Mapping'!$J$10:$J$2009,$A167,'Employee Mapping'!$K$10:$K$2009,BX$134,'Employee Mapping'!$L$10:$L$2009,BX$136)/COUNTA('Employee Mapping'!$G$10:$G$2009),""))</f>
        <v/>
      </c>
      <c r="BY167" s="57">
        <f>IF(OR($A167="",BY$136=""),"",IFERROR(COUNTIFS('Employee Mapping'!$J$10:$J$2009,$A167,'Employee Mapping'!$K$10:$K$2009,BY$134,'Employee Mapping'!$L$10:$L$2009,BY$136)/COUNTA('Employee Mapping'!$G$10:$G$2009),""))</f>
        <v/>
      </c>
      <c r="BZ167" s="57">
        <f>IF(OR($A167="",BZ$136=""),"",IFERROR(COUNTIFS('Employee Mapping'!$J$10:$J$2009,$A167,'Employee Mapping'!$K$10:$K$2009,BZ$134,'Employee Mapping'!$L$10:$L$2009,BZ$136)/COUNTA('Employee Mapping'!$G$10:$G$2009),""))</f>
        <v/>
      </c>
      <c r="CA167" s="57">
        <f>IF(OR($A167="",CA$136=""),"",IFERROR(COUNTIFS('Employee Mapping'!$J$10:$J$2009,$A167,'Employee Mapping'!$K$10:$K$2009,CA$134,'Employee Mapping'!$L$10:$L$2009,CA$136)/COUNTA('Employee Mapping'!$G$10:$G$2009),""))</f>
        <v/>
      </c>
      <c r="CB167" s="57">
        <f>IF(OR($A167="",CB$136=""),"",IFERROR(COUNTIFS('Employee Mapping'!$J$10:$J$2009,$A167,'Employee Mapping'!$K$10:$K$2009,CB$134,'Employee Mapping'!$L$10:$L$2009,CB$136)/COUNTA('Employee Mapping'!$G$10:$G$2009),""))</f>
        <v/>
      </c>
      <c r="CC167" s="57">
        <f>IF(OR($A167="",CC$136=""),"",IFERROR(COUNTIFS('Employee Mapping'!$J$10:$J$2009,$A167,'Employee Mapping'!$K$10:$K$2009,CC$134,'Employee Mapping'!$L$10:$L$2009,CC$136)/COUNTA('Employee Mapping'!$G$10:$G$2009),""))</f>
        <v/>
      </c>
      <c r="CD167" s="57">
        <f>IF(OR($A167="",CD$136=""),"",IFERROR(COUNTIFS('Employee Mapping'!$J$10:$J$2009,$A167,'Employee Mapping'!$K$10:$K$2009,CD$134,'Employee Mapping'!$L$10:$L$2009,CD$136)/COUNTA('Employee Mapping'!$G$10:$G$2009),""))</f>
        <v/>
      </c>
      <c r="CE167" s="57">
        <f>IF(OR($A167="",CE$136=""),"",IFERROR(COUNTIFS('Employee Mapping'!$J$10:$J$2009,$A167,'Employee Mapping'!$K$10:$K$2009,CE$134,'Employee Mapping'!$L$10:$L$2009,CE$136)/COUNTA('Employee Mapping'!$G$10:$G$2009),""))</f>
        <v/>
      </c>
      <c r="CF167" s="57">
        <f>IF(OR($A167="",CF$136=""),"",IFERROR(COUNTIFS('Employee Mapping'!$J$10:$J$2009,$A167,'Employee Mapping'!$K$10:$K$2009,CF$134,'Employee Mapping'!$L$10:$L$2009,CF$136)/COUNTA('Employee Mapping'!$G$10:$G$2009),""))</f>
        <v/>
      </c>
      <c r="CG167" s="57">
        <f>IF(OR($A167="",CG$136=""),"",IFERROR(COUNTIFS('Employee Mapping'!$J$10:$J$2009,$A167,'Employee Mapping'!$K$10:$K$2009,CG$134,'Employee Mapping'!$L$10:$L$2009,CG$136)/COUNTA('Employee Mapping'!$G$10:$G$2009),""))</f>
        <v/>
      </c>
      <c r="CH167" s="57">
        <f>IF(OR($A167="",CH$136=""),"",IFERROR(COUNTIFS('Employee Mapping'!$J$10:$J$2009,$A167,'Employee Mapping'!$K$10:$K$2009,CH$134,'Employee Mapping'!$L$10:$L$2009,CH$136)/COUNTA('Employee Mapping'!$G$10:$G$2009),""))</f>
        <v/>
      </c>
      <c r="CI167" s="57">
        <f>IF(OR($A167="",CI$136=""),"",IFERROR(COUNTIFS('Employee Mapping'!$J$10:$J$2009,$A167,'Employee Mapping'!$K$10:$K$2009,CI$134,'Employee Mapping'!$L$10:$L$2009,CI$136)/COUNTA('Employee Mapping'!$G$10:$G$2009),""))</f>
        <v/>
      </c>
      <c r="CJ167" s="57">
        <f>IF(OR($A167="",CJ$136=""),"",IFERROR(COUNTIFS('Employee Mapping'!$J$10:$J$2009,$A167,'Employee Mapping'!$K$10:$K$2009,CJ$134,'Employee Mapping'!$L$10:$L$2009,CJ$136)/COUNTA('Employee Mapping'!$G$10:$G$2009),""))</f>
        <v/>
      </c>
      <c r="CK167" s="57">
        <f>IF(OR($A167="",CK$136=""),"",IFERROR(COUNTIFS('Employee Mapping'!$J$10:$J$2009,$A167,'Employee Mapping'!$K$10:$K$2009,CK$134,'Employee Mapping'!$L$10:$L$2009,CK$136)/COUNTA('Employee Mapping'!$G$10:$G$2009),""))</f>
        <v/>
      </c>
      <c r="CL167" s="57">
        <f>IF(OR($A167="",CL$136=""),"",IFERROR(COUNTIFS('Employee Mapping'!$J$10:$J$2009,$A167,'Employee Mapping'!$K$10:$K$2009,CL$134,'Employee Mapping'!$L$10:$L$2009,CL$136)/COUNTA('Employee Mapping'!$G$10:$G$2009),""))</f>
        <v/>
      </c>
      <c r="CM167" s="57">
        <f>IF(OR($A167="",CM$136=""),"",IFERROR(COUNTIFS('Employee Mapping'!$J$10:$J$2009,$A167,'Employee Mapping'!$K$10:$K$2009,CM$134,'Employee Mapping'!$L$10:$L$2009,CM$136)/COUNTA('Employee Mapping'!$G$10:$G$2009),""))</f>
        <v/>
      </c>
      <c r="CN167" s="57">
        <f>IF(OR($A167="",CN$136=""),"",IFERROR(COUNTIFS('Employee Mapping'!$J$10:$J$2009,$A167,'Employee Mapping'!$K$10:$K$2009,CN$134,'Employee Mapping'!$L$10:$L$2009,CN$136)/COUNTA('Employee Mapping'!$G$10:$G$2009),""))</f>
        <v/>
      </c>
      <c r="CO167" s="57">
        <f>IF(OR($A167="",CO$136=""),"",IFERROR(COUNTIFS('Employee Mapping'!$J$10:$J$2009,$A167,'Employee Mapping'!$K$10:$K$2009,CO$134,'Employee Mapping'!$L$10:$L$2009,CO$136)/COUNTA('Employee Mapping'!$G$10:$G$2009),""))</f>
        <v/>
      </c>
      <c r="CP167" s="57">
        <f>IF(OR($A167="",CP$136=""),"",IFERROR(COUNTIFS('Employee Mapping'!$J$10:$J$2009,$A167,'Employee Mapping'!$K$10:$K$2009,CP$134,'Employee Mapping'!$L$10:$L$2009,CP$136)/COUNTA('Employee Mapping'!$G$10:$G$2009),""))</f>
        <v/>
      </c>
      <c r="CQ167" s="57">
        <f>IF(OR($A167="",CQ$136=""),"",IFERROR(COUNTIFS('Employee Mapping'!$J$10:$J$2009,$A167,'Employee Mapping'!$K$10:$K$2009,CQ$134,'Employee Mapping'!$L$10:$L$2009,CQ$136)/COUNTA('Employee Mapping'!$G$10:$G$2009),""))</f>
        <v/>
      </c>
      <c r="CR167" s="57">
        <f>IF(OR($A167="",CR$136=""),"",IFERROR(COUNTIFS('Employee Mapping'!$J$10:$J$2009,$A167,'Employee Mapping'!$K$10:$K$2009,CR$134,'Employee Mapping'!$L$10:$L$2009,CR$136)/COUNTA('Employee Mapping'!$G$10:$G$2009),""))</f>
        <v/>
      </c>
      <c r="CS167" s="57">
        <f>IF(OR($A167="",CS$136=""),"",IFERROR(COUNTIFS('Employee Mapping'!$J$10:$J$2009,$A167,'Employee Mapping'!$K$10:$K$2009,CS$134,'Employee Mapping'!$L$10:$L$2009,CS$136)/COUNTA('Employee Mapping'!$G$10:$G$2009),""))</f>
        <v/>
      </c>
      <c r="CT167" s="57">
        <f>IF(OR($A167="",CT$136=""),"",IFERROR(COUNTIFS('Employee Mapping'!$J$10:$J$2009,$A167,'Employee Mapping'!$K$10:$K$2009,CT$134,'Employee Mapping'!$L$10:$L$2009,CT$136)/COUNTA('Employee Mapping'!$G$10:$G$2009),""))</f>
        <v/>
      </c>
      <c r="CU167" s="58">
        <f>IF($A167="","",SUM(C167:CT167))</f>
        <v/>
      </c>
    </row>
    <row r="168">
      <c r="A168">
        <f>IF(SETUP!$C179="","",SETUP!$C179)</f>
        <v/>
      </c>
      <c r="B168" s="9">
        <f>IF(SETUP!$C179="","",SETUP!$B179&amp;" / "&amp;SETUP!$D179)</f>
        <v/>
      </c>
      <c r="C168" s="57">
        <f>IF(OR($A168="",C$136=""),"",IFERROR(COUNTIFS('Employee Mapping'!$J$10:$J$2009,$A168,'Employee Mapping'!$K$10:$K$2009,C$134,'Employee Mapping'!$L$10:$L$2009,C$136)/COUNTA('Employee Mapping'!$G$10:$G$2009),""))</f>
        <v/>
      </c>
      <c r="D168" s="57">
        <f>IF(OR($A168="",D$136=""),"",IFERROR(COUNTIFS('Employee Mapping'!$J$10:$J$2009,$A168,'Employee Mapping'!$K$10:$K$2009,D$134,'Employee Mapping'!$L$10:$L$2009,D$136)/COUNTA('Employee Mapping'!$G$10:$G$2009),""))</f>
        <v/>
      </c>
      <c r="E168" s="57">
        <f>IF(OR($A168="",E$136=""),"",IFERROR(COUNTIFS('Employee Mapping'!$J$10:$J$2009,$A168,'Employee Mapping'!$K$10:$K$2009,E$134,'Employee Mapping'!$L$10:$L$2009,E$136)/COUNTA('Employee Mapping'!$G$10:$G$2009),""))</f>
        <v/>
      </c>
      <c r="F168" s="57">
        <f>IF(OR($A168="",F$136=""),"",IFERROR(COUNTIFS('Employee Mapping'!$J$10:$J$2009,$A168,'Employee Mapping'!$K$10:$K$2009,F$134,'Employee Mapping'!$L$10:$L$2009,F$136)/COUNTA('Employee Mapping'!$G$10:$G$2009),""))</f>
        <v/>
      </c>
      <c r="G168" s="57">
        <f>IF(OR($A168="",G$136=""),"",IFERROR(COUNTIFS('Employee Mapping'!$J$10:$J$2009,$A168,'Employee Mapping'!$K$10:$K$2009,G$134,'Employee Mapping'!$L$10:$L$2009,G$136)/COUNTA('Employee Mapping'!$G$10:$G$2009),""))</f>
        <v/>
      </c>
      <c r="H168" s="57">
        <f>IF(OR($A168="",H$136=""),"",IFERROR(COUNTIFS('Employee Mapping'!$J$10:$J$2009,$A168,'Employee Mapping'!$K$10:$K$2009,H$134,'Employee Mapping'!$L$10:$L$2009,H$136)/COUNTA('Employee Mapping'!$G$10:$G$2009),""))</f>
        <v/>
      </c>
      <c r="I168" s="57">
        <f>IF(OR($A168="",I$136=""),"",IFERROR(COUNTIFS('Employee Mapping'!$J$10:$J$2009,$A168,'Employee Mapping'!$K$10:$K$2009,I$134,'Employee Mapping'!$L$10:$L$2009,I$136)/COUNTA('Employee Mapping'!$G$10:$G$2009),""))</f>
        <v/>
      </c>
      <c r="J168" s="57">
        <f>IF(OR($A168="",J$136=""),"",IFERROR(COUNTIFS('Employee Mapping'!$J$10:$J$2009,$A168,'Employee Mapping'!$K$10:$K$2009,J$134,'Employee Mapping'!$L$10:$L$2009,J$136)/COUNTA('Employee Mapping'!$G$10:$G$2009),""))</f>
        <v/>
      </c>
      <c r="K168" s="57">
        <f>IF(OR($A168="",K$136=""),"",IFERROR(COUNTIFS('Employee Mapping'!$J$10:$J$2009,$A168,'Employee Mapping'!$K$10:$K$2009,K$134,'Employee Mapping'!$L$10:$L$2009,K$136)/COUNTA('Employee Mapping'!$G$10:$G$2009),""))</f>
        <v/>
      </c>
      <c r="L168" s="57">
        <f>IF(OR($A168="",L$136=""),"",IFERROR(COUNTIFS('Employee Mapping'!$J$10:$J$2009,$A168,'Employee Mapping'!$K$10:$K$2009,L$134,'Employee Mapping'!$L$10:$L$2009,L$136)/COUNTA('Employee Mapping'!$G$10:$G$2009),""))</f>
        <v/>
      </c>
      <c r="M168" s="57">
        <f>IF(OR($A168="",M$136=""),"",IFERROR(COUNTIFS('Employee Mapping'!$J$10:$J$2009,$A168,'Employee Mapping'!$K$10:$K$2009,M$134,'Employee Mapping'!$L$10:$L$2009,M$136)/COUNTA('Employee Mapping'!$G$10:$G$2009),""))</f>
        <v/>
      </c>
      <c r="N168" s="57">
        <f>IF(OR($A168="",N$136=""),"",IFERROR(COUNTIFS('Employee Mapping'!$J$10:$J$2009,$A168,'Employee Mapping'!$K$10:$K$2009,N$134,'Employee Mapping'!$L$10:$L$2009,N$136)/COUNTA('Employee Mapping'!$G$10:$G$2009),""))</f>
        <v/>
      </c>
      <c r="O168" s="57">
        <f>IF(OR($A168="",O$136=""),"",IFERROR(COUNTIFS('Employee Mapping'!$J$10:$J$2009,$A168,'Employee Mapping'!$K$10:$K$2009,O$134,'Employee Mapping'!$L$10:$L$2009,O$136)/COUNTA('Employee Mapping'!$G$10:$G$2009),""))</f>
        <v/>
      </c>
      <c r="P168" s="57">
        <f>IF(OR($A168="",P$136=""),"",IFERROR(COUNTIFS('Employee Mapping'!$J$10:$J$2009,$A168,'Employee Mapping'!$K$10:$K$2009,P$134,'Employee Mapping'!$L$10:$L$2009,P$136)/COUNTA('Employee Mapping'!$G$10:$G$2009),""))</f>
        <v/>
      </c>
      <c r="Q168" s="57">
        <f>IF(OR($A168="",Q$136=""),"",IFERROR(COUNTIFS('Employee Mapping'!$J$10:$J$2009,$A168,'Employee Mapping'!$K$10:$K$2009,Q$134,'Employee Mapping'!$L$10:$L$2009,Q$136)/COUNTA('Employee Mapping'!$G$10:$G$2009),""))</f>
        <v/>
      </c>
      <c r="R168" s="57">
        <f>IF(OR($A168="",R$136=""),"",IFERROR(COUNTIFS('Employee Mapping'!$J$10:$J$2009,$A168,'Employee Mapping'!$K$10:$K$2009,R$134,'Employee Mapping'!$L$10:$L$2009,R$136)/COUNTA('Employee Mapping'!$G$10:$G$2009),""))</f>
        <v/>
      </c>
      <c r="S168" s="57">
        <f>IF(OR($A168="",S$136=""),"",IFERROR(COUNTIFS('Employee Mapping'!$J$10:$J$2009,$A168,'Employee Mapping'!$K$10:$K$2009,S$134,'Employee Mapping'!$L$10:$L$2009,S$136)/COUNTA('Employee Mapping'!$G$10:$G$2009),""))</f>
        <v/>
      </c>
      <c r="T168" s="57">
        <f>IF(OR($A168="",T$136=""),"",IFERROR(COUNTIFS('Employee Mapping'!$J$10:$J$2009,$A168,'Employee Mapping'!$K$10:$K$2009,T$134,'Employee Mapping'!$L$10:$L$2009,T$136)/COUNTA('Employee Mapping'!$G$10:$G$2009),""))</f>
        <v/>
      </c>
      <c r="U168" s="57">
        <f>IF(OR($A168="",U$136=""),"",IFERROR(COUNTIFS('Employee Mapping'!$J$10:$J$2009,$A168,'Employee Mapping'!$K$10:$K$2009,U$134,'Employee Mapping'!$L$10:$L$2009,U$136)/COUNTA('Employee Mapping'!$G$10:$G$2009),""))</f>
        <v/>
      </c>
      <c r="V168" s="57">
        <f>IF(OR($A168="",V$136=""),"",IFERROR(COUNTIFS('Employee Mapping'!$J$10:$J$2009,$A168,'Employee Mapping'!$K$10:$K$2009,V$134,'Employee Mapping'!$L$10:$L$2009,V$136)/COUNTA('Employee Mapping'!$G$10:$G$2009),""))</f>
        <v/>
      </c>
      <c r="W168" s="57">
        <f>IF(OR($A168="",W$136=""),"",IFERROR(COUNTIFS('Employee Mapping'!$J$10:$J$2009,$A168,'Employee Mapping'!$K$10:$K$2009,W$134,'Employee Mapping'!$L$10:$L$2009,W$136)/COUNTA('Employee Mapping'!$G$10:$G$2009),""))</f>
        <v/>
      </c>
      <c r="X168" s="57">
        <f>IF(OR($A168="",X$136=""),"",IFERROR(COUNTIFS('Employee Mapping'!$J$10:$J$2009,$A168,'Employee Mapping'!$K$10:$K$2009,X$134,'Employee Mapping'!$L$10:$L$2009,X$136)/COUNTA('Employee Mapping'!$G$10:$G$2009),""))</f>
        <v/>
      </c>
      <c r="Y168" s="57">
        <f>IF(OR($A168="",Y$136=""),"",IFERROR(COUNTIFS('Employee Mapping'!$J$10:$J$2009,$A168,'Employee Mapping'!$K$10:$K$2009,Y$134,'Employee Mapping'!$L$10:$L$2009,Y$136)/COUNTA('Employee Mapping'!$G$10:$G$2009),""))</f>
        <v/>
      </c>
      <c r="Z168" s="57">
        <f>IF(OR($A168="",Z$136=""),"",IFERROR(COUNTIFS('Employee Mapping'!$J$10:$J$2009,$A168,'Employee Mapping'!$K$10:$K$2009,Z$134,'Employee Mapping'!$L$10:$L$2009,Z$136)/COUNTA('Employee Mapping'!$G$10:$G$2009),""))</f>
        <v/>
      </c>
      <c r="AA168" s="57">
        <f>IF(OR($A168="",AA$136=""),"",IFERROR(COUNTIFS('Employee Mapping'!$J$10:$J$2009,$A168,'Employee Mapping'!$K$10:$K$2009,AA$134,'Employee Mapping'!$L$10:$L$2009,AA$136)/COUNTA('Employee Mapping'!$G$10:$G$2009),""))</f>
        <v/>
      </c>
      <c r="AB168" s="57">
        <f>IF(OR($A168="",AB$136=""),"",IFERROR(COUNTIFS('Employee Mapping'!$J$10:$J$2009,$A168,'Employee Mapping'!$K$10:$K$2009,AB$134,'Employee Mapping'!$L$10:$L$2009,AB$136)/COUNTA('Employee Mapping'!$G$10:$G$2009),""))</f>
        <v/>
      </c>
      <c r="AC168" s="57">
        <f>IF(OR($A168="",AC$136=""),"",IFERROR(COUNTIFS('Employee Mapping'!$J$10:$J$2009,$A168,'Employee Mapping'!$K$10:$K$2009,AC$134,'Employee Mapping'!$L$10:$L$2009,AC$136)/COUNTA('Employee Mapping'!$G$10:$G$2009),""))</f>
        <v/>
      </c>
      <c r="AD168" s="57">
        <f>IF(OR($A168="",AD$136=""),"",IFERROR(COUNTIFS('Employee Mapping'!$J$10:$J$2009,$A168,'Employee Mapping'!$K$10:$K$2009,AD$134,'Employee Mapping'!$L$10:$L$2009,AD$136)/COUNTA('Employee Mapping'!$G$10:$G$2009),""))</f>
        <v/>
      </c>
      <c r="AE168" s="57">
        <f>IF(OR($A168="",AE$136=""),"",IFERROR(COUNTIFS('Employee Mapping'!$J$10:$J$2009,$A168,'Employee Mapping'!$K$10:$K$2009,AE$134,'Employee Mapping'!$L$10:$L$2009,AE$136)/COUNTA('Employee Mapping'!$G$10:$G$2009),""))</f>
        <v/>
      </c>
      <c r="AF168" s="57">
        <f>IF(OR($A168="",AF$136=""),"",IFERROR(COUNTIFS('Employee Mapping'!$J$10:$J$2009,$A168,'Employee Mapping'!$K$10:$K$2009,AF$134,'Employee Mapping'!$L$10:$L$2009,AF$136)/COUNTA('Employee Mapping'!$G$10:$G$2009),""))</f>
        <v/>
      </c>
      <c r="AG168" s="57">
        <f>IF(OR($A168="",AG$136=""),"",IFERROR(COUNTIFS('Employee Mapping'!$J$10:$J$2009,$A168,'Employee Mapping'!$K$10:$K$2009,AG$134,'Employee Mapping'!$L$10:$L$2009,AG$136)/COUNTA('Employee Mapping'!$G$10:$G$2009),""))</f>
        <v/>
      </c>
      <c r="AH168" s="57">
        <f>IF(OR($A168="",AH$136=""),"",IFERROR(COUNTIFS('Employee Mapping'!$J$10:$J$2009,$A168,'Employee Mapping'!$K$10:$K$2009,AH$134,'Employee Mapping'!$L$10:$L$2009,AH$136)/COUNTA('Employee Mapping'!$G$10:$G$2009),""))</f>
        <v/>
      </c>
      <c r="AI168" s="57">
        <f>IF(OR($A168="",AI$136=""),"",IFERROR(COUNTIFS('Employee Mapping'!$J$10:$J$2009,$A168,'Employee Mapping'!$K$10:$K$2009,AI$134,'Employee Mapping'!$L$10:$L$2009,AI$136)/COUNTA('Employee Mapping'!$G$10:$G$2009),""))</f>
        <v/>
      </c>
      <c r="AJ168" s="57">
        <f>IF(OR($A168="",AJ$136=""),"",IFERROR(COUNTIFS('Employee Mapping'!$J$10:$J$2009,$A168,'Employee Mapping'!$K$10:$K$2009,AJ$134,'Employee Mapping'!$L$10:$L$2009,AJ$136)/COUNTA('Employee Mapping'!$G$10:$G$2009),""))</f>
        <v/>
      </c>
      <c r="AK168" s="57">
        <f>IF(OR($A168="",AK$136=""),"",IFERROR(COUNTIFS('Employee Mapping'!$J$10:$J$2009,$A168,'Employee Mapping'!$K$10:$K$2009,AK$134,'Employee Mapping'!$L$10:$L$2009,AK$136)/COUNTA('Employee Mapping'!$G$10:$G$2009),""))</f>
        <v/>
      </c>
      <c r="AL168" s="57">
        <f>IF(OR($A168="",AL$136=""),"",IFERROR(COUNTIFS('Employee Mapping'!$J$10:$J$2009,$A168,'Employee Mapping'!$K$10:$K$2009,AL$134,'Employee Mapping'!$L$10:$L$2009,AL$136)/COUNTA('Employee Mapping'!$G$10:$G$2009),""))</f>
        <v/>
      </c>
      <c r="AM168" s="57">
        <f>IF(OR($A168="",AM$136=""),"",IFERROR(COUNTIFS('Employee Mapping'!$J$10:$J$2009,$A168,'Employee Mapping'!$K$10:$K$2009,AM$134,'Employee Mapping'!$L$10:$L$2009,AM$136)/COUNTA('Employee Mapping'!$G$10:$G$2009),""))</f>
        <v/>
      </c>
      <c r="AN168" s="57">
        <f>IF(OR($A168="",AN$136=""),"",IFERROR(COUNTIFS('Employee Mapping'!$J$10:$J$2009,$A168,'Employee Mapping'!$K$10:$K$2009,AN$134,'Employee Mapping'!$L$10:$L$2009,AN$136)/COUNTA('Employee Mapping'!$G$10:$G$2009),""))</f>
        <v/>
      </c>
      <c r="AO168" s="57">
        <f>IF(OR($A168="",AO$136=""),"",IFERROR(COUNTIFS('Employee Mapping'!$J$10:$J$2009,$A168,'Employee Mapping'!$K$10:$K$2009,AO$134,'Employee Mapping'!$L$10:$L$2009,AO$136)/COUNTA('Employee Mapping'!$G$10:$G$2009),""))</f>
        <v/>
      </c>
      <c r="AP168" s="57">
        <f>IF(OR($A168="",AP$136=""),"",IFERROR(COUNTIFS('Employee Mapping'!$J$10:$J$2009,$A168,'Employee Mapping'!$K$10:$K$2009,AP$134,'Employee Mapping'!$L$10:$L$2009,AP$136)/COUNTA('Employee Mapping'!$G$10:$G$2009),""))</f>
        <v/>
      </c>
      <c r="AQ168" s="57">
        <f>IF(OR($A168="",AQ$136=""),"",IFERROR(COUNTIFS('Employee Mapping'!$J$10:$J$2009,$A168,'Employee Mapping'!$K$10:$K$2009,AQ$134,'Employee Mapping'!$L$10:$L$2009,AQ$136)/COUNTA('Employee Mapping'!$G$10:$G$2009),""))</f>
        <v/>
      </c>
      <c r="AR168" s="57">
        <f>IF(OR($A168="",AR$136=""),"",IFERROR(COUNTIFS('Employee Mapping'!$J$10:$J$2009,$A168,'Employee Mapping'!$K$10:$K$2009,AR$134,'Employee Mapping'!$L$10:$L$2009,AR$136)/COUNTA('Employee Mapping'!$G$10:$G$2009),""))</f>
        <v/>
      </c>
      <c r="AS168" s="57">
        <f>IF(OR($A168="",AS$136=""),"",IFERROR(COUNTIFS('Employee Mapping'!$J$10:$J$2009,$A168,'Employee Mapping'!$K$10:$K$2009,AS$134,'Employee Mapping'!$L$10:$L$2009,AS$136)/COUNTA('Employee Mapping'!$G$10:$G$2009),""))</f>
        <v/>
      </c>
      <c r="AT168" s="57">
        <f>IF(OR($A168="",AT$136=""),"",IFERROR(COUNTIFS('Employee Mapping'!$J$10:$J$2009,$A168,'Employee Mapping'!$K$10:$K$2009,AT$134,'Employee Mapping'!$L$10:$L$2009,AT$136)/COUNTA('Employee Mapping'!$G$10:$G$2009),""))</f>
        <v/>
      </c>
      <c r="AU168" s="57">
        <f>IF(OR($A168="",AU$136=""),"",IFERROR(COUNTIFS('Employee Mapping'!$J$10:$J$2009,$A168,'Employee Mapping'!$K$10:$K$2009,AU$134,'Employee Mapping'!$L$10:$L$2009,AU$136)/COUNTA('Employee Mapping'!$G$10:$G$2009),""))</f>
        <v/>
      </c>
      <c r="AV168" s="57">
        <f>IF(OR($A168="",AV$136=""),"",IFERROR(COUNTIFS('Employee Mapping'!$J$10:$J$2009,$A168,'Employee Mapping'!$K$10:$K$2009,AV$134,'Employee Mapping'!$L$10:$L$2009,AV$136)/COUNTA('Employee Mapping'!$G$10:$G$2009),""))</f>
        <v/>
      </c>
      <c r="AW168" s="57">
        <f>IF(OR($A168="",AW$136=""),"",IFERROR(COUNTIFS('Employee Mapping'!$J$10:$J$2009,$A168,'Employee Mapping'!$K$10:$K$2009,AW$134,'Employee Mapping'!$L$10:$L$2009,AW$136)/COUNTA('Employee Mapping'!$G$10:$G$2009),""))</f>
        <v/>
      </c>
      <c r="AX168" s="57">
        <f>IF(OR($A168="",AX$136=""),"",IFERROR(COUNTIFS('Employee Mapping'!$J$10:$J$2009,$A168,'Employee Mapping'!$K$10:$K$2009,AX$134,'Employee Mapping'!$L$10:$L$2009,AX$136)/COUNTA('Employee Mapping'!$G$10:$G$2009),""))</f>
        <v/>
      </c>
      <c r="AY168" s="57">
        <f>IF(OR($A168="",AY$136=""),"",IFERROR(COUNTIFS('Employee Mapping'!$J$10:$J$2009,$A168,'Employee Mapping'!$K$10:$K$2009,AY$134,'Employee Mapping'!$L$10:$L$2009,AY$136)/COUNTA('Employee Mapping'!$G$10:$G$2009),""))</f>
        <v/>
      </c>
      <c r="AZ168" s="57">
        <f>IF(OR($A168="",AZ$136=""),"",IFERROR(COUNTIFS('Employee Mapping'!$J$10:$J$2009,$A168,'Employee Mapping'!$K$10:$K$2009,AZ$134,'Employee Mapping'!$L$10:$L$2009,AZ$136)/COUNTA('Employee Mapping'!$G$10:$G$2009),""))</f>
        <v/>
      </c>
      <c r="BA168" s="57">
        <f>IF(OR($A168="",BA$136=""),"",IFERROR(COUNTIFS('Employee Mapping'!$J$10:$J$2009,$A168,'Employee Mapping'!$K$10:$K$2009,BA$134,'Employee Mapping'!$L$10:$L$2009,BA$136)/COUNTA('Employee Mapping'!$G$10:$G$2009),""))</f>
        <v/>
      </c>
      <c r="BB168" s="57">
        <f>IF(OR($A168="",BB$136=""),"",IFERROR(COUNTIFS('Employee Mapping'!$J$10:$J$2009,$A168,'Employee Mapping'!$K$10:$K$2009,BB$134,'Employee Mapping'!$L$10:$L$2009,BB$136)/COUNTA('Employee Mapping'!$G$10:$G$2009),""))</f>
        <v/>
      </c>
      <c r="BC168" s="57">
        <f>IF(OR($A168="",BC$136=""),"",IFERROR(COUNTIFS('Employee Mapping'!$J$10:$J$2009,$A168,'Employee Mapping'!$K$10:$K$2009,BC$134,'Employee Mapping'!$L$10:$L$2009,BC$136)/COUNTA('Employee Mapping'!$G$10:$G$2009),""))</f>
        <v/>
      </c>
      <c r="BD168" s="57">
        <f>IF(OR($A168="",BD$136=""),"",IFERROR(COUNTIFS('Employee Mapping'!$J$10:$J$2009,$A168,'Employee Mapping'!$K$10:$K$2009,BD$134,'Employee Mapping'!$L$10:$L$2009,BD$136)/COUNTA('Employee Mapping'!$G$10:$G$2009),""))</f>
        <v/>
      </c>
      <c r="BE168" s="57">
        <f>IF(OR($A168="",BE$136=""),"",IFERROR(COUNTIFS('Employee Mapping'!$J$10:$J$2009,$A168,'Employee Mapping'!$K$10:$K$2009,BE$134,'Employee Mapping'!$L$10:$L$2009,BE$136)/COUNTA('Employee Mapping'!$G$10:$G$2009),""))</f>
        <v/>
      </c>
      <c r="BF168" s="57">
        <f>IF(OR($A168="",BF$136=""),"",IFERROR(COUNTIFS('Employee Mapping'!$J$10:$J$2009,$A168,'Employee Mapping'!$K$10:$K$2009,BF$134,'Employee Mapping'!$L$10:$L$2009,BF$136)/COUNTA('Employee Mapping'!$G$10:$G$2009),""))</f>
        <v/>
      </c>
      <c r="BG168" s="57">
        <f>IF(OR($A168="",BG$136=""),"",IFERROR(COUNTIFS('Employee Mapping'!$J$10:$J$2009,$A168,'Employee Mapping'!$K$10:$K$2009,BG$134,'Employee Mapping'!$L$10:$L$2009,BG$136)/COUNTA('Employee Mapping'!$G$10:$G$2009),""))</f>
        <v/>
      </c>
      <c r="BH168" s="57">
        <f>IF(OR($A168="",BH$136=""),"",IFERROR(COUNTIFS('Employee Mapping'!$J$10:$J$2009,$A168,'Employee Mapping'!$K$10:$K$2009,BH$134,'Employee Mapping'!$L$10:$L$2009,BH$136)/COUNTA('Employee Mapping'!$G$10:$G$2009),""))</f>
        <v/>
      </c>
      <c r="BI168" s="57">
        <f>IF(OR($A168="",BI$136=""),"",IFERROR(COUNTIFS('Employee Mapping'!$J$10:$J$2009,$A168,'Employee Mapping'!$K$10:$K$2009,BI$134,'Employee Mapping'!$L$10:$L$2009,BI$136)/COUNTA('Employee Mapping'!$G$10:$G$2009),""))</f>
        <v/>
      </c>
      <c r="BJ168" s="57">
        <f>IF(OR($A168="",BJ$136=""),"",IFERROR(COUNTIFS('Employee Mapping'!$J$10:$J$2009,$A168,'Employee Mapping'!$K$10:$K$2009,BJ$134,'Employee Mapping'!$L$10:$L$2009,BJ$136)/COUNTA('Employee Mapping'!$G$10:$G$2009),""))</f>
        <v/>
      </c>
      <c r="BK168" s="57">
        <f>IF(OR($A168="",BK$136=""),"",IFERROR(COUNTIFS('Employee Mapping'!$J$10:$J$2009,$A168,'Employee Mapping'!$K$10:$K$2009,BK$134,'Employee Mapping'!$L$10:$L$2009,BK$136)/COUNTA('Employee Mapping'!$G$10:$G$2009),""))</f>
        <v/>
      </c>
      <c r="BL168" s="57">
        <f>IF(OR($A168="",BL$136=""),"",IFERROR(COUNTIFS('Employee Mapping'!$J$10:$J$2009,$A168,'Employee Mapping'!$K$10:$K$2009,BL$134,'Employee Mapping'!$L$10:$L$2009,BL$136)/COUNTA('Employee Mapping'!$G$10:$G$2009),""))</f>
        <v/>
      </c>
      <c r="BM168" s="57">
        <f>IF(OR($A168="",BM$136=""),"",IFERROR(COUNTIFS('Employee Mapping'!$J$10:$J$2009,$A168,'Employee Mapping'!$K$10:$K$2009,BM$134,'Employee Mapping'!$L$10:$L$2009,BM$136)/COUNTA('Employee Mapping'!$G$10:$G$2009),""))</f>
        <v/>
      </c>
      <c r="BN168" s="57">
        <f>IF(OR($A168="",BN$136=""),"",IFERROR(COUNTIFS('Employee Mapping'!$J$10:$J$2009,$A168,'Employee Mapping'!$K$10:$K$2009,BN$134,'Employee Mapping'!$L$10:$L$2009,BN$136)/COUNTA('Employee Mapping'!$G$10:$G$2009),""))</f>
        <v/>
      </c>
      <c r="BO168" s="57">
        <f>IF(OR($A168="",BO$136=""),"",IFERROR(COUNTIFS('Employee Mapping'!$J$10:$J$2009,$A168,'Employee Mapping'!$K$10:$K$2009,BO$134,'Employee Mapping'!$L$10:$L$2009,BO$136)/COUNTA('Employee Mapping'!$G$10:$G$2009),""))</f>
        <v/>
      </c>
      <c r="BP168" s="57">
        <f>IF(OR($A168="",BP$136=""),"",IFERROR(COUNTIFS('Employee Mapping'!$J$10:$J$2009,$A168,'Employee Mapping'!$K$10:$K$2009,BP$134,'Employee Mapping'!$L$10:$L$2009,BP$136)/COUNTA('Employee Mapping'!$G$10:$G$2009),""))</f>
        <v/>
      </c>
      <c r="BQ168" s="57">
        <f>IF(OR($A168="",BQ$136=""),"",IFERROR(COUNTIFS('Employee Mapping'!$J$10:$J$2009,$A168,'Employee Mapping'!$K$10:$K$2009,BQ$134,'Employee Mapping'!$L$10:$L$2009,BQ$136)/COUNTA('Employee Mapping'!$G$10:$G$2009),""))</f>
        <v/>
      </c>
      <c r="BR168" s="57">
        <f>IF(OR($A168="",BR$136=""),"",IFERROR(COUNTIFS('Employee Mapping'!$J$10:$J$2009,$A168,'Employee Mapping'!$K$10:$K$2009,BR$134,'Employee Mapping'!$L$10:$L$2009,BR$136)/COUNTA('Employee Mapping'!$G$10:$G$2009),""))</f>
        <v/>
      </c>
      <c r="BS168" s="57">
        <f>IF(OR($A168="",BS$136=""),"",IFERROR(COUNTIFS('Employee Mapping'!$J$10:$J$2009,$A168,'Employee Mapping'!$K$10:$K$2009,BS$134,'Employee Mapping'!$L$10:$L$2009,BS$136)/COUNTA('Employee Mapping'!$G$10:$G$2009),""))</f>
        <v/>
      </c>
      <c r="BT168" s="57">
        <f>IF(OR($A168="",BT$136=""),"",IFERROR(COUNTIFS('Employee Mapping'!$J$10:$J$2009,$A168,'Employee Mapping'!$K$10:$K$2009,BT$134,'Employee Mapping'!$L$10:$L$2009,BT$136)/COUNTA('Employee Mapping'!$G$10:$G$2009),""))</f>
        <v/>
      </c>
      <c r="BU168" s="57">
        <f>IF(OR($A168="",BU$136=""),"",IFERROR(COUNTIFS('Employee Mapping'!$J$10:$J$2009,$A168,'Employee Mapping'!$K$10:$K$2009,BU$134,'Employee Mapping'!$L$10:$L$2009,BU$136)/COUNTA('Employee Mapping'!$G$10:$G$2009),""))</f>
        <v/>
      </c>
      <c r="BV168" s="57">
        <f>IF(OR($A168="",BV$136=""),"",IFERROR(COUNTIFS('Employee Mapping'!$J$10:$J$2009,$A168,'Employee Mapping'!$K$10:$K$2009,BV$134,'Employee Mapping'!$L$10:$L$2009,BV$136)/COUNTA('Employee Mapping'!$G$10:$G$2009),""))</f>
        <v/>
      </c>
      <c r="BW168" s="57">
        <f>IF(OR($A168="",BW$136=""),"",IFERROR(COUNTIFS('Employee Mapping'!$J$10:$J$2009,$A168,'Employee Mapping'!$K$10:$K$2009,BW$134,'Employee Mapping'!$L$10:$L$2009,BW$136)/COUNTA('Employee Mapping'!$G$10:$G$2009),""))</f>
        <v/>
      </c>
      <c r="BX168" s="57">
        <f>IF(OR($A168="",BX$136=""),"",IFERROR(COUNTIFS('Employee Mapping'!$J$10:$J$2009,$A168,'Employee Mapping'!$K$10:$K$2009,BX$134,'Employee Mapping'!$L$10:$L$2009,BX$136)/COUNTA('Employee Mapping'!$G$10:$G$2009),""))</f>
        <v/>
      </c>
      <c r="BY168" s="57">
        <f>IF(OR($A168="",BY$136=""),"",IFERROR(COUNTIFS('Employee Mapping'!$J$10:$J$2009,$A168,'Employee Mapping'!$K$10:$K$2009,BY$134,'Employee Mapping'!$L$10:$L$2009,BY$136)/COUNTA('Employee Mapping'!$G$10:$G$2009),""))</f>
        <v/>
      </c>
      <c r="BZ168" s="57">
        <f>IF(OR($A168="",BZ$136=""),"",IFERROR(COUNTIFS('Employee Mapping'!$J$10:$J$2009,$A168,'Employee Mapping'!$K$10:$K$2009,BZ$134,'Employee Mapping'!$L$10:$L$2009,BZ$136)/COUNTA('Employee Mapping'!$G$10:$G$2009),""))</f>
        <v/>
      </c>
      <c r="CA168" s="57">
        <f>IF(OR($A168="",CA$136=""),"",IFERROR(COUNTIFS('Employee Mapping'!$J$10:$J$2009,$A168,'Employee Mapping'!$K$10:$K$2009,CA$134,'Employee Mapping'!$L$10:$L$2009,CA$136)/COUNTA('Employee Mapping'!$G$10:$G$2009),""))</f>
        <v/>
      </c>
      <c r="CB168" s="57">
        <f>IF(OR($A168="",CB$136=""),"",IFERROR(COUNTIFS('Employee Mapping'!$J$10:$J$2009,$A168,'Employee Mapping'!$K$10:$K$2009,CB$134,'Employee Mapping'!$L$10:$L$2009,CB$136)/COUNTA('Employee Mapping'!$G$10:$G$2009),""))</f>
        <v/>
      </c>
      <c r="CC168" s="57">
        <f>IF(OR($A168="",CC$136=""),"",IFERROR(COUNTIFS('Employee Mapping'!$J$10:$J$2009,$A168,'Employee Mapping'!$K$10:$K$2009,CC$134,'Employee Mapping'!$L$10:$L$2009,CC$136)/COUNTA('Employee Mapping'!$G$10:$G$2009),""))</f>
        <v/>
      </c>
      <c r="CD168" s="57">
        <f>IF(OR($A168="",CD$136=""),"",IFERROR(COUNTIFS('Employee Mapping'!$J$10:$J$2009,$A168,'Employee Mapping'!$K$10:$K$2009,CD$134,'Employee Mapping'!$L$10:$L$2009,CD$136)/COUNTA('Employee Mapping'!$G$10:$G$2009),""))</f>
        <v/>
      </c>
      <c r="CE168" s="57">
        <f>IF(OR($A168="",CE$136=""),"",IFERROR(COUNTIFS('Employee Mapping'!$J$10:$J$2009,$A168,'Employee Mapping'!$K$10:$K$2009,CE$134,'Employee Mapping'!$L$10:$L$2009,CE$136)/COUNTA('Employee Mapping'!$G$10:$G$2009),""))</f>
        <v/>
      </c>
      <c r="CF168" s="57">
        <f>IF(OR($A168="",CF$136=""),"",IFERROR(COUNTIFS('Employee Mapping'!$J$10:$J$2009,$A168,'Employee Mapping'!$K$10:$K$2009,CF$134,'Employee Mapping'!$L$10:$L$2009,CF$136)/COUNTA('Employee Mapping'!$G$10:$G$2009),""))</f>
        <v/>
      </c>
      <c r="CG168" s="57">
        <f>IF(OR($A168="",CG$136=""),"",IFERROR(COUNTIFS('Employee Mapping'!$J$10:$J$2009,$A168,'Employee Mapping'!$K$10:$K$2009,CG$134,'Employee Mapping'!$L$10:$L$2009,CG$136)/COUNTA('Employee Mapping'!$G$10:$G$2009),""))</f>
        <v/>
      </c>
      <c r="CH168" s="57">
        <f>IF(OR($A168="",CH$136=""),"",IFERROR(COUNTIFS('Employee Mapping'!$J$10:$J$2009,$A168,'Employee Mapping'!$K$10:$K$2009,CH$134,'Employee Mapping'!$L$10:$L$2009,CH$136)/COUNTA('Employee Mapping'!$G$10:$G$2009),""))</f>
        <v/>
      </c>
      <c r="CI168" s="57">
        <f>IF(OR($A168="",CI$136=""),"",IFERROR(COUNTIFS('Employee Mapping'!$J$10:$J$2009,$A168,'Employee Mapping'!$K$10:$K$2009,CI$134,'Employee Mapping'!$L$10:$L$2009,CI$136)/COUNTA('Employee Mapping'!$G$10:$G$2009),""))</f>
        <v/>
      </c>
      <c r="CJ168" s="57">
        <f>IF(OR($A168="",CJ$136=""),"",IFERROR(COUNTIFS('Employee Mapping'!$J$10:$J$2009,$A168,'Employee Mapping'!$K$10:$K$2009,CJ$134,'Employee Mapping'!$L$10:$L$2009,CJ$136)/COUNTA('Employee Mapping'!$G$10:$G$2009),""))</f>
        <v/>
      </c>
      <c r="CK168" s="57">
        <f>IF(OR($A168="",CK$136=""),"",IFERROR(COUNTIFS('Employee Mapping'!$J$10:$J$2009,$A168,'Employee Mapping'!$K$10:$K$2009,CK$134,'Employee Mapping'!$L$10:$L$2009,CK$136)/COUNTA('Employee Mapping'!$G$10:$G$2009),""))</f>
        <v/>
      </c>
      <c r="CL168" s="57">
        <f>IF(OR($A168="",CL$136=""),"",IFERROR(COUNTIFS('Employee Mapping'!$J$10:$J$2009,$A168,'Employee Mapping'!$K$10:$K$2009,CL$134,'Employee Mapping'!$L$10:$L$2009,CL$136)/COUNTA('Employee Mapping'!$G$10:$G$2009),""))</f>
        <v/>
      </c>
      <c r="CM168" s="57">
        <f>IF(OR($A168="",CM$136=""),"",IFERROR(COUNTIFS('Employee Mapping'!$J$10:$J$2009,$A168,'Employee Mapping'!$K$10:$K$2009,CM$134,'Employee Mapping'!$L$10:$L$2009,CM$136)/COUNTA('Employee Mapping'!$G$10:$G$2009),""))</f>
        <v/>
      </c>
      <c r="CN168" s="57">
        <f>IF(OR($A168="",CN$136=""),"",IFERROR(COUNTIFS('Employee Mapping'!$J$10:$J$2009,$A168,'Employee Mapping'!$K$10:$K$2009,CN$134,'Employee Mapping'!$L$10:$L$2009,CN$136)/COUNTA('Employee Mapping'!$G$10:$G$2009),""))</f>
        <v/>
      </c>
      <c r="CO168" s="57">
        <f>IF(OR($A168="",CO$136=""),"",IFERROR(COUNTIFS('Employee Mapping'!$J$10:$J$2009,$A168,'Employee Mapping'!$K$10:$K$2009,CO$134,'Employee Mapping'!$L$10:$L$2009,CO$136)/COUNTA('Employee Mapping'!$G$10:$G$2009),""))</f>
        <v/>
      </c>
      <c r="CP168" s="57">
        <f>IF(OR($A168="",CP$136=""),"",IFERROR(COUNTIFS('Employee Mapping'!$J$10:$J$2009,$A168,'Employee Mapping'!$K$10:$K$2009,CP$134,'Employee Mapping'!$L$10:$L$2009,CP$136)/COUNTA('Employee Mapping'!$G$10:$G$2009),""))</f>
        <v/>
      </c>
      <c r="CQ168" s="57">
        <f>IF(OR($A168="",CQ$136=""),"",IFERROR(COUNTIFS('Employee Mapping'!$J$10:$J$2009,$A168,'Employee Mapping'!$K$10:$K$2009,CQ$134,'Employee Mapping'!$L$10:$L$2009,CQ$136)/COUNTA('Employee Mapping'!$G$10:$G$2009),""))</f>
        <v/>
      </c>
      <c r="CR168" s="57">
        <f>IF(OR($A168="",CR$136=""),"",IFERROR(COUNTIFS('Employee Mapping'!$J$10:$J$2009,$A168,'Employee Mapping'!$K$10:$K$2009,CR$134,'Employee Mapping'!$L$10:$L$2009,CR$136)/COUNTA('Employee Mapping'!$G$10:$G$2009),""))</f>
        <v/>
      </c>
      <c r="CS168" s="57">
        <f>IF(OR($A168="",CS$136=""),"",IFERROR(COUNTIFS('Employee Mapping'!$J$10:$J$2009,$A168,'Employee Mapping'!$K$10:$K$2009,CS$134,'Employee Mapping'!$L$10:$L$2009,CS$136)/COUNTA('Employee Mapping'!$G$10:$G$2009),""))</f>
        <v/>
      </c>
      <c r="CT168" s="57">
        <f>IF(OR($A168="",CT$136=""),"",IFERROR(COUNTIFS('Employee Mapping'!$J$10:$J$2009,$A168,'Employee Mapping'!$K$10:$K$2009,CT$134,'Employee Mapping'!$L$10:$L$2009,CT$136)/COUNTA('Employee Mapping'!$G$10:$G$2009),""))</f>
        <v/>
      </c>
      <c r="CU168" s="58">
        <f>IF($A168="","",SUM(C168:CT168))</f>
        <v/>
      </c>
    </row>
    <row r="169">
      <c r="A169">
        <f>IF(SETUP!$C180="","",SETUP!$C180)</f>
        <v/>
      </c>
      <c r="B169" s="9">
        <f>IF(SETUP!$C180="","",SETUP!$B180&amp;" / "&amp;SETUP!$D180)</f>
        <v/>
      </c>
      <c r="C169" s="57">
        <f>IF(OR($A169="",C$136=""),"",IFERROR(COUNTIFS('Employee Mapping'!$J$10:$J$2009,$A169,'Employee Mapping'!$K$10:$K$2009,C$134,'Employee Mapping'!$L$10:$L$2009,C$136)/COUNTA('Employee Mapping'!$G$10:$G$2009),""))</f>
        <v/>
      </c>
      <c r="D169" s="57">
        <f>IF(OR($A169="",D$136=""),"",IFERROR(COUNTIFS('Employee Mapping'!$J$10:$J$2009,$A169,'Employee Mapping'!$K$10:$K$2009,D$134,'Employee Mapping'!$L$10:$L$2009,D$136)/COUNTA('Employee Mapping'!$G$10:$G$2009),""))</f>
        <v/>
      </c>
      <c r="E169" s="57">
        <f>IF(OR($A169="",E$136=""),"",IFERROR(COUNTIFS('Employee Mapping'!$J$10:$J$2009,$A169,'Employee Mapping'!$K$10:$K$2009,E$134,'Employee Mapping'!$L$10:$L$2009,E$136)/COUNTA('Employee Mapping'!$G$10:$G$2009),""))</f>
        <v/>
      </c>
      <c r="F169" s="57">
        <f>IF(OR($A169="",F$136=""),"",IFERROR(COUNTIFS('Employee Mapping'!$J$10:$J$2009,$A169,'Employee Mapping'!$K$10:$K$2009,F$134,'Employee Mapping'!$L$10:$L$2009,F$136)/COUNTA('Employee Mapping'!$G$10:$G$2009),""))</f>
        <v/>
      </c>
      <c r="G169" s="57">
        <f>IF(OR($A169="",G$136=""),"",IFERROR(COUNTIFS('Employee Mapping'!$J$10:$J$2009,$A169,'Employee Mapping'!$K$10:$K$2009,G$134,'Employee Mapping'!$L$10:$L$2009,G$136)/COUNTA('Employee Mapping'!$G$10:$G$2009),""))</f>
        <v/>
      </c>
      <c r="H169" s="57">
        <f>IF(OR($A169="",H$136=""),"",IFERROR(COUNTIFS('Employee Mapping'!$J$10:$J$2009,$A169,'Employee Mapping'!$K$10:$K$2009,H$134,'Employee Mapping'!$L$10:$L$2009,H$136)/COUNTA('Employee Mapping'!$G$10:$G$2009),""))</f>
        <v/>
      </c>
      <c r="I169" s="57">
        <f>IF(OR($A169="",I$136=""),"",IFERROR(COUNTIFS('Employee Mapping'!$J$10:$J$2009,$A169,'Employee Mapping'!$K$10:$K$2009,I$134,'Employee Mapping'!$L$10:$L$2009,I$136)/COUNTA('Employee Mapping'!$G$10:$G$2009),""))</f>
        <v/>
      </c>
      <c r="J169" s="57">
        <f>IF(OR($A169="",J$136=""),"",IFERROR(COUNTIFS('Employee Mapping'!$J$10:$J$2009,$A169,'Employee Mapping'!$K$10:$K$2009,J$134,'Employee Mapping'!$L$10:$L$2009,J$136)/COUNTA('Employee Mapping'!$G$10:$G$2009),""))</f>
        <v/>
      </c>
      <c r="K169" s="57">
        <f>IF(OR($A169="",K$136=""),"",IFERROR(COUNTIFS('Employee Mapping'!$J$10:$J$2009,$A169,'Employee Mapping'!$K$10:$K$2009,K$134,'Employee Mapping'!$L$10:$L$2009,K$136)/COUNTA('Employee Mapping'!$G$10:$G$2009),""))</f>
        <v/>
      </c>
      <c r="L169" s="57">
        <f>IF(OR($A169="",L$136=""),"",IFERROR(COUNTIFS('Employee Mapping'!$J$10:$J$2009,$A169,'Employee Mapping'!$K$10:$K$2009,L$134,'Employee Mapping'!$L$10:$L$2009,L$136)/COUNTA('Employee Mapping'!$G$10:$G$2009),""))</f>
        <v/>
      </c>
      <c r="M169" s="57">
        <f>IF(OR($A169="",M$136=""),"",IFERROR(COUNTIFS('Employee Mapping'!$J$10:$J$2009,$A169,'Employee Mapping'!$K$10:$K$2009,M$134,'Employee Mapping'!$L$10:$L$2009,M$136)/COUNTA('Employee Mapping'!$G$10:$G$2009),""))</f>
        <v/>
      </c>
      <c r="N169" s="57">
        <f>IF(OR($A169="",N$136=""),"",IFERROR(COUNTIFS('Employee Mapping'!$J$10:$J$2009,$A169,'Employee Mapping'!$K$10:$K$2009,N$134,'Employee Mapping'!$L$10:$L$2009,N$136)/COUNTA('Employee Mapping'!$G$10:$G$2009),""))</f>
        <v/>
      </c>
      <c r="O169" s="57">
        <f>IF(OR($A169="",O$136=""),"",IFERROR(COUNTIFS('Employee Mapping'!$J$10:$J$2009,$A169,'Employee Mapping'!$K$10:$K$2009,O$134,'Employee Mapping'!$L$10:$L$2009,O$136)/COUNTA('Employee Mapping'!$G$10:$G$2009),""))</f>
        <v/>
      </c>
      <c r="P169" s="57">
        <f>IF(OR($A169="",P$136=""),"",IFERROR(COUNTIFS('Employee Mapping'!$J$10:$J$2009,$A169,'Employee Mapping'!$K$10:$K$2009,P$134,'Employee Mapping'!$L$10:$L$2009,P$136)/COUNTA('Employee Mapping'!$G$10:$G$2009),""))</f>
        <v/>
      </c>
      <c r="Q169" s="57">
        <f>IF(OR($A169="",Q$136=""),"",IFERROR(COUNTIFS('Employee Mapping'!$J$10:$J$2009,$A169,'Employee Mapping'!$K$10:$K$2009,Q$134,'Employee Mapping'!$L$10:$L$2009,Q$136)/COUNTA('Employee Mapping'!$G$10:$G$2009),""))</f>
        <v/>
      </c>
      <c r="R169" s="57">
        <f>IF(OR($A169="",R$136=""),"",IFERROR(COUNTIFS('Employee Mapping'!$J$10:$J$2009,$A169,'Employee Mapping'!$K$10:$K$2009,R$134,'Employee Mapping'!$L$10:$L$2009,R$136)/COUNTA('Employee Mapping'!$G$10:$G$2009),""))</f>
        <v/>
      </c>
      <c r="S169" s="57">
        <f>IF(OR($A169="",S$136=""),"",IFERROR(COUNTIFS('Employee Mapping'!$J$10:$J$2009,$A169,'Employee Mapping'!$K$10:$K$2009,S$134,'Employee Mapping'!$L$10:$L$2009,S$136)/COUNTA('Employee Mapping'!$G$10:$G$2009),""))</f>
        <v/>
      </c>
      <c r="T169" s="57">
        <f>IF(OR($A169="",T$136=""),"",IFERROR(COUNTIFS('Employee Mapping'!$J$10:$J$2009,$A169,'Employee Mapping'!$K$10:$K$2009,T$134,'Employee Mapping'!$L$10:$L$2009,T$136)/COUNTA('Employee Mapping'!$G$10:$G$2009),""))</f>
        <v/>
      </c>
      <c r="U169" s="57">
        <f>IF(OR($A169="",U$136=""),"",IFERROR(COUNTIFS('Employee Mapping'!$J$10:$J$2009,$A169,'Employee Mapping'!$K$10:$K$2009,U$134,'Employee Mapping'!$L$10:$L$2009,U$136)/COUNTA('Employee Mapping'!$G$10:$G$2009),""))</f>
        <v/>
      </c>
      <c r="V169" s="57">
        <f>IF(OR($A169="",V$136=""),"",IFERROR(COUNTIFS('Employee Mapping'!$J$10:$J$2009,$A169,'Employee Mapping'!$K$10:$K$2009,V$134,'Employee Mapping'!$L$10:$L$2009,V$136)/COUNTA('Employee Mapping'!$G$10:$G$2009),""))</f>
        <v/>
      </c>
      <c r="W169" s="57">
        <f>IF(OR($A169="",W$136=""),"",IFERROR(COUNTIFS('Employee Mapping'!$J$10:$J$2009,$A169,'Employee Mapping'!$K$10:$K$2009,W$134,'Employee Mapping'!$L$10:$L$2009,W$136)/COUNTA('Employee Mapping'!$G$10:$G$2009),""))</f>
        <v/>
      </c>
      <c r="X169" s="57">
        <f>IF(OR($A169="",X$136=""),"",IFERROR(COUNTIFS('Employee Mapping'!$J$10:$J$2009,$A169,'Employee Mapping'!$K$10:$K$2009,X$134,'Employee Mapping'!$L$10:$L$2009,X$136)/COUNTA('Employee Mapping'!$G$10:$G$2009),""))</f>
        <v/>
      </c>
      <c r="Y169" s="57">
        <f>IF(OR($A169="",Y$136=""),"",IFERROR(COUNTIFS('Employee Mapping'!$J$10:$J$2009,$A169,'Employee Mapping'!$K$10:$K$2009,Y$134,'Employee Mapping'!$L$10:$L$2009,Y$136)/COUNTA('Employee Mapping'!$G$10:$G$2009),""))</f>
        <v/>
      </c>
      <c r="Z169" s="57">
        <f>IF(OR($A169="",Z$136=""),"",IFERROR(COUNTIFS('Employee Mapping'!$J$10:$J$2009,$A169,'Employee Mapping'!$K$10:$K$2009,Z$134,'Employee Mapping'!$L$10:$L$2009,Z$136)/COUNTA('Employee Mapping'!$G$10:$G$2009),""))</f>
        <v/>
      </c>
      <c r="AA169" s="57">
        <f>IF(OR($A169="",AA$136=""),"",IFERROR(COUNTIFS('Employee Mapping'!$J$10:$J$2009,$A169,'Employee Mapping'!$K$10:$K$2009,AA$134,'Employee Mapping'!$L$10:$L$2009,AA$136)/COUNTA('Employee Mapping'!$G$10:$G$2009),""))</f>
        <v/>
      </c>
      <c r="AB169" s="57">
        <f>IF(OR($A169="",AB$136=""),"",IFERROR(COUNTIFS('Employee Mapping'!$J$10:$J$2009,$A169,'Employee Mapping'!$K$10:$K$2009,AB$134,'Employee Mapping'!$L$10:$L$2009,AB$136)/COUNTA('Employee Mapping'!$G$10:$G$2009),""))</f>
        <v/>
      </c>
      <c r="AC169" s="57">
        <f>IF(OR($A169="",AC$136=""),"",IFERROR(COUNTIFS('Employee Mapping'!$J$10:$J$2009,$A169,'Employee Mapping'!$K$10:$K$2009,AC$134,'Employee Mapping'!$L$10:$L$2009,AC$136)/COUNTA('Employee Mapping'!$G$10:$G$2009),""))</f>
        <v/>
      </c>
      <c r="AD169" s="57">
        <f>IF(OR($A169="",AD$136=""),"",IFERROR(COUNTIFS('Employee Mapping'!$J$10:$J$2009,$A169,'Employee Mapping'!$K$10:$K$2009,AD$134,'Employee Mapping'!$L$10:$L$2009,AD$136)/COUNTA('Employee Mapping'!$G$10:$G$2009),""))</f>
        <v/>
      </c>
      <c r="AE169" s="57">
        <f>IF(OR($A169="",AE$136=""),"",IFERROR(COUNTIFS('Employee Mapping'!$J$10:$J$2009,$A169,'Employee Mapping'!$K$10:$K$2009,AE$134,'Employee Mapping'!$L$10:$L$2009,AE$136)/COUNTA('Employee Mapping'!$G$10:$G$2009),""))</f>
        <v/>
      </c>
      <c r="AF169" s="57">
        <f>IF(OR($A169="",AF$136=""),"",IFERROR(COUNTIFS('Employee Mapping'!$J$10:$J$2009,$A169,'Employee Mapping'!$K$10:$K$2009,AF$134,'Employee Mapping'!$L$10:$L$2009,AF$136)/COUNTA('Employee Mapping'!$G$10:$G$2009),""))</f>
        <v/>
      </c>
      <c r="AG169" s="57">
        <f>IF(OR($A169="",AG$136=""),"",IFERROR(COUNTIFS('Employee Mapping'!$J$10:$J$2009,$A169,'Employee Mapping'!$K$10:$K$2009,AG$134,'Employee Mapping'!$L$10:$L$2009,AG$136)/COUNTA('Employee Mapping'!$G$10:$G$2009),""))</f>
        <v/>
      </c>
      <c r="AH169" s="57">
        <f>IF(OR($A169="",AH$136=""),"",IFERROR(COUNTIFS('Employee Mapping'!$J$10:$J$2009,$A169,'Employee Mapping'!$K$10:$K$2009,AH$134,'Employee Mapping'!$L$10:$L$2009,AH$136)/COUNTA('Employee Mapping'!$G$10:$G$2009),""))</f>
        <v/>
      </c>
      <c r="AI169" s="57">
        <f>IF(OR($A169="",AI$136=""),"",IFERROR(COUNTIFS('Employee Mapping'!$J$10:$J$2009,$A169,'Employee Mapping'!$K$10:$K$2009,AI$134,'Employee Mapping'!$L$10:$L$2009,AI$136)/COUNTA('Employee Mapping'!$G$10:$G$2009),""))</f>
        <v/>
      </c>
      <c r="AJ169" s="57">
        <f>IF(OR($A169="",AJ$136=""),"",IFERROR(COUNTIFS('Employee Mapping'!$J$10:$J$2009,$A169,'Employee Mapping'!$K$10:$K$2009,AJ$134,'Employee Mapping'!$L$10:$L$2009,AJ$136)/COUNTA('Employee Mapping'!$G$10:$G$2009),""))</f>
        <v/>
      </c>
      <c r="AK169" s="57">
        <f>IF(OR($A169="",AK$136=""),"",IFERROR(COUNTIFS('Employee Mapping'!$J$10:$J$2009,$A169,'Employee Mapping'!$K$10:$K$2009,AK$134,'Employee Mapping'!$L$10:$L$2009,AK$136)/COUNTA('Employee Mapping'!$G$10:$G$2009),""))</f>
        <v/>
      </c>
      <c r="AL169" s="57">
        <f>IF(OR($A169="",AL$136=""),"",IFERROR(COUNTIFS('Employee Mapping'!$J$10:$J$2009,$A169,'Employee Mapping'!$K$10:$K$2009,AL$134,'Employee Mapping'!$L$10:$L$2009,AL$136)/COUNTA('Employee Mapping'!$G$10:$G$2009),""))</f>
        <v/>
      </c>
      <c r="AM169" s="57">
        <f>IF(OR($A169="",AM$136=""),"",IFERROR(COUNTIFS('Employee Mapping'!$J$10:$J$2009,$A169,'Employee Mapping'!$K$10:$K$2009,AM$134,'Employee Mapping'!$L$10:$L$2009,AM$136)/COUNTA('Employee Mapping'!$G$10:$G$2009),""))</f>
        <v/>
      </c>
      <c r="AN169" s="57">
        <f>IF(OR($A169="",AN$136=""),"",IFERROR(COUNTIFS('Employee Mapping'!$J$10:$J$2009,$A169,'Employee Mapping'!$K$10:$K$2009,AN$134,'Employee Mapping'!$L$10:$L$2009,AN$136)/COUNTA('Employee Mapping'!$G$10:$G$2009),""))</f>
        <v/>
      </c>
      <c r="AO169" s="57">
        <f>IF(OR($A169="",AO$136=""),"",IFERROR(COUNTIFS('Employee Mapping'!$J$10:$J$2009,$A169,'Employee Mapping'!$K$10:$K$2009,AO$134,'Employee Mapping'!$L$10:$L$2009,AO$136)/COUNTA('Employee Mapping'!$G$10:$G$2009),""))</f>
        <v/>
      </c>
      <c r="AP169" s="57">
        <f>IF(OR($A169="",AP$136=""),"",IFERROR(COUNTIFS('Employee Mapping'!$J$10:$J$2009,$A169,'Employee Mapping'!$K$10:$K$2009,AP$134,'Employee Mapping'!$L$10:$L$2009,AP$136)/COUNTA('Employee Mapping'!$G$10:$G$2009),""))</f>
        <v/>
      </c>
      <c r="AQ169" s="57">
        <f>IF(OR($A169="",AQ$136=""),"",IFERROR(COUNTIFS('Employee Mapping'!$J$10:$J$2009,$A169,'Employee Mapping'!$K$10:$K$2009,AQ$134,'Employee Mapping'!$L$10:$L$2009,AQ$136)/COUNTA('Employee Mapping'!$G$10:$G$2009),""))</f>
        <v/>
      </c>
      <c r="AR169" s="57">
        <f>IF(OR($A169="",AR$136=""),"",IFERROR(COUNTIFS('Employee Mapping'!$J$10:$J$2009,$A169,'Employee Mapping'!$K$10:$K$2009,AR$134,'Employee Mapping'!$L$10:$L$2009,AR$136)/COUNTA('Employee Mapping'!$G$10:$G$2009),""))</f>
        <v/>
      </c>
      <c r="AS169" s="57">
        <f>IF(OR($A169="",AS$136=""),"",IFERROR(COUNTIFS('Employee Mapping'!$J$10:$J$2009,$A169,'Employee Mapping'!$K$10:$K$2009,AS$134,'Employee Mapping'!$L$10:$L$2009,AS$136)/COUNTA('Employee Mapping'!$G$10:$G$2009),""))</f>
        <v/>
      </c>
      <c r="AT169" s="57">
        <f>IF(OR($A169="",AT$136=""),"",IFERROR(COUNTIFS('Employee Mapping'!$J$10:$J$2009,$A169,'Employee Mapping'!$K$10:$K$2009,AT$134,'Employee Mapping'!$L$10:$L$2009,AT$136)/COUNTA('Employee Mapping'!$G$10:$G$2009),""))</f>
        <v/>
      </c>
      <c r="AU169" s="57">
        <f>IF(OR($A169="",AU$136=""),"",IFERROR(COUNTIFS('Employee Mapping'!$J$10:$J$2009,$A169,'Employee Mapping'!$K$10:$K$2009,AU$134,'Employee Mapping'!$L$10:$L$2009,AU$136)/COUNTA('Employee Mapping'!$G$10:$G$2009),""))</f>
        <v/>
      </c>
      <c r="AV169" s="57">
        <f>IF(OR($A169="",AV$136=""),"",IFERROR(COUNTIFS('Employee Mapping'!$J$10:$J$2009,$A169,'Employee Mapping'!$K$10:$K$2009,AV$134,'Employee Mapping'!$L$10:$L$2009,AV$136)/COUNTA('Employee Mapping'!$G$10:$G$2009),""))</f>
        <v/>
      </c>
      <c r="AW169" s="57">
        <f>IF(OR($A169="",AW$136=""),"",IFERROR(COUNTIFS('Employee Mapping'!$J$10:$J$2009,$A169,'Employee Mapping'!$K$10:$K$2009,AW$134,'Employee Mapping'!$L$10:$L$2009,AW$136)/COUNTA('Employee Mapping'!$G$10:$G$2009),""))</f>
        <v/>
      </c>
      <c r="AX169" s="57">
        <f>IF(OR($A169="",AX$136=""),"",IFERROR(COUNTIFS('Employee Mapping'!$J$10:$J$2009,$A169,'Employee Mapping'!$K$10:$K$2009,AX$134,'Employee Mapping'!$L$10:$L$2009,AX$136)/COUNTA('Employee Mapping'!$G$10:$G$2009),""))</f>
        <v/>
      </c>
      <c r="AY169" s="57">
        <f>IF(OR($A169="",AY$136=""),"",IFERROR(COUNTIFS('Employee Mapping'!$J$10:$J$2009,$A169,'Employee Mapping'!$K$10:$K$2009,AY$134,'Employee Mapping'!$L$10:$L$2009,AY$136)/COUNTA('Employee Mapping'!$G$10:$G$2009),""))</f>
        <v/>
      </c>
      <c r="AZ169" s="57">
        <f>IF(OR($A169="",AZ$136=""),"",IFERROR(COUNTIFS('Employee Mapping'!$J$10:$J$2009,$A169,'Employee Mapping'!$K$10:$K$2009,AZ$134,'Employee Mapping'!$L$10:$L$2009,AZ$136)/COUNTA('Employee Mapping'!$G$10:$G$2009),""))</f>
        <v/>
      </c>
      <c r="BA169" s="57">
        <f>IF(OR($A169="",BA$136=""),"",IFERROR(COUNTIFS('Employee Mapping'!$J$10:$J$2009,$A169,'Employee Mapping'!$K$10:$K$2009,BA$134,'Employee Mapping'!$L$10:$L$2009,BA$136)/COUNTA('Employee Mapping'!$G$10:$G$2009),""))</f>
        <v/>
      </c>
      <c r="BB169" s="57">
        <f>IF(OR($A169="",BB$136=""),"",IFERROR(COUNTIFS('Employee Mapping'!$J$10:$J$2009,$A169,'Employee Mapping'!$K$10:$K$2009,BB$134,'Employee Mapping'!$L$10:$L$2009,BB$136)/COUNTA('Employee Mapping'!$G$10:$G$2009),""))</f>
        <v/>
      </c>
      <c r="BC169" s="57">
        <f>IF(OR($A169="",BC$136=""),"",IFERROR(COUNTIFS('Employee Mapping'!$J$10:$J$2009,$A169,'Employee Mapping'!$K$10:$K$2009,BC$134,'Employee Mapping'!$L$10:$L$2009,BC$136)/COUNTA('Employee Mapping'!$G$10:$G$2009),""))</f>
        <v/>
      </c>
      <c r="BD169" s="57">
        <f>IF(OR($A169="",BD$136=""),"",IFERROR(COUNTIFS('Employee Mapping'!$J$10:$J$2009,$A169,'Employee Mapping'!$K$10:$K$2009,BD$134,'Employee Mapping'!$L$10:$L$2009,BD$136)/COUNTA('Employee Mapping'!$G$10:$G$2009),""))</f>
        <v/>
      </c>
      <c r="BE169" s="57">
        <f>IF(OR($A169="",BE$136=""),"",IFERROR(COUNTIFS('Employee Mapping'!$J$10:$J$2009,$A169,'Employee Mapping'!$K$10:$K$2009,BE$134,'Employee Mapping'!$L$10:$L$2009,BE$136)/COUNTA('Employee Mapping'!$G$10:$G$2009),""))</f>
        <v/>
      </c>
      <c r="BF169" s="57">
        <f>IF(OR($A169="",BF$136=""),"",IFERROR(COUNTIFS('Employee Mapping'!$J$10:$J$2009,$A169,'Employee Mapping'!$K$10:$K$2009,BF$134,'Employee Mapping'!$L$10:$L$2009,BF$136)/COUNTA('Employee Mapping'!$G$10:$G$2009),""))</f>
        <v/>
      </c>
      <c r="BG169" s="57">
        <f>IF(OR($A169="",BG$136=""),"",IFERROR(COUNTIFS('Employee Mapping'!$J$10:$J$2009,$A169,'Employee Mapping'!$K$10:$K$2009,BG$134,'Employee Mapping'!$L$10:$L$2009,BG$136)/COUNTA('Employee Mapping'!$G$10:$G$2009),""))</f>
        <v/>
      </c>
      <c r="BH169" s="57">
        <f>IF(OR($A169="",BH$136=""),"",IFERROR(COUNTIFS('Employee Mapping'!$J$10:$J$2009,$A169,'Employee Mapping'!$K$10:$K$2009,BH$134,'Employee Mapping'!$L$10:$L$2009,BH$136)/COUNTA('Employee Mapping'!$G$10:$G$2009),""))</f>
        <v/>
      </c>
      <c r="BI169" s="57">
        <f>IF(OR($A169="",BI$136=""),"",IFERROR(COUNTIFS('Employee Mapping'!$J$10:$J$2009,$A169,'Employee Mapping'!$K$10:$K$2009,BI$134,'Employee Mapping'!$L$10:$L$2009,BI$136)/COUNTA('Employee Mapping'!$G$10:$G$2009),""))</f>
        <v/>
      </c>
      <c r="BJ169" s="57">
        <f>IF(OR($A169="",BJ$136=""),"",IFERROR(COUNTIFS('Employee Mapping'!$J$10:$J$2009,$A169,'Employee Mapping'!$K$10:$K$2009,BJ$134,'Employee Mapping'!$L$10:$L$2009,BJ$136)/COUNTA('Employee Mapping'!$G$10:$G$2009),""))</f>
        <v/>
      </c>
      <c r="BK169" s="57">
        <f>IF(OR($A169="",BK$136=""),"",IFERROR(COUNTIFS('Employee Mapping'!$J$10:$J$2009,$A169,'Employee Mapping'!$K$10:$K$2009,BK$134,'Employee Mapping'!$L$10:$L$2009,BK$136)/COUNTA('Employee Mapping'!$G$10:$G$2009),""))</f>
        <v/>
      </c>
      <c r="BL169" s="57">
        <f>IF(OR($A169="",BL$136=""),"",IFERROR(COUNTIFS('Employee Mapping'!$J$10:$J$2009,$A169,'Employee Mapping'!$K$10:$K$2009,BL$134,'Employee Mapping'!$L$10:$L$2009,BL$136)/COUNTA('Employee Mapping'!$G$10:$G$2009),""))</f>
        <v/>
      </c>
      <c r="BM169" s="57">
        <f>IF(OR($A169="",BM$136=""),"",IFERROR(COUNTIFS('Employee Mapping'!$J$10:$J$2009,$A169,'Employee Mapping'!$K$10:$K$2009,BM$134,'Employee Mapping'!$L$10:$L$2009,BM$136)/COUNTA('Employee Mapping'!$G$10:$G$2009),""))</f>
        <v/>
      </c>
      <c r="BN169" s="57">
        <f>IF(OR($A169="",BN$136=""),"",IFERROR(COUNTIFS('Employee Mapping'!$J$10:$J$2009,$A169,'Employee Mapping'!$K$10:$K$2009,BN$134,'Employee Mapping'!$L$10:$L$2009,BN$136)/COUNTA('Employee Mapping'!$G$10:$G$2009),""))</f>
        <v/>
      </c>
      <c r="BO169" s="57">
        <f>IF(OR($A169="",BO$136=""),"",IFERROR(COUNTIFS('Employee Mapping'!$J$10:$J$2009,$A169,'Employee Mapping'!$K$10:$K$2009,BO$134,'Employee Mapping'!$L$10:$L$2009,BO$136)/COUNTA('Employee Mapping'!$G$10:$G$2009),""))</f>
        <v/>
      </c>
      <c r="BP169" s="57">
        <f>IF(OR($A169="",BP$136=""),"",IFERROR(COUNTIFS('Employee Mapping'!$J$10:$J$2009,$A169,'Employee Mapping'!$K$10:$K$2009,BP$134,'Employee Mapping'!$L$10:$L$2009,BP$136)/COUNTA('Employee Mapping'!$G$10:$G$2009),""))</f>
        <v/>
      </c>
      <c r="BQ169" s="57">
        <f>IF(OR($A169="",BQ$136=""),"",IFERROR(COUNTIFS('Employee Mapping'!$J$10:$J$2009,$A169,'Employee Mapping'!$K$10:$K$2009,BQ$134,'Employee Mapping'!$L$10:$L$2009,BQ$136)/COUNTA('Employee Mapping'!$G$10:$G$2009),""))</f>
        <v/>
      </c>
      <c r="BR169" s="57">
        <f>IF(OR($A169="",BR$136=""),"",IFERROR(COUNTIFS('Employee Mapping'!$J$10:$J$2009,$A169,'Employee Mapping'!$K$10:$K$2009,BR$134,'Employee Mapping'!$L$10:$L$2009,BR$136)/COUNTA('Employee Mapping'!$G$10:$G$2009),""))</f>
        <v/>
      </c>
      <c r="BS169" s="57">
        <f>IF(OR($A169="",BS$136=""),"",IFERROR(COUNTIFS('Employee Mapping'!$J$10:$J$2009,$A169,'Employee Mapping'!$K$10:$K$2009,BS$134,'Employee Mapping'!$L$10:$L$2009,BS$136)/COUNTA('Employee Mapping'!$G$10:$G$2009),""))</f>
        <v/>
      </c>
      <c r="BT169" s="57">
        <f>IF(OR($A169="",BT$136=""),"",IFERROR(COUNTIFS('Employee Mapping'!$J$10:$J$2009,$A169,'Employee Mapping'!$K$10:$K$2009,BT$134,'Employee Mapping'!$L$10:$L$2009,BT$136)/COUNTA('Employee Mapping'!$G$10:$G$2009),""))</f>
        <v/>
      </c>
      <c r="BU169" s="57">
        <f>IF(OR($A169="",BU$136=""),"",IFERROR(COUNTIFS('Employee Mapping'!$J$10:$J$2009,$A169,'Employee Mapping'!$K$10:$K$2009,BU$134,'Employee Mapping'!$L$10:$L$2009,BU$136)/COUNTA('Employee Mapping'!$G$10:$G$2009),""))</f>
        <v/>
      </c>
      <c r="BV169" s="57">
        <f>IF(OR($A169="",BV$136=""),"",IFERROR(COUNTIFS('Employee Mapping'!$J$10:$J$2009,$A169,'Employee Mapping'!$K$10:$K$2009,BV$134,'Employee Mapping'!$L$10:$L$2009,BV$136)/COUNTA('Employee Mapping'!$G$10:$G$2009),""))</f>
        <v/>
      </c>
      <c r="BW169" s="57">
        <f>IF(OR($A169="",BW$136=""),"",IFERROR(COUNTIFS('Employee Mapping'!$J$10:$J$2009,$A169,'Employee Mapping'!$K$10:$K$2009,BW$134,'Employee Mapping'!$L$10:$L$2009,BW$136)/COUNTA('Employee Mapping'!$G$10:$G$2009),""))</f>
        <v/>
      </c>
      <c r="BX169" s="57">
        <f>IF(OR($A169="",BX$136=""),"",IFERROR(COUNTIFS('Employee Mapping'!$J$10:$J$2009,$A169,'Employee Mapping'!$K$10:$K$2009,BX$134,'Employee Mapping'!$L$10:$L$2009,BX$136)/COUNTA('Employee Mapping'!$G$10:$G$2009),""))</f>
        <v/>
      </c>
      <c r="BY169" s="57">
        <f>IF(OR($A169="",BY$136=""),"",IFERROR(COUNTIFS('Employee Mapping'!$J$10:$J$2009,$A169,'Employee Mapping'!$K$10:$K$2009,BY$134,'Employee Mapping'!$L$10:$L$2009,BY$136)/COUNTA('Employee Mapping'!$G$10:$G$2009),""))</f>
        <v/>
      </c>
      <c r="BZ169" s="57">
        <f>IF(OR($A169="",BZ$136=""),"",IFERROR(COUNTIFS('Employee Mapping'!$J$10:$J$2009,$A169,'Employee Mapping'!$K$10:$K$2009,BZ$134,'Employee Mapping'!$L$10:$L$2009,BZ$136)/COUNTA('Employee Mapping'!$G$10:$G$2009),""))</f>
        <v/>
      </c>
      <c r="CA169" s="57">
        <f>IF(OR($A169="",CA$136=""),"",IFERROR(COUNTIFS('Employee Mapping'!$J$10:$J$2009,$A169,'Employee Mapping'!$K$10:$K$2009,CA$134,'Employee Mapping'!$L$10:$L$2009,CA$136)/COUNTA('Employee Mapping'!$G$10:$G$2009),""))</f>
        <v/>
      </c>
      <c r="CB169" s="57">
        <f>IF(OR($A169="",CB$136=""),"",IFERROR(COUNTIFS('Employee Mapping'!$J$10:$J$2009,$A169,'Employee Mapping'!$K$10:$K$2009,CB$134,'Employee Mapping'!$L$10:$L$2009,CB$136)/COUNTA('Employee Mapping'!$G$10:$G$2009),""))</f>
        <v/>
      </c>
      <c r="CC169" s="57">
        <f>IF(OR($A169="",CC$136=""),"",IFERROR(COUNTIFS('Employee Mapping'!$J$10:$J$2009,$A169,'Employee Mapping'!$K$10:$K$2009,CC$134,'Employee Mapping'!$L$10:$L$2009,CC$136)/COUNTA('Employee Mapping'!$G$10:$G$2009),""))</f>
        <v/>
      </c>
      <c r="CD169" s="57">
        <f>IF(OR($A169="",CD$136=""),"",IFERROR(COUNTIFS('Employee Mapping'!$J$10:$J$2009,$A169,'Employee Mapping'!$K$10:$K$2009,CD$134,'Employee Mapping'!$L$10:$L$2009,CD$136)/COUNTA('Employee Mapping'!$G$10:$G$2009),""))</f>
        <v/>
      </c>
      <c r="CE169" s="57">
        <f>IF(OR($A169="",CE$136=""),"",IFERROR(COUNTIFS('Employee Mapping'!$J$10:$J$2009,$A169,'Employee Mapping'!$K$10:$K$2009,CE$134,'Employee Mapping'!$L$10:$L$2009,CE$136)/COUNTA('Employee Mapping'!$G$10:$G$2009),""))</f>
        <v/>
      </c>
      <c r="CF169" s="57">
        <f>IF(OR($A169="",CF$136=""),"",IFERROR(COUNTIFS('Employee Mapping'!$J$10:$J$2009,$A169,'Employee Mapping'!$K$10:$K$2009,CF$134,'Employee Mapping'!$L$10:$L$2009,CF$136)/COUNTA('Employee Mapping'!$G$10:$G$2009),""))</f>
        <v/>
      </c>
      <c r="CG169" s="57">
        <f>IF(OR($A169="",CG$136=""),"",IFERROR(COUNTIFS('Employee Mapping'!$J$10:$J$2009,$A169,'Employee Mapping'!$K$10:$K$2009,CG$134,'Employee Mapping'!$L$10:$L$2009,CG$136)/COUNTA('Employee Mapping'!$G$10:$G$2009),""))</f>
        <v/>
      </c>
      <c r="CH169" s="57">
        <f>IF(OR($A169="",CH$136=""),"",IFERROR(COUNTIFS('Employee Mapping'!$J$10:$J$2009,$A169,'Employee Mapping'!$K$10:$K$2009,CH$134,'Employee Mapping'!$L$10:$L$2009,CH$136)/COUNTA('Employee Mapping'!$G$10:$G$2009),""))</f>
        <v/>
      </c>
      <c r="CI169" s="57">
        <f>IF(OR($A169="",CI$136=""),"",IFERROR(COUNTIFS('Employee Mapping'!$J$10:$J$2009,$A169,'Employee Mapping'!$K$10:$K$2009,CI$134,'Employee Mapping'!$L$10:$L$2009,CI$136)/COUNTA('Employee Mapping'!$G$10:$G$2009),""))</f>
        <v/>
      </c>
      <c r="CJ169" s="57">
        <f>IF(OR($A169="",CJ$136=""),"",IFERROR(COUNTIFS('Employee Mapping'!$J$10:$J$2009,$A169,'Employee Mapping'!$K$10:$K$2009,CJ$134,'Employee Mapping'!$L$10:$L$2009,CJ$136)/COUNTA('Employee Mapping'!$G$10:$G$2009),""))</f>
        <v/>
      </c>
      <c r="CK169" s="57">
        <f>IF(OR($A169="",CK$136=""),"",IFERROR(COUNTIFS('Employee Mapping'!$J$10:$J$2009,$A169,'Employee Mapping'!$K$10:$K$2009,CK$134,'Employee Mapping'!$L$10:$L$2009,CK$136)/COUNTA('Employee Mapping'!$G$10:$G$2009),""))</f>
        <v/>
      </c>
      <c r="CL169" s="57">
        <f>IF(OR($A169="",CL$136=""),"",IFERROR(COUNTIFS('Employee Mapping'!$J$10:$J$2009,$A169,'Employee Mapping'!$K$10:$K$2009,CL$134,'Employee Mapping'!$L$10:$L$2009,CL$136)/COUNTA('Employee Mapping'!$G$10:$G$2009),""))</f>
        <v/>
      </c>
      <c r="CM169" s="57">
        <f>IF(OR($A169="",CM$136=""),"",IFERROR(COUNTIFS('Employee Mapping'!$J$10:$J$2009,$A169,'Employee Mapping'!$K$10:$K$2009,CM$134,'Employee Mapping'!$L$10:$L$2009,CM$136)/COUNTA('Employee Mapping'!$G$10:$G$2009),""))</f>
        <v/>
      </c>
      <c r="CN169" s="57">
        <f>IF(OR($A169="",CN$136=""),"",IFERROR(COUNTIFS('Employee Mapping'!$J$10:$J$2009,$A169,'Employee Mapping'!$K$10:$K$2009,CN$134,'Employee Mapping'!$L$10:$L$2009,CN$136)/COUNTA('Employee Mapping'!$G$10:$G$2009),""))</f>
        <v/>
      </c>
      <c r="CO169" s="57">
        <f>IF(OR($A169="",CO$136=""),"",IFERROR(COUNTIFS('Employee Mapping'!$J$10:$J$2009,$A169,'Employee Mapping'!$K$10:$K$2009,CO$134,'Employee Mapping'!$L$10:$L$2009,CO$136)/COUNTA('Employee Mapping'!$G$10:$G$2009),""))</f>
        <v/>
      </c>
      <c r="CP169" s="57">
        <f>IF(OR($A169="",CP$136=""),"",IFERROR(COUNTIFS('Employee Mapping'!$J$10:$J$2009,$A169,'Employee Mapping'!$K$10:$K$2009,CP$134,'Employee Mapping'!$L$10:$L$2009,CP$136)/COUNTA('Employee Mapping'!$G$10:$G$2009),""))</f>
        <v/>
      </c>
      <c r="CQ169" s="57">
        <f>IF(OR($A169="",CQ$136=""),"",IFERROR(COUNTIFS('Employee Mapping'!$J$10:$J$2009,$A169,'Employee Mapping'!$K$10:$K$2009,CQ$134,'Employee Mapping'!$L$10:$L$2009,CQ$136)/COUNTA('Employee Mapping'!$G$10:$G$2009),""))</f>
        <v/>
      </c>
      <c r="CR169" s="57">
        <f>IF(OR($A169="",CR$136=""),"",IFERROR(COUNTIFS('Employee Mapping'!$J$10:$J$2009,$A169,'Employee Mapping'!$K$10:$K$2009,CR$134,'Employee Mapping'!$L$10:$L$2009,CR$136)/COUNTA('Employee Mapping'!$G$10:$G$2009),""))</f>
        <v/>
      </c>
      <c r="CS169" s="57">
        <f>IF(OR($A169="",CS$136=""),"",IFERROR(COUNTIFS('Employee Mapping'!$J$10:$J$2009,$A169,'Employee Mapping'!$K$10:$K$2009,CS$134,'Employee Mapping'!$L$10:$L$2009,CS$136)/COUNTA('Employee Mapping'!$G$10:$G$2009),""))</f>
        <v/>
      </c>
      <c r="CT169" s="57">
        <f>IF(OR($A169="",CT$136=""),"",IFERROR(COUNTIFS('Employee Mapping'!$J$10:$J$2009,$A169,'Employee Mapping'!$K$10:$K$2009,CT$134,'Employee Mapping'!$L$10:$L$2009,CT$136)/COUNTA('Employee Mapping'!$G$10:$G$2009),""))</f>
        <v/>
      </c>
      <c r="CU169" s="58">
        <f>IF($A169="","",SUM(C169:CT169))</f>
        <v/>
      </c>
    </row>
    <row r="170">
      <c r="A170">
        <f>IF(SETUP!$C181="","",SETUP!$C181)</f>
        <v/>
      </c>
      <c r="B170" s="9">
        <f>IF(SETUP!$C181="","",SETUP!$B181&amp;" / "&amp;SETUP!$D181)</f>
        <v/>
      </c>
      <c r="C170" s="57">
        <f>IF(OR($A170="",C$136=""),"",IFERROR(COUNTIFS('Employee Mapping'!$J$10:$J$2009,$A170,'Employee Mapping'!$K$10:$K$2009,C$134,'Employee Mapping'!$L$10:$L$2009,C$136)/COUNTA('Employee Mapping'!$G$10:$G$2009),""))</f>
        <v/>
      </c>
      <c r="D170" s="57">
        <f>IF(OR($A170="",D$136=""),"",IFERROR(COUNTIFS('Employee Mapping'!$J$10:$J$2009,$A170,'Employee Mapping'!$K$10:$K$2009,D$134,'Employee Mapping'!$L$10:$L$2009,D$136)/COUNTA('Employee Mapping'!$G$10:$G$2009),""))</f>
        <v/>
      </c>
      <c r="E170" s="57">
        <f>IF(OR($A170="",E$136=""),"",IFERROR(COUNTIFS('Employee Mapping'!$J$10:$J$2009,$A170,'Employee Mapping'!$K$10:$K$2009,E$134,'Employee Mapping'!$L$10:$L$2009,E$136)/COUNTA('Employee Mapping'!$G$10:$G$2009),""))</f>
        <v/>
      </c>
      <c r="F170" s="57">
        <f>IF(OR($A170="",F$136=""),"",IFERROR(COUNTIFS('Employee Mapping'!$J$10:$J$2009,$A170,'Employee Mapping'!$K$10:$K$2009,F$134,'Employee Mapping'!$L$10:$L$2009,F$136)/COUNTA('Employee Mapping'!$G$10:$G$2009),""))</f>
        <v/>
      </c>
      <c r="G170" s="57">
        <f>IF(OR($A170="",G$136=""),"",IFERROR(COUNTIFS('Employee Mapping'!$J$10:$J$2009,$A170,'Employee Mapping'!$K$10:$K$2009,G$134,'Employee Mapping'!$L$10:$L$2009,G$136)/COUNTA('Employee Mapping'!$G$10:$G$2009),""))</f>
        <v/>
      </c>
      <c r="H170" s="57">
        <f>IF(OR($A170="",H$136=""),"",IFERROR(COUNTIFS('Employee Mapping'!$J$10:$J$2009,$A170,'Employee Mapping'!$K$10:$K$2009,H$134,'Employee Mapping'!$L$10:$L$2009,H$136)/COUNTA('Employee Mapping'!$G$10:$G$2009),""))</f>
        <v/>
      </c>
      <c r="I170" s="57">
        <f>IF(OR($A170="",I$136=""),"",IFERROR(COUNTIFS('Employee Mapping'!$J$10:$J$2009,$A170,'Employee Mapping'!$K$10:$K$2009,I$134,'Employee Mapping'!$L$10:$L$2009,I$136)/COUNTA('Employee Mapping'!$G$10:$G$2009),""))</f>
        <v/>
      </c>
      <c r="J170" s="57">
        <f>IF(OR($A170="",J$136=""),"",IFERROR(COUNTIFS('Employee Mapping'!$J$10:$J$2009,$A170,'Employee Mapping'!$K$10:$K$2009,J$134,'Employee Mapping'!$L$10:$L$2009,J$136)/COUNTA('Employee Mapping'!$G$10:$G$2009),""))</f>
        <v/>
      </c>
      <c r="K170" s="57">
        <f>IF(OR($A170="",K$136=""),"",IFERROR(COUNTIFS('Employee Mapping'!$J$10:$J$2009,$A170,'Employee Mapping'!$K$10:$K$2009,K$134,'Employee Mapping'!$L$10:$L$2009,K$136)/COUNTA('Employee Mapping'!$G$10:$G$2009),""))</f>
        <v/>
      </c>
      <c r="L170" s="57">
        <f>IF(OR($A170="",L$136=""),"",IFERROR(COUNTIFS('Employee Mapping'!$J$10:$J$2009,$A170,'Employee Mapping'!$K$10:$K$2009,L$134,'Employee Mapping'!$L$10:$L$2009,L$136)/COUNTA('Employee Mapping'!$G$10:$G$2009),""))</f>
        <v/>
      </c>
      <c r="M170" s="57">
        <f>IF(OR($A170="",M$136=""),"",IFERROR(COUNTIFS('Employee Mapping'!$J$10:$J$2009,$A170,'Employee Mapping'!$K$10:$K$2009,M$134,'Employee Mapping'!$L$10:$L$2009,M$136)/COUNTA('Employee Mapping'!$G$10:$G$2009),""))</f>
        <v/>
      </c>
      <c r="N170" s="57">
        <f>IF(OR($A170="",N$136=""),"",IFERROR(COUNTIFS('Employee Mapping'!$J$10:$J$2009,$A170,'Employee Mapping'!$K$10:$K$2009,N$134,'Employee Mapping'!$L$10:$L$2009,N$136)/COUNTA('Employee Mapping'!$G$10:$G$2009),""))</f>
        <v/>
      </c>
      <c r="O170" s="57">
        <f>IF(OR($A170="",O$136=""),"",IFERROR(COUNTIFS('Employee Mapping'!$J$10:$J$2009,$A170,'Employee Mapping'!$K$10:$K$2009,O$134,'Employee Mapping'!$L$10:$L$2009,O$136)/COUNTA('Employee Mapping'!$G$10:$G$2009),""))</f>
        <v/>
      </c>
      <c r="P170" s="57">
        <f>IF(OR($A170="",P$136=""),"",IFERROR(COUNTIFS('Employee Mapping'!$J$10:$J$2009,$A170,'Employee Mapping'!$K$10:$K$2009,P$134,'Employee Mapping'!$L$10:$L$2009,P$136)/COUNTA('Employee Mapping'!$G$10:$G$2009),""))</f>
        <v/>
      </c>
      <c r="Q170" s="57">
        <f>IF(OR($A170="",Q$136=""),"",IFERROR(COUNTIFS('Employee Mapping'!$J$10:$J$2009,$A170,'Employee Mapping'!$K$10:$K$2009,Q$134,'Employee Mapping'!$L$10:$L$2009,Q$136)/COUNTA('Employee Mapping'!$G$10:$G$2009),""))</f>
        <v/>
      </c>
      <c r="R170" s="57">
        <f>IF(OR($A170="",R$136=""),"",IFERROR(COUNTIFS('Employee Mapping'!$J$10:$J$2009,$A170,'Employee Mapping'!$K$10:$K$2009,R$134,'Employee Mapping'!$L$10:$L$2009,R$136)/COUNTA('Employee Mapping'!$G$10:$G$2009),""))</f>
        <v/>
      </c>
      <c r="S170" s="57">
        <f>IF(OR($A170="",S$136=""),"",IFERROR(COUNTIFS('Employee Mapping'!$J$10:$J$2009,$A170,'Employee Mapping'!$K$10:$K$2009,S$134,'Employee Mapping'!$L$10:$L$2009,S$136)/COUNTA('Employee Mapping'!$G$10:$G$2009),""))</f>
        <v/>
      </c>
      <c r="T170" s="57">
        <f>IF(OR($A170="",T$136=""),"",IFERROR(COUNTIFS('Employee Mapping'!$J$10:$J$2009,$A170,'Employee Mapping'!$K$10:$K$2009,T$134,'Employee Mapping'!$L$10:$L$2009,T$136)/COUNTA('Employee Mapping'!$G$10:$G$2009),""))</f>
        <v/>
      </c>
      <c r="U170" s="57">
        <f>IF(OR($A170="",U$136=""),"",IFERROR(COUNTIFS('Employee Mapping'!$J$10:$J$2009,$A170,'Employee Mapping'!$K$10:$K$2009,U$134,'Employee Mapping'!$L$10:$L$2009,U$136)/COUNTA('Employee Mapping'!$G$10:$G$2009),""))</f>
        <v/>
      </c>
      <c r="V170" s="57">
        <f>IF(OR($A170="",V$136=""),"",IFERROR(COUNTIFS('Employee Mapping'!$J$10:$J$2009,$A170,'Employee Mapping'!$K$10:$K$2009,V$134,'Employee Mapping'!$L$10:$L$2009,V$136)/COUNTA('Employee Mapping'!$G$10:$G$2009),""))</f>
        <v/>
      </c>
      <c r="W170" s="57">
        <f>IF(OR($A170="",W$136=""),"",IFERROR(COUNTIFS('Employee Mapping'!$J$10:$J$2009,$A170,'Employee Mapping'!$K$10:$K$2009,W$134,'Employee Mapping'!$L$10:$L$2009,W$136)/COUNTA('Employee Mapping'!$G$10:$G$2009),""))</f>
        <v/>
      </c>
      <c r="X170" s="57">
        <f>IF(OR($A170="",X$136=""),"",IFERROR(COUNTIFS('Employee Mapping'!$J$10:$J$2009,$A170,'Employee Mapping'!$K$10:$K$2009,X$134,'Employee Mapping'!$L$10:$L$2009,X$136)/COUNTA('Employee Mapping'!$G$10:$G$2009),""))</f>
        <v/>
      </c>
      <c r="Y170" s="57">
        <f>IF(OR($A170="",Y$136=""),"",IFERROR(COUNTIFS('Employee Mapping'!$J$10:$J$2009,$A170,'Employee Mapping'!$K$10:$K$2009,Y$134,'Employee Mapping'!$L$10:$L$2009,Y$136)/COUNTA('Employee Mapping'!$G$10:$G$2009),""))</f>
        <v/>
      </c>
      <c r="Z170" s="57">
        <f>IF(OR($A170="",Z$136=""),"",IFERROR(COUNTIFS('Employee Mapping'!$J$10:$J$2009,$A170,'Employee Mapping'!$K$10:$K$2009,Z$134,'Employee Mapping'!$L$10:$L$2009,Z$136)/COUNTA('Employee Mapping'!$G$10:$G$2009),""))</f>
        <v/>
      </c>
      <c r="AA170" s="57">
        <f>IF(OR($A170="",AA$136=""),"",IFERROR(COUNTIFS('Employee Mapping'!$J$10:$J$2009,$A170,'Employee Mapping'!$K$10:$K$2009,AA$134,'Employee Mapping'!$L$10:$L$2009,AA$136)/COUNTA('Employee Mapping'!$G$10:$G$2009),""))</f>
        <v/>
      </c>
      <c r="AB170" s="57">
        <f>IF(OR($A170="",AB$136=""),"",IFERROR(COUNTIFS('Employee Mapping'!$J$10:$J$2009,$A170,'Employee Mapping'!$K$10:$K$2009,AB$134,'Employee Mapping'!$L$10:$L$2009,AB$136)/COUNTA('Employee Mapping'!$G$10:$G$2009),""))</f>
        <v/>
      </c>
      <c r="AC170" s="57">
        <f>IF(OR($A170="",AC$136=""),"",IFERROR(COUNTIFS('Employee Mapping'!$J$10:$J$2009,$A170,'Employee Mapping'!$K$10:$K$2009,AC$134,'Employee Mapping'!$L$10:$L$2009,AC$136)/COUNTA('Employee Mapping'!$G$10:$G$2009),""))</f>
        <v/>
      </c>
      <c r="AD170" s="57">
        <f>IF(OR($A170="",AD$136=""),"",IFERROR(COUNTIFS('Employee Mapping'!$J$10:$J$2009,$A170,'Employee Mapping'!$K$10:$K$2009,AD$134,'Employee Mapping'!$L$10:$L$2009,AD$136)/COUNTA('Employee Mapping'!$G$10:$G$2009),""))</f>
        <v/>
      </c>
      <c r="AE170" s="57">
        <f>IF(OR($A170="",AE$136=""),"",IFERROR(COUNTIFS('Employee Mapping'!$J$10:$J$2009,$A170,'Employee Mapping'!$K$10:$K$2009,AE$134,'Employee Mapping'!$L$10:$L$2009,AE$136)/COUNTA('Employee Mapping'!$G$10:$G$2009),""))</f>
        <v/>
      </c>
      <c r="AF170" s="57">
        <f>IF(OR($A170="",AF$136=""),"",IFERROR(COUNTIFS('Employee Mapping'!$J$10:$J$2009,$A170,'Employee Mapping'!$K$10:$K$2009,AF$134,'Employee Mapping'!$L$10:$L$2009,AF$136)/COUNTA('Employee Mapping'!$G$10:$G$2009),""))</f>
        <v/>
      </c>
      <c r="AG170" s="57">
        <f>IF(OR($A170="",AG$136=""),"",IFERROR(COUNTIFS('Employee Mapping'!$J$10:$J$2009,$A170,'Employee Mapping'!$K$10:$K$2009,AG$134,'Employee Mapping'!$L$10:$L$2009,AG$136)/COUNTA('Employee Mapping'!$G$10:$G$2009),""))</f>
        <v/>
      </c>
      <c r="AH170" s="57">
        <f>IF(OR($A170="",AH$136=""),"",IFERROR(COUNTIFS('Employee Mapping'!$J$10:$J$2009,$A170,'Employee Mapping'!$K$10:$K$2009,AH$134,'Employee Mapping'!$L$10:$L$2009,AH$136)/COUNTA('Employee Mapping'!$G$10:$G$2009),""))</f>
        <v/>
      </c>
      <c r="AI170" s="57">
        <f>IF(OR($A170="",AI$136=""),"",IFERROR(COUNTIFS('Employee Mapping'!$J$10:$J$2009,$A170,'Employee Mapping'!$K$10:$K$2009,AI$134,'Employee Mapping'!$L$10:$L$2009,AI$136)/COUNTA('Employee Mapping'!$G$10:$G$2009),""))</f>
        <v/>
      </c>
      <c r="AJ170" s="57">
        <f>IF(OR($A170="",AJ$136=""),"",IFERROR(COUNTIFS('Employee Mapping'!$J$10:$J$2009,$A170,'Employee Mapping'!$K$10:$K$2009,AJ$134,'Employee Mapping'!$L$10:$L$2009,AJ$136)/COUNTA('Employee Mapping'!$G$10:$G$2009),""))</f>
        <v/>
      </c>
      <c r="AK170" s="57">
        <f>IF(OR($A170="",AK$136=""),"",IFERROR(COUNTIFS('Employee Mapping'!$J$10:$J$2009,$A170,'Employee Mapping'!$K$10:$K$2009,AK$134,'Employee Mapping'!$L$10:$L$2009,AK$136)/COUNTA('Employee Mapping'!$G$10:$G$2009),""))</f>
        <v/>
      </c>
      <c r="AL170" s="57">
        <f>IF(OR($A170="",AL$136=""),"",IFERROR(COUNTIFS('Employee Mapping'!$J$10:$J$2009,$A170,'Employee Mapping'!$K$10:$K$2009,AL$134,'Employee Mapping'!$L$10:$L$2009,AL$136)/COUNTA('Employee Mapping'!$G$10:$G$2009),""))</f>
        <v/>
      </c>
      <c r="AM170" s="57">
        <f>IF(OR($A170="",AM$136=""),"",IFERROR(COUNTIFS('Employee Mapping'!$J$10:$J$2009,$A170,'Employee Mapping'!$K$10:$K$2009,AM$134,'Employee Mapping'!$L$10:$L$2009,AM$136)/COUNTA('Employee Mapping'!$G$10:$G$2009),""))</f>
        <v/>
      </c>
      <c r="AN170" s="57">
        <f>IF(OR($A170="",AN$136=""),"",IFERROR(COUNTIFS('Employee Mapping'!$J$10:$J$2009,$A170,'Employee Mapping'!$K$10:$K$2009,AN$134,'Employee Mapping'!$L$10:$L$2009,AN$136)/COUNTA('Employee Mapping'!$G$10:$G$2009),""))</f>
        <v/>
      </c>
      <c r="AO170" s="57">
        <f>IF(OR($A170="",AO$136=""),"",IFERROR(COUNTIFS('Employee Mapping'!$J$10:$J$2009,$A170,'Employee Mapping'!$K$10:$K$2009,AO$134,'Employee Mapping'!$L$10:$L$2009,AO$136)/COUNTA('Employee Mapping'!$G$10:$G$2009),""))</f>
        <v/>
      </c>
      <c r="AP170" s="57">
        <f>IF(OR($A170="",AP$136=""),"",IFERROR(COUNTIFS('Employee Mapping'!$J$10:$J$2009,$A170,'Employee Mapping'!$K$10:$K$2009,AP$134,'Employee Mapping'!$L$10:$L$2009,AP$136)/COUNTA('Employee Mapping'!$G$10:$G$2009),""))</f>
        <v/>
      </c>
      <c r="AQ170" s="57">
        <f>IF(OR($A170="",AQ$136=""),"",IFERROR(COUNTIFS('Employee Mapping'!$J$10:$J$2009,$A170,'Employee Mapping'!$K$10:$K$2009,AQ$134,'Employee Mapping'!$L$10:$L$2009,AQ$136)/COUNTA('Employee Mapping'!$G$10:$G$2009),""))</f>
        <v/>
      </c>
      <c r="AR170" s="57">
        <f>IF(OR($A170="",AR$136=""),"",IFERROR(COUNTIFS('Employee Mapping'!$J$10:$J$2009,$A170,'Employee Mapping'!$K$10:$K$2009,AR$134,'Employee Mapping'!$L$10:$L$2009,AR$136)/COUNTA('Employee Mapping'!$G$10:$G$2009),""))</f>
        <v/>
      </c>
      <c r="AS170" s="57">
        <f>IF(OR($A170="",AS$136=""),"",IFERROR(COUNTIFS('Employee Mapping'!$J$10:$J$2009,$A170,'Employee Mapping'!$K$10:$K$2009,AS$134,'Employee Mapping'!$L$10:$L$2009,AS$136)/COUNTA('Employee Mapping'!$G$10:$G$2009),""))</f>
        <v/>
      </c>
      <c r="AT170" s="57">
        <f>IF(OR($A170="",AT$136=""),"",IFERROR(COUNTIFS('Employee Mapping'!$J$10:$J$2009,$A170,'Employee Mapping'!$K$10:$K$2009,AT$134,'Employee Mapping'!$L$10:$L$2009,AT$136)/COUNTA('Employee Mapping'!$G$10:$G$2009),""))</f>
        <v/>
      </c>
      <c r="AU170" s="57">
        <f>IF(OR($A170="",AU$136=""),"",IFERROR(COUNTIFS('Employee Mapping'!$J$10:$J$2009,$A170,'Employee Mapping'!$K$10:$K$2009,AU$134,'Employee Mapping'!$L$10:$L$2009,AU$136)/COUNTA('Employee Mapping'!$G$10:$G$2009),""))</f>
        <v/>
      </c>
      <c r="AV170" s="57">
        <f>IF(OR($A170="",AV$136=""),"",IFERROR(COUNTIFS('Employee Mapping'!$J$10:$J$2009,$A170,'Employee Mapping'!$K$10:$K$2009,AV$134,'Employee Mapping'!$L$10:$L$2009,AV$136)/COUNTA('Employee Mapping'!$G$10:$G$2009),""))</f>
        <v/>
      </c>
      <c r="AW170" s="57">
        <f>IF(OR($A170="",AW$136=""),"",IFERROR(COUNTIFS('Employee Mapping'!$J$10:$J$2009,$A170,'Employee Mapping'!$K$10:$K$2009,AW$134,'Employee Mapping'!$L$10:$L$2009,AW$136)/COUNTA('Employee Mapping'!$G$10:$G$2009),""))</f>
        <v/>
      </c>
      <c r="AX170" s="57">
        <f>IF(OR($A170="",AX$136=""),"",IFERROR(COUNTIFS('Employee Mapping'!$J$10:$J$2009,$A170,'Employee Mapping'!$K$10:$K$2009,AX$134,'Employee Mapping'!$L$10:$L$2009,AX$136)/COUNTA('Employee Mapping'!$G$10:$G$2009),""))</f>
        <v/>
      </c>
      <c r="AY170" s="57">
        <f>IF(OR($A170="",AY$136=""),"",IFERROR(COUNTIFS('Employee Mapping'!$J$10:$J$2009,$A170,'Employee Mapping'!$K$10:$K$2009,AY$134,'Employee Mapping'!$L$10:$L$2009,AY$136)/COUNTA('Employee Mapping'!$G$10:$G$2009),""))</f>
        <v/>
      </c>
      <c r="AZ170" s="57">
        <f>IF(OR($A170="",AZ$136=""),"",IFERROR(COUNTIFS('Employee Mapping'!$J$10:$J$2009,$A170,'Employee Mapping'!$K$10:$K$2009,AZ$134,'Employee Mapping'!$L$10:$L$2009,AZ$136)/COUNTA('Employee Mapping'!$G$10:$G$2009),""))</f>
        <v/>
      </c>
      <c r="BA170" s="57">
        <f>IF(OR($A170="",BA$136=""),"",IFERROR(COUNTIFS('Employee Mapping'!$J$10:$J$2009,$A170,'Employee Mapping'!$K$10:$K$2009,BA$134,'Employee Mapping'!$L$10:$L$2009,BA$136)/COUNTA('Employee Mapping'!$G$10:$G$2009),""))</f>
        <v/>
      </c>
      <c r="BB170" s="57">
        <f>IF(OR($A170="",BB$136=""),"",IFERROR(COUNTIFS('Employee Mapping'!$J$10:$J$2009,$A170,'Employee Mapping'!$K$10:$K$2009,BB$134,'Employee Mapping'!$L$10:$L$2009,BB$136)/COUNTA('Employee Mapping'!$G$10:$G$2009),""))</f>
        <v/>
      </c>
      <c r="BC170" s="57">
        <f>IF(OR($A170="",BC$136=""),"",IFERROR(COUNTIFS('Employee Mapping'!$J$10:$J$2009,$A170,'Employee Mapping'!$K$10:$K$2009,BC$134,'Employee Mapping'!$L$10:$L$2009,BC$136)/COUNTA('Employee Mapping'!$G$10:$G$2009),""))</f>
        <v/>
      </c>
      <c r="BD170" s="57">
        <f>IF(OR($A170="",BD$136=""),"",IFERROR(COUNTIFS('Employee Mapping'!$J$10:$J$2009,$A170,'Employee Mapping'!$K$10:$K$2009,BD$134,'Employee Mapping'!$L$10:$L$2009,BD$136)/COUNTA('Employee Mapping'!$G$10:$G$2009),""))</f>
        <v/>
      </c>
      <c r="BE170" s="57">
        <f>IF(OR($A170="",BE$136=""),"",IFERROR(COUNTIFS('Employee Mapping'!$J$10:$J$2009,$A170,'Employee Mapping'!$K$10:$K$2009,BE$134,'Employee Mapping'!$L$10:$L$2009,BE$136)/COUNTA('Employee Mapping'!$G$10:$G$2009),""))</f>
        <v/>
      </c>
      <c r="BF170" s="57">
        <f>IF(OR($A170="",BF$136=""),"",IFERROR(COUNTIFS('Employee Mapping'!$J$10:$J$2009,$A170,'Employee Mapping'!$K$10:$K$2009,BF$134,'Employee Mapping'!$L$10:$L$2009,BF$136)/COUNTA('Employee Mapping'!$G$10:$G$2009),""))</f>
        <v/>
      </c>
      <c r="BG170" s="57">
        <f>IF(OR($A170="",BG$136=""),"",IFERROR(COUNTIFS('Employee Mapping'!$J$10:$J$2009,$A170,'Employee Mapping'!$K$10:$K$2009,BG$134,'Employee Mapping'!$L$10:$L$2009,BG$136)/COUNTA('Employee Mapping'!$G$10:$G$2009),""))</f>
        <v/>
      </c>
      <c r="BH170" s="57">
        <f>IF(OR($A170="",BH$136=""),"",IFERROR(COUNTIFS('Employee Mapping'!$J$10:$J$2009,$A170,'Employee Mapping'!$K$10:$K$2009,BH$134,'Employee Mapping'!$L$10:$L$2009,BH$136)/COUNTA('Employee Mapping'!$G$10:$G$2009),""))</f>
        <v/>
      </c>
      <c r="BI170" s="57">
        <f>IF(OR($A170="",BI$136=""),"",IFERROR(COUNTIFS('Employee Mapping'!$J$10:$J$2009,$A170,'Employee Mapping'!$K$10:$K$2009,BI$134,'Employee Mapping'!$L$10:$L$2009,BI$136)/COUNTA('Employee Mapping'!$G$10:$G$2009),""))</f>
        <v/>
      </c>
      <c r="BJ170" s="57">
        <f>IF(OR($A170="",BJ$136=""),"",IFERROR(COUNTIFS('Employee Mapping'!$J$10:$J$2009,$A170,'Employee Mapping'!$K$10:$K$2009,BJ$134,'Employee Mapping'!$L$10:$L$2009,BJ$136)/COUNTA('Employee Mapping'!$G$10:$G$2009),""))</f>
        <v/>
      </c>
      <c r="BK170" s="57">
        <f>IF(OR($A170="",BK$136=""),"",IFERROR(COUNTIFS('Employee Mapping'!$J$10:$J$2009,$A170,'Employee Mapping'!$K$10:$K$2009,BK$134,'Employee Mapping'!$L$10:$L$2009,BK$136)/COUNTA('Employee Mapping'!$G$10:$G$2009),""))</f>
        <v/>
      </c>
      <c r="BL170" s="57">
        <f>IF(OR($A170="",BL$136=""),"",IFERROR(COUNTIFS('Employee Mapping'!$J$10:$J$2009,$A170,'Employee Mapping'!$K$10:$K$2009,BL$134,'Employee Mapping'!$L$10:$L$2009,BL$136)/COUNTA('Employee Mapping'!$G$10:$G$2009),""))</f>
        <v/>
      </c>
      <c r="BM170" s="57">
        <f>IF(OR($A170="",BM$136=""),"",IFERROR(COUNTIFS('Employee Mapping'!$J$10:$J$2009,$A170,'Employee Mapping'!$K$10:$K$2009,BM$134,'Employee Mapping'!$L$10:$L$2009,BM$136)/COUNTA('Employee Mapping'!$G$10:$G$2009),""))</f>
        <v/>
      </c>
      <c r="BN170" s="57">
        <f>IF(OR($A170="",BN$136=""),"",IFERROR(COUNTIFS('Employee Mapping'!$J$10:$J$2009,$A170,'Employee Mapping'!$K$10:$K$2009,BN$134,'Employee Mapping'!$L$10:$L$2009,BN$136)/COUNTA('Employee Mapping'!$G$10:$G$2009),""))</f>
        <v/>
      </c>
      <c r="BO170" s="57">
        <f>IF(OR($A170="",BO$136=""),"",IFERROR(COUNTIFS('Employee Mapping'!$J$10:$J$2009,$A170,'Employee Mapping'!$K$10:$K$2009,BO$134,'Employee Mapping'!$L$10:$L$2009,BO$136)/COUNTA('Employee Mapping'!$G$10:$G$2009),""))</f>
        <v/>
      </c>
      <c r="BP170" s="57">
        <f>IF(OR($A170="",BP$136=""),"",IFERROR(COUNTIFS('Employee Mapping'!$J$10:$J$2009,$A170,'Employee Mapping'!$K$10:$K$2009,BP$134,'Employee Mapping'!$L$10:$L$2009,BP$136)/COUNTA('Employee Mapping'!$G$10:$G$2009),""))</f>
        <v/>
      </c>
      <c r="BQ170" s="57">
        <f>IF(OR($A170="",BQ$136=""),"",IFERROR(COUNTIFS('Employee Mapping'!$J$10:$J$2009,$A170,'Employee Mapping'!$K$10:$K$2009,BQ$134,'Employee Mapping'!$L$10:$L$2009,BQ$136)/COUNTA('Employee Mapping'!$G$10:$G$2009),""))</f>
        <v/>
      </c>
      <c r="BR170" s="57">
        <f>IF(OR($A170="",BR$136=""),"",IFERROR(COUNTIFS('Employee Mapping'!$J$10:$J$2009,$A170,'Employee Mapping'!$K$10:$K$2009,BR$134,'Employee Mapping'!$L$10:$L$2009,BR$136)/COUNTA('Employee Mapping'!$G$10:$G$2009),""))</f>
        <v/>
      </c>
      <c r="BS170" s="57">
        <f>IF(OR($A170="",BS$136=""),"",IFERROR(COUNTIFS('Employee Mapping'!$J$10:$J$2009,$A170,'Employee Mapping'!$K$10:$K$2009,BS$134,'Employee Mapping'!$L$10:$L$2009,BS$136)/COUNTA('Employee Mapping'!$G$10:$G$2009),""))</f>
        <v/>
      </c>
      <c r="BT170" s="57">
        <f>IF(OR($A170="",BT$136=""),"",IFERROR(COUNTIFS('Employee Mapping'!$J$10:$J$2009,$A170,'Employee Mapping'!$K$10:$K$2009,BT$134,'Employee Mapping'!$L$10:$L$2009,BT$136)/COUNTA('Employee Mapping'!$G$10:$G$2009),""))</f>
        <v/>
      </c>
      <c r="BU170" s="57">
        <f>IF(OR($A170="",BU$136=""),"",IFERROR(COUNTIFS('Employee Mapping'!$J$10:$J$2009,$A170,'Employee Mapping'!$K$10:$K$2009,BU$134,'Employee Mapping'!$L$10:$L$2009,BU$136)/COUNTA('Employee Mapping'!$G$10:$G$2009),""))</f>
        <v/>
      </c>
      <c r="BV170" s="57">
        <f>IF(OR($A170="",BV$136=""),"",IFERROR(COUNTIFS('Employee Mapping'!$J$10:$J$2009,$A170,'Employee Mapping'!$K$10:$K$2009,BV$134,'Employee Mapping'!$L$10:$L$2009,BV$136)/COUNTA('Employee Mapping'!$G$10:$G$2009),""))</f>
        <v/>
      </c>
      <c r="BW170" s="57">
        <f>IF(OR($A170="",BW$136=""),"",IFERROR(COUNTIFS('Employee Mapping'!$J$10:$J$2009,$A170,'Employee Mapping'!$K$10:$K$2009,BW$134,'Employee Mapping'!$L$10:$L$2009,BW$136)/COUNTA('Employee Mapping'!$G$10:$G$2009),""))</f>
        <v/>
      </c>
      <c r="BX170" s="57">
        <f>IF(OR($A170="",BX$136=""),"",IFERROR(COUNTIFS('Employee Mapping'!$J$10:$J$2009,$A170,'Employee Mapping'!$K$10:$K$2009,BX$134,'Employee Mapping'!$L$10:$L$2009,BX$136)/COUNTA('Employee Mapping'!$G$10:$G$2009),""))</f>
        <v/>
      </c>
      <c r="BY170" s="57">
        <f>IF(OR($A170="",BY$136=""),"",IFERROR(COUNTIFS('Employee Mapping'!$J$10:$J$2009,$A170,'Employee Mapping'!$K$10:$K$2009,BY$134,'Employee Mapping'!$L$10:$L$2009,BY$136)/COUNTA('Employee Mapping'!$G$10:$G$2009),""))</f>
        <v/>
      </c>
      <c r="BZ170" s="57">
        <f>IF(OR($A170="",BZ$136=""),"",IFERROR(COUNTIFS('Employee Mapping'!$J$10:$J$2009,$A170,'Employee Mapping'!$K$10:$K$2009,BZ$134,'Employee Mapping'!$L$10:$L$2009,BZ$136)/COUNTA('Employee Mapping'!$G$10:$G$2009),""))</f>
        <v/>
      </c>
      <c r="CA170" s="57">
        <f>IF(OR($A170="",CA$136=""),"",IFERROR(COUNTIFS('Employee Mapping'!$J$10:$J$2009,$A170,'Employee Mapping'!$K$10:$K$2009,CA$134,'Employee Mapping'!$L$10:$L$2009,CA$136)/COUNTA('Employee Mapping'!$G$10:$G$2009),""))</f>
        <v/>
      </c>
      <c r="CB170" s="57">
        <f>IF(OR($A170="",CB$136=""),"",IFERROR(COUNTIFS('Employee Mapping'!$J$10:$J$2009,$A170,'Employee Mapping'!$K$10:$K$2009,CB$134,'Employee Mapping'!$L$10:$L$2009,CB$136)/COUNTA('Employee Mapping'!$G$10:$G$2009),""))</f>
        <v/>
      </c>
      <c r="CC170" s="57">
        <f>IF(OR($A170="",CC$136=""),"",IFERROR(COUNTIFS('Employee Mapping'!$J$10:$J$2009,$A170,'Employee Mapping'!$K$10:$K$2009,CC$134,'Employee Mapping'!$L$10:$L$2009,CC$136)/COUNTA('Employee Mapping'!$G$10:$G$2009),""))</f>
        <v/>
      </c>
      <c r="CD170" s="57">
        <f>IF(OR($A170="",CD$136=""),"",IFERROR(COUNTIFS('Employee Mapping'!$J$10:$J$2009,$A170,'Employee Mapping'!$K$10:$K$2009,CD$134,'Employee Mapping'!$L$10:$L$2009,CD$136)/COUNTA('Employee Mapping'!$G$10:$G$2009),""))</f>
        <v/>
      </c>
      <c r="CE170" s="57">
        <f>IF(OR($A170="",CE$136=""),"",IFERROR(COUNTIFS('Employee Mapping'!$J$10:$J$2009,$A170,'Employee Mapping'!$K$10:$K$2009,CE$134,'Employee Mapping'!$L$10:$L$2009,CE$136)/COUNTA('Employee Mapping'!$G$10:$G$2009),""))</f>
        <v/>
      </c>
      <c r="CF170" s="57">
        <f>IF(OR($A170="",CF$136=""),"",IFERROR(COUNTIFS('Employee Mapping'!$J$10:$J$2009,$A170,'Employee Mapping'!$K$10:$K$2009,CF$134,'Employee Mapping'!$L$10:$L$2009,CF$136)/COUNTA('Employee Mapping'!$G$10:$G$2009),""))</f>
        <v/>
      </c>
      <c r="CG170" s="57">
        <f>IF(OR($A170="",CG$136=""),"",IFERROR(COUNTIFS('Employee Mapping'!$J$10:$J$2009,$A170,'Employee Mapping'!$K$10:$K$2009,CG$134,'Employee Mapping'!$L$10:$L$2009,CG$136)/COUNTA('Employee Mapping'!$G$10:$G$2009),""))</f>
        <v/>
      </c>
      <c r="CH170" s="57">
        <f>IF(OR($A170="",CH$136=""),"",IFERROR(COUNTIFS('Employee Mapping'!$J$10:$J$2009,$A170,'Employee Mapping'!$K$10:$K$2009,CH$134,'Employee Mapping'!$L$10:$L$2009,CH$136)/COUNTA('Employee Mapping'!$G$10:$G$2009),""))</f>
        <v/>
      </c>
      <c r="CI170" s="57">
        <f>IF(OR($A170="",CI$136=""),"",IFERROR(COUNTIFS('Employee Mapping'!$J$10:$J$2009,$A170,'Employee Mapping'!$K$10:$K$2009,CI$134,'Employee Mapping'!$L$10:$L$2009,CI$136)/COUNTA('Employee Mapping'!$G$10:$G$2009),""))</f>
        <v/>
      </c>
      <c r="CJ170" s="57">
        <f>IF(OR($A170="",CJ$136=""),"",IFERROR(COUNTIFS('Employee Mapping'!$J$10:$J$2009,$A170,'Employee Mapping'!$K$10:$K$2009,CJ$134,'Employee Mapping'!$L$10:$L$2009,CJ$136)/COUNTA('Employee Mapping'!$G$10:$G$2009),""))</f>
        <v/>
      </c>
      <c r="CK170" s="57">
        <f>IF(OR($A170="",CK$136=""),"",IFERROR(COUNTIFS('Employee Mapping'!$J$10:$J$2009,$A170,'Employee Mapping'!$K$10:$K$2009,CK$134,'Employee Mapping'!$L$10:$L$2009,CK$136)/COUNTA('Employee Mapping'!$G$10:$G$2009),""))</f>
        <v/>
      </c>
      <c r="CL170" s="57">
        <f>IF(OR($A170="",CL$136=""),"",IFERROR(COUNTIFS('Employee Mapping'!$J$10:$J$2009,$A170,'Employee Mapping'!$K$10:$K$2009,CL$134,'Employee Mapping'!$L$10:$L$2009,CL$136)/COUNTA('Employee Mapping'!$G$10:$G$2009),""))</f>
        <v/>
      </c>
      <c r="CM170" s="57">
        <f>IF(OR($A170="",CM$136=""),"",IFERROR(COUNTIFS('Employee Mapping'!$J$10:$J$2009,$A170,'Employee Mapping'!$K$10:$K$2009,CM$134,'Employee Mapping'!$L$10:$L$2009,CM$136)/COUNTA('Employee Mapping'!$G$10:$G$2009),""))</f>
        <v/>
      </c>
      <c r="CN170" s="57">
        <f>IF(OR($A170="",CN$136=""),"",IFERROR(COUNTIFS('Employee Mapping'!$J$10:$J$2009,$A170,'Employee Mapping'!$K$10:$K$2009,CN$134,'Employee Mapping'!$L$10:$L$2009,CN$136)/COUNTA('Employee Mapping'!$G$10:$G$2009),""))</f>
        <v/>
      </c>
      <c r="CO170" s="57">
        <f>IF(OR($A170="",CO$136=""),"",IFERROR(COUNTIFS('Employee Mapping'!$J$10:$J$2009,$A170,'Employee Mapping'!$K$10:$K$2009,CO$134,'Employee Mapping'!$L$10:$L$2009,CO$136)/COUNTA('Employee Mapping'!$G$10:$G$2009),""))</f>
        <v/>
      </c>
      <c r="CP170" s="57">
        <f>IF(OR($A170="",CP$136=""),"",IFERROR(COUNTIFS('Employee Mapping'!$J$10:$J$2009,$A170,'Employee Mapping'!$K$10:$K$2009,CP$134,'Employee Mapping'!$L$10:$L$2009,CP$136)/COUNTA('Employee Mapping'!$G$10:$G$2009),""))</f>
        <v/>
      </c>
      <c r="CQ170" s="57">
        <f>IF(OR($A170="",CQ$136=""),"",IFERROR(COUNTIFS('Employee Mapping'!$J$10:$J$2009,$A170,'Employee Mapping'!$K$10:$K$2009,CQ$134,'Employee Mapping'!$L$10:$L$2009,CQ$136)/COUNTA('Employee Mapping'!$G$10:$G$2009),""))</f>
        <v/>
      </c>
      <c r="CR170" s="57">
        <f>IF(OR($A170="",CR$136=""),"",IFERROR(COUNTIFS('Employee Mapping'!$J$10:$J$2009,$A170,'Employee Mapping'!$K$10:$K$2009,CR$134,'Employee Mapping'!$L$10:$L$2009,CR$136)/COUNTA('Employee Mapping'!$G$10:$G$2009),""))</f>
        <v/>
      </c>
      <c r="CS170" s="57">
        <f>IF(OR($A170="",CS$136=""),"",IFERROR(COUNTIFS('Employee Mapping'!$J$10:$J$2009,$A170,'Employee Mapping'!$K$10:$K$2009,CS$134,'Employee Mapping'!$L$10:$L$2009,CS$136)/COUNTA('Employee Mapping'!$G$10:$G$2009),""))</f>
        <v/>
      </c>
      <c r="CT170" s="57">
        <f>IF(OR($A170="",CT$136=""),"",IFERROR(COUNTIFS('Employee Mapping'!$J$10:$J$2009,$A170,'Employee Mapping'!$K$10:$K$2009,CT$134,'Employee Mapping'!$L$10:$L$2009,CT$136)/COUNTA('Employee Mapping'!$G$10:$G$2009),""))</f>
        <v/>
      </c>
      <c r="CU170" s="58">
        <f>IF($A170="","",SUM(C170:CT170))</f>
        <v/>
      </c>
    </row>
    <row r="171">
      <c r="A171">
        <f>IF(SETUP!$C182="","",SETUP!$C182)</f>
        <v/>
      </c>
      <c r="B171" s="9">
        <f>IF(SETUP!$C182="","",SETUP!$B182&amp;" / "&amp;SETUP!$D182)</f>
        <v/>
      </c>
      <c r="C171" s="57">
        <f>IF(OR($A171="",C$136=""),"",IFERROR(COUNTIFS('Employee Mapping'!$J$10:$J$2009,$A171,'Employee Mapping'!$K$10:$K$2009,C$134,'Employee Mapping'!$L$10:$L$2009,C$136)/COUNTA('Employee Mapping'!$G$10:$G$2009),""))</f>
        <v/>
      </c>
      <c r="D171" s="57">
        <f>IF(OR($A171="",D$136=""),"",IFERROR(COUNTIFS('Employee Mapping'!$J$10:$J$2009,$A171,'Employee Mapping'!$K$10:$K$2009,D$134,'Employee Mapping'!$L$10:$L$2009,D$136)/COUNTA('Employee Mapping'!$G$10:$G$2009),""))</f>
        <v/>
      </c>
      <c r="E171" s="57">
        <f>IF(OR($A171="",E$136=""),"",IFERROR(COUNTIFS('Employee Mapping'!$J$10:$J$2009,$A171,'Employee Mapping'!$K$10:$K$2009,E$134,'Employee Mapping'!$L$10:$L$2009,E$136)/COUNTA('Employee Mapping'!$G$10:$G$2009),""))</f>
        <v/>
      </c>
      <c r="F171" s="57">
        <f>IF(OR($A171="",F$136=""),"",IFERROR(COUNTIFS('Employee Mapping'!$J$10:$J$2009,$A171,'Employee Mapping'!$K$10:$K$2009,F$134,'Employee Mapping'!$L$10:$L$2009,F$136)/COUNTA('Employee Mapping'!$G$10:$G$2009),""))</f>
        <v/>
      </c>
      <c r="G171" s="57">
        <f>IF(OR($A171="",G$136=""),"",IFERROR(COUNTIFS('Employee Mapping'!$J$10:$J$2009,$A171,'Employee Mapping'!$K$10:$K$2009,G$134,'Employee Mapping'!$L$10:$L$2009,G$136)/COUNTA('Employee Mapping'!$G$10:$G$2009),""))</f>
        <v/>
      </c>
      <c r="H171" s="57">
        <f>IF(OR($A171="",H$136=""),"",IFERROR(COUNTIFS('Employee Mapping'!$J$10:$J$2009,$A171,'Employee Mapping'!$K$10:$K$2009,H$134,'Employee Mapping'!$L$10:$L$2009,H$136)/COUNTA('Employee Mapping'!$G$10:$G$2009),""))</f>
        <v/>
      </c>
      <c r="I171" s="57">
        <f>IF(OR($A171="",I$136=""),"",IFERROR(COUNTIFS('Employee Mapping'!$J$10:$J$2009,$A171,'Employee Mapping'!$K$10:$K$2009,I$134,'Employee Mapping'!$L$10:$L$2009,I$136)/COUNTA('Employee Mapping'!$G$10:$G$2009),""))</f>
        <v/>
      </c>
      <c r="J171" s="57">
        <f>IF(OR($A171="",J$136=""),"",IFERROR(COUNTIFS('Employee Mapping'!$J$10:$J$2009,$A171,'Employee Mapping'!$K$10:$K$2009,J$134,'Employee Mapping'!$L$10:$L$2009,J$136)/COUNTA('Employee Mapping'!$G$10:$G$2009),""))</f>
        <v/>
      </c>
      <c r="K171" s="57">
        <f>IF(OR($A171="",K$136=""),"",IFERROR(COUNTIFS('Employee Mapping'!$J$10:$J$2009,$A171,'Employee Mapping'!$K$10:$K$2009,K$134,'Employee Mapping'!$L$10:$L$2009,K$136)/COUNTA('Employee Mapping'!$G$10:$G$2009),""))</f>
        <v/>
      </c>
      <c r="L171" s="57">
        <f>IF(OR($A171="",L$136=""),"",IFERROR(COUNTIFS('Employee Mapping'!$J$10:$J$2009,$A171,'Employee Mapping'!$K$10:$K$2009,L$134,'Employee Mapping'!$L$10:$L$2009,L$136)/COUNTA('Employee Mapping'!$G$10:$G$2009),""))</f>
        <v/>
      </c>
      <c r="M171" s="57">
        <f>IF(OR($A171="",M$136=""),"",IFERROR(COUNTIFS('Employee Mapping'!$J$10:$J$2009,$A171,'Employee Mapping'!$K$10:$K$2009,M$134,'Employee Mapping'!$L$10:$L$2009,M$136)/COUNTA('Employee Mapping'!$G$10:$G$2009),""))</f>
        <v/>
      </c>
      <c r="N171" s="57">
        <f>IF(OR($A171="",N$136=""),"",IFERROR(COUNTIFS('Employee Mapping'!$J$10:$J$2009,$A171,'Employee Mapping'!$K$10:$K$2009,N$134,'Employee Mapping'!$L$10:$L$2009,N$136)/COUNTA('Employee Mapping'!$G$10:$G$2009),""))</f>
        <v/>
      </c>
      <c r="O171" s="57">
        <f>IF(OR($A171="",O$136=""),"",IFERROR(COUNTIFS('Employee Mapping'!$J$10:$J$2009,$A171,'Employee Mapping'!$K$10:$K$2009,O$134,'Employee Mapping'!$L$10:$L$2009,O$136)/COUNTA('Employee Mapping'!$G$10:$G$2009),""))</f>
        <v/>
      </c>
      <c r="P171" s="57">
        <f>IF(OR($A171="",P$136=""),"",IFERROR(COUNTIFS('Employee Mapping'!$J$10:$J$2009,$A171,'Employee Mapping'!$K$10:$K$2009,P$134,'Employee Mapping'!$L$10:$L$2009,P$136)/COUNTA('Employee Mapping'!$G$10:$G$2009),""))</f>
        <v/>
      </c>
      <c r="Q171" s="57">
        <f>IF(OR($A171="",Q$136=""),"",IFERROR(COUNTIFS('Employee Mapping'!$J$10:$J$2009,$A171,'Employee Mapping'!$K$10:$K$2009,Q$134,'Employee Mapping'!$L$10:$L$2009,Q$136)/COUNTA('Employee Mapping'!$G$10:$G$2009),""))</f>
        <v/>
      </c>
      <c r="R171" s="57">
        <f>IF(OR($A171="",R$136=""),"",IFERROR(COUNTIFS('Employee Mapping'!$J$10:$J$2009,$A171,'Employee Mapping'!$K$10:$K$2009,R$134,'Employee Mapping'!$L$10:$L$2009,R$136)/COUNTA('Employee Mapping'!$G$10:$G$2009),""))</f>
        <v/>
      </c>
      <c r="S171" s="57">
        <f>IF(OR($A171="",S$136=""),"",IFERROR(COUNTIFS('Employee Mapping'!$J$10:$J$2009,$A171,'Employee Mapping'!$K$10:$K$2009,S$134,'Employee Mapping'!$L$10:$L$2009,S$136)/COUNTA('Employee Mapping'!$G$10:$G$2009),""))</f>
        <v/>
      </c>
      <c r="T171" s="57">
        <f>IF(OR($A171="",T$136=""),"",IFERROR(COUNTIFS('Employee Mapping'!$J$10:$J$2009,$A171,'Employee Mapping'!$K$10:$K$2009,T$134,'Employee Mapping'!$L$10:$L$2009,T$136)/COUNTA('Employee Mapping'!$G$10:$G$2009),""))</f>
        <v/>
      </c>
      <c r="U171" s="57">
        <f>IF(OR($A171="",U$136=""),"",IFERROR(COUNTIFS('Employee Mapping'!$J$10:$J$2009,$A171,'Employee Mapping'!$K$10:$K$2009,U$134,'Employee Mapping'!$L$10:$L$2009,U$136)/COUNTA('Employee Mapping'!$G$10:$G$2009),""))</f>
        <v/>
      </c>
      <c r="V171" s="57">
        <f>IF(OR($A171="",V$136=""),"",IFERROR(COUNTIFS('Employee Mapping'!$J$10:$J$2009,$A171,'Employee Mapping'!$K$10:$K$2009,V$134,'Employee Mapping'!$L$10:$L$2009,V$136)/COUNTA('Employee Mapping'!$G$10:$G$2009),""))</f>
        <v/>
      </c>
      <c r="W171" s="57">
        <f>IF(OR($A171="",W$136=""),"",IFERROR(COUNTIFS('Employee Mapping'!$J$10:$J$2009,$A171,'Employee Mapping'!$K$10:$K$2009,W$134,'Employee Mapping'!$L$10:$L$2009,W$136)/COUNTA('Employee Mapping'!$G$10:$G$2009),""))</f>
        <v/>
      </c>
      <c r="X171" s="57">
        <f>IF(OR($A171="",X$136=""),"",IFERROR(COUNTIFS('Employee Mapping'!$J$10:$J$2009,$A171,'Employee Mapping'!$K$10:$K$2009,X$134,'Employee Mapping'!$L$10:$L$2009,X$136)/COUNTA('Employee Mapping'!$G$10:$G$2009),""))</f>
        <v/>
      </c>
      <c r="Y171" s="57">
        <f>IF(OR($A171="",Y$136=""),"",IFERROR(COUNTIFS('Employee Mapping'!$J$10:$J$2009,$A171,'Employee Mapping'!$K$10:$K$2009,Y$134,'Employee Mapping'!$L$10:$L$2009,Y$136)/COUNTA('Employee Mapping'!$G$10:$G$2009),""))</f>
        <v/>
      </c>
      <c r="Z171" s="57">
        <f>IF(OR($A171="",Z$136=""),"",IFERROR(COUNTIFS('Employee Mapping'!$J$10:$J$2009,$A171,'Employee Mapping'!$K$10:$K$2009,Z$134,'Employee Mapping'!$L$10:$L$2009,Z$136)/COUNTA('Employee Mapping'!$G$10:$G$2009),""))</f>
        <v/>
      </c>
      <c r="AA171" s="57">
        <f>IF(OR($A171="",AA$136=""),"",IFERROR(COUNTIFS('Employee Mapping'!$J$10:$J$2009,$A171,'Employee Mapping'!$K$10:$K$2009,AA$134,'Employee Mapping'!$L$10:$L$2009,AA$136)/COUNTA('Employee Mapping'!$G$10:$G$2009),""))</f>
        <v/>
      </c>
      <c r="AB171" s="57">
        <f>IF(OR($A171="",AB$136=""),"",IFERROR(COUNTIFS('Employee Mapping'!$J$10:$J$2009,$A171,'Employee Mapping'!$K$10:$K$2009,AB$134,'Employee Mapping'!$L$10:$L$2009,AB$136)/COUNTA('Employee Mapping'!$G$10:$G$2009),""))</f>
        <v/>
      </c>
      <c r="AC171" s="57">
        <f>IF(OR($A171="",AC$136=""),"",IFERROR(COUNTIFS('Employee Mapping'!$J$10:$J$2009,$A171,'Employee Mapping'!$K$10:$K$2009,AC$134,'Employee Mapping'!$L$10:$L$2009,AC$136)/COUNTA('Employee Mapping'!$G$10:$G$2009),""))</f>
        <v/>
      </c>
      <c r="AD171" s="57">
        <f>IF(OR($A171="",AD$136=""),"",IFERROR(COUNTIFS('Employee Mapping'!$J$10:$J$2009,$A171,'Employee Mapping'!$K$10:$K$2009,AD$134,'Employee Mapping'!$L$10:$L$2009,AD$136)/COUNTA('Employee Mapping'!$G$10:$G$2009),""))</f>
        <v/>
      </c>
      <c r="AE171" s="57">
        <f>IF(OR($A171="",AE$136=""),"",IFERROR(COUNTIFS('Employee Mapping'!$J$10:$J$2009,$A171,'Employee Mapping'!$K$10:$K$2009,AE$134,'Employee Mapping'!$L$10:$L$2009,AE$136)/COUNTA('Employee Mapping'!$G$10:$G$2009),""))</f>
        <v/>
      </c>
      <c r="AF171" s="57">
        <f>IF(OR($A171="",AF$136=""),"",IFERROR(COUNTIFS('Employee Mapping'!$J$10:$J$2009,$A171,'Employee Mapping'!$K$10:$K$2009,AF$134,'Employee Mapping'!$L$10:$L$2009,AF$136)/COUNTA('Employee Mapping'!$G$10:$G$2009),""))</f>
        <v/>
      </c>
      <c r="AG171" s="57">
        <f>IF(OR($A171="",AG$136=""),"",IFERROR(COUNTIFS('Employee Mapping'!$J$10:$J$2009,$A171,'Employee Mapping'!$K$10:$K$2009,AG$134,'Employee Mapping'!$L$10:$L$2009,AG$136)/COUNTA('Employee Mapping'!$G$10:$G$2009),""))</f>
        <v/>
      </c>
      <c r="AH171" s="57">
        <f>IF(OR($A171="",AH$136=""),"",IFERROR(COUNTIFS('Employee Mapping'!$J$10:$J$2009,$A171,'Employee Mapping'!$K$10:$K$2009,AH$134,'Employee Mapping'!$L$10:$L$2009,AH$136)/COUNTA('Employee Mapping'!$G$10:$G$2009),""))</f>
        <v/>
      </c>
      <c r="AI171" s="57">
        <f>IF(OR($A171="",AI$136=""),"",IFERROR(COUNTIFS('Employee Mapping'!$J$10:$J$2009,$A171,'Employee Mapping'!$K$10:$K$2009,AI$134,'Employee Mapping'!$L$10:$L$2009,AI$136)/COUNTA('Employee Mapping'!$G$10:$G$2009),""))</f>
        <v/>
      </c>
      <c r="AJ171" s="57">
        <f>IF(OR($A171="",AJ$136=""),"",IFERROR(COUNTIFS('Employee Mapping'!$J$10:$J$2009,$A171,'Employee Mapping'!$K$10:$K$2009,AJ$134,'Employee Mapping'!$L$10:$L$2009,AJ$136)/COUNTA('Employee Mapping'!$G$10:$G$2009),""))</f>
        <v/>
      </c>
      <c r="AK171" s="57">
        <f>IF(OR($A171="",AK$136=""),"",IFERROR(COUNTIFS('Employee Mapping'!$J$10:$J$2009,$A171,'Employee Mapping'!$K$10:$K$2009,AK$134,'Employee Mapping'!$L$10:$L$2009,AK$136)/COUNTA('Employee Mapping'!$G$10:$G$2009),""))</f>
        <v/>
      </c>
      <c r="AL171" s="57">
        <f>IF(OR($A171="",AL$136=""),"",IFERROR(COUNTIFS('Employee Mapping'!$J$10:$J$2009,$A171,'Employee Mapping'!$K$10:$K$2009,AL$134,'Employee Mapping'!$L$10:$L$2009,AL$136)/COUNTA('Employee Mapping'!$G$10:$G$2009),""))</f>
        <v/>
      </c>
      <c r="AM171" s="57">
        <f>IF(OR($A171="",AM$136=""),"",IFERROR(COUNTIFS('Employee Mapping'!$J$10:$J$2009,$A171,'Employee Mapping'!$K$10:$K$2009,AM$134,'Employee Mapping'!$L$10:$L$2009,AM$136)/COUNTA('Employee Mapping'!$G$10:$G$2009),""))</f>
        <v/>
      </c>
      <c r="AN171" s="57">
        <f>IF(OR($A171="",AN$136=""),"",IFERROR(COUNTIFS('Employee Mapping'!$J$10:$J$2009,$A171,'Employee Mapping'!$K$10:$K$2009,AN$134,'Employee Mapping'!$L$10:$L$2009,AN$136)/COUNTA('Employee Mapping'!$G$10:$G$2009),""))</f>
        <v/>
      </c>
      <c r="AO171" s="57">
        <f>IF(OR($A171="",AO$136=""),"",IFERROR(COUNTIFS('Employee Mapping'!$J$10:$J$2009,$A171,'Employee Mapping'!$K$10:$K$2009,AO$134,'Employee Mapping'!$L$10:$L$2009,AO$136)/COUNTA('Employee Mapping'!$G$10:$G$2009),""))</f>
        <v/>
      </c>
      <c r="AP171" s="57">
        <f>IF(OR($A171="",AP$136=""),"",IFERROR(COUNTIFS('Employee Mapping'!$J$10:$J$2009,$A171,'Employee Mapping'!$K$10:$K$2009,AP$134,'Employee Mapping'!$L$10:$L$2009,AP$136)/COUNTA('Employee Mapping'!$G$10:$G$2009),""))</f>
        <v/>
      </c>
      <c r="AQ171" s="57">
        <f>IF(OR($A171="",AQ$136=""),"",IFERROR(COUNTIFS('Employee Mapping'!$J$10:$J$2009,$A171,'Employee Mapping'!$K$10:$K$2009,AQ$134,'Employee Mapping'!$L$10:$L$2009,AQ$136)/COUNTA('Employee Mapping'!$G$10:$G$2009),""))</f>
        <v/>
      </c>
      <c r="AR171" s="57">
        <f>IF(OR($A171="",AR$136=""),"",IFERROR(COUNTIFS('Employee Mapping'!$J$10:$J$2009,$A171,'Employee Mapping'!$K$10:$K$2009,AR$134,'Employee Mapping'!$L$10:$L$2009,AR$136)/COUNTA('Employee Mapping'!$G$10:$G$2009),""))</f>
        <v/>
      </c>
      <c r="AS171" s="57">
        <f>IF(OR($A171="",AS$136=""),"",IFERROR(COUNTIFS('Employee Mapping'!$J$10:$J$2009,$A171,'Employee Mapping'!$K$10:$K$2009,AS$134,'Employee Mapping'!$L$10:$L$2009,AS$136)/COUNTA('Employee Mapping'!$G$10:$G$2009),""))</f>
        <v/>
      </c>
      <c r="AT171" s="57">
        <f>IF(OR($A171="",AT$136=""),"",IFERROR(COUNTIFS('Employee Mapping'!$J$10:$J$2009,$A171,'Employee Mapping'!$K$10:$K$2009,AT$134,'Employee Mapping'!$L$10:$L$2009,AT$136)/COUNTA('Employee Mapping'!$G$10:$G$2009),""))</f>
        <v/>
      </c>
      <c r="AU171" s="57">
        <f>IF(OR($A171="",AU$136=""),"",IFERROR(COUNTIFS('Employee Mapping'!$J$10:$J$2009,$A171,'Employee Mapping'!$K$10:$K$2009,AU$134,'Employee Mapping'!$L$10:$L$2009,AU$136)/COUNTA('Employee Mapping'!$G$10:$G$2009),""))</f>
        <v/>
      </c>
      <c r="AV171" s="57">
        <f>IF(OR($A171="",AV$136=""),"",IFERROR(COUNTIFS('Employee Mapping'!$J$10:$J$2009,$A171,'Employee Mapping'!$K$10:$K$2009,AV$134,'Employee Mapping'!$L$10:$L$2009,AV$136)/COUNTA('Employee Mapping'!$G$10:$G$2009),""))</f>
        <v/>
      </c>
      <c r="AW171" s="57">
        <f>IF(OR($A171="",AW$136=""),"",IFERROR(COUNTIFS('Employee Mapping'!$J$10:$J$2009,$A171,'Employee Mapping'!$K$10:$K$2009,AW$134,'Employee Mapping'!$L$10:$L$2009,AW$136)/COUNTA('Employee Mapping'!$G$10:$G$2009),""))</f>
        <v/>
      </c>
      <c r="AX171" s="57">
        <f>IF(OR($A171="",AX$136=""),"",IFERROR(COUNTIFS('Employee Mapping'!$J$10:$J$2009,$A171,'Employee Mapping'!$K$10:$K$2009,AX$134,'Employee Mapping'!$L$10:$L$2009,AX$136)/COUNTA('Employee Mapping'!$G$10:$G$2009),""))</f>
        <v/>
      </c>
      <c r="AY171" s="57">
        <f>IF(OR($A171="",AY$136=""),"",IFERROR(COUNTIFS('Employee Mapping'!$J$10:$J$2009,$A171,'Employee Mapping'!$K$10:$K$2009,AY$134,'Employee Mapping'!$L$10:$L$2009,AY$136)/COUNTA('Employee Mapping'!$G$10:$G$2009),""))</f>
        <v/>
      </c>
      <c r="AZ171" s="57">
        <f>IF(OR($A171="",AZ$136=""),"",IFERROR(COUNTIFS('Employee Mapping'!$J$10:$J$2009,$A171,'Employee Mapping'!$K$10:$K$2009,AZ$134,'Employee Mapping'!$L$10:$L$2009,AZ$136)/COUNTA('Employee Mapping'!$G$10:$G$2009),""))</f>
        <v/>
      </c>
      <c r="BA171" s="57">
        <f>IF(OR($A171="",BA$136=""),"",IFERROR(COUNTIFS('Employee Mapping'!$J$10:$J$2009,$A171,'Employee Mapping'!$K$10:$K$2009,BA$134,'Employee Mapping'!$L$10:$L$2009,BA$136)/COUNTA('Employee Mapping'!$G$10:$G$2009),""))</f>
        <v/>
      </c>
      <c r="BB171" s="57">
        <f>IF(OR($A171="",BB$136=""),"",IFERROR(COUNTIFS('Employee Mapping'!$J$10:$J$2009,$A171,'Employee Mapping'!$K$10:$K$2009,BB$134,'Employee Mapping'!$L$10:$L$2009,BB$136)/COUNTA('Employee Mapping'!$G$10:$G$2009),""))</f>
        <v/>
      </c>
      <c r="BC171" s="57">
        <f>IF(OR($A171="",BC$136=""),"",IFERROR(COUNTIFS('Employee Mapping'!$J$10:$J$2009,$A171,'Employee Mapping'!$K$10:$K$2009,BC$134,'Employee Mapping'!$L$10:$L$2009,BC$136)/COUNTA('Employee Mapping'!$G$10:$G$2009),""))</f>
        <v/>
      </c>
      <c r="BD171" s="57">
        <f>IF(OR($A171="",BD$136=""),"",IFERROR(COUNTIFS('Employee Mapping'!$J$10:$J$2009,$A171,'Employee Mapping'!$K$10:$K$2009,BD$134,'Employee Mapping'!$L$10:$L$2009,BD$136)/COUNTA('Employee Mapping'!$G$10:$G$2009),""))</f>
        <v/>
      </c>
      <c r="BE171" s="57">
        <f>IF(OR($A171="",BE$136=""),"",IFERROR(COUNTIFS('Employee Mapping'!$J$10:$J$2009,$A171,'Employee Mapping'!$K$10:$K$2009,BE$134,'Employee Mapping'!$L$10:$L$2009,BE$136)/COUNTA('Employee Mapping'!$G$10:$G$2009),""))</f>
        <v/>
      </c>
      <c r="BF171" s="57">
        <f>IF(OR($A171="",BF$136=""),"",IFERROR(COUNTIFS('Employee Mapping'!$J$10:$J$2009,$A171,'Employee Mapping'!$K$10:$K$2009,BF$134,'Employee Mapping'!$L$10:$L$2009,BF$136)/COUNTA('Employee Mapping'!$G$10:$G$2009),""))</f>
        <v/>
      </c>
      <c r="BG171" s="57">
        <f>IF(OR($A171="",BG$136=""),"",IFERROR(COUNTIFS('Employee Mapping'!$J$10:$J$2009,$A171,'Employee Mapping'!$K$10:$K$2009,BG$134,'Employee Mapping'!$L$10:$L$2009,BG$136)/COUNTA('Employee Mapping'!$G$10:$G$2009),""))</f>
        <v/>
      </c>
      <c r="BH171" s="57">
        <f>IF(OR($A171="",BH$136=""),"",IFERROR(COUNTIFS('Employee Mapping'!$J$10:$J$2009,$A171,'Employee Mapping'!$K$10:$K$2009,BH$134,'Employee Mapping'!$L$10:$L$2009,BH$136)/COUNTA('Employee Mapping'!$G$10:$G$2009),""))</f>
        <v/>
      </c>
      <c r="BI171" s="57">
        <f>IF(OR($A171="",BI$136=""),"",IFERROR(COUNTIFS('Employee Mapping'!$J$10:$J$2009,$A171,'Employee Mapping'!$K$10:$K$2009,BI$134,'Employee Mapping'!$L$10:$L$2009,BI$136)/COUNTA('Employee Mapping'!$G$10:$G$2009),""))</f>
        <v/>
      </c>
      <c r="BJ171" s="57">
        <f>IF(OR($A171="",BJ$136=""),"",IFERROR(COUNTIFS('Employee Mapping'!$J$10:$J$2009,$A171,'Employee Mapping'!$K$10:$K$2009,BJ$134,'Employee Mapping'!$L$10:$L$2009,BJ$136)/COUNTA('Employee Mapping'!$G$10:$G$2009),""))</f>
        <v/>
      </c>
      <c r="BK171" s="57">
        <f>IF(OR($A171="",BK$136=""),"",IFERROR(COUNTIFS('Employee Mapping'!$J$10:$J$2009,$A171,'Employee Mapping'!$K$10:$K$2009,BK$134,'Employee Mapping'!$L$10:$L$2009,BK$136)/COUNTA('Employee Mapping'!$G$10:$G$2009),""))</f>
        <v/>
      </c>
      <c r="BL171" s="57">
        <f>IF(OR($A171="",BL$136=""),"",IFERROR(COUNTIFS('Employee Mapping'!$J$10:$J$2009,$A171,'Employee Mapping'!$K$10:$K$2009,BL$134,'Employee Mapping'!$L$10:$L$2009,BL$136)/COUNTA('Employee Mapping'!$G$10:$G$2009),""))</f>
        <v/>
      </c>
      <c r="BM171" s="57">
        <f>IF(OR($A171="",BM$136=""),"",IFERROR(COUNTIFS('Employee Mapping'!$J$10:$J$2009,$A171,'Employee Mapping'!$K$10:$K$2009,BM$134,'Employee Mapping'!$L$10:$L$2009,BM$136)/COUNTA('Employee Mapping'!$G$10:$G$2009),""))</f>
        <v/>
      </c>
      <c r="BN171" s="57">
        <f>IF(OR($A171="",BN$136=""),"",IFERROR(COUNTIFS('Employee Mapping'!$J$10:$J$2009,$A171,'Employee Mapping'!$K$10:$K$2009,BN$134,'Employee Mapping'!$L$10:$L$2009,BN$136)/COUNTA('Employee Mapping'!$G$10:$G$2009),""))</f>
        <v/>
      </c>
      <c r="BO171" s="57">
        <f>IF(OR($A171="",BO$136=""),"",IFERROR(COUNTIFS('Employee Mapping'!$J$10:$J$2009,$A171,'Employee Mapping'!$K$10:$K$2009,BO$134,'Employee Mapping'!$L$10:$L$2009,BO$136)/COUNTA('Employee Mapping'!$G$10:$G$2009),""))</f>
        <v/>
      </c>
      <c r="BP171" s="57">
        <f>IF(OR($A171="",BP$136=""),"",IFERROR(COUNTIFS('Employee Mapping'!$J$10:$J$2009,$A171,'Employee Mapping'!$K$10:$K$2009,BP$134,'Employee Mapping'!$L$10:$L$2009,BP$136)/COUNTA('Employee Mapping'!$G$10:$G$2009),""))</f>
        <v/>
      </c>
      <c r="BQ171" s="57">
        <f>IF(OR($A171="",BQ$136=""),"",IFERROR(COUNTIFS('Employee Mapping'!$J$10:$J$2009,$A171,'Employee Mapping'!$K$10:$K$2009,BQ$134,'Employee Mapping'!$L$10:$L$2009,BQ$136)/COUNTA('Employee Mapping'!$G$10:$G$2009),""))</f>
        <v/>
      </c>
      <c r="BR171" s="57">
        <f>IF(OR($A171="",BR$136=""),"",IFERROR(COUNTIFS('Employee Mapping'!$J$10:$J$2009,$A171,'Employee Mapping'!$K$10:$K$2009,BR$134,'Employee Mapping'!$L$10:$L$2009,BR$136)/COUNTA('Employee Mapping'!$G$10:$G$2009),""))</f>
        <v/>
      </c>
      <c r="BS171" s="57">
        <f>IF(OR($A171="",BS$136=""),"",IFERROR(COUNTIFS('Employee Mapping'!$J$10:$J$2009,$A171,'Employee Mapping'!$K$10:$K$2009,BS$134,'Employee Mapping'!$L$10:$L$2009,BS$136)/COUNTA('Employee Mapping'!$G$10:$G$2009),""))</f>
        <v/>
      </c>
      <c r="BT171" s="57">
        <f>IF(OR($A171="",BT$136=""),"",IFERROR(COUNTIFS('Employee Mapping'!$J$10:$J$2009,$A171,'Employee Mapping'!$K$10:$K$2009,BT$134,'Employee Mapping'!$L$10:$L$2009,BT$136)/COUNTA('Employee Mapping'!$G$10:$G$2009),""))</f>
        <v/>
      </c>
      <c r="BU171" s="57">
        <f>IF(OR($A171="",BU$136=""),"",IFERROR(COUNTIFS('Employee Mapping'!$J$10:$J$2009,$A171,'Employee Mapping'!$K$10:$K$2009,BU$134,'Employee Mapping'!$L$10:$L$2009,BU$136)/COUNTA('Employee Mapping'!$G$10:$G$2009),""))</f>
        <v/>
      </c>
      <c r="BV171" s="57">
        <f>IF(OR($A171="",BV$136=""),"",IFERROR(COUNTIFS('Employee Mapping'!$J$10:$J$2009,$A171,'Employee Mapping'!$K$10:$K$2009,BV$134,'Employee Mapping'!$L$10:$L$2009,BV$136)/COUNTA('Employee Mapping'!$G$10:$G$2009),""))</f>
        <v/>
      </c>
      <c r="BW171" s="57">
        <f>IF(OR($A171="",BW$136=""),"",IFERROR(COUNTIFS('Employee Mapping'!$J$10:$J$2009,$A171,'Employee Mapping'!$K$10:$K$2009,BW$134,'Employee Mapping'!$L$10:$L$2009,BW$136)/COUNTA('Employee Mapping'!$G$10:$G$2009),""))</f>
        <v/>
      </c>
      <c r="BX171" s="57">
        <f>IF(OR($A171="",BX$136=""),"",IFERROR(COUNTIFS('Employee Mapping'!$J$10:$J$2009,$A171,'Employee Mapping'!$K$10:$K$2009,BX$134,'Employee Mapping'!$L$10:$L$2009,BX$136)/COUNTA('Employee Mapping'!$G$10:$G$2009),""))</f>
        <v/>
      </c>
      <c r="BY171" s="57">
        <f>IF(OR($A171="",BY$136=""),"",IFERROR(COUNTIFS('Employee Mapping'!$J$10:$J$2009,$A171,'Employee Mapping'!$K$10:$K$2009,BY$134,'Employee Mapping'!$L$10:$L$2009,BY$136)/COUNTA('Employee Mapping'!$G$10:$G$2009),""))</f>
        <v/>
      </c>
      <c r="BZ171" s="57">
        <f>IF(OR($A171="",BZ$136=""),"",IFERROR(COUNTIFS('Employee Mapping'!$J$10:$J$2009,$A171,'Employee Mapping'!$K$10:$K$2009,BZ$134,'Employee Mapping'!$L$10:$L$2009,BZ$136)/COUNTA('Employee Mapping'!$G$10:$G$2009),""))</f>
        <v/>
      </c>
      <c r="CA171" s="57">
        <f>IF(OR($A171="",CA$136=""),"",IFERROR(COUNTIFS('Employee Mapping'!$J$10:$J$2009,$A171,'Employee Mapping'!$K$10:$K$2009,CA$134,'Employee Mapping'!$L$10:$L$2009,CA$136)/COUNTA('Employee Mapping'!$G$10:$G$2009),""))</f>
        <v/>
      </c>
      <c r="CB171" s="57">
        <f>IF(OR($A171="",CB$136=""),"",IFERROR(COUNTIFS('Employee Mapping'!$J$10:$J$2009,$A171,'Employee Mapping'!$K$10:$K$2009,CB$134,'Employee Mapping'!$L$10:$L$2009,CB$136)/COUNTA('Employee Mapping'!$G$10:$G$2009),""))</f>
        <v/>
      </c>
      <c r="CC171" s="57">
        <f>IF(OR($A171="",CC$136=""),"",IFERROR(COUNTIFS('Employee Mapping'!$J$10:$J$2009,$A171,'Employee Mapping'!$K$10:$K$2009,CC$134,'Employee Mapping'!$L$10:$L$2009,CC$136)/COUNTA('Employee Mapping'!$G$10:$G$2009),""))</f>
        <v/>
      </c>
      <c r="CD171" s="57">
        <f>IF(OR($A171="",CD$136=""),"",IFERROR(COUNTIFS('Employee Mapping'!$J$10:$J$2009,$A171,'Employee Mapping'!$K$10:$K$2009,CD$134,'Employee Mapping'!$L$10:$L$2009,CD$136)/COUNTA('Employee Mapping'!$G$10:$G$2009),""))</f>
        <v/>
      </c>
      <c r="CE171" s="57">
        <f>IF(OR($A171="",CE$136=""),"",IFERROR(COUNTIFS('Employee Mapping'!$J$10:$J$2009,$A171,'Employee Mapping'!$K$10:$K$2009,CE$134,'Employee Mapping'!$L$10:$L$2009,CE$136)/COUNTA('Employee Mapping'!$G$10:$G$2009),""))</f>
        <v/>
      </c>
      <c r="CF171" s="57">
        <f>IF(OR($A171="",CF$136=""),"",IFERROR(COUNTIFS('Employee Mapping'!$J$10:$J$2009,$A171,'Employee Mapping'!$K$10:$K$2009,CF$134,'Employee Mapping'!$L$10:$L$2009,CF$136)/COUNTA('Employee Mapping'!$G$10:$G$2009),""))</f>
        <v/>
      </c>
      <c r="CG171" s="57">
        <f>IF(OR($A171="",CG$136=""),"",IFERROR(COUNTIFS('Employee Mapping'!$J$10:$J$2009,$A171,'Employee Mapping'!$K$10:$K$2009,CG$134,'Employee Mapping'!$L$10:$L$2009,CG$136)/COUNTA('Employee Mapping'!$G$10:$G$2009),""))</f>
        <v/>
      </c>
      <c r="CH171" s="57">
        <f>IF(OR($A171="",CH$136=""),"",IFERROR(COUNTIFS('Employee Mapping'!$J$10:$J$2009,$A171,'Employee Mapping'!$K$10:$K$2009,CH$134,'Employee Mapping'!$L$10:$L$2009,CH$136)/COUNTA('Employee Mapping'!$G$10:$G$2009),""))</f>
        <v/>
      </c>
      <c r="CI171" s="57">
        <f>IF(OR($A171="",CI$136=""),"",IFERROR(COUNTIFS('Employee Mapping'!$J$10:$J$2009,$A171,'Employee Mapping'!$K$10:$K$2009,CI$134,'Employee Mapping'!$L$10:$L$2009,CI$136)/COUNTA('Employee Mapping'!$G$10:$G$2009),""))</f>
        <v/>
      </c>
      <c r="CJ171" s="57">
        <f>IF(OR($A171="",CJ$136=""),"",IFERROR(COUNTIFS('Employee Mapping'!$J$10:$J$2009,$A171,'Employee Mapping'!$K$10:$K$2009,CJ$134,'Employee Mapping'!$L$10:$L$2009,CJ$136)/COUNTA('Employee Mapping'!$G$10:$G$2009),""))</f>
        <v/>
      </c>
      <c r="CK171" s="57">
        <f>IF(OR($A171="",CK$136=""),"",IFERROR(COUNTIFS('Employee Mapping'!$J$10:$J$2009,$A171,'Employee Mapping'!$K$10:$K$2009,CK$134,'Employee Mapping'!$L$10:$L$2009,CK$136)/COUNTA('Employee Mapping'!$G$10:$G$2009),""))</f>
        <v/>
      </c>
      <c r="CL171" s="57">
        <f>IF(OR($A171="",CL$136=""),"",IFERROR(COUNTIFS('Employee Mapping'!$J$10:$J$2009,$A171,'Employee Mapping'!$K$10:$K$2009,CL$134,'Employee Mapping'!$L$10:$L$2009,CL$136)/COUNTA('Employee Mapping'!$G$10:$G$2009),""))</f>
        <v/>
      </c>
      <c r="CM171" s="57">
        <f>IF(OR($A171="",CM$136=""),"",IFERROR(COUNTIFS('Employee Mapping'!$J$10:$J$2009,$A171,'Employee Mapping'!$K$10:$K$2009,CM$134,'Employee Mapping'!$L$10:$L$2009,CM$136)/COUNTA('Employee Mapping'!$G$10:$G$2009),""))</f>
        <v/>
      </c>
      <c r="CN171" s="57">
        <f>IF(OR($A171="",CN$136=""),"",IFERROR(COUNTIFS('Employee Mapping'!$J$10:$J$2009,$A171,'Employee Mapping'!$K$10:$K$2009,CN$134,'Employee Mapping'!$L$10:$L$2009,CN$136)/COUNTA('Employee Mapping'!$G$10:$G$2009),""))</f>
        <v/>
      </c>
      <c r="CO171" s="57">
        <f>IF(OR($A171="",CO$136=""),"",IFERROR(COUNTIFS('Employee Mapping'!$J$10:$J$2009,$A171,'Employee Mapping'!$K$10:$K$2009,CO$134,'Employee Mapping'!$L$10:$L$2009,CO$136)/COUNTA('Employee Mapping'!$G$10:$G$2009),""))</f>
        <v/>
      </c>
      <c r="CP171" s="57">
        <f>IF(OR($A171="",CP$136=""),"",IFERROR(COUNTIFS('Employee Mapping'!$J$10:$J$2009,$A171,'Employee Mapping'!$K$10:$K$2009,CP$134,'Employee Mapping'!$L$10:$L$2009,CP$136)/COUNTA('Employee Mapping'!$G$10:$G$2009),""))</f>
        <v/>
      </c>
      <c r="CQ171" s="57">
        <f>IF(OR($A171="",CQ$136=""),"",IFERROR(COUNTIFS('Employee Mapping'!$J$10:$J$2009,$A171,'Employee Mapping'!$K$10:$K$2009,CQ$134,'Employee Mapping'!$L$10:$L$2009,CQ$136)/COUNTA('Employee Mapping'!$G$10:$G$2009),""))</f>
        <v/>
      </c>
      <c r="CR171" s="57">
        <f>IF(OR($A171="",CR$136=""),"",IFERROR(COUNTIFS('Employee Mapping'!$J$10:$J$2009,$A171,'Employee Mapping'!$K$10:$K$2009,CR$134,'Employee Mapping'!$L$10:$L$2009,CR$136)/COUNTA('Employee Mapping'!$G$10:$G$2009),""))</f>
        <v/>
      </c>
      <c r="CS171" s="57">
        <f>IF(OR($A171="",CS$136=""),"",IFERROR(COUNTIFS('Employee Mapping'!$J$10:$J$2009,$A171,'Employee Mapping'!$K$10:$K$2009,CS$134,'Employee Mapping'!$L$10:$L$2009,CS$136)/COUNTA('Employee Mapping'!$G$10:$G$2009),""))</f>
        <v/>
      </c>
      <c r="CT171" s="57">
        <f>IF(OR($A171="",CT$136=""),"",IFERROR(COUNTIFS('Employee Mapping'!$J$10:$J$2009,$A171,'Employee Mapping'!$K$10:$K$2009,CT$134,'Employee Mapping'!$L$10:$L$2009,CT$136)/COUNTA('Employee Mapping'!$G$10:$G$2009),""))</f>
        <v/>
      </c>
      <c r="CU171" s="58">
        <f>IF($A171="","",SUM(C171:CT171))</f>
        <v/>
      </c>
    </row>
    <row r="172">
      <c r="A172">
        <f>IF(SETUP!$C183="","",SETUP!$C183)</f>
        <v/>
      </c>
      <c r="B172" s="9">
        <f>IF(SETUP!$C183="","",SETUP!$B183&amp;" / "&amp;SETUP!$D183)</f>
        <v/>
      </c>
      <c r="C172" s="57">
        <f>IF(OR($A172="",C$136=""),"",IFERROR(COUNTIFS('Employee Mapping'!$J$10:$J$2009,$A172,'Employee Mapping'!$K$10:$K$2009,C$134,'Employee Mapping'!$L$10:$L$2009,C$136)/COUNTA('Employee Mapping'!$G$10:$G$2009),""))</f>
        <v/>
      </c>
      <c r="D172" s="57">
        <f>IF(OR($A172="",D$136=""),"",IFERROR(COUNTIFS('Employee Mapping'!$J$10:$J$2009,$A172,'Employee Mapping'!$K$10:$K$2009,D$134,'Employee Mapping'!$L$10:$L$2009,D$136)/COUNTA('Employee Mapping'!$G$10:$G$2009),""))</f>
        <v/>
      </c>
      <c r="E172" s="57">
        <f>IF(OR($A172="",E$136=""),"",IFERROR(COUNTIFS('Employee Mapping'!$J$10:$J$2009,$A172,'Employee Mapping'!$K$10:$K$2009,E$134,'Employee Mapping'!$L$10:$L$2009,E$136)/COUNTA('Employee Mapping'!$G$10:$G$2009),""))</f>
        <v/>
      </c>
      <c r="F172" s="57">
        <f>IF(OR($A172="",F$136=""),"",IFERROR(COUNTIFS('Employee Mapping'!$J$10:$J$2009,$A172,'Employee Mapping'!$K$10:$K$2009,F$134,'Employee Mapping'!$L$10:$L$2009,F$136)/COUNTA('Employee Mapping'!$G$10:$G$2009),""))</f>
        <v/>
      </c>
      <c r="G172" s="57">
        <f>IF(OR($A172="",G$136=""),"",IFERROR(COUNTIFS('Employee Mapping'!$J$10:$J$2009,$A172,'Employee Mapping'!$K$10:$K$2009,G$134,'Employee Mapping'!$L$10:$L$2009,G$136)/COUNTA('Employee Mapping'!$G$10:$G$2009),""))</f>
        <v/>
      </c>
      <c r="H172" s="57">
        <f>IF(OR($A172="",H$136=""),"",IFERROR(COUNTIFS('Employee Mapping'!$J$10:$J$2009,$A172,'Employee Mapping'!$K$10:$K$2009,H$134,'Employee Mapping'!$L$10:$L$2009,H$136)/COUNTA('Employee Mapping'!$G$10:$G$2009),""))</f>
        <v/>
      </c>
      <c r="I172" s="57">
        <f>IF(OR($A172="",I$136=""),"",IFERROR(COUNTIFS('Employee Mapping'!$J$10:$J$2009,$A172,'Employee Mapping'!$K$10:$K$2009,I$134,'Employee Mapping'!$L$10:$L$2009,I$136)/COUNTA('Employee Mapping'!$G$10:$G$2009),""))</f>
        <v/>
      </c>
      <c r="J172" s="57">
        <f>IF(OR($A172="",J$136=""),"",IFERROR(COUNTIFS('Employee Mapping'!$J$10:$J$2009,$A172,'Employee Mapping'!$K$10:$K$2009,J$134,'Employee Mapping'!$L$10:$L$2009,J$136)/COUNTA('Employee Mapping'!$G$10:$G$2009),""))</f>
        <v/>
      </c>
      <c r="K172" s="57">
        <f>IF(OR($A172="",K$136=""),"",IFERROR(COUNTIFS('Employee Mapping'!$J$10:$J$2009,$A172,'Employee Mapping'!$K$10:$K$2009,K$134,'Employee Mapping'!$L$10:$L$2009,K$136)/COUNTA('Employee Mapping'!$G$10:$G$2009),""))</f>
        <v/>
      </c>
      <c r="L172" s="57">
        <f>IF(OR($A172="",L$136=""),"",IFERROR(COUNTIFS('Employee Mapping'!$J$10:$J$2009,$A172,'Employee Mapping'!$K$10:$K$2009,L$134,'Employee Mapping'!$L$10:$L$2009,L$136)/COUNTA('Employee Mapping'!$G$10:$G$2009),""))</f>
        <v/>
      </c>
      <c r="M172" s="57">
        <f>IF(OR($A172="",M$136=""),"",IFERROR(COUNTIFS('Employee Mapping'!$J$10:$J$2009,$A172,'Employee Mapping'!$K$10:$K$2009,M$134,'Employee Mapping'!$L$10:$L$2009,M$136)/COUNTA('Employee Mapping'!$G$10:$G$2009),""))</f>
        <v/>
      </c>
      <c r="N172" s="57">
        <f>IF(OR($A172="",N$136=""),"",IFERROR(COUNTIFS('Employee Mapping'!$J$10:$J$2009,$A172,'Employee Mapping'!$K$10:$K$2009,N$134,'Employee Mapping'!$L$10:$L$2009,N$136)/COUNTA('Employee Mapping'!$G$10:$G$2009),""))</f>
        <v/>
      </c>
      <c r="O172" s="57">
        <f>IF(OR($A172="",O$136=""),"",IFERROR(COUNTIFS('Employee Mapping'!$J$10:$J$2009,$A172,'Employee Mapping'!$K$10:$K$2009,O$134,'Employee Mapping'!$L$10:$L$2009,O$136)/COUNTA('Employee Mapping'!$G$10:$G$2009),""))</f>
        <v/>
      </c>
      <c r="P172" s="57">
        <f>IF(OR($A172="",P$136=""),"",IFERROR(COUNTIFS('Employee Mapping'!$J$10:$J$2009,$A172,'Employee Mapping'!$K$10:$K$2009,P$134,'Employee Mapping'!$L$10:$L$2009,P$136)/COUNTA('Employee Mapping'!$G$10:$G$2009),""))</f>
        <v/>
      </c>
      <c r="Q172" s="57">
        <f>IF(OR($A172="",Q$136=""),"",IFERROR(COUNTIFS('Employee Mapping'!$J$10:$J$2009,$A172,'Employee Mapping'!$K$10:$K$2009,Q$134,'Employee Mapping'!$L$10:$L$2009,Q$136)/COUNTA('Employee Mapping'!$G$10:$G$2009),""))</f>
        <v/>
      </c>
      <c r="R172" s="57">
        <f>IF(OR($A172="",R$136=""),"",IFERROR(COUNTIFS('Employee Mapping'!$J$10:$J$2009,$A172,'Employee Mapping'!$K$10:$K$2009,R$134,'Employee Mapping'!$L$10:$L$2009,R$136)/COUNTA('Employee Mapping'!$G$10:$G$2009),""))</f>
        <v/>
      </c>
      <c r="S172" s="57">
        <f>IF(OR($A172="",S$136=""),"",IFERROR(COUNTIFS('Employee Mapping'!$J$10:$J$2009,$A172,'Employee Mapping'!$K$10:$K$2009,S$134,'Employee Mapping'!$L$10:$L$2009,S$136)/COUNTA('Employee Mapping'!$G$10:$G$2009),""))</f>
        <v/>
      </c>
      <c r="T172" s="57">
        <f>IF(OR($A172="",T$136=""),"",IFERROR(COUNTIFS('Employee Mapping'!$J$10:$J$2009,$A172,'Employee Mapping'!$K$10:$K$2009,T$134,'Employee Mapping'!$L$10:$L$2009,T$136)/COUNTA('Employee Mapping'!$G$10:$G$2009),""))</f>
        <v/>
      </c>
      <c r="U172" s="57">
        <f>IF(OR($A172="",U$136=""),"",IFERROR(COUNTIFS('Employee Mapping'!$J$10:$J$2009,$A172,'Employee Mapping'!$K$10:$K$2009,U$134,'Employee Mapping'!$L$10:$L$2009,U$136)/COUNTA('Employee Mapping'!$G$10:$G$2009),""))</f>
        <v/>
      </c>
      <c r="V172" s="57">
        <f>IF(OR($A172="",V$136=""),"",IFERROR(COUNTIFS('Employee Mapping'!$J$10:$J$2009,$A172,'Employee Mapping'!$K$10:$K$2009,V$134,'Employee Mapping'!$L$10:$L$2009,V$136)/COUNTA('Employee Mapping'!$G$10:$G$2009),""))</f>
        <v/>
      </c>
      <c r="W172" s="57">
        <f>IF(OR($A172="",W$136=""),"",IFERROR(COUNTIFS('Employee Mapping'!$J$10:$J$2009,$A172,'Employee Mapping'!$K$10:$K$2009,W$134,'Employee Mapping'!$L$10:$L$2009,W$136)/COUNTA('Employee Mapping'!$G$10:$G$2009),""))</f>
        <v/>
      </c>
      <c r="X172" s="57">
        <f>IF(OR($A172="",X$136=""),"",IFERROR(COUNTIFS('Employee Mapping'!$J$10:$J$2009,$A172,'Employee Mapping'!$K$10:$K$2009,X$134,'Employee Mapping'!$L$10:$L$2009,X$136)/COUNTA('Employee Mapping'!$G$10:$G$2009),""))</f>
        <v/>
      </c>
      <c r="Y172" s="57">
        <f>IF(OR($A172="",Y$136=""),"",IFERROR(COUNTIFS('Employee Mapping'!$J$10:$J$2009,$A172,'Employee Mapping'!$K$10:$K$2009,Y$134,'Employee Mapping'!$L$10:$L$2009,Y$136)/COUNTA('Employee Mapping'!$G$10:$G$2009),""))</f>
        <v/>
      </c>
      <c r="Z172" s="57">
        <f>IF(OR($A172="",Z$136=""),"",IFERROR(COUNTIFS('Employee Mapping'!$J$10:$J$2009,$A172,'Employee Mapping'!$K$10:$K$2009,Z$134,'Employee Mapping'!$L$10:$L$2009,Z$136)/COUNTA('Employee Mapping'!$G$10:$G$2009),""))</f>
        <v/>
      </c>
      <c r="AA172" s="57">
        <f>IF(OR($A172="",AA$136=""),"",IFERROR(COUNTIFS('Employee Mapping'!$J$10:$J$2009,$A172,'Employee Mapping'!$K$10:$K$2009,AA$134,'Employee Mapping'!$L$10:$L$2009,AA$136)/COUNTA('Employee Mapping'!$G$10:$G$2009),""))</f>
        <v/>
      </c>
      <c r="AB172" s="57">
        <f>IF(OR($A172="",AB$136=""),"",IFERROR(COUNTIFS('Employee Mapping'!$J$10:$J$2009,$A172,'Employee Mapping'!$K$10:$K$2009,AB$134,'Employee Mapping'!$L$10:$L$2009,AB$136)/COUNTA('Employee Mapping'!$G$10:$G$2009),""))</f>
        <v/>
      </c>
      <c r="AC172" s="57">
        <f>IF(OR($A172="",AC$136=""),"",IFERROR(COUNTIFS('Employee Mapping'!$J$10:$J$2009,$A172,'Employee Mapping'!$K$10:$K$2009,AC$134,'Employee Mapping'!$L$10:$L$2009,AC$136)/COUNTA('Employee Mapping'!$G$10:$G$2009),""))</f>
        <v/>
      </c>
      <c r="AD172" s="57">
        <f>IF(OR($A172="",AD$136=""),"",IFERROR(COUNTIFS('Employee Mapping'!$J$10:$J$2009,$A172,'Employee Mapping'!$K$10:$K$2009,AD$134,'Employee Mapping'!$L$10:$L$2009,AD$136)/COUNTA('Employee Mapping'!$G$10:$G$2009),""))</f>
        <v/>
      </c>
      <c r="AE172" s="57">
        <f>IF(OR($A172="",AE$136=""),"",IFERROR(COUNTIFS('Employee Mapping'!$J$10:$J$2009,$A172,'Employee Mapping'!$K$10:$K$2009,AE$134,'Employee Mapping'!$L$10:$L$2009,AE$136)/COUNTA('Employee Mapping'!$G$10:$G$2009),""))</f>
        <v/>
      </c>
      <c r="AF172" s="57">
        <f>IF(OR($A172="",AF$136=""),"",IFERROR(COUNTIFS('Employee Mapping'!$J$10:$J$2009,$A172,'Employee Mapping'!$K$10:$K$2009,AF$134,'Employee Mapping'!$L$10:$L$2009,AF$136)/COUNTA('Employee Mapping'!$G$10:$G$2009),""))</f>
        <v/>
      </c>
      <c r="AG172" s="57">
        <f>IF(OR($A172="",AG$136=""),"",IFERROR(COUNTIFS('Employee Mapping'!$J$10:$J$2009,$A172,'Employee Mapping'!$K$10:$K$2009,AG$134,'Employee Mapping'!$L$10:$L$2009,AG$136)/COUNTA('Employee Mapping'!$G$10:$G$2009),""))</f>
        <v/>
      </c>
      <c r="AH172" s="57">
        <f>IF(OR($A172="",AH$136=""),"",IFERROR(COUNTIFS('Employee Mapping'!$J$10:$J$2009,$A172,'Employee Mapping'!$K$10:$K$2009,AH$134,'Employee Mapping'!$L$10:$L$2009,AH$136)/COUNTA('Employee Mapping'!$G$10:$G$2009),""))</f>
        <v/>
      </c>
      <c r="AI172" s="57">
        <f>IF(OR($A172="",AI$136=""),"",IFERROR(COUNTIFS('Employee Mapping'!$J$10:$J$2009,$A172,'Employee Mapping'!$K$10:$K$2009,AI$134,'Employee Mapping'!$L$10:$L$2009,AI$136)/COUNTA('Employee Mapping'!$G$10:$G$2009),""))</f>
        <v/>
      </c>
      <c r="AJ172" s="57">
        <f>IF(OR($A172="",AJ$136=""),"",IFERROR(COUNTIFS('Employee Mapping'!$J$10:$J$2009,$A172,'Employee Mapping'!$K$10:$K$2009,AJ$134,'Employee Mapping'!$L$10:$L$2009,AJ$136)/COUNTA('Employee Mapping'!$G$10:$G$2009),""))</f>
        <v/>
      </c>
      <c r="AK172" s="57">
        <f>IF(OR($A172="",AK$136=""),"",IFERROR(COUNTIFS('Employee Mapping'!$J$10:$J$2009,$A172,'Employee Mapping'!$K$10:$K$2009,AK$134,'Employee Mapping'!$L$10:$L$2009,AK$136)/COUNTA('Employee Mapping'!$G$10:$G$2009),""))</f>
        <v/>
      </c>
      <c r="AL172" s="57">
        <f>IF(OR($A172="",AL$136=""),"",IFERROR(COUNTIFS('Employee Mapping'!$J$10:$J$2009,$A172,'Employee Mapping'!$K$10:$K$2009,AL$134,'Employee Mapping'!$L$10:$L$2009,AL$136)/COUNTA('Employee Mapping'!$G$10:$G$2009),""))</f>
        <v/>
      </c>
      <c r="AM172" s="57">
        <f>IF(OR($A172="",AM$136=""),"",IFERROR(COUNTIFS('Employee Mapping'!$J$10:$J$2009,$A172,'Employee Mapping'!$K$10:$K$2009,AM$134,'Employee Mapping'!$L$10:$L$2009,AM$136)/COUNTA('Employee Mapping'!$G$10:$G$2009),""))</f>
        <v/>
      </c>
      <c r="AN172" s="57">
        <f>IF(OR($A172="",AN$136=""),"",IFERROR(COUNTIFS('Employee Mapping'!$J$10:$J$2009,$A172,'Employee Mapping'!$K$10:$K$2009,AN$134,'Employee Mapping'!$L$10:$L$2009,AN$136)/COUNTA('Employee Mapping'!$G$10:$G$2009),""))</f>
        <v/>
      </c>
      <c r="AO172" s="57">
        <f>IF(OR($A172="",AO$136=""),"",IFERROR(COUNTIFS('Employee Mapping'!$J$10:$J$2009,$A172,'Employee Mapping'!$K$10:$K$2009,AO$134,'Employee Mapping'!$L$10:$L$2009,AO$136)/COUNTA('Employee Mapping'!$G$10:$G$2009),""))</f>
        <v/>
      </c>
      <c r="AP172" s="57">
        <f>IF(OR($A172="",AP$136=""),"",IFERROR(COUNTIFS('Employee Mapping'!$J$10:$J$2009,$A172,'Employee Mapping'!$K$10:$K$2009,AP$134,'Employee Mapping'!$L$10:$L$2009,AP$136)/COUNTA('Employee Mapping'!$G$10:$G$2009),""))</f>
        <v/>
      </c>
      <c r="AQ172" s="57">
        <f>IF(OR($A172="",AQ$136=""),"",IFERROR(COUNTIFS('Employee Mapping'!$J$10:$J$2009,$A172,'Employee Mapping'!$K$10:$K$2009,AQ$134,'Employee Mapping'!$L$10:$L$2009,AQ$136)/COUNTA('Employee Mapping'!$G$10:$G$2009),""))</f>
        <v/>
      </c>
      <c r="AR172" s="57">
        <f>IF(OR($A172="",AR$136=""),"",IFERROR(COUNTIFS('Employee Mapping'!$J$10:$J$2009,$A172,'Employee Mapping'!$K$10:$K$2009,AR$134,'Employee Mapping'!$L$10:$L$2009,AR$136)/COUNTA('Employee Mapping'!$G$10:$G$2009),""))</f>
        <v/>
      </c>
      <c r="AS172" s="57">
        <f>IF(OR($A172="",AS$136=""),"",IFERROR(COUNTIFS('Employee Mapping'!$J$10:$J$2009,$A172,'Employee Mapping'!$K$10:$K$2009,AS$134,'Employee Mapping'!$L$10:$L$2009,AS$136)/COUNTA('Employee Mapping'!$G$10:$G$2009),""))</f>
        <v/>
      </c>
      <c r="AT172" s="57">
        <f>IF(OR($A172="",AT$136=""),"",IFERROR(COUNTIFS('Employee Mapping'!$J$10:$J$2009,$A172,'Employee Mapping'!$K$10:$K$2009,AT$134,'Employee Mapping'!$L$10:$L$2009,AT$136)/COUNTA('Employee Mapping'!$G$10:$G$2009),""))</f>
        <v/>
      </c>
      <c r="AU172" s="57">
        <f>IF(OR($A172="",AU$136=""),"",IFERROR(COUNTIFS('Employee Mapping'!$J$10:$J$2009,$A172,'Employee Mapping'!$K$10:$K$2009,AU$134,'Employee Mapping'!$L$10:$L$2009,AU$136)/COUNTA('Employee Mapping'!$G$10:$G$2009),""))</f>
        <v/>
      </c>
      <c r="AV172" s="57">
        <f>IF(OR($A172="",AV$136=""),"",IFERROR(COUNTIFS('Employee Mapping'!$J$10:$J$2009,$A172,'Employee Mapping'!$K$10:$K$2009,AV$134,'Employee Mapping'!$L$10:$L$2009,AV$136)/COUNTA('Employee Mapping'!$G$10:$G$2009),""))</f>
        <v/>
      </c>
      <c r="AW172" s="57">
        <f>IF(OR($A172="",AW$136=""),"",IFERROR(COUNTIFS('Employee Mapping'!$J$10:$J$2009,$A172,'Employee Mapping'!$K$10:$K$2009,AW$134,'Employee Mapping'!$L$10:$L$2009,AW$136)/COUNTA('Employee Mapping'!$G$10:$G$2009),""))</f>
        <v/>
      </c>
      <c r="AX172" s="57">
        <f>IF(OR($A172="",AX$136=""),"",IFERROR(COUNTIFS('Employee Mapping'!$J$10:$J$2009,$A172,'Employee Mapping'!$K$10:$K$2009,AX$134,'Employee Mapping'!$L$10:$L$2009,AX$136)/COUNTA('Employee Mapping'!$G$10:$G$2009),""))</f>
        <v/>
      </c>
      <c r="AY172" s="57">
        <f>IF(OR($A172="",AY$136=""),"",IFERROR(COUNTIFS('Employee Mapping'!$J$10:$J$2009,$A172,'Employee Mapping'!$K$10:$K$2009,AY$134,'Employee Mapping'!$L$10:$L$2009,AY$136)/COUNTA('Employee Mapping'!$G$10:$G$2009),""))</f>
        <v/>
      </c>
      <c r="AZ172" s="57">
        <f>IF(OR($A172="",AZ$136=""),"",IFERROR(COUNTIFS('Employee Mapping'!$J$10:$J$2009,$A172,'Employee Mapping'!$K$10:$K$2009,AZ$134,'Employee Mapping'!$L$10:$L$2009,AZ$136)/COUNTA('Employee Mapping'!$G$10:$G$2009),""))</f>
        <v/>
      </c>
      <c r="BA172" s="57">
        <f>IF(OR($A172="",BA$136=""),"",IFERROR(COUNTIFS('Employee Mapping'!$J$10:$J$2009,$A172,'Employee Mapping'!$K$10:$K$2009,BA$134,'Employee Mapping'!$L$10:$L$2009,BA$136)/COUNTA('Employee Mapping'!$G$10:$G$2009),""))</f>
        <v/>
      </c>
      <c r="BB172" s="57">
        <f>IF(OR($A172="",BB$136=""),"",IFERROR(COUNTIFS('Employee Mapping'!$J$10:$J$2009,$A172,'Employee Mapping'!$K$10:$K$2009,BB$134,'Employee Mapping'!$L$10:$L$2009,BB$136)/COUNTA('Employee Mapping'!$G$10:$G$2009),""))</f>
        <v/>
      </c>
      <c r="BC172" s="57">
        <f>IF(OR($A172="",BC$136=""),"",IFERROR(COUNTIFS('Employee Mapping'!$J$10:$J$2009,$A172,'Employee Mapping'!$K$10:$K$2009,BC$134,'Employee Mapping'!$L$10:$L$2009,BC$136)/COUNTA('Employee Mapping'!$G$10:$G$2009),""))</f>
        <v/>
      </c>
      <c r="BD172" s="57">
        <f>IF(OR($A172="",BD$136=""),"",IFERROR(COUNTIFS('Employee Mapping'!$J$10:$J$2009,$A172,'Employee Mapping'!$K$10:$K$2009,BD$134,'Employee Mapping'!$L$10:$L$2009,BD$136)/COUNTA('Employee Mapping'!$G$10:$G$2009),""))</f>
        <v/>
      </c>
      <c r="BE172" s="57">
        <f>IF(OR($A172="",BE$136=""),"",IFERROR(COUNTIFS('Employee Mapping'!$J$10:$J$2009,$A172,'Employee Mapping'!$K$10:$K$2009,BE$134,'Employee Mapping'!$L$10:$L$2009,BE$136)/COUNTA('Employee Mapping'!$G$10:$G$2009),""))</f>
        <v/>
      </c>
      <c r="BF172" s="57">
        <f>IF(OR($A172="",BF$136=""),"",IFERROR(COUNTIFS('Employee Mapping'!$J$10:$J$2009,$A172,'Employee Mapping'!$K$10:$K$2009,BF$134,'Employee Mapping'!$L$10:$L$2009,BF$136)/COUNTA('Employee Mapping'!$G$10:$G$2009),""))</f>
        <v/>
      </c>
      <c r="BG172" s="57">
        <f>IF(OR($A172="",BG$136=""),"",IFERROR(COUNTIFS('Employee Mapping'!$J$10:$J$2009,$A172,'Employee Mapping'!$K$10:$K$2009,BG$134,'Employee Mapping'!$L$10:$L$2009,BG$136)/COUNTA('Employee Mapping'!$G$10:$G$2009),""))</f>
        <v/>
      </c>
      <c r="BH172" s="57">
        <f>IF(OR($A172="",BH$136=""),"",IFERROR(COUNTIFS('Employee Mapping'!$J$10:$J$2009,$A172,'Employee Mapping'!$K$10:$K$2009,BH$134,'Employee Mapping'!$L$10:$L$2009,BH$136)/COUNTA('Employee Mapping'!$G$10:$G$2009),""))</f>
        <v/>
      </c>
      <c r="BI172" s="57">
        <f>IF(OR($A172="",BI$136=""),"",IFERROR(COUNTIFS('Employee Mapping'!$J$10:$J$2009,$A172,'Employee Mapping'!$K$10:$K$2009,BI$134,'Employee Mapping'!$L$10:$L$2009,BI$136)/COUNTA('Employee Mapping'!$G$10:$G$2009),""))</f>
        <v/>
      </c>
      <c r="BJ172" s="57">
        <f>IF(OR($A172="",BJ$136=""),"",IFERROR(COUNTIFS('Employee Mapping'!$J$10:$J$2009,$A172,'Employee Mapping'!$K$10:$K$2009,BJ$134,'Employee Mapping'!$L$10:$L$2009,BJ$136)/COUNTA('Employee Mapping'!$G$10:$G$2009),""))</f>
        <v/>
      </c>
      <c r="BK172" s="57">
        <f>IF(OR($A172="",BK$136=""),"",IFERROR(COUNTIFS('Employee Mapping'!$J$10:$J$2009,$A172,'Employee Mapping'!$K$10:$K$2009,BK$134,'Employee Mapping'!$L$10:$L$2009,BK$136)/COUNTA('Employee Mapping'!$G$10:$G$2009),""))</f>
        <v/>
      </c>
      <c r="BL172" s="57">
        <f>IF(OR($A172="",BL$136=""),"",IFERROR(COUNTIFS('Employee Mapping'!$J$10:$J$2009,$A172,'Employee Mapping'!$K$10:$K$2009,BL$134,'Employee Mapping'!$L$10:$L$2009,BL$136)/COUNTA('Employee Mapping'!$G$10:$G$2009),""))</f>
        <v/>
      </c>
      <c r="BM172" s="57">
        <f>IF(OR($A172="",BM$136=""),"",IFERROR(COUNTIFS('Employee Mapping'!$J$10:$J$2009,$A172,'Employee Mapping'!$K$10:$K$2009,BM$134,'Employee Mapping'!$L$10:$L$2009,BM$136)/COUNTA('Employee Mapping'!$G$10:$G$2009),""))</f>
        <v/>
      </c>
      <c r="BN172" s="57">
        <f>IF(OR($A172="",BN$136=""),"",IFERROR(COUNTIFS('Employee Mapping'!$J$10:$J$2009,$A172,'Employee Mapping'!$K$10:$K$2009,BN$134,'Employee Mapping'!$L$10:$L$2009,BN$136)/COUNTA('Employee Mapping'!$G$10:$G$2009),""))</f>
        <v/>
      </c>
      <c r="BO172" s="57">
        <f>IF(OR($A172="",BO$136=""),"",IFERROR(COUNTIFS('Employee Mapping'!$J$10:$J$2009,$A172,'Employee Mapping'!$K$10:$K$2009,BO$134,'Employee Mapping'!$L$10:$L$2009,BO$136)/COUNTA('Employee Mapping'!$G$10:$G$2009),""))</f>
        <v/>
      </c>
      <c r="BP172" s="57">
        <f>IF(OR($A172="",BP$136=""),"",IFERROR(COUNTIFS('Employee Mapping'!$J$10:$J$2009,$A172,'Employee Mapping'!$K$10:$K$2009,BP$134,'Employee Mapping'!$L$10:$L$2009,BP$136)/COUNTA('Employee Mapping'!$G$10:$G$2009),""))</f>
        <v/>
      </c>
      <c r="BQ172" s="57">
        <f>IF(OR($A172="",BQ$136=""),"",IFERROR(COUNTIFS('Employee Mapping'!$J$10:$J$2009,$A172,'Employee Mapping'!$K$10:$K$2009,BQ$134,'Employee Mapping'!$L$10:$L$2009,BQ$136)/COUNTA('Employee Mapping'!$G$10:$G$2009),""))</f>
        <v/>
      </c>
      <c r="BR172" s="57">
        <f>IF(OR($A172="",BR$136=""),"",IFERROR(COUNTIFS('Employee Mapping'!$J$10:$J$2009,$A172,'Employee Mapping'!$K$10:$K$2009,BR$134,'Employee Mapping'!$L$10:$L$2009,BR$136)/COUNTA('Employee Mapping'!$G$10:$G$2009),""))</f>
        <v/>
      </c>
      <c r="BS172" s="57">
        <f>IF(OR($A172="",BS$136=""),"",IFERROR(COUNTIFS('Employee Mapping'!$J$10:$J$2009,$A172,'Employee Mapping'!$K$10:$K$2009,BS$134,'Employee Mapping'!$L$10:$L$2009,BS$136)/COUNTA('Employee Mapping'!$G$10:$G$2009),""))</f>
        <v/>
      </c>
      <c r="BT172" s="57">
        <f>IF(OR($A172="",BT$136=""),"",IFERROR(COUNTIFS('Employee Mapping'!$J$10:$J$2009,$A172,'Employee Mapping'!$K$10:$K$2009,BT$134,'Employee Mapping'!$L$10:$L$2009,BT$136)/COUNTA('Employee Mapping'!$G$10:$G$2009),""))</f>
        <v/>
      </c>
      <c r="BU172" s="57">
        <f>IF(OR($A172="",BU$136=""),"",IFERROR(COUNTIFS('Employee Mapping'!$J$10:$J$2009,$A172,'Employee Mapping'!$K$10:$K$2009,BU$134,'Employee Mapping'!$L$10:$L$2009,BU$136)/COUNTA('Employee Mapping'!$G$10:$G$2009),""))</f>
        <v/>
      </c>
      <c r="BV172" s="57">
        <f>IF(OR($A172="",BV$136=""),"",IFERROR(COUNTIFS('Employee Mapping'!$J$10:$J$2009,$A172,'Employee Mapping'!$K$10:$K$2009,BV$134,'Employee Mapping'!$L$10:$L$2009,BV$136)/COUNTA('Employee Mapping'!$G$10:$G$2009),""))</f>
        <v/>
      </c>
      <c r="BW172" s="57">
        <f>IF(OR($A172="",BW$136=""),"",IFERROR(COUNTIFS('Employee Mapping'!$J$10:$J$2009,$A172,'Employee Mapping'!$K$10:$K$2009,BW$134,'Employee Mapping'!$L$10:$L$2009,BW$136)/COUNTA('Employee Mapping'!$G$10:$G$2009),""))</f>
        <v/>
      </c>
      <c r="BX172" s="57">
        <f>IF(OR($A172="",BX$136=""),"",IFERROR(COUNTIFS('Employee Mapping'!$J$10:$J$2009,$A172,'Employee Mapping'!$K$10:$K$2009,BX$134,'Employee Mapping'!$L$10:$L$2009,BX$136)/COUNTA('Employee Mapping'!$G$10:$G$2009),""))</f>
        <v/>
      </c>
      <c r="BY172" s="57">
        <f>IF(OR($A172="",BY$136=""),"",IFERROR(COUNTIFS('Employee Mapping'!$J$10:$J$2009,$A172,'Employee Mapping'!$K$10:$K$2009,BY$134,'Employee Mapping'!$L$10:$L$2009,BY$136)/COUNTA('Employee Mapping'!$G$10:$G$2009),""))</f>
        <v/>
      </c>
      <c r="BZ172" s="57">
        <f>IF(OR($A172="",BZ$136=""),"",IFERROR(COUNTIFS('Employee Mapping'!$J$10:$J$2009,$A172,'Employee Mapping'!$K$10:$K$2009,BZ$134,'Employee Mapping'!$L$10:$L$2009,BZ$136)/COUNTA('Employee Mapping'!$G$10:$G$2009),""))</f>
        <v/>
      </c>
      <c r="CA172" s="57">
        <f>IF(OR($A172="",CA$136=""),"",IFERROR(COUNTIFS('Employee Mapping'!$J$10:$J$2009,$A172,'Employee Mapping'!$K$10:$K$2009,CA$134,'Employee Mapping'!$L$10:$L$2009,CA$136)/COUNTA('Employee Mapping'!$G$10:$G$2009),""))</f>
        <v/>
      </c>
      <c r="CB172" s="57">
        <f>IF(OR($A172="",CB$136=""),"",IFERROR(COUNTIFS('Employee Mapping'!$J$10:$J$2009,$A172,'Employee Mapping'!$K$10:$K$2009,CB$134,'Employee Mapping'!$L$10:$L$2009,CB$136)/COUNTA('Employee Mapping'!$G$10:$G$2009),""))</f>
        <v/>
      </c>
      <c r="CC172" s="57">
        <f>IF(OR($A172="",CC$136=""),"",IFERROR(COUNTIFS('Employee Mapping'!$J$10:$J$2009,$A172,'Employee Mapping'!$K$10:$K$2009,CC$134,'Employee Mapping'!$L$10:$L$2009,CC$136)/COUNTA('Employee Mapping'!$G$10:$G$2009),""))</f>
        <v/>
      </c>
      <c r="CD172" s="57">
        <f>IF(OR($A172="",CD$136=""),"",IFERROR(COUNTIFS('Employee Mapping'!$J$10:$J$2009,$A172,'Employee Mapping'!$K$10:$K$2009,CD$134,'Employee Mapping'!$L$10:$L$2009,CD$136)/COUNTA('Employee Mapping'!$G$10:$G$2009),""))</f>
        <v/>
      </c>
      <c r="CE172" s="57">
        <f>IF(OR($A172="",CE$136=""),"",IFERROR(COUNTIFS('Employee Mapping'!$J$10:$J$2009,$A172,'Employee Mapping'!$K$10:$K$2009,CE$134,'Employee Mapping'!$L$10:$L$2009,CE$136)/COUNTA('Employee Mapping'!$G$10:$G$2009),""))</f>
        <v/>
      </c>
      <c r="CF172" s="57">
        <f>IF(OR($A172="",CF$136=""),"",IFERROR(COUNTIFS('Employee Mapping'!$J$10:$J$2009,$A172,'Employee Mapping'!$K$10:$K$2009,CF$134,'Employee Mapping'!$L$10:$L$2009,CF$136)/COUNTA('Employee Mapping'!$G$10:$G$2009),""))</f>
        <v/>
      </c>
      <c r="CG172" s="57">
        <f>IF(OR($A172="",CG$136=""),"",IFERROR(COUNTIFS('Employee Mapping'!$J$10:$J$2009,$A172,'Employee Mapping'!$K$10:$K$2009,CG$134,'Employee Mapping'!$L$10:$L$2009,CG$136)/COUNTA('Employee Mapping'!$G$10:$G$2009),""))</f>
        <v/>
      </c>
      <c r="CH172" s="57">
        <f>IF(OR($A172="",CH$136=""),"",IFERROR(COUNTIFS('Employee Mapping'!$J$10:$J$2009,$A172,'Employee Mapping'!$K$10:$K$2009,CH$134,'Employee Mapping'!$L$10:$L$2009,CH$136)/COUNTA('Employee Mapping'!$G$10:$G$2009),""))</f>
        <v/>
      </c>
      <c r="CI172" s="57">
        <f>IF(OR($A172="",CI$136=""),"",IFERROR(COUNTIFS('Employee Mapping'!$J$10:$J$2009,$A172,'Employee Mapping'!$K$10:$K$2009,CI$134,'Employee Mapping'!$L$10:$L$2009,CI$136)/COUNTA('Employee Mapping'!$G$10:$G$2009),""))</f>
        <v/>
      </c>
      <c r="CJ172" s="57">
        <f>IF(OR($A172="",CJ$136=""),"",IFERROR(COUNTIFS('Employee Mapping'!$J$10:$J$2009,$A172,'Employee Mapping'!$K$10:$K$2009,CJ$134,'Employee Mapping'!$L$10:$L$2009,CJ$136)/COUNTA('Employee Mapping'!$G$10:$G$2009),""))</f>
        <v/>
      </c>
      <c r="CK172" s="57">
        <f>IF(OR($A172="",CK$136=""),"",IFERROR(COUNTIFS('Employee Mapping'!$J$10:$J$2009,$A172,'Employee Mapping'!$K$10:$K$2009,CK$134,'Employee Mapping'!$L$10:$L$2009,CK$136)/COUNTA('Employee Mapping'!$G$10:$G$2009),""))</f>
        <v/>
      </c>
      <c r="CL172" s="57">
        <f>IF(OR($A172="",CL$136=""),"",IFERROR(COUNTIFS('Employee Mapping'!$J$10:$J$2009,$A172,'Employee Mapping'!$K$10:$K$2009,CL$134,'Employee Mapping'!$L$10:$L$2009,CL$136)/COUNTA('Employee Mapping'!$G$10:$G$2009),""))</f>
        <v/>
      </c>
      <c r="CM172" s="57">
        <f>IF(OR($A172="",CM$136=""),"",IFERROR(COUNTIFS('Employee Mapping'!$J$10:$J$2009,$A172,'Employee Mapping'!$K$10:$K$2009,CM$134,'Employee Mapping'!$L$10:$L$2009,CM$136)/COUNTA('Employee Mapping'!$G$10:$G$2009),""))</f>
        <v/>
      </c>
      <c r="CN172" s="57">
        <f>IF(OR($A172="",CN$136=""),"",IFERROR(COUNTIFS('Employee Mapping'!$J$10:$J$2009,$A172,'Employee Mapping'!$K$10:$K$2009,CN$134,'Employee Mapping'!$L$10:$L$2009,CN$136)/COUNTA('Employee Mapping'!$G$10:$G$2009),""))</f>
        <v/>
      </c>
      <c r="CO172" s="57">
        <f>IF(OR($A172="",CO$136=""),"",IFERROR(COUNTIFS('Employee Mapping'!$J$10:$J$2009,$A172,'Employee Mapping'!$K$10:$K$2009,CO$134,'Employee Mapping'!$L$10:$L$2009,CO$136)/COUNTA('Employee Mapping'!$G$10:$G$2009),""))</f>
        <v/>
      </c>
      <c r="CP172" s="57">
        <f>IF(OR($A172="",CP$136=""),"",IFERROR(COUNTIFS('Employee Mapping'!$J$10:$J$2009,$A172,'Employee Mapping'!$K$10:$K$2009,CP$134,'Employee Mapping'!$L$10:$L$2009,CP$136)/COUNTA('Employee Mapping'!$G$10:$G$2009),""))</f>
        <v/>
      </c>
      <c r="CQ172" s="57">
        <f>IF(OR($A172="",CQ$136=""),"",IFERROR(COUNTIFS('Employee Mapping'!$J$10:$J$2009,$A172,'Employee Mapping'!$K$10:$K$2009,CQ$134,'Employee Mapping'!$L$10:$L$2009,CQ$136)/COUNTA('Employee Mapping'!$G$10:$G$2009),""))</f>
        <v/>
      </c>
      <c r="CR172" s="57">
        <f>IF(OR($A172="",CR$136=""),"",IFERROR(COUNTIFS('Employee Mapping'!$J$10:$J$2009,$A172,'Employee Mapping'!$K$10:$K$2009,CR$134,'Employee Mapping'!$L$10:$L$2009,CR$136)/COUNTA('Employee Mapping'!$G$10:$G$2009),""))</f>
        <v/>
      </c>
      <c r="CS172" s="57">
        <f>IF(OR($A172="",CS$136=""),"",IFERROR(COUNTIFS('Employee Mapping'!$J$10:$J$2009,$A172,'Employee Mapping'!$K$10:$K$2009,CS$134,'Employee Mapping'!$L$10:$L$2009,CS$136)/COUNTA('Employee Mapping'!$G$10:$G$2009),""))</f>
        <v/>
      </c>
      <c r="CT172" s="57">
        <f>IF(OR($A172="",CT$136=""),"",IFERROR(COUNTIFS('Employee Mapping'!$J$10:$J$2009,$A172,'Employee Mapping'!$K$10:$K$2009,CT$134,'Employee Mapping'!$L$10:$L$2009,CT$136)/COUNTA('Employee Mapping'!$G$10:$G$2009),""))</f>
        <v/>
      </c>
      <c r="CU172" s="58">
        <f>IF($A172="","",SUM(C172:CT172))</f>
        <v/>
      </c>
    </row>
    <row r="173">
      <c r="A173">
        <f>IF(SETUP!$C184="","",SETUP!$C184)</f>
        <v/>
      </c>
      <c r="B173" s="9">
        <f>IF(SETUP!$C184="","",SETUP!$B184&amp;" / "&amp;SETUP!$D184)</f>
        <v/>
      </c>
      <c r="C173" s="57">
        <f>IF(OR($A173="",C$136=""),"",IFERROR(COUNTIFS('Employee Mapping'!$J$10:$J$2009,$A173,'Employee Mapping'!$K$10:$K$2009,C$134,'Employee Mapping'!$L$10:$L$2009,C$136)/COUNTA('Employee Mapping'!$G$10:$G$2009),""))</f>
        <v/>
      </c>
      <c r="D173" s="57">
        <f>IF(OR($A173="",D$136=""),"",IFERROR(COUNTIFS('Employee Mapping'!$J$10:$J$2009,$A173,'Employee Mapping'!$K$10:$K$2009,D$134,'Employee Mapping'!$L$10:$L$2009,D$136)/COUNTA('Employee Mapping'!$G$10:$G$2009),""))</f>
        <v/>
      </c>
      <c r="E173" s="57">
        <f>IF(OR($A173="",E$136=""),"",IFERROR(COUNTIFS('Employee Mapping'!$J$10:$J$2009,$A173,'Employee Mapping'!$K$10:$K$2009,E$134,'Employee Mapping'!$L$10:$L$2009,E$136)/COUNTA('Employee Mapping'!$G$10:$G$2009),""))</f>
        <v/>
      </c>
      <c r="F173" s="57">
        <f>IF(OR($A173="",F$136=""),"",IFERROR(COUNTIFS('Employee Mapping'!$J$10:$J$2009,$A173,'Employee Mapping'!$K$10:$K$2009,F$134,'Employee Mapping'!$L$10:$L$2009,F$136)/COUNTA('Employee Mapping'!$G$10:$G$2009),""))</f>
        <v/>
      </c>
      <c r="G173" s="57">
        <f>IF(OR($A173="",G$136=""),"",IFERROR(COUNTIFS('Employee Mapping'!$J$10:$J$2009,$A173,'Employee Mapping'!$K$10:$K$2009,G$134,'Employee Mapping'!$L$10:$L$2009,G$136)/COUNTA('Employee Mapping'!$G$10:$G$2009),""))</f>
        <v/>
      </c>
      <c r="H173" s="57">
        <f>IF(OR($A173="",H$136=""),"",IFERROR(COUNTIFS('Employee Mapping'!$J$10:$J$2009,$A173,'Employee Mapping'!$K$10:$K$2009,H$134,'Employee Mapping'!$L$10:$L$2009,H$136)/COUNTA('Employee Mapping'!$G$10:$G$2009),""))</f>
        <v/>
      </c>
      <c r="I173" s="57">
        <f>IF(OR($A173="",I$136=""),"",IFERROR(COUNTIFS('Employee Mapping'!$J$10:$J$2009,$A173,'Employee Mapping'!$K$10:$K$2009,I$134,'Employee Mapping'!$L$10:$L$2009,I$136)/COUNTA('Employee Mapping'!$G$10:$G$2009),""))</f>
        <v/>
      </c>
      <c r="J173" s="57">
        <f>IF(OR($A173="",J$136=""),"",IFERROR(COUNTIFS('Employee Mapping'!$J$10:$J$2009,$A173,'Employee Mapping'!$K$10:$K$2009,J$134,'Employee Mapping'!$L$10:$L$2009,J$136)/COUNTA('Employee Mapping'!$G$10:$G$2009),""))</f>
        <v/>
      </c>
      <c r="K173" s="57">
        <f>IF(OR($A173="",K$136=""),"",IFERROR(COUNTIFS('Employee Mapping'!$J$10:$J$2009,$A173,'Employee Mapping'!$K$10:$K$2009,K$134,'Employee Mapping'!$L$10:$L$2009,K$136)/COUNTA('Employee Mapping'!$G$10:$G$2009),""))</f>
        <v/>
      </c>
      <c r="L173" s="57">
        <f>IF(OR($A173="",L$136=""),"",IFERROR(COUNTIFS('Employee Mapping'!$J$10:$J$2009,$A173,'Employee Mapping'!$K$10:$K$2009,L$134,'Employee Mapping'!$L$10:$L$2009,L$136)/COUNTA('Employee Mapping'!$G$10:$G$2009),""))</f>
        <v/>
      </c>
      <c r="M173" s="57">
        <f>IF(OR($A173="",M$136=""),"",IFERROR(COUNTIFS('Employee Mapping'!$J$10:$J$2009,$A173,'Employee Mapping'!$K$10:$K$2009,M$134,'Employee Mapping'!$L$10:$L$2009,M$136)/COUNTA('Employee Mapping'!$G$10:$G$2009),""))</f>
        <v/>
      </c>
      <c r="N173" s="57">
        <f>IF(OR($A173="",N$136=""),"",IFERROR(COUNTIFS('Employee Mapping'!$J$10:$J$2009,$A173,'Employee Mapping'!$K$10:$K$2009,N$134,'Employee Mapping'!$L$10:$L$2009,N$136)/COUNTA('Employee Mapping'!$G$10:$G$2009),""))</f>
        <v/>
      </c>
      <c r="O173" s="57">
        <f>IF(OR($A173="",O$136=""),"",IFERROR(COUNTIFS('Employee Mapping'!$J$10:$J$2009,$A173,'Employee Mapping'!$K$10:$K$2009,O$134,'Employee Mapping'!$L$10:$L$2009,O$136)/COUNTA('Employee Mapping'!$G$10:$G$2009),""))</f>
        <v/>
      </c>
      <c r="P173" s="57">
        <f>IF(OR($A173="",P$136=""),"",IFERROR(COUNTIFS('Employee Mapping'!$J$10:$J$2009,$A173,'Employee Mapping'!$K$10:$K$2009,P$134,'Employee Mapping'!$L$10:$L$2009,P$136)/COUNTA('Employee Mapping'!$G$10:$G$2009),""))</f>
        <v/>
      </c>
      <c r="Q173" s="57">
        <f>IF(OR($A173="",Q$136=""),"",IFERROR(COUNTIFS('Employee Mapping'!$J$10:$J$2009,$A173,'Employee Mapping'!$K$10:$K$2009,Q$134,'Employee Mapping'!$L$10:$L$2009,Q$136)/COUNTA('Employee Mapping'!$G$10:$G$2009),""))</f>
        <v/>
      </c>
      <c r="R173" s="57">
        <f>IF(OR($A173="",R$136=""),"",IFERROR(COUNTIFS('Employee Mapping'!$J$10:$J$2009,$A173,'Employee Mapping'!$K$10:$K$2009,R$134,'Employee Mapping'!$L$10:$L$2009,R$136)/COUNTA('Employee Mapping'!$G$10:$G$2009),""))</f>
        <v/>
      </c>
      <c r="S173" s="57">
        <f>IF(OR($A173="",S$136=""),"",IFERROR(COUNTIFS('Employee Mapping'!$J$10:$J$2009,$A173,'Employee Mapping'!$K$10:$K$2009,S$134,'Employee Mapping'!$L$10:$L$2009,S$136)/COUNTA('Employee Mapping'!$G$10:$G$2009),""))</f>
        <v/>
      </c>
      <c r="T173" s="57">
        <f>IF(OR($A173="",T$136=""),"",IFERROR(COUNTIFS('Employee Mapping'!$J$10:$J$2009,$A173,'Employee Mapping'!$K$10:$K$2009,T$134,'Employee Mapping'!$L$10:$L$2009,T$136)/COUNTA('Employee Mapping'!$G$10:$G$2009),""))</f>
        <v/>
      </c>
      <c r="U173" s="57">
        <f>IF(OR($A173="",U$136=""),"",IFERROR(COUNTIFS('Employee Mapping'!$J$10:$J$2009,$A173,'Employee Mapping'!$K$10:$K$2009,U$134,'Employee Mapping'!$L$10:$L$2009,U$136)/COUNTA('Employee Mapping'!$G$10:$G$2009),""))</f>
        <v/>
      </c>
      <c r="V173" s="57">
        <f>IF(OR($A173="",V$136=""),"",IFERROR(COUNTIFS('Employee Mapping'!$J$10:$J$2009,$A173,'Employee Mapping'!$K$10:$K$2009,V$134,'Employee Mapping'!$L$10:$L$2009,V$136)/COUNTA('Employee Mapping'!$G$10:$G$2009),""))</f>
        <v/>
      </c>
      <c r="W173" s="57">
        <f>IF(OR($A173="",W$136=""),"",IFERROR(COUNTIFS('Employee Mapping'!$J$10:$J$2009,$A173,'Employee Mapping'!$K$10:$K$2009,W$134,'Employee Mapping'!$L$10:$L$2009,W$136)/COUNTA('Employee Mapping'!$G$10:$G$2009),""))</f>
        <v/>
      </c>
      <c r="X173" s="57">
        <f>IF(OR($A173="",X$136=""),"",IFERROR(COUNTIFS('Employee Mapping'!$J$10:$J$2009,$A173,'Employee Mapping'!$K$10:$K$2009,X$134,'Employee Mapping'!$L$10:$L$2009,X$136)/COUNTA('Employee Mapping'!$G$10:$G$2009),""))</f>
        <v/>
      </c>
      <c r="Y173" s="57">
        <f>IF(OR($A173="",Y$136=""),"",IFERROR(COUNTIFS('Employee Mapping'!$J$10:$J$2009,$A173,'Employee Mapping'!$K$10:$K$2009,Y$134,'Employee Mapping'!$L$10:$L$2009,Y$136)/COUNTA('Employee Mapping'!$G$10:$G$2009),""))</f>
        <v/>
      </c>
      <c r="Z173" s="57">
        <f>IF(OR($A173="",Z$136=""),"",IFERROR(COUNTIFS('Employee Mapping'!$J$10:$J$2009,$A173,'Employee Mapping'!$K$10:$K$2009,Z$134,'Employee Mapping'!$L$10:$L$2009,Z$136)/COUNTA('Employee Mapping'!$G$10:$G$2009),""))</f>
        <v/>
      </c>
      <c r="AA173" s="57">
        <f>IF(OR($A173="",AA$136=""),"",IFERROR(COUNTIFS('Employee Mapping'!$J$10:$J$2009,$A173,'Employee Mapping'!$K$10:$K$2009,AA$134,'Employee Mapping'!$L$10:$L$2009,AA$136)/COUNTA('Employee Mapping'!$G$10:$G$2009),""))</f>
        <v/>
      </c>
      <c r="AB173" s="57">
        <f>IF(OR($A173="",AB$136=""),"",IFERROR(COUNTIFS('Employee Mapping'!$J$10:$J$2009,$A173,'Employee Mapping'!$K$10:$K$2009,AB$134,'Employee Mapping'!$L$10:$L$2009,AB$136)/COUNTA('Employee Mapping'!$G$10:$G$2009),""))</f>
        <v/>
      </c>
      <c r="AC173" s="57">
        <f>IF(OR($A173="",AC$136=""),"",IFERROR(COUNTIFS('Employee Mapping'!$J$10:$J$2009,$A173,'Employee Mapping'!$K$10:$K$2009,AC$134,'Employee Mapping'!$L$10:$L$2009,AC$136)/COUNTA('Employee Mapping'!$G$10:$G$2009),""))</f>
        <v/>
      </c>
      <c r="AD173" s="57">
        <f>IF(OR($A173="",AD$136=""),"",IFERROR(COUNTIFS('Employee Mapping'!$J$10:$J$2009,$A173,'Employee Mapping'!$K$10:$K$2009,AD$134,'Employee Mapping'!$L$10:$L$2009,AD$136)/COUNTA('Employee Mapping'!$G$10:$G$2009),""))</f>
        <v/>
      </c>
      <c r="AE173" s="57">
        <f>IF(OR($A173="",AE$136=""),"",IFERROR(COUNTIFS('Employee Mapping'!$J$10:$J$2009,$A173,'Employee Mapping'!$K$10:$K$2009,AE$134,'Employee Mapping'!$L$10:$L$2009,AE$136)/COUNTA('Employee Mapping'!$G$10:$G$2009),""))</f>
        <v/>
      </c>
      <c r="AF173" s="57">
        <f>IF(OR($A173="",AF$136=""),"",IFERROR(COUNTIFS('Employee Mapping'!$J$10:$J$2009,$A173,'Employee Mapping'!$K$10:$K$2009,AF$134,'Employee Mapping'!$L$10:$L$2009,AF$136)/COUNTA('Employee Mapping'!$G$10:$G$2009),""))</f>
        <v/>
      </c>
      <c r="AG173" s="57">
        <f>IF(OR($A173="",AG$136=""),"",IFERROR(COUNTIFS('Employee Mapping'!$J$10:$J$2009,$A173,'Employee Mapping'!$K$10:$K$2009,AG$134,'Employee Mapping'!$L$10:$L$2009,AG$136)/COUNTA('Employee Mapping'!$G$10:$G$2009),""))</f>
        <v/>
      </c>
      <c r="AH173" s="57">
        <f>IF(OR($A173="",AH$136=""),"",IFERROR(COUNTIFS('Employee Mapping'!$J$10:$J$2009,$A173,'Employee Mapping'!$K$10:$K$2009,AH$134,'Employee Mapping'!$L$10:$L$2009,AH$136)/COUNTA('Employee Mapping'!$G$10:$G$2009),""))</f>
        <v/>
      </c>
      <c r="AI173" s="57">
        <f>IF(OR($A173="",AI$136=""),"",IFERROR(COUNTIFS('Employee Mapping'!$J$10:$J$2009,$A173,'Employee Mapping'!$K$10:$K$2009,AI$134,'Employee Mapping'!$L$10:$L$2009,AI$136)/COUNTA('Employee Mapping'!$G$10:$G$2009),""))</f>
        <v/>
      </c>
      <c r="AJ173" s="57">
        <f>IF(OR($A173="",AJ$136=""),"",IFERROR(COUNTIFS('Employee Mapping'!$J$10:$J$2009,$A173,'Employee Mapping'!$K$10:$K$2009,AJ$134,'Employee Mapping'!$L$10:$L$2009,AJ$136)/COUNTA('Employee Mapping'!$G$10:$G$2009),""))</f>
        <v/>
      </c>
      <c r="AK173" s="57">
        <f>IF(OR($A173="",AK$136=""),"",IFERROR(COUNTIFS('Employee Mapping'!$J$10:$J$2009,$A173,'Employee Mapping'!$K$10:$K$2009,AK$134,'Employee Mapping'!$L$10:$L$2009,AK$136)/COUNTA('Employee Mapping'!$G$10:$G$2009),""))</f>
        <v/>
      </c>
      <c r="AL173" s="57">
        <f>IF(OR($A173="",AL$136=""),"",IFERROR(COUNTIFS('Employee Mapping'!$J$10:$J$2009,$A173,'Employee Mapping'!$K$10:$K$2009,AL$134,'Employee Mapping'!$L$10:$L$2009,AL$136)/COUNTA('Employee Mapping'!$G$10:$G$2009),""))</f>
        <v/>
      </c>
      <c r="AM173" s="57">
        <f>IF(OR($A173="",AM$136=""),"",IFERROR(COUNTIFS('Employee Mapping'!$J$10:$J$2009,$A173,'Employee Mapping'!$K$10:$K$2009,AM$134,'Employee Mapping'!$L$10:$L$2009,AM$136)/COUNTA('Employee Mapping'!$G$10:$G$2009),""))</f>
        <v/>
      </c>
      <c r="AN173" s="57">
        <f>IF(OR($A173="",AN$136=""),"",IFERROR(COUNTIFS('Employee Mapping'!$J$10:$J$2009,$A173,'Employee Mapping'!$K$10:$K$2009,AN$134,'Employee Mapping'!$L$10:$L$2009,AN$136)/COUNTA('Employee Mapping'!$G$10:$G$2009),""))</f>
        <v/>
      </c>
      <c r="AO173" s="57">
        <f>IF(OR($A173="",AO$136=""),"",IFERROR(COUNTIFS('Employee Mapping'!$J$10:$J$2009,$A173,'Employee Mapping'!$K$10:$K$2009,AO$134,'Employee Mapping'!$L$10:$L$2009,AO$136)/COUNTA('Employee Mapping'!$G$10:$G$2009),""))</f>
        <v/>
      </c>
      <c r="AP173" s="57">
        <f>IF(OR($A173="",AP$136=""),"",IFERROR(COUNTIFS('Employee Mapping'!$J$10:$J$2009,$A173,'Employee Mapping'!$K$10:$K$2009,AP$134,'Employee Mapping'!$L$10:$L$2009,AP$136)/COUNTA('Employee Mapping'!$G$10:$G$2009),""))</f>
        <v/>
      </c>
      <c r="AQ173" s="57">
        <f>IF(OR($A173="",AQ$136=""),"",IFERROR(COUNTIFS('Employee Mapping'!$J$10:$J$2009,$A173,'Employee Mapping'!$K$10:$K$2009,AQ$134,'Employee Mapping'!$L$10:$L$2009,AQ$136)/COUNTA('Employee Mapping'!$G$10:$G$2009),""))</f>
        <v/>
      </c>
      <c r="AR173" s="57">
        <f>IF(OR($A173="",AR$136=""),"",IFERROR(COUNTIFS('Employee Mapping'!$J$10:$J$2009,$A173,'Employee Mapping'!$K$10:$K$2009,AR$134,'Employee Mapping'!$L$10:$L$2009,AR$136)/COUNTA('Employee Mapping'!$G$10:$G$2009),""))</f>
        <v/>
      </c>
      <c r="AS173" s="57">
        <f>IF(OR($A173="",AS$136=""),"",IFERROR(COUNTIFS('Employee Mapping'!$J$10:$J$2009,$A173,'Employee Mapping'!$K$10:$K$2009,AS$134,'Employee Mapping'!$L$10:$L$2009,AS$136)/COUNTA('Employee Mapping'!$G$10:$G$2009),""))</f>
        <v/>
      </c>
      <c r="AT173" s="57">
        <f>IF(OR($A173="",AT$136=""),"",IFERROR(COUNTIFS('Employee Mapping'!$J$10:$J$2009,$A173,'Employee Mapping'!$K$10:$K$2009,AT$134,'Employee Mapping'!$L$10:$L$2009,AT$136)/COUNTA('Employee Mapping'!$G$10:$G$2009),""))</f>
        <v/>
      </c>
      <c r="AU173" s="57">
        <f>IF(OR($A173="",AU$136=""),"",IFERROR(COUNTIFS('Employee Mapping'!$J$10:$J$2009,$A173,'Employee Mapping'!$K$10:$K$2009,AU$134,'Employee Mapping'!$L$10:$L$2009,AU$136)/COUNTA('Employee Mapping'!$G$10:$G$2009),""))</f>
        <v/>
      </c>
      <c r="AV173" s="57">
        <f>IF(OR($A173="",AV$136=""),"",IFERROR(COUNTIFS('Employee Mapping'!$J$10:$J$2009,$A173,'Employee Mapping'!$K$10:$K$2009,AV$134,'Employee Mapping'!$L$10:$L$2009,AV$136)/COUNTA('Employee Mapping'!$G$10:$G$2009),""))</f>
        <v/>
      </c>
      <c r="AW173" s="57">
        <f>IF(OR($A173="",AW$136=""),"",IFERROR(COUNTIFS('Employee Mapping'!$J$10:$J$2009,$A173,'Employee Mapping'!$K$10:$K$2009,AW$134,'Employee Mapping'!$L$10:$L$2009,AW$136)/COUNTA('Employee Mapping'!$G$10:$G$2009),""))</f>
        <v/>
      </c>
      <c r="AX173" s="57">
        <f>IF(OR($A173="",AX$136=""),"",IFERROR(COUNTIFS('Employee Mapping'!$J$10:$J$2009,$A173,'Employee Mapping'!$K$10:$K$2009,AX$134,'Employee Mapping'!$L$10:$L$2009,AX$136)/COUNTA('Employee Mapping'!$G$10:$G$2009),""))</f>
        <v/>
      </c>
      <c r="AY173" s="57">
        <f>IF(OR($A173="",AY$136=""),"",IFERROR(COUNTIFS('Employee Mapping'!$J$10:$J$2009,$A173,'Employee Mapping'!$K$10:$K$2009,AY$134,'Employee Mapping'!$L$10:$L$2009,AY$136)/COUNTA('Employee Mapping'!$G$10:$G$2009),""))</f>
        <v/>
      </c>
      <c r="AZ173" s="57">
        <f>IF(OR($A173="",AZ$136=""),"",IFERROR(COUNTIFS('Employee Mapping'!$J$10:$J$2009,$A173,'Employee Mapping'!$K$10:$K$2009,AZ$134,'Employee Mapping'!$L$10:$L$2009,AZ$136)/COUNTA('Employee Mapping'!$G$10:$G$2009),""))</f>
        <v/>
      </c>
      <c r="BA173" s="57">
        <f>IF(OR($A173="",BA$136=""),"",IFERROR(COUNTIFS('Employee Mapping'!$J$10:$J$2009,$A173,'Employee Mapping'!$K$10:$K$2009,BA$134,'Employee Mapping'!$L$10:$L$2009,BA$136)/COUNTA('Employee Mapping'!$G$10:$G$2009),""))</f>
        <v/>
      </c>
      <c r="BB173" s="57">
        <f>IF(OR($A173="",BB$136=""),"",IFERROR(COUNTIFS('Employee Mapping'!$J$10:$J$2009,$A173,'Employee Mapping'!$K$10:$K$2009,BB$134,'Employee Mapping'!$L$10:$L$2009,BB$136)/COUNTA('Employee Mapping'!$G$10:$G$2009),""))</f>
        <v/>
      </c>
      <c r="BC173" s="57">
        <f>IF(OR($A173="",BC$136=""),"",IFERROR(COUNTIFS('Employee Mapping'!$J$10:$J$2009,$A173,'Employee Mapping'!$K$10:$K$2009,BC$134,'Employee Mapping'!$L$10:$L$2009,BC$136)/COUNTA('Employee Mapping'!$G$10:$G$2009),""))</f>
        <v/>
      </c>
      <c r="BD173" s="57">
        <f>IF(OR($A173="",BD$136=""),"",IFERROR(COUNTIFS('Employee Mapping'!$J$10:$J$2009,$A173,'Employee Mapping'!$K$10:$K$2009,BD$134,'Employee Mapping'!$L$10:$L$2009,BD$136)/COUNTA('Employee Mapping'!$G$10:$G$2009),""))</f>
        <v/>
      </c>
      <c r="BE173" s="57">
        <f>IF(OR($A173="",BE$136=""),"",IFERROR(COUNTIFS('Employee Mapping'!$J$10:$J$2009,$A173,'Employee Mapping'!$K$10:$K$2009,BE$134,'Employee Mapping'!$L$10:$L$2009,BE$136)/COUNTA('Employee Mapping'!$G$10:$G$2009),""))</f>
        <v/>
      </c>
      <c r="BF173" s="57">
        <f>IF(OR($A173="",BF$136=""),"",IFERROR(COUNTIFS('Employee Mapping'!$J$10:$J$2009,$A173,'Employee Mapping'!$K$10:$K$2009,BF$134,'Employee Mapping'!$L$10:$L$2009,BF$136)/COUNTA('Employee Mapping'!$G$10:$G$2009),""))</f>
        <v/>
      </c>
      <c r="BG173" s="57">
        <f>IF(OR($A173="",BG$136=""),"",IFERROR(COUNTIFS('Employee Mapping'!$J$10:$J$2009,$A173,'Employee Mapping'!$K$10:$K$2009,BG$134,'Employee Mapping'!$L$10:$L$2009,BG$136)/COUNTA('Employee Mapping'!$G$10:$G$2009),""))</f>
        <v/>
      </c>
      <c r="BH173" s="57">
        <f>IF(OR($A173="",BH$136=""),"",IFERROR(COUNTIFS('Employee Mapping'!$J$10:$J$2009,$A173,'Employee Mapping'!$K$10:$K$2009,BH$134,'Employee Mapping'!$L$10:$L$2009,BH$136)/COUNTA('Employee Mapping'!$G$10:$G$2009),""))</f>
        <v/>
      </c>
      <c r="BI173" s="57">
        <f>IF(OR($A173="",BI$136=""),"",IFERROR(COUNTIFS('Employee Mapping'!$J$10:$J$2009,$A173,'Employee Mapping'!$K$10:$K$2009,BI$134,'Employee Mapping'!$L$10:$L$2009,BI$136)/COUNTA('Employee Mapping'!$G$10:$G$2009),""))</f>
        <v/>
      </c>
      <c r="BJ173" s="57">
        <f>IF(OR($A173="",BJ$136=""),"",IFERROR(COUNTIFS('Employee Mapping'!$J$10:$J$2009,$A173,'Employee Mapping'!$K$10:$K$2009,BJ$134,'Employee Mapping'!$L$10:$L$2009,BJ$136)/COUNTA('Employee Mapping'!$G$10:$G$2009),""))</f>
        <v/>
      </c>
      <c r="BK173" s="57">
        <f>IF(OR($A173="",BK$136=""),"",IFERROR(COUNTIFS('Employee Mapping'!$J$10:$J$2009,$A173,'Employee Mapping'!$K$10:$K$2009,BK$134,'Employee Mapping'!$L$10:$L$2009,BK$136)/COUNTA('Employee Mapping'!$G$10:$G$2009),""))</f>
        <v/>
      </c>
      <c r="BL173" s="57">
        <f>IF(OR($A173="",BL$136=""),"",IFERROR(COUNTIFS('Employee Mapping'!$J$10:$J$2009,$A173,'Employee Mapping'!$K$10:$K$2009,BL$134,'Employee Mapping'!$L$10:$L$2009,BL$136)/COUNTA('Employee Mapping'!$G$10:$G$2009),""))</f>
        <v/>
      </c>
      <c r="BM173" s="57">
        <f>IF(OR($A173="",BM$136=""),"",IFERROR(COUNTIFS('Employee Mapping'!$J$10:$J$2009,$A173,'Employee Mapping'!$K$10:$K$2009,BM$134,'Employee Mapping'!$L$10:$L$2009,BM$136)/COUNTA('Employee Mapping'!$G$10:$G$2009),""))</f>
        <v/>
      </c>
      <c r="BN173" s="57">
        <f>IF(OR($A173="",BN$136=""),"",IFERROR(COUNTIFS('Employee Mapping'!$J$10:$J$2009,$A173,'Employee Mapping'!$K$10:$K$2009,BN$134,'Employee Mapping'!$L$10:$L$2009,BN$136)/COUNTA('Employee Mapping'!$G$10:$G$2009),""))</f>
        <v/>
      </c>
      <c r="BO173" s="57">
        <f>IF(OR($A173="",BO$136=""),"",IFERROR(COUNTIFS('Employee Mapping'!$J$10:$J$2009,$A173,'Employee Mapping'!$K$10:$K$2009,BO$134,'Employee Mapping'!$L$10:$L$2009,BO$136)/COUNTA('Employee Mapping'!$G$10:$G$2009),""))</f>
        <v/>
      </c>
      <c r="BP173" s="57">
        <f>IF(OR($A173="",BP$136=""),"",IFERROR(COUNTIFS('Employee Mapping'!$J$10:$J$2009,$A173,'Employee Mapping'!$K$10:$K$2009,BP$134,'Employee Mapping'!$L$10:$L$2009,BP$136)/COUNTA('Employee Mapping'!$G$10:$G$2009),""))</f>
        <v/>
      </c>
      <c r="BQ173" s="57">
        <f>IF(OR($A173="",BQ$136=""),"",IFERROR(COUNTIFS('Employee Mapping'!$J$10:$J$2009,$A173,'Employee Mapping'!$K$10:$K$2009,BQ$134,'Employee Mapping'!$L$10:$L$2009,BQ$136)/COUNTA('Employee Mapping'!$G$10:$G$2009),""))</f>
        <v/>
      </c>
      <c r="BR173" s="57">
        <f>IF(OR($A173="",BR$136=""),"",IFERROR(COUNTIFS('Employee Mapping'!$J$10:$J$2009,$A173,'Employee Mapping'!$K$10:$K$2009,BR$134,'Employee Mapping'!$L$10:$L$2009,BR$136)/COUNTA('Employee Mapping'!$G$10:$G$2009),""))</f>
        <v/>
      </c>
      <c r="BS173" s="57">
        <f>IF(OR($A173="",BS$136=""),"",IFERROR(COUNTIFS('Employee Mapping'!$J$10:$J$2009,$A173,'Employee Mapping'!$K$10:$K$2009,BS$134,'Employee Mapping'!$L$10:$L$2009,BS$136)/COUNTA('Employee Mapping'!$G$10:$G$2009),""))</f>
        <v/>
      </c>
      <c r="BT173" s="57">
        <f>IF(OR($A173="",BT$136=""),"",IFERROR(COUNTIFS('Employee Mapping'!$J$10:$J$2009,$A173,'Employee Mapping'!$K$10:$K$2009,BT$134,'Employee Mapping'!$L$10:$L$2009,BT$136)/COUNTA('Employee Mapping'!$G$10:$G$2009),""))</f>
        <v/>
      </c>
      <c r="BU173" s="57">
        <f>IF(OR($A173="",BU$136=""),"",IFERROR(COUNTIFS('Employee Mapping'!$J$10:$J$2009,$A173,'Employee Mapping'!$K$10:$K$2009,BU$134,'Employee Mapping'!$L$10:$L$2009,BU$136)/COUNTA('Employee Mapping'!$G$10:$G$2009),""))</f>
        <v/>
      </c>
      <c r="BV173" s="57">
        <f>IF(OR($A173="",BV$136=""),"",IFERROR(COUNTIFS('Employee Mapping'!$J$10:$J$2009,$A173,'Employee Mapping'!$K$10:$K$2009,BV$134,'Employee Mapping'!$L$10:$L$2009,BV$136)/COUNTA('Employee Mapping'!$G$10:$G$2009),""))</f>
        <v/>
      </c>
      <c r="BW173" s="57">
        <f>IF(OR($A173="",BW$136=""),"",IFERROR(COUNTIFS('Employee Mapping'!$J$10:$J$2009,$A173,'Employee Mapping'!$K$10:$K$2009,BW$134,'Employee Mapping'!$L$10:$L$2009,BW$136)/COUNTA('Employee Mapping'!$G$10:$G$2009),""))</f>
        <v/>
      </c>
      <c r="BX173" s="57">
        <f>IF(OR($A173="",BX$136=""),"",IFERROR(COUNTIFS('Employee Mapping'!$J$10:$J$2009,$A173,'Employee Mapping'!$K$10:$K$2009,BX$134,'Employee Mapping'!$L$10:$L$2009,BX$136)/COUNTA('Employee Mapping'!$G$10:$G$2009),""))</f>
        <v/>
      </c>
      <c r="BY173" s="57">
        <f>IF(OR($A173="",BY$136=""),"",IFERROR(COUNTIFS('Employee Mapping'!$J$10:$J$2009,$A173,'Employee Mapping'!$K$10:$K$2009,BY$134,'Employee Mapping'!$L$10:$L$2009,BY$136)/COUNTA('Employee Mapping'!$G$10:$G$2009),""))</f>
        <v/>
      </c>
      <c r="BZ173" s="57">
        <f>IF(OR($A173="",BZ$136=""),"",IFERROR(COUNTIFS('Employee Mapping'!$J$10:$J$2009,$A173,'Employee Mapping'!$K$10:$K$2009,BZ$134,'Employee Mapping'!$L$10:$L$2009,BZ$136)/COUNTA('Employee Mapping'!$G$10:$G$2009),""))</f>
        <v/>
      </c>
      <c r="CA173" s="57">
        <f>IF(OR($A173="",CA$136=""),"",IFERROR(COUNTIFS('Employee Mapping'!$J$10:$J$2009,$A173,'Employee Mapping'!$K$10:$K$2009,CA$134,'Employee Mapping'!$L$10:$L$2009,CA$136)/COUNTA('Employee Mapping'!$G$10:$G$2009),""))</f>
        <v/>
      </c>
      <c r="CB173" s="57">
        <f>IF(OR($A173="",CB$136=""),"",IFERROR(COUNTIFS('Employee Mapping'!$J$10:$J$2009,$A173,'Employee Mapping'!$K$10:$K$2009,CB$134,'Employee Mapping'!$L$10:$L$2009,CB$136)/COUNTA('Employee Mapping'!$G$10:$G$2009),""))</f>
        <v/>
      </c>
      <c r="CC173" s="57">
        <f>IF(OR($A173="",CC$136=""),"",IFERROR(COUNTIFS('Employee Mapping'!$J$10:$J$2009,$A173,'Employee Mapping'!$K$10:$K$2009,CC$134,'Employee Mapping'!$L$10:$L$2009,CC$136)/COUNTA('Employee Mapping'!$G$10:$G$2009),""))</f>
        <v/>
      </c>
      <c r="CD173" s="57">
        <f>IF(OR($A173="",CD$136=""),"",IFERROR(COUNTIFS('Employee Mapping'!$J$10:$J$2009,$A173,'Employee Mapping'!$K$10:$K$2009,CD$134,'Employee Mapping'!$L$10:$L$2009,CD$136)/COUNTA('Employee Mapping'!$G$10:$G$2009),""))</f>
        <v/>
      </c>
      <c r="CE173" s="57">
        <f>IF(OR($A173="",CE$136=""),"",IFERROR(COUNTIFS('Employee Mapping'!$J$10:$J$2009,$A173,'Employee Mapping'!$K$10:$K$2009,CE$134,'Employee Mapping'!$L$10:$L$2009,CE$136)/COUNTA('Employee Mapping'!$G$10:$G$2009),""))</f>
        <v/>
      </c>
      <c r="CF173" s="57">
        <f>IF(OR($A173="",CF$136=""),"",IFERROR(COUNTIFS('Employee Mapping'!$J$10:$J$2009,$A173,'Employee Mapping'!$K$10:$K$2009,CF$134,'Employee Mapping'!$L$10:$L$2009,CF$136)/COUNTA('Employee Mapping'!$G$10:$G$2009),""))</f>
        <v/>
      </c>
      <c r="CG173" s="57">
        <f>IF(OR($A173="",CG$136=""),"",IFERROR(COUNTIFS('Employee Mapping'!$J$10:$J$2009,$A173,'Employee Mapping'!$K$10:$K$2009,CG$134,'Employee Mapping'!$L$10:$L$2009,CG$136)/COUNTA('Employee Mapping'!$G$10:$G$2009),""))</f>
        <v/>
      </c>
      <c r="CH173" s="57">
        <f>IF(OR($A173="",CH$136=""),"",IFERROR(COUNTIFS('Employee Mapping'!$J$10:$J$2009,$A173,'Employee Mapping'!$K$10:$K$2009,CH$134,'Employee Mapping'!$L$10:$L$2009,CH$136)/COUNTA('Employee Mapping'!$G$10:$G$2009),""))</f>
        <v/>
      </c>
      <c r="CI173" s="57">
        <f>IF(OR($A173="",CI$136=""),"",IFERROR(COUNTIFS('Employee Mapping'!$J$10:$J$2009,$A173,'Employee Mapping'!$K$10:$K$2009,CI$134,'Employee Mapping'!$L$10:$L$2009,CI$136)/COUNTA('Employee Mapping'!$G$10:$G$2009),""))</f>
        <v/>
      </c>
      <c r="CJ173" s="57">
        <f>IF(OR($A173="",CJ$136=""),"",IFERROR(COUNTIFS('Employee Mapping'!$J$10:$J$2009,$A173,'Employee Mapping'!$K$10:$K$2009,CJ$134,'Employee Mapping'!$L$10:$L$2009,CJ$136)/COUNTA('Employee Mapping'!$G$10:$G$2009),""))</f>
        <v/>
      </c>
      <c r="CK173" s="57">
        <f>IF(OR($A173="",CK$136=""),"",IFERROR(COUNTIFS('Employee Mapping'!$J$10:$J$2009,$A173,'Employee Mapping'!$K$10:$K$2009,CK$134,'Employee Mapping'!$L$10:$L$2009,CK$136)/COUNTA('Employee Mapping'!$G$10:$G$2009),""))</f>
        <v/>
      </c>
      <c r="CL173" s="57">
        <f>IF(OR($A173="",CL$136=""),"",IFERROR(COUNTIFS('Employee Mapping'!$J$10:$J$2009,$A173,'Employee Mapping'!$K$10:$K$2009,CL$134,'Employee Mapping'!$L$10:$L$2009,CL$136)/COUNTA('Employee Mapping'!$G$10:$G$2009),""))</f>
        <v/>
      </c>
      <c r="CM173" s="57">
        <f>IF(OR($A173="",CM$136=""),"",IFERROR(COUNTIFS('Employee Mapping'!$J$10:$J$2009,$A173,'Employee Mapping'!$K$10:$K$2009,CM$134,'Employee Mapping'!$L$10:$L$2009,CM$136)/COUNTA('Employee Mapping'!$G$10:$G$2009),""))</f>
        <v/>
      </c>
      <c r="CN173" s="57">
        <f>IF(OR($A173="",CN$136=""),"",IFERROR(COUNTIFS('Employee Mapping'!$J$10:$J$2009,$A173,'Employee Mapping'!$K$10:$K$2009,CN$134,'Employee Mapping'!$L$10:$L$2009,CN$136)/COUNTA('Employee Mapping'!$G$10:$G$2009),""))</f>
        <v/>
      </c>
      <c r="CO173" s="57">
        <f>IF(OR($A173="",CO$136=""),"",IFERROR(COUNTIFS('Employee Mapping'!$J$10:$J$2009,$A173,'Employee Mapping'!$K$10:$K$2009,CO$134,'Employee Mapping'!$L$10:$L$2009,CO$136)/COUNTA('Employee Mapping'!$G$10:$G$2009),""))</f>
        <v/>
      </c>
      <c r="CP173" s="57">
        <f>IF(OR($A173="",CP$136=""),"",IFERROR(COUNTIFS('Employee Mapping'!$J$10:$J$2009,$A173,'Employee Mapping'!$K$10:$K$2009,CP$134,'Employee Mapping'!$L$10:$L$2009,CP$136)/COUNTA('Employee Mapping'!$G$10:$G$2009),""))</f>
        <v/>
      </c>
      <c r="CQ173" s="57">
        <f>IF(OR($A173="",CQ$136=""),"",IFERROR(COUNTIFS('Employee Mapping'!$J$10:$J$2009,$A173,'Employee Mapping'!$K$10:$K$2009,CQ$134,'Employee Mapping'!$L$10:$L$2009,CQ$136)/COUNTA('Employee Mapping'!$G$10:$G$2009),""))</f>
        <v/>
      </c>
      <c r="CR173" s="57">
        <f>IF(OR($A173="",CR$136=""),"",IFERROR(COUNTIFS('Employee Mapping'!$J$10:$J$2009,$A173,'Employee Mapping'!$K$10:$K$2009,CR$134,'Employee Mapping'!$L$10:$L$2009,CR$136)/COUNTA('Employee Mapping'!$G$10:$G$2009),""))</f>
        <v/>
      </c>
      <c r="CS173" s="57">
        <f>IF(OR($A173="",CS$136=""),"",IFERROR(COUNTIFS('Employee Mapping'!$J$10:$J$2009,$A173,'Employee Mapping'!$K$10:$K$2009,CS$134,'Employee Mapping'!$L$10:$L$2009,CS$136)/COUNTA('Employee Mapping'!$G$10:$G$2009),""))</f>
        <v/>
      </c>
      <c r="CT173" s="57">
        <f>IF(OR($A173="",CT$136=""),"",IFERROR(COUNTIFS('Employee Mapping'!$J$10:$J$2009,$A173,'Employee Mapping'!$K$10:$K$2009,CT$134,'Employee Mapping'!$L$10:$L$2009,CT$136)/COUNTA('Employee Mapping'!$G$10:$G$2009),""))</f>
        <v/>
      </c>
      <c r="CU173" s="58">
        <f>IF($A173="","",SUM(C173:CT173))</f>
        <v/>
      </c>
    </row>
    <row r="174">
      <c r="A174">
        <f>IF(SETUP!$C185="","",SETUP!$C185)</f>
        <v/>
      </c>
      <c r="B174" s="9">
        <f>IF(SETUP!$C185="","",SETUP!$B185&amp;" / "&amp;SETUP!$D185)</f>
        <v/>
      </c>
      <c r="C174" s="57">
        <f>IF(OR($A174="",C$136=""),"",IFERROR(COUNTIFS('Employee Mapping'!$J$10:$J$2009,$A174,'Employee Mapping'!$K$10:$K$2009,C$134,'Employee Mapping'!$L$10:$L$2009,C$136)/COUNTA('Employee Mapping'!$G$10:$G$2009),""))</f>
        <v/>
      </c>
      <c r="D174" s="57">
        <f>IF(OR($A174="",D$136=""),"",IFERROR(COUNTIFS('Employee Mapping'!$J$10:$J$2009,$A174,'Employee Mapping'!$K$10:$K$2009,D$134,'Employee Mapping'!$L$10:$L$2009,D$136)/COUNTA('Employee Mapping'!$G$10:$G$2009),""))</f>
        <v/>
      </c>
      <c r="E174" s="57">
        <f>IF(OR($A174="",E$136=""),"",IFERROR(COUNTIFS('Employee Mapping'!$J$10:$J$2009,$A174,'Employee Mapping'!$K$10:$K$2009,E$134,'Employee Mapping'!$L$10:$L$2009,E$136)/COUNTA('Employee Mapping'!$G$10:$G$2009),""))</f>
        <v/>
      </c>
      <c r="F174" s="57">
        <f>IF(OR($A174="",F$136=""),"",IFERROR(COUNTIFS('Employee Mapping'!$J$10:$J$2009,$A174,'Employee Mapping'!$K$10:$K$2009,F$134,'Employee Mapping'!$L$10:$L$2009,F$136)/COUNTA('Employee Mapping'!$G$10:$G$2009),""))</f>
        <v/>
      </c>
      <c r="G174" s="57">
        <f>IF(OR($A174="",G$136=""),"",IFERROR(COUNTIFS('Employee Mapping'!$J$10:$J$2009,$A174,'Employee Mapping'!$K$10:$K$2009,G$134,'Employee Mapping'!$L$10:$L$2009,G$136)/COUNTA('Employee Mapping'!$G$10:$G$2009),""))</f>
        <v/>
      </c>
      <c r="H174" s="57">
        <f>IF(OR($A174="",H$136=""),"",IFERROR(COUNTIFS('Employee Mapping'!$J$10:$J$2009,$A174,'Employee Mapping'!$K$10:$K$2009,H$134,'Employee Mapping'!$L$10:$L$2009,H$136)/COUNTA('Employee Mapping'!$G$10:$G$2009),""))</f>
        <v/>
      </c>
      <c r="I174" s="57">
        <f>IF(OR($A174="",I$136=""),"",IFERROR(COUNTIFS('Employee Mapping'!$J$10:$J$2009,$A174,'Employee Mapping'!$K$10:$K$2009,I$134,'Employee Mapping'!$L$10:$L$2009,I$136)/COUNTA('Employee Mapping'!$G$10:$G$2009),""))</f>
        <v/>
      </c>
      <c r="J174" s="57">
        <f>IF(OR($A174="",J$136=""),"",IFERROR(COUNTIFS('Employee Mapping'!$J$10:$J$2009,$A174,'Employee Mapping'!$K$10:$K$2009,J$134,'Employee Mapping'!$L$10:$L$2009,J$136)/COUNTA('Employee Mapping'!$G$10:$G$2009),""))</f>
        <v/>
      </c>
      <c r="K174" s="57">
        <f>IF(OR($A174="",K$136=""),"",IFERROR(COUNTIFS('Employee Mapping'!$J$10:$J$2009,$A174,'Employee Mapping'!$K$10:$K$2009,K$134,'Employee Mapping'!$L$10:$L$2009,K$136)/COUNTA('Employee Mapping'!$G$10:$G$2009),""))</f>
        <v/>
      </c>
      <c r="L174" s="57">
        <f>IF(OR($A174="",L$136=""),"",IFERROR(COUNTIFS('Employee Mapping'!$J$10:$J$2009,$A174,'Employee Mapping'!$K$10:$K$2009,L$134,'Employee Mapping'!$L$10:$L$2009,L$136)/COUNTA('Employee Mapping'!$G$10:$G$2009),""))</f>
        <v/>
      </c>
      <c r="M174" s="57">
        <f>IF(OR($A174="",M$136=""),"",IFERROR(COUNTIFS('Employee Mapping'!$J$10:$J$2009,$A174,'Employee Mapping'!$K$10:$K$2009,M$134,'Employee Mapping'!$L$10:$L$2009,M$136)/COUNTA('Employee Mapping'!$G$10:$G$2009),""))</f>
        <v/>
      </c>
      <c r="N174" s="57">
        <f>IF(OR($A174="",N$136=""),"",IFERROR(COUNTIFS('Employee Mapping'!$J$10:$J$2009,$A174,'Employee Mapping'!$K$10:$K$2009,N$134,'Employee Mapping'!$L$10:$L$2009,N$136)/COUNTA('Employee Mapping'!$G$10:$G$2009),""))</f>
        <v/>
      </c>
      <c r="O174" s="57">
        <f>IF(OR($A174="",O$136=""),"",IFERROR(COUNTIFS('Employee Mapping'!$J$10:$J$2009,$A174,'Employee Mapping'!$K$10:$K$2009,O$134,'Employee Mapping'!$L$10:$L$2009,O$136)/COUNTA('Employee Mapping'!$G$10:$G$2009),""))</f>
        <v/>
      </c>
      <c r="P174" s="57">
        <f>IF(OR($A174="",P$136=""),"",IFERROR(COUNTIFS('Employee Mapping'!$J$10:$J$2009,$A174,'Employee Mapping'!$K$10:$K$2009,P$134,'Employee Mapping'!$L$10:$L$2009,P$136)/COUNTA('Employee Mapping'!$G$10:$G$2009),""))</f>
        <v/>
      </c>
      <c r="Q174" s="57">
        <f>IF(OR($A174="",Q$136=""),"",IFERROR(COUNTIFS('Employee Mapping'!$J$10:$J$2009,$A174,'Employee Mapping'!$K$10:$K$2009,Q$134,'Employee Mapping'!$L$10:$L$2009,Q$136)/COUNTA('Employee Mapping'!$G$10:$G$2009),""))</f>
        <v/>
      </c>
      <c r="R174" s="57">
        <f>IF(OR($A174="",R$136=""),"",IFERROR(COUNTIFS('Employee Mapping'!$J$10:$J$2009,$A174,'Employee Mapping'!$K$10:$K$2009,R$134,'Employee Mapping'!$L$10:$L$2009,R$136)/COUNTA('Employee Mapping'!$G$10:$G$2009),""))</f>
        <v/>
      </c>
      <c r="S174" s="57">
        <f>IF(OR($A174="",S$136=""),"",IFERROR(COUNTIFS('Employee Mapping'!$J$10:$J$2009,$A174,'Employee Mapping'!$K$10:$K$2009,S$134,'Employee Mapping'!$L$10:$L$2009,S$136)/COUNTA('Employee Mapping'!$G$10:$G$2009),""))</f>
        <v/>
      </c>
      <c r="T174" s="57">
        <f>IF(OR($A174="",T$136=""),"",IFERROR(COUNTIFS('Employee Mapping'!$J$10:$J$2009,$A174,'Employee Mapping'!$K$10:$K$2009,T$134,'Employee Mapping'!$L$10:$L$2009,T$136)/COUNTA('Employee Mapping'!$G$10:$G$2009),""))</f>
        <v/>
      </c>
      <c r="U174" s="57">
        <f>IF(OR($A174="",U$136=""),"",IFERROR(COUNTIFS('Employee Mapping'!$J$10:$J$2009,$A174,'Employee Mapping'!$K$10:$K$2009,U$134,'Employee Mapping'!$L$10:$L$2009,U$136)/COUNTA('Employee Mapping'!$G$10:$G$2009),""))</f>
        <v/>
      </c>
      <c r="V174" s="57">
        <f>IF(OR($A174="",V$136=""),"",IFERROR(COUNTIFS('Employee Mapping'!$J$10:$J$2009,$A174,'Employee Mapping'!$K$10:$K$2009,V$134,'Employee Mapping'!$L$10:$L$2009,V$136)/COUNTA('Employee Mapping'!$G$10:$G$2009),""))</f>
        <v/>
      </c>
      <c r="W174" s="57">
        <f>IF(OR($A174="",W$136=""),"",IFERROR(COUNTIFS('Employee Mapping'!$J$10:$J$2009,$A174,'Employee Mapping'!$K$10:$K$2009,W$134,'Employee Mapping'!$L$10:$L$2009,W$136)/COUNTA('Employee Mapping'!$G$10:$G$2009),""))</f>
        <v/>
      </c>
      <c r="X174" s="57">
        <f>IF(OR($A174="",X$136=""),"",IFERROR(COUNTIFS('Employee Mapping'!$J$10:$J$2009,$A174,'Employee Mapping'!$K$10:$K$2009,X$134,'Employee Mapping'!$L$10:$L$2009,X$136)/COUNTA('Employee Mapping'!$G$10:$G$2009),""))</f>
        <v/>
      </c>
      <c r="Y174" s="57">
        <f>IF(OR($A174="",Y$136=""),"",IFERROR(COUNTIFS('Employee Mapping'!$J$10:$J$2009,$A174,'Employee Mapping'!$K$10:$K$2009,Y$134,'Employee Mapping'!$L$10:$L$2009,Y$136)/COUNTA('Employee Mapping'!$G$10:$G$2009),""))</f>
        <v/>
      </c>
      <c r="Z174" s="57">
        <f>IF(OR($A174="",Z$136=""),"",IFERROR(COUNTIFS('Employee Mapping'!$J$10:$J$2009,$A174,'Employee Mapping'!$K$10:$K$2009,Z$134,'Employee Mapping'!$L$10:$L$2009,Z$136)/COUNTA('Employee Mapping'!$G$10:$G$2009),""))</f>
        <v/>
      </c>
      <c r="AA174" s="57">
        <f>IF(OR($A174="",AA$136=""),"",IFERROR(COUNTIFS('Employee Mapping'!$J$10:$J$2009,$A174,'Employee Mapping'!$K$10:$K$2009,AA$134,'Employee Mapping'!$L$10:$L$2009,AA$136)/COUNTA('Employee Mapping'!$G$10:$G$2009),""))</f>
        <v/>
      </c>
      <c r="AB174" s="57">
        <f>IF(OR($A174="",AB$136=""),"",IFERROR(COUNTIFS('Employee Mapping'!$J$10:$J$2009,$A174,'Employee Mapping'!$K$10:$K$2009,AB$134,'Employee Mapping'!$L$10:$L$2009,AB$136)/COUNTA('Employee Mapping'!$G$10:$G$2009),""))</f>
        <v/>
      </c>
      <c r="AC174" s="57">
        <f>IF(OR($A174="",AC$136=""),"",IFERROR(COUNTIFS('Employee Mapping'!$J$10:$J$2009,$A174,'Employee Mapping'!$K$10:$K$2009,AC$134,'Employee Mapping'!$L$10:$L$2009,AC$136)/COUNTA('Employee Mapping'!$G$10:$G$2009),""))</f>
        <v/>
      </c>
      <c r="AD174" s="57">
        <f>IF(OR($A174="",AD$136=""),"",IFERROR(COUNTIFS('Employee Mapping'!$J$10:$J$2009,$A174,'Employee Mapping'!$K$10:$K$2009,AD$134,'Employee Mapping'!$L$10:$L$2009,AD$136)/COUNTA('Employee Mapping'!$G$10:$G$2009),""))</f>
        <v/>
      </c>
      <c r="AE174" s="57">
        <f>IF(OR($A174="",AE$136=""),"",IFERROR(COUNTIFS('Employee Mapping'!$J$10:$J$2009,$A174,'Employee Mapping'!$K$10:$K$2009,AE$134,'Employee Mapping'!$L$10:$L$2009,AE$136)/COUNTA('Employee Mapping'!$G$10:$G$2009),""))</f>
        <v/>
      </c>
      <c r="AF174" s="57">
        <f>IF(OR($A174="",AF$136=""),"",IFERROR(COUNTIFS('Employee Mapping'!$J$10:$J$2009,$A174,'Employee Mapping'!$K$10:$K$2009,AF$134,'Employee Mapping'!$L$10:$L$2009,AF$136)/COUNTA('Employee Mapping'!$G$10:$G$2009),""))</f>
        <v/>
      </c>
      <c r="AG174" s="57">
        <f>IF(OR($A174="",AG$136=""),"",IFERROR(COUNTIFS('Employee Mapping'!$J$10:$J$2009,$A174,'Employee Mapping'!$K$10:$K$2009,AG$134,'Employee Mapping'!$L$10:$L$2009,AG$136)/COUNTA('Employee Mapping'!$G$10:$G$2009),""))</f>
        <v/>
      </c>
      <c r="AH174" s="57">
        <f>IF(OR($A174="",AH$136=""),"",IFERROR(COUNTIFS('Employee Mapping'!$J$10:$J$2009,$A174,'Employee Mapping'!$K$10:$K$2009,AH$134,'Employee Mapping'!$L$10:$L$2009,AH$136)/COUNTA('Employee Mapping'!$G$10:$G$2009),""))</f>
        <v/>
      </c>
      <c r="AI174" s="57">
        <f>IF(OR($A174="",AI$136=""),"",IFERROR(COUNTIFS('Employee Mapping'!$J$10:$J$2009,$A174,'Employee Mapping'!$K$10:$K$2009,AI$134,'Employee Mapping'!$L$10:$L$2009,AI$136)/COUNTA('Employee Mapping'!$G$10:$G$2009),""))</f>
        <v/>
      </c>
      <c r="AJ174" s="57">
        <f>IF(OR($A174="",AJ$136=""),"",IFERROR(COUNTIFS('Employee Mapping'!$J$10:$J$2009,$A174,'Employee Mapping'!$K$10:$K$2009,AJ$134,'Employee Mapping'!$L$10:$L$2009,AJ$136)/COUNTA('Employee Mapping'!$G$10:$G$2009),""))</f>
        <v/>
      </c>
      <c r="AK174" s="57">
        <f>IF(OR($A174="",AK$136=""),"",IFERROR(COUNTIFS('Employee Mapping'!$J$10:$J$2009,$A174,'Employee Mapping'!$K$10:$K$2009,AK$134,'Employee Mapping'!$L$10:$L$2009,AK$136)/COUNTA('Employee Mapping'!$G$10:$G$2009),""))</f>
        <v/>
      </c>
      <c r="AL174" s="57">
        <f>IF(OR($A174="",AL$136=""),"",IFERROR(COUNTIFS('Employee Mapping'!$J$10:$J$2009,$A174,'Employee Mapping'!$K$10:$K$2009,AL$134,'Employee Mapping'!$L$10:$L$2009,AL$136)/COUNTA('Employee Mapping'!$G$10:$G$2009),""))</f>
        <v/>
      </c>
      <c r="AM174" s="57">
        <f>IF(OR($A174="",AM$136=""),"",IFERROR(COUNTIFS('Employee Mapping'!$J$10:$J$2009,$A174,'Employee Mapping'!$K$10:$K$2009,AM$134,'Employee Mapping'!$L$10:$L$2009,AM$136)/COUNTA('Employee Mapping'!$G$10:$G$2009),""))</f>
        <v/>
      </c>
      <c r="AN174" s="57">
        <f>IF(OR($A174="",AN$136=""),"",IFERROR(COUNTIFS('Employee Mapping'!$J$10:$J$2009,$A174,'Employee Mapping'!$K$10:$K$2009,AN$134,'Employee Mapping'!$L$10:$L$2009,AN$136)/COUNTA('Employee Mapping'!$G$10:$G$2009),""))</f>
        <v/>
      </c>
      <c r="AO174" s="57">
        <f>IF(OR($A174="",AO$136=""),"",IFERROR(COUNTIFS('Employee Mapping'!$J$10:$J$2009,$A174,'Employee Mapping'!$K$10:$K$2009,AO$134,'Employee Mapping'!$L$10:$L$2009,AO$136)/COUNTA('Employee Mapping'!$G$10:$G$2009),""))</f>
        <v/>
      </c>
      <c r="AP174" s="57">
        <f>IF(OR($A174="",AP$136=""),"",IFERROR(COUNTIFS('Employee Mapping'!$J$10:$J$2009,$A174,'Employee Mapping'!$K$10:$K$2009,AP$134,'Employee Mapping'!$L$10:$L$2009,AP$136)/COUNTA('Employee Mapping'!$G$10:$G$2009),""))</f>
        <v/>
      </c>
      <c r="AQ174" s="57">
        <f>IF(OR($A174="",AQ$136=""),"",IFERROR(COUNTIFS('Employee Mapping'!$J$10:$J$2009,$A174,'Employee Mapping'!$K$10:$K$2009,AQ$134,'Employee Mapping'!$L$10:$L$2009,AQ$136)/COUNTA('Employee Mapping'!$G$10:$G$2009),""))</f>
        <v/>
      </c>
      <c r="AR174" s="57">
        <f>IF(OR($A174="",AR$136=""),"",IFERROR(COUNTIFS('Employee Mapping'!$J$10:$J$2009,$A174,'Employee Mapping'!$K$10:$K$2009,AR$134,'Employee Mapping'!$L$10:$L$2009,AR$136)/COUNTA('Employee Mapping'!$G$10:$G$2009),""))</f>
        <v/>
      </c>
      <c r="AS174" s="57">
        <f>IF(OR($A174="",AS$136=""),"",IFERROR(COUNTIFS('Employee Mapping'!$J$10:$J$2009,$A174,'Employee Mapping'!$K$10:$K$2009,AS$134,'Employee Mapping'!$L$10:$L$2009,AS$136)/COUNTA('Employee Mapping'!$G$10:$G$2009),""))</f>
        <v/>
      </c>
      <c r="AT174" s="57">
        <f>IF(OR($A174="",AT$136=""),"",IFERROR(COUNTIFS('Employee Mapping'!$J$10:$J$2009,$A174,'Employee Mapping'!$K$10:$K$2009,AT$134,'Employee Mapping'!$L$10:$L$2009,AT$136)/COUNTA('Employee Mapping'!$G$10:$G$2009),""))</f>
        <v/>
      </c>
      <c r="AU174" s="57">
        <f>IF(OR($A174="",AU$136=""),"",IFERROR(COUNTIFS('Employee Mapping'!$J$10:$J$2009,$A174,'Employee Mapping'!$K$10:$K$2009,AU$134,'Employee Mapping'!$L$10:$L$2009,AU$136)/COUNTA('Employee Mapping'!$G$10:$G$2009),""))</f>
        <v/>
      </c>
      <c r="AV174" s="57">
        <f>IF(OR($A174="",AV$136=""),"",IFERROR(COUNTIFS('Employee Mapping'!$J$10:$J$2009,$A174,'Employee Mapping'!$K$10:$K$2009,AV$134,'Employee Mapping'!$L$10:$L$2009,AV$136)/COUNTA('Employee Mapping'!$G$10:$G$2009),""))</f>
        <v/>
      </c>
      <c r="AW174" s="57">
        <f>IF(OR($A174="",AW$136=""),"",IFERROR(COUNTIFS('Employee Mapping'!$J$10:$J$2009,$A174,'Employee Mapping'!$K$10:$K$2009,AW$134,'Employee Mapping'!$L$10:$L$2009,AW$136)/COUNTA('Employee Mapping'!$G$10:$G$2009),""))</f>
        <v/>
      </c>
      <c r="AX174" s="57">
        <f>IF(OR($A174="",AX$136=""),"",IFERROR(COUNTIFS('Employee Mapping'!$J$10:$J$2009,$A174,'Employee Mapping'!$K$10:$K$2009,AX$134,'Employee Mapping'!$L$10:$L$2009,AX$136)/COUNTA('Employee Mapping'!$G$10:$G$2009),""))</f>
        <v/>
      </c>
      <c r="AY174" s="57">
        <f>IF(OR($A174="",AY$136=""),"",IFERROR(COUNTIFS('Employee Mapping'!$J$10:$J$2009,$A174,'Employee Mapping'!$K$10:$K$2009,AY$134,'Employee Mapping'!$L$10:$L$2009,AY$136)/COUNTA('Employee Mapping'!$G$10:$G$2009),""))</f>
        <v/>
      </c>
      <c r="AZ174" s="57">
        <f>IF(OR($A174="",AZ$136=""),"",IFERROR(COUNTIFS('Employee Mapping'!$J$10:$J$2009,$A174,'Employee Mapping'!$K$10:$K$2009,AZ$134,'Employee Mapping'!$L$10:$L$2009,AZ$136)/COUNTA('Employee Mapping'!$G$10:$G$2009),""))</f>
        <v/>
      </c>
      <c r="BA174" s="57">
        <f>IF(OR($A174="",BA$136=""),"",IFERROR(COUNTIFS('Employee Mapping'!$J$10:$J$2009,$A174,'Employee Mapping'!$K$10:$K$2009,BA$134,'Employee Mapping'!$L$10:$L$2009,BA$136)/COUNTA('Employee Mapping'!$G$10:$G$2009),""))</f>
        <v/>
      </c>
      <c r="BB174" s="57">
        <f>IF(OR($A174="",BB$136=""),"",IFERROR(COUNTIFS('Employee Mapping'!$J$10:$J$2009,$A174,'Employee Mapping'!$K$10:$K$2009,BB$134,'Employee Mapping'!$L$10:$L$2009,BB$136)/COUNTA('Employee Mapping'!$G$10:$G$2009),""))</f>
        <v/>
      </c>
      <c r="BC174" s="57">
        <f>IF(OR($A174="",BC$136=""),"",IFERROR(COUNTIFS('Employee Mapping'!$J$10:$J$2009,$A174,'Employee Mapping'!$K$10:$K$2009,BC$134,'Employee Mapping'!$L$10:$L$2009,BC$136)/COUNTA('Employee Mapping'!$G$10:$G$2009),""))</f>
        <v/>
      </c>
      <c r="BD174" s="57">
        <f>IF(OR($A174="",BD$136=""),"",IFERROR(COUNTIFS('Employee Mapping'!$J$10:$J$2009,$A174,'Employee Mapping'!$K$10:$K$2009,BD$134,'Employee Mapping'!$L$10:$L$2009,BD$136)/COUNTA('Employee Mapping'!$G$10:$G$2009),""))</f>
        <v/>
      </c>
      <c r="BE174" s="57">
        <f>IF(OR($A174="",BE$136=""),"",IFERROR(COUNTIFS('Employee Mapping'!$J$10:$J$2009,$A174,'Employee Mapping'!$K$10:$K$2009,BE$134,'Employee Mapping'!$L$10:$L$2009,BE$136)/COUNTA('Employee Mapping'!$G$10:$G$2009),""))</f>
        <v/>
      </c>
      <c r="BF174" s="57">
        <f>IF(OR($A174="",BF$136=""),"",IFERROR(COUNTIFS('Employee Mapping'!$J$10:$J$2009,$A174,'Employee Mapping'!$K$10:$K$2009,BF$134,'Employee Mapping'!$L$10:$L$2009,BF$136)/COUNTA('Employee Mapping'!$G$10:$G$2009),""))</f>
        <v/>
      </c>
      <c r="BG174" s="57">
        <f>IF(OR($A174="",BG$136=""),"",IFERROR(COUNTIFS('Employee Mapping'!$J$10:$J$2009,$A174,'Employee Mapping'!$K$10:$K$2009,BG$134,'Employee Mapping'!$L$10:$L$2009,BG$136)/COUNTA('Employee Mapping'!$G$10:$G$2009),""))</f>
        <v/>
      </c>
      <c r="BH174" s="57">
        <f>IF(OR($A174="",BH$136=""),"",IFERROR(COUNTIFS('Employee Mapping'!$J$10:$J$2009,$A174,'Employee Mapping'!$K$10:$K$2009,BH$134,'Employee Mapping'!$L$10:$L$2009,BH$136)/COUNTA('Employee Mapping'!$G$10:$G$2009),""))</f>
        <v/>
      </c>
      <c r="BI174" s="57">
        <f>IF(OR($A174="",BI$136=""),"",IFERROR(COUNTIFS('Employee Mapping'!$J$10:$J$2009,$A174,'Employee Mapping'!$K$10:$K$2009,BI$134,'Employee Mapping'!$L$10:$L$2009,BI$136)/COUNTA('Employee Mapping'!$G$10:$G$2009),""))</f>
        <v/>
      </c>
      <c r="BJ174" s="57">
        <f>IF(OR($A174="",BJ$136=""),"",IFERROR(COUNTIFS('Employee Mapping'!$J$10:$J$2009,$A174,'Employee Mapping'!$K$10:$K$2009,BJ$134,'Employee Mapping'!$L$10:$L$2009,BJ$136)/COUNTA('Employee Mapping'!$G$10:$G$2009),""))</f>
        <v/>
      </c>
      <c r="BK174" s="57">
        <f>IF(OR($A174="",BK$136=""),"",IFERROR(COUNTIFS('Employee Mapping'!$J$10:$J$2009,$A174,'Employee Mapping'!$K$10:$K$2009,BK$134,'Employee Mapping'!$L$10:$L$2009,BK$136)/COUNTA('Employee Mapping'!$G$10:$G$2009),""))</f>
        <v/>
      </c>
      <c r="BL174" s="57">
        <f>IF(OR($A174="",BL$136=""),"",IFERROR(COUNTIFS('Employee Mapping'!$J$10:$J$2009,$A174,'Employee Mapping'!$K$10:$K$2009,BL$134,'Employee Mapping'!$L$10:$L$2009,BL$136)/COUNTA('Employee Mapping'!$G$10:$G$2009),""))</f>
        <v/>
      </c>
      <c r="BM174" s="57">
        <f>IF(OR($A174="",BM$136=""),"",IFERROR(COUNTIFS('Employee Mapping'!$J$10:$J$2009,$A174,'Employee Mapping'!$K$10:$K$2009,BM$134,'Employee Mapping'!$L$10:$L$2009,BM$136)/COUNTA('Employee Mapping'!$G$10:$G$2009),""))</f>
        <v/>
      </c>
      <c r="BN174" s="57">
        <f>IF(OR($A174="",BN$136=""),"",IFERROR(COUNTIFS('Employee Mapping'!$J$10:$J$2009,$A174,'Employee Mapping'!$K$10:$K$2009,BN$134,'Employee Mapping'!$L$10:$L$2009,BN$136)/COUNTA('Employee Mapping'!$G$10:$G$2009),""))</f>
        <v/>
      </c>
      <c r="BO174" s="57">
        <f>IF(OR($A174="",BO$136=""),"",IFERROR(COUNTIFS('Employee Mapping'!$J$10:$J$2009,$A174,'Employee Mapping'!$K$10:$K$2009,BO$134,'Employee Mapping'!$L$10:$L$2009,BO$136)/COUNTA('Employee Mapping'!$G$10:$G$2009),""))</f>
        <v/>
      </c>
      <c r="BP174" s="57">
        <f>IF(OR($A174="",BP$136=""),"",IFERROR(COUNTIFS('Employee Mapping'!$J$10:$J$2009,$A174,'Employee Mapping'!$K$10:$K$2009,BP$134,'Employee Mapping'!$L$10:$L$2009,BP$136)/COUNTA('Employee Mapping'!$G$10:$G$2009),""))</f>
        <v/>
      </c>
      <c r="BQ174" s="57">
        <f>IF(OR($A174="",BQ$136=""),"",IFERROR(COUNTIFS('Employee Mapping'!$J$10:$J$2009,$A174,'Employee Mapping'!$K$10:$K$2009,BQ$134,'Employee Mapping'!$L$10:$L$2009,BQ$136)/COUNTA('Employee Mapping'!$G$10:$G$2009),""))</f>
        <v/>
      </c>
      <c r="BR174" s="57">
        <f>IF(OR($A174="",BR$136=""),"",IFERROR(COUNTIFS('Employee Mapping'!$J$10:$J$2009,$A174,'Employee Mapping'!$K$10:$K$2009,BR$134,'Employee Mapping'!$L$10:$L$2009,BR$136)/COUNTA('Employee Mapping'!$G$10:$G$2009),""))</f>
        <v/>
      </c>
      <c r="BS174" s="57">
        <f>IF(OR($A174="",BS$136=""),"",IFERROR(COUNTIFS('Employee Mapping'!$J$10:$J$2009,$A174,'Employee Mapping'!$K$10:$K$2009,BS$134,'Employee Mapping'!$L$10:$L$2009,BS$136)/COUNTA('Employee Mapping'!$G$10:$G$2009),""))</f>
        <v/>
      </c>
      <c r="BT174" s="57">
        <f>IF(OR($A174="",BT$136=""),"",IFERROR(COUNTIFS('Employee Mapping'!$J$10:$J$2009,$A174,'Employee Mapping'!$K$10:$K$2009,BT$134,'Employee Mapping'!$L$10:$L$2009,BT$136)/COUNTA('Employee Mapping'!$G$10:$G$2009),""))</f>
        <v/>
      </c>
      <c r="BU174" s="57">
        <f>IF(OR($A174="",BU$136=""),"",IFERROR(COUNTIFS('Employee Mapping'!$J$10:$J$2009,$A174,'Employee Mapping'!$K$10:$K$2009,BU$134,'Employee Mapping'!$L$10:$L$2009,BU$136)/COUNTA('Employee Mapping'!$G$10:$G$2009),""))</f>
        <v/>
      </c>
      <c r="BV174" s="57">
        <f>IF(OR($A174="",BV$136=""),"",IFERROR(COUNTIFS('Employee Mapping'!$J$10:$J$2009,$A174,'Employee Mapping'!$K$10:$K$2009,BV$134,'Employee Mapping'!$L$10:$L$2009,BV$136)/COUNTA('Employee Mapping'!$G$10:$G$2009),""))</f>
        <v/>
      </c>
      <c r="BW174" s="57">
        <f>IF(OR($A174="",BW$136=""),"",IFERROR(COUNTIFS('Employee Mapping'!$J$10:$J$2009,$A174,'Employee Mapping'!$K$10:$K$2009,BW$134,'Employee Mapping'!$L$10:$L$2009,BW$136)/COUNTA('Employee Mapping'!$G$10:$G$2009),""))</f>
        <v/>
      </c>
      <c r="BX174" s="57">
        <f>IF(OR($A174="",BX$136=""),"",IFERROR(COUNTIFS('Employee Mapping'!$J$10:$J$2009,$A174,'Employee Mapping'!$K$10:$K$2009,BX$134,'Employee Mapping'!$L$10:$L$2009,BX$136)/COUNTA('Employee Mapping'!$G$10:$G$2009),""))</f>
        <v/>
      </c>
      <c r="BY174" s="57">
        <f>IF(OR($A174="",BY$136=""),"",IFERROR(COUNTIFS('Employee Mapping'!$J$10:$J$2009,$A174,'Employee Mapping'!$K$10:$K$2009,BY$134,'Employee Mapping'!$L$10:$L$2009,BY$136)/COUNTA('Employee Mapping'!$G$10:$G$2009),""))</f>
        <v/>
      </c>
      <c r="BZ174" s="57">
        <f>IF(OR($A174="",BZ$136=""),"",IFERROR(COUNTIFS('Employee Mapping'!$J$10:$J$2009,$A174,'Employee Mapping'!$K$10:$K$2009,BZ$134,'Employee Mapping'!$L$10:$L$2009,BZ$136)/COUNTA('Employee Mapping'!$G$10:$G$2009),""))</f>
        <v/>
      </c>
      <c r="CA174" s="57">
        <f>IF(OR($A174="",CA$136=""),"",IFERROR(COUNTIFS('Employee Mapping'!$J$10:$J$2009,$A174,'Employee Mapping'!$K$10:$K$2009,CA$134,'Employee Mapping'!$L$10:$L$2009,CA$136)/COUNTA('Employee Mapping'!$G$10:$G$2009),""))</f>
        <v/>
      </c>
      <c r="CB174" s="57">
        <f>IF(OR($A174="",CB$136=""),"",IFERROR(COUNTIFS('Employee Mapping'!$J$10:$J$2009,$A174,'Employee Mapping'!$K$10:$K$2009,CB$134,'Employee Mapping'!$L$10:$L$2009,CB$136)/COUNTA('Employee Mapping'!$G$10:$G$2009),""))</f>
        <v/>
      </c>
      <c r="CC174" s="57">
        <f>IF(OR($A174="",CC$136=""),"",IFERROR(COUNTIFS('Employee Mapping'!$J$10:$J$2009,$A174,'Employee Mapping'!$K$10:$K$2009,CC$134,'Employee Mapping'!$L$10:$L$2009,CC$136)/COUNTA('Employee Mapping'!$G$10:$G$2009),""))</f>
        <v/>
      </c>
      <c r="CD174" s="57">
        <f>IF(OR($A174="",CD$136=""),"",IFERROR(COUNTIFS('Employee Mapping'!$J$10:$J$2009,$A174,'Employee Mapping'!$K$10:$K$2009,CD$134,'Employee Mapping'!$L$10:$L$2009,CD$136)/COUNTA('Employee Mapping'!$G$10:$G$2009),""))</f>
        <v/>
      </c>
      <c r="CE174" s="57">
        <f>IF(OR($A174="",CE$136=""),"",IFERROR(COUNTIFS('Employee Mapping'!$J$10:$J$2009,$A174,'Employee Mapping'!$K$10:$K$2009,CE$134,'Employee Mapping'!$L$10:$L$2009,CE$136)/COUNTA('Employee Mapping'!$G$10:$G$2009),""))</f>
        <v/>
      </c>
      <c r="CF174" s="57">
        <f>IF(OR($A174="",CF$136=""),"",IFERROR(COUNTIFS('Employee Mapping'!$J$10:$J$2009,$A174,'Employee Mapping'!$K$10:$K$2009,CF$134,'Employee Mapping'!$L$10:$L$2009,CF$136)/COUNTA('Employee Mapping'!$G$10:$G$2009),""))</f>
        <v/>
      </c>
      <c r="CG174" s="57">
        <f>IF(OR($A174="",CG$136=""),"",IFERROR(COUNTIFS('Employee Mapping'!$J$10:$J$2009,$A174,'Employee Mapping'!$K$10:$K$2009,CG$134,'Employee Mapping'!$L$10:$L$2009,CG$136)/COUNTA('Employee Mapping'!$G$10:$G$2009),""))</f>
        <v/>
      </c>
      <c r="CH174" s="57">
        <f>IF(OR($A174="",CH$136=""),"",IFERROR(COUNTIFS('Employee Mapping'!$J$10:$J$2009,$A174,'Employee Mapping'!$K$10:$K$2009,CH$134,'Employee Mapping'!$L$10:$L$2009,CH$136)/COUNTA('Employee Mapping'!$G$10:$G$2009),""))</f>
        <v/>
      </c>
      <c r="CI174" s="57">
        <f>IF(OR($A174="",CI$136=""),"",IFERROR(COUNTIFS('Employee Mapping'!$J$10:$J$2009,$A174,'Employee Mapping'!$K$10:$K$2009,CI$134,'Employee Mapping'!$L$10:$L$2009,CI$136)/COUNTA('Employee Mapping'!$G$10:$G$2009),""))</f>
        <v/>
      </c>
      <c r="CJ174" s="57">
        <f>IF(OR($A174="",CJ$136=""),"",IFERROR(COUNTIFS('Employee Mapping'!$J$10:$J$2009,$A174,'Employee Mapping'!$K$10:$K$2009,CJ$134,'Employee Mapping'!$L$10:$L$2009,CJ$136)/COUNTA('Employee Mapping'!$G$10:$G$2009),""))</f>
        <v/>
      </c>
      <c r="CK174" s="57">
        <f>IF(OR($A174="",CK$136=""),"",IFERROR(COUNTIFS('Employee Mapping'!$J$10:$J$2009,$A174,'Employee Mapping'!$K$10:$K$2009,CK$134,'Employee Mapping'!$L$10:$L$2009,CK$136)/COUNTA('Employee Mapping'!$G$10:$G$2009),""))</f>
        <v/>
      </c>
      <c r="CL174" s="57">
        <f>IF(OR($A174="",CL$136=""),"",IFERROR(COUNTIFS('Employee Mapping'!$J$10:$J$2009,$A174,'Employee Mapping'!$K$10:$K$2009,CL$134,'Employee Mapping'!$L$10:$L$2009,CL$136)/COUNTA('Employee Mapping'!$G$10:$G$2009),""))</f>
        <v/>
      </c>
      <c r="CM174" s="57">
        <f>IF(OR($A174="",CM$136=""),"",IFERROR(COUNTIFS('Employee Mapping'!$J$10:$J$2009,$A174,'Employee Mapping'!$K$10:$K$2009,CM$134,'Employee Mapping'!$L$10:$L$2009,CM$136)/COUNTA('Employee Mapping'!$G$10:$G$2009),""))</f>
        <v/>
      </c>
      <c r="CN174" s="57">
        <f>IF(OR($A174="",CN$136=""),"",IFERROR(COUNTIFS('Employee Mapping'!$J$10:$J$2009,$A174,'Employee Mapping'!$K$10:$K$2009,CN$134,'Employee Mapping'!$L$10:$L$2009,CN$136)/COUNTA('Employee Mapping'!$G$10:$G$2009),""))</f>
        <v/>
      </c>
      <c r="CO174" s="57">
        <f>IF(OR($A174="",CO$136=""),"",IFERROR(COUNTIFS('Employee Mapping'!$J$10:$J$2009,$A174,'Employee Mapping'!$K$10:$K$2009,CO$134,'Employee Mapping'!$L$10:$L$2009,CO$136)/COUNTA('Employee Mapping'!$G$10:$G$2009),""))</f>
        <v/>
      </c>
      <c r="CP174" s="57">
        <f>IF(OR($A174="",CP$136=""),"",IFERROR(COUNTIFS('Employee Mapping'!$J$10:$J$2009,$A174,'Employee Mapping'!$K$10:$K$2009,CP$134,'Employee Mapping'!$L$10:$L$2009,CP$136)/COUNTA('Employee Mapping'!$G$10:$G$2009),""))</f>
        <v/>
      </c>
      <c r="CQ174" s="57">
        <f>IF(OR($A174="",CQ$136=""),"",IFERROR(COUNTIFS('Employee Mapping'!$J$10:$J$2009,$A174,'Employee Mapping'!$K$10:$K$2009,CQ$134,'Employee Mapping'!$L$10:$L$2009,CQ$136)/COUNTA('Employee Mapping'!$G$10:$G$2009),""))</f>
        <v/>
      </c>
      <c r="CR174" s="57">
        <f>IF(OR($A174="",CR$136=""),"",IFERROR(COUNTIFS('Employee Mapping'!$J$10:$J$2009,$A174,'Employee Mapping'!$K$10:$K$2009,CR$134,'Employee Mapping'!$L$10:$L$2009,CR$136)/COUNTA('Employee Mapping'!$G$10:$G$2009),""))</f>
        <v/>
      </c>
      <c r="CS174" s="57">
        <f>IF(OR($A174="",CS$136=""),"",IFERROR(COUNTIFS('Employee Mapping'!$J$10:$J$2009,$A174,'Employee Mapping'!$K$10:$K$2009,CS$134,'Employee Mapping'!$L$10:$L$2009,CS$136)/COUNTA('Employee Mapping'!$G$10:$G$2009),""))</f>
        <v/>
      </c>
      <c r="CT174" s="57">
        <f>IF(OR($A174="",CT$136=""),"",IFERROR(COUNTIFS('Employee Mapping'!$J$10:$J$2009,$A174,'Employee Mapping'!$K$10:$K$2009,CT$134,'Employee Mapping'!$L$10:$L$2009,CT$136)/COUNTA('Employee Mapping'!$G$10:$G$2009),""))</f>
        <v/>
      </c>
      <c r="CU174" s="58">
        <f>IF($A174="","",SUM(C174:CT174))</f>
        <v/>
      </c>
    </row>
    <row r="175">
      <c r="A175">
        <f>IF(SETUP!$C186="","",SETUP!$C186)</f>
        <v/>
      </c>
      <c r="B175" s="9">
        <f>IF(SETUP!$C186="","",SETUP!$B186&amp;" / "&amp;SETUP!$D186)</f>
        <v/>
      </c>
      <c r="C175" s="57">
        <f>IF(OR($A175="",C$136=""),"",IFERROR(COUNTIFS('Employee Mapping'!$J$10:$J$2009,$A175,'Employee Mapping'!$K$10:$K$2009,C$134,'Employee Mapping'!$L$10:$L$2009,C$136)/COUNTA('Employee Mapping'!$G$10:$G$2009),""))</f>
        <v/>
      </c>
      <c r="D175" s="57">
        <f>IF(OR($A175="",D$136=""),"",IFERROR(COUNTIFS('Employee Mapping'!$J$10:$J$2009,$A175,'Employee Mapping'!$K$10:$K$2009,D$134,'Employee Mapping'!$L$10:$L$2009,D$136)/COUNTA('Employee Mapping'!$G$10:$G$2009),""))</f>
        <v/>
      </c>
      <c r="E175" s="57">
        <f>IF(OR($A175="",E$136=""),"",IFERROR(COUNTIFS('Employee Mapping'!$J$10:$J$2009,$A175,'Employee Mapping'!$K$10:$K$2009,E$134,'Employee Mapping'!$L$10:$L$2009,E$136)/COUNTA('Employee Mapping'!$G$10:$G$2009),""))</f>
        <v/>
      </c>
      <c r="F175" s="57">
        <f>IF(OR($A175="",F$136=""),"",IFERROR(COUNTIFS('Employee Mapping'!$J$10:$J$2009,$A175,'Employee Mapping'!$K$10:$K$2009,F$134,'Employee Mapping'!$L$10:$L$2009,F$136)/COUNTA('Employee Mapping'!$G$10:$G$2009),""))</f>
        <v/>
      </c>
      <c r="G175" s="57">
        <f>IF(OR($A175="",G$136=""),"",IFERROR(COUNTIFS('Employee Mapping'!$J$10:$J$2009,$A175,'Employee Mapping'!$K$10:$K$2009,G$134,'Employee Mapping'!$L$10:$L$2009,G$136)/COUNTA('Employee Mapping'!$G$10:$G$2009),""))</f>
        <v/>
      </c>
      <c r="H175" s="57">
        <f>IF(OR($A175="",H$136=""),"",IFERROR(COUNTIFS('Employee Mapping'!$J$10:$J$2009,$A175,'Employee Mapping'!$K$10:$K$2009,H$134,'Employee Mapping'!$L$10:$L$2009,H$136)/COUNTA('Employee Mapping'!$G$10:$G$2009),""))</f>
        <v/>
      </c>
      <c r="I175" s="57">
        <f>IF(OR($A175="",I$136=""),"",IFERROR(COUNTIFS('Employee Mapping'!$J$10:$J$2009,$A175,'Employee Mapping'!$K$10:$K$2009,I$134,'Employee Mapping'!$L$10:$L$2009,I$136)/COUNTA('Employee Mapping'!$G$10:$G$2009),""))</f>
        <v/>
      </c>
      <c r="J175" s="57">
        <f>IF(OR($A175="",J$136=""),"",IFERROR(COUNTIFS('Employee Mapping'!$J$10:$J$2009,$A175,'Employee Mapping'!$K$10:$K$2009,J$134,'Employee Mapping'!$L$10:$L$2009,J$136)/COUNTA('Employee Mapping'!$G$10:$G$2009),""))</f>
        <v/>
      </c>
      <c r="K175" s="57">
        <f>IF(OR($A175="",K$136=""),"",IFERROR(COUNTIFS('Employee Mapping'!$J$10:$J$2009,$A175,'Employee Mapping'!$K$10:$K$2009,K$134,'Employee Mapping'!$L$10:$L$2009,K$136)/COUNTA('Employee Mapping'!$G$10:$G$2009),""))</f>
        <v/>
      </c>
      <c r="L175" s="57">
        <f>IF(OR($A175="",L$136=""),"",IFERROR(COUNTIFS('Employee Mapping'!$J$10:$J$2009,$A175,'Employee Mapping'!$K$10:$K$2009,L$134,'Employee Mapping'!$L$10:$L$2009,L$136)/COUNTA('Employee Mapping'!$G$10:$G$2009),""))</f>
        <v/>
      </c>
      <c r="M175" s="57">
        <f>IF(OR($A175="",M$136=""),"",IFERROR(COUNTIFS('Employee Mapping'!$J$10:$J$2009,$A175,'Employee Mapping'!$K$10:$K$2009,M$134,'Employee Mapping'!$L$10:$L$2009,M$136)/COUNTA('Employee Mapping'!$G$10:$G$2009),""))</f>
        <v/>
      </c>
      <c r="N175" s="57">
        <f>IF(OR($A175="",N$136=""),"",IFERROR(COUNTIFS('Employee Mapping'!$J$10:$J$2009,$A175,'Employee Mapping'!$K$10:$K$2009,N$134,'Employee Mapping'!$L$10:$L$2009,N$136)/COUNTA('Employee Mapping'!$G$10:$G$2009),""))</f>
        <v/>
      </c>
      <c r="O175" s="57">
        <f>IF(OR($A175="",O$136=""),"",IFERROR(COUNTIFS('Employee Mapping'!$J$10:$J$2009,$A175,'Employee Mapping'!$K$10:$K$2009,O$134,'Employee Mapping'!$L$10:$L$2009,O$136)/COUNTA('Employee Mapping'!$G$10:$G$2009),""))</f>
        <v/>
      </c>
      <c r="P175" s="57">
        <f>IF(OR($A175="",P$136=""),"",IFERROR(COUNTIFS('Employee Mapping'!$J$10:$J$2009,$A175,'Employee Mapping'!$K$10:$K$2009,P$134,'Employee Mapping'!$L$10:$L$2009,P$136)/COUNTA('Employee Mapping'!$G$10:$G$2009),""))</f>
        <v/>
      </c>
      <c r="Q175" s="57">
        <f>IF(OR($A175="",Q$136=""),"",IFERROR(COUNTIFS('Employee Mapping'!$J$10:$J$2009,$A175,'Employee Mapping'!$K$10:$K$2009,Q$134,'Employee Mapping'!$L$10:$L$2009,Q$136)/COUNTA('Employee Mapping'!$G$10:$G$2009),""))</f>
        <v/>
      </c>
      <c r="R175" s="57">
        <f>IF(OR($A175="",R$136=""),"",IFERROR(COUNTIFS('Employee Mapping'!$J$10:$J$2009,$A175,'Employee Mapping'!$K$10:$K$2009,R$134,'Employee Mapping'!$L$10:$L$2009,R$136)/COUNTA('Employee Mapping'!$G$10:$G$2009),""))</f>
        <v/>
      </c>
      <c r="S175" s="57">
        <f>IF(OR($A175="",S$136=""),"",IFERROR(COUNTIFS('Employee Mapping'!$J$10:$J$2009,$A175,'Employee Mapping'!$K$10:$K$2009,S$134,'Employee Mapping'!$L$10:$L$2009,S$136)/COUNTA('Employee Mapping'!$G$10:$G$2009),""))</f>
        <v/>
      </c>
      <c r="T175" s="57">
        <f>IF(OR($A175="",T$136=""),"",IFERROR(COUNTIFS('Employee Mapping'!$J$10:$J$2009,$A175,'Employee Mapping'!$K$10:$K$2009,T$134,'Employee Mapping'!$L$10:$L$2009,T$136)/COUNTA('Employee Mapping'!$G$10:$G$2009),""))</f>
        <v/>
      </c>
      <c r="U175" s="57">
        <f>IF(OR($A175="",U$136=""),"",IFERROR(COUNTIFS('Employee Mapping'!$J$10:$J$2009,$A175,'Employee Mapping'!$K$10:$K$2009,U$134,'Employee Mapping'!$L$10:$L$2009,U$136)/COUNTA('Employee Mapping'!$G$10:$G$2009),""))</f>
        <v/>
      </c>
      <c r="V175" s="57">
        <f>IF(OR($A175="",V$136=""),"",IFERROR(COUNTIFS('Employee Mapping'!$J$10:$J$2009,$A175,'Employee Mapping'!$K$10:$K$2009,V$134,'Employee Mapping'!$L$10:$L$2009,V$136)/COUNTA('Employee Mapping'!$G$10:$G$2009),""))</f>
        <v/>
      </c>
      <c r="W175" s="57">
        <f>IF(OR($A175="",W$136=""),"",IFERROR(COUNTIFS('Employee Mapping'!$J$10:$J$2009,$A175,'Employee Mapping'!$K$10:$K$2009,W$134,'Employee Mapping'!$L$10:$L$2009,W$136)/COUNTA('Employee Mapping'!$G$10:$G$2009),""))</f>
        <v/>
      </c>
      <c r="X175" s="57">
        <f>IF(OR($A175="",X$136=""),"",IFERROR(COUNTIFS('Employee Mapping'!$J$10:$J$2009,$A175,'Employee Mapping'!$K$10:$K$2009,X$134,'Employee Mapping'!$L$10:$L$2009,X$136)/COUNTA('Employee Mapping'!$G$10:$G$2009),""))</f>
        <v/>
      </c>
      <c r="Y175" s="57">
        <f>IF(OR($A175="",Y$136=""),"",IFERROR(COUNTIFS('Employee Mapping'!$J$10:$J$2009,$A175,'Employee Mapping'!$K$10:$K$2009,Y$134,'Employee Mapping'!$L$10:$L$2009,Y$136)/COUNTA('Employee Mapping'!$G$10:$G$2009),""))</f>
        <v/>
      </c>
      <c r="Z175" s="57">
        <f>IF(OR($A175="",Z$136=""),"",IFERROR(COUNTIFS('Employee Mapping'!$J$10:$J$2009,$A175,'Employee Mapping'!$K$10:$K$2009,Z$134,'Employee Mapping'!$L$10:$L$2009,Z$136)/COUNTA('Employee Mapping'!$G$10:$G$2009),""))</f>
        <v/>
      </c>
      <c r="AA175" s="57">
        <f>IF(OR($A175="",AA$136=""),"",IFERROR(COUNTIFS('Employee Mapping'!$J$10:$J$2009,$A175,'Employee Mapping'!$K$10:$K$2009,AA$134,'Employee Mapping'!$L$10:$L$2009,AA$136)/COUNTA('Employee Mapping'!$G$10:$G$2009),""))</f>
        <v/>
      </c>
      <c r="AB175" s="57">
        <f>IF(OR($A175="",AB$136=""),"",IFERROR(COUNTIFS('Employee Mapping'!$J$10:$J$2009,$A175,'Employee Mapping'!$K$10:$K$2009,AB$134,'Employee Mapping'!$L$10:$L$2009,AB$136)/COUNTA('Employee Mapping'!$G$10:$G$2009),""))</f>
        <v/>
      </c>
      <c r="AC175" s="57">
        <f>IF(OR($A175="",AC$136=""),"",IFERROR(COUNTIFS('Employee Mapping'!$J$10:$J$2009,$A175,'Employee Mapping'!$K$10:$K$2009,AC$134,'Employee Mapping'!$L$10:$L$2009,AC$136)/COUNTA('Employee Mapping'!$G$10:$G$2009),""))</f>
        <v/>
      </c>
      <c r="AD175" s="57">
        <f>IF(OR($A175="",AD$136=""),"",IFERROR(COUNTIFS('Employee Mapping'!$J$10:$J$2009,$A175,'Employee Mapping'!$K$10:$K$2009,AD$134,'Employee Mapping'!$L$10:$L$2009,AD$136)/COUNTA('Employee Mapping'!$G$10:$G$2009),""))</f>
        <v/>
      </c>
      <c r="AE175" s="57">
        <f>IF(OR($A175="",AE$136=""),"",IFERROR(COUNTIFS('Employee Mapping'!$J$10:$J$2009,$A175,'Employee Mapping'!$K$10:$K$2009,AE$134,'Employee Mapping'!$L$10:$L$2009,AE$136)/COUNTA('Employee Mapping'!$G$10:$G$2009),""))</f>
        <v/>
      </c>
      <c r="AF175" s="57">
        <f>IF(OR($A175="",AF$136=""),"",IFERROR(COUNTIFS('Employee Mapping'!$J$10:$J$2009,$A175,'Employee Mapping'!$K$10:$K$2009,AF$134,'Employee Mapping'!$L$10:$L$2009,AF$136)/COUNTA('Employee Mapping'!$G$10:$G$2009),""))</f>
        <v/>
      </c>
      <c r="AG175" s="57">
        <f>IF(OR($A175="",AG$136=""),"",IFERROR(COUNTIFS('Employee Mapping'!$J$10:$J$2009,$A175,'Employee Mapping'!$K$10:$K$2009,AG$134,'Employee Mapping'!$L$10:$L$2009,AG$136)/COUNTA('Employee Mapping'!$G$10:$G$2009),""))</f>
        <v/>
      </c>
      <c r="AH175" s="57">
        <f>IF(OR($A175="",AH$136=""),"",IFERROR(COUNTIFS('Employee Mapping'!$J$10:$J$2009,$A175,'Employee Mapping'!$K$10:$K$2009,AH$134,'Employee Mapping'!$L$10:$L$2009,AH$136)/COUNTA('Employee Mapping'!$G$10:$G$2009),""))</f>
        <v/>
      </c>
      <c r="AI175" s="57">
        <f>IF(OR($A175="",AI$136=""),"",IFERROR(COUNTIFS('Employee Mapping'!$J$10:$J$2009,$A175,'Employee Mapping'!$K$10:$K$2009,AI$134,'Employee Mapping'!$L$10:$L$2009,AI$136)/COUNTA('Employee Mapping'!$G$10:$G$2009),""))</f>
        <v/>
      </c>
      <c r="AJ175" s="57">
        <f>IF(OR($A175="",AJ$136=""),"",IFERROR(COUNTIFS('Employee Mapping'!$J$10:$J$2009,$A175,'Employee Mapping'!$K$10:$K$2009,AJ$134,'Employee Mapping'!$L$10:$L$2009,AJ$136)/COUNTA('Employee Mapping'!$G$10:$G$2009),""))</f>
        <v/>
      </c>
      <c r="AK175" s="57">
        <f>IF(OR($A175="",AK$136=""),"",IFERROR(COUNTIFS('Employee Mapping'!$J$10:$J$2009,$A175,'Employee Mapping'!$K$10:$K$2009,AK$134,'Employee Mapping'!$L$10:$L$2009,AK$136)/COUNTA('Employee Mapping'!$G$10:$G$2009),""))</f>
        <v/>
      </c>
      <c r="AL175" s="57">
        <f>IF(OR($A175="",AL$136=""),"",IFERROR(COUNTIFS('Employee Mapping'!$J$10:$J$2009,$A175,'Employee Mapping'!$K$10:$K$2009,AL$134,'Employee Mapping'!$L$10:$L$2009,AL$136)/COUNTA('Employee Mapping'!$G$10:$G$2009),""))</f>
        <v/>
      </c>
      <c r="AM175" s="57">
        <f>IF(OR($A175="",AM$136=""),"",IFERROR(COUNTIFS('Employee Mapping'!$J$10:$J$2009,$A175,'Employee Mapping'!$K$10:$K$2009,AM$134,'Employee Mapping'!$L$10:$L$2009,AM$136)/COUNTA('Employee Mapping'!$G$10:$G$2009),""))</f>
        <v/>
      </c>
      <c r="AN175" s="57">
        <f>IF(OR($A175="",AN$136=""),"",IFERROR(COUNTIFS('Employee Mapping'!$J$10:$J$2009,$A175,'Employee Mapping'!$K$10:$K$2009,AN$134,'Employee Mapping'!$L$10:$L$2009,AN$136)/COUNTA('Employee Mapping'!$G$10:$G$2009),""))</f>
        <v/>
      </c>
      <c r="AO175" s="57">
        <f>IF(OR($A175="",AO$136=""),"",IFERROR(COUNTIFS('Employee Mapping'!$J$10:$J$2009,$A175,'Employee Mapping'!$K$10:$K$2009,AO$134,'Employee Mapping'!$L$10:$L$2009,AO$136)/COUNTA('Employee Mapping'!$G$10:$G$2009),""))</f>
        <v/>
      </c>
      <c r="AP175" s="57">
        <f>IF(OR($A175="",AP$136=""),"",IFERROR(COUNTIFS('Employee Mapping'!$J$10:$J$2009,$A175,'Employee Mapping'!$K$10:$K$2009,AP$134,'Employee Mapping'!$L$10:$L$2009,AP$136)/COUNTA('Employee Mapping'!$G$10:$G$2009),""))</f>
        <v/>
      </c>
      <c r="AQ175" s="57">
        <f>IF(OR($A175="",AQ$136=""),"",IFERROR(COUNTIFS('Employee Mapping'!$J$10:$J$2009,$A175,'Employee Mapping'!$K$10:$K$2009,AQ$134,'Employee Mapping'!$L$10:$L$2009,AQ$136)/COUNTA('Employee Mapping'!$G$10:$G$2009),""))</f>
        <v/>
      </c>
      <c r="AR175" s="57">
        <f>IF(OR($A175="",AR$136=""),"",IFERROR(COUNTIFS('Employee Mapping'!$J$10:$J$2009,$A175,'Employee Mapping'!$K$10:$K$2009,AR$134,'Employee Mapping'!$L$10:$L$2009,AR$136)/COUNTA('Employee Mapping'!$G$10:$G$2009),""))</f>
        <v/>
      </c>
      <c r="AS175" s="57">
        <f>IF(OR($A175="",AS$136=""),"",IFERROR(COUNTIFS('Employee Mapping'!$J$10:$J$2009,$A175,'Employee Mapping'!$K$10:$K$2009,AS$134,'Employee Mapping'!$L$10:$L$2009,AS$136)/COUNTA('Employee Mapping'!$G$10:$G$2009),""))</f>
        <v/>
      </c>
      <c r="AT175" s="57">
        <f>IF(OR($A175="",AT$136=""),"",IFERROR(COUNTIFS('Employee Mapping'!$J$10:$J$2009,$A175,'Employee Mapping'!$K$10:$K$2009,AT$134,'Employee Mapping'!$L$10:$L$2009,AT$136)/COUNTA('Employee Mapping'!$G$10:$G$2009),""))</f>
        <v/>
      </c>
      <c r="AU175" s="57">
        <f>IF(OR($A175="",AU$136=""),"",IFERROR(COUNTIFS('Employee Mapping'!$J$10:$J$2009,$A175,'Employee Mapping'!$K$10:$K$2009,AU$134,'Employee Mapping'!$L$10:$L$2009,AU$136)/COUNTA('Employee Mapping'!$G$10:$G$2009),""))</f>
        <v/>
      </c>
      <c r="AV175" s="57">
        <f>IF(OR($A175="",AV$136=""),"",IFERROR(COUNTIFS('Employee Mapping'!$J$10:$J$2009,$A175,'Employee Mapping'!$K$10:$K$2009,AV$134,'Employee Mapping'!$L$10:$L$2009,AV$136)/COUNTA('Employee Mapping'!$G$10:$G$2009),""))</f>
        <v/>
      </c>
      <c r="AW175" s="57">
        <f>IF(OR($A175="",AW$136=""),"",IFERROR(COUNTIFS('Employee Mapping'!$J$10:$J$2009,$A175,'Employee Mapping'!$K$10:$K$2009,AW$134,'Employee Mapping'!$L$10:$L$2009,AW$136)/COUNTA('Employee Mapping'!$G$10:$G$2009),""))</f>
        <v/>
      </c>
      <c r="AX175" s="57">
        <f>IF(OR($A175="",AX$136=""),"",IFERROR(COUNTIFS('Employee Mapping'!$J$10:$J$2009,$A175,'Employee Mapping'!$K$10:$K$2009,AX$134,'Employee Mapping'!$L$10:$L$2009,AX$136)/COUNTA('Employee Mapping'!$G$10:$G$2009),""))</f>
        <v/>
      </c>
      <c r="AY175" s="57">
        <f>IF(OR($A175="",AY$136=""),"",IFERROR(COUNTIFS('Employee Mapping'!$J$10:$J$2009,$A175,'Employee Mapping'!$K$10:$K$2009,AY$134,'Employee Mapping'!$L$10:$L$2009,AY$136)/COUNTA('Employee Mapping'!$G$10:$G$2009),""))</f>
        <v/>
      </c>
      <c r="AZ175" s="57">
        <f>IF(OR($A175="",AZ$136=""),"",IFERROR(COUNTIFS('Employee Mapping'!$J$10:$J$2009,$A175,'Employee Mapping'!$K$10:$K$2009,AZ$134,'Employee Mapping'!$L$10:$L$2009,AZ$136)/COUNTA('Employee Mapping'!$G$10:$G$2009),""))</f>
        <v/>
      </c>
      <c r="BA175" s="57">
        <f>IF(OR($A175="",BA$136=""),"",IFERROR(COUNTIFS('Employee Mapping'!$J$10:$J$2009,$A175,'Employee Mapping'!$K$10:$K$2009,BA$134,'Employee Mapping'!$L$10:$L$2009,BA$136)/COUNTA('Employee Mapping'!$G$10:$G$2009),""))</f>
        <v/>
      </c>
      <c r="BB175" s="57">
        <f>IF(OR($A175="",BB$136=""),"",IFERROR(COUNTIFS('Employee Mapping'!$J$10:$J$2009,$A175,'Employee Mapping'!$K$10:$K$2009,BB$134,'Employee Mapping'!$L$10:$L$2009,BB$136)/COUNTA('Employee Mapping'!$G$10:$G$2009),""))</f>
        <v/>
      </c>
      <c r="BC175" s="57">
        <f>IF(OR($A175="",BC$136=""),"",IFERROR(COUNTIFS('Employee Mapping'!$J$10:$J$2009,$A175,'Employee Mapping'!$K$10:$K$2009,BC$134,'Employee Mapping'!$L$10:$L$2009,BC$136)/COUNTA('Employee Mapping'!$G$10:$G$2009),""))</f>
        <v/>
      </c>
      <c r="BD175" s="57">
        <f>IF(OR($A175="",BD$136=""),"",IFERROR(COUNTIFS('Employee Mapping'!$J$10:$J$2009,$A175,'Employee Mapping'!$K$10:$K$2009,BD$134,'Employee Mapping'!$L$10:$L$2009,BD$136)/COUNTA('Employee Mapping'!$G$10:$G$2009),""))</f>
        <v/>
      </c>
      <c r="BE175" s="57">
        <f>IF(OR($A175="",BE$136=""),"",IFERROR(COUNTIFS('Employee Mapping'!$J$10:$J$2009,$A175,'Employee Mapping'!$K$10:$K$2009,BE$134,'Employee Mapping'!$L$10:$L$2009,BE$136)/COUNTA('Employee Mapping'!$G$10:$G$2009),""))</f>
        <v/>
      </c>
      <c r="BF175" s="57">
        <f>IF(OR($A175="",BF$136=""),"",IFERROR(COUNTIFS('Employee Mapping'!$J$10:$J$2009,$A175,'Employee Mapping'!$K$10:$K$2009,BF$134,'Employee Mapping'!$L$10:$L$2009,BF$136)/COUNTA('Employee Mapping'!$G$10:$G$2009),""))</f>
        <v/>
      </c>
      <c r="BG175" s="57">
        <f>IF(OR($A175="",BG$136=""),"",IFERROR(COUNTIFS('Employee Mapping'!$J$10:$J$2009,$A175,'Employee Mapping'!$K$10:$K$2009,BG$134,'Employee Mapping'!$L$10:$L$2009,BG$136)/COUNTA('Employee Mapping'!$G$10:$G$2009),""))</f>
        <v/>
      </c>
      <c r="BH175" s="57">
        <f>IF(OR($A175="",BH$136=""),"",IFERROR(COUNTIFS('Employee Mapping'!$J$10:$J$2009,$A175,'Employee Mapping'!$K$10:$K$2009,BH$134,'Employee Mapping'!$L$10:$L$2009,BH$136)/COUNTA('Employee Mapping'!$G$10:$G$2009),""))</f>
        <v/>
      </c>
      <c r="BI175" s="57">
        <f>IF(OR($A175="",BI$136=""),"",IFERROR(COUNTIFS('Employee Mapping'!$J$10:$J$2009,$A175,'Employee Mapping'!$K$10:$K$2009,BI$134,'Employee Mapping'!$L$10:$L$2009,BI$136)/COUNTA('Employee Mapping'!$G$10:$G$2009),""))</f>
        <v/>
      </c>
      <c r="BJ175" s="57">
        <f>IF(OR($A175="",BJ$136=""),"",IFERROR(COUNTIFS('Employee Mapping'!$J$10:$J$2009,$A175,'Employee Mapping'!$K$10:$K$2009,BJ$134,'Employee Mapping'!$L$10:$L$2009,BJ$136)/COUNTA('Employee Mapping'!$G$10:$G$2009),""))</f>
        <v/>
      </c>
      <c r="BK175" s="57">
        <f>IF(OR($A175="",BK$136=""),"",IFERROR(COUNTIFS('Employee Mapping'!$J$10:$J$2009,$A175,'Employee Mapping'!$K$10:$K$2009,BK$134,'Employee Mapping'!$L$10:$L$2009,BK$136)/COUNTA('Employee Mapping'!$G$10:$G$2009),""))</f>
        <v/>
      </c>
      <c r="BL175" s="57">
        <f>IF(OR($A175="",BL$136=""),"",IFERROR(COUNTIFS('Employee Mapping'!$J$10:$J$2009,$A175,'Employee Mapping'!$K$10:$K$2009,BL$134,'Employee Mapping'!$L$10:$L$2009,BL$136)/COUNTA('Employee Mapping'!$G$10:$G$2009),""))</f>
        <v/>
      </c>
      <c r="BM175" s="57">
        <f>IF(OR($A175="",BM$136=""),"",IFERROR(COUNTIFS('Employee Mapping'!$J$10:$J$2009,$A175,'Employee Mapping'!$K$10:$K$2009,BM$134,'Employee Mapping'!$L$10:$L$2009,BM$136)/COUNTA('Employee Mapping'!$G$10:$G$2009),""))</f>
        <v/>
      </c>
      <c r="BN175" s="57">
        <f>IF(OR($A175="",BN$136=""),"",IFERROR(COUNTIFS('Employee Mapping'!$J$10:$J$2009,$A175,'Employee Mapping'!$K$10:$K$2009,BN$134,'Employee Mapping'!$L$10:$L$2009,BN$136)/COUNTA('Employee Mapping'!$G$10:$G$2009),""))</f>
        <v/>
      </c>
      <c r="BO175" s="57">
        <f>IF(OR($A175="",BO$136=""),"",IFERROR(COUNTIFS('Employee Mapping'!$J$10:$J$2009,$A175,'Employee Mapping'!$K$10:$K$2009,BO$134,'Employee Mapping'!$L$10:$L$2009,BO$136)/COUNTA('Employee Mapping'!$G$10:$G$2009),""))</f>
        <v/>
      </c>
      <c r="BP175" s="57">
        <f>IF(OR($A175="",BP$136=""),"",IFERROR(COUNTIFS('Employee Mapping'!$J$10:$J$2009,$A175,'Employee Mapping'!$K$10:$K$2009,BP$134,'Employee Mapping'!$L$10:$L$2009,BP$136)/COUNTA('Employee Mapping'!$G$10:$G$2009),""))</f>
        <v/>
      </c>
      <c r="BQ175" s="57">
        <f>IF(OR($A175="",BQ$136=""),"",IFERROR(COUNTIFS('Employee Mapping'!$J$10:$J$2009,$A175,'Employee Mapping'!$K$10:$K$2009,BQ$134,'Employee Mapping'!$L$10:$L$2009,BQ$136)/COUNTA('Employee Mapping'!$G$10:$G$2009),""))</f>
        <v/>
      </c>
      <c r="BR175" s="57">
        <f>IF(OR($A175="",BR$136=""),"",IFERROR(COUNTIFS('Employee Mapping'!$J$10:$J$2009,$A175,'Employee Mapping'!$K$10:$K$2009,BR$134,'Employee Mapping'!$L$10:$L$2009,BR$136)/COUNTA('Employee Mapping'!$G$10:$G$2009),""))</f>
        <v/>
      </c>
      <c r="BS175" s="57">
        <f>IF(OR($A175="",BS$136=""),"",IFERROR(COUNTIFS('Employee Mapping'!$J$10:$J$2009,$A175,'Employee Mapping'!$K$10:$K$2009,BS$134,'Employee Mapping'!$L$10:$L$2009,BS$136)/COUNTA('Employee Mapping'!$G$10:$G$2009),""))</f>
        <v/>
      </c>
      <c r="BT175" s="57">
        <f>IF(OR($A175="",BT$136=""),"",IFERROR(COUNTIFS('Employee Mapping'!$J$10:$J$2009,$A175,'Employee Mapping'!$K$10:$K$2009,BT$134,'Employee Mapping'!$L$10:$L$2009,BT$136)/COUNTA('Employee Mapping'!$G$10:$G$2009),""))</f>
        <v/>
      </c>
      <c r="BU175" s="57">
        <f>IF(OR($A175="",BU$136=""),"",IFERROR(COUNTIFS('Employee Mapping'!$J$10:$J$2009,$A175,'Employee Mapping'!$K$10:$K$2009,BU$134,'Employee Mapping'!$L$10:$L$2009,BU$136)/COUNTA('Employee Mapping'!$G$10:$G$2009),""))</f>
        <v/>
      </c>
      <c r="BV175" s="57">
        <f>IF(OR($A175="",BV$136=""),"",IFERROR(COUNTIFS('Employee Mapping'!$J$10:$J$2009,$A175,'Employee Mapping'!$K$10:$K$2009,BV$134,'Employee Mapping'!$L$10:$L$2009,BV$136)/COUNTA('Employee Mapping'!$G$10:$G$2009),""))</f>
        <v/>
      </c>
      <c r="BW175" s="57">
        <f>IF(OR($A175="",BW$136=""),"",IFERROR(COUNTIFS('Employee Mapping'!$J$10:$J$2009,$A175,'Employee Mapping'!$K$10:$K$2009,BW$134,'Employee Mapping'!$L$10:$L$2009,BW$136)/COUNTA('Employee Mapping'!$G$10:$G$2009),""))</f>
        <v/>
      </c>
      <c r="BX175" s="57">
        <f>IF(OR($A175="",BX$136=""),"",IFERROR(COUNTIFS('Employee Mapping'!$J$10:$J$2009,$A175,'Employee Mapping'!$K$10:$K$2009,BX$134,'Employee Mapping'!$L$10:$L$2009,BX$136)/COUNTA('Employee Mapping'!$G$10:$G$2009),""))</f>
        <v/>
      </c>
      <c r="BY175" s="57">
        <f>IF(OR($A175="",BY$136=""),"",IFERROR(COUNTIFS('Employee Mapping'!$J$10:$J$2009,$A175,'Employee Mapping'!$K$10:$K$2009,BY$134,'Employee Mapping'!$L$10:$L$2009,BY$136)/COUNTA('Employee Mapping'!$G$10:$G$2009),""))</f>
        <v/>
      </c>
      <c r="BZ175" s="57">
        <f>IF(OR($A175="",BZ$136=""),"",IFERROR(COUNTIFS('Employee Mapping'!$J$10:$J$2009,$A175,'Employee Mapping'!$K$10:$K$2009,BZ$134,'Employee Mapping'!$L$10:$L$2009,BZ$136)/COUNTA('Employee Mapping'!$G$10:$G$2009),""))</f>
        <v/>
      </c>
      <c r="CA175" s="57">
        <f>IF(OR($A175="",CA$136=""),"",IFERROR(COUNTIFS('Employee Mapping'!$J$10:$J$2009,$A175,'Employee Mapping'!$K$10:$K$2009,CA$134,'Employee Mapping'!$L$10:$L$2009,CA$136)/COUNTA('Employee Mapping'!$G$10:$G$2009),""))</f>
        <v/>
      </c>
      <c r="CB175" s="57">
        <f>IF(OR($A175="",CB$136=""),"",IFERROR(COUNTIFS('Employee Mapping'!$J$10:$J$2009,$A175,'Employee Mapping'!$K$10:$K$2009,CB$134,'Employee Mapping'!$L$10:$L$2009,CB$136)/COUNTA('Employee Mapping'!$G$10:$G$2009),""))</f>
        <v/>
      </c>
      <c r="CC175" s="57">
        <f>IF(OR($A175="",CC$136=""),"",IFERROR(COUNTIFS('Employee Mapping'!$J$10:$J$2009,$A175,'Employee Mapping'!$K$10:$K$2009,CC$134,'Employee Mapping'!$L$10:$L$2009,CC$136)/COUNTA('Employee Mapping'!$G$10:$G$2009),""))</f>
        <v/>
      </c>
      <c r="CD175" s="57">
        <f>IF(OR($A175="",CD$136=""),"",IFERROR(COUNTIFS('Employee Mapping'!$J$10:$J$2009,$A175,'Employee Mapping'!$K$10:$K$2009,CD$134,'Employee Mapping'!$L$10:$L$2009,CD$136)/COUNTA('Employee Mapping'!$G$10:$G$2009),""))</f>
        <v/>
      </c>
      <c r="CE175" s="57">
        <f>IF(OR($A175="",CE$136=""),"",IFERROR(COUNTIFS('Employee Mapping'!$J$10:$J$2009,$A175,'Employee Mapping'!$K$10:$K$2009,CE$134,'Employee Mapping'!$L$10:$L$2009,CE$136)/COUNTA('Employee Mapping'!$G$10:$G$2009),""))</f>
        <v/>
      </c>
      <c r="CF175" s="57">
        <f>IF(OR($A175="",CF$136=""),"",IFERROR(COUNTIFS('Employee Mapping'!$J$10:$J$2009,$A175,'Employee Mapping'!$K$10:$K$2009,CF$134,'Employee Mapping'!$L$10:$L$2009,CF$136)/COUNTA('Employee Mapping'!$G$10:$G$2009),""))</f>
        <v/>
      </c>
      <c r="CG175" s="57">
        <f>IF(OR($A175="",CG$136=""),"",IFERROR(COUNTIFS('Employee Mapping'!$J$10:$J$2009,$A175,'Employee Mapping'!$K$10:$K$2009,CG$134,'Employee Mapping'!$L$10:$L$2009,CG$136)/COUNTA('Employee Mapping'!$G$10:$G$2009),""))</f>
        <v/>
      </c>
      <c r="CH175" s="57">
        <f>IF(OR($A175="",CH$136=""),"",IFERROR(COUNTIFS('Employee Mapping'!$J$10:$J$2009,$A175,'Employee Mapping'!$K$10:$K$2009,CH$134,'Employee Mapping'!$L$10:$L$2009,CH$136)/COUNTA('Employee Mapping'!$G$10:$G$2009),""))</f>
        <v/>
      </c>
      <c r="CI175" s="57">
        <f>IF(OR($A175="",CI$136=""),"",IFERROR(COUNTIFS('Employee Mapping'!$J$10:$J$2009,$A175,'Employee Mapping'!$K$10:$K$2009,CI$134,'Employee Mapping'!$L$10:$L$2009,CI$136)/COUNTA('Employee Mapping'!$G$10:$G$2009),""))</f>
        <v/>
      </c>
      <c r="CJ175" s="57">
        <f>IF(OR($A175="",CJ$136=""),"",IFERROR(COUNTIFS('Employee Mapping'!$J$10:$J$2009,$A175,'Employee Mapping'!$K$10:$K$2009,CJ$134,'Employee Mapping'!$L$10:$L$2009,CJ$136)/COUNTA('Employee Mapping'!$G$10:$G$2009),""))</f>
        <v/>
      </c>
      <c r="CK175" s="57">
        <f>IF(OR($A175="",CK$136=""),"",IFERROR(COUNTIFS('Employee Mapping'!$J$10:$J$2009,$A175,'Employee Mapping'!$K$10:$K$2009,CK$134,'Employee Mapping'!$L$10:$L$2009,CK$136)/COUNTA('Employee Mapping'!$G$10:$G$2009),""))</f>
        <v/>
      </c>
      <c r="CL175" s="57">
        <f>IF(OR($A175="",CL$136=""),"",IFERROR(COUNTIFS('Employee Mapping'!$J$10:$J$2009,$A175,'Employee Mapping'!$K$10:$K$2009,CL$134,'Employee Mapping'!$L$10:$L$2009,CL$136)/COUNTA('Employee Mapping'!$G$10:$G$2009),""))</f>
        <v/>
      </c>
      <c r="CM175" s="57">
        <f>IF(OR($A175="",CM$136=""),"",IFERROR(COUNTIFS('Employee Mapping'!$J$10:$J$2009,$A175,'Employee Mapping'!$K$10:$K$2009,CM$134,'Employee Mapping'!$L$10:$L$2009,CM$136)/COUNTA('Employee Mapping'!$G$10:$G$2009),""))</f>
        <v/>
      </c>
      <c r="CN175" s="57">
        <f>IF(OR($A175="",CN$136=""),"",IFERROR(COUNTIFS('Employee Mapping'!$J$10:$J$2009,$A175,'Employee Mapping'!$K$10:$K$2009,CN$134,'Employee Mapping'!$L$10:$L$2009,CN$136)/COUNTA('Employee Mapping'!$G$10:$G$2009),""))</f>
        <v/>
      </c>
      <c r="CO175" s="57">
        <f>IF(OR($A175="",CO$136=""),"",IFERROR(COUNTIFS('Employee Mapping'!$J$10:$J$2009,$A175,'Employee Mapping'!$K$10:$K$2009,CO$134,'Employee Mapping'!$L$10:$L$2009,CO$136)/COUNTA('Employee Mapping'!$G$10:$G$2009),""))</f>
        <v/>
      </c>
      <c r="CP175" s="57">
        <f>IF(OR($A175="",CP$136=""),"",IFERROR(COUNTIFS('Employee Mapping'!$J$10:$J$2009,$A175,'Employee Mapping'!$K$10:$K$2009,CP$134,'Employee Mapping'!$L$10:$L$2009,CP$136)/COUNTA('Employee Mapping'!$G$10:$G$2009),""))</f>
        <v/>
      </c>
      <c r="CQ175" s="57">
        <f>IF(OR($A175="",CQ$136=""),"",IFERROR(COUNTIFS('Employee Mapping'!$J$10:$J$2009,$A175,'Employee Mapping'!$K$10:$K$2009,CQ$134,'Employee Mapping'!$L$10:$L$2009,CQ$136)/COUNTA('Employee Mapping'!$G$10:$G$2009),""))</f>
        <v/>
      </c>
      <c r="CR175" s="57">
        <f>IF(OR($A175="",CR$136=""),"",IFERROR(COUNTIFS('Employee Mapping'!$J$10:$J$2009,$A175,'Employee Mapping'!$K$10:$K$2009,CR$134,'Employee Mapping'!$L$10:$L$2009,CR$136)/COUNTA('Employee Mapping'!$G$10:$G$2009),""))</f>
        <v/>
      </c>
      <c r="CS175" s="57">
        <f>IF(OR($A175="",CS$136=""),"",IFERROR(COUNTIFS('Employee Mapping'!$J$10:$J$2009,$A175,'Employee Mapping'!$K$10:$K$2009,CS$134,'Employee Mapping'!$L$10:$L$2009,CS$136)/COUNTA('Employee Mapping'!$G$10:$G$2009),""))</f>
        <v/>
      </c>
      <c r="CT175" s="57">
        <f>IF(OR($A175="",CT$136=""),"",IFERROR(COUNTIFS('Employee Mapping'!$J$10:$J$2009,$A175,'Employee Mapping'!$K$10:$K$2009,CT$134,'Employee Mapping'!$L$10:$L$2009,CT$136)/COUNTA('Employee Mapping'!$G$10:$G$2009),""))</f>
        <v/>
      </c>
      <c r="CU175" s="58">
        <f>IF($A175="","",SUM(C175:CT175))</f>
        <v/>
      </c>
    </row>
    <row r="176">
      <c r="A176">
        <f>IF(SETUP!$C187="","",SETUP!$C187)</f>
        <v/>
      </c>
      <c r="B176" s="9">
        <f>IF(SETUP!$C187="","",SETUP!$B187&amp;" / "&amp;SETUP!$D187)</f>
        <v/>
      </c>
      <c r="C176" s="57">
        <f>IF(OR($A176="",C$136=""),"",IFERROR(COUNTIFS('Employee Mapping'!$J$10:$J$2009,$A176,'Employee Mapping'!$K$10:$K$2009,C$134,'Employee Mapping'!$L$10:$L$2009,C$136)/COUNTA('Employee Mapping'!$G$10:$G$2009),""))</f>
        <v/>
      </c>
      <c r="D176" s="57">
        <f>IF(OR($A176="",D$136=""),"",IFERROR(COUNTIFS('Employee Mapping'!$J$10:$J$2009,$A176,'Employee Mapping'!$K$10:$K$2009,D$134,'Employee Mapping'!$L$10:$L$2009,D$136)/COUNTA('Employee Mapping'!$G$10:$G$2009),""))</f>
        <v/>
      </c>
      <c r="E176" s="57">
        <f>IF(OR($A176="",E$136=""),"",IFERROR(COUNTIFS('Employee Mapping'!$J$10:$J$2009,$A176,'Employee Mapping'!$K$10:$K$2009,E$134,'Employee Mapping'!$L$10:$L$2009,E$136)/COUNTA('Employee Mapping'!$G$10:$G$2009),""))</f>
        <v/>
      </c>
      <c r="F176" s="57">
        <f>IF(OR($A176="",F$136=""),"",IFERROR(COUNTIFS('Employee Mapping'!$J$10:$J$2009,$A176,'Employee Mapping'!$K$10:$K$2009,F$134,'Employee Mapping'!$L$10:$L$2009,F$136)/COUNTA('Employee Mapping'!$G$10:$G$2009),""))</f>
        <v/>
      </c>
      <c r="G176" s="57">
        <f>IF(OR($A176="",G$136=""),"",IFERROR(COUNTIFS('Employee Mapping'!$J$10:$J$2009,$A176,'Employee Mapping'!$K$10:$K$2009,G$134,'Employee Mapping'!$L$10:$L$2009,G$136)/COUNTA('Employee Mapping'!$G$10:$G$2009),""))</f>
        <v/>
      </c>
      <c r="H176" s="57">
        <f>IF(OR($A176="",H$136=""),"",IFERROR(COUNTIFS('Employee Mapping'!$J$10:$J$2009,$A176,'Employee Mapping'!$K$10:$K$2009,H$134,'Employee Mapping'!$L$10:$L$2009,H$136)/COUNTA('Employee Mapping'!$G$10:$G$2009),""))</f>
        <v/>
      </c>
      <c r="I176" s="57">
        <f>IF(OR($A176="",I$136=""),"",IFERROR(COUNTIFS('Employee Mapping'!$J$10:$J$2009,$A176,'Employee Mapping'!$K$10:$K$2009,I$134,'Employee Mapping'!$L$10:$L$2009,I$136)/COUNTA('Employee Mapping'!$G$10:$G$2009),""))</f>
        <v/>
      </c>
      <c r="J176" s="57">
        <f>IF(OR($A176="",J$136=""),"",IFERROR(COUNTIFS('Employee Mapping'!$J$10:$J$2009,$A176,'Employee Mapping'!$K$10:$K$2009,J$134,'Employee Mapping'!$L$10:$L$2009,J$136)/COUNTA('Employee Mapping'!$G$10:$G$2009),""))</f>
        <v/>
      </c>
      <c r="K176" s="57">
        <f>IF(OR($A176="",K$136=""),"",IFERROR(COUNTIFS('Employee Mapping'!$J$10:$J$2009,$A176,'Employee Mapping'!$K$10:$K$2009,K$134,'Employee Mapping'!$L$10:$L$2009,K$136)/COUNTA('Employee Mapping'!$G$10:$G$2009),""))</f>
        <v/>
      </c>
      <c r="L176" s="57">
        <f>IF(OR($A176="",L$136=""),"",IFERROR(COUNTIFS('Employee Mapping'!$J$10:$J$2009,$A176,'Employee Mapping'!$K$10:$K$2009,L$134,'Employee Mapping'!$L$10:$L$2009,L$136)/COUNTA('Employee Mapping'!$G$10:$G$2009),""))</f>
        <v/>
      </c>
      <c r="M176" s="57">
        <f>IF(OR($A176="",M$136=""),"",IFERROR(COUNTIFS('Employee Mapping'!$J$10:$J$2009,$A176,'Employee Mapping'!$K$10:$K$2009,M$134,'Employee Mapping'!$L$10:$L$2009,M$136)/COUNTA('Employee Mapping'!$G$10:$G$2009),""))</f>
        <v/>
      </c>
      <c r="N176" s="57">
        <f>IF(OR($A176="",N$136=""),"",IFERROR(COUNTIFS('Employee Mapping'!$J$10:$J$2009,$A176,'Employee Mapping'!$K$10:$K$2009,N$134,'Employee Mapping'!$L$10:$L$2009,N$136)/COUNTA('Employee Mapping'!$G$10:$G$2009),""))</f>
        <v/>
      </c>
      <c r="O176" s="57">
        <f>IF(OR($A176="",O$136=""),"",IFERROR(COUNTIFS('Employee Mapping'!$J$10:$J$2009,$A176,'Employee Mapping'!$K$10:$K$2009,O$134,'Employee Mapping'!$L$10:$L$2009,O$136)/COUNTA('Employee Mapping'!$G$10:$G$2009),""))</f>
        <v/>
      </c>
      <c r="P176" s="57">
        <f>IF(OR($A176="",P$136=""),"",IFERROR(COUNTIFS('Employee Mapping'!$J$10:$J$2009,$A176,'Employee Mapping'!$K$10:$K$2009,P$134,'Employee Mapping'!$L$10:$L$2009,P$136)/COUNTA('Employee Mapping'!$G$10:$G$2009),""))</f>
        <v/>
      </c>
      <c r="Q176" s="57">
        <f>IF(OR($A176="",Q$136=""),"",IFERROR(COUNTIFS('Employee Mapping'!$J$10:$J$2009,$A176,'Employee Mapping'!$K$10:$K$2009,Q$134,'Employee Mapping'!$L$10:$L$2009,Q$136)/COUNTA('Employee Mapping'!$G$10:$G$2009),""))</f>
        <v/>
      </c>
      <c r="R176" s="57">
        <f>IF(OR($A176="",R$136=""),"",IFERROR(COUNTIFS('Employee Mapping'!$J$10:$J$2009,$A176,'Employee Mapping'!$K$10:$K$2009,R$134,'Employee Mapping'!$L$10:$L$2009,R$136)/COUNTA('Employee Mapping'!$G$10:$G$2009),""))</f>
        <v/>
      </c>
      <c r="S176" s="57">
        <f>IF(OR($A176="",S$136=""),"",IFERROR(COUNTIFS('Employee Mapping'!$J$10:$J$2009,$A176,'Employee Mapping'!$K$10:$K$2009,S$134,'Employee Mapping'!$L$10:$L$2009,S$136)/COUNTA('Employee Mapping'!$G$10:$G$2009),""))</f>
        <v/>
      </c>
      <c r="T176" s="57">
        <f>IF(OR($A176="",T$136=""),"",IFERROR(COUNTIFS('Employee Mapping'!$J$10:$J$2009,$A176,'Employee Mapping'!$K$10:$K$2009,T$134,'Employee Mapping'!$L$10:$L$2009,T$136)/COUNTA('Employee Mapping'!$G$10:$G$2009),""))</f>
        <v/>
      </c>
      <c r="U176" s="57">
        <f>IF(OR($A176="",U$136=""),"",IFERROR(COUNTIFS('Employee Mapping'!$J$10:$J$2009,$A176,'Employee Mapping'!$K$10:$K$2009,U$134,'Employee Mapping'!$L$10:$L$2009,U$136)/COUNTA('Employee Mapping'!$G$10:$G$2009),""))</f>
        <v/>
      </c>
      <c r="V176" s="57">
        <f>IF(OR($A176="",V$136=""),"",IFERROR(COUNTIFS('Employee Mapping'!$J$10:$J$2009,$A176,'Employee Mapping'!$K$10:$K$2009,V$134,'Employee Mapping'!$L$10:$L$2009,V$136)/COUNTA('Employee Mapping'!$G$10:$G$2009),""))</f>
        <v/>
      </c>
      <c r="W176" s="57">
        <f>IF(OR($A176="",W$136=""),"",IFERROR(COUNTIFS('Employee Mapping'!$J$10:$J$2009,$A176,'Employee Mapping'!$K$10:$K$2009,W$134,'Employee Mapping'!$L$10:$L$2009,W$136)/COUNTA('Employee Mapping'!$G$10:$G$2009),""))</f>
        <v/>
      </c>
      <c r="X176" s="57">
        <f>IF(OR($A176="",X$136=""),"",IFERROR(COUNTIFS('Employee Mapping'!$J$10:$J$2009,$A176,'Employee Mapping'!$K$10:$K$2009,X$134,'Employee Mapping'!$L$10:$L$2009,X$136)/COUNTA('Employee Mapping'!$G$10:$G$2009),""))</f>
        <v/>
      </c>
      <c r="Y176" s="57">
        <f>IF(OR($A176="",Y$136=""),"",IFERROR(COUNTIFS('Employee Mapping'!$J$10:$J$2009,$A176,'Employee Mapping'!$K$10:$K$2009,Y$134,'Employee Mapping'!$L$10:$L$2009,Y$136)/COUNTA('Employee Mapping'!$G$10:$G$2009),""))</f>
        <v/>
      </c>
      <c r="Z176" s="57">
        <f>IF(OR($A176="",Z$136=""),"",IFERROR(COUNTIFS('Employee Mapping'!$J$10:$J$2009,$A176,'Employee Mapping'!$K$10:$K$2009,Z$134,'Employee Mapping'!$L$10:$L$2009,Z$136)/COUNTA('Employee Mapping'!$G$10:$G$2009),""))</f>
        <v/>
      </c>
      <c r="AA176" s="57">
        <f>IF(OR($A176="",AA$136=""),"",IFERROR(COUNTIFS('Employee Mapping'!$J$10:$J$2009,$A176,'Employee Mapping'!$K$10:$K$2009,AA$134,'Employee Mapping'!$L$10:$L$2009,AA$136)/COUNTA('Employee Mapping'!$G$10:$G$2009),""))</f>
        <v/>
      </c>
      <c r="AB176" s="57">
        <f>IF(OR($A176="",AB$136=""),"",IFERROR(COUNTIFS('Employee Mapping'!$J$10:$J$2009,$A176,'Employee Mapping'!$K$10:$K$2009,AB$134,'Employee Mapping'!$L$10:$L$2009,AB$136)/COUNTA('Employee Mapping'!$G$10:$G$2009),""))</f>
        <v/>
      </c>
      <c r="AC176" s="57">
        <f>IF(OR($A176="",AC$136=""),"",IFERROR(COUNTIFS('Employee Mapping'!$J$10:$J$2009,$A176,'Employee Mapping'!$K$10:$K$2009,AC$134,'Employee Mapping'!$L$10:$L$2009,AC$136)/COUNTA('Employee Mapping'!$G$10:$G$2009),""))</f>
        <v/>
      </c>
      <c r="AD176" s="57">
        <f>IF(OR($A176="",AD$136=""),"",IFERROR(COUNTIFS('Employee Mapping'!$J$10:$J$2009,$A176,'Employee Mapping'!$K$10:$K$2009,AD$134,'Employee Mapping'!$L$10:$L$2009,AD$136)/COUNTA('Employee Mapping'!$G$10:$G$2009),""))</f>
        <v/>
      </c>
      <c r="AE176" s="57">
        <f>IF(OR($A176="",AE$136=""),"",IFERROR(COUNTIFS('Employee Mapping'!$J$10:$J$2009,$A176,'Employee Mapping'!$K$10:$K$2009,AE$134,'Employee Mapping'!$L$10:$L$2009,AE$136)/COUNTA('Employee Mapping'!$G$10:$G$2009),""))</f>
        <v/>
      </c>
      <c r="AF176" s="57">
        <f>IF(OR($A176="",AF$136=""),"",IFERROR(COUNTIFS('Employee Mapping'!$J$10:$J$2009,$A176,'Employee Mapping'!$K$10:$K$2009,AF$134,'Employee Mapping'!$L$10:$L$2009,AF$136)/COUNTA('Employee Mapping'!$G$10:$G$2009),""))</f>
        <v/>
      </c>
      <c r="AG176" s="57">
        <f>IF(OR($A176="",AG$136=""),"",IFERROR(COUNTIFS('Employee Mapping'!$J$10:$J$2009,$A176,'Employee Mapping'!$K$10:$K$2009,AG$134,'Employee Mapping'!$L$10:$L$2009,AG$136)/COUNTA('Employee Mapping'!$G$10:$G$2009),""))</f>
        <v/>
      </c>
      <c r="AH176" s="57">
        <f>IF(OR($A176="",AH$136=""),"",IFERROR(COUNTIFS('Employee Mapping'!$J$10:$J$2009,$A176,'Employee Mapping'!$K$10:$K$2009,AH$134,'Employee Mapping'!$L$10:$L$2009,AH$136)/COUNTA('Employee Mapping'!$G$10:$G$2009),""))</f>
        <v/>
      </c>
      <c r="AI176" s="57">
        <f>IF(OR($A176="",AI$136=""),"",IFERROR(COUNTIFS('Employee Mapping'!$J$10:$J$2009,$A176,'Employee Mapping'!$K$10:$K$2009,AI$134,'Employee Mapping'!$L$10:$L$2009,AI$136)/COUNTA('Employee Mapping'!$G$10:$G$2009),""))</f>
        <v/>
      </c>
      <c r="AJ176" s="57">
        <f>IF(OR($A176="",AJ$136=""),"",IFERROR(COUNTIFS('Employee Mapping'!$J$10:$J$2009,$A176,'Employee Mapping'!$K$10:$K$2009,AJ$134,'Employee Mapping'!$L$10:$L$2009,AJ$136)/COUNTA('Employee Mapping'!$G$10:$G$2009),""))</f>
        <v/>
      </c>
      <c r="AK176" s="57">
        <f>IF(OR($A176="",AK$136=""),"",IFERROR(COUNTIFS('Employee Mapping'!$J$10:$J$2009,$A176,'Employee Mapping'!$K$10:$K$2009,AK$134,'Employee Mapping'!$L$10:$L$2009,AK$136)/COUNTA('Employee Mapping'!$G$10:$G$2009),""))</f>
        <v/>
      </c>
      <c r="AL176" s="57">
        <f>IF(OR($A176="",AL$136=""),"",IFERROR(COUNTIFS('Employee Mapping'!$J$10:$J$2009,$A176,'Employee Mapping'!$K$10:$K$2009,AL$134,'Employee Mapping'!$L$10:$L$2009,AL$136)/COUNTA('Employee Mapping'!$G$10:$G$2009),""))</f>
        <v/>
      </c>
      <c r="AM176" s="57">
        <f>IF(OR($A176="",AM$136=""),"",IFERROR(COUNTIFS('Employee Mapping'!$J$10:$J$2009,$A176,'Employee Mapping'!$K$10:$K$2009,AM$134,'Employee Mapping'!$L$10:$L$2009,AM$136)/COUNTA('Employee Mapping'!$G$10:$G$2009),""))</f>
        <v/>
      </c>
      <c r="AN176" s="57">
        <f>IF(OR($A176="",AN$136=""),"",IFERROR(COUNTIFS('Employee Mapping'!$J$10:$J$2009,$A176,'Employee Mapping'!$K$10:$K$2009,AN$134,'Employee Mapping'!$L$10:$L$2009,AN$136)/COUNTA('Employee Mapping'!$G$10:$G$2009),""))</f>
        <v/>
      </c>
      <c r="AO176" s="57">
        <f>IF(OR($A176="",AO$136=""),"",IFERROR(COUNTIFS('Employee Mapping'!$J$10:$J$2009,$A176,'Employee Mapping'!$K$10:$K$2009,AO$134,'Employee Mapping'!$L$10:$L$2009,AO$136)/COUNTA('Employee Mapping'!$G$10:$G$2009),""))</f>
        <v/>
      </c>
      <c r="AP176" s="57">
        <f>IF(OR($A176="",AP$136=""),"",IFERROR(COUNTIFS('Employee Mapping'!$J$10:$J$2009,$A176,'Employee Mapping'!$K$10:$K$2009,AP$134,'Employee Mapping'!$L$10:$L$2009,AP$136)/COUNTA('Employee Mapping'!$G$10:$G$2009),""))</f>
        <v/>
      </c>
      <c r="AQ176" s="57">
        <f>IF(OR($A176="",AQ$136=""),"",IFERROR(COUNTIFS('Employee Mapping'!$J$10:$J$2009,$A176,'Employee Mapping'!$K$10:$K$2009,AQ$134,'Employee Mapping'!$L$10:$L$2009,AQ$136)/COUNTA('Employee Mapping'!$G$10:$G$2009),""))</f>
        <v/>
      </c>
      <c r="AR176" s="57">
        <f>IF(OR($A176="",AR$136=""),"",IFERROR(COUNTIFS('Employee Mapping'!$J$10:$J$2009,$A176,'Employee Mapping'!$K$10:$K$2009,AR$134,'Employee Mapping'!$L$10:$L$2009,AR$136)/COUNTA('Employee Mapping'!$G$10:$G$2009),""))</f>
        <v/>
      </c>
      <c r="AS176" s="57">
        <f>IF(OR($A176="",AS$136=""),"",IFERROR(COUNTIFS('Employee Mapping'!$J$10:$J$2009,$A176,'Employee Mapping'!$K$10:$K$2009,AS$134,'Employee Mapping'!$L$10:$L$2009,AS$136)/COUNTA('Employee Mapping'!$G$10:$G$2009),""))</f>
        <v/>
      </c>
      <c r="AT176" s="57">
        <f>IF(OR($A176="",AT$136=""),"",IFERROR(COUNTIFS('Employee Mapping'!$J$10:$J$2009,$A176,'Employee Mapping'!$K$10:$K$2009,AT$134,'Employee Mapping'!$L$10:$L$2009,AT$136)/COUNTA('Employee Mapping'!$G$10:$G$2009),""))</f>
        <v/>
      </c>
      <c r="AU176" s="57">
        <f>IF(OR($A176="",AU$136=""),"",IFERROR(COUNTIFS('Employee Mapping'!$J$10:$J$2009,$A176,'Employee Mapping'!$K$10:$K$2009,AU$134,'Employee Mapping'!$L$10:$L$2009,AU$136)/COUNTA('Employee Mapping'!$G$10:$G$2009),""))</f>
        <v/>
      </c>
      <c r="AV176" s="57">
        <f>IF(OR($A176="",AV$136=""),"",IFERROR(COUNTIFS('Employee Mapping'!$J$10:$J$2009,$A176,'Employee Mapping'!$K$10:$K$2009,AV$134,'Employee Mapping'!$L$10:$L$2009,AV$136)/COUNTA('Employee Mapping'!$G$10:$G$2009),""))</f>
        <v/>
      </c>
      <c r="AW176" s="57">
        <f>IF(OR($A176="",AW$136=""),"",IFERROR(COUNTIFS('Employee Mapping'!$J$10:$J$2009,$A176,'Employee Mapping'!$K$10:$K$2009,AW$134,'Employee Mapping'!$L$10:$L$2009,AW$136)/COUNTA('Employee Mapping'!$G$10:$G$2009),""))</f>
        <v/>
      </c>
      <c r="AX176" s="57">
        <f>IF(OR($A176="",AX$136=""),"",IFERROR(COUNTIFS('Employee Mapping'!$J$10:$J$2009,$A176,'Employee Mapping'!$K$10:$K$2009,AX$134,'Employee Mapping'!$L$10:$L$2009,AX$136)/COUNTA('Employee Mapping'!$G$10:$G$2009),""))</f>
        <v/>
      </c>
      <c r="AY176" s="57">
        <f>IF(OR($A176="",AY$136=""),"",IFERROR(COUNTIFS('Employee Mapping'!$J$10:$J$2009,$A176,'Employee Mapping'!$K$10:$K$2009,AY$134,'Employee Mapping'!$L$10:$L$2009,AY$136)/COUNTA('Employee Mapping'!$G$10:$G$2009),""))</f>
        <v/>
      </c>
      <c r="AZ176" s="57">
        <f>IF(OR($A176="",AZ$136=""),"",IFERROR(COUNTIFS('Employee Mapping'!$J$10:$J$2009,$A176,'Employee Mapping'!$K$10:$K$2009,AZ$134,'Employee Mapping'!$L$10:$L$2009,AZ$136)/COUNTA('Employee Mapping'!$G$10:$G$2009),""))</f>
        <v/>
      </c>
      <c r="BA176" s="57">
        <f>IF(OR($A176="",BA$136=""),"",IFERROR(COUNTIFS('Employee Mapping'!$J$10:$J$2009,$A176,'Employee Mapping'!$K$10:$K$2009,BA$134,'Employee Mapping'!$L$10:$L$2009,BA$136)/COUNTA('Employee Mapping'!$G$10:$G$2009),""))</f>
        <v/>
      </c>
      <c r="BB176" s="57">
        <f>IF(OR($A176="",BB$136=""),"",IFERROR(COUNTIFS('Employee Mapping'!$J$10:$J$2009,$A176,'Employee Mapping'!$K$10:$K$2009,BB$134,'Employee Mapping'!$L$10:$L$2009,BB$136)/COUNTA('Employee Mapping'!$G$10:$G$2009),""))</f>
        <v/>
      </c>
      <c r="BC176" s="57">
        <f>IF(OR($A176="",BC$136=""),"",IFERROR(COUNTIFS('Employee Mapping'!$J$10:$J$2009,$A176,'Employee Mapping'!$K$10:$K$2009,BC$134,'Employee Mapping'!$L$10:$L$2009,BC$136)/COUNTA('Employee Mapping'!$G$10:$G$2009),""))</f>
        <v/>
      </c>
      <c r="BD176" s="57">
        <f>IF(OR($A176="",BD$136=""),"",IFERROR(COUNTIFS('Employee Mapping'!$J$10:$J$2009,$A176,'Employee Mapping'!$K$10:$K$2009,BD$134,'Employee Mapping'!$L$10:$L$2009,BD$136)/COUNTA('Employee Mapping'!$G$10:$G$2009),""))</f>
        <v/>
      </c>
      <c r="BE176" s="57">
        <f>IF(OR($A176="",BE$136=""),"",IFERROR(COUNTIFS('Employee Mapping'!$J$10:$J$2009,$A176,'Employee Mapping'!$K$10:$K$2009,BE$134,'Employee Mapping'!$L$10:$L$2009,BE$136)/COUNTA('Employee Mapping'!$G$10:$G$2009),""))</f>
        <v/>
      </c>
      <c r="BF176" s="57">
        <f>IF(OR($A176="",BF$136=""),"",IFERROR(COUNTIFS('Employee Mapping'!$J$10:$J$2009,$A176,'Employee Mapping'!$K$10:$K$2009,BF$134,'Employee Mapping'!$L$10:$L$2009,BF$136)/COUNTA('Employee Mapping'!$G$10:$G$2009),""))</f>
        <v/>
      </c>
      <c r="BG176" s="57">
        <f>IF(OR($A176="",BG$136=""),"",IFERROR(COUNTIFS('Employee Mapping'!$J$10:$J$2009,$A176,'Employee Mapping'!$K$10:$K$2009,BG$134,'Employee Mapping'!$L$10:$L$2009,BG$136)/COUNTA('Employee Mapping'!$G$10:$G$2009),""))</f>
        <v/>
      </c>
      <c r="BH176" s="57">
        <f>IF(OR($A176="",BH$136=""),"",IFERROR(COUNTIFS('Employee Mapping'!$J$10:$J$2009,$A176,'Employee Mapping'!$K$10:$K$2009,BH$134,'Employee Mapping'!$L$10:$L$2009,BH$136)/COUNTA('Employee Mapping'!$G$10:$G$2009),""))</f>
        <v/>
      </c>
      <c r="BI176" s="57">
        <f>IF(OR($A176="",BI$136=""),"",IFERROR(COUNTIFS('Employee Mapping'!$J$10:$J$2009,$A176,'Employee Mapping'!$K$10:$K$2009,BI$134,'Employee Mapping'!$L$10:$L$2009,BI$136)/COUNTA('Employee Mapping'!$G$10:$G$2009),""))</f>
        <v/>
      </c>
      <c r="BJ176" s="57">
        <f>IF(OR($A176="",BJ$136=""),"",IFERROR(COUNTIFS('Employee Mapping'!$J$10:$J$2009,$A176,'Employee Mapping'!$K$10:$K$2009,BJ$134,'Employee Mapping'!$L$10:$L$2009,BJ$136)/COUNTA('Employee Mapping'!$G$10:$G$2009),""))</f>
        <v/>
      </c>
      <c r="BK176" s="57">
        <f>IF(OR($A176="",BK$136=""),"",IFERROR(COUNTIFS('Employee Mapping'!$J$10:$J$2009,$A176,'Employee Mapping'!$K$10:$K$2009,BK$134,'Employee Mapping'!$L$10:$L$2009,BK$136)/COUNTA('Employee Mapping'!$G$10:$G$2009),""))</f>
        <v/>
      </c>
      <c r="BL176" s="57">
        <f>IF(OR($A176="",BL$136=""),"",IFERROR(COUNTIFS('Employee Mapping'!$J$10:$J$2009,$A176,'Employee Mapping'!$K$10:$K$2009,BL$134,'Employee Mapping'!$L$10:$L$2009,BL$136)/COUNTA('Employee Mapping'!$G$10:$G$2009),""))</f>
        <v/>
      </c>
      <c r="BM176" s="57">
        <f>IF(OR($A176="",BM$136=""),"",IFERROR(COUNTIFS('Employee Mapping'!$J$10:$J$2009,$A176,'Employee Mapping'!$K$10:$K$2009,BM$134,'Employee Mapping'!$L$10:$L$2009,BM$136)/COUNTA('Employee Mapping'!$G$10:$G$2009),""))</f>
        <v/>
      </c>
      <c r="BN176" s="57">
        <f>IF(OR($A176="",BN$136=""),"",IFERROR(COUNTIFS('Employee Mapping'!$J$10:$J$2009,$A176,'Employee Mapping'!$K$10:$K$2009,BN$134,'Employee Mapping'!$L$10:$L$2009,BN$136)/COUNTA('Employee Mapping'!$G$10:$G$2009),""))</f>
        <v/>
      </c>
      <c r="BO176" s="57">
        <f>IF(OR($A176="",BO$136=""),"",IFERROR(COUNTIFS('Employee Mapping'!$J$10:$J$2009,$A176,'Employee Mapping'!$K$10:$K$2009,BO$134,'Employee Mapping'!$L$10:$L$2009,BO$136)/COUNTA('Employee Mapping'!$G$10:$G$2009),""))</f>
        <v/>
      </c>
      <c r="BP176" s="57">
        <f>IF(OR($A176="",BP$136=""),"",IFERROR(COUNTIFS('Employee Mapping'!$J$10:$J$2009,$A176,'Employee Mapping'!$K$10:$K$2009,BP$134,'Employee Mapping'!$L$10:$L$2009,BP$136)/COUNTA('Employee Mapping'!$G$10:$G$2009),""))</f>
        <v/>
      </c>
      <c r="BQ176" s="57">
        <f>IF(OR($A176="",BQ$136=""),"",IFERROR(COUNTIFS('Employee Mapping'!$J$10:$J$2009,$A176,'Employee Mapping'!$K$10:$K$2009,BQ$134,'Employee Mapping'!$L$10:$L$2009,BQ$136)/COUNTA('Employee Mapping'!$G$10:$G$2009),""))</f>
        <v/>
      </c>
      <c r="BR176" s="57">
        <f>IF(OR($A176="",BR$136=""),"",IFERROR(COUNTIFS('Employee Mapping'!$J$10:$J$2009,$A176,'Employee Mapping'!$K$10:$K$2009,BR$134,'Employee Mapping'!$L$10:$L$2009,BR$136)/COUNTA('Employee Mapping'!$G$10:$G$2009),""))</f>
        <v/>
      </c>
      <c r="BS176" s="57">
        <f>IF(OR($A176="",BS$136=""),"",IFERROR(COUNTIFS('Employee Mapping'!$J$10:$J$2009,$A176,'Employee Mapping'!$K$10:$K$2009,BS$134,'Employee Mapping'!$L$10:$L$2009,BS$136)/COUNTA('Employee Mapping'!$G$10:$G$2009),""))</f>
        <v/>
      </c>
      <c r="BT176" s="57">
        <f>IF(OR($A176="",BT$136=""),"",IFERROR(COUNTIFS('Employee Mapping'!$J$10:$J$2009,$A176,'Employee Mapping'!$K$10:$K$2009,BT$134,'Employee Mapping'!$L$10:$L$2009,BT$136)/COUNTA('Employee Mapping'!$G$10:$G$2009),""))</f>
        <v/>
      </c>
      <c r="BU176" s="57">
        <f>IF(OR($A176="",BU$136=""),"",IFERROR(COUNTIFS('Employee Mapping'!$J$10:$J$2009,$A176,'Employee Mapping'!$K$10:$K$2009,BU$134,'Employee Mapping'!$L$10:$L$2009,BU$136)/COUNTA('Employee Mapping'!$G$10:$G$2009),""))</f>
        <v/>
      </c>
      <c r="BV176" s="57">
        <f>IF(OR($A176="",BV$136=""),"",IFERROR(COUNTIFS('Employee Mapping'!$J$10:$J$2009,$A176,'Employee Mapping'!$K$10:$K$2009,BV$134,'Employee Mapping'!$L$10:$L$2009,BV$136)/COUNTA('Employee Mapping'!$G$10:$G$2009),""))</f>
        <v/>
      </c>
      <c r="BW176" s="57">
        <f>IF(OR($A176="",BW$136=""),"",IFERROR(COUNTIFS('Employee Mapping'!$J$10:$J$2009,$A176,'Employee Mapping'!$K$10:$K$2009,BW$134,'Employee Mapping'!$L$10:$L$2009,BW$136)/COUNTA('Employee Mapping'!$G$10:$G$2009),""))</f>
        <v/>
      </c>
      <c r="BX176" s="57">
        <f>IF(OR($A176="",BX$136=""),"",IFERROR(COUNTIFS('Employee Mapping'!$J$10:$J$2009,$A176,'Employee Mapping'!$K$10:$K$2009,BX$134,'Employee Mapping'!$L$10:$L$2009,BX$136)/COUNTA('Employee Mapping'!$G$10:$G$2009),""))</f>
        <v/>
      </c>
      <c r="BY176" s="57">
        <f>IF(OR($A176="",BY$136=""),"",IFERROR(COUNTIFS('Employee Mapping'!$J$10:$J$2009,$A176,'Employee Mapping'!$K$10:$K$2009,BY$134,'Employee Mapping'!$L$10:$L$2009,BY$136)/COUNTA('Employee Mapping'!$G$10:$G$2009),""))</f>
        <v/>
      </c>
      <c r="BZ176" s="57">
        <f>IF(OR($A176="",BZ$136=""),"",IFERROR(COUNTIFS('Employee Mapping'!$J$10:$J$2009,$A176,'Employee Mapping'!$K$10:$K$2009,BZ$134,'Employee Mapping'!$L$10:$L$2009,BZ$136)/COUNTA('Employee Mapping'!$G$10:$G$2009),""))</f>
        <v/>
      </c>
      <c r="CA176" s="57">
        <f>IF(OR($A176="",CA$136=""),"",IFERROR(COUNTIFS('Employee Mapping'!$J$10:$J$2009,$A176,'Employee Mapping'!$K$10:$K$2009,CA$134,'Employee Mapping'!$L$10:$L$2009,CA$136)/COUNTA('Employee Mapping'!$G$10:$G$2009),""))</f>
        <v/>
      </c>
      <c r="CB176" s="57">
        <f>IF(OR($A176="",CB$136=""),"",IFERROR(COUNTIFS('Employee Mapping'!$J$10:$J$2009,$A176,'Employee Mapping'!$K$10:$K$2009,CB$134,'Employee Mapping'!$L$10:$L$2009,CB$136)/COUNTA('Employee Mapping'!$G$10:$G$2009),""))</f>
        <v/>
      </c>
      <c r="CC176" s="57">
        <f>IF(OR($A176="",CC$136=""),"",IFERROR(COUNTIFS('Employee Mapping'!$J$10:$J$2009,$A176,'Employee Mapping'!$K$10:$K$2009,CC$134,'Employee Mapping'!$L$10:$L$2009,CC$136)/COUNTA('Employee Mapping'!$G$10:$G$2009),""))</f>
        <v/>
      </c>
      <c r="CD176" s="57">
        <f>IF(OR($A176="",CD$136=""),"",IFERROR(COUNTIFS('Employee Mapping'!$J$10:$J$2009,$A176,'Employee Mapping'!$K$10:$K$2009,CD$134,'Employee Mapping'!$L$10:$L$2009,CD$136)/COUNTA('Employee Mapping'!$G$10:$G$2009),""))</f>
        <v/>
      </c>
      <c r="CE176" s="57">
        <f>IF(OR($A176="",CE$136=""),"",IFERROR(COUNTIFS('Employee Mapping'!$J$10:$J$2009,$A176,'Employee Mapping'!$K$10:$K$2009,CE$134,'Employee Mapping'!$L$10:$L$2009,CE$136)/COUNTA('Employee Mapping'!$G$10:$G$2009),""))</f>
        <v/>
      </c>
      <c r="CF176" s="57">
        <f>IF(OR($A176="",CF$136=""),"",IFERROR(COUNTIFS('Employee Mapping'!$J$10:$J$2009,$A176,'Employee Mapping'!$K$10:$K$2009,CF$134,'Employee Mapping'!$L$10:$L$2009,CF$136)/COUNTA('Employee Mapping'!$G$10:$G$2009),""))</f>
        <v/>
      </c>
      <c r="CG176" s="57">
        <f>IF(OR($A176="",CG$136=""),"",IFERROR(COUNTIFS('Employee Mapping'!$J$10:$J$2009,$A176,'Employee Mapping'!$K$10:$K$2009,CG$134,'Employee Mapping'!$L$10:$L$2009,CG$136)/COUNTA('Employee Mapping'!$G$10:$G$2009),""))</f>
        <v/>
      </c>
      <c r="CH176" s="57">
        <f>IF(OR($A176="",CH$136=""),"",IFERROR(COUNTIFS('Employee Mapping'!$J$10:$J$2009,$A176,'Employee Mapping'!$K$10:$K$2009,CH$134,'Employee Mapping'!$L$10:$L$2009,CH$136)/COUNTA('Employee Mapping'!$G$10:$G$2009),""))</f>
        <v/>
      </c>
      <c r="CI176" s="57">
        <f>IF(OR($A176="",CI$136=""),"",IFERROR(COUNTIFS('Employee Mapping'!$J$10:$J$2009,$A176,'Employee Mapping'!$K$10:$K$2009,CI$134,'Employee Mapping'!$L$10:$L$2009,CI$136)/COUNTA('Employee Mapping'!$G$10:$G$2009),""))</f>
        <v/>
      </c>
      <c r="CJ176" s="57">
        <f>IF(OR($A176="",CJ$136=""),"",IFERROR(COUNTIFS('Employee Mapping'!$J$10:$J$2009,$A176,'Employee Mapping'!$K$10:$K$2009,CJ$134,'Employee Mapping'!$L$10:$L$2009,CJ$136)/COUNTA('Employee Mapping'!$G$10:$G$2009),""))</f>
        <v/>
      </c>
      <c r="CK176" s="57">
        <f>IF(OR($A176="",CK$136=""),"",IFERROR(COUNTIFS('Employee Mapping'!$J$10:$J$2009,$A176,'Employee Mapping'!$K$10:$K$2009,CK$134,'Employee Mapping'!$L$10:$L$2009,CK$136)/COUNTA('Employee Mapping'!$G$10:$G$2009),""))</f>
        <v/>
      </c>
      <c r="CL176" s="57">
        <f>IF(OR($A176="",CL$136=""),"",IFERROR(COUNTIFS('Employee Mapping'!$J$10:$J$2009,$A176,'Employee Mapping'!$K$10:$K$2009,CL$134,'Employee Mapping'!$L$10:$L$2009,CL$136)/COUNTA('Employee Mapping'!$G$10:$G$2009),""))</f>
        <v/>
      </c>
      <c r="CM176" s="57">
        <f>IF(OR($A176="",CM$136=""),"",IFERROR(COUNTIFS('Employee Mapping'!$J$10:$J$2009,$A176,'Employee Mapping'!$K$10:$K$2009,CM$134,'Employee Mapping'!$L$10:$L$2009,CM$136)/COUNTA('Employee Mapping'!$G$10:$G$2009),""))</f>
        <v/>
      </c>
      <c r="CN176" s="57">
        <f>IF(OR($A176="",CN$136=""),"",IFERROR(COUNTIFS('Employee Mapping'!$J$10:$J$2009,$A176,'Employee Mapping'!$K$10:$K$2009,CN$134,'Employee Mapping'!$L$10:$L$2009,CN$136)/COUNTA('Employee Mapping'!$G$10:$G$2009),""))</f>
        <v/>
      </c>
      <c r="CO176" s="57">
        <f>IF(OR($A176="",CO$136=""),"",IFERROR(COUNTIFS('Employee Mapping'!$J$10:$J$2009,$A176,'Employee Mapping'!$K$10:$K$2009,CO$134,'Employee Mapping'!$L$10:$L$2009,CO$136)/COUNTA('Employee Mapping'!$G$10:$G$2009),""))</f>
        <v/>
      </c>
      <c r="CP176" s="57">
        <f>IF(OR($A176="",CP$136=""),"",IFERROR(COUNTIFS('Employee Mapping'!$J$10:$J$2009,$A176,'Employee Mapping'!$K$10:$K$2009,CP$134,'Employee Mapping'!$L$10:$L$2009,CP$136)/COUNTA('Employee Mapping'!$G$10:$G$2009),""))</f>
        <v/>
      </c>
      <c r="CQ176" s="57">
        <f>IF(OR($A176="",CQ$136=""),"",IFERROR(COUNTIFS('Employee Mapping'!$J$10:$J$2009,$A176,'Employee Mapping'!$K$10:$K$2009,CQ$134,'Employee Mapping'!$L$10:$L$2009,CQ$136)/COUNTA('Employee Mapping'!$G$10:$G$2009),""))</f>
        <v/>
      </c>
      <c r="CR176" s="57">
        <f>IF(OR($A176="",CR$136=""),"",IFERROR(COUNTIFS('Employee Mapping'!$J$10:$J$2009,$A176,'Employee Mapping'!$K$10:$K$2009,CR$134,'Employee Mapping'!$L$10:$L$2009,CR$136)/COUNTA('Employee Mapping'!$G$10:$G$2009),""))</f>
        <v/>
      </c>
      <c r="CS176" s="57">
        <f>IF(OR($A176="",CS$136=""),"",IFERROR(COUNTIFS('Employee Mapping'!$J$10:$J$2009,$A176,'Employee Mapping'!$K$10:$K$2009,CS$134,'Employee Mapping'!$L$10:$L$2009,CS$136)/COUNTA('Employee Mapping'!$G$10:$G$2009),""))</f>
        <v/>
      </c>
      <c r="CT176" s="57">
        <f>IF(OR($A176="",CT$136=""),"",IFERROR(COUNTIFS('Employee Mapping'!$J$10:$J$2009,$A176,'Employee Mapping'!$K$10:$K$2009,CT$134,'Employee Mapping'!$L$10:$L$2009,CT$136)/COUNTA('Employee Mapping'!$G$10:$G$2009),""))</f>
        <v/>
      </c>
      <c r="CU176" s="58">
        <f>IF($A176="","",SUM(C176:CT176))</f>
        <v/>
      </c>
    </row>
    <row r="177">
      <c r="A177">
        <f>IF(SETUP!$C188="","",SETUP!$C188)</f>
        <v/>
      </c>
      <c r="B177" s="9">
        <f>IF(SETUP!$C188="","",SETUP!$B188&amp;" / "&amp;SETUP!$D188)</f>
        <v/>
      </c>
      <c r="C177" s="57">
        <f>IF(OR($A177="",C$136=""),"",IFERROR(COUNTIFS('Employee Mapping'!$J$10:$J$2009,$A177,'Employee Mapping'!$K$10:$K$2009,C$134,'Employee Mapping'!$L$10:$L$2009,C$136)/COUNTA('Employee Mapping'!$G$10:$G$2009),""))</f>
        <v/>
      </c>
      <c r="D177" s="57">
        <f>IF(OR($A177="",D$136=""),"",IFERROR(COUNTIFS('Employee Mapping'!$J$10:$J$2009,$A177,'Employee Mapping'!$K$10:$K$2009,D$134,'Employee Mapping'!$L$10:$L$2009,D$136)/COUNTA('Employee Mapping'!$G$10:$G$2009),""))</f>
        <v/>
      </c>
      <c r="E177" s="57">
        <f>IF(OR($A177="",E$136=""),"",IFERROR(COUNTIFS('Employee Mapping'!$J$10:$J$2009,$A177,'Employee Mapping'!$K$10:$K$2009,E$134,'Employee Mapping'!$L$10:$L$2009,E$136)/COUNTA('Employee Mapping'!$G$10:$G$2009),""))</f>
        <v/>
      </c>
      <c r="F177" s="57">
        <f>IF(OR($A177="",F$136=""),"",IFERROR(COUNTIFS('Employee Mapping'!$J$10:$J$2009,$A177,'Employee Mapping'!$K$10:$K$2009,F$134,'Employee Mapping'!$L$10:$L$2009,F$136)/COUNTA('Employee Mapping'!$G$10:$G$2009),""))</f>
        <v/>
      </c>
      <c r="G177" s="57">
        <f>IF(OR($A177="",G$136=""),"",IFERROR(COUNTIFS('Employee Mapping'!$J$10:$J$2009,$A177,'Employee Mapping'!$K$10:$K$2009,G$134,'Employee Mapping'!$L$10:$L$2009,G$136)/COUNTA('Employee Mapping'!$G$10:$G$2009),""))</f>
        <v/>
      </c>
      <c r="H177" s="57">
        <f>IF(OR($A177="",H$136=""),"",IFERROR(COUNTIFS('Employee Mapping'!$J$10:$J$2009,$A177,'Employee Mapping'!$K$10:$K$2009,H$134,'Employee Mapping'!$L$10:$L$2009,H$136)/COUNTA('Employee Mapping'!$G$10:$G$2009),""))</f>
        <v/>
      </c>
      <c r="I177" s="57">
        <f>IF(OR($A177="",I$136=""),"",IFERROR(COUNTIFS('Employee Mapping'!$J$10:$J$2009,$A177,'Employee Mapping'!$K$10:$K$2009,I$134,'Employee Mapping'!$L$10:$L$2009,I$136)/COUNTA('Employee Mapping'!$G$10:$G$2009),""))</f>
        <v/>
      </c>
      <c r="J177" s="57">
        <f>IF(OR($A177="",J$136=""),"",IFERROR(COUNTIFS('Employee Mapping'!$J$10:$J$2009,$A177,'Employee Mapping'!$K$10:$K$2009,J$134,'Employee Mapping'!$L$10:$L$2009,J$136)/COUNTA('Employee Mapping'!$G$10:$G$2009),""))</f>
        <v/>
      </c>
      <c r="K177" s="57">
        <f>IF(OR($A177="",K$136=""),"",IFERROR(COUNTIFS('Employee Mapping'!$J$10:$J$2009,$A177,'Employee Mapping'!$K$10:$K$2009,K$134,'Employee Mapping'!$L$10:$L$2009,K$136)/COUNTA('Employee Mapping'!$G$10:$G$2009),""))</f>
        <v/>
      </c>
      <c r="L177" s="57">
        <f>IF(OR($A177="",L$136=""),"",IFERROR(COUNTIFS('Employee Mapping'!$J$10:$J$2009,$A177,'Employee Mapping'!$K$10:$K$2009,L$134,'Employee Mapping'!$L$10:$L$2009,L$136)/COUNTA('Employee Mapping'!$G$10:$G$2009),""))</f>
        <v/>
      </c>
      <c r="M177" s="57">
        <f>IF(OR($A177="",M$136=""),"",IFERROR(COUNTIFS('Employee Mapping'!$J$10:$J$2009,$A177,'Employee Mapping'!$K$10:$K$2009,M$134,'Employee Mapping'!$L$10:$L$2009,M$136)/COUNTA('Employee Mapping'!$G$10:$G$2009),""))</f>
        <v/>
      </c>
      <c r="N177" s="57">
        <f>IF(OR($A177="",N$136=""),"",IFERROR(COUNTIFS('Employee Mapping'!$J$10:$J$2009,$A177,'Employee Mapping'!$K$10:$K$2009,N$134,'Employee Mapping'!$L$10:$L$2009,N$136)/COUNTA('Employee Mapping'!$G$10:$G$2009),""))</f>
        <v/>
      </c>
      <c r="O177" s="57">
        <f>IF(OR($A177="",O$136=""),"",IFERROR(COUNTIFS('Employee Mapping'!$J$10:$J$2009,$A177,'Employee Mapping'!$K$10:$K$2009,O$134,'Employee Mapping'!$L$10:$L$2009,O$136)/COUNTA('Employee Mapping'!$G$10:$G$2009),""))</f>
        <v/>
      </c>
      <c r="P177" s="57">
        <f>IF(OR($A177="",P$136=""),"",IFERROR(COUNTIFS('Employee Mapping'!$J$10:$J$2009,$A177,'Employee Mapping'!$K$10:$K$2009,P$134,'Employee Mapping'!$L$10:$L$2009,P$136)/COUNTA('Employee Mapping'!$G$10:$G$2009),""))</f>
        <v/>
      </c>
      <c r="Q177" s="57">
        <f>IF(OR($A177="",Q$136=""),"",IFERROR(COUNTIFS('Employee Mapping'!$J$10:$J$2009,$A177,'Employee Mapping'!$K$10:$K$2009,Q$134,'Employee Mapping'!$L$10:$L$2009,Q$136)/COUNTA('Employee Mapping'!$G$10:$G$2009),""))</f>
        <v/>
      </c>
      <c r="R177" s="57">
        <f>IF(OR($A177="",R$136=""),"",IFERROR(COUNTIFS('Employee Mapping'!$J$10:$J$2009,$A177,'Employee Mapping'!$K$10:$K$2009,R$134,'Employee Mapping'!$L$10:$L$2009,R$136)/COUNTA('Employee Mapping'!$G$10:$G$2009),""))</f>
        <v/>
      </c>
      <c r="S177" s="57">
        <f>IF(OR($A177="",S$136=""),"",IFERROR(COUNTIFS('Employee Mapping'!$J$10:$J$2009,$A177,'Employee Mapping'!$K$10:$K$2009,S$134,'Employee Mapping'!$L$10:$L$2009,S$136)/COUNTA('Employee Mapping'!$G$10:$G$2009),""))</f>
        <v/>
      </c>
      <c r="T177" s="57">
        <f>IF(OR($A177="",T$136=""),"",IFERROR(COUNTIFS('Employee Mapping'!$J$10:$J$2009,$A177,'Employee Mapping'!$K$10:$K$2009,T$134,'Employee Mapping'!$L$10:$L$2009,T$136)/COUNTA('Employee Mapping'!$G$10:$G$2009),""))</f>
        <v/>
      </c>
      <c r="U177" s="57">
        <f>IF(OR($A177="",U$136=""),"",IFERROR(COUNTIFS('Employee Mapping'!$J$10:$J$2009,$A177,'Employee Mapping'!$K$10:$K$2009,U$134,'Employee Mapping'!$L$10:$L$2009,U$136)/COUNTA('Employee Mapping'!$G$10:$G$2009),""))</f>
        <v/>
      </c>
      <c r="V177" s="57">
        <f>IF(OR($A177="",V$136=""),"",IFERROR(COUNTIFS('Employee Mapping'!$J$10:$J$2009,$A177,'Employee Mapping'!$K$10:$K$2009,V$134,'Employee Mapping'!$L$10:$L$2009,V$136)/COUNTA('Employee Mapping'!$G$10:$G$2009),""))</f>
        <v/>
      </c>
      <c r="W177" s="57">
        <f>IF(OR($A177="",W$136=""),"",IFERROR(COUNTIFS('Employee Mapping'!$J$10:$J$2009,$A177,'Employee Mapping'!$K$10:$K$2009,W$134,'Employee Mapping'!$L$10:$L$2009,W$136)/COUNTA('Employee Mapping'!$G$10:$G$2009),""))</f>
        <v/>
      </c>
      <c r="X177" s="57">
        <f>IF(OR($A177="",X$136=""),"",IFERROR(COUNTIFS('Employee Mapping'!$J$10:$J$2009,$A177,'Employee Mapping'!$K$10:$K$2009,X$134,'Employee Mapping'!$L$10:$L$2009,X$136)/COUNTA('Employee Mapping'!$G$10:$G$2009),""))</f>
        <v/>
      </c>
      <c r="Y177" s="57">
        <f>IF(OR($A177="",Y$136=""),"",IFERROR(COUNTIFS('Employee Mapping'!$J$10:$J$2009,$A177,'Employee Mapping'!$K$10:$K$2009,Y$134,'Employee Mapping'!$L$10:$L$2009,Y$136)/COUNTA('Employee Mapping'!$G$10:$G$2009),""))</f>
        <v/>
      </c>
      <c r="Z177" s="57">
        <f>IF(OR($A177="",Z$136=""),"",IFERROR(COUNTIFS('Employee Mapping'!$J$10:$J$2009,$A177,'Employee Mapping'!$K$10:$K$2009,Z$134,'Employee Mapping'!$L$10:$L$2009,Z$136)/COUNTA('Employee Mapping'!$G$10:$G$2009),""))</f>
        <v/>
      </c>
      <c r="AA177" s="57">
        <f>IF(OR($A177="",AA$136=""),"",IFERROR(COUNTIFS('Employee Mapping'!$J$10:$J$2009,$A177,'Employee Mapping'!$K$10:$K$2009,AA$134,'Employee Mapping'!$L$10:$L$2009,AA$136)/COUNTA('Employee Mapping'!$G$10:$G$2009),""))</f>
        <v/>
      </c>
      <c r="AB177" s="57">
        <f>IF(OR($A177="",AB$136=""),"",IFERROR(COUNTIFS('Employee Mapping'!$J$10:$J$2009,$A177,'Employee Mapping'!$K$10:$K$2009,AB$134,'Employee Mapping'!$L$10:$L$2009,AB$136)/COUNTA('Employee Mapping'!$G$10:$G$2009),""))</f>
        <v/>
      </c>
      <c r="AC177" s="57">
        <f>IF(OR($A177="",AC$136=""),"",IFERROR(COUNTIFS('Employee Mapping'!$J$10:$J$2009,$A177,'Employee Mapping'!$K$10:$K$2009,AC$134,'Employee Mapping'!$L$10:$L$2009,AC$136)/COUNTA('Employee Mapping'!$G$10:$G$2009),""))</f>
        <v/>
      </c>
      <c r="AD177" s="57">
        <f>IF(OR($A177="",AD$136=""),"",IFERROR(COUNTIFS('Employee Mapping'!$J$10:$J$2009,$A177,'Employee Mapping'!$K$10:$K$2009,AD$134,'Employee Mapping'!$L$10:$L$2009,AD$136)/COUNTA('Employee Mapping'!$G$10:$G$2009),""))</f>
        <v/>
      </c>
      <c r="AE177" s="57">
        <f>IF(OR($A177="",AE$136=""),"",IFERROR(COUNTIFS('Employee Mapping'!$J$10:$J$2009,$A177,'Employee Mapping'!$K$10:$K$2009,AE$134,'Employee Mapping'!$L$10:$L$2009,AE$136)/COUNTA('Employee Mapping'!$G$10:$G$2009),""))</f>
        <v/>
      </c>
      <c r="AF177" s="57">
        <f>IF(OR($A177="",AF$136=""),"",IFERROR(COUNTIFS('Employee Mapping'!$J$10:$J$2009,$A177,'Employee Mapping'!$K$10:$K$2009,AF$134,'Employee Mapping'!$L$10:$L$2009,AF$136)/COUNTA('Employee Mapping'!$G$10:$G$2009),""))</f>
        <v/>
      </c>
      <c r="AG177" s="57">
        <f>IF(OR($A177="",AG$136=""),"",IFERROR(COUNTIFS('Employee Mapping'!$J$10:$J$2009,$A177,'Employee Mapping'!$K$10:$K$2009,AG$134,'Employee Mapping'!$L$10:$L$2009,AG$136)/COUNTA('Employee Mapping'!$G$10:$G$2009),""))</f>
        <v/>
      </c>
      <c r="AH177" s="57">
        <f>IF(OR($A177="",AH$136=""),"",IFERROR(COUNTIFS('Employee Mapping'!$J$10:$J$2009,$A177,'Employee Mapping'!$K$10:$K$2009,AH$134,'Employee Mapping'!$L$10:$L$2009,AH$136)/COUNTA('Employee Mapping'!$G$10:$G$2009),""))</f>
        <v/>
      </c>
      <c r="AI177" s="57">
        <f>IF(OR($A177="",AI$136=""),"",IFERROR(COUNTIFS('Employee Mapping'!$J$10:$J$2009,$A177,'Employee Mapping'!$K$10:$K$2009,AI$134,'Employee Mapping'!$L$10:$L$2009,AI$136)/COUNTA('Employee Mapping'!$G$10:$G$2009),""))</f>
        <v/>
      </c>
      <c r="AJ177" s="57">
        <f>IF(OR($A177="",AJ$136=""),"",IFERROR(COUNTIFS('Employee Mapping'!$J$10:$J$2009,$A177,'Employee Mapping'!$K$10:$K$2009,AJ$134,'Employee Mapping'!$L$10:$L$2009,AJ$136)/COUNTA('Employee Mapping'!$G$10:$G$2009),""))</f>
        <v/>
      </c>
      <c r="AK177" s="57">
        <f>IF(OR($A177="",AK$136=""),"",IFERROR(COUNTIFS('Employee Mapping'!$J$10:$J$2009,$A177,'Employee Mapping'!$K$10:$K$2009,AK$134,'Employee Mapping'!$L$10:$L$2009,AK$136)/COUNTA('Employee Mapping'!$G$10:$G$2009),""))</f>
        <v/>
      </c>
      <c r="AL177" s="57">
        <f>IF(OR($A177="",AL$136=""),"",IFERROR(COUNTIFS('Employee Mapping'!$J$10:$J$2009,$A177,'Employee Mapping'!$K$10:$K$2009,AL$134,'Employee Mapping'!$L$10:$L$2009,AL$136)/COUNTA('Employee Mapping'!$G$10:$G$2009),""))</f>
        <v/>
      </c>
      <c r="AM177" s="57">
        <f>IF(OR($A177="",AM$136=""),"",IFERROR(COUNTIFS('Employee Mapping'!$J$10:$J$2009,$A177,'Employee Mapping'!$K$10:$K$2009,AM$134,'Employee Mapping'!$L$10:$L$2009,AM$136)/COUNTA('Employee Mapping'!$G$10:$G$2009),""))</f>
        <v/>
      </c>
      <c r="AN177" s="57">
        <f>IF(OR($A177="",AN$136=""),"",IFERROR(COUNTIFS('Employee Mapping'!$J$10:$J$2009,$A177,'Employee Mapping'!$K$10:$K$2009,AN$134,'Employee Mapping'!$L$10:$L$2009,AN$136)/COUNTA('Employee Mapping'!$G$10:$G$2009),""))</f>
        <v/>
      </c>
      <c r="AO177" s="57">
        <f>IF(OR($A177="",AO$136=""),"",IFERROR(COUNTIFS('Employee Mapping'!$J$10:$J$2009,$A177,'Employee Mapping'!$K$10:$K$2009,AO$134,'Employee Mapping'!$L$10:$L$2009,AO$136)/COUNTA('Employee Mapping'!$G$10:$G$2009),""))</f>
        <v/>
      </c>
      <c r="AP177" s="57">
        <f>IF(OR($A177="",AP$136=""),"",IFERROR(COUNTIFS('Employee Mapping'!$J$10:$J$2009,$A177,'Employee Mapping'!$K$10:$K$2009,AP$134,'Employee Mapping'!$L$10:$L$2009,AP$136)/COUNTA('Employee Mapping'!$G$10:$G$2009),""))</f>
        <v/>
      </c>
      <c r="AQ177" s="57">
        <f>IF(OR($A177="",AQ$136=""),"",IFERROR(COUNTIFS('Employee Mapping'!$J$10:$J$2009,$A177,'Employee Mapping'!$K$10:$K$2009,AQ$134,'Employee Mapping'!$L$10:$L$2009,AQ$136)/COUNTA('Employee Mapping'!$G$10:$G$2009),""))</f>
        <v/>
      </c>
      <c r="AR177" s="57">
        <f>IF(OR($A177="",AR$136=""),"",IFERROR(COUNTIFS('Employee Mapping'!$J$10:$J$2009,$A177,'Employee Mapping'!$K$10:$K$2009,AR$134,'Employee Mapping'!$L$10:$L$2009,AR$136)/COUNTA('Employee Mapping'!$G$10:$G$2009),""))</f>
        <v/>
      </c>
      <c r="AS177" s="57">
        <f>IF(OR($A177="",AS$136=""),"",IFERROR(COUNTIFS('Employee Mapping'!$J$10:$J$2009,$A177,'Employee Mapping'!$K$10:$K$2009,AS$134,'Employee Mapping'!$L$10:$L$2009,AS$136)/COUNTA('Employee Mapping'!$G$10:$G$2009),""))</f>
        <v/>
      </c>
      <c r="AT177" s="57">
        <f>IF(OR($A177="",AT$136=""),"",IFERROR(COUNTIFS('Employee Mapping'!$J$10:$J$2009,$A177,'Employee Mapping'!$K$10:$K$2009,AT$134,'Employee Mapping'!$L$10:$L$2009,AT$136)/COUNTA('Employee Mapping'!$G$10:$G$2009),""))</f>
        <v/>
      </c>
      <c r="AU177" s="57">
        <f>IF(OR($A177="",AU$136=""),"",IFERROR(COUNTIFS('Employee Mapping'!$J$10:$J$2009,$A177,'Employee Mapping'!$K$10:$K$2009,AU$134,'Employee Mapping'!$L$10:$L$2009,AU$136)/COUNTA('Employee Mapping'!$G$10:$G$2009),""))</f>
        <v/>
      </c>
      <c r="AV177" s="57">
        <f>IF(OR($A177="",AV$136=""),"",IFERROR(COUNTIFS('Employee Mapping'!$J$10:$J$2009,$A177,'Employee Mapping'!$K$10:$K$2009,AV$134,'Employee Mapping'!$L$10:$L$2009,AV$136)/COUNTA('Employee Mapping'!$G$10:$G$2009),""))</f>
        <v/>
      </c>
      <c r="AW177" s="57">
        <f>IF(OR($A177="",AW$136=""),"",IFERROR(COUNTIFS('Employee Mapping'!$J$10:$J$2009,$A177,'Employee Mapping'!$K$10:$K$2009,AW$134,'Employee Mapping'!$L$10:$L$2009,AW$136)/COUNTA('Employee Mapping'!$G$10:$G$2009),""))</f>
        <v/>
      </c>
      <c r="AX177" s="57">
        <f>IF(OR($A177="",AX$136=""),"",IFERROR(COUNTIFS('Employee Mapping'!$J$10:$J$2009,$A177,'Employee Mapping'!$K$10:$K$2009,AX$134,'Employee Mapping'!$L$10:$L$2009,AX$136)/COUNTA('Employee Mapping'!$G$10:$G$2009),""))</f>
        <v/>
      </c>
      <c r="AY177" s="57">
        <f>IF(OR($A177="",AY$136=""),"",IFERROR(COUNTIFS('Employee Mapping'!$J$10:$J$2009,$A177,'Employee Mapping'!$K$10:$K$2009,AY$134,'Employee Mapping'!$L$10:$L$2009,AY$136)/COUNTA('Employee Mapping'!$G$10:$G$2009),""))</f>
        <v/>
      </c>
      <c r="AZ177" s="57">
        <f>IF(OR($A177="",AZ$136=""),"",IFERROR(COUNTIFS('Employee Mapping'!$J$10:$J$2009,$A177,'Employee Mapping'!$K$10:$K$2009,AZ$134,'Employee Mapping'!$L$10:$L$2009,AZ$136)/COUNTA('Employee Mapping'!$G$10:$G$2009),""))</f>
        <v/>
      </c>
      <c r="BA177" s="57">
        <f>IF(OR($A177="",BA$136=""),"",IFERROR(COUNTIFS('Employee Mapping'!$J$10:$J$2009,$A177,'Employee Mapping'!$K$10:$K$2009,BA$134,'Employee Mapping'!$L$10:$L$2009,BA$136)/COUNTA('Employee Mapping'!$G$10:$G$2009),""))</f>
        <v/>
      </c>
      <c r="BB177" s="57">
        <f>IF(OR($A177="",BB$136=""),"",IFERROR(COUNTIFS('Employee Mapping'!$J$10:$J$2009,$A177,'Employee Mapping'!$K$10:$K$2009,BB$134,'Employee Mapping'!$L$10:$L$2009,BB$136)/COUNTA('Employee Mapping'!$G$10:$G$2009),""))</f>
        <v/>
      </c>
      <c r="BC177" s="57">
        <f>IF(OR($A177="",BC$136=""),"",IFERROR(COUNTIFS('Employee Mapping'!$J$10:$J$2009,$A177,'Employee Mapping'!$K$10:$K$2009,BC$134,'Employee Mapping'!$L$10:$L$2009,BC$136)/COUNTA('Employee Mapping'!$G$10:$G$2009),""))</f>
        <v/>
      </c>
      <c r="BD177" s="57">
        <f>IF(OR($A177="",BD$136=""),"",IFERROR(COUNTIFS('Employee Mapping'!$J$10:$J$2009,$A177,'Employee Mapping'!$K$10:$K$2009,BD$134,'Employee Mapping'!$L$10:$L$2009,BD$136)/COUNTA('Employee Mapping'!$G$10:$G$2009),""))</f>
        <v/>
      </c>
      <c r="BE177" s="57">
        <f>IF(OR($A177="",BE$136=""),"",IFERROR(COUNTIFS('Employee Mapping'!$J$10:$J$2009,$A177,'Employee Mapping'!$K$10:$K$2009,BE$134,'Employee Mapping'!$L$10:$L$2009,BE$136)/COUNTA('Employee Mapping'!$G$10:$G$2009),""))</f>
        <v/>
      </c>
      <c r="BF177" s="57">
        <f>IF(OR($A177="",BF$136=""),"",IFERROR(COUNTIFS('Employee Mapping'!$J$10:$J$2009,$A177,'Employee Mapping'!$K$10:$K$2009,BF$134,'Employee Mapping'!$L$10:$L$2009,BF$136)/COUNTA('Employee Mapping'!$G$10:$G$2009),""))</f>
        <v/>
      </c>
      <c r="BG177" s="57">
        <f>IF(OR($A177="",BG$136=""),"",IFERROR(COUNTIFS('Employee Mapping'!$J$10:$J$2009,$A177,'Employee Mapping'!$K$10:$K$2009,BG$134,'Employee Mapping'!$L$10:$L$2009,BG$136)/COUNTA('Employee Mapping'!$G$10:$G$2009),""))</f>
        <v/>
      </c>
      <c r="BH177" s="57">
        <f>IF(OR($A177="",BH$136=""),"",IFERROR(COUNTIFS('Employee Mapping'!$J$10:$J$2009,$A177,'Employee Mapping'!$K$10:$K$2009,BH$134,'Employee Mapping'!$L$10:$L$2009,BH$136)/COUNTA('Employee Mapping'!$G$10:$G$2009),""))</f>
        <v/>
      </c>
      <c r="BI177" s="57">
        <f>IF(OR($A177="",BI$136=""),"",IFERROR(COUNTIFS('Employee Mapping'!$J$10:$J$2009,$A177,'Employee Mapping'!$K$10:$K$2009,BI$134,'Employee Mapping'!$L$10:$L$2009,BI$136)/COUNTA('Employee Mapping'!$G$10:$G$2009),""))</f>
        <v/>
      </c>
      <c r="BJ177" s="57">
        <f>IF(OR($A177="",BJ$136=""),"",IFERROR(COUNTIFS('Employee Mapping'!$J$10:$J$2009,$A177,'Employee Mapping'!$K$10:$K$2009,BJ$134,'Employee Mapping'!$L$10:$L$2009,BJ$136)/COUNTA('Employee Mapping'!$G$10:$G$2009),""))</f>
        <v/>
      </c>
      <c r="BK177" s="57">
        <f>IF(OR($A177="",BK$136=""),"",IFERROR(COUNTIFS('Employee Mapping'!$J$10:$J$2009,$A177,'Employee Mapping'!$K$10:$K$2009,BK$134,'Employee Mapping'!$L$10:$L$2009,BK$136)/COUNTA('Employee Mapping'!$G$10:$G$2009),""))</f>
        <v/>
      </c>
      <c r="BL177" s="57">
        <f>IF(OR($A177="",BL$136=""),"",IFERROR(COUNTIFS('Employee Mapping'!$J$10:$J$2009,$A177,'Employee Mapping'!$K$10:$K$2009,BL$134,'Employee Mapping'!$L$10:$L$2009,BL$136)/COUNTA('Employee Mapping'!$G$10:$G$2009),""))</f>
        <v/>
      </c>
      <c r="BM177" s="57">
        <f>IF(OR($A177="",BM$136=""),"",IFERROR(COUNTIFS('Employee Mapping'!$J$10:$J$2009,$A177,'Employee Mapping'!$K$10:$K$2009,BM$134,'Employee Mapping'!$L$10:$L$2009,BM$136)/COUNTA('Employee Mapping'!$G$10:$G$2009),""))</f>
        <v/>
      </c>
      <c r="BN177" s="57">
        <f>IF(OR($A177="",BN$136=""),"",IFERROR(COUNTIFS('Employee Mapping'!$J$10:$J$2009,$A177,'Employee Mapping'!$K$10:$K$2009,BN$134,'Employee Mapping'!$L$10:$L$2009,BN$136)/COUNTA('Employee Mapping'!$G$10:$G$2009),""))</f>
        <v/>
      </c>
      <c r="BO177" s="57">
        <f>IF(OR($A177="",BO$136=""),"",IFERROR(COUNTIFS('Employee Mapping'!$J$10:$J$2009,$A177,'Employee Mapping'!$K$10:$K$2009,BO$134,'Employee Mapping'!$L$10:$L$2009,BO$136)/COUNTA('Employee Mapping'!$G$10:$G$2009),""))</f>
        <v/>
      </c>
      <c r="BP177" s="57">
        <f>IF(OR($A177="",BP$136=""),"",IFERROR(COUNTIFS('Employee Mapping'!$J$10:$J$2009,$A177,'Employee Mapping'!$K$10:$K$2009,BP$134,'Employee Mapping'!$L$10:$L$2009,BP$136)/COUNTA('Employee Mapping'!$G$10:$G$2009),""))</f>
        <v/>
      </c>
      <c r="BQ177" s="57">
        <f>IF(OR($A177="",BQ$136=""),"",IFERROR(COUNTIFS('Employee Mapping'!$J$10:$J$2009,$A177,'Employee Mapping'!$K$10:$K$2009,BQ$134,'Employee Mapping'!$L$10:$L$2009,BQ$136)/COUNTA('Employee Mapping'!$G$10:$G$2009),""))</f>
        <v/>
      </c>
      <c r="BR177" s="57">
        <f>IF(OR($A177="",BR$136=""),"",IFERROR(COUNTIFS('Employee Mapping'!$J$10:$J$2009,$A177,'Employee Mapping'!$K$10:$K$2009,BR$134,'Employee Mapping'!$L$10:$L$2009,BR$136)/COUNTA('Employee Mapping'!$G$10:$G$2009),""))</f>
        <v/>
      </c>
      <c r="BS177" s="57">
        <f>IF(OR($A177="",BS$136=""),"",IFERROR(COUNTIFS('Employee Mapping'!$J$10:$J$2009,$A177,'Employee Mapping'!$K$10:$K$2009,BS$134,'Employee Mapping'!$L$10:$L$2009,BS$136)/COUNTA('Employee Mapping'!$G$10:$G$2009),""))</f>
        <v/>
      </c>
      <c r="BT177" s="57">
        <f>IF(OR($A177="",BT$136=""),"",IFERROR(COUNTIFS('Employee Mapping'!$J$10:$J$2009,$A177,'Employee Mapping'!$K$10:$K$2009,BT$134,'Employee Mapping'!$L$10:$L$2009,BT$136)/COUNTA('Employee Mapping'!$G$10:$G$2009),""))</f>
        <v/>
      </c>
      <c r="BU177" s="57">
        <f>IF(OR($A177="",BU$136=""),"",IFERROR(COUNTIFS('Employee Mapping'!$J$10:$J$2009,$A177,'Employee Mapping'!$K$10:$K$2009,BU$134,'Employee Mapping'!$L$10:$L$2009,BU$136)/COUNTA('Employee Mapping'!$G$10:$G$2009),""))</f>
        <v/>
      </c>
      <c r="BV177" s="57">
        <f>IF(OR($A177="",BV$136=""),"",IFERROR(COUNTIFS('Employee Mapping'!$J$10:$J$2009,$A177,'Employee Mapping'!$K$10:$K$2009,BV$134,'Employee Mapping'!$L$10:$L$2009,BV$136)/COUNTA('Employee Mapping'!$G$10:$G$2009),""))</f>
        <v/>
      </c>
      <c r="BW177" s="57">
        <f>IF(OR($A177="",BW$136=""),"",IFERROR(COUNTIFS('Employee Mapping'!$J$10:$J$2009,$A177,'Employee Mapping'!$K$10:$K$2009,BW$134,'Employee Mapping'!$L$10:$L$2009,BW$136)/COUNTA('Employee Mapping'!$G$10:$G$2009),""))</f>
        <v/>
      </c>
      <c r="BX177" s="57">
        <f>IF(OR($A177="",BX$136=""),"",IFERROR(COUNTIFS('Employee Mapping'!$J$10:$J$2009,$A177,'Employee Mapping'!$K$10:$K$2009,BX$134,'Employee Mapping'!$L$10:$L$2009,BX$136)/COUNTA('Employee Mapping'!$G$10:$G$2009),""))</f>
        <v/>
      </c>
      <c r="BY177" s="57">
        <f>IF(OR($A177="",BY$136=""),"",IFERROR(COUNTIFS('Employee Mapping'!$J$10:$J$2009,$A177,'Employee Mapping'!$K$10:$K$2009,BY$134,'Employee Mapping'!$L$10:$L$2009,BY$136)/COUNTA('Employee Mapping'!$G$10:$G$2009),""))</f>
        <v/>
      </c>
      <c r="BZ177" s="57">
        <f>IF(OR($A177="",BZ$136=""),"",IFERROR(COUNTIFS('Employee Mapping'!$J$10:$J$2009,$A177,'Employee Mapping'!$K$10:$K$2009,BZ$134,'Employee Mapping'!$L$10:$L$2009,BZ$136)/COUNTA('Employee Mapping'!$G$10:$G$2009),""))</f>
        <v/>
      </c>
      <c r="CA177" s="57">
        <f>IF(OR($A177="",CA$136=""),"",IFERROR(COUNTIFS('Employee Mapping'!$J$10:$J$2009,$A177,'Employee Mapping'!$K$10:$K$2009,CA$134,'Employee Mapping'!$L$10:$L$2009,CA$136)/COUNTA('Employee Mapping'!$G$10:$G$2009),""))</f>
        <v/>
      </c>
      <c r="CB177" s="57">
        <f>IF(OR($A177="",CB$136=""),"",IFERROR(COUNTIFS('Employee Mapping'!$J$10:$J$2009,$A177,'Employee Mapping'!$K$10:$K$2009,CB$134,'Employee Mapping'!$L$10:$L$2009,CB$136)/COUNTA('Employee Mapping'!$G$10:$G$2009),""))</f>
        <v/>
      </c>
      <c r="CC177" s="57">
        <f>IF(OR($A177="",CC$136=""),"",IFERROR(COUNTIFS('Employee Mapping'!$J$10:$J$2009,$A177,'Employee Mapping'!$K$10:$K$2009,CC$134,'Employee Mapping'!$L$10:$L$2009,CC$136)/COUNTA('Employee Mapping'!$G$10:$G$2009),""))</f>
        <v/>
      </c>
      <c r="CD177" s="57">
        <f>IF(OR($A177="",CD$136=""),"",IFERROR(COUNTIFS('Employee Mapping'!$J$10:$J$2009,$A177,'Employee Mapping'!$K$10:$K$2009,CD$134,'Employee Mapping'!$L$10:$L$2009,CD$136)/COUNTA('Employee Mapping'!$G$10:$G$2009),""))</f>
        <v/>
      </c>
      <c r="CE177" s="57">
        <f>IF(OR($A177="",CE$136=""),"",IFERROR(COUNTIFS('Employee Mapping'!$J$10:$J$2009,$A177,'Employee Mapping'!$K$10:$K$2009,CE$134,'Employee Mapping'!$L$10:$L$2009,CE$136)/COUNTA('Employee Mapping'!$G$10:$G$2009),""))</f>
        <v/>
      </c>
      <c r="CF177" s="57">
        <f>IF(OR($A177="",CF$136=""),"",IFERROR(COUNTIFS('Employee Mapping'!$J$10:$J$2009,$A177,'Employee Mapping'!$K$10:$K$2009,CF$134,'Employee Mapping'!$L$10:$L$2009,CF$136)/COUNTA('Employee Mapping'!$G$10:$G$2009),""))</f>
        <v/>
      </c>
      <c r="CG177" s="57">
        <f>IF(OR($A177="",CG$136=""),"",IFERROR(COUNTIFS('Employee Mapping'!$J$10:$J$2009,$A177,'Employee Mapping'!$K$10:$K$2009,CG$134,'Employee Mapping'!$L$10:$L$2009,CG$136)/COUNTA('Employee Mapping'!$G$10:$G$2009),""))</f>
        <v/>
      </c>
      <c r="CH177" s="57">
        <f>IF(OR($A177="",CH$136=""),"",IFERROR(COUNTIFS('Employee Mapping'!$J$10:$J$2009,$A177,'Employee Mapping'!$K$10:$K$2009,CH$134,'Employee Mapping'!$L$10:$L$2009,CH$136)/COUNTA('Employee Mapping'!$G$10:$G$2009),""))</f>
        <v/>
      </c>
      <c r="CI177" s="57">
        <f>IF(OR($A177="",CI$136=""),"",IFERROR(COUNTIFS('Employee Mapping'!$J$10:$J$2009,$A177,'Employee Mapping'!$K$10:$K$2009,CI$134,'Employee Mapping'!$L$10:$L$2009,CI$136)/COUNTA('Employee Mapping'!$G$10:$G$2009),""))</f>
        <v/>
      </c>
      <c r="CJ177" s="57">
        <f>IF(OR($A177="",CJ$136=""),"",IFERROR(COUNTIFS('Employee Mapping'!$J$10:$J$2009,$A177,'Employee Mapping'!$K$10:$K$2009,CJ$134,'Employee Mapping'!$L$10:$L$2009,CJ$136)/COUNTA('Employee Mapping'!$G$10:$G$2009),""))</f>
        <v/>
      </c>
      <c r="CK177" s="57">
        <f>IF(OR($A177="",CK$136=""),"",IFERROR(COUNTIFS('Employee Mapping'!$J$10:$J$2009,$A177,'Employee Mapping'!$K$10:$K$2009,CK$134,'Employee Mapping'!$L$10:$L$2009,CK$136)/COUNTA('Employee Mapping'!$G$10:$G$2009),""))</f>
        <v/>
      </c>
      <c r="CL177" s="57">
        <f>IF(OR($A177="",CL$136=""),"",IFERROR(COUNTIFS('Employee Mapping'!$J$10:$J$2009,$A177,'Employee Mapping'!$K$10:$K$2009,CL$134,'Employee Mapping'!$L$10:$L$2009,CL$136)/COUNTA('Employee Mapping'!$G$10:$G$2009),""))</f>
        <v/>
      </c>
      <c r="CM177" s="57">
        <f>IF(OR($A177="",CM$136=""),"",IFERROR(COUNTIFS('Employee Mapping'!$J$10:$J$2009,$A177,'Employee Mapping'!$K$10:$K$2009,CM$134,'Employee Mapping'!$L$10:$L$2009,CM$136)/COUNTA('Employee Mapping'!$G$10:$G$2009),""))</f>
        <v/>
      </c>
      <c r="CN177" s="57">
        <f>IF(OR($A177="",CN$136=""),"",IFERROR(COUNTIFS('Employee Mapping'!$J$10:$J$2009,$A177,'Employee Mapping'!$K$10:$K$2009,CN$134,'Employee Mapping'!$L$10:$L$2009,CN$136)/COUNTA('Employee Mapping'!$G$10:$G$2009),""))</f>
        <v/>
      </c>
      <c r="CO177" s="57">
        <f>IF(OR($A177="",CO$136=""),"",IFERROR(COUNTIFS('Employee Mapping'!$J$10:$J$2009,$A177,'Employee Mapping'!$K$10:$K$2009,CO$134,'Employee Mapping'!$L$10:$L$2009,CO$136)/COUNTA('Employee Mapping'!$G$10:$G$2009),""))</f>
        <v/>
      </c>
      <c r="CP177" s="57">
        <f>IF(OR($A177="",CP$136=""),"",IFERROR(COUNTIFS('Employee Mapping'!$J$10:$J$2009,$A177,'Employee Mapping'!$K$10:$K$2009,CP$134,'Employee Mapping'!$L$10:$L$2009,CP$136)/COUNTA('Employee Mapping'!$G$10:$G$2009),""))</f>
        <v/>
      </c>
      <c r="CQ177" s="57">
        <f>IF(OR($A177="",CQ$136=""),"",IFERROR(COUNTIFS('Employee Mapping'!$J$10:$J$2009,$A177,'Employee Mapping'!$K$10:$K$2009,CQ$134,'Employee Mapping'!$L$10:$L$2009,CQ$136)/COUNTA('Employee Mapping'!$G$10:$G$2009),""))</f>
        <v/>
      </c>
      <c r="CR177" s="57">
        <f>IF(OR($A177="",CR$136=""),"",IFERROR(COUNTIFS('Employee Mapping'!$J$10:$J$2009,$A177,'Employee Mapping'!$K$10:$K$2009,CR$134,'Employee Mapping'!$L$10:$L$2009,CR$136)/COUNTA('Employee Mapping'!$G$10:$G$2009),""))</f>
        <v/>
      </c>
      <c r="CS177" s="57">
        <f>IF(OR($A177="",CS$136=""),"",IFERROR(COUNTIFS('Employee Mapping'!$J$10:$J$2009,$A177,'Employee Mapping'!$K$10:$K$2009,CS$134,'Employee Mapping'!$L$10:$L$2009,CS$136)/COUNTA('Employee Mapping'!$G$10:$G$2009),""))</f>
        <v/>
      </c>
      <c r="CT177" s="57">
        <f>IF(OR($A177="",CT$136=""),"",IFERROR(COUNTIFS('Employee Mapping'!$J$10:$J$2009,$A177,'Employee Mapping'!$K$10:$K$2009,CT$134,'Employee Mapping'!$L$10:$L$2009,CT$136)/COUNTA('Employee Mapping'!$G$10:$G$2009),""))</f>
        <v/>
      </c>
      <c r="CU177" s="58">
        <f>IF($A177="","",SUM(C177:CT177))</f>
        <v/>
      </c>
    </row>
    <row r="178">
      <c r="A178">
        <f>IF(SETUP!$C189="","",SETUP!$C189)</f>
        <v/>
      </c>
      <c r="B178" s="9">
        <f>IF(SETUP!$C189="","",SETUP!$B189&amp;" / "&amp;SETUP!$D189)</f>
        <v/>
      </c>
      <c r="C178" s="57">
        <f>IF(OR($A178="",C$136=""),"",IFERROR(COUNTIFS('Employee Mapping'!$J$10:$J$2009,$A178,'Employee Mapping'!$K$10:$K$2009,C$134,'Employee Mapping'!$L$10:$L$2009,C$136)/COUNTA('Employee Mapping'!$G$10:$G$2009),""))</f>
        <v/>
      </c>
      <c r="D178" s="57">
        <f>IF(OR($A178="",D$136=""),"",IFERROR(COUNTIFS('Employee Mapping'!$J$10:$J$2009,$A178,'Employee Mapping'!$K$10:$K$2009,D$134,'Employee Mapping'!$L$10:$L$2009,D$136)/COUNTA('Employee Mapping'!$G$10:$G$2009),""))</f>
        <v/>
      </c>
      <c r="E178" s="57">
        <f>IF(OR($A178="",E$136=""),"",IFERROR(COUNTIFS('Employee Mapping'!$J$10:$J$2009,$A178,'Employee Mapping'!$K$10:$K$2009,E$134,'Employee Mapping'!$L$10:$L$2009,E$136)/COUNTA('Employee Mapping'!$G$10:$G$2009),""))</f>
        <v/>
      </c>
      <c r="F178" s="57">
        <f>IF(OR($A178="",F$136=""),"",IFERROR(COUNTIFS('Employee Mapping'!$J$10:$J$2009,$A178,'Employee Mapping'!$K$10:$K$2009,F$134,'Employee Mapping'!$L$10:$L$2009,F$136)/COUNTA('Employee Mapping'!$G$10:$G$2009),""))</f>
        <v/>
      </c>
      <c r="G178" s="57">
        <f>IF(OR($A178="",G$136=""),"",IFERROR(COUNTIFS('Employee Mapping'!$J$10:$J$2009,$A178,'Employee Mapping'!$K$10:$K$2009,G$134,'Employee Mapping'!$L$10:$L$2009,G$136)/COUNTA('Employee Mapping'!$G$10:$G$2009),""))</f>
        <v/>
      </c>
      <c r="H178" s="57">
        <f>IF(OR($A178="",H$136=""),"",IFERROR(COUNTIFS('Employee Mapping'!$J$10:$J$2009,$A178,'Employee Mapping'!$K$10:$K$2009,H$134,'Employee Mapping'!$L$10:$L$2009,H$136)/COUNTA('Employee Mapping'!$G$10:$G$2009),""))</f>
        <v/>
      </c>
      <c r="I178" s="57">
        <f>IF(OR($A178="",I$136=""),"",IFERROR(COUNTIFS('Employee Mapping'!$J$10:$J$2009,$A178,'Employee Mapping'!$K$10:$K$2009,I$134,'Employee Mapping'!$L$10:$L$2009,I$136)/COUNTA('Employee Mapping'!$G$10:$G$2009),""))</f>
        <v/>
      </c>
      <c r="J178" s="57">
        <f>IF(OR($A178="",J$136=""),"",IFERROR(COUNTIFS('Employee Mapping'!$J$10:$J$2009,$A178,'Employee Mapping'!$K$10:$K$2009,J$134,'Employee Mapping'!$L$10:$L$2009,J$136)/COUNTA('Employee Mapping'!$G$10:$G$2009),""))</f>
        <v/>
      </c>
      <c r="K178" s="57">
        <f>IF(OR($A178="",K$136=""),"",IFERROR(COUNTIFS('Employee Mapping'!$J$10:$J$2009,$A178,'Employee Mapping'!$K$10:$K$2009,K$134,'Employee Mapping'!$L$10:$L$2009,K$136)/COUNTA('Employee Mapping'!$G$10:$G$2009),""))</f>
        <v/>
      </c>
      <c r="L178" s="57">
        <f>IF(OR($A178="",L$136=""),"",IFERROR(COUNTIFS('Employee Mapping'!$J$10:$J$2009,$A178,'Employee Mapping'!$K$10:$K$2009,L$134,'Employee Mapping'!$L$10:$L$2009,L$136)/COUNTA('Employee Mapping'!$G$10:$G$2009),""))</f>
        <v/>
      </c>
      <c r="M178" s="57">
        <f>IF(OR($A178="",M$136=""),"",IFERROR(COUNTIFS('Employee Mapping'!$J$10:$J$2009,$A178,'Employee Mapping'!$K$10:$K$2009,M$134,'Employee Mapping'!$L$10:$L$2009,M$136)/COUNTA('Employee Mapping'!$G$10:$G$2009),""))</f>
        <v/>
      </c>
      <c r="N178" s="57">
        <f>IF(OR($A178="",N$136=""),"",IFERROR(COUNTIFS('Employee Mapping'!$J$10:$J$2009,$A178,'Employee Mapping'!$K$10:$K$2009,N$134,'Employee Mapping'!$L$10:$L$2009,N$136)/COUNTA('Employee Mapping'!$G$10:$G$2009),""))</f>
        <v/>
      </c>
      <c r="O178" s="57">
        <f>IF(OR($A178="",O$136=""),"",IFERROR(COUNTIFS('Employee Mapping'!$J$10:$J$2009,$A178,'Employee Mapping'!$K$10:$K$2009,O$134,'Employee Mapping'!$L$10:$L$2009,O$136)/COUNTA('Employee Mapping'!$G$10:$G$2009),""))</f>
        <v/>
      </c>
      <c r="P178" s="57">
        <f>IF(OR($A178="",P$136=""),"",IFERROR(COUNTIFS('Employee Mapping'!$J$10:$J$2009,$A178,'Employee Mapping'!$K$10:$K$2009,P$134,'Employee Mapping'!$L$10:$L$2009,P$136)/COUNTA('Employee Mapping'!$G$10:$G$2009),""))</f>
        <v/>
      </c>
      <c r="Q178" s="57">
        <f>IF(OR($A178="",Q$136=""),"",IFERROR(COUNTIFS('Employee Mapping'!$J$10:$J$2009,$A178,'Employee Mapping'!$K$10:$K$2009,Q$134,'Employee Mapping'!$L$10:$L$2009,Q$136)/COUNTA('Employee Mapping'!$G$10:$G$2009),""))</f>
        <v/>
      </c>
      <c r="R178" s="57">
        <f>IF(OR($A178="",R$136=""),"",IFERROR(COUNTIFS('Employee Mapping'!$J$10:$J$2009,$A178,'Employee Mapping'!$K$10:$K$2009,R$134,'Employee Mapping'!$L$10:$L$2009,R$136)/COUNTA('Employee Mapping'!$G$10:$G$2009),""))</f>
        <v/>
      </c>
      <c r="S178" s="57">
        <f>IF(OR($A178="",S$136=""),"",IFERROR(COUNTIFS('Employee Mapping'!$J$10:$J$2009,$A178,'Employee Mapping'!$K$10:$K$2009,S$134,'Employee Mapping'!$L$10:$L$2009,S$136)/COUNTA('Employee Mapping'!$G$10:$G$2009),""))</f>
        <v/>
      </c>
      <c r="T178" s="57">
        <f>IF(OR($A178="",T$136=""),"",IFERROR(COUNTIFS('Employee Mapping'!$J$10:$J$2009,$A178,'Employee Mapping'!$K$10:$K$2009,T$134,'Employee Mapping'!$L$10:$L$2009,T$136)/COUNTA('Employee Mapping'!$G$10:$G$2009),""))</f>
        <v/>
      </c>
      <c r="U178" s="57">
        <f>IF(OR($A178="",U$136=""),"",IFERROR(COUNTIFS('Employee Mapping'!$J$10:$J$2009,$A178,'Employee Mapping'!$K$10:$K$2009,U$134,'Employee Mapping'!$L$10:$L$2009,U$136)/COUNTA('Employee Mapping'!$G$10:$G$2009),""))</f>
        <v/>
      </c>
      <c r="V178" s="57">
        <f>IF(OR($A178="",V$136=""),"",IFERROR(COUNTIFS('Employee Mapping'!$J$10:$J$2009,$A178,'Employee Mapping'!$K$10:$K$2009,V$134,'Employee Mapping'!$L$10:$L$2009,V$136)/COUNTA('Employee Mapping'!$G$10:$G$2009),""))</f>
        <v/>
      </c>
      <c r="W178" s="57">
        <f>IF(OR($A178="",W$136=""),"",IFERROR(COUNTIFS('Employee Mapping'!$J$10:$J$2009,$A178,'Employee Mapping'!$K$10:$K$2009,W$134,'Employee Mapping'!$L$10:$L$2009,W$136)/COUNTA('Employee Mapping'!$G$10:$G$2009),""))</f>
        <v/>
      </c>
      <c r="X178" s="57">
        <f>IF(OR($A178="",X$136=""),"",IFERROR(COUNTIFS('Employee Mapping'!$J$10:$J$2009,$A178,'Employee Mapping'!$K$10:$K$2009,X$134,'Employee Mapping'!$L$10:$L$2009,X$136)/COUNTA('Employee Mapping'!$G$10:$G$2009),""))</f>
        <v/>
      </c>
      <c r="Y178" s="57">
        <f>IF(OR($A178="",Y$136=""),"",IFERROR(COUNTIFS('Employee Mapping'!$J$10:$J$2009,$A178,'Employee Mapping'!$K$10:$K$2009,Y$134,'Employee Mapping'!$L$10:$L$2009,Y$136)/COUNTA('Employee Mapping'!$G$10:$G$2009),""))</f>
        <v/>
      </c>
      <c r="Z178" s="57">
        <f>IF(OR($A178="",Z$136=""),"",IFERROR(COUNTIFS('Employee Mapping'!$J$10:$J$2009,$A178,'Employee Mapping'!$K$10:$K$2009,Z$134,'Employee Mapping'!$L$10:$L$2009,Z$136)/COUNTA('Employee Mapping'!$G$10:$G$2009),""))</f>
        <v/>
      </c>
      <c r="AA178" s="57">
        <f>IF(OR($A178="",AA$136=""),"",IFERROR(COUNTIFS('Employee Mapping'!$J$10:$J$2009,$A178,'Employee Mapping'!$K$10:$K$2009,AA$134,'Employee Mapping'!$L$10:$L$2009,AA$136)/COUNTA('Employee Mapping'!$G$10:$G$2009),""))</f>
        <v/>
      </c>
      <c r="AB178" s="57">
        <f>IF(OR($A178="",AB$136=""),"",IFERROR(COUNTIFS('Employee Mapping'!$J$10:$J$2009,$A178,'Employee Mapping'!$K$10:$K$2009,AB$134,'Employee Mapping'!$L$10:$L$2009,AB$136)/COUNTA('Employee Mapping'!$G$10:$G$2009),""))</f>
        <v/>
      </c>
      <c r="AC178" s="57">
        <f>IF(OR($A178="",AC$136=""),"",IFERROR(COUNTIFS('Employee Mapping'!$J$10:$J$2009,$A178,'Employee Mapping'!$K$10:$K$2009,AC$134,'Employee Mapping'!$L$10:$L$2009,AC$136)/COUNTA('Employee Mapping'!$G$10:$G$2009),""))</f>
        <v/>
      </c>
      <c r="AD178" s="57">
        <f>IF(OR($A178="",AD$136=""),"",IFERROR(COUNTIFS('Employee Mapping'!$J$10:$J$2009,$A178,'Employee Mapping'!$K$10:$K$2009,AD$134,'Employee Mapping'!$L$10:$L$2009,AD$136)/COUNTA('Employee Mapping'!$G$10:$G$2009),""))</f>
        <v/>
      </c>
      <c r="AE178" s="57">
        <f>IF(OR($A178="",AE$136=""),"",IFERROR(COUNTIFS('Employee Mapping'!$J$10:$J$2009,$A178,'Employee Mapping'!$K$10:$K$2009,AE$134,'Employee Mapping'!$L$10:$L$2009,AE$136)/COUNTA('Employee Mapping'!$G$10:$G$2009),""))</f>
        <v/>
      </c>
      <c r="AF178" s="57">
        <f>IF(OR($A178="",AF$136=""),"",IFERROR(COUNTIFS('Employee Mapping'!$J$10:$J$2009,$A178,'Employee Mapping'!$K$10:$K$2009,AF$134,'Employee Mapping'!$L$10:$L$2009,AF$136)/COUNTA('Employee Mapping'!$G$10:$G$2009),""))</f>
        <v/>
      </c>
      <c r="AG178" s="57">
        <f>IF(OR($A178="",AG$136=""),"",IFERROR(COUNTIFS('Employee Mapping'!$J$10:$J$2009,$A178,'Employee Mapping'!$K$10:$K$2009,AG$134,'Employee Mapping'!$L$10:$L$2009,AG$136)/COUNTA('Employee Mapping'!$G$10:$G$2009),""))</f>
        <v/>
      </c>
      <c r="AH178" s="57">
        <f>IF(OR($A178="",AH$136=""),"",IFERROR(COUNTIFS('Employee Mapping'!$J$10:$J$2009,$A178,'Employee Mapping'!$K$10:$K$2009,AH$134,'Employee Mapping'!$L$10:$L$2009,AH$136)/COUNTA('Employee Mapping'!$G$10:$G$2009),""))</f>
        <v/>
      </c>
      <c r="AI178" s="57">
        <f>IF(OR($A178="",AI$136=""),"",IFERROR(COUNTIFS('Employee Mapping'!$J$10:$J$2009,$A178,'Employee Mapping'!$K$10:$K$2009,AI$134,'Employee Mapping'!$L$10:$L$2009,AI$136)/COUNTA('Employee Mapping'!$G$10:$G$2009),""))</f>
        <v/>
      </c>
      <c r="AJ178" s="57">
        <f>IF(OR($A178="",AJ$136=""),"",IFERROR(COUNTIFS('Employee Mapping'!$J$10:$J$2009,$A178,'Employee Mapping'!$K$10:$K$2009,AJ$134,'Employee Mapping'!$L$10:$L$2009,AJ$136)/COUNTA('Employee Mapping'!$G$10:$G$2009),""))</f>
        <v/>
      </c>
      <c r="AK178" s="57">
        <f>IF(OR($A178="",AK$136=""),"",IFERROR(COUNTIFS('Employee Mapping'!$J$10:$J$2009,$A178,'Employee Mapping'!$K$10:$K$2009,AK$134,'Employee Mapping'!$L$10:$L$2009,AK$136)/COUNTA('Employee Mapping'!$G$10:$G$2009),""))</f>
        <v/>
      </c>
      <c r="AL178" s="57">
        <f>IF(OR($A178="",AL$136=""),"",IFERROR(COUNTIFS('Employee Mapping'!$J$10:$J$2009,$A178,'Employee Mapping'!$K$10:$K$2009,AL$134,'Employee Mapping'!$L$10:$L$2009,AL$136)/COUNTA('Employee Mapping'!$G$10:$G$2009),""))</f>
        <v/>
      </c>
      <c r="AM178" s="57">
        <f>IF(OR($A178="",AM$136=""),"",IFERROR(COUNTIFS('Employee Mapping'!$J$10:$J$2009,$A178,'Employee Mapping'!$K$10:$K$2009,AM$134,'Employee Mapping'!$L$10:$L$2009,AM$136)/COUNTA('Employee Mapping'!$G$10:$G$2009),""))</f>
        <v/>
      </c>
      <c r="AN178" s="57">
        <f>IF(OR($A178="",AN$136=""),"",IFERROR(COUNTIFS('Employee Mapping'!$J$10:$J$2009,$A178,'Employee Mapping'!$K$10:$K$2009,AN$134,'Employee Mapping'!$L$10:$L$2009,AN$136)/COUNTA('Employee Mapping'!$G$10:$G$2009),""))</f>
        <v/>
      </c>
      <c r="AO178" s="57">
        <f>IF(OR($A178="",AO$136=""),"",IFERROR(COUNTIFS('Employee Mapping'!$J$10:$J$2009,$A178,'Employee Mapping'!$K$10:$K$2009,AO$134,'Employee Mapping'!$L$10:$L$2009,AO$136)/COUNTA('Employee Mapping'!$G$10:$G$2009),""))</f>
        <v/>
      </c>
      <c r="AP178" s="57">
        <f>IF(OR($A178="",AP$136=""),"",IFERROR(COUNTIFS('Employee Mapping'!$J$10:$J$2009,$A178,'Employee Mapping'!$K$10:$K$2009,AP$134,'Employee Mapping'!$L$10:$L$2009,AP$136)/COUNTA('Employee Mapping'!$G$10:$G$2009),""))</f>
        <v/>
      </c>
      <c r="AQ178" s="57">
        <f>IF(OR($A178="",AQ$136=""),"",IFERROR(COUNTIFS('Employee Mapping'!$J$10:$J$2009,$A178,'Employee Mapping'!$K$10:$K$2009,AQ$134,'Employee Mapping'!$L$10:$L$2009,AQ$136)/COUNTA('Employee Mapping'!$G$10:$G$2009),""))</f>
        <v/>
      </c>
      <c r="AR178" s="57">
        <f>IF(OR($A178="",AR$136=""),"",IFERROR(COUNTIFS('Employee Mapping'!$J$10:$J$2009,$A178,'Employee Mapping'!$K$10:$K$2009,AR$134,'Employee Mapping'!$L$10:$L$2009,AR$136)/COUNTA('Employee Mapping'!$G$10:$G$2009),""))</f>
        <v/>
      </c>
      <c r="AS178" s="57">
        <f>IF(OR($A178="",AS$136=""),"",IFERROR(COUNTIFS('Employee Mapping'!$J$10:$J$2009,$A178,'Employee Mapping'!$K$10:$K$2009,AS$134,'Employee Mapping'!$L$10:$L$2009,AS$136)/COUNTA('Employee Mapping'!$G$10:$G$2009),""))</f>
        <v/>
      </c>
      <c r="AT178" s="57">
        <f>IF(OR($A178="",AT$136=""),"",IFERROR(COUNTIFS('Employee Mapping'!$J$10:$J$2009,$A178,'Employee Mapping'!$K$10:$K$2009,AT$134,'Employee Mapping'!$L$10:$L$2009,AT$136)/COUNTA('Employee Mapping'!$G$10:$G$2009),""))</f>
        <v/>
      </c>
      <c r="AU178" s="57">
        <f>IF(OR($A178="",AU$136=""),"",IFERROR(COUNTIFS('Employee Mapping'!$J$10:$J$2009,$A178,'Employee Mapping'!$K$10:$K$2009,AU$134,'Employee Mapping'!$L$10:$L$2009,AU$136)/COUNTA('Employee Mapping'!$G$10:$G$2009),""))</f>
        <v/>
      </c>
      <c r="AV178" s="57">
        <f>IF(OR($A178="",AV$136=""),"",IFERROR(COUNTIFS('Employee Mapping'!$J$10:$J$2009,$A178,'Employee Mapping'!$K$10:$K$2009,AV$134,'Employee Mapping'!$L$10:$L$2009,AV$136)/COUNTA('Employee Mapping'!$G$10:$G$2009),""))</f>
        <v/>
      </c>
      <c r="AW178" s="57">
        <f>IF(OR($A178="",AW$136=""),"",IFERROR(COUNTIFS('Employee Mapping'!$J$10:$J$2009,$A178,'Employee Mapping'!$K$10:$K$2009,AW$134,'Employee Mapping'!$L$10:$L$2009,AW$136)/COUNTA('Employee Mapping'!$G$10:$G$2009),""))</f>
        <v/>
      </c>
      <c r="AX178" s="57">
        <f>IF(OR($A178="",AX$136=""),"",IFERROR(COUNTIFS('Employee Mapping'!$J$10:$J$2009,$A178,'Employee Mapping'!$K$10:$K$2009,AX$134,'Employee Mapping'!$L$10:$L$2009,AX$136)/COUNTA('Employee Mapping'!$G$10:$G$2009),""))</f>
        <v/>
      </c>
      <c r="AY178" s="57">
        <f>IF(OR($A178="",AY$136=""),"",IFERROR(COUNTIFS('Employee Mapping'!$J$10:$J$2009,$A178,'Employee Mapping'!$K$10:$K$2009,AY$134,'Employee Mapping'!$L$10:$L$2009,AY$136)/COUNTA('Employee Mapping'!$G$10:$G$2009),""))</f>
        <v/>
      </c>
      <c r="AZ178" s="57">
        <f>IF(OR($A178="",AZ$136=""),"",IFERROR(COUNTIFS('Employee Mapping'!$J$10:$J$2009,$A178,'Employee Mapping'!$K$10:$K$2009,AZ$134,'Employee Mapping'!$L$10:$L$2009,AZ$136)/COUNTA('Employee Mapping'!$G$10:$G$2009),""))</f>
        <v/>
      </c>
      <c r="BA178" s="57">
        <f>IF(OR($A178="",BA$136=""),"",IFERROR(COUNTIFS('Employee Mapping'!$J$10:$J$2009,$A178,'Employee Mapping'!$K$10:$K$2009,BA$134,'Employee Mapping'!$L$10:$L$2009,BA$136)/COUNTA('Employee Mapping'!$G$10:$G$2009),""))</f>
        <v/>
      </c>
      <c r="BB178" s="57">
        <f>IF(OR($A178="",BB$136=""),"",IFERROR(COUNTIFS('Employee Mapping'!$J$10:$J$2009,$A178,'Employee Mapping'!$K$10:$K$2009,BB$134,'Employee Mapping'!$L$10:$L$2009,BB$136)/COUNTA('Employee Mapping'!$G$10:$G$2009),""))</f>
        <v/>
      </c>
      <c r="BC178" s="57">
        <f>IF(OR($A178="",BC$136=""),"",IFERROR(COUNTIFS('Employee Mapping'!$J$10:$J$2009,$A178,'Employee Mapping'!$K$10:$K$2009,BC$134,'Employee Mapping'!$L$10:$L$2009,BC$136)/COUNTA('Employee Mapping'!$G$10:$G$2009),""))</f>
        <v/>
      </c>
      <c r="BD178" s="57">
        <f>IF(OR($A178="",BD$136=""),"",IFERROR(COUNTIFS('Employee Mapping'!$J$10:$J$2009,$A178,'Employee Mapping'!$K$10:$K$2009,BD$134,'Employee Mapping'!$L$10:$L$2009,BD$136)/COUNTA('Employee Mapping'!$G$10:$G$2009),""))</f>
        <v/>
      </c>
      <c r="BE178" s="57">
        <f>IF(OR($A178="",BE$136=""),"",IFERROR(COUNTIFS('Employee Mapping'!$J$10:$J$2009,$A178,'Employee Mapping'!$K$10:$K$2009,BE$134,'Employee Mapping'!$L$10:$L$2009,BE$136)/COUNTA('Employee Mapping'!$G$10:$G$2009),""))</f>
        <v/>
      </c>
      <c r="BF178" s="57">
        <f>IF(OR($A178="",BF$136=""),"",IFERROR(COUNTIFS('Employee Mapping'!$J$10:$J$2009,$A178,'Employee Mapping'!$K$10:$K$2009,BF$134,'Employee Mapping'!$L$10:$L$2009,BF$136)/COUNTA('Employee Mapping'!$G$10:$G$2009),""))</f>
        <v/>
      </c>
      <c r="BG178" s="57">
        <f>IF(OR($A178="",BG$136=""),"",IFERROR(COUNTIFS('Employee Mapping'!$J$10:$J$2009,$A178,'Employee Mapping'!$K$10:$K$2009,BG$134,'Employee Mapping'!$L$10:$L$2009,BG$136)/COUNTA('Employee Mapping'!$G$10:$G$2009),""))</f>
        <v/>
      </c>
      <c r="BH178" s="57">
        <f>IF(OR($A178="",BH$136=""),"",IFERROR(COUNTIFS('Employee Mapping'!$J$10:$J$2009,$A178,'Employee Mapping'!$K$10:$K$2009,BH$134,'Employee Mapping'!$L$10:$L$2009,BH$136)/COUNTA('Employee Mapping'!$G$10:$G$2009),""))</f>
        <v/>
      </c>
      <c r="BI178" s="57">
        <f>IF(OR($A178="",BI$136=""),"",IFERROR(COUNTIFS('Employee Mapping'!$J$10:$J$2009,$A178,'Employee Mapping'!$K$10:$K$2009,BI$134,'Employee Mapping'!$L$10:$L$2009,BI$136)/COUNTA('Employee Mapping'!$G$10:$G$2009),""))</f>
        <v/>
      </c>
      <c r="BJ178" s="57">
        <f>IF(OR($A178="",BJ$136=""),"",IFERROR(COUNTIFS('Employee Mapping'!$J$10:$J$2009,$A178,'Employee Mapping'!$K$10:$K$2009,BJ$134,'Employee Mapping'!$L$10:$L$2009,BJ$136)/COUNTA('Employee Mapping'!$G$10:$G$2009),""))</f>
        <v/>
      </c>
      <c r="BK178" s="57">
        <f>IF(OR($A178="",BK$136=""),"",IFERROR(COUNTIFS('Employee Mapping'!$J$10:$J$2009,$A178,'Employee Mapping'!$K$10:$K$2009,BK$134,'Employee Mapping'!$L$10:$L$2009,BK$136)/COUNTA('Employee Mapping'!$G$10:$G$2009),""))</f>
        <v/>
      </c>
      <c r="BL178" s="57">
        <f>IF(OR($A178="",BL$136=""),"",IFERROR(COUNTIFS('Employee Mapping'!$J$10:$J$2009,$A178,'Employee Mapping'!$K$10:$K$2009,BL$134,'Employee Mapping'!$L$10:$L$2009,BL$136)/COUNTA('Employee Mapping'!$G$10:$G$2009),""))</f>
        <v/>
      </c>
      <c r="BM178" s="57">
        <f>IF(OR($A178="",BM$136=""),"",IFERROR(COUNTIFS('Employee Mapping'!$J$10:$J$2009,$A178,'Employee Mapping'!$K$10:$K$2009,BM$134,'Employee Mapping'!$L$10:$L$2009,BM$136)/COUNTA('Employee Mapping'!$G$10:$G$2009),""))</f>
        <v/>
      </c>
      <c r="BN178" s="57">
        <f>IF(OR($A178="",BN$136=""),"",IFERROR(COUNTIFS('Employee Mapping'!$J$10:$J$2009,$A178,'Employee Mapping'!$K$10:$K$2009,BN$134,'Employee Mapping'!$L$10:$L$2009,BN$136)/COUNTA('Employee Mapping'!$G$10:$G$2009),""))</f>
        <v/>
      </c>
      <c r="BO178" s="57">
        <f>IF(OR($A178="",BO$136=""),"",IFERROR(COUNTIFS('Employee Mapping'!$J$10:$J$2009,$A178,'Employee Mapping'!$K$10:$K$2009,BO$134,'Employee Mapping'!$L$10:$L$2009,BO$136)/COUNTA('Employee Mapping'!$G$10:$G$2009),""))</f>
        <v/>
      </c>
      <c r="BP178" s="57">
        <f>IF(OR($A178="",BP$136=""),"",IFERROR(COUNTIFS('Employee Mapping'!$J$10:$J$2009,$A178,'Employee Mapping'!$K$10:$K$2009,BP$134,'Employee Mapping'!$L$10:$L$2009,BP$136)/COUNTA('Employee Mapping'!$G$10:$G$2009),""))</f>
        <v/>
      </c>
      <c r="BQ178" s="57">
        <f>IF(OR($A178="",BQ$136=""),"",IFERROR(COUNTIFS('Employee Mapping'!$J$10:$J$2009,$A178,'Employee Mapping'!$K$10:$K$2009,BQ$134,'Employee Mapping'!$L$10:$L$2009,BQ$136)/COUNTA('Employee Mapping'!$G$10:$G$2009),""))</f>
        <v/>
      </c>
      <c r="BR178" s="57">
        <f>IF(OR($A178="",BR$136=""),"",IFERROR(COUNTIFS('Employee Mapping'!$J$10:$J$2009,$A178,'Employee Mapping'!$K$10:$K$2009,BR$134,'Employee Mapping'!$L$10:$L$2009,BR$136)/COUNTA('Employee Mapping'!$G$10:$G$2009),""))</f>
        <v/>
      </c>
      <c r="BS178" s="57">
        <f>IF(OR($A178="",BS$136=""),"",IFERROR(COUNTIFS('Employee Mapping'!$J$10:$J$2009,$A178,'Employee Mapping'!$K$10:$K$2009,BS$134,'Employee Mapping'!$L$10:$L$2009,BS$136)/COUNTA('Employee Mapping'!$G$10:$G$2009),""))</f>
        <v/>
      </c>
      <c r="BT178" s="57">
        <f>IF(OR($A178="",BT$136=""),"",IFERROR(COUNTIFS('Employee Mapping'!$J$10:$J$2009,$A178,'Employee Mapping'!$K$10:$K$2009,BT$134,'Employee Mapping'!$L$10:$L$2009,BT$136)/COUNTA('Employee Mapping'!$G$10:$G$2009),""))</f>
        <v/>
      </c>
      <c r="BU178" s="57">
        <f>IF(OR($A178="",BU$136=""),"",IFERROR(COUNTIFS('Employee Mapping'!$J$10:$J$2009,$A178,'Employee Mapping'!$K$10:$K$2009,BU$134,'Employee Mapping'!$L$10:$L$2009,BU$136)/COUNTA('Employee Mapping'!$G$10:$G$2009),""))</f>
        <v/>
      </c>
      <c r="BV178" s="57">
        <f>IF(OR($A178="",BV$136=""),"",IFERROR(COUNTIFS('Employee Mapping'!$J$10:$J$2009,$A178,'Employee Mapping'!$K$10:$K$2009,BV$134,'Employee Mapping'!$L$10:$L$2009,BV$136)/COUNTA('Employee Mapping'!$G$10:$G$2009),""))</f>
        <v/>
      </c>
      <c r="BW178" s="57">
        <f>IF(OR($A178="",BW$136=""),"",IFERROR(COUNTIFS('Employee Mapping'!$J$10:$J$2009,$A178,'Employee Mapping'!$K$10:$K$2009,BW$134,'Employee Mapping'!$L$10:$L$2009,BW$136)/COUNTA('Employee Mapping'!$G$10:$G$2009),""))</f>
        <v/>
      </c>
      <c r="BX178" s="57">
        <f>IF(OR($A178="",BX$136=""),"",IFERROR(COUNTIFS('Employee Mapping'!$J$10:$J$2009,$A178,'Employee Mapping'!$K$10:$K$2009,BX$134,'Employee Mapping'!$L$10:$L$2009,BX$136)/COUNTA('Employee Mapping'!$G$10:$G$2009),""))</f>
        <v/>
      </c>
      <c r="BY178" s="57">
        <f>IF(OR($A178="",BY$136=""),"",IFERROR(COUNTIFS('Employee Mapping'!$J$10:$J$2009,$A178,'Employee Mapping'!$K$10:$K$2009,BY$134,'Employee Mapping'!$L$10:$L$2009,BY$136)/COUNTA('Employee Mapping'!$G$10:$G$2009),""))</f>
        <v/>
      </c>
      <c r="BZ178" s="57">
        <f>IF(OR($A178="",BZ$136=""),"",IFERROR(COUNTIFS('Employee Mapping'!$J$10:$J$2009,$A178,'Employee Mapping'!$K$10:$K$2009,BZ$134,'Employee Mapping'!$L$10:$L$2009,BZ$136)/COUNTA('Employee Mapping'!$G$10:$G$2009),""))</f>
        <v/>
      </c>
      <c r="CA178" s="57">
        <f>IF(OR($A178="",CA$136=""),"",IFERROR(COUNTIFS('Employee Mapping'!$J$10:$J$2009,$A178,'Employee Mapping'!$K$10:$K$2009,CA$134,'Employee Mapping'!$L$10:$L$2009,CA$136)/COUNTA('Employee Mapping'!$G$10:$G$2009),""))</f>
        <v/>
      </c>
      <c r="CB178" s="57">
        <f>IF(OR($A178="",CB$136=""),"",IFERROR(COUNTIFS('Employee Mapping'!$J$10:$J$2009,$A178,'Employee Mapping'!$K$10:$K$2009,CB$134,'Employee Mapping'!$L$10:$L$2009,CB$136)/COUNTA('Employee Mapping'!$G$10:$G$2009),""))</f>
        <v/>
      </c>
      <c r="CC178" s="57">
        <f>IF(OR($A178="",CC$136=""),"",IFERROR(COUNTIFS('Employee Mapping'!$J$10:$J$2009,$A178,'Employee Mapping'!$K$10:$K$2009,CC$134,'Employee Mapping'!$L$10:$L$2009,CC$136)/COUNTA('Employee Mapping'!$G$10:$G$2009),""))</f>
        <v/>
      </c>
      <c r="CD178" s="57">
        <f>IF(OR($A178="",CD$136=""),"",IFERROR(COUNTIFS('Employee Mapping'!$J$10:$J$2009,$A178,'Employee Mapping'!$K$10:$K$2009,CD$134,'Employee Mapping'!$L$10:$L$2009,CD$136)/COUNTA('Employee Mapping'!$G$10:$G$2009),""))</f>
        <v/>
      </c>
      <c r="CE178" s="57">
        <f>IF(OR($A178="",CE$136=""),"",IFERROR(COUNTIFS('Employee Mapping'!$J$10:$J$2009,$A178,'Employee Mapping'!$K$10:$K$2009,CE$134,'Employee Mapping'!$L$10:$L$2009,CE$136)/COUNTA('Employee Mapping'!$G$10:$G$2009),""))</f>
        <v/>
      </c>
      <c r="CF178" s="57">
        <f>IF(OR($A178="",CF$136=""),"",IFERROR(COUNTIFS('Employee Mapping'!$J$10:$J$2009,$A178,'Employee Mapping'!$K$10:$K$2009,CF$134,'Employee Mapping'!$L$10:$L$2009,CF$136)/COUNTA('Employee Mapping'!$G$10:$G$2009),""))</f>
        <v/>
      </c>
      <c r="CG178" s="57">
        <f>IF(OR($A178="",CG$136=""),"",IFERROR(COUNTIFS('Employee Mapping'!$J$10:$J$2009,$A178,'Employee Mapping'!$K$10:$K$2009,CG$134,'Employee Mapping'!$L$10:$L$2009,CG$136)/COUNTA('Employee Mapping'!$G$10:$G$2009),""))</f>
        <v/>
      </c>
      <c r="CH178" s="57">
        <f>IF(OR($A178="",CH$136=""),"",IFERROR(COUNTIFS('Employee Mapping'!$J$10:$J$2009,$A178,'Employee Mapping'!$K$10:$K$2009,CH$134,'Employee Mapping'!$L$10:$L$2009,CH$136)/COUNTA('Employee Mapping'!$G$10:$G$2009),""))</f>
        <v/>
      </c>
      <c r="CI178" s="57">
        <f>IF(OR($A178="",CI$136=""),"",IFERROR(COUNTIFS('Employee Mapping'!$J$10:$J$2009,$A178,'Employee Mapping'!$K$10:$K$2009,CI$134,'Employee Mapping'!$L$10:$L$2009,CI$136)/COUNTA('Employee Mapping'!$G$10:$G$2009),""))</f>
        <v/>
      </c>
      <c r="CJ178" s="57">
        <f>IF(OR($A178="",CJ$136=""),"",IFERROR(COUNTIFS('Employee Mapping'!$J$10:$J$2009,$A178,'Employee Mapping'!$K$10:$K$2009,CJ$134,'Employee Mapping'!$L$10:$L$2009,CJ$136)/COUNTA('Employee Mapping'!$G$10:$G$2009),""))</f>
        <v/>
      </c>
      <c r="CK178" s="57">
        <f>IF(OR($A178="",CK$136=""),"",IFERROR(COUNTIFS('Employee Mapping'!$J$10:$J$2009,$A178,'Employee Mapping'!$K$10:$K$2009,CK$134,'Employee Mapping'!$L$10:$L$2009,CK$136)/COUNTA('Employee Mapping'!$G$10:$G$2009),""))</f>
        <v/>
      </c>
      <c r="CL178" s="57">
        <f>IF(OR($A178="",CL$136=""),"",IFERROR(COUNTIFS('Employee Mapping'!$J$10:$J$2009,$A178,'Employee Mapping'!$K$10:$K$2009,CL$134,'Employee Mapping'!$L$10:$L$2009,CL$136)/COUNTA('Employee Mapping'!$G$10:$G$2009),""))</f>
        <v/>
      </c>
      <c r="CM178" s="57">
        <f>IF(OR($A178="",CM$136=""),"",IFERROR(COUNTIFS('Employee Mapping'!$J$10:$J$2009,$A178,'Employee Mapping'!$K$10:$K$2009,CM$134,'Employee Mapping'!$L$10:$L$2009,CM$136)/COUNTA('Employee Mapping'!$G$10:$G$2009),""))</f>
        <v/>
      </c>
      <c r="CN178" s="57">
        <f>IF(OR($A178="",CN$136=""),"",IFERROR(COUNTIFS('Employee Mapping'!$J$10:$J$2009,$A178,'Employee Mapping'!$K$10:$K$2009,CN$134,'Employee Mapping'!$L$10:$L$2009,CN$136)/COUNTA('Employee Mapping'!$G$10:$G$2009),""))</f>
        <v/>
      </c>
      <c r="CO178" s="57">
        <f>IF(OR($A178="",CO$136=""),"",IFERROR(COUNTIFS('Employee Mapping'!$J$10:$J$2009,$A178,'Employee Mapping'!$K$10:$K$2009,CO$134,'Employee Mapping'!$L$10:$L$2009,CO$136)/COUNTA('Employee Mapping'!$G$10:$G$2009),""))</f>
        <v/>
      </c>
      <c r="CP178" s="57">
        <f>IF(OR($A178="",CP$136=""),"",IFERROR(COUNTIFS('Employee Mapping'!$J$10:$J$2009,$A178,'Employee Mapping'!$K$10:$K$2009,CP$134,'Employee Mapping'!$L$10:$L$2009,CP$136)/COUNTA('Employee Mapping'!$G$10:$G$2009),""))</f>
        <v/>
      </c>
      <c r="CQ178" s="57">
        <f>IF(OR($A178="",CQ$136=""),"",IFERROR(COUNTIFS('Employee Mapping'!$J$10:$J$2009,$A178,'Employee Mapping'!$K$10:$K$2009,CQ$134,'Employee Mapping'!$L$10:$L$2009,CQ$136)/COUNTA('Employee Mapping'!$G$10:$G$2009),""))</f>
        <v/>
      </c>
      <c r="CR178" s="57">
        <f>IF(OR($A178="",CR$136=""),"",IFERROR(COUNTIFS('Employee Mapping'!$J$10:$J$2009,$A178,'Employee Mapping'!$K$10:$K$2009,CR$134,'Employee Mapping'!$L$10:$L$2009,CR$136)/COUNTA('Employee Mapping'!$G$10:$G$2009),""))</f>
        <v/>
      </c>
      <c r="CS178" s="57">
        <f>IF(OR($A178="",CS$136=""),"",IFERROR(COUNTIFS('Employee Mapping'!$J$10:$J$2009,$A178,'Employee Mapping'!$K$10:$K$2009,CS$134,'Employee Mapping'!$L$10:$L$2009,CS$136)/COUNTA('Employee Mapping'!$G$10:$G$2009),""))</f>
        <v/>
      </c>
      <c r="CT178" s="57">
        <f>IF(OR($A178="",CT$136=""),"",IFERROR(COUNTIFS('Employee Mapping'!$J$10:$J$2009,$A178,'Employee Mapping'!$K$10:$K$2009,CT$134,'Employee Mapping'!$L$10:$L$2009,CT$136)/COUNTA('Employee Mapping'!$G$10:$G$2009),""))</f>
        <v/>
      </c>
      <c r="CU178" s="58">
        <f>IF($A178="","",SUM(C178:CT178))</f>
        <v/>
      </c>
    </row>
    <row r="179">
      <c r="A179">
        <f>IF(SETUP!$C190="","",SETUP!$C190)</f>
        <v/>
      </c>
      <c r="B179" s="9">
        <f>IF(SETUP!$C190="","",SETUP!$B190&amp;" / "&amp;SETUP!$D190)</f>
        <v/>
      </c>
      <c r="C179" s="57">
        <f>IF(OR($A179="",C$136=""),"",IFERROR(COUNTIFS('Employee Mapping'!$J$10:$J$2009,$A179,'Employee Mapping'!$K$10:$K$2009,C$134,'Employee Mapping'!$L$10:$L$2009,C$136)/COUNTA('Employee Mapping'!$G$10:$G$2009),""))</f>
        <v/>
      </c>
      <c r="D179" s="57">
        <f>IF(OR($A179="",D$136=""),"",IFERROR(COUNTIFS('Employee Mapping'!$J$10:$J$2009,$A179,'Employee Mapping'!$K$10:$K$2009,D$134,'Employee Mapping'!$L$10:$L$2009,D$136)/COUNTA('Employee Mapping'!$G$10:$G$2009),""))</f>
        <v/>
      </c>
      <c r="E179" s="57">
        <f>IF(OR($A179="",E$136=""),"",IFERROR(COUNTIFS('Employee Mapping'!$J$10:$J$2009,$A179,'Employee Mapping'!$K$10:$K$2009,E$134,'Employee Mapping'!$L$10:$L$2009,E$136)/COUNTA('Employee Mapping'!$G$10:$G$2009),""))</f>
        <v/>
      </c>
      <c r="F179" s="57">
        <f>IF(OR($A179="",F$136=""),"",IFERROR(COUNTIFS('Employee Mapping'!$J$10:$J$2009,$A179,'Employee Mapping'!$K$10:$K$2009,F$134,'Employee Mapping'!$L$10:$L$2009,F$136)/COUNTA('Employee Mapping'!$G$10:$G$2009),""))</f>
        <v/>
      </c>
      <c r="G179" s="57">
        <f>IF(OR($A179="",G$136=""),"",IFERROR(COUNTIFS('Employee Mapping'!$J$10:$J$2009,$A179,'Employee Mapping'!$K$10:$K$2009,G$134,'Employee Mapping'!$L$10:$L$2009,G$136)/COUNTA('Employee Mapping'!$G$10:$G$2009),""))</f>
        <v/>
      </c>
      <c r="H179" s="57">
        <f>IF(OR($A179="",H$136=""),"",IFERROR(COUNTIFS('Employee Mapping'!$J$10:$J$2009,$A179,'Employee Mapping'!$K$10:$K$2009,H$134,'Employee Mapping'!$L$10:$L$2009,H$136)/COUNTA('Employee Mapping'!$G$10:$G$2009),""))</f>
        <v/>
      </c>
      <c r="I179" s="57">
        <f>IF(OR($A179="",I$136=""),"",IFERROR(COUNTIFS('Employee Mapping'!$J$10:$J$2009,$A179,'Employee Mapping'!$K$10:$K$2009,I$134,'Employee Mapping'!$L$10:$L$2009,I$136)/COUNTA('Employee Mapping'!$G$10:$G$2009),""))</f>
        <v/>
      </c>
      <c r="J179" s="57">
        <f>IF(OR($A179="",J$136=""),"",IFERROR(COUNTIFS('Employee Mapping'!$J$10:$J$2009,$A179,'Employee Mapping'!$K$10:$K$2009,J$134,'Employee Mapping'!$L$10:$L$2009,J$136)/COUNTA('Employee Mapping'!$G$10:$G$2009),""))</f>
        <v/>
      </c>
      <c r="K179" s="57">
        <f>IF(OR($A179="",K$136=""),"",IFERROR(COUNTIFS('Employee Mapping'!$J$10:$J$2009,$A179,'Employee Mapping'!$K$10:$K$2009,K$134,'Employee Mapping'!$L$10:$L$2009,K$136)/COUNTA('Employee Mapping'!$G$10:$G$2009),""))</f>
        <v/>
      </c>
      <c r="L179" s="57">
        <f>IF(OR($A179="",L$136=""),"",IFERROR(COUNTIFS('Employee Mapping'!$J$10:$J$2009,$A179,'Employee Mapping'!$K$10:$K$2009,L$134,'Employee Mapping'!$L$10:$L$2009,L$136)/COUNTA('Employee Mapping'!$G$10:$G$2009),""))</f>
        <v/>
      </c>
      <c r="M179" s="57">
        <f>IF(OR($A179="",M$136=""),"",IFERROR(COUNTIFS('Employee Mapping'!$J$10:$J$2009,$A179,'Employee Mapping'!$K$10:$K$2009,M$134,'Employee Mapping'!$L$10:$L$2009,M$136)/COUNTA('Employee Mapping'!$G$10:$G$2009),""))</f>
        <v/>
      </c>
      <c r="N179" s="57">
        <f>IF(OR($A179="",N$136=""),"",IFERROR(COUNTIFS('Employee Mapping'!$J$10:$J$2009,$A179,'Employee Mapping'!$K$10:$K$2009,N$134,'Employee Mapping'!$L$10:$L$2009,N$136)/COUNTA('Employee Mapping'!$G$10:$G$2009),""))</f>
        <v/>
      </c>
      <c r="O179" s="57">
        <f>IF(OR($A179="",O$136=""),"",IFERROR(COUNTIFS('Employee Mapping'!$J$10:$J$2009,$A179,'Employee Mapping'!$K$10:$K$2009,O$134,'Employee Mapping'!$L$10:$L$2009,O$136)/COUNTA('Employee Mapping'!$G$10:$G$2009),""))</f>
        <v/>
      </c>
      <c r="P179" s="57">
        <f>IF(OR($A179="",P$136=""),"",IFERROR(COUNTIFS('Employee Mapping'!$J$10:$J$2009,$A179,'Employee Mapping'!$K$10:$K$2009,P$134,'Employee Mapping'!$L$10:$L$2009,P$136)/COUNTA('Employee Mapping'!$G$10:$G$2009),""))</f>
        <v/>
      </c>
      <c r="Q179" s="57">
        <f>IF(OR($A179="",Q$136=""),"",IFERROR(COUNTIFS('Employee Mapping'!$J$10:$J$2009,$A179,'Employee Mapping'!$K$10:$K$2009,Q$134,'Employee Mapping'!$L$10:$L$2009,Q$136)/COUNTA('Employee Mapping'!$G$10:$G$2009),""))</f>
        <v/>
      </c>
      <c r="R179" s="57">
        <f>IF(OR($A179="",R$136=""),"",IFERROR(COUNTIFS('Employee Mapping'!$J$10:$J$2009,$A179,'Employee Mapping'!$K$10:$K$2009,R$134,'Employee Mapping'!$L$10:$L$2009,R$136)/COUNTA('Employee Mapping'!$G$10:$G$2009),""))</f>
        <v/>
      </c>
      <c r="S179" s="57">
        <f>IF(OR($A179="",S$136=""),"",IFERROR(COUNTIFS('Employee Mapping'!$J$10:$J$2009,$A179,'Employee Mapping'!$K$10:$K$2009,S$134,'Employee Mapping'!$L$10:$L$2009,S$136)/COUNTA('Employee Mapping'!$G$10:$G$2009),""))</f>
        <v/>
      </c>
      <c r="T179" s="57">
        <f>IF(OR($A179="",T$136=""),"",IFERROR(COUNTIFS('Employee Mapping'!$J$10:$J$2009,$A179,'Employee Mapping'!$K$10:$K$2009,T$134,'Employee Mapping'!$L$10:$L$2009,T$136)/COUNTA('Employee Mapping'!$G$10:$G$2009),""))</f>
        <v/>
      </c>
      <c r="U179" s="57">
        <f>IF(OR($A179="",U$136=""),"",IFERROR(COUNTIFS('Employee Mapping'!$J$10:$J$2009,$A179,'Employee Mapping'!$K$10:$K$2009,U$134,'Employee Mapping'!$L$10:$L$2009,U$136)/COUNTA('Employee Mapping'!$G$10:$G$2009),""))</f>
        <v/>
      </c>
      <c r="V179" s="57">
        <f>IF(OR($A179="",V$136=""),"",IFERROR(COUNTIFS('Employee Mapping'!$J$10:$J$2009,$A179,'Employee Mapping'!$K$10:$K$2009,V$134,'Employee Mapping'!$L$10:$L$2009,V$136)/COUNTA('Employee Mapping'!$G$10:$G$2009),""))</f>
        <v/>
      </c>
      <c r="W179" s="57">
        <f>IF(OR($A179="",W$136=""),"",IFERROR(COUNTIFS('Employee Mapping'!$J$10:$J$2009,$A179,'Employee Mapping'!$K$10:$K$2009,W$134,'Employee Mapping'!$L$10:$L$2009,W$136)/COUNTA('Employee Mapping'!$G$10:$G$2009),""))</f>
        <v/>
      </c>
      <c r="X179" s="57">
        <f>IF(OR($A179="",X$136=""),"",IFERROR(COUNTIFS('Employee Mapping'!$J$10:$J$2009,$A179,'Employee Mapping'!$K$10:$K$2009,X$134,'Employee Mapping'!$L$10:$L$2009,X$136)/COUNTA('Employee Mapping'!$G$10:$G$2009),""))</f>
        <v/>
      </c>
      <c r="Y179" s="57">
        <f>IF(OR($A179="",Y$136=""),"",IFERROR(COUNTIFS('Employee Mapping'!$J$10:$J$2009,$A179,'Employee Mapping'!$K$10:$K$2009,Y$134,'Employee Mapping'!$L$10:$L$2009,Y$136)/COUNTA('Employee Mapping'!$G$10:$G$2009),""))</f>
        <v/>
      </c>
      <c r="Z179" s="57">
        <f>IF(OR($A179="",Z$136=""),"",IFERROR(COUNTIFS('Employee Mapping'!$J$10:$J$2009,$A179,'Employee Mapping'!$K$10:$K$2009,Z$134,'Employee Mapping'!$L$10:$L$2009,Z$136)/COUNTA('Employee Mapping'!$G$10:$G$2009),""))</f>
        <v/>
      </c>
      <c r="AA179" s="57">
        <f>IF(OR($A179="",AA$136=""),"",IFERROR(COUNTIFS('Employee Mapping'!$J$10:$J$2009,$A179,'Employee Mapping'!$K$10:$K$2009,AA$134,'Employee Mapping'!$L$10:$L$2009,AA$136)/COUNTA('Employee Mapping'!$G$10:$G$2009),""))</f>
        <v/>
      </c>
      <c r="AB179" s="57">
        <f>IF(OR($A179="",AB$136=""),"",IFERROR(COUNTIFS('Employee Mapping'!$J$10:$J$2009,$A179,'Employee Mapping'!$K$10:$K$2009,AB$134,'Employee Mapping'!$L$10:$L$2009,AB$136)/COUNTA('Employee Mapping'!$G$10:$G$2009),""))</f>
        <v/>
      </c>
      <c r="AC179" s="57">
        <f>IF(OR($A179="",AC$136=""),"",IFERROR(COUNTIFS('Employee Mapping'!$J$10:$J$2009,$A179,'Employee Mapping'!$K$10:$K$2009,AC$134,'Employee Mapping'!$L$10:$L$2009,AC$136)/COUNTA('Employee Mapping'!$G$10:$G$2009),""))</f>
        <v/>
      </c>
      <c r="AD179" s="57">
        <f>IF(OR($A179="",AD$136=""),"",IFERROR(COUNTIFS('Employee Mapping'!$J$10:$J$2009,$A179,'Employee Mapping'!$K$10:$K$2009,AD$134,'Employee Mapping'!$L$10:$L$2009,AD$136)/COUNTA('Employee Mapping'!$G$10:$G$2009),""))</f>
        <v/>
      </c>
      <c r="AE179" s="57">
        <f>IF(OR($A179="",AE$136=""),"",IFERROR(COUNTIFS('Employee Mapping'!$J$10:$J$2009,$A179,'Employee Mapping'!$K$10:$K$2009,AE$134,'Employee Mapping'!$L$10:$L$2009,AE$136)/COUNTA('Employee Mapping'!$G$10:$G$2009),""))</f>
        <v/>
      </c>
      <c r="AF179" s="57">
        <f>IF(OR($A179="",AF$136=""),"",IFERROR(COUNTIFS('Employee Mapping'!$J$10:$J$2009,$A179,'Employee Mapping'!$K$10:$K$2009,AF$134,'Employee Mapping'!$L$10:$L$2009,AF$136)/COUNTA('Employee Mapping'!$G$10:$G$2009),""))</f>
        <v/>
      </c>
      <c r="AG179" s="57">
        <f>IF(OR($A179="",AG$136=""),"",IFERROR(COUNTIFS('Employee Mapping'!$J$10:$J$2009,$A179,'Employee Mapping'!$K$10:$K$2009,AG$134,'Employee Mapping'!$L$10:$L$2009,AG$136)/COUNTA('Employee Mapping'!$G$10:$G$2009),""))</f>
        <v/>
      </c>
      <c r="AH179" s="57">
        <f>IF(OR($A179="",AH$136=""),"",IFERROR(COUNTIFS('Employee Mapping'!$J$10:$J$2009,$A179,'Employee Mapping'!$K$10:$K$2009,AH$134,'Employee Mapping'!$L$10:$L$2009,AH$136)/COUNTA('Employee Mapping'!$G$10:$G$2009),""))</f>
        <v/>
      </c>
      <c r="AI179" s="57">
        <f>IF(OR($A179="",AI$136=""),"",IFERROR(COUNTIFS('Employee Mapping'!$J$10:$J$2009,$A179,'Employee Mapping'!$K$10:$K$2009,AI$134,'Employee Mapping'!$L$10:$L$2009,AI$136)/COUNTA('Employee Mapping'!$G$10:$G$2009),""))</f>
        <v/>
      </c>
      <c r="AJ179" s="57">
        <f>IF(OR($A179="",AJ$136=""),"",IFERROR(COUNTIFS('Employee Mapping'!$J$10:$J$2009,$A179,'Employee Mapping'!$K$10:$K$2009,AJ$134,'Employee Mapping'!$L$10:$L$2009,AJ$136)/COUNTA('Employee Mapping'!$G$10:$G$2009),""))</f>
        <v/>
      </c>
      <c r="AK179" s="57">
        <f>IF(OR($A179="",AK$136=""),"",IFERROR(COUNTIFS('Employee Mapping'!$J$10:$J$2009,$A179,'Employee Mapping'!$K$10:$K$2009,AK$134,'Employee Mapping'!$L$10:$L$2009,AK$136)/COUNTA('Employee Mapping'!$G$10:$G$2009),""))</f>
        <v/>
      </c>
      <c r="AL179" s="57">
        <f>IF(OR($A179="",AL$136=""),"",IFERROR(COUNTIFS('Employee Mapping'!$J$10:$J$2009,$A179,'Employee Mapping'!$K$10:$K$2009,AL$134,'Employee Mapping'!$L$10:$L$2009,AL$136)/COUNTA('Employee Mapping'!$G$10:$G$2009),""))</f>
        <v/>
      </c>
      <c r="AM179" s="57">
        <f>IF(OR($A179="",AM$136=""),"",IFERROR(COUNTIFS('Employee Mapping'!$J$10:$J$2009,$A179,'Employee Mapping'!$K$10:$K$2009,AM$134,'Employee Mapping'!$L$10:$L$2009,AM$136)/COUNTA('Employee Mapping'!$G$10:$G$2009),""))</f>
        <v/>
      </c>
      <c r="AN179" s="57">
        <f>IF(OR($A179="",AN$136=""),"",IFERROR(COUNTIFS('Employee Mapping'!$J$10:$J$2009,$A179,'Employee Mapping'!$K$10:$K$2009,AN$134,'Employee Mapping'!$L$10:$L$2009,AN$136)/COUNTA('Employee Mapping'!$G$10:$G$2009),""))</f>
        <v/>
      </c>
      <c r="AO179" s="57">
        <f>IF(OR($A179="",AO$136=""),"",IFERROR(COUNTIFS('Employee Mapping'!$J$10:$J$2009,$A179,'Employee Mapping'!$K$10:$K$2009,AO$134,'Employee Mapping'!$L$10:$L$2009,AO$136)/COUNTA('Employee Mapping'!$G$10:$G$2009),""))</f>
        <v/>
      </c>
      <c r="AP179" s="57">
        <f>IF(OR($A179="",AP$136=""),"",IFERROR(COUNTIFS('Employee Mapping'!$J$10:$J$2009,$A179,'Employee Mapping'!$K$10:$K$2009,AP$134,'Employee Mapping'!$L$10:$L$2009,AP$136)/COUNTA('Employee Mapping'!$G$10:$G$2009),""))</f>
        <v/>
      </c>
      <c r="AQ179" s="57">
        <f>IF(OR($A179="",AQ$136=""),"",IFERROR(COUNTIFS('Employee Mapping'!$J$10:$J$2009,$A179,'Employee Mapping'!$K$10:$K$2009,AQ$134,'Employee Mapping'!$L$10:$L$2009,AQ$136)/COUNTA('Employee Mapping'!$G$10:$G$2009),""))</f>
        <v/>
      </c>
      <c r="AR179" s="57">
        <f>IF(OR($A179="",AR$136=""),"",IFERROR(COUNTIFS('Employee Mapping'!$J$10:$J$2009,$A179,'Employee Mapping'!$K$10:$K$2009,AR$134,'Employee Mapping'!$L$10:$L$2009,AR$136)/COUNTA('Employee Mapping'!$G$10:$G$2009),""))</f>
        <v/>
      </c>
      <c r="AS179" s="57">
        <f>IF(OR($A179="",AS$136=""),"",IFERROR(COUNTIFS('Employee Mapping'!$J$10:$J$2009,$A179,'Employee Mapping'!$K$10:$K$2009,AS$134,'Employee Mapping'!$L$10:$L$2009,AS$136)/COUNTA('Employee Mapping'!$G$10:$G$2009),""))</f>
        <v/>
      </c>
      <c r="AT179" s="57">
        <f>IF(OR($A179="",AT$136=""),"",IFERROR(COUNTIFS('Employee Mapping'!$J$10:$J$2009,$A179,'Employee Mapping'!$K$10:$K$2009,AT$134,'Employee Mapping'!$L$10:$L$2009,AT$136)/COUNTA('Employee Mapping'!$G$10:$G$2009),""))</f>
        <v/>
      </c>
      <c r="AU179" s="57">
        <f>IF(OR($A179="",AU$136=""),"",IFERROR(COUNTIFS('Employee Mapping'!$J$10:$J$2009,$A179,'Employee Mapping'!$K$10:$K$2009,AU$134,'Employee Mapping'!$L$10:$L$2009,AU$136)/COUNTA('Employee Mapping'!$G$10:$G$2009),""))</f>
        <v/>
      </c>
      <c r="AV179" s="57">
        <f>IF(OR($A179="",AV$136=""),"",IFERROR(COUNTIFS('Employee Mapping'!$J$10:$J$2009,$A179,'Employee Mapping'!$K$10:$K$2009,AV$134,'Employee Mapping'!$L$10:$L$2009,AV$136)/COUNTA('Employee Mapping'!$G$10:$G$2009),""))</f>
        <v/>
      </c>
      <c r="AW179" s="57">
        <f>IF(OR($A179="",AW$136=""),"",IFERROR(COUNTIFS('Employee Mapping'!$J$10:$J$2009,$A179,'Employee Mapping'!$K$10:$K$2009,AW$134,'Employee Mapping'!$L$10:$L$2009,AW$136)/COUNTA('Employee Mapping'!$G$10:$G$2009),""))</f>
        <v/>
      </c>
      <c r="AX179" s="57">
        <f>IF(OR($A179="",AX$136=""),"",IFERROR(COUNTIFS('Employee Mapping'!$J$10:$J$2009,$A179,'Employee Mapping'!$K$10:$K$2009,AX$134,'Employee Mapping'!$L$10:$L$2009,AX$136)/COUNTA('Employee Mapping'!$G$10:$G$2009),""))</f>
        <v/>
      </c>
      <c r="AY179" s="57">
        <f>IF(OR($A179="",AY$136=""),"",IFERROR(COUNTIFS('Employee Mapping'!$J$10:$J$2009,$A179,'Employee Mapping'!$K$10:$K$2009,AY$134,'Employee Mapping'!$L$10:$L$2009,AY$136)/COUNTA('Employee Mapping'!$G$10:$G$2009),""))</f>
        <v/>
      </c>
      <c r="AZ179" s="57">
        <f>IF(OR($A179="",AZ$136=""),"",IFERROR(COUNTIFS('Employee Mapping'!$J$10:$J$2009,$A179,'Employee Mapping'!$K$10:$K$2009,AZ$134,'Employee Mapping'!$L$10:$L$2009,AZ$136)/COUNTA('Employee Mapping'!$G$10:$G$2009),""))</f>
        <v/>
      </c>
      <c r="BA179" s="57">
        <f>IF(OR($A179="",BA$136=""),"",IFERROR(COUNTIFS('Employee Mapping'!$J$10:$J$2009,$A179,'Employee Mapping'!$K$10:$K$2009,BA$134,'Employee Mapping'!$L$10:$L$2009,BA$136)/COUNTA('Employee Mapping'!$G$10:$G$2009),""))</f>
        <v/>
      </c>
      <c r="BB179" s="57">
        <f>IF(OR($A179="",BB$136=""),"",IFERROR(COUNTIFS('Employee Mapping'!$J$10:$J$2009,$A179,'Employee Mapping'!$K$10:$K$2009,BB$134,'Employee Mapping'!$L$10:$L$2009,BB$136)/COUNTA('Employee Mapping'!$G$10:$G$2009),""))</f>
        <v/>
      </c>
      <c r="BC179" s="57">
        <f>IF(OR($A179="",BC$136=""),"",IFERROR(COUNTIFS('Employee Mapping'!$J$10:$J$2009,$A179,'Employee Mapping'!$K$10:$K$2009,BC$134,'Employee Mapping'!$L$10:$L$2009,BC$136)/COUNTA('Employee Mapping'!$G$10:$G$2009),""))</f>
        <v/>
      </c>
      <c r="BD179" s="57">
        <f>IF(OR($A179="",BD$136=""),"",IFERROR(COUNTIFS('Employee Mapping'!$J$10:$J$2009,$A179,'Employee Mapping'!$K$10:$K$2009,BD$134,'Employee Mapping'!$L$10:$L$2009,BD$136)/COUNTA('Employee Mapping'!$G$10:$G$2009),""))</f>
        <v/>
      </c>
      <c r="BE179" s="57">
        <f>IF(OR($A179="",BE$136=""),"",IFERROR(COUNTIFS('Employee Mapping'!$J$10:$J$2009,$A179,'Employee Mapping'!$K$10:$K$2009,BE$134,'Employee Mapping'!$L$10:$L$2009,BE$136)/COUNTA('Employee Mapping'!$G$10:$G$2009),""))</f>
        <v/>
      </c>
      <c r="BF179" s="57">
        <f>IF(OR($A179="",BF$136=""),"",IFERROR(COUNTIFS('Employee Mapping'!$J$10:$J$2009,$A179,'Employee Mapping'!$K$10:$K$2009,BF$134,'Employee Mapping'!$L$10:$L$2009,BF$136)/COUNTA('Employee Mapping'!$G$10:$G$2009),""))</f>
        <v/>
      </c>
      <c r="BG179" s="57">
        <f>IF(OR($A179="",BG$136=""),"",IFERROR(COUNTIFS('Employee Mapping'!$J$10:$J$2009,$A179,'Employee Mapping'!$K$10:$K$2009,BG$134,'Employee Mapping'!$L$10:$L$2009,BG$136)/COUNTA('Employee Mapping'!$G$10:$G$2009),""))</f>
        <v/>
      </c>
      <c r="BH179" s="57">
        <f>IF(OR($A179="",BH$136=""),"",IFERROR(COUNTIFS('Employee Mapping'!$J$10:$J$2009,$A179,'Employee Mapping'!$K$10:$K$2009,BH$134,'Employee Mapping'!$L$10:$L$2009,BH$136)/COUNTA('Employee Mapping'!$G$10:$G$2009),""))</f>
        <v/>
      </c>
      <c r="BI179" s="57">
        <f>IF(OR($A179="",BI$136=""),"",IFERROR(COUNTIFS('Employee Mapping'!$J$10:$J$2009,$A179,'Employee Mapping'!$K$10:$K$2009,BI$134,'Employee Mapping'!$L$10:$L$2009,BI$136)/COUNTA('Employee Mapping'!$G$10:$G$2009),""))</f>
        <v/>
      </c>
      <c r="BJ179" s="57">
        <f>IF(OR($A179="",BJ$136=""),"",IFERROR(COUNTIFS('Employee Mapping'!$J$10:$J$2009,$A179,'Employee Mapping'!$K$10:$K$2009,BJ$134,'Employee Mapping'!$L$10:$L$2009,BJ$136)/COUNTA('Employee Mapping'!$G$10:$G$2009),""))</f>
        <v/>
      </c>
      <c r="BK179" s="57">
        <f>IF(OR($A179="",BK$136=""),"",IFERROR(COUNTIFS('Employee Mapping'!$J$10:$J$2009,$A179,'Employee Mapping'!$K$10:$K$2009,BK$134,'Employee Mapping'!$L$10:$L$2009,BK$136)/COUNTA('Employee Mapping'!$G$10:$G$2009),""))</f>
        <v/>
      </c>
      <c r="BL179" s="57">
        <f>IF(OR($A179="",BL$136=""),"",IFERROR(COUNTIFS('Employee Mapping'!$J$10:$J$2009,$A179,'Employee Mapping'!$K$10:$K$2009,BL$134,'Employee Mapping'!$L$10:$L$2009,BL$136)/COUNTA('Employee Mapping'!$G$10:$G$2009),""))</f>
        <v/>
      </c>
      <c r="BM179" s="57">
        <f>IF(OR($A179="",BM$136=""),"",IFERROR(COUNTIFS('Employee Mapping'!$J$10:$J$2009,$A179,'Employee Mapping'!$K$10:$K$2009,BM$134,'Employee Mapping'!$L$10:$L$2009,BM$136)/COUNTA('Employee Mapping'!$G$10:$G$2009),""))</f>
        <v/>
      </c>
      <c r="BN179" s="57">
        <f>IF(OR($A179="",BN$136=""),"",IFERROR(COUNTIFS('Employee Mapping'!$J$10:$J$2009,$A179,'Employee Mapping'!$K$10:$K$2009,BN$134,'Employee Mapping'!$L$10:$L$2009,BN$136)/COUNTA('Employee Mapping'!$G$10:$G$2009),""))</f>
        <v/>
      </c>
      <c r="BO179" s="57">
        <f>IF(OR($A179="",BO$136=""),"",IFERROR(COUNTIFS('Employee Mapping'!$J$10:$J$2009,$A179,'Employee Mapping'!$K$10:$K$2009,BO$134,'Employee Mapping'!$L$10:$L$2009,BO$136)/COUNTA('Employee Mapping'!$G$10:$G$2009),""))</f>
        <v/>
      </c>
      <c r="BP179" s="57">
        <f>IF(OR($A179="",BP$136=""),"",IFERROR(COUNTIFS('Employee Mapping'!$J$10:$J$2009,$A179,'Employee Mapping'!$K$10:$K$2009,BP$134,'Employee Mapping'!$L$10:$L$2009,BP$136)/COUNTA('Employee Mapping'!$G$10:$G$2009),""))</f>
        <v/>
      </c>
      <c r="BQ179" s="57">
        <f>IF(OR($A179="",BQ$136=""),"",IFERROR(COUNTIFS('Employee Mapping'!$J$10:$J$2009,$A179,'Employee Mapping'!$K$10:$K$2009,BQ$134,'Employee Mapping'!$L$10:$L$2009,BQ$136)/COUNTA('Employee Mapping'!$G$10:$G$2009),""))</f>
        <v/>
      </c>
      <c r="BR179" s="57">
        <f>IF(OR($A179="",BR$136=""),"",IFERROR(COUNTIFS('Employee Mapping'!$J$10:$J$2009,$A179,'Employee Mapping'!$K$10:$K$2009,BR$134,'Employee Mapping'!$L$10:$L$2009,BR$136)/COUNTA('Employee Mapping'!$G$10:$G$2009),""))</f>
        <v/>
      </c>
      <c r="BS179" s="57">
        <f>IF(OR($A179="",BS$136=""),"",IFERROR(COUNTIFS('Employee Mapping'!$J$10:$J$2009,$A179,'Employee Mapping'!$K$10:$K$2009,BS$134,'Employee Mapping'!$L$10:$L$2009,BS$136)/COUNTA('Employee Mapping'!$G$10:$G$2009),""))</f>
        <v/>
      </c>
      <c r="BT179" s="57">
        <f>IF(OR($A179="",BT$136=""),"",IFERROR(COUNTIFS('Employee Mapping'!$J$10:$J$2009,$A179,'Employee Mapping'!$K$10:$K$2009,BT$134,'Employee Mapping'!$L$10:$L$2009,BT$136)/COUNTA('Employee Mapping'!$G$10:$G$2009),""))</f>
        <v/>
      </c>
      <c r="BU179" s="57">
        <f>IF(OR($A179="",BU$136=""),"",IFERROR(COUNTIFS('Employee Mapping'!$J$10:$J$2009,$A179,'Employee Mapping'!$K$10:$K$2009,BU$134,'Employee Mapping'!$L$10:$L$2009,BU$136)/COUNTA('Employee Mapping'!$G$10:$G$2009),""))</f>
        <v/>
      </c>
      <c r="BV179" s="57">
        <f>IF(OR($A179="",BV$136=""),"",IFERROR(COUNTIFS('Employee Mapping'!$J$10:$J$2009,$A179,'Employee Mapping'!$K$10:$K$2009,BV$134,'Employee Mapping'!$L$10:$L$2009,BV$136)/COUNTA('Employee Mapping'!$G$10:$G$2009),""))</f>
        <v/>
      </c>
      <c r="BW179" s="57">
        <f>IF(OR($A179="",BW$136=""),"",IFERROR(COUNTIFS('Employee Mapping'!$J$10:$J$2009,$A179,'Employee Mapping'!$K$10:$K$2009,BW$134,'Employee Mapping'!$L$10:$L$2009,BW$136)/COUNTA('Employee Mapping'!$G$10:$G$2009),""))</f>
        <v/>
      </c>
      <c r="BX179" s="57">
        <f>IF(OR($A179="",BX$136=""),"",IFERROR(COUNTIFS('Employee Mapping'!$J$10:$J$2009,$A179,'Employee Mapping'!$K$10:$K$2009,BX$134,'Employee Mapping'!$L$10:$L$2009,BX$136)/COUNTA('Employee Mapping'!$G$10:$G$2009),""))</f>
        <v/>
      </c>
      <c r="BY179" s="57">
        <f>IF(OR($A179="",BY$136=""),"",IFERROR(COUNTIFS('Employee Mapping'!$J$10:$J$2009,$A179,'Employee Mapping'!$K$10:$K$2009,BY$134,'Employee Mapping'!$L$10:$L$2009,BY$136)/COUNTA('Employee Mapping'!$G$10:$G$2009),""))</f>
        <v/>
      </c>
      <c r="BZ179" s="57">
        <f>IF(OR($A179="",BZ$136=""),"",IFERROR(COUNTIFS('Employee Mapping'!$J$10:$J$2009,$A179,'Employee Mapping'!$K$10:$K$2009,BZ$134,'Employee Mapping'!$L$10:$L$2009,BZ$136)/COUNTA('Employee Mapping'!$G$10:$G$2009),""))</f>
        <v/>
      </c>
      <c r="CA179" s="57">
        <f>IF(OR($A179="",CA$136=""),"",IFERROR(COUNTIFS('Employee Mapping'!$J$10:$J$2009,$A179,'Employee Mapping'!$K$10:$K$2009,CA$134,'Employee Mapping'!$L$10:$L$2009,CA$136)/COUNTA('Employee Mapping'!$G$10:$G$2009),""))</f>
        <v/>
      </c>
      <c r="CB179" s="57">
        <f>IF(OR($A179="",CB$136=""),"",IFERROR(COUNTIFS('Employee Mapping'!$J$10:$J$2009,$A179,'Employee Mapping'!$K$10:$K$2009,CB$134,'Employee Mapping'!$L$10:$L$2009,CB$136)/COUNTA('Employee Mapping'!$G$10:$G$2009),""))</f>
        <v/>
      </c>
      <c r="CC179" s="57">
        <f>IF(OR($A179="",CC$136=""),"",IFERROR(COUNTIFS('Employee Mapping'!$J$10:$J$2009,$A179,'Employee Mapping'!$K$10:$K$2009,CC$134,'Employee Mapping'!$L$10:$L$2009,CC$136)/COUNTA('Employee Mapping'!$G$10:$G$2009),""))</f>
        <v/>
      </c>
      <c r="CD179" s="57">
        <f>IF(OR($A179="",CD$136=""),"",IFERROR(COUNTIFS('Employee Mapping'!$J$10:$J$2009,$A179,'Employee Mapping'!$K$10:$K$2009,CD$134,'Employee Mapping'!$L$10:$L$2009,CD$136)/COUNTA('Employee Mapping'!$G$10:$G$2009),""))</f>
        <v/>
      </c>
      <c r="CE179" s="57">
        <f>IF(OR($A179="",CE$136=""),"",IFERROR(COUNTIFS('Employee Mapping'!$J$10:$J$2009,$A179,'Employee Mapping'!$K$10:$K$2009,CE$134,'Employee Mapping'!$L$10:$L$2009,CE$136)/COUNTA('Employee Mapping'!$G$10:$G$2009),""))</f>
        <v/>
      </c>
      <c r="CF179" s="57">
        <f>IF(OR($A179="",CF$136=""),"",IFERROR(COUNTIFS('Employee Mapping'!$J$10:$J$2009,$A179,'Employee Mapping'!$K$10:$K$2009,CF$134,'Employee Mapping'!$L$10:$L$2009,CF$136)/COUNTA('Employee Mapping'!$G$10:$G$2009),""))</f>
        <v/>
      </c>
      <c r="CG179" s="57">
        <f>IF(OR($A179="",CG$136=""),"",IFERROR(COUNTIFS('Employee Mapping'!$J$10:$J$2009,$A179,'Employee Mapping'!$K$10:$K$2009,CG$134,'Employee Mapping'!$L$10:$L$2009,CG$136)/COUNTA('Employee Mapping'!$G$10:$G$2009),""))</f>
        <v/>
      </c>
      <c r="CH179" s="57">
        <f>IF(OR($A179="",CH$136=""),"",IFERROR(COUNTIFS('Employee Mapping'!$J$10:$J$2009,$A179,'Employee Mapping'!$K$10:$K$2009,CH$134,'Employee Mapping'!$L$10:$L$2009,CH$136)/COUNTA('Employee Mapping'!$G$10:$G$2009),""))</f>
        <v/>
      </c>
      <c r="CI179" s="57">
        <f>IF(OR($A179="",CI$136=""),"",IFERROR(COUNTIFS('Employee Mapping'!$J$10:$J$2009,$A179,'Employee Mapping'!$K$10:$K$2009,CI$134,'Employee Mapping'!$L$10:$L$2009,CI$136)/COUNTA('Employee Mapping'!$G$10:$G$2009),""))</f>
        <v/>
      </c>
      <c r="CJ179" s="57">
        <f>IF(OR($A179="",CJ$136=""),"",IFERROR(COUNTIFS('Employee Mapping'!$J$10:$J$2009,$A179,'Employee Mapping'!$K$10:$K$2009,CJ$134,'Employee Mapping'!$L$10:$L$2009,CJ$136)/COUNTA('Employee Mapping'!$G$10:$G$2009),""))</f>
        <v/>
      </c>
      <c r="CK179" s="57">
        <f>IF(OR($A179="",CK$136=""),"",IFERROR(COUNTIFS('Employee Mapping'!$J$10:$J$2009,$A179,'Employee Mapping'!$K$10:$K$2009,CK$134,'Employee Mapping'!$L$10:$L$2009,CK$136)/COUNTA('Employee Mapping'!$G$10:$G$2009),""))</f>
        <v/>
      </c>
      <c r="CL179" s="57">
        <f>IF(OR($A179="",CL$136=""),"",IFERROR(COUNTIFS('Employee Mapping'!$J$10:$J$2009,$A179,'Employee Mapping'!$K$10:$K$2009,CL$134,'Employee Mapping'!$L$10:$L$2009,CL$136)/COUNTA('Employee Mapping'!$G$10:$G$2009),""))</f>
        <v/>
      </c>
      <c r="CM179" s="57">
        <f>IF(OR($A179="",CM$136=""),"",IFERROR(COUNTIFS('Employee Mapping'!$J$10:$J$2009,$A179,'Employee Mapping'!$K$10:$K$2009,CM$134,'Employee Mapping'!$L$10:$L$2009,CM$136)/COUNTA('Employee Mapping'!$G$10:$G$2009),""))</f>
        <v/>
      </c>
      <c r="CN179" s="57">
        <f>IF(OR($A179="",CN$136=""),"",IFERROR(COUNTIFS('Employee Mapping'!$J$10:$J$2009,$A179,'Employee Mapping'!$K$10:$K$2009,CN$134,'Employee Mapping'!$L$10:$L$2009,CN$136)/COUNTA('Employee Mapping'!$G$10:$G$2009),""))</f>
        <v/>
      </c>
      <c r="CO179" s="57">
        <f>IF(OR($A179="",CO$136=""),"",IFERROR(COUNTIFS('Employee Mapping'!$J$10:$J$2009,$A179,'Employee Mapping'!$K$10:$K$2009,CO$134,'Employee Mapping'!$L$10:$L$2009,CO$136)/COUNTA('Employee Mapping'!$G$10:$G$2009),""))</f>
        <v/>
      </c>
      <c r="CP179" s="57">
        <f>IF(OR($A179="",CP$136=""),"",IFERROR(COUNTIFS('Employee Mapping'!$J$10:$J$2009,$A179,'Employee Mapping'!$K$10:$K$2009,CP$134,'Employee Mapping'!$L$10:$L$2009,CP$136)/COUNTA('Employee Mapping'!$G$10:$G$2009),""))</f>
        <v/>
      </c>
      <c r="CQ179" s="57">
        <f>IF(OR($A179="",CQ$136=""),"",IFERROR(COUNTIFS('Employee Mapping'!$J$10:$J$2009,$A179,'Employee Mapping'!$K$10:$K$2009,CQ$134,'Employee Mapping'!$L$10:$L$2009,CQ$136)/COUNTA('Employee Mapping'!$G$10:$G$2009),""))</f>
        <v/>
      </c>
      <c r="CR179" s="57">
        <f>IF(OR($A179="",CR$136=""),"",IFERROR(COUNTIFS('Employee Mapping'!$J$10:$J$2009,$A179,'Employee Mapping'!$K$10:$K$2009,CR$134,'Employee Mapping'!$L$10:$L$2009,CR$136)/COUNTA('Employee Mapping'!$G$10:$G$2009),""))</f>
        <v/>
      </c>
      <c r="CS179" s="57">
        <f>IF(OR($A179="",CS$136=""),"",IFERROR(COUNTIFS('Employee Mapping'!$J$10:$J$2009,$A179,'Employee Mapping'!$K$10:$K$2009,CS$134,'Employee Mapping'!$L$10:$L$2009,CS$136)/COUNTA('Employee Mapping'!$G$10:$G$2009),""))</f>
        <v/>
      </c>
      <c r="CT179" s="57">
        <f>IF(OR($A179="",CT$136=""),"",IFERROR(COUNTIFS('Employee Mapping'!$J$10:$J$2009,$A179,'Employee Mapping'!$K$10:$K$2009,CT$134,'Employee Mapping'!$L$10:$L$2009,CT$136)/COUNTA('Employee Mapping'!$G$10:$G$2009),""))</f>
        <v/>
      </c>
      <c r="CU179" s="58">
        <f>IF($A179="","",SUM(C179:CT179))</f>
        <v/>
      </c>
    </row>
    <row r="180">
      <c r="A180">
        <f>IF(SETUP!$C191="","",SETUP!$C191)</f>
        <v/>
      </c>
      <c r="B180" s="9">
        <f>IF(SETUP!$C191="","",SETUP!$B191&amp;" / "&amp;SETUP!$D191)</f>
        <v/>
      </c>
      <c r="C180" s="57">
        <f>IF(OR($A180="",C$136=""),"",IFERROR(COUNTIFS('Employee Mapping'!$J$10:$J$2009,$A180,'Employee Mapping'!$K$10:$K$2009,C$134,'Employee Mapping'!$L$10:$L$2009,C$136)/COUNTA('Employee Mapping'!$G$10:$G$2009),""))</f>
        <v/>
      </c>
      <c r="D180" s="57">
        <f>IF(OR($A180="",D$136=""),"",IFERROR(COUNTIFS('Employee Mapping'!$J$10:$J$2009,$A180,'Employee Mapping'!$K$10:$K$2009,D$134,'Employee Mapping'!$L$10:$L$2009,D$136)/COUNTA('Employee Mapping'!$G$10:$G$2009),""))</f>
        <v/>
      </c>
      <c r="E180" s="57">
        <f>IF(OR($A180="",E$136=""),"",IFERROR(COUNTIFS('Employee Mapping'!$J$10:$J$2009,$A180,'Employee Mapping'!$K$10:$K$2009,E$134,'Employee Mapping'!$L$10:$L$2009,E$136)/COUNTA('Employee Mapping'!$G$10:$G$2009),""))</f>
        <v/>
      </c>
      <c r="F180" s="57">
        <f>IF(OR($A180="",F$136=""),"",IFERROR(COUNTIFS('Employee Mapping'!$J$10:$J$2009,$A180,'Employee Mapping'!$K$10:$K$2009,F$134,'Employee Mapping'!$L$10:$L$2009,F$136)/COUNTA('Employee Mapping'!$G$10:$G$2009),""))</f>
        <v/>
      </c>
      <c r="G180" s="57">
        <f>IF(OR($A180="",G$136=""),"",IFERROR(COUNTIFS('Employee Mapping'!$J$10:$J$2009,$A180,'Employee Mapping'!$K$10:$K$2009,G$134,'Employee Mapping'!$L$10:$L$2009,G$136)/COUNTA('Employee Mapping'!$G$10:$G$2009),""))</f>
        <v/>
      </c>
      <c r="H180" s="57">
        <f>IF(OR($A180="",H$136=""),"",IFERROR(COUNTIFS('Employee Mapping'!$J$10:$J$2009,$A180,'Employee Mapping'!$K$10:$K$2009,H$134,'Employee Mapping'!$L$10:$L$2009,H$136)/COUNTA('Employee Mapping'!$G$10:$G$2009),""))</f>
        <v/>
      </c>
      <c r="I180" s="57">
        <f>IF(OR($A180="",I$136=""),"",IFERROR(COUNTIFS('Employee Mapping'!$J$10:$J$2009,$A180,'Employee Mapping'!$K$10:$K$2009,I$134,'Employee Mapping'!$L$10:$L$2009,I$136)/COUNTA('Employee Mapping'!$G$10:$G$2009),""))</f>
        <v/>
      </c>
      <c r="J180" s="57">
        <f>IF(OR($A180="",J$136=""),"",IFERROR(COUNTIFS('Employee Mapping'!$J$10:$J$2009,$A180,'Employee Mapping'!$K$10:$K$2009,J$134,'Employee Mapping'!$L$10:$L$2009,J$136)/COUNTA('Employee Mapping'!$G$10:$G$2009),""))</f>
        <v/>
      </c>
      <c r="K180" s="57">
        <f>IF(OR($A180="",K$136=""),"",IFERROR(COUNTIFS('Employee Mapping'!$J$10:$J$2009,$A180,'Employee Mapping'!$K$10:$K$2009,K$134,'Employee Mapping'!$L$10:$L$2009,K$136)/COUNTA('Employee Mapping'!$G$10:$G$2009),""))</f>
        <v/>
      </c>
      <c r="L180" s="57">
        <f>IF(OR($A180="",L$136=""),"",IFERROR(COUNTIFS('Employee Mapping'!$J$10:$J$2009,$A180,'Employee Mapping'!$K$10:$K$2009,L$134,'Employee Mapping'!$L$10:$L$2009,L$136)/COUNTA('Employee Mapping'!$G$10:$G$2009),""))</f>
        <v/>
      </c>
      <c r="M180" s="57">
        <f>IF(OR($A180="",M$136=""),"",IFERROR(COUNTIFS('Employee Mapping'!$J$10:$J$2009,$A180,'Employee Mapping'!$K$10:$K$2009,M$134,'Employee Mapping'!$L$10:$L$2009,M$136)/COUNTA('Employee Mapping'!$G$10:$G$2009),""))</f>
        <v/>
      </c>
      <c r="N180" s="57">
        <f>IF(OR($A180="",N$136=""),"",IFERROR(COUNTIFS('Employee Mapping'!$J$10:$J$2009,$A180,'Employee Mapping'!$K$10:$K$2009,N$134,'Employee Mapping'!$L$10:$L$2009,N$136)/COUNTA('Employee Mapping'!$G$10:$G$2009),""))</f>
        <v/>
      </c>
      <c r="O180" s="57">
        <f>IF(OR($A180="",O$136=""),"",IFERROR(COUNTIFS('Employee Mapping'!$J$10:$J$2009,$A180,'Employee Mapping'!$K$10:$K$2009,O$134,'Employee Mapping'!$L$10:$L$2009,O$136)/COUNTA('Employee Mapping'!$G$10:$G$2009),""))</f>
        <v/>
      </c>
      <c r="P180" s="57">
        <f>IF(OR($A180="",P$136=""),"",IFERROR(COUNTIFS('Employee Mapping'!$J$10:$J$2009,$A180,'Employee Mapping'!$K$10:$K$2009,P$134,'Employee Mapping'!$L$10:$L$2009,P$136)/COUNTA('Employee Mapping'!$G$10:$G$2009),""))</f>
        <v/>
      </c>
      <c r="Q180" s="57">
        <f>IF(OR($A180="",Q$136=""),"",IFERROR(COUNTIFS('Employee Mapping'!$J$10:$J$2009,$A180,'Employee Mapping'!$K$10:$K$2009,Q$134,'Employee Mapping'!$L$10:$L$2009,Q$136)/COUNTA('Employee Mapping'!$G$10:$G$2009),""))</f>
        <v/>
      </c>
      <c r="R180" s="57">
        <f>IF(OR($A180="",R$136=""),"",IFERROR(COUNTIFS('Employee Mapping'!$J$10:$J$2009,$A180,'Employee Mapping'!$K$10:$K$2009,R$134,'Employee Mapping'!$L$10:$L$2009,R$136)/COUNTA('Employee Mapping'!$G$10:$G$2009),""))</f>
        <v/>
      </c>
      <c r="S180" s="57">
        <f>IF(OR($A180="",S$136=""),"",IFERROR(COUNTIFS('Employee Mapping'!$J$10:$J$2009,$A180,'Employee Mapping'!$K$10:$K$2009,S$134,'Employee Mapping'!$L$10:$L$2009,S$136)/COUNTA('Employee Mapping'!$G$10:$G$2009),""))</f>
        <v/>
      </c>
      <c r="T180" s="57">
        <f>IF(OR($A180="",T$136=""),"",IFERROR(COUNTIFS('Employee Mapping'!$J$10:$J$2009,$A180,'Employee Mapping'!$K$10:$K$2009,T$134,'Employee Mapping'!$L$10:$L$2009,T$136)/COUNTA('Employee Mapping'!$G$10:$G$2009),""))</f>
        <v/>
      </c>
      <c r="U180" s="57">
        <f>IF(OR($A180="",U$136=""),"",IFERROR(COUNTIFS('Employee Mapping'!$J$10:$J$2009,$A180,'Employee Mapping'!$K$10:$K$2009,U$134,'Employee Mapping'!$L$10:$L$2009,U$136)/COUNTA('Employee Mapping'!$G$10:$G$2009),""))</f>
        <v/>
      </c>
      <c r="V180" s="57">
        <f>IF(OR($A180="",V$136=""),"",IFERROR(COUNTIFS('Employee Mapping'!$J$10:$J$2009,$A180,'Employee Mapping'!$K$10:$K$2009,V$134,'Employee Mapping'!$L$10:$L$2009,V$136)/COUNTA('Employee Mapping'!$G$10:$G$2009),""))</f>
        <v/>
      </c>
      <c r="W180" s="57">
        <f>IF(OR($A180="",W$136=""),"",IFERROR(COUNTIFS('Employee Mapping'!$J$10:$J$2009,$A180,'Employee Mapping'!$K$10:$K$2009,W$134,'Employee Mapping'!$L$10:$L$2009,W$136)/COUNTA('Employee Mapping'!$G$10:$G$2009),""))</f>
        <v/>
      </c>
      <c r="X180" s="57">
        <f>IF(OR($A180="",X$136=""),"",IFERROR(COUNTIFS('Employee Mapping'!$J$10:$J$2009,$A180,'Employee Mapping'!$K$10:$K$2009,X$134,'Employee Mapping'!$L$10:$L$2009,X$136)/COUNTA('Employee Mapping'!$G$10:$G$2009),""))</f>
        <v/>
      </c>
      <c r="Y180" s="57">
        <f>IF(OR($A180="",Y$136=""),"",IFERROR(COUNTIFS('Employee Mapping'!$J$10:$J$2009,$A180,'Employee Mapping'!$K$10:$K$2009,Y$134,'Employee Mapping'!$L$10:$L$2009,Y$136)/COUNTA('Employee Mapping'!$G$10:$G$2009),""))</f>
        <v/>
      </c>
      <c r="Z180" s="57">
        <f>IF(OR($A180="",Z$136=""),"",IFERROR(COUNTIFS('Employee Mapping'!$J$10:$J$2009,$A180,'Employee Mapping'!$K$10:$K$2009,Z$134,'Employee Mapping'!$L$10:$L$2009,Z$136)/COUNTA('Employee Mapping'!$G$10:$G$2009),""))</f>
        <v/>
      </c>
      <c r="AA180" s="57">
        <f>IF(OR($A180="",AA$136=""),"",IFERROR(COUNTIFS('Employee Mapping'!$J$10:$J$2009,$A180,'Employee Mapping'!$K$10:$K$2009,AA$134,'Employee Mapping'!$L$10:$L$2009,AA$136)/COUNTA('Employee Mapping'!$G$10:$G$2009),""))</f>
        <v/>
      </c>
      <c r="AB180" s="57">
        <f>IF(OR($A180="",AB$136=""),"",IFERROR(COUNTIFS('Employee Mapping'!$J$10:$J$2009,$A180,'Employee Mapping'!$K$10:$K$2009,AB$134,'Employee Mapping'!$L$10:$L$2009,AB$136)/COUNTA('Employee Mapping'!$G$10:$G$2009),""))</f>
        <v/>
      </c>
      <c r="AC180" s="57">
        <f>IF(OR($A180="",AC$136=""),"",IFERROR(COUNTIFS('Employee Mapping'!$J$10:$J$2009,$A180,'Employee Mapping'!$K$10:$K$2009,AC$134,'Employee Mapping'!$L$10:$L$2009,AC$136)/COUNTA('Employee Mapping'!$G$10:$G$2009),""))</f>
        <v/>
      </c>
      <c r="AD180" s="57">
        <f>IF(OR($A180="",AD$136=""),"",IFERROR(COUNTIFS('Employee Mapping'!$J$10:$J$2009,$A180,'Employee Mapping'!$K$10:$K$2009,AD$134,'Employee Mapping'!$L$10:$L$2009,AD$136)/COUNTA('Employee Mapping'!$G$10:$G$2009),""))</f>
        <v/>
      </c>
      <c r="AE180" s="57">
        <f>IF(OR($A180="",AE$136=""),"",IFERROR(COUNTIFS('Employee Mapping'!$J$10:$J$2009,$A180,'Employee Mapping'!$K$10:$K$2009,AE$134,'Employee Mapping'!$L$10:$L$2009,AE$136)/COUNTA('Employee Mapping'!$G$10:$G$2009),""))</f>
        <v/>
      </c>
      <c r="AF180" s="57">
        <f>IF(OR($A180="",AF$136=""),"",IFERROR(COUNTIFS('Employee Mapping'!$J$10:$J$2009,$A180,'Employee Mapping'!$K$10:$K$2009,AF$134,'Employee Mapping'!$L$10:$L$2009,AF$136)/COUNTA('Employee Mapping'!$G$10:$G$2009),""))</f>
        <v/>
      </c>
      <c r="AG180" s="57">
        <f>IF(OR($A180="",AG$136=""),"",IFERROR(COUNTIFS('Employee Mapping'!$J$10:$J$2009,$A180,'Employee Mapping'!$K$10:$K$2009,AG$134,'Employee Mapping'!$L$10:$L$2009,AG$136)/COUNTA('Employee Mapping'!$G$10:$G$2009),""))</f>
        <v/>
      </c>
      <c r="AH180" s="57">
        <f>IF(OR($A180="",AH$136=""),"",IFERROR(COUNTIFS('Employee Mapping'!$J$10:$J$2009,$A180,'Employee Mapping'!$K$10:$K$2009,AH$134,'Employee Mapping'!$L$10:$L$2009,AH$136)/COUNTA('Employee Mapping'!$G$10:$G$2009),""))</f>
        <v/>
      </c>
      <c r="AI180" s="57">
        <f>IF(OR($A180="",AI$136=""),"",IFERROR(COUNTIFS('Employee Mapping'!$J$10:$J$2009,$A180,'Employee Mapping'!$K$10:$K$2009,AI$134,'Employee Mapping'!$L$10:$L$2009,AI$136)/COUNTA('Employee Mapping'!$G$10:$G$2009),""))</f>
        <v/>
      </c>
      <c r="AJ180" s="57">
        <f>IF(OR($A180="",AJ$136=""),"",IFERROR(COUNTIFS('Employee Mapping'!$J$10:$J$2009,$A180,'Employee Mapping'!$K$10:$K$2009,AJ$134,'Employee Mapping'!$L$10:$L$2009,AJ$136)/COUNTA('Employee Mapping'!$G$10:$G$2009),""))</f>
        <v/>
      </c>
      <c r="AK180" s="57">
        <f>IF(OR($A180="",AK$136=""),"",IFERROR(COUNTIFS('Employee Mapping'!$J$10:$J$2009,$A180,'Employee Mapping'!$K$10:$K$2009,AK$134,'Employee Mapping'!$L$10:$L$2009,AK$136)/COUNTA('Employee Mapping'!$G$10:$G$2009),""))</f>
        <v/>
      </c>
      <c r="AL180" s="57">
        <f>IF(OR($A180="",AL$136=""),"",IFERROR(COUNTIFS('Employee Mapping'!$J$10:$J$2009,$A180,'Employee Mapping'!$K$10:$K$2009,AL$134,'Employee Mapping'!$L$10:$L$2009,AL$136)/COUNTA('Employee Mapping'!$G$10:$G$2009),""))</f>
        <v/>
      </c>
      <c r="AM180" s="57">
        <f>IF(OR($A180="",AM$136=""),"",IFERROR(COUNTIFS('Employee Mapping'!$J$10:$J$2009,$A180,'Employee Mapping'!$K$10:$K$2009,AM$134,'Employee Mapping'!$L$10:$L$2009,AM$136)/COUNTA('Employee Mapping'!$G$10:$G$2009),""))</f>
        <v/>
      </c>
      <c r="AN180" s="57">
        <f>IF(OR($A180="",AN$136=""),"",IFERROR(COUNTIFS('Employee Mapping'!$J$10:$J$2009,$A180,'Employee Mapping'!$K$10:$K$2009,AN$134,'Employee Mapping'!$L$10:$L$2009,AN$136)/COUNTA('Employee Mapping'!$G$10:$G$2009),""))</f>
        <v/>
      </c>
      <c r="AO180" s="57">
        <f>IF(OR($A180="",AO$136=""),"",IFERROR(COUNTIFS('Employee Mapping'!$J$10:$J$2009,$A180,'Employee Mapping'!$K$10:$K$2009,AO$134,'Employee Mapping'!$L$10:$L$2009,AO$136)/COUNTA('Employee Mapping'!$G$10:$G$2009),""))</f>
        <v/>
      </c>
      <c r="AP180" s="57">
        <f>IF(OR($A180="",AP$136=""),"",IFERROR(COUNTIFS('Employee Mapping'!$J$10:$J$2009,$A180,'Employee Mapping'!$K$10:$K$2009,AP$134,'Employee Mapping'!$L$10:$L$2009,AP$136)/COUNTA('Employee Mapping'!$G$10:$G$2009),""))</f>
        <v/>
      </c>
      <c r="AQ180" s="57">
        <f>IF(OR($A180="",AQ$136=""),"",IFERROR(COUNTIFS('Employee Mapping'!$J$10:$J$2009,$A180,'Employee Mapping'!$K$10:$K$2009,AQ$134,'Employee Mapping'!$L$10:$L$2009,AQ$136)/COUNTA('Employee Mapping'!$G$10:$G$2009),""))</f>
        <v/>
      </c>
      <c r="AR180" s="57">
        <f>IF(OR($A180="",AR$136=""),"",IFERROR(COUNTIFS('Employee Mapping'!$J$10:$J$2009,$A180,'Employee Mapping'!$K$10:$K$2009,AR$134,'Employee Mapping'!$L$10:$L$2009,AR$136)/COUNTA('Employee Mapping'!$G$10:$G$2009),""))</f>
        <v/>
      </c>
      <c r="AS180" s="57">
        <f>IF(OR($A180="",AS$136=""),"",IFERROR(COUNTIFS('Employee Mapping'!$J$10:$J$2009,$A180,'Employee Mapping'!$K$10:$K$2009,AS$134,'Employee Mapping'!$L$10:$L$2009,AS$136)/COUNTA('Employee Mapping'!$G$10:$G$2009),""))</f>
        <v/>
      </c>
      <c r="AT180" s="57">
        <f>IF(OR($A180="",AT$136=""),"",IFERROR(COUNTIFS('Employee Mapping'!$J$10:$J$2009,$A180,'Employee Mapping'!$K$10:$K$2009,AT$134,'Employee Mapping'!$L$10:$L$2009,AT$136)/COUNTA('Employee Mapping'!$G$10:$G$2009),""))</f>
        <v/>
      </c>
      <c r="AU180" s="57">
        <f>IF(OR($A180="",AU$136=""),"",IFERROR(COUNTIFS('Employee Mapping'!$J$10:$J$2009,$A180,'Employee Mapping'!$K$10:$K$2009,AU$134,'Employee Mapping'!$L$10:$L$2009,AU$136)/COUNTA('Employee Mapping'!$G$10:$G$2009),""))</f>
        <v/>
      </c>
      <c r="AV180" s="57">
        <f>IF(OR($A180="",AV$136=""),"",IFERROR(COUNTIFS('Employee Mapping'!$J$10:$J$2009,$A180,'Employee Mapping'!$K$10:$K$2009,AV$134,'Employee Mapping'!$L$10:$L$2009,AV$136)/COUNTA('Employee Mapping'!$G$10:$G$2009),""))</f>
        <v/>
      </c>
      <c r="AW180" s="57">
        <f>IF(OR($A180="",AW$136=""),"",IFERROR(COUNTIFS('Employee Mapping'!$J$10:$J$2009,$A180,'Employee Mapping'!$K$10:$K$2009,AW$134,'Employee Mapping'!$L$10:$L$2009,AW$136)/COUNTA('Employee Mapping'!$G$10:$G$2009),""))</f>
        <v/>
      </c>
      <c r="AX180" s="57">
        <f>IF(OR($A180="",AX$136=""),"",IFERROR(COUNTIFS('Employee Mapping'!$J$10:$J$2009,$A180,'Employee Mapping'!$K$10:$K$2009,AX$134,'Employee Mapping'!$L$10:$L$2009,AX$136)/COUNTA('Employee Mapping'!$G$10:$G$2009),""))</f>
        <v/>
      </c>
      <c r="AY180" s="57">
        <f>IF(OR($A180="",AY$136=""),"",IFERROR(COUNTIFS('Employee Mapping'!$J$10:$J$2009,$A180,'Employee Mapping'!$K$10:$K$2009,AY$134,'Employee Mapping'!$L$10:$L$2009,AY$136)/COUNTA('Employee Mapping'!$G$10:$G$2009),""))</f>
        <v/>
      </c>
      <c r="AZ180" s="57">
        <f>IF(OR($A180="",AZ$136=""),"",IFERROR(COUNTIFS('Employee Mapping'!$J$10:$J$2009,$A180,'Employee Mapping'!$K$10:$K$2009,AZ$134,'Employee Mapping'!$L$10:$L$2009,AZ$136)/COUNTA('Employee Mapping'!$G$10:$G$2009),""))</f>
        <v/>
      </c>
      <c r="BA180" s="57">
        <f>IF(OR($A180="",BA$136=""),"",IFERROR(COUNTIFS('Employee Mapping'!$J$10:$J$2009,$A180,'Employee Mapping'!$K$10:$K$2009,BA$134,'Employee Mapping'!$L$10:$L$2009,BA$136)/COUNTA('Employee Mapping'!$G$10:$G$2009),""))</f>
        <v/>
      </c>
      <c r="BB180" s="57">
        <f>IF(OR($A180="",BB$136=""),"",IFERROR(COUNTIFS('Employee Mapping'!$J$10:$J$2009,$A180,'Employee Mapping'!$K$10:$K$2009,BB$134,'Employee Mapping'!$L$10:$L$2009,BB$136)/COUNTA('Employee Mapping'!$G$10:$G$2009),""))</f>
        <v/>
      </c>
      <c r="BC180" s="57">
        <f>IF(OR($A180="",BC$136=""),"",IFERROR(COUNTIFS('Employee Mapping'!$J$10:$J$2009,$A180,'Employee Mapping'!$K$10:$K$2009,BC$134,'Employee Mapping'!$L$10:$L$2009,BC$136)/COUNTA('Employee Mapping'!$G$10:$G$2009),""))</f>
        <v/>
      </c>
      <c r="BD180" s="57">
        <f>IF(OR($A180="",BD$136=""),"",IFERROR(COUNTIFS('Employee Mapping'!$J$10:$J$2009,$A180,'Employee Mapping'!$K$10:$K$2009,BD$134,'Employee Mapping'!$L$10:$L$2009,BD$136)/COUNTA('Employee Mapping'!$G$10:$G$2009),""))</f>
        <v/>
      </c>
      <c r="BE180" s="57">
        <f>IF(OR($A180="",BE$136=""),"",IFERROR(COUNTIFS('Employee Mapping'!$J$10:$J$2009,$A180,'Employee Mapping'!$K$10:$K$2009,BE$134,'Employee Mapping'!$L$10:$L$2009,BE$136)/COUNTA('Employee Mapping'!$G$10:$G$2009),""))</f>
        <v/>
      </c>
      <c r="BF180" s="57">
        <f>IF(OR($A180="",BF$136=""),"",IFERROR(COUNTIFS('Employee Mapping'!$J$10:$J$2009,$A180,'Employee Mapping'!$K$10:$K$2009,BF$134,'Employee Mapping'!$L$10:$L$2009,BF$136)/COUNTA('Employee Mapping'!$G$10:$G$2009),""))</f>
        <v/>
      </c>
      <c r="BG180" s="57">
        <f>IF(OR($A180="",BG$136=""),"",IFERROR(COUNTIFS('Employee Mapping'!$J$10:$J$2009,$A180,'Employee Mapping'!$K$10:$K$2009,BG$134,'Employee Mapping'!$L$10:$L$2009,BG$136)/COUNTA('Employee Mapping'!$G$10:$G$2009),""))</f>
        <v/>
      </c>
      <c r="BH180" s="57">
        <f>IF(OR($A180="",BH$136=""),"",IFERROR(COUNTIFS('Employee Mapping'!$J$10:$J$2009,$A180,'Employee Mapping'!$K$10:$K$2009,BH$134,'Employee Mapping'!$L$10:$L$2009,BH$136)/COUNTA('Employee Mapping'!$G$10:$G$2009),""))</f>
        <v/>
      </c>
      <c r="BI180" s="57">
        <f>IF(OR($A180="",BI$136=""),"",IFERROR(COUNTIFS('Employee Mapping'!$J$10:$J$2009,$A180,'Employee Mapping'!$K$10:$K$2009,BI$134,'Employee Mapping'!$L$10:$L$2009,BI$136)/COUNTA('Employee Mapping'!$G$10:$G$2009),""))</f>
        <v/>
      </c>
      <c r="BJ180" s="57">
        <f>IF(OR($A180="",BJ$136=""),"",IFERROR(COUNTIFS('Employee Mapping'!$J$10:$J$2009,$A180,'Employee Mapping'!$K$10:$K$2009,BJ$134,'Employee Mapping'!$L$10:$L$2009,BJ$136)/COUNTA('Employee Mapping'!$G$10:$G$2009),""))</f>
        <v/>
      </c>
      <c r="BK180" s="57">
        <f>IF(OR($A180="",BK$136=""),"",IFERROR(COUNTIFS('Employee Mapping'!$J$10:$J$2009,$A180,'Employee Mapping'!$K$10:$K$2009,BK$134,'Employee Mapping'!$L$10:$L$2009,BK$136)/COUNTA('Employee Mapping'!$G$10:$G$2009),""))</f>
        <v/>
      </c>
      <c r="BL180" s="57">
        <f>IF(OR($A180="",BL$136=""),"",IFERROR(COUNTIFS('Employee Mapping'!$J$10:$J$2009,$A180,'Employee Mapping'!$K$10:$K$2009,BL$134,'Employee Mapping'!$L$10:$L$2009,BL$136)/COUNTA('Employee Mapping'!$G$10:$G$2009),""))</f>
        <v/>
      </c>
      <c r="BM180" s="57">
        <f>IF(OR($A180="",BM$136=""),"",IFERROR(COUNTIFS('Employee Mapping'!$J$10:$J$2009,$A180,'Employee Mapping'!$K$10:$K$2009,BM$134,'Employee Mapping'!$L$10:$L$2009,BM$136)/COUNTA('Employee Mapping'!$G$10:$G$2009),""))</f>
        <v/>
      </c>
      <c r="BN180" s="57">
        <f>IF(OR($A180="",BN$136=""),"",IFERROR(COUNTIFS('Employee Mapping'!$J$10:$J$2009,$A180,'Employee Mapping'!$K$10:$K$2009,BN$134,'Employee Mapping'!$L$10:$L$2009,BN$136)/COUNTA('Employee Mapping'!$G$10:$G$2009),""))</f>
        <v/>
      </c>
      <c r="BO180" s="57">
        <f>IF(OR($A180="",BO$136=""),"",IFERROR(COUNTIFS('Employee Mapping'!$J$10:$J$2009,$A180,'Employee Mapping'!$K$10:$K$2009,BO$134,'Employee Mapping'!$L$10:$L$2009,BO$136)/COUNTA('Employee Mapping'!$G$10:$G$2009),""))</f>
        <v/>
      </c>
      <c r="BP180" s="57">
        <f>IF(OR($A180="",BP$136=""),"",IFERROR(COUNTIFS('Employee Mapping'!$J$10:$J$2009,$A180,'Employee Mapping'!$K$10:$K$2009,BP$134,'Employee Mapping'!$L$10:$L$2009,BP$136)/COUNTA('Employee Mapping'!$G$10:$G$2009),""))</f>
        <v/>
      </c>
      <c r="BQ180" s="57">
        <f>IF(OR($A180="",BQ$136=""),"",IFERROR(COUNTIFS('Employee Mapping'!$J$10:$J$2009,$A180,'Employee Mapping'!$K$10:$K$2009,BQ$134,'Employee Mapping'!$L$10:$L$2009,BQ$136)/COUNTA('Employee Mapping'!$G$10:$G$2009),""))</f>
        <v/>
      </c>
      <c r="BR180" s="57">
        <f>IF(OR($A180="",BR$136=""),"",IFERROR(COUNTIFS('Employee Mapping'!$J$10:$J$2009,$A180,'Employee Mapping'!$K$10:$K$2009,BR$134,'Employee Mapping'!$L$10:$L$2009,BR$136)/COUNTA('Employee Mapping'!$G$10:$G$2009),""))</f>
        <v/>
      </c>
      <c r="BS180" s="57">
        <f>IF(OR($A180="",BS$136=""),"",IFERROR(COUNTIFS('Employee Mapping'!$J$10:$J$2009,$A180,'Employee Mapping'!$K$10:$K$2009,BS$134,'Employee Mapping'!$L$10:$L$2009,BS$136)/COUNTA('Employee Mapping'!$G$10:$G$2009),""))</f>
        <v/>
      </c>
      <c r="BT180" s="57">
        <f>IF(OR($A180="",BT$136=""),"",IFERROR(COUNTIFS('Employee Mapping'!$J$10:$J$2009,$A180,'Employee Mapping'!$K$10:$K$2009,BT$134,'Employee Mapping'!$L$10:$L$2009,BT$136)/COUNTA('Employee Mapping'!$G$10:$G$2009),""))</f>
        <v/>
      </c>
      <c r="BU180" s="57">
        <f>IF(OR($A180="",BU$136=""),"",IFERROR(COUNTIFS('Employee Mapping'!$J$10:$J$2009,$A180,'Employee Mapping'!$K$10:$K$2009,BU$134,'Employee Mapping'!$L$10:$L$2009,BU$136)/COUNTA('Employee Mapping'!$G$10:$G$2009),""))</f>
        <v/>
      </c>
      <c r="BV180" s="57">
        <f>IF(OR($A180="",BV$136=""),"",IFERROR(COUNTIFS('Employee Mapping'!$J$10:$J$2009,$A180,'Employee Mapping'!$K$10:$K$2009,BV$134,'Employee Mapping'!$L$10:$L$2009,BV$136)/COUNTA('Employee Mapping'!$G$10:$G$2009),""))</f>
        <v/>
      </c>
      <c r="BW180" s="57">
        <f>IF(OR($A180="",BW$136=""),"",IFERROR(COUNTIFS('Employee Mapping'!$J$10:$J$2009,$A180,'Employee Mapping'!$K$10:$K$2009,BW$134,'Employee Mapping'!$L$10:$L$2009,BW$136)/COUNTA('Employee Mapping'!$G$10:$G$2009),""))</f>
        <v/>
      </c>
      <c r="BX180" s="57">
        <f>IF(OR($A180="",BX$136=""),"",IFERROR(COUNTIFS('Employee Mapping'!$J$10:$J$2009,$A180,'Employee Mapping'!$K$10:$K$2009,BX$134,'Employee Mapping'!$L$10:$L$2009,BX$136)/COUNTA('Employee Mapping'!$G$10:$G$2009),""))</f>
        <v/>
      </c>
      <c r="BY180" s="57">
        <f>IF(OR($A180="",BY$136=""),"",IFERROR(COUNTIFS('Employee Mapping'!$J$10:$J$2009,$A180,'Employee Mapping'!$K$10:$K$2009,BY$134,'Employee Mapping'!$L$10:$L$2009,BY$136)/COUNTA('Employee Mapping'!$G$10:$G$2009),""))</f>
        <v/>
      </c>
      <c r="BZ180" s="57">
        <f>IF(OR($A180="",BZ$136=""),"",IFERROR(COUNTIFS('Employee Mapping'!$J$10:$J$2009,$A180,'Employee Mapping'!$K$10:$K$2009,BZ$134,'Employee Mapping'!$L$10:$L$2009,BZ$136)/COUNTA('Employee Mapping'!$G$10:$G$2009),""))</f>
        <v/>
      </c>
      <c r="CA180" s="57">
        <f>IF(OR($A180="",CA$136=""),"",IFERROR(COUNTIFS('Employee Mapping'!$J$10:$J$2009,$A180,'Employee Mapping'!$K$10:$K$2009,CA$134,'Employee Mapping'!$L$10:$L$2009,CA$136)/COUNTA('Employee Mapping'!$G$10:$G$2009),""))</f>
        <v/>
      </c>
      <c r="CB180" s="57">
        <f>IF(OR($A180="",CB$136=""),"",IFERROR(COUNTIFS('Employee Mapping'!$J$10:$J$2009,$A180,'Employee Mapping'!$K$10:$K$2009,CB$134,'Employee Mapping'!$L$10:$L$2009,CB$136)/COUNTA('Employee Mapping'!$G$10:$G$2009),""))</f>
        <v/>
      </c>
      <c r="CC180" s="57">
        <f>IF(OR($A180="",CC$136=""),"",IFERROR(COUNTIFS('Employee Mapping'!$J$10:$J$2009,$A180,'Employee Mapping'!$K$10:$K$2009,CC$134,'Employee Mapping'!$L$10:$L$2009,CC$136)/COUNTA('Employee Mapping'!$G$10:$G$2009),""))</f>
        <v/>
      </c>
      <c r="CD180" s="57">
        <f>IF(OR($A180="",CD$136=""),"",IFERROR(COUNTIFS('Employee Mapping'!$J$10:$J$2009,$A180,'Employee Mapping'!$K$10:$K$2009,CD$134,'Employee Mapping'!$L$10:$L$2009,CD$136)/COUNTA('Employee Mapping'!$G$10:$G$2009),""))</f>
        <v/>
      </c>
      <c r="CE180" s="57">
        <f>IF(OR($A180="",CE$136=""),"",IFERROR(COUNTIFS('Employee Mapping'!$J$10:$J$2009,$A180,'Employee Mapping'!$K$10:$K$2009,CE$134,'Employee Mapping'!$L$10:$L$2009,CE$136)/COUNTA('Employee Mapping'!$G$10:$G$2009),""))</f>
        <v/>
      </c>
      <c r="CF180" s="57">
        <f>IF(OR($A180="",CF$136=""),"",IFERROR(COUNTIFS('Employee Mapping'!$J$10:$J$2009,$A180,'Employee Mapping'!$K$10:$K$2009,CF$134,'Employee Mapping'!$L$10:$L$2009,CF$136)/COUNTA('Employee Mapping'!$G$10:$G$2009),""))</f>
        <v/>
      </c>
      <c r="CG180" s="57">
        <f>IF(OR($A180="",CG$136=""),"",IFERROR(COUNTIFS('Employee Mapping'!$J$10:$J$2009,$A180,'Employee Mapping'!$K$10:$K$2009,CG$134,'Employee Mapping'!$L$10:$L$2009,CG$136)/COUNTA('Employee Mapping'!$G$10:$G$2009),""))</f>
        <v/>
      </c>
      <c r="CH180" s="57">
        <f>IF(OR($A180="",CH$136=""),"",IFERROR(COUNTIFS('Employee Mapping'!$J$10:$J$2009,$A180,'Employee Mapping'!$K$10:$K$2009,CH$134,'Employee Mapping'!$L$10:$L$2009,CH$136)/COUNTA('Employee Mapping'!$G$10:$G$2009),""))</f>
        <v/>
      </c>
      <c r="CI180" s="57">
        <f>IF(OR($A180="",CI$136=""),"",IFERROR(COUNTIFS('Employee Mapping'!$J$10:$J$2009,$A180,'Employee Mapping'!$K$10:$K$2009,CI$134,'Employee Mapping'!$L$10:$L$2009,CI$136)/COUNTA('Employee Mapping'!$G$10:$G$2009),""))</f>
        <v/>
      </c>
      <c r="CJ180" s="57">
        <f>IF(OR($A180="",CJ$136=""),"",IFERROR(COUNTIFS('Employee Mapping'!$J$10:$J$2009,$A180,'Employee Mapping'!$K$10:$K$2009,CJ$134,'Employee Mapping'!$L$10:$L$2009,CJ$136)/COUNTA('Employee Mapping'!$G$10:$G$2009),""))</f>
        <v/>
      </c>
      <c r="CK180" s="57">
        <f>IF(OR($A180="",CK$136=""),"",IFERROR(COUNTIFS('Employee Mapping'!$J$10:$J$2009,$A180,'Employee Mapping'!$K$10:$K$2009,CK$134,'Employee Mapping'!$L$10:$L$2009,CK$136)/COUNTA('Employee Mapping'!$G$10:$G$2009),""))</f>
        <v/>
      </c>
      <c r="CL180" s="57">
        <f>IF(OR($A180="",CL$136=""),"",IFERROR(COUNTIFS('Employee Mapping'!$J$10:$J$2009,$A180,'Employee Mapping'!$K$10:$K$2009,CL$134,'Employee Mapping'!$L$10:$L$2009,CL$136)/COUNTA('Employee Mapping'!$G$10:$G$2009),""))</f>
        <v/>
      </c>
      <c r="CM180" s="57">
        <f>IF(OR($A180="",CM$136=""),"",IFERROR(COUNTIFS('Employee Mapping'!$J$10:$J$2009,$A180,'Employee Mapping'!$K$10:$K$2009,CM$134,'Employee Mapping'!$L$10:$L$2009,CM$136)/COUNTA('Employee Mapping'!$G$10:$G$2009),""))</f>
        <v/>
      </c>
      <c r="CN180" s="57">
        <f>IF(OR($A180="",CN$136=""),"",IFERROR(COUNTIFS('Employee Mapping'!$J$10:$J$2009,$A180,'Employee Mapping'!$K$10:$K$2009,CN$134,'Employee Mapping'!$L$10:$L$2009,CN$136)/COUNTA('Employee Mapping'!$G$10:$G$2009),""))</f>
        <v/>
      </c>
      <c r="CO180" s="57">
        <f>IF(OR($A180="",CO$136=""),"",IFERROR(COUNTIFS('Employee Mapping'!$J$10:$J$2009,$A180,'Employee Mapping'!$K$10:$K$2009,CO$134,'Employee Mapping'!$L$10:$L$2009,CO$136)/COUNTA('Employee Mapping'!$G$10:$G$2009),""))</f>
        <v/>
      </c>
      <c r="CP180" s="57">
        <f>IF(OR($A180="",CP$136=""),"",IFERROR(COUNTIFS('Employee Mapping'!$J$10:$J$2009,$A180,'Employee Mapping'!$K$10:$K$2009,CP$134,'Employee Mapping'!$L$10:$L$2009,CP$136)/COUNTA('Employee Mapping'!$G$10:$G$2009),""))</f>
        <v/>
      </c>
      <c r="CQ180" s="57">
        <f>IF(OR($A180="",CQ$136=""),"",IFERROR(COUNTIFS('Employee Mapping'!$J$10:$J$2009,$A180,'Employee Mapping'!$K$10:$K$2009,CQ$134,'Employee Mapping'!$L$10:$L$2009,CQ$136)/COUNTA('Employee Mapping'!$G$10:$G$2009),""))</f>
        <v/>
      </c>
      <c r="CR180" s="57">
        <f>IF(OR($A180="",CR$136=""),"",IFERROR(COUNTIFS('Employee Mapping'!$J$10:$J$2009,$A180,'Employee Mapping'!$K$10:$K$2009,CR$134,'Employee Mapping'!$L$10:$L$2009,CR$136)/COUNTA('Employee Mapping'!$G$10:$G$2009),""))</f>
        <v/>
      </c>
      <c r="CS180" s="57">
        <f>IF(OR($A180="",CS$136=""),"",IFERROR(COUNTIFS('Employee Mapping'!$J$10:$J$2009,$A180,'Employee Mapping'!$K$10:$K$2009,CS$134,'Employee Mapping'!$L$10:$L$2009,CS$136)/COUNTA('Employee Mapping'!$G$10:$G$2009),""))</f>
        <v/>
      </c>
      <c r="CT180" s="57">
        <f>IF(OR($A180="",CT$136=""),"",IFERROR(COUNTIFS('Employee Mapping'!$J$10:$J$2009,$A180,'Employee Mapping'!$K$10:$K$2009,CT$134,'Employee Mapping'!$L$10:$L$2009,CT$136)/COUNTA('Employee Mapping'!$G$10:$G$2009),""))</f>
        <v/>
      </c>
      <c r="CU180" s="58">
        <f>IF($A180="","",SUM(C180:CT180))</f>
        <v/>
      </c>
    </row>
    <row r="181">
      <c r="A181">
        <f>IF(SETUP!$C192="","",SETUP!$C192)</f>
        <v/>
      </c>
      <c r="B181" s="9">
        <f>IF(SETUP!$C192="","",SETUP!$B192&amp;" / "&amp;SETUP!$D192)</f>
        <v/>
      </c>
      <c r="C181" s="57">
        <f>IF(OR($A181="",C$136=""),"",IFERROR(COUNTIFS('Employee Mapping'!$J$10:$J$2009,$A181,'Employee Mapping'!$K$10:$K$2009,C$134,'Employee Mapping'!$L$10:$L$2009,C$136)/COUNTA('Employee Mapping'!$G$10:$G$2009),""))</f>
        <v/>
      </c>
      <c r="D181" s="57">
        <f>IF(OR($A181="",D$136=""),"",IFERROR(COUNTIFS('Employee Mapping'!$J$10:$J$2009,$A181,'Employee Mapping'!$K$10:$K$2009,D$134,'Employee Mapping'!$L$10:$L$2009,D$136)/COUNTA('Employee Mapping'!$G$10:$G$2009),""))</f>
        <v/>
      </c>
      <c r="E181" s="57">
        <f>IF(OR($A181="",E$136=""),"",IFERROR(COUNTIFS('Employee Mapping'!$J$10:$J$2009,$A181,'Employee Mapping'!$K$10:$K$2009,E$134,'Employee Mapping'!$L$10:$L$2009,E$136)/COUNTA('Employee Mapping'!$G$10:$G$2009),""))</f>
        <v/>
      </c>
      <c r="F181" s="57">
        <f>IF(OR($A181="",F$136=""),"",IFERROR(COUNTIFS('Employee Mapping'!$J$10:$J$2009,$A181,'Employee Mapping'!$K$10:$K$2009,F$134,'Employee Mapping'!$L$10:$L$2009,F$136)/COUNTA('Employee Mapping'!$G$10:$G$2009),""))</f>
        <v/>
      </c>
      <c r="G181" s="57">
        <f>IF(OR($A181="",G$136=""),"",IFERROR(COUNTIFS('Employee Mapping'!$J$10:$J$2009,$A181,'Employee Mapping'!$K$10:$K$2009,G$134,'Employee Mapping'!$L$10:$L$2009,G$136)/COUNTA('Employee Mapping'!$G$10:$G$2009),""))</f>
        <v/>
      </c>
      <c r="H181" s="57">
        <f>IF(OR($A181="",H$136=""),"",IFERROR(COUNTIFS('Employee Mapping'!$J$10:$J$2009,$A181,'Employee Mapping'!$K$10:$K$2009,H$134,'Employee Mapping'!$L$10:$L$2009,H$136)/COUNTA('Employee Mapping'!$G$10:$G$2009),""))</f>
        <v/>
      </c>
      <c r="I181" s="57">
        <f>IF(OR($A181="",I$136=""),"",IFERROR(COUNTIFS('Employee Mapping'!$J$10:$J$2009,$A181,'Employee Mapping'!$K$10:$K$2009,I$134,'Employee Mapping'!$L$10:$L$2009,I$136)/COUNTA('Employee Mapping'!$G$10:$G$2009),""))</f>
        <v/>
      </c>
      <c r="J181" s="57">
        <f>IF(OR($A181="",J$136=""),"",IFERROR(COUNTIFS('Employee Mapping'!$J$10:$J$2009,$A181,'Employee Mapping'!$K$10:$K$2009,J$134,'Employee Mapping'!$L$10:$L$2009,J$136)/COUNTA('Employee Mapping'!$G$10:$G$2009),""))</f>
        <v/>
      </c>
      <c r="K181" s="57">
        <f>IF(OR($A181="",K$136=""),"",IFERROR(COUNTIFS('Employee Mapping'!$J$10:$J$2009,$A181,'Employee Mapping'!$K$10:$K$2009,K$134,'Employee Mapping'!$L$10:$L$2009,K$136)/COUNTA('Employee Mapping'!$G$10:$G$2009),""))</f>
        <v/>
      </c>
      <c r="L181" s="57">
        <f>IF(OR($A181="",L$136=""),"",IFERROR(COUNTIFS('Employee Mapping'!$J$10:$J$2009,$A181,'Employee Mapping'!$K$10:$K$2009,L$134,'Employee Mapping'!$L$10:$L$2009,L$136)/COUNTA('Employee Mapping'!$G$10:$G$2009),""))</f>
        <v/>
      </c>
      <c r="M181" s="57">
        <f>IF(OR($A181="",M$136=""),"",IFERROR(COUNTIFS('Employee Mapping'!$J$10:$J$2009,$A181,'Employee Mapping'!$K$10:$K$2009,M$134,'Employee Mapping'!$L$10:$L$2009,M$136)/COUNTA('Employee Mapping'!$G$10:$G$2009),""))</f>
        <v/>
      </c>
      <c r="N181" s="57">
        <f>IF(OR($A181="",N$136=""),"",IFERROR(COUNTIFS('Employee Mapping'!$J$10:$J$2009,$A181,'Employee Mapping'!$K$10:$K$2009,N$134,'Employee Mapping'!$L$10:$L$2009,N$136)/COUNTA('Employee Mapping'!$G$10:$G$2009),""))</f>
        <v/>
      </c>
      <c r="O181" s="57">
        <f>IF(OR($A181="",O$136=""),"",IFERROR(COUNTIFS('Employee Mapping'!$J$10:$J$2009,$A181,'Employee Mapping'!$K$10:$K$2009,O$134,'Employee Mapping'!$L$10:$L$2009,O$136)/COUNTA('Employee Mapping'!$G$10:$G$2009),""))</f>
        <v/>
      </c>
      <c r="P181" s="57">
        <f>IF(OR($A181="",P$136=""),"",IFERROR(COUNTIFS('Employee Mapping'!$J$10:$J$2009,$A181,'Employee Mapping'!$K$10:$K$2009,P$134,'Employee Mapping'!$L$10:$L$2009,P$136)/COUNTA('Employee Mapping'!$G$10:$G$2009),""))</f>
        <v/>
      </c>
      <c r="Q181" s="57">
        <f>IF(OR($A181="",Q$136=""),"",IFERROR(COUNTIFS('Employee Mapping'!$J$10:$J$2009,$A181,'Employee Mapping'!$K$10:$K$2009,Q$134,'Employee Mapping'!$L$10:$L$2009,Q$136)/COUNTA('Employee Mapping'!$G$10:$G$2009),""))</f>
        <v/>
      </c>
      <c r="R181" s="57">
        <f>IF(OR($A181="",R$136=""),"",IFERROR(COUNTIFS('Employee Mapping'!$J$10:$J$2009,$A181,'Employee Mapping'!$K$10:$K$2009,R$134,'Employee Mapping'!$L$10:$L$2009,R$136)/COUNTA('Employee Mapping'!$G$10:$G$2009),""))</f>
        <v/>
      </c>
      <c r="S181" s="57">
        <f>IF(OR($A181="",S$136=""),"",IFERROR(COUNTIFS('Employee Mapping'!$J$10:$J$2009,$A181,'Employee Mapping'!$K$10:$K$2009,S$134,'Employee Mapping'!$L$10:$L$2009,S$136)/COUNTA('Employee Mapping'!$G$10:$G$2009),""))</f>
        <v/>
      </c>
      <c r="T181" s="57">
        <f>IF(OR($A181="",T$136=""),"",IFERROR(COUNTIFS('Employee Mapping'!$J$10:$J$2009,$A181,'Employee Mapping'!$K$10:$K$2009,T$134,'Employee Mapping'!$L$10:$L$2009,T$136)/COUNTA('Employee Mapping'!$G$10:$G$2009),""))</f>
        <v/>
      </c>
      <c r="U181" s="57">
        <f>IF(OR($A181="",U$136=""),"",IFERROR(COUNTIFS('Employee Mapping'!$J$10:$J$2009,$A181,'Employee Mapping'!$K$10:$K$2009,U$134,'Employee Mapping'!$L$10:$L$2009,U$136)/COUNTA('Employee Mapping'!$G$10:$G$2009),""))</f>
        <v/>
      </c>
      <c r="V181" s="57">
        <f>IF(OR($A181="",V$136=""),"",IFERROR(COUNTIFS('Employee Mapping'!$J$10:$J$2009,$A181,'Employee Mapping'!$K$10:$K$2009,V$134,'Employee Mapping'!$L$10:$L$2009,V$136)/COUNTA('Employee Mapping'!$G$10:$G$2009),""))</f>
        <v/>
      </c>
      <c r="W181" s="57">
        <f>IF(OR($A181="",W$136=""),"",IFERROR(COUNTIFS('Employee Mapping'!$J$10:$J$2009,$A181,'Employee Mapping'!$K$10:$K$2009,W$134,'Employee Mapping'!$L$10:$L$2009,W$136)/COUNTA('Employee Mapping'!$G$10:$G$2009),""))</f>
        <v/>
      </c>
      <c r="X181" s="57">
        <f>IF(OR($A181="",X$136=""),"",IFERROR(COUNTIFS('Employee Mapping'!$J$10:$J$2009,$A181,'Employee Mapping'!$K$10:$K$2009,X$134,'Employee Mapping'!$L$10:$L$2009,X$136)/COUNTA('Employee Mapping'!$G$10:$G$2009),""))</f>
        <v/>
      </c>
      <c r="Y181" s="57">
        <f>IF(OR($A181="",Y$136=""),"",IFERROR(COUNTIFS('Employee Mapping'!$J$10:$J$2009,$A181,'Employee Mapping'!$K$10:$K$2009,Y$134,'Employee Mapping'!$L$10:$L$2009,Y$136)/COUNTA('Employee Mapping'!$G$10:$G$2009),""))</f>
        <v/>
      </c>
      <c r="Z181" s="57">
        <f>IF(OR($A181="",Z$136=""),"",IFERROR(COUNTIFS('Employee Mapping'!$J$10:$J$2009,$A181,'Employee Mapping'!$K$10:$K$2009,Z$134,'Employee Mapping'!$L$10:$L$2009,Z$136)/COUNTA('Employee Mapping'!$G$10:$G$2009),""))</f>
        <v/>
      </c>
      <c r="AA181" s="57">
        <f>IF(OR($A181="",AA$136=""),"",IFERROR(COUNTIFS('Employee Mapping'!$J$10:$J$2009,$A181,'Employee Mapping'!$K$10:$K$2009,AA$134,'Employee Mapping'!$L$10:$L$2009,AA$136)/COUNTA('Employee Mapping'!$G$10:$G$2009),""))</f>
        <v/>
      </c>
      <c r="AB181" s="57">
        <f>IF(OR($A181="",AB$136=""),"",IFERROR(COUNTIFS('Employee Mapping'!$J$10:$J$2009,$A181,'Employee Mapping'!$K$10:$K$2009,AB$134,'Employee Mapping'!$L$10:$L$2009,AB$136)/COUNTA('Employee Mapping'!$G$10:$G$2009),""))</f>
        <v/>
      </c>
      <c r="AC181" s="57">
        <f>IF(OR($A181="",AC$136=""),"",IFERROR(COUNTIFS('Employee Mapping'!$J$10:$J$2009,$A181,'Employee Mapping'!$K$10:$K$2009,AC$134,'Employee Mapping'!$L$10:$L$2009,AC$136)/COUNTA('Employee Mapping'!$G$10:$G$2009),""))</f>
        <v/>
      </c>
      <c r="AD181" s="57">
        <f>IF(OR($A181="",AD$136=""),"",IFERROR(COUNTIFS('Employee Mapping'!$J$10:$J$2009,$A181,'Employee Mapping'!$K$10:$K$2009,AD$134,'Employee Mapping'!$L$10:$L$2009,AD$136)/COUNTA('Employee Mapping'!$G$10:$G$2009),""))</f>
        <v/>
      </c>
      <c r="AE181" s="57">
        <f>IF(OR($A181="",AE$136=""),"",IFERROR(COUNTIFS('Employee Mapping'!$J$10:$J$2009,$A181,'Employee Mapping'!$K$10:$K$2009,AE$134,'Employee Mapping'!$L$10:$L$2009,AE$136)/COUNTA('Employee Mapping'!$G$10:$G$2009),""))</f>
        <v/>
      </c>
      <c r="AF181" s="57">
        <f>IF(OR($A181="",AF$136=""),"",IFERROR(COUNTIFS('Employee Mapping'!$J$10:$J$2009,$A181,'Employee Mapping'!$K$10:$K$2009,AF$134,'Employee Mapping'!$L$10:$L$2009,AF$136)/COUNTA('Employee Mapping'!$G$10:$G$2009),""))</f>
        <v/>
      </c>
      <c r="AG181" s="57">
        <f>IF(OR($A181="",AG$136=""),"",IFERROR(COUNTIFS('Employee Mapping'!$J$10:$J$2009,$A181,'Employee Mapping'!$K$10:$K$2009,AG$134,'Employee Mapping'!$L$10:$L$2009,AG$136)/COUNTA('Employee Mapping'!$G$10:$G$2009),""))</f>
        <v/>
      </c>
      <c r="AH181" s="57">
        <f>IF(OR($A181="",AH$136=""),"",IFERROR(COUNTIFS('Employee Mapping'!$J$10:$J$2009,$A181,'Employee Mapping'!$K$10:$K$2009,AH$134,'Employee Mapping'!$L$10:$L$2009,AH$136)/COUNTA('Employee Mapping'!$G$10:$G$2009),""))</f>
        <v/>
      </c>
      <c r="AI181" s="57">
        <f>IF(OR($A181="",AI$136=""),"",IFERROR(COUNTIFS('Employee Mapping'!$J$10:$J$2009,$A181,'Employee Mapping'!$K$10:$K$2009,AI$134,'Employee Mapping'!$L$10:$L$2009,AI$136)/COUNTA('Employee Mapping'!$G$10:$G$2009),""))</f>
        <v/>
      </c>
      <c r="AJ181" s="57">
        <f>IF(OR($A181="",AJ$136=""),"",IFERROR(COUNTIFS('Employee Mapping'!$J$10:$J$2009,$A181,'Employee Mapping'!$K$10:$K$2009,AJ$134,'Employee Mapping'!$L$10:$L$2009,AJ$136)/COUNTA('Employee Mapping'!$G$10:$G$2009),""))</f>
        <v/>
      </c>
      <c r="AK181" s="57">
        <f>IF(OR($A181="",AK$136=""),"",IFERROR(COUNTIFS('Employee Mapping'!$J$10:$J$2009,$A181,'Employee Mapping'!$K$10:$K$2009,AK$134,'Employee Mapping'!$L$10:$L$2009,AK$136)/COUNTA('Employee Mapping'!$G$10:$G$2009),""))</f>
        <v/>
      </c>
      <c r="AL181" s="57">
        <f>IF(OR($A181="",AL$136=""),"",IFERROR(COUNTIFS('Employee Mapping'!$J$10:$J$2009,$A181,'Employee Mapping'!$K$10:$K$2009,AL$134,'Employee Mapping'!$L$10:$L$2009,AL$136)/COUNTA('Employee Mapping'!$G$10:$G$2009),""))</f>
        <v/>
      </c>
      <c r="AM181" s="57">
        <f>IF(OR($A181="",AM$136=""),"",IFERROR(COUNTIFS('Employee Mapping'!$J$10:$J$2009,$A181,'Employee Mapping'!$K$10:$K$2009,AM$134,'Employee Mapping'!$L$10:$L$2009,AM$136)/COUNTA('Employee Mapping'!$G$10:$G$2009),""))</f>
        <v/>
      </c>
      <c r="AN181" s="57">
        <f>IF(OR($A181="",AN$136=""),"",IFERROR(COUNTIFS('Employee Mapping'!$J$10:$J$2009,$A181,'Employee Mapping'!$K$10:$K$2009,AN$134,'Employee Mapping'!$L$10:$L$2009,AN$136)/COUNTA('Employee Mapping'!$G$10:$G$2009),""))</f>
        <v/>
      </c>
      <c r="AO181" s="57">
        <f>IF(OR($A181="",AO$136=""),"",IFERROR(COUNTIFS('Employee Mapping'!$J$10:$J$2009,$A181,'Employee Mapping'!$K$10:$K$2009,AO$134,'Employee Mapping'!$L$10:$L$2009,AO$136)/COUNTA('Employee Mapping'!$G$10:$G$2009),""))</f>
        <v/>
      </c>
      <c r="AP181" s="57">
        <f>IF(OR($A181="",AP$136=""),"",IFERROR(COUNTIFS('Employee Mapping'!$J$10:$J$2009,$A181,'Employee Mapping'!$K$10:$K$2009,AP$134,'Employee Mapping'!$L$10:$L$2009,AP$136)/COUNTA('Employee Mapping'!$G$10:$G$2009),""))</f>
        <v/>
      </c>
      <c r="AQ181" s="57">
        <f>IF(OR($A181="",AQ$136=""),"",IFERROR(COUNTIFS('Employee Mapping'!$J$10:$J$2009,$A181,'Employee Mapping'!$K$10:$K$2009,AQ$134,'Employee Mapping'!$L$10:$L$2009,AQ$136)/COUNTA('Employee Mapping'!$G$10:$G$2009),""))</f>
        <v/>
      </c>
      <c r="AR181" s="57">
        <f>IF(OR($A181="",AR$136=""),"",IFERROR(COUNTIFS('Employee Mapping'!$J$10:$J$2009,$A181,'Employee Mapping'!$K$10:$K$2009,AR$134,'Employee Mapping'!$L$10:$L$2009,AR$136)/COUNTA('Employee Mapping'!$G$10:$G$2009),""))</f>
        <v/>
      </c>
      <c r="AS181" s="57">
        <f>IF(OR($A181="",AS$136=""),"",IFERROR(COUNTIFS('Employee Mapping'!$J$10:$J$2009,$A181,'Employee Mapping'!$K$10:$K$2009,AS$134,'Employee Mapping'!$L$10:$L$2009,AS$136)/COUNTA('Employee Mapping'!$G$10:$G$2009),""))</f>
        <v/>
      </c>
      <c r="AT181" s="57">
        <f>IF(OR($A181="",AT$136=""),"",IFERROR(COUNTIFS('Employee Mapping'!$J$10:$J$2009,$A181,'Employee Mapping'!$K$10:$K$2009,AT$134,'Employee Mapping'!$L$10:$L$2009,AT$136)/COUNTA('Employee Mapping'!$G$10:$G$2009),""))</f>
        <v/>
      </c>
      <c r="AU181" s="57">
        <f>IF(OR($A181="",AU$136=""),"",IFERROR(COUNTIFS('Employee Mapping'!$J$10:$J$2009,$A181,'Employee Mapping'!$K$10:$K$2009,AU$134,'Employee Mapping'!$L$10:$L$2009,AU$136)/COUNTA('Employee Mapping'!$G$10:$G$2009),""))</f>
        <v/>
      </c>
      <c r="AV181" s="57">
        <f>IF(OR($A181="",AV$136=""),"",IFERROR(COUNTIFS('Employee Mapping'!$J$10:$J$2009,$A181,'Employee Mapping'!$K$10:$K$2009,AV$134,'Employee Mapping'!$L$10:$L$2009,AV$136)/COUNTA('Employee Mapping'!$G$10:$G$2009),""))</f>
        <v/>
      </c>
      <c r="AW181" s="57">
        <f>IF(OR($A181="",AW$136=""),"",IFERROR(COUNTIFS('Employee Mapping'!$J$10:$J$2009,$A181,'Employee Mapping'!$K$10:$K$2009,AW$134,'Employee Mapping'!$L$10:$L$2009,AW$136)/COUNTA('Employee Mapping'!$G$10:$G$2009),""))</f>
        <v/>
      </c>
      <c r="AX181" s="57">
        <f>IF(OR($A181="",AX$136=""),"",IFERROR(COUNTIFS('Employee Mapping'!$J$10:$J$2009,$A181,'Employee Mapping'!$K$10:$K$2009,AX$134,'Employee Mapping'!$L$10:$L$2009,AX$136)/COUNTA('Employee Mapping'!$G$10:$G$2009),""))</f>
        <v/>
      </c>
      <c r="AY181" s="57">
        <f>IF(OR($A181="",AY$136=""),"",IFERROR(COUNTIFS('Employee Mapping'!$J$10:$J$2009,$A181,'Employee Mapping'!$K$10:$K$2009,AY$134,'Employee Mapping'!$L$10:$L$2009,AY$136)/COUNTA('Employee Mapping'!$G$10:$G$2009),""))</f>
        <v/>
      </c>
      <c r="AZ181" s="57">
        <f>IF(OR($A181="",AZ$136=""),"",IFERROR(COUNTIFS('Employee Mapping'!$J$10:$J$2009,$A181,'Employee Mapping'!$K$10:$K$2009,AZ$134,'Employee Mapping'!$L$10:$L$2009,AZ$136)/COUNTA('Employee Mapping'!$G$10:$G$2009),""))</f>
        <v/>
      </c>
      <c r="BA181" s="57">
        <f>IF(OR($A181="",BA$136=""),"",IFERROR(COUNTIFS('Employee Mapping'!$J$10:$J$2009,$A181,'Employee Mapping'!$K$10:$K$2009,BA$134,'Employee Mapping'!$L$10:$L$2009,BA$136)/COUNTA('Employee Mapping'!$G$10:$G$2009),""))</f>
        <v/>
      </c>
      <c r="BB181" s="57">
        <f>IF(OR($A181="",BB$136=""),"",IFERROR(COUNTIFS('Employee Mapping'!$J$10:$J$2009,$A181,'Employee Mapping'!$K$10:$K$2009,BB$134,'Employee Mapping'!$L$10:$L$2009,BB$136)/COUNTA('Employee Mapping'!$G$10:$G$2009),""))</f>
        <v/>
      </c>
      <c r="BC181" s="57">
        <f>IF(OR($A181="",BC$136=""),"",IFERROR(COUNTIFS('Employee Mapping'!$J$10:$J$2009,$A181,'Employee Mapping'!$K$10:$K$2009,BC$134,'Employee Mapping'!$L$10:$L$2009,BC$136)/COUNTA('Employee Mapping'!$G$10:$G$2009),""))</f>
        <v/>
      </c>
      <c r="BD181" s="57">
        <f>IF(OR($A181="",BD$136=""),"",IFERROR(COUNTIFS('Employee Mapping'!$J$10:$J$2009,$A181,'Employee Mapping'!$K$10:$K$2009,BD$134,'Employee Mapping'!$L$10:$L$2009,BD$136)/COUNTA('Employee Mapping'!$G$10:$G$2009),""))</f>
        <v/>
      </c>
      <c r="BE181" s="57">
        <f>IF(OR($A181="",BE$136=""),"",IFERROR(COUNTIFS('Employee Mapping'!$J$10:$J$2009,$A181,'Employee Mapping'!$K$10:$K$2009,BE$134,'Employee Mapping'!$L$10:$L$2009,BE$136)/COUNTA('Employee Mapping'!$G$10:$G$2009),""))</f>
        <v/>
      </c>
      <c r="BF181" s="57">
        <f>IF(OR($A181="",BF$136=""),"",IFERROR(COUNTIFS('Employee Mapping'!$J$10:$J$2009,$A181,'Employee Mapping'!$K$10:$K$2009,BF$134,'Employee Mapping'!$L$10:$L$2009,BF$136)/COUNTA('Employee Mapping'!$G$10:$G$2009),""))</f>
        <v/>
      </c>
      <c r="BG181" s="57">
        <f>IF(OR($A181="",BG$136=""),"",IFERROR(COUNTIFS('Employee Mapping'!$J$10:$J$2009,$A181,'Employee Mapping'!$K$10:$K$2009,BG$134,'Employee Mapping'!$L$10:$L$2009,BG$136)/COUNTA('Employee Mapping'!$G$10:$G$2009),""))</f>
        <v/>
      </c>
      <c r="BH181" s="57">
        <f>IF(OR($A181="",BH$136=""),"",IFERROR(COUNTIFS('Employee Mapping'!$J$10:$J$2009,$A181,'Employee Mapping'!$K$10:$K$2009,BH$134,'Employee Mapping'!$L$10:$L$2009,BH$136)/COUNTA('Employee Mapping'!$G$10:$G$2009),""))</f>
        <v/>
      </c>
      <c r="BI181" s="57">
        <f>IF(OR($A181="",BI$136=""),"",IFERROR(COUNTIFS('Employee Mapping'!$J$10:$J$2009,$A181,'Employee Mapping'!$K$10:$K$2009,BI$134,'Employee Mapping'!$L$10:$L$2009,BI$136)/COUNTA('Employee Mapping'!$G$10:$G$2009),""))</f>
        <v/>
      </c>
      <c r="BJ181" s="57">
        <f>IF(OR($A181="",BJ$136=""),"",IFERROR(COUNTIFS('Employee Mapping'!$J$10:$J$2009,$A181,'Employee Mapping'!$K$10:$K$2009,BJ$134,'Employee Mapping'!$L$10:$L$2009,BJ$136)/COUNTA('Employee Mapping'!$G$10:$G$2009),""))</f>
        <v/>
      </c>
      <c r="BK181" s="57">
        <f>IF(OR($A181="",BK$136=""),"",IFERROR(COUNTIFS('Employee Mapping'!$J$10:$J$2009,$A181,'Employee Mapping'!$K$10:$K$2009,BK$134,'Employee Mapping'!$L$10:$L$2009,BK$136)/COUNTA('Employee Mapping'!$G$10:$G$2009),""))</f>
        <v/>
      </c>
      <c r="BL181" s="57">
        <f>IF(OR($A181="",BL$136=""),"",IFERROR(COUNTIFS('Employee Mapping'!$J$10:$J$2009,$A181,'Employee Mapping'!$K$10:$K$2009,BL$134,'Employee Mapping'!$L$10:$L$2009,BL$136)/COUNTA('Employee Mapping'!$G$10:$G$2009),""))</f>
        <v/>
      </c>
      <c r="BM181" s="57">
        <f>IF(OR($A181="",BM$136=""),"",IFERROR(COUNTIFS('Employee Mapping'!$J$10:$J$2009,$A181,'Employee Mapping'!$K$10:$K$2009,BM$134,'Employee Mapping'!$L$10:$L$2009,BM$136)/COUNTA('Employee Mapping'!$G$10:$G$2009),""))</f>
        <v/>
      </c>
      <c r="BN181" s="57">
        <f>IF(OR($A181="",BN$136=""),"",IFERROR(COUNTIFS('Employee Mapping'!$J$10:$J$2009,$A181,'Employee Mapping'!$K$10:$K$2009,BN$134,'Employee Mapping'!$L$10:$L$2009,BN$136)/COUNTA('Employee Mapping'!$G$10:$G$2009),""))</f>
        <v/>
      </c>
      <c r="BO181" s="57">
        <f>IF(OR($A181="",BO$136=""),"",IFERROR(COUNTIFS('Employee Mapping'!$J$10:$J$2009,$A181,'Employee Mapping'!$K$10:$K$2009,BO$134,'Employee Mapping'!$L$10:$L$2009,BO$136)/COUNTA('Employee Mapping'!$G$10:$G$2009),""))</f>
        <v/>
      </c>
      <c r="BP181" s="57">
        <f>IF(OR($A181="",BP$136=""),"",IFERROR(COUNTIFS('Employee Mapping'!$J$10:$J$2009,$A181,'Employee Mapping'!$K$10:$K$2009,BP$134,'Employee Mapping'!$L$10:$L$2009,BP$136)/COUNTA('Employee Mapping'!$G$10:$G$2009),""))</f>
        <v/>
      </c>
      <c r="BQ181" s="57">
        <f>IF(OR($A181="",BQ$136=""),"",IFERROR(COUNTIFS('Employee Mapping'!$J$10:$J$2009,$A181,'Employee Mapping'!$K$10:$K$2009,BQ$134,'Employee Mapping'!$L$10:$L$2009,BQ$136)/COUNTA('Employee Mapping'!$G$10:$G$2009),""))</f>
        <v/>
      </c>
      <c r="BR181" s="57">
        <f>IF(OR($A181="",BR$136=""),"",IFERROR(COUNTIFS('Employee Mapping'!$J$10:$J$2009,$A181,'Employee Mapping'!$K$10:$K$2009,BR$134,'Employee Mapping'!$L$10:$L$2009,BR$136)/COUNTA('Employee Mapping'!$G$10:$G$2009),""))</f>
        <v/>
      </c>
      <c r="BS181" s="57">
        <f>IF(OR($A181="",BS$136=""),"",IFERROR(COUNTIFS('Employee Mapping'!$J$10:$J$2009,$A181,'Employee Mapping'!$K$10:$K$2009,BS$134,'Employee Mapping'!$L$10:$L$2009,BS$136)/COUNTA('Employee Mapping'!$G$10:$G$2009),""))</f>
        <v/>
      </c>
      <c r="BT181" s="57">
        <f>IF(OR($A181="",BT$136=""),"",IFERROR(COUNTIFS('Employee Mapping'!$J$10:$J$2009,$A181,'Employee Mapping'!$K$10:$K$2009,BT$134,'Employee Mapping'!$L$10:$L$2009,BT$136)/COUNTA('Employee Mapping'!$G$10:$G$2009),""))</f>
        <v/>
      </c>
      <c r="BU181" s="57">
        <f>IF(OR($A181="",BU$136=""),"",IFERROR(COUNTIFS('Employee Mapping'!$J$10:$J$2009,$A181,'Employee Mapping'!$K$10:$K$2009,BU$134,'Employee Mapping'!$L$10:$L$2009,BU$136)/COUNTA('Employee Mapping'!$G$10:$G$2009),""))</f>
        <v/>
      </c>
      <c r="BV181" s="57">
        <f>IF(OR($A181="",BV$136=""),"",IFERROR(COUNTIFS('Employee Mapping'!$J$10:$J$2009,$A181,'Employee Mapping'!$K$10:$K$2009,BV$134,'Employee Mapping'!$L$10:$L$2009,BV$136)/COUNTA('Employee Mapping'!$G$10:$G$2009),""))</f>
        <v/>
      </c>
      <c r="BW181" s="57">
        <f>IF(OR($A181="",BW$136=""),"",IFERROR(COUNTIFS('Employee Mapping'!$J$10:$J$2009,$A181,'Employee Mapping'!$K$10:$K$2009,BW$134,'Employee Mapping'!$L$10:$L$2009,BW$136)/COUNTA('Employee Mapping'!$G$10:$G$2009),""))</f>
        <v/>
      </c>
      <c r="BX181" s="57">
        <f>IF(OR($A181="",BX$136=""),"",IFERROR(COUNTIFS('Employee Mapping'!$J$10:$J$2009,$A181,'Employee Mapping'!$K$10:$K$2009,BX$134,'Employee Mapping'!$L$10:$L$2009,BX$136)/COUNTA('Employee Mapping'!$G$10:$G$2009),""))</f>
        <v/>
      </c>
      <c r="BY181" s="57">
        <f>IF(OR($A181="",BY$136=""),"",IFERROR(COUNTIFS('Employee Mapping'!$J$10:$J$2009,$A181,'Employee Mapping'!$K$10:$K$2009,BY$134,'Employee Mapping'!$L$10:$L$2009,BY$136)/COUNTA('Employee Mapping'!$G$10:$G$2009),""))</f>
        <v/>
      </c>
      <c r="BZ181" s="57">
        <f>IF(OR($A181="",BZ$136=""),"",IFERROR(COUNTIFS('Employee Mapping'!$J$10:$J$2009,$A181,'Employee Mapping'!$K$10:$K$2009,BZ$134,'Employee Mapping'!$L$10:$L$2009,BZ$136)/COUNTA('Employee Mapping'!$G$10:$G$2009),""))</f>
        <v/>
      </c>
      <c r="CA181" s="57">
        <f>IF(OR($A181="",CA$136=""),"",IFERROR(COUNTIFS('Employee Mapping'!$J$10:$J$2009,$A181,'Employee Mapping'!$K$10:$K$2009,CA$134,'Employee Mapping'!$L$10:$L$2009,CA$136)/COUNTA('Employee Mapping'!$G$10:$G$2009),""))</f>
        <v/>
      </c>
      <c r="CB181" s="57">
        <f>IF(OR($A181="",CB$136=""),"",IFERROR(COUNTIFS('Employee Mapping'!$J$10:$J$2009,$A181,'Employee Mapping'!$K$10:$K$2009,CB$134,'Employee Mapping'!$L$10:$L$2009,CB$136)/COUNTA('Employee Mapping'!$G$10:$G$2009),""))</f>
        <v/>
      </c>
      <c r="CC181" s="57">
        <f>IF(OR($A181="",CC$136=""),"",IFERROR(COUNTIFS('Employee Mapping'!$J$10:$J$2009,$A181,'Employee Mapping'!$K$10:$K$2009,CC$134,'Employee Mapping'!$L$10:$L$2009,CC$136)/COUNTA('Employee Mapping'!$G$10:$G$2009),""))</f>
        <v/>
      </c>
      <c r="CD181" s="57">
        <f>IF(OR($A181="",CD$136=""),"",IFERROR(COUNTIFS('Employee Mapping'!$J$10:$J$2009,$A181,'Employee Mapping'!$K$10:$K$2009,CD$134,'Employee Mapping'!$L$10:$L$2009,CD$136)/COUNTA('Employee Mapping'!$G$10:$G$2009),""))</f>
        <v/>
      </c>
      <c r="CE181" s="57">
        <f>IF(OR($A181="",CE$136=""),"",IFERROR(COUNTIFS('Employee Mapping'!$J$10:$J$2009,$A181,'Employee Mapping'!$K$10:$K$2009,CE$134,'Employee Mapping'!$L$10:$L$2009,CE$136)/COUNTA('Employee Mapping'!$G$10:$G$2009),""))</f>
        <v/>
      </c>
      <c r="CF181" s="57">
        <f>IF(OR($A181="",CF$136=""),"",IFERROR(COUNTIFS('Employee Mapping'!$J$10:$J$2009,$A181,'Employee Mapping'!$K$10:$K$2009,CF$134,'Employee Mapping'!$L$10:$L$2009,CF$136)/COUNTA('Employee Mapping'!$G$10:$G$2009),""))</f>
        <v/>
      </c>
      <c r="CG181" s="57">
        <f>IF(OR($A181="",CG$136=""),"",IFERROR(COUNTIFS('Employee Mapping'!$J$10:$J$2009,$A181,'Employee Mapping'!$K$10:$K$2009,CG$134,'Employee Mapping'!$L$10:$L$2009,CG$136)/COUNTA('Employee Mapping'!$G$10:$G$2009),""))</f>
        <v/>
      </c>
      <c r="CH181" s="57">
        <f>IF(OR($A181="",CH$136=""),"",IFERROR(COUNTIFS('Employee Mapping'!$J$10:$J$2009,$A181,'Employee Mapping'!$K$10:$K$2009,CH$134,'Employee Mapping'!$L$10:$L$2009,CH$136)/COUNTA('Employee Mapping'!$G$10:$G$2009),""))</f>
        <v/>
      </c>
      <c r="CI181" s="57">
        <f>IF(OR($A181="",CI$136=""),"",IFERROR(COUNTIFS('Employee Mapping'!$J$10:$J$2009,$A181,'Employee Mapping'!$K$10:$K$2009,CI$134,'Employee Mapping'!$L$10:$L$2009,CI$136)/COUNTA('Employee Mapping'!$G$10:$G$2009),""))</f>
        <v/>
      </c>
      <c r="CJ181" s="57">
        <f>IF(OR($A181="",CJ$136=""),"",IFERROR(COUNTIFS('Employee Mapping'!$J$10:$J$2009,$A181,'Employee Mapping'!$K$10:$K$2009,CJ$134,'Employee Mapping'!$L$10:$L$2009,CJ$136)/COUNTA('Employee Mapping'!$G$10:$G$2009),""))</f>
        <v/>
      </c>
      <c r="CK181" s="57">
        <f>IF(OR($A181="",CK$136=""),"",IFERROR(COUNTIFS('Employee Mapping'!$J$10:$J$2009,$A181,'Employee Mapping'!$K$10:$K$2009,CK$134,'Employee Mapping'!$L$10:$L$2009,CK$136)/COUNTA('Employee Mapping'!$G$10:$G$2009),""))</f>
        <v/>
      </c>
      <c r="CL181" s="57">
        <f>IF(OR($A181="",CL$136=""),"",IFERROR(COUNTIFS('Employee Mapping'!$J$10:$J$2009,$A181,'Employee Mapping'!$K$10:$K$2009,CL$134,'Employee Mapping'!$L$10:$L$2009,CL$136)/COUNTA('Employee Mapping'!$G$10:$G$2009),""))</f>
        <v/>
      </c>
      <c r="CM181" s="57">
        <f>IF(OR($A181="",CM$136=""),"",IFERROR(COUNTIFS('Employee Mapping'!$J$10:$J$2009,$A181,'Employee Mapping'!$K$10:$K$2009,CM$134,'Employee Mapping'!$L$10:$L$2009,CM$136)/COUNTA('Employee Mapping'!$G$10:$G$2009),""))</f>
        <v/>
      </c>
      <c r="CN181" s="57">
        <f>IF(OR($A181="",CN$136=""),"",IFERROR(COUNTIFS('Employee Mapping'!$J$10:$J$2009,$A181,'Employee Mapping'!$K$10:$K$2009,CN$134,'Employee Mapping'!$L$10:$L$2009,CN$136)/COUNTA('Employee Mapping'!$G$10:$G$2009),""))</f>
        <v/>
      </c>
      <c r="CO181" s="57">
        <f>IF(OR($A181="",CO$136=""),"",IFERROR(COUNTIFS('Employee Mapping'!$J$10:$J$2009,$A181,'Employee Mapping'!$K$10:$K$2009,CO$134,'Employee Mapping'!$L$10:$L$2009,CO$136)/COUNTA('Employee Mapping'!$G$10:$G$2009),""))</f>
        <v/>
      </c>
      <c r="CP181" s="57">
        <f>IF(OR($A181="",CP$136=""),"",IFERROR(COUNTIFS('Employee Mapping'!$J$10:$J$2009,$A181,'Employee Mapping'!$K$10:$K$2009,CP$134,'Employee Mapping'!$L$10:$L$2009,CP$136)/COUNTA('Employee Mapping'!$G$10:$G$2009),""))</f>
        <v/>
      </c>
      <c r="CQ181" s="57">
        <f>IF(OR($A181="",CQ$136=""),"",IFERROR(COUNTIFS('Employee Mapping'!$J$10:$J$2009,$A181,'Employee Mapping'!$K$10:$K$2009,CQ$134,'Employee Mapping'!$L$10:$L$2009,CQ$136)/COUNTA('Employee Mapping'!$G$10:$G$2009),""))</f>
        <v/>
      </c>
      <c r="CR181" s="57">
        <f>IF(OR($A181="",CR$136=""),"",IFERROR(COUNTIFS('Employee Mapping'!$J$10:$J$2009,$A181,'Employee Mapping'!$K$10:$K$2009,CR$134,'Employee Mapping'!$L$10:$L$2009,CR$136)/COUNTA('Employee Mapping'!$G$10:$G$2009),""))</f>
        <v/>
      </c>
      <c r="CS181" s="57">
        <f>IF(OR($A181="",CS$136=""),"",IFERROR(COUNTIFS('Employee Mapping'!$J$10:$J$2009,$A181,'Employee Mapping'!$K$10:$K$2009,CS$134,'Employee Mapping'!$L$10:$L$2009,CS$136)/COUNTA('Employee Mapping'!$G$10:$G$2009),""))</f>
        <v/>
      </c>
      <c r="CT181" s="57">
        <f>IF(OR($A181="",CT$136=""),"",IFERROR(COUNTIFS('Employee Mapping'!$J$10:$J$2009,$A181,'Employee Mapping'!$K$10:$K$2009,CT$134,'Employee Mapping'!$L$10:$L$2009,CT$136)/COUNTA('Employee Mapping'!$G$10:$G$2009),""))</f>
        <v/>
      </c>
      <c r="CU181" s="58">
        <f>IF($A181="","",SUM(C181:CT181))</f>
        <v/>
      </c>
    </row>
    <row r="182">
      <c r="A182">
        <f>IF(SETUP!$C193="","",SETUP!$C193)</f>
        <v/>
      </c>
      <c r="B182" s="9">
        <f>IF(SETUP!$C193="","",SETUP!$B193&amp;" / "&amp;SETUP!$D193)</f>
        <v/>
      </c>
      <c r="C182" s="57">
        <f>IF(OR($A182="",C$136=""),"",IFERROR(COUNTIFS('Employee Mapping'!$J$10:$J$2009,$A182,'Employee Mapping'!$K$10:$K$2009,C$134,'Employee Mapping'!$L$10:$L$2009,C$136)/COUNTA('Employee Mapping'!$G$10:$G$2009),""))</f>
        <v/>
      </c>
      <c r="D182" s="57">
        <f>IF(OR($A182="",D$136=""),"",IFERROR(COUNTIFS('Employee Mapping'!$J$10:$J$2009,$A182,'Employee Mapping'!$K$10:$K$2009,D$134,'Employee Mapping'!$L$10:$L$2009,D$136)/COUNTA('Employee Mapping'!$G$10:$G$2009),""))</f>
        <v/>
      </c>
      <c r="E182" s="57">
        <f>IF(OR($A182="",E$136=""),"",IFERROR(COUNTIFS('Employee Mapping'!$J$10:$J$2009,$A182,'Employee Mapping'!$K$10:$K$2009,E$134,'Employee Mapping'!$L$10:$L$2009,E$136)/COUNTA('Employee Mapping'!$G$10:$G$2009),""))</f>
        <v/>
      </c>
      <c r="F182" s="57">
        <f>IF(OR($A182="",F$136=""),"",IFERROR(COUNTIFS('Employee Mapping'!$J$10:$J$2009,$A182,'Employee Mapping'!$K$10:$K$2009,F$134,'Employee Mapping'!$L$10:$L$2009,F$136)/COUNTA('Employee Mapping'!$G$10:$G$2009),""))</f>
        <v/>
      </c>
      <c r="G182" s="57">
        <f>IF(OR($A182="",G$136=""),"",IFERROR(COUNTIFS('Employee Mapping'!$J$10:$J$2009,$A182,'Employee Mapping'!$K$10:$K$2009,G$134,'Employee Mapping'!$L$10:$L$2009,G$136)/COUNTA('Employee Mapping'!$G$10:$G$2009),""))</f>
        <v/>
      </c>
      <c r="H182" s="57">
        <f>IF(OR($A182="",H$136=""),"",IFERROR(COUNTIFS('Employee Mapping'!$J$10:$J$2009,$A182,'Employee Mapping'!$K$10:$K$2009,H$134,'Employee Mapping'!$L$10:$L$2009,H$136)/COUNTA('Employee Mapping'!$G$10:$G$2009),""))</f>
        <v/>
      </c>
      <c r="I182" s="57">
        <f>IF(OR($A182="",I$136=""),"",IFERROR(COUNTIFS('Employee Mapping'!$J$10:$J$2009,$A182,'Employee Mapping'!$K$10:$K$2009,I$134,'Employee Mapping'!$L$10:$L$2009,I$136)/COUNTA('Employee Mapping'!$G$10:$G$2009),""))</f>
        <v/>
      </c>
      <c r="J182" s="57">
        <f>IF(OR($A182="",J$136=""),"",IFERROR(COUNTIFS('Employee Mapping'!$J$10:$J$2009,$A182,'Employee Mapping'!$K$10:$K$2009,J$134,'Employee Mapping'!$L$10:$L$2009,J$136)/COUNTA('Employee Mapping'!$G$10:$G$2009),""))</f>
        <v/>
      </c>
      <c r="K182" s="57">
        <f>IF(OR($A182="",K$136=""),"",IFERROR(COUNTIFS('Employee Mapping'!$J$10:$J$2009,$A182,'Employee Mapping'!$K$10:$K$2009,K$134,'Employee Mapping'!$L$10:$L$2009,K$136)/COUNTA('Employee Mapping'!$G$10:$G$2009),""))</f>
        <v/>
      </c>
      <c r="L182" s="57">
        <f>IF(OR($A182="",L$136=""),"",IFERROR(COUNTIFS('Employee Mapping'!$J$10:$J$2009,$A182,'Employee Mapping'!$K$10:$K$2009,L$134,'Employee Mapping'!$L$10:$L$2009,L$136)/COUNTA('Employee Mapping'!$G$10:$G$2009),""))</f>
        <v/>
      </c>
      <c r="M182" s="57">
        <f>IF(OR($A182="",M$136=""),"",IFERROR(COUNTIFS('Employee Mapping'!$J$10:$J$2009,$A182,'Employee Mapping'!$K$10:$K$2009,M$134,'Employee Mapping'!$L$10:$L$2009,M$136)/COUNTA('Employee Mapping'!$G$10:$G$2009),""))</f>
        <v/>
      </c>
      <c r="N182" s="57">
        <f>IF(OR($A182="",N$136=""),"",IFERROR(COUNTIFS('Employee Mapping'!$J$10:$J$2009,$A182,'Employee Mapping'!$K$10:$K$2009,N$134,'Employee Mapping'!$L$10:$L$2009,N$136)/COUNTA('Employee Mapping'!$G$10:$G$2009),""))</f>
        <v/>
      </c>
      <c r="O182" s="57">
        <f>IF(OR($A182="",O$136=""),"",IFERROR(COUNTIFS('Employee Mapping'!$J$10:$J$2009,$A182,'Employee Mapping'!$K$10:$K$2009,O$134,'Employee Mapping'!$L$10:$L$2009,O$136)/COUNTA('Employee Mapping'!$G$10:$G$2009),""))</f>
        <v/>
      </c>
      <c r="P182" s="57">
        <f>IF(OR($A182="",P$136=""),"",IFERROR(COUNTIFS('Employee Mapping'!$J$10:$J$2009,$A182,'Employee Mapping'!$K$10:$K$2009,P$134,'Employee Mapping'!$L$10:$L$2009,P$136)/COUNTA('Employee Mapping'!$G$10:$G$2009),""))</f>
        <v/>
      </c>
      <c r="Q182" s="57">
        <f>IF(OR($A182="",Q$136=""),"",IFERROR(COUNTIFS('Employee Mapping'!$J$10:$J$2009,$A182,'Employee Mapping'!$K$10:$K$2009,Q$134,'Employee Mapping'!$L$10:$L$2009,Q$136)/COUNTA('Employee Mapping'!$G$10:$G$2009),""))</f>
        <v/>
      </c>
      <c r="R182" s="57">
        <f>IF(OR($A182="",R$136=""),"",IFERROR(COUNTIFS('Employee Mapping'!$J$10:$J$2009,$A182,'Employee Mapping'!$K$10:$K$2009,R$134,'Employee Mapping'!$L$10:$L$2009,R$136)/COUNTA('Employee Mapping'!$G$10:$G$2009),""))</f>
        <v/>
      </c>
      <c r="S182" s="57">
        <f>IF(OR($A182="",S$136=""),"",IFERROR(COUNTIFS('Employee Mapping'!$J$10:$J$2009,$A182,'Employee Mapping'!$K$10:$K$2009,S$134,'Employee Mapping'!$L$10:$L$2009,S$136)/COUNTA('Employee Mapping'!$G$10:$G$2009),""))</f>
        <v/>
      </c>
      <c r="T182" s="57">
        <f>IF(OR($A182="",T$136=""),"",IFERROR(COUNTIFS('Employee Mapping'!$J$10:$J$2009,$A182,'Employee Mapping'!$K$10:$K$2009,T$134,'Employee Mapping'!$L$10:$L$2009,T$136)/COUNTA('Employee Mapping'!$G$10:$G$2009),""))</f>
        <v/>
      </c>
      <c r="U182" s="57">
        <f>IF(OR($A182="",U$136=""),"",IFERROR(COUNTIFS('Employee Mapping'!$J$10:$J$2009,$A182,'Employee Mapping'!$K$10:$K$2009,U$134,'Employee Mapping'!$L$10:$L$2009,U$136)/COUNTA('Employee Mapping'!$G$10:$G$2009),""))</f>
        <v/>
      </c>
      <c r="V182" s="57">
        <f>IF(OR($A182="",V$136=""),"",IFERROR(COUNTIFS('Employee Mapping'!$J$10:$J$2009,$A182,'Employee Mapping'!$K$10:$K$2009,V$134,'Employee Mapping'!$L$10:$L$2009,V$136)/COUNTA('Employee Mapping'!$G$10:$G$2009),""))</f>
        <v/>
      </c>
      <c r="W182" s="57">
        <f>IF(OR($A182="",W$136=""),"",IFERROR(COUNTIFS('Employee Mapping'!$J$10:$J$2009,$A182,'Employee Mapping'!$K$10:$K$2009,W$134,'Employee Mapping'!$L$10:$L$2009,W$136)/COUNTA('Employee Mapping'!$G$10:$G$2009),""))</f>
        <v/>
      </c>
      <c r="X182" s="57">
        <f>IF(OR($A182="",X$136=""),"",IFERROR(COUNTIFS('Employee Mapping'!$J$10:$J$2009,$A182,'Employee Mapping'!$K$10:$K$2009,X$134,'Employee Mapping'!$L$10:$L$2009,X$136)/COUNTA('Employee Mapping'!$G$10:$G$2009),""))</f>
        <v/>
      </c>
      <c r="Y182" s="57">
        <f>IF(OR($A182="",Y$136=""),"",IFERROR(COUNTIFS('Employee Mapping'!$J$10:$J$2009,$A182,'Employee Mapping'!$K$10:$K$2009,Y$134,'Employee Mapping'!$L$10:$L$2009,Y$136)/COUNTA('Employee Mapping'!$G$10:$G$2009),""))</f>
        <v/>
      </c>
      <c r="Z182" s="57">
        <f>IF(OR($A182="",Z$136=""),"",IFERROR(COUNTIFS('Employee Mapping'!$J$10:$J$2009,$A182,'Employee Mapping'!$K$10:$K$2009,Z$134,'Employee Mapping'!$L$10:$L$2009,Z$136)/COUNTA('Employee Mapping'!$G$10:$G$2009),""))</f>
        <v/>
      </c>
      <c r="AA182" s="57">
        <f>IF(OR($A182="",AA$136=""),"",IFERROR(COUNTIFS('Employee Mapping'!$J$10:$J$2009,$A182,'Employee Mapping'!$K$10:$K$2009,AA$134,'Employee Mapping'!$L$10:$L$2009,AA$136)/COUNTA('Employee Mapping'!$G$10:$G$2009),""))</f>
        <v/>
      </c>
      <c r="AB182" s="57">
        <f>IF(OR($A182="",AB$136=""),"",IFERROR(COUNTIFS('Employee Mapping'!$J$10:$J$2009,$A182,'Employee Mapping'!$K$10:$K$2009,AB$134,'Employee Mapping'!$L$10:$L$2009,AB$136)/COUNTA('Employee Mapping'!$G$10:$G$2009),""))</f>
        <v/>
      </c>
      <c r="AC182" s="57">
        <f>IF(OR($A182="",AC$136=""),"",IFERROR(COUNTIFS('Employee Mapping'!$J$10:$J$2009,$A182,'Employee Mapping'!$K$10:$K$2009,AC$134,'Employee Mapping'!$L$10:$L$2009,AC$136)/COUNTA('Employee Mapping'!$G$10:$G$2009),""))</f>
        <v/>
      </c>
      <c r="AD182" s="57">
        <f>IF(OR($A182="",AD$136=""),"",IFERROR(COUNTIFS('Employee Mapping'!$J$10:$J$2009,$A182,'Employee Mapping'!$K$10:$K$2009,AD$134,'Employee Mapping'!$L$10:$L$2009,AD$136)/COUNTA('Employee Mapping'!$G$10:$G$2009),""))</f>
        <v/>
      </c>
      <c r="AE182" s="57">
        <f>IF(OR($A182="",AE$136=""),"",IFERROR(COUNTIFS('Employee Mapping'!$J$10:$J$2009,$A182,'Employee Mapping'!$K$10:$K$2009,AE$134,'Employee Mapping'!$L$10:$L$2009,AE$136)/COUNTA('Employee Mapping'!$G$10:$G$2009),""))</f>
        <v/>
      </c>
      <c r="AF182" s="57">
        <f>IF(OR($A182="",AF$136=""),"",IFERROR(COUNTIFS('Employee Mapping'!$J$10:$J$2009,$A182,'Employee Mapping'!$K$10:$K$2009,AF$134,'Employee Mapping'!$L$10:$L$2009,AF$136)/COUNTA('Employee Mapping'!$G$10:$G$2009),""))</f>
        <v/>
      </c>
      <c r="AG182" s="57">
        <f>IF(OR($A182="",AG$136=""),"",IFERROR(COUNTIFS('Employee Mapping'!$J$10:$J$2009,$A182,'Employee Mapping'!$K$10:$K$2009,AG$134,'Employee Mapping'!$L$10:$L$2009,AG$136)/COUNTA('Employee Mapping'!$G$10:$G$2009),""))</f>
        <v/>
      </c>
      <c r="AH182" s="57">
        <f>IF(OR($A182="",AH$136=""),"",IFERROR(COUNTIFS('Employee Mapping'!$J$10:$J$2009,$A182,'Employee Mapping'!$K$10:$K$2009,AH$134,'Employee Mapping'!$L$10:$L$2009,AH$136)/COUNTA('Employee Mapping'!$G$10:$G$2009),""))</f>
        <v/>
      </c>
      <c r="AI182" s="57">
        <f>IF(OR($A182="",AI$136=""),"",IFERROR(COUNTIFS('Employee Mapping'!$J$10:$J$2009,$A182,'Employee Mapping'!$K$10:$K$2009,AI$134,'Employee Mapping'!$L$10:$L$2009,AI$136)/COUNTA('Employee Mapping'!$G$10:$G$2009),""))</f>
        <v/>
      </c>
      <c r="AJ182" s="57">
        <f>IF(OR($A182="",AJ$136=""),"",IFERROR(COUNTIFS('Employee Mapping'!$J$10:$J$2009,$A182,'Employee Mapping'!$K$10:$K$2009,AJ$134,'Employee Mapping'!$L$10:$L$2009,AJ$136)/COUNTA('Employee Mapping'!$G$10:$G$2009),""))</f>
        <v/>
      </c>
      <c r="AK182" s="57">
        <f>IF(OR($A182="",AK$136=""),"",IFERROR(COUNTIFS('Employee Mapping'!$J$10:$J$2009,$A182,'Employee Mapping'!$K$10:$K$2009,AK$134,'Employee Mapping'!$L$10:$L$2009,AK$136)/COUNTA('Employee Mapping'!$G$10:$G$2009),""))</f>
        <v/>
      </c>
      <c r="AL182" s="57">
        <f>IF(OR($A182="",AL$136=""),"",IFERROR(COUNTIFS('Employee Mapping'!$J$10:$J$2009,$A182,'Employee Mapping'!$K$10:$K$2009,AL$134,'Employee Mapping'!$L$10:$L$2009,AL$136)/COUNTA('Employee Mapping'!$G$10:$G$2009),""))</f>
        <v/>
      </c>
      <c r="AM182" s="57">
        <f>IF(OR($A182="",AM$136=""),"",IFERROR(COUNTIFS('Employee Mapping'!$J$10:$J$2009,$A182,'Employee Mapping'!$K$10:$K$2009,AM$134,'Employee Mapping'!$L$10:$L$2009,AM$136)/COUNTA('Employee Mapping'!$G$10:$G$2009),""))</f>
        <v/>
      </c>
      <c r="AN182" s="57">
        <f>IF(OR($A182="",AN$136=""),"",IFERROR(COUNTIFS('Employee Mapping'!$J$10:$J$2009,$A182,'Employee Mapping'!$K$10:$K$2009,AN$134,'Employee Mapping'!$L$10:$L$2009,AN$136)/COUNTA('Employee Mapping'!$G$10:$G$2009),""))</f>
        <v/>
      </c>
      <c r="AO182" s="57">
        <f>IF(OR($A182="",AO$136=""),"",IFERROR(COUNTIFS('Employee Mapping'!$J$10:$J$2009,$A182,'Employee Mapping'!$K$10:$K$2009,AO$134,'Employee Mapping'!$L$10:$L$2009,AO$136)/COUNTA('Employee Mapping'!$G$10:$G$2009),""))</f>
        <v/>
      </c>
      <c r="AP182" s="57">
        <f>IF(OR($A182="",AP$136=""),"",IFERROR(COUNTIFS('Employee Mapping'!$J$10:$J$2009,$A182,'Employee Mapping'!$K$10:$K$2009,AP$134,'Employee Mapping'!$L$10:$L$2009,AP$136)/COUNTA('Employee Mapping'!$G$10:$G$2009),""))</f>
        <v/>
      </c>
      <c r="AQ182" s="57">
        <f>IF(OR($A182="",AQ$136=""),"",IFERROR(COUNTIFS('Employee Mapping'!$J$10:$J$2009,$A182,'Employee Mapping'!$K$10:$K$2009,AQ$134,'Employee Mapping'!$L$10:$L$2009,AQ$136)/COUNTA('Employee Mapping'!$G$10:$G$2009),""))</f>
        <v/>
      </c>
      <c r="AR182" s="57">
        <f>IF(OR($A182="",AR$136=""),"",IFERROR(COUNTIFS('Employee Mapping'!$J$10:$J$2009,$A182,'Employee Mapping'!$K$10:$K$2009,AR$134,'Employee Mapping'!$L$10:$L$2009,AR$136)/COUNTA('Employee Mapping'!$G$10:$G$2009),""))</f>
        <v/>
      </c>
      <c r="AS182" s="57">
        <f>IF(OR($A182="",AS$136=""),"",IFERROR(COUNTIFS('Employee Mapping'!$J$10:$J$2009,$A182,'Employee Mapping'!$K$10:$K$2009,AS$134,'Employee Mapping'!$L$10:$L$2009,AS$136)/COUNTA('Employee Mapping'!$G$10:$G$2009),""))</f>
        <v/>
      </c>
      <c r="AT182" s="57">
        <f>IF(OR($A182="",AT$136=""),"",IFERROR(COUNTIFS('Employee Mapping'!$J$10:$J$2009,$A182,'Employee Mapping'!$K$10:$K$2009,AT$134,'Employee Mapping'!$L$10:$L$2009,AT$136)/COUNTA('Employee Mapping'!$G$10:$G$2009),""))</f>
        <v/>
      </c>
      <c r="AU182" s="57">
        <f>IF(OR($A182="",AU$136=""),"",IFERROR(COUNTIFS('Employee Mapping'!$J$10:$J$2009,$A182,'Employee Mapping'!$K$10:$K$2009,AU$134,'Employee Mapping'!$L$10:$L$2009,AU$136)/COUNTA('Employee Mapping'!$G$10:$G$2009),""))</f>
        <v/>
      </c>
      <c r="AV182" s="57">
        <f>IF(OR($A182="",AV$136=""),"",IFERROR(COUNTIFS('Employee Mapping'!$J$10:$J$2009,$A182,'Employee Mapping'!$K$10:$K$2009,AV$134,'Employee Mapping'!$L$10:$L$2009,AV$136)/COUNTA('Employee Mapping'!$G$10:$G$2009),""))</f>
        <v/>
      </c>
      <c r="AW182" s="57">
        <f>IF(OR($A182="",AW$136=""),"",IFERROR(COUNTIFS('Employee Mapping'!$J$10:$J$2009,$A182,'Employee Mapping'!$K$10:$K$2009,AW$134,'Employee Mapping'!$L$10:$L$2009,AW$136)/COUNTA('Employee Mapping'!$G$10:$G$2009),""))</f>
        <v/>
      </c>
      <c r="AX182" s="57">
        <f>IF(OR($A182="",AX$136=""),"",IFERROR(COUNTIFS('Employee Mapping'!$J$10:$J$2009,$A182,'Employee Mapping'!$K$10:$K$2009,AX$134,'Employee Mapping'!$L$10:$L$2009,AX$136)/COUNTA('Employee Mapping'!$G$10:$G$2009),""))</f>
        <v/>
      </c>
      <c r="AY182" s="57">
        <f>IF(OR($A182="",AY$136=""),"",IFERROR(COUNTIFS('Employee Mapping'!$J$10:$J$2009,$A182,'Employee Mapping'!$K$10:$K$2009,AY$134,'Employee Mapping'!$L$10:$L$2009,AY$136)/COUNTA('Employee Mapping'!$G$10:$G$2009),""))</f>
        <v/>
      </c>
      <c r="AZ182" s="57">
        <f>IF(OR($A182="",AZ$136=""),"",IFERROR(COUNTIFS('Employee Mapping'!$J$10:$J$2009,$A182,'Employee Mapping'!$K$10:$K$2009,AZ$134,'Employee Mapping'!$L$10:$L$2009,AZ$136)/COUNTA('Employee Mapping'!$G$10:$G$2009),""))</f>
        <v/>
      </c>
      <c r="BA182" s="57">
        <f>IF(OR($A182="",BA$136=""),"",IFERROR(COUNTIFS('Employee Mapping'!$J$10:$J$2009,$A182,'Employee Mapping'!$K$10:$K$2009,BA$134,'Employee Mapping'!$L$10:$L$2009,BA$136)/COUNTA('Employee Mapping'!$G$10:$G$2009),""))</f>
        <v/>
      </c>
      <c r="BB182" s="57">
        <f>IF(OR($A182="",BB$136=""),"",IFERROR(COUNTIFS('Employee Mapping'!$J$10:$J$2009,$A182,'Employee Mapping'!$K$10:$K$2009,BB$134,'Employee Mapping'!$L$10:$L$2009,BB$136)/COUNTA('Employee Mapping'!$G$10:$G$2009),""))</f>
        <v/>
      </c>
      <c r="BC182" s="57">
        <f>IF(OR($A182="",BC$136=""),"",IFERROR(COUNTIFS('Employee Mapping'!$J$10:$J$2009,$A182,'Employee Mapping'!$K$10:$K$2009,BC$134,'Employee Mapping'!$L$10:$L$2009,BC$136)/COUNTA('Employee Mapping'!$G$10:$G$2009),""))</f>
        <v/>
      </c>
      <c r="BD182" s="57">
        <f>IF(OR($A182="",BD$136=""),"",IFERROR(COUNTIFS('Employee Mapping'!$J$10:$J$2009,$A182,'Employee Mapping'!$K$10:$K$2009,BD$134,'Employee Mapping'!$L$10:$L$2009,BD$136)/COUNTA('Employee Mapping'!$G$10:$G$2009),""))</f>
        <v/>
      </c>
      <c r="BE182" s="57">
        <f>IF(OR($A182="",BE$136=""),"",IFERROR(COUNTIFS('Employee Mapping'!$J$10:$J$2009,$A182,'Employee Mapping'!$K$10:$K$2009,BE$134,'Employee Mapping'!$L$10:$L$2009,BE$136)/COUNTA('Employee Mapping'!$G$10:$G$2009),""))</f>
        <v/>
      </c>
      <c r="BF182" s="57">
        <f>IF(OR($A182="",BF$136=""),"",IFERROR(COUNTIFS('Employee Mapping'!$J$10:$J$2009,$A182,'Employee Mapping'!$K$10:$K$2009,BF$134,'Employee Mapping'!$L$10:$L$2009,BF$136)/COUNTA('Employee Mapping'!$G$10:$G$2009),""))</f>
        <v/>
      </c>
      <c r="BG182" s="57">
        <f>IF(OR($A182="",BG$136=""),"",IFERROR(COUNTIFS('Employee Mapping'!$J$10:$J$2009,$A182,'Employee Mapping'!$K$10:$K$2009,BG$134,'Employee Mapping'!$L$10:$L$2009,BG$136)/COUNTA('Employee Mapping'!$G$10:$G$2009),""))</f>
        <v/>
      </c>
      <c r="BH182" s="57">
        <f>IF(OR($A182="",BH$136=""),"",IFERROR(COUNTIFS('Employee Mapping'!$J$10:$J$2009,$A182,'Employee Mapping'!$K$10:$K$2009,BH$134,'Employee Mapping'!$L$10:$L$2009,BH$136)/COUNTA('Employee Mapping'!$G$10:$G$2009),""))</f>
        <v/>
      </c>
      <c r="BI182" s="57">
        <f>IF(OR($A182="",BI$136=""),"",IFERROR(COUNTIFS('Employee Mapping'!$J$10:$J$2009,$A182,'Employee Mapping'!$K$10:$K$2009,BI$134,'Employee Mapping'!$L$10:$L$2009,BI$136)/COUNTA('Employee Mapping'!$G$10:$G$2009),""))</f>
        <v/>
      </c>
      <c r="BJ182" s="57">
        <f>IF(OR($A182="",BJ$136=""),"",IFERROR(COUNTIFS('Employee Mapping'!$J$10:$J$2009,$A182,'Employee Mapping'!$K$10:$K$2009,BJ$134,'Employee Mapping'!$L$10:$L$2009,BJ$136)/COUNTA('Employee Mapping'!$G$10:$G$2009),""))</f>
        <v/>
      </c>
      <c r="BK182" s="57">
        <f>IF(OR($A182="",BK$136=""),"",IFERROR(COUNTIFS('Employee Mapping'!$J$10:$J$2009,$A182,'Employee Mapping'!$K$10:$K$2009,BK$134,'Employee Mapping'!$L$10:$L$2009,BK$136)/COUNTA('Employee Mapping'!$G$10:$G$2009),""))</f>
        <v/>
      </c>
      <c r="BL182" s="57">
        <f>IF(OR($A182="",BL$136=""),"",IFERROR(COUNTIFS('Employee Mapping'!$J$10:$J$2009,$A182,'Employee Mapping'!$K$10:$K$2009,BL$134,'Employee Mapping'!$L$10:$L$2009,BL$136)/COUNTA('Employee Mapping'!$G$10:$G$2009),""))</f>
        <v/>
      </c>
      <c r="BM182" s="57">
        <f>IF(OR($A182="",BM$136=""),"",IFERROR(COUNTIFS('Employee Mapping'!$J$10:$J$2009,$A182,'Employee Mapping'!$K$10:$K$2009,BM$134,'Employee Mapping'!$L$10:$L$2009,BM$136)/COUNTA('Employee Mapping'!$G$10:$G$2009),""))</f>
        <v/>
      </c>
      <c r="BN182" s="57">
        <f>IF(OR($A182="",BN$136=""),"",IFERROR(COUNTIFS('Employee Mapping'!$J$10:$J$2009,$A182,'Employee Mapping'!$K$10:$K$2009,BN$134,'Employee Mapping'!$L$10:$L$2009,BN$136)/COUNTA('Employee Mapping'!$G$10:$G$2009),""))</f>
        <v/>
      </c>
      <c r="BO182" s="57">
        <f>IF(OR($A182="",BO$136=""),"",IFERROR(COUNTIFS('Employee Mapping'!$J$10:$J$2009,$A182,'Employee Mapping'!$K$10:$K$2009,BO$134,'Employee Mapping'!$L$10:$L$2009,BO$136)/COUNTA('Employee Mapping'!$G$10:$G$2009),""))</f>
        <v/>
      </c>
      <c r="BP182" s="57">
        <f>IF(OR($A182="",BP$136=""),"",IFERROR(COUNTIFS('Employee Mapping'!$J$10:$J$2009,$A182,'Employee Mapping'!$K$10:$K$2009,BP$134,'Employee Mapping'!$L$10:$L$2009,BP$136)/COUNTA('Employee Mapping'!$G$10:$G$2009),""))</f>
        <v/>
      </c>
      <c r="BQ182" s="57">
        <f>IF(OR($A182="",BQ$136=""),"",IFERROR(COUNTIFS('Employee Mapping'!$J$10:$J$2009,$A182,'Employee Mapping'!$K$10:$K$2009,BQ$134,'Employee Mapping'!$L$10:$L$2009,BQ$136)/COUNTA('Employee Mapping'!$G$10:$G$2009),""))</f>
        <v/>
      </c>
      <c r="BR182" s="57">
        <f>IF(OR($A182="",BR$136=""),"",IFERROR(COUNTIFS('Employee Mapping'!$J$10:$J$2009,$A182,'Employee Mapping'!$K$10:$K$2009,BR$134,'Employee Mapping'!$L$10:$L$2009,BR$136)/COUNTA('Employee Mapping'!$G$10:$G$2009),""))</f>
        <v/>
      </c>
      <c r="BS182" s="57">
        <f>IF(OR($A182="",BS$136=""),"",IFERROR(COUNTIFS('Employee Mapping'!$J$10:$J$2009,$A182,'Employee Mapping'!$K$10:$K$2009,BS$134,'Employee Mapping'!$L$10:$L$2009,BS$136)/COUNTA('Employee Mapping'!$G$10:$G$2009),""))</f>
        <v/>
      </c>
      <c r="BT182" s="57">
        <f>IF(OR($A182="",BT$136=""),"",IFERROR(COUNTIFS('Employee Mapping'!$J$10:$J$2009,$A182,'Employee Mapping'!$K$10:$K$2009,BT$134,'Employee Mapping'!$L$10:$L$2009,BT$136)/COUNTA('Employee Mapping'!$G$10:$G$2009),""))</f>
        <v/>
      </c>
      <c r="BU182" s="57">
        <f>IF(OR($A182="",BU$136=""),"",IFERROR(COUNTIFS('Employee Mapping'!$J$10:$J$2009,$A182,'Employee Mapping'!$K$10:$K$2009,BU$134,'Employee Mapping'!$L$10:$L$2009,BU$136)/COUNTA('Employee Mapping'!$G$10:$G$2009),""))</f>
        <v/>
      </c>
      <c r="BV182" s="57">
        <f>IF(OR($A182="",BV$136=""),"",IFERROR(COUNTIFS('Employee Mapping'!$J$10:$J$2009,$A182,'Employee Mapping'!$K$10:$K$2009,BV$134,'Employee Mapping'!$L$10:$L$2009,BV$136)/COUNTA('Employee Mapping'!$G$10:$G$2009),""))</f>
        <v/>
      </c>
      <c r="BW182" s="57">
        <f>IF(OR($A182="",BW$136=""),"",IFERROR(COUNTIFS('Employee Mapping'!$J$10:$J$2009,$A182,'Employee Mapping'!$K$10:$K$2009,BW$134,'Employee Mapping'!$L$10:$L$2009,BW$136)/COUNTA('Employee Mapping'!$G$10:$G$2009),""))</f>
        <v/>
      </c>
      <c r="BX182" s="57">
        <f>IF(OR($A182="",BX$136=""),"",IFERROR(COUNTIFS('Employee Mapping'!$J$10:$J$2009,$A182,'Employee Mapping'!$K$10:$K$2009,BX$134,'Employee Mapping'!$L$10:$L$2009,BX$136)/COUNTA('Employee Mapping'!$G$10:$G$2009),""))</f>
        <v/>
      </c>
      <c r="BY182" s="57">
        <f>IF(OR($A182="",BY$136=""),"",IFERROR(COUNTIFS('Employee Mapping'!$J$10:$J$2009,$A182,'Employee Mapping'!$K$10:$K$2009,BY$134,'Employee Mapping'!$L$10:$L$2009,BY$136)/COUNTA('Employee Mapping'!$G$10:$G$2009),""))</f>
        <v/>
      </c>
      <c r="BZ182" s="57">
        <f>IF(OR($A182="",BZ$136=""),"",IFERROR(COUNTIFS('Employee Mapping'!$J$10:$J$2009,$A182,'Employee Mapping'!$K$10:$K$2009,BZ$134,'Employee Mapping'!$L$10:$L$2009,BZ$136)/COUNTA('Employee Mapping'!$G$10:$G$2009),""))</f>
        <v/>
      </c>
      <c r="CA182" s="57">
        <f>IF(OR($A182="",CA$136=""),"",IFERROR(COUNTIFS('Employee Mapping'!$J$10:$J$2009,$A182,'Employee Mapping'!$K$10:$K$2009,CA$134,'Employee Mapping'!$L$10:$L$2009,CA$136)/COUNTA('Employee Mapping'!$G$10:$G$2009),""))</f>
        <v/>
      </c>
      <c r="CB182" s="57">
        <f>IF(OR($A182="",CB$136=""),"",IFERROR(COUNTIFS('Employee Mapping'!$J$10:$J$2009,$A182,'Employee Mapping'!$K$10:$K$2009,CB$134,'Employee Mapping'!$L$10:$L$2009,CB$136)/COUNTA('Employee Mapping'!$G$10:$G$2009),""))</f>
        <v/>
      </c>
      <c r="CC182" s="57">
        <f>IF(OR($A182="",CC$136=""),"",IFERROR(COUNTIFS('Employee Mapping'!$J$10:$J$2009,$A182,'Employee Mapping'!$K$10:$K$2009,CC$134,'Employee Mapping'!$L$10:$L$2009,CC$136)/COUNTA('Employee Mapping'!$G$10:$G$2009),""))</f>
        <v/>
      </c>
      <c r="CD182" s="57">
        <f>IF(OR($A182="",CD$136=""),"",IFERROR(COUNTIFS('Employee Mapping'!$J$10:$J$2009,$A182,'Employee Mapping'!$K$10:$K$2009,CD$134,'Employee Mapping'!$L$10:$L$2009,CD$136)/COUNTA('Employee Mapping'!$G$10:$G$2009),""))</f>
        <v/>
      </c>
      <c r="CE182" s="57">
        <f>IF(OR($A182="",CE$136=""),"",IFERROR(COUNTIFS('Employee Mapping'!$J$10:$J$2009,$A182,'Employee Mapping'!$K$10:$K$2009,CE$134,'Employee Mapping'!$L$10:$L$2009,CE$136)/COUNTA('Employee Mapping'!$G$10:$G$2009),""))</f>
        <v/>
      </c>
      <c r="CF182" s="57">
        <f>IF(OR($A182="",CF$136=""),"",IFERROR(COUNTIFS('Employee Mapping'!$J$10:$J$2009,$A182,'Employee Mapping'!$K$10:$K$2009,CF$134,'Employee Mapping'!$L$10:$L$2009,CF$136)/COUNTA('Employee Mapping'!$G$10:$G$2009),""))</f>
        <v/>
      </c>
      <c r="CG182" s="57">
        <f>IF(OR($A182="",CG$136=""),"",IFERROR(COUNTIFS('Employee Mapping'!$J$10:$J$2009,$A182,'Employee Mapping'!$K$10:$K$2009,CG$134,'Employee Mapping'!$L$10:$L$2009,CG$136)/COUNTA('Employee Mapping'!$G$10:$G$2009),""))</f>
        <v/>
      </c>
      <c r="CH182" s="57">
        <f>IF(OR($A182="",CH$136=""),"",IFERROR(COUNTIFS('Employee Mapping'!$J$10:$J$2009,$A182,'Employee Mapping'!$K$10:$K$2009,CH$134,'Employee Mapping'!$L$10:$L$2009,CH$136)/COUNTA('Employee Mapping'!$G$10:$G$2009),""))</f>
        <v/>
      </c>
      <c r="CI182" s="57">
        <f>IF(OR($A182="",CI$136=""),"",IFERROR(COUNTIFS('Employee Mapping'!$J$10:$J$2009,$A182,'Employee Mapping'!$K$10:$K$2009,CI$134,'Employee Mapping'!$L$10:$L$2009,CI$136)/COUNTA('Employee Mapping'!$G$10:$G$2009),""))</f>
        <v/>
      </c>
      <c r="CJ182" s="57">
        <f>IF(OR($A182="",CJ$136=""),"",IFERROR(COUNTIFS('Employee Mapping'!$J$10:$J$2009,$A182,'Employee Mapping'!$K$10:$K$2009,CJ$134,'Employee Mapping'!$L$10:$L$2009,CJ$136)/COUNTA('Employee Mapping'!$G$10:$G$2009),""))</f>
        <v/>
      </c>
      <c r="CK182" s="57">
        <f>IF(OR($A182="",CK$136=""),"",IFERROR(COUNTIFS('Employee Mapping'!$J$10:$J$2009,$A182,'Employee Mapping'!$K$10:$K$2009,CK$134,'Employee Mapping'!$L$10:$L$2009,CK$136)/COUNTA('Employee Mapping'!$G$10:$G$2009),""))</f>
        <v/>
      </c>
      <c r="CL182" s="57">
        <f>IF(OR($A182="",CL$136=""),"",IFERROR(COUNTIFS('Employee Mapping'!$J$10:$J$2009,$A182,'Employee Mapping'!$K$10:$K$2009,CL$134,'Employee Mapping'!$L$10:$L$2009,CL$136)/COUNTA('Employee Mapping'!$G$10:$G$2009),""))</f>
        <v/>
      </c>
      <c r="CM182" s="57">
        <f>IF(OR($A182="",CM$136=""),"",IFERROR(COUNTIFS('Employee Mapping'!$J$10:$J$2009,$A182,'Employee Mapping'!$K$10:$K$2009,CM$134,'Employee Mapping'!$L$10:$L$2009,CM$136)/COUNTA('Employee Mapping'!$G$10:$G$2009),""))</f>
        <v/>
      </c>
      <c r="CN182" s="57">
        <f>IF(OR($A182="",CN$136=""),"",IFERROR(COUNTIFS('Employee Mapping'!$J$10:$J$2009,$A182,'Employee Mapping'!$K$10:$K$2009,CN$134,'Employee Mapping'!$L$10:$L$2009,CN$136)/COUNTA('Employee Mapping'!$G$10:$G$2009),""))</f>
        <v/>
      </c>
      <c r="CO182" s="57">
        <f>IF(OR($A182="",CO$136=""),"",IFERROR(COUNTIFS('Employee Mapping'!$J$10:$J$2009,$A182,'Employee Mapping'!$K$10:$K$2009,CO$134,'Employee Mapping'!$L$10:$L$2009,CO$136)/COUNTA('Employee Mapping'!$G$10:$G$2009),""))</f>
        <v/>
      </c>
      <c r="CP182" s="57">
        <f>IF(OR($A182="",CP$136=""),"",IFERROR(COUNTIFS('Employee Mapping'!$J$10:$J$2009,$A182,'Employee Mapping'!$K$10:$K$2009,CP$134,'Employee Mapping'!$L$10:$L$2009,CP$136)/COUNTA('Employee Mapping'!$G$10:$G$2009),""))</f>
        <v/>
      </c>
      <c r="CQ182" s="57">
        <f>IF(OR($A182="",CQ$136=""),"",IFERROR(COUNTIFS('Employee Mapping'!$J$10:$J$2009,$A182,'Employee Mapping'!$K$10:$K$2009,CQ$134,'Employee Mapping'!$L$10:$L$2009,CQ$136)/COUNTA('Employee Mapping'!$G$10:$G$2009),""))</f>
        <v/>
      </c>
      <c r="CR182" s="57">
        <f>IF(OR($A182="",CR$136=""),"",IFERROR(COUNTIFS('Employee Mapping'!$J$10:$J$2009,$A182,'Employee Mapping'!$K$10:$K$2009,CR$134,'Employee Mapping'!$L$10:$L$2009,CR$136)/COUNTA('Employee Mapping'!$G$10:$G$2009),""))</f>
        <v/>
      </c>
      <c r="CS182" s="57">
        <f>IF(OR($A182="",CS$136=""),"",IFERROR(COUNTIFS('Employee Mapping'!$J$10:$J$2009,$A182,'Employee Mapping'!$K$10:$K$2009,CS$134,'Employee Mapping'!$L$10:$L$2009,CS$136)/COUNTA('Employee Mapping'!$G$10:$G$2009),""))</f>
        <v/>
      </c>
      <c r="CT182" s="57">
        <f>IF(OR($A182="",CT$136=""),"",IFERROR(COUNTIFS('Employee Mapping'!$J$10:$J$2009,$A182,'Employee Mapping'!$K$10:$K$2009,CT$134,'Employee Mapping'!$L$10:$L$2009,CT$136)/COUNTA('Employee Mapping'!$G$10:$G$2009),""))</f>
        <v/>
      </c>
      <c r="CU182" s="58">
        <f>IF($A182="","",SUM(C182:CT182))</f>
        <v/>
      </c>
    </row>
    <row r="183">
      <c r="A183">
        <f>IF(SETUP!$C194="","",SETUP!$C194)</f>
        <v/>
      </c>
      <c r="B183" s="9">
        <f>IF(SETUP!$C194="","",SETUP!$B194&amp;" / "&amp;SETUP!$D194)</f>
        <v/>
      </c>
      <c r="C183" s="57">
        <f>IF(OR($A183="",C$136=""),"",IFERROR(COUNTIFS('Employee Mapping'!$J$10:$J$2009,$A183,'Employee Mapping'!$K$10:$K$2009,C$134,'Employee Mapping'!$L$10:$L$2009,C$136)/COUNTA('Employee Mapping'!$G$10:$G$2009),""))</f>
        <v/>
      </c>
      <c r="D183" s="57">
        <f>IF(OR($A183="",D$136=""),"",IFERROR(COUNTIFS('Employee Mapping'!$J$10:$J$2009,$A183,'Employee Mapping'!$K$10:$K$2009,D$134,'Employee Mapping'!$L$10:$L$2009,D$136)/COUNTA('Employee Mapping'!$G$10:$G$2009),""))</f>
        <v/>
      </c>
      <c r="E183" s="57">
        <f>IF(OR($A183="",E$136=""),"",IFERROR(COUNTIFS('Employee Mapping'!$J$10:$J$2009,$A183,'Employee Mapping'!$K$10:$K$2009,E$134,'Employee Mapping'!$L$10:$L$2009,E$136)/COUNTA('Employee Mapping'!$G$10:$G$2009),""))</f>
        <v/>
      </c>
      <c r="F183" s="57">
        <f>IF(OR($A183="",F$136=""),"",IFERROR(COUNTIFS('Employee Mapping'!$J$10:$J$2009,$A183,'Employee Mapping'!$K$10:$K$2009,F$134,'Employee Mapping'!$L$10:$L$2009,F$136)/COUNTA('Employee Mapping'!$G$10:$G$2009),""))</f>
        <v/>
      </c>
      <c r="G183" s="57">
        <f>IF(OR($A183="",G$136=""),"",IFERROR(COUNTIFS('Employee Mapping'!$J$10:$J$2009,$A183,'Employee Mapping'!$K$10:$K$2009,G$134,'Employee Mapping'!$L$10:$L$2009,G$136)/COUNTA('Employee Mapping'!$G$10:$G$2009),""))</f>
        <v/>
      </c>
      <c r="H183" s="57">
        <f>IF(OR($A183="",H$136=""),"",IFERROR(COUNTIFS('Employee Mapping'!$J$10:$J$2009,$A183,'Employee Mapping'!$K$10:$K$2009,H$134,'Employee Mapping'!$L$10:$L$2009,H$136)/COUNTA('Employee Mapping'!$G$10:$G$2009),""))</f>
        <v/>
      </c>
      <c r="I183" s="57">
        <f>IF(OR($A183="",I$136=""),"",IFERROR(COUNTIFS('Employee Mapping'!$J$10:$J$2009,$A183,'Employee Mapping'!$K$10:$K$2009,I$134,'Employee Mapping'!$L$10:$L$2009,I$136)/COUNTA('Employee Mapping'!$G$10:$G$2009),""))</f>
        <v/>
      </c>
      <c r="J183" s="57">
        <f>IF(OR($A183="",J$136=""),"",IFERROR(COUNTIFS('Employee Mapping'!$J$10:$J$2009,$A183,'Employee Mapping'!$K$10:$K$2009,J$134,'Employee Mapping'!$L$10:$L$2009,J$136)/COUNTA('Employee Mapping'!$G$10:$G$2009),""))</f>
        <v/>
      </c>
      <c r="K183" s="57">
        <f>IF(OR($A183="",K$136=""),"",IFERROR(COUNTIFS('Employee Mapping'!$J$10:$J$2009,$A183,'Employee Mapping'!$K$10:$K$2009,K$134,'Employee Mapping'!$L$10:$L$2009,K$136)/COUNTA('Employee Mapping'!$G$10:$G$2009),""))</f>
        <v/>
      </c>
      <c r="L183" s="57">
        <f>IF(OR($A183="",L$136=""),"",IFERROR(COUNTIFS('Employee Mapping'!$J$10:$J$2009,$A183,'Employee Mapping'!$K$10:$K$2009,L$134,'Employee Mapping'!$L$10:$L$2009,L$136)/COUNTA('Employee Mapping'!$G$10:$G$2009),""))</f>
        <v/>
      </c>
      <c r="M183" s="57">
        <f>IF(OR($A183="",M$136=""),"",IFERROR(COUNTIFS('Employee Mapping'!$J$10:$J$2009,$A183,'Employee Mapping'!$K$10:$K$2009,M$134,'Employee Mapping'!$L$10:$L$2009,M$136)/COUNTA('Employee Mapping'!$G$10:$G$2009),""))</f>
        <v/>
      </c>
      <c r="N183" s="57">
        <f>IF(OR($A183="",N$136=""),"",IFERROR(COUNTIFS('Employee Mapping'!$J$10:$J$2009,$A183,'Employee Mapping'!$K$10:$K$2009,N$134,'Employee Mapping'!$L$10:$L$2009,N$136)/COUNTA('Employee Mapping'!$G$10:$G$2009),""))</f>
        <v/>
      </c>
      <c r="O183" s="57">
        <f>IF(OR($A183="",O$136=""),"",IFERROR(COUNTIFS('Employee Mapping'!$J$10:$J$2009,$A183,'Employee Mapping'!$K$10:$K$2009,O$134,'Employee Mapping'!$L$10:$L$2009,O$136)/COUNTA('Employee Mapping'!$G$10:$G$2009),""))</f>
        <v/>
      </c>
      <c r="P183" s="57">
        <f>IF(OR($A183="",P$136=""),"",IFERROR(COUNTIFS('Employee Mapping'!$J$10:$J$2009,$A183,'Employee Mapping'!$K$10:$K$2009,P$134,'Employee Mapping'!$L$10:$L$2009,P$136)/COUNTA('Employee Mapping'!$G$10:$G$2009),""))</f>
        <v/>
      </c>
      <c r="Q183" s="57">
        <f>IF(OR($A183="",Q$136=""),"",IFERROR(COUNTIFS('Employee Mapping'!$J$10:$J$2009,$A183,'Employee Mapping'!$K$10:$K$2009,Q$134,'Employee Mapping'!$L$10:$L$2009,Q$136)/COUNTA('Employee Mapping'!$G$10:$G$2009),""))</f>
        <v/>
      </c>
      <c r="R183" s="57">
        <f>IF(OR($A183="",R$136=""),"",IFERROR(COUNTIFS('Employee Mapping'!$J$10:$J$2009,$A183,'Employee Mapping'!$K$10:$K$2009,R$134,'Employee Mapping'!$L$10:$L$2009,R$136)/COUNTA('Employee Mapping'!$G$10:$G$2009),""))</f>
        <v/>
      </c>
      <c r="S183" s="57">
        <f>IF(OR($A183="",S$136=""),"",IFERROR(COUNTIFS('Employee Mapping'!$J$10:$J$2009,$A183,'Employee Mapping'!$K$10:$K$2009,S$134,'Employee Mapping'!$L$10:$L$2009,S$136)/COUNTA('Employee Mapping'!$G$10:$G$2009),""))</f>
        <v/>
      </c>
      <c r="T183" s="57">
        <f>IF(OR($A183="",T$136=""),"",IFERROR(COUNTIFS('Employee Mapping'!$J$10:$J$2009,$A183,'Employee Mapping'!$K$10:$K$2009,T$134,'Employee Mapping'!$L$10:$L$2009,T$136)/COUNTA('Employee Mapping'!$G$10:$G$2009),""))</f>
        <v/>
      </c>
      <c r="U183" s="57">
        <f>IF(OR($A183="",U$136=""),"",IFERROR(COUNTIFS('Employee Mapping'!$J$10:$J$2009,$A183,'Employee Mapping'!$K$10:$K$2009,U$134,'Employee Mapping'!$L$10:$L$2009,U$136)/COUNTA('Employee Mapping'!$G$10:$G$2009),""))</f>
        <v/>
      </c>
      <c r="V183" s="57">
        <f>IF(OR($A183="",V$136=""),"",IFERROR(COUNTIFS('Employee Mapping'!$J$10:$J$2009,$A183,'Employee Mapping'!$K$10:$K$2009,V$134,'Employee Mapping'!$L$10:$L$2009,V$136)/COUNTA('Employee Mapping'!$G$10:$G$2009),""))</f>
        <v/>
      </c>
      <c r="W183" s="57">
        <f>IF(OR($A183="",W$136=""),"",IFERROR(COUNTIFS('Employee Mapping'!$J$10:$J$2009,$A183,'Employee Mapping'!$K$10:$K$2009,W$134,'Employee Mapping'!$L$10:$L$2009,W$136)/COUNTA('Employee Mapping'!$G$10:$G$2009),""))</f>
        <v/>
      </c>
      <c r="X183" s="57">
        <f>IF(OR($A183="",X$136=""),"",IFERROR(COUNTIFS('Employee Mapping'!$J$10:$J$2009,$A183,'Employee Mapping'!$K$10:$K$2009,X$134,'Employee Mapping'!$L$10:$L$2009,X$136)/COUNTA('Employee Mapping'!$G$10:$G$2009),""))</f>
        <v/>
      </c>
      <c r="Y183" s="57">
        <f>IF(OR($A183="",Y$136=""),"",IFERROR(COUNTIFS('Employee Mapping'!$J$10:$J$2009,$A183,'Employee Mapping'!$K$10:$K$2009,Y$134,'Employee Mapping'!$L$10:$L$2009,Y$136)/COUNTA('Employee Mapping'!$G$10:$G$2009),""))</f>
        <v/>
      </c>
      <c r="Z183" s="57">
        <f>IF(OR($A183="",Z$136=""),"",IFERROR(COUNTIFS('Employee Mapping'!$J$10:$J$2009,$A183,'Employee Mapping'!$K$10:$K$2009,Z$134,'Employee Mapping'!$L$10:$L$2009,Z$136)/COUNTA('Employee Mapping'!$G$10:$G$2009),""))</f>
        <v/>
      </c>
      <c r="AA183" s="57">
        <f>IF(OR($A183="",AA$136=""),"",IFERROR(COUNTIFS('Employee Mapping'!$J$10:$J$2009,$A183,'Employee Mapping'!$K$10:$K$2009,AA$134,'Employee Mapping'!$L$10:$L$2009,AA$136)/COUNTA('Employee Mapping'!$G$10:$G$2009),""))</f>
        <v/>
      </c>
      <c r="AB183" s="57">
        <f>IF(OR($A183="",AB$136=""),"",IFERROR(COUNTIFS('Employee Mapping'!$J$10:$J$2009,$A183,'Employee Mapping'!$K$10:$K$2009,AB$134,'Employee Mapping'!$L$10:$L$2009,AB$136)/COUNTA('Employee Mapping'!$G$10:$G$2009),""))</f>
        <v/>
      </c>
      <c r="AC183" s="57">
        <f>IF(OR($A183="",AC$136=""),"",IFERROR(COUNTIFS('Employee Mapping'!$J$10:$J$2009,$A183,'Employee Mapping'!$K$10:$K$2009,AC$134,'Employee Mapping'!$L$10:$L$2009,AC$136)/COUNTA('Employee Mapping'!$G$10:$G$2009),""))</f>
        <v/>
      </c>
      <c r="AD183" s="57">
        <f>IF(OR($A183="",AD$136=""),"",IFERROR(COUNTIFS('Employee Mapping'!$J$10:$J$2009,$A183,'Employee Mapping'!$K$10:$K$2009,AD$134,'Employee Mapping'!$L$10:$L$2009,AD$136)/COUNTA('Employee Mapping'!$G$10:$G$2009),""))</f>
        <v/>
      </c>
      <c r="AE183" s="57">
        <f>IF(OR($A183="",AE$136=""),"",IFERROR(COUNTIFS('Employee Mapping'!$J$10:$J$2009,$A183,'Employee Mapping'!$K$10:$K$2009,AE$134,'Employee Mapping'!$L$10:$L$2009,AE$136)/COUNTA('Employee Mapping'!$G$10:$G$2009),""))</f>
        <v/>
      </c>
      <c r="AF183" s="57">
        <f>IF(OR($A183="",AF$136=""),"",IFERROR(COUNTIFS('Employee Mapping'!$J$10:$J$2009,$A183,'Employee Mapping'!$K$10:$K$2009,AF$134,'Employee Mapping'!$L$10:$L$2009,AF$136)/COUNTA('Employee Mapping'!$G$10:$G$2009),""))</f>
        <v/>
      </c>
      <c r="AG183" s="57">
        <f>IF(OR($A183="",AG$136=""),"",IFERROR(COUNTIFS('Employee Mapping'!$J$10:$J$2009,$A183,'Employee Mapping'!$K$10:$K$2009,AG$134,'Employee Mapping'!$L$10:$L$2009,AG$136)/COUNTA('Employee Mapping'!$G$10:$G$2009),""))</f>
        <v/>
      </c>
      <c r="AH183" s="57">
        <f>IF(OR($A183="",AH$136=""),"",IFERROR(COUNTIFS('Employee Mapping'!$J$10:$J$2009,$A183,'Employee Mapping'!$K$10:$K$2009,AH$134,'Employee Mapping'!$L$10:$L$2009,AH$136)/COUNTA('Employee Mapping'!$G$10:$G$2009),""))</f>
        <v/>
      </c>
      <c r="AI183" s="57">
        <f>IF(OR($A183="",AI$136=""),"",IFERROR(COUNTIFS('Employee Mapping'!$J$10:$J$2009,$A183,'Employee Mapping'!$K$10:$K$2009,AI$134,'Employee Mapping'!$L$10:$L$2009,AI$136)/COUNTA('Employee Mapping'!$G$10:$G$2009),""))</f>
        <v/>
      </c>
      <c r="AJ183" s="57">
        <f>IF(OR($A183="",AJ$136=""),"",IFERROR(COUNTIFS('Employee Mapping'!$J$10:$J$2009,$A183,'Employee Mapping'!$K$10:$K$2009,AJ$134,'Employee Mapping'!$L$10:$L$2009,AJ$136)/COUNTA('Employee Mapping'!$G$10:$G$2009),""))</f>
        <v/>
      </c>
      <c r="AK183" s="57">
        <f>IF(OR($A183="",AK$136=""),"",IFERROR(COUNTIFS('Employee Mapping'!$J$10:$J$2009,$A183,'Employee Mapping'!$K$10:$K$2009,AK$134,'Employee Mapping'!$L$10:$L$2009,AK$136)/COUNTA('Employee Mapping'!$G$10:$G$2009),""))</f>
        <v/>
      </c>
      <c r="AL183" s="57">
        <f>IF(OR($A183="",AL$136=""),"",IFERROR(COUNTIFS('Employee Mapping'!$J$10:$J$2009,$A183,'Employee Mapping'!$K$10:$K$2009,AL$134,'Employee Mapping'!$L$10:$L$2009,AL$136)/COUNTA('Employee Mapping'!$G$10:$G$2009),""))</f>
        <v/>
      </c>
      <c r="AM183" s="57">
        <f>IF(OR($A183="",AM$136=""),"",IFERROR(COUNTIFS('Employee Mapping'!$J$10:$J$2009,$A183,'Employee Mapping'!$K$10:$K$2009,AM$134,'Employee Mapping'!$L$10:$L$2009,AM$136)/COUNTA('Employee Mapping'!$G$10:$G$2009),""))</f>
        <v/>
      </c>
      <c r="AN183" s="57">
        <f>IF(OR($A183="",AN$136=""),"",IFERROR(COUNTIFS('Employee Mapping'!$J$10:$J$2009,$A183,'Employee Mapping'!$K$10:$K$2009,AN$134,'Employee Mapping'!$L$10:$L$2009,AN$136)/COUNTA('Employee Mapping'!$G$10:$G$2009),""))</f>
        <v/>
      </c>
      <c r="AO183" s="57">
        <f>IF(OR($A183="",AO$136=""),"",IFERROR(COUNTIFS('Employee Mapping'!$J$10:$J$2009,$A183,'Employee Mapping'!$K$10:$K$2009,AO$134,'Employee Mapping'!$L$10:$L$2009,AO$136)/COUNTA('Employee Mapping'!$G$10:$G$2009),""))</f>
        <v/>
      </c>
      <c r="AP183" s="57">
        <f>IF(OR($A183="",AP$136=""),"",IFERROR(COUNTIFS('Employee Mapping'!$J$10:$J$2009,$A183,'Employee Mapping'!$K$10:$K$2009,AP$134,'Employee Mapping'!$L$10:$L$2009,AP$136)/COUNTA('Employee Mapping'!$G$10:$G$2009),""))</f>
        <v/>
      </c>
      <c r="AQ183" s="57">
        <f>IF(OR($A183="",AQ$136=""),"",IFERROR(COUNTIFS('Employee Mapping'!$J$10:$J$2009,$A183,'Employee Mapping'!$K$10:$K$2009,AQ$134,'Employee Mapping'!$L$10:$L$2009,AQ$136)/COUNTA('Employee Mapping'!$G$10:$G$2009),""))</f>
        <v/>
      </c>
      <c r="AR183" s="57">
        <f>IF(OR($A183="",AR$136=""),"",IFERROR(COUNTIFS('Employee Mapping'!$J$10:$J$2009,$A183,'Employee Mapping'!$K$10:$K$2009,AR$134,'Employee Mapping'!$L$10:$L$2009,AR$136)/COUNTA('Employee Mapping'!$G$10:$G$2009),""))</f>
        <v/>
      </c>
      <c r="AS183" s="57">
        <f>IF(OR($A183="",AS$136=""),"",IFERROR(COUNTIFS('Employee Mapping'!$J$10:$J$2009,$A183,'Employee Mapping'!$K$10:$K$2009,AS$134,'Employee Mapping'!$L$10:$L$2009,AS$136)/COUNTA('Employee Mapping'!$G$10:$G$2009),""))</f>
        <v/>
      </c>
      <c r="AT183" s="57">
        <f>IF(OR($A183="",AT$136=""),"",IFERROR(COUNTIFS('Employee Mapping'!$J$10:$J$2009,$A183,'Employee Mapping'!$K$10:$K$2009,AT$134,'Employee Mapping'!$L$10:$L$2009,AT$136)/COUNTA('Employee Mapping'!$G$10:$G$2009),""))</f>
        <v/>
      </c>
      <c r="AU183" s="57">
        <f>IF(OR($A183="",AU$136=""),"",IFERROR(COUNTIFS('Employee Mapping'!$J$10:$J$2009,$A183,'Employee Mapping'!$K$10:$K$2009,AU$134,'Employee Mapping'!$L$10:$L$2009,AU$136)/COUNTA('Employee Mapping'!$G$10:$G$2009),""))</f>
        <v/>
      </c>
      <c r="AV183" s="57">
        <f>IF(OR($A183="",AV$136=""),"",IFERROR(COUNTIFS('Employee Mapping'!$J$10:$J$2009,$A183,'Employee Mapping'!$K$10:$K$2009,AV$134,'Employee Mapping'!$L$10:$L$2009,AV$136)/COUNTA('Employee Mapping'!$G$10:$G$2009),""))</f>
        <v/>
      </c>
      <c r="AW183" s="57">
        <f>IF(OR($A183="",AW$136=""),"",IFERROR(COUNTIFS('Employee Mapping'!$J$10:$J$2009,$A183,'Employee Mapping'!$K$10:$K$2009,AW$134,'Employee Mapping'!$L$10:$L$2009,AW$136)/COUNTA('Employee Mapping'!$G$10:$G$2009),""))</f>
        <v/>
      </c>
      <c r="AX183" s="57">
        <f>IF(OR($A183="",AX$136=""),"",IFERROR(COUNTIFS('Employee Mapping'!$J$10:$J$2009,$A183,'Employee Mapping'!$K$10:$K$2009,AX$134,'Employee Mapping'!$L$10:$L$2009,AX$136)/COUNTA('Employee Mapping'!$G$10:$G$2009),""))</f>
        <v/>
      </c>
      <c r="AY183" s="57">
        <f>IF(OR($A183="",AY$136=""),"",IFERROR(COUNTIFS('Employee Mapping'!$J$10:$J$2009,$A183,'Employee Mapping'!$K$10:$K$2009,AY$134,'Employee Mapping'!$L$10:$L$2009,AY$136)/COUNTA('Employee Mapping'!$G$10:$G$2009),""))</f>
        <v/>
      </c>
      <c r="AZ183" s="57">
        <f>IF(OR($A183="",AZ$136=""),"",IFERROR(COUNTIFS('Employee Mapping'!$J$10:$J$2009,$A183,'Employee Mapping'!$K$10:$K$2009,AZ$134,'Employee Mapping'!$L$10:$L$2009,AZ$136)/COUNTA('Employee Mapping'!$G$10:$G$2009),""))</f>
        <v/>
      </c>
      <c r="BA183" s="57">
        <f>IF(OR($A183="",BA$136=""),"",IFERROR(COUNTIFS('Employee Mapping'!$J$10:$J$2009,$A183,'Employee Mapping'!$K$10:$K$2009,BA$134,'Employee Mapping'!$L$10:$L$2009,BA$136)/COUNTA('Employee Mapping'!$G$10:$G$2009),""))</f>
        <v/>
      </c>
      <c r="BB183" s="57">
        <f>IF(OR($A183="",BB$136=""),"",IFERROR(COUNTIFS('Employee Mapping'!$J$10:$J$2009,$A183,'Employee Mapping'!$K$10:$K$2009,BB$134,'Employee Mapping'!$L$10:$L$2009,BB$136)/COUNTA('Employee Mapping'!$G$10:$G$2009),""))</f>
        <v/>
      </c>
      <c r="BC183" s="57">
        <f>IF(OR($A183="",BC$136=""),"",IFERROR(COUNTIFS('Employee Mapping'!$J$10:$J$2009,$A183,'Employee Mapping'!$K$10:$K$2009,BC$134,'Employee Mapping'!$L$10:$L$2009,BC$136)/COUNTA('Employee Mapping'!$G$10:$G$2009),""))</f>
        <v/>
      </c>
      <c r="BD183" s="57">
        <f>IF(OR($A183="",BD$136=""),"",IFERROR(COUNTIFS('Employee Mapping'!$J$10:$J$2009,$A183,'Employee Mapping'!$K$10:$K$2009,BD$134,'Employee Mapping'!$L$10:$L$2009,BD$136)/COUNTA('Employee Mapping'!$G$10:$G$2009),""))</f>
        <v/>
      </c>
      <c r="BE183" s="57">
        <f>IF(OR($A183="",BE$136=""),"",IFERROR(COUNTIFS('Employee Mapping'!$J$10:$J$2009,$A183,'Employee Mapping'!$K$10:$K$2009,BE$134,'Employee Mapping'!$L$10:$L$2009,BE$136)/COUNTA('Employee Mapping'!$G$10:$G$2009),""))</f>
        <v/>
      </c>
      <c r="BF183" s="57">
        <f>IF(OR($A183="",BF$136=""),"",IFERROR(COUNTIFS('Employee Mapping'!$J$10:$J$2009,$A183,'Employee Mapping'!$K$10:$K$2009,BF$134,'Employee Mapping'!$L$10:$L$2009,BF$136)/COUNTA('Employee Mapping'!$G$10:$G$2009),""))</f>
        <v/>
      </c>
      <c r="BG183" s="57">
        <f>IF(OR($A183="",BG$136=""),"",IFERROR(COUNTIFS('Employee Mapping'!$J$10:$J$2009,$A183,'Employee Mapping'!$K$10:$K$2009,BG$134,'Employee Mapping'!$L$10:$L$2009,BG$136)/COUNTA('Employee Mapping'!$G$10:$G$2009),""))</f>
        <v/>
      </c>
      <c r="BH183" s="57">
        <f>IF(OR($A183="",BH$136=""),"",IFERROR(COUNTIFS('Employee Mapping'!$J$10:$J$2009,$A183,'Employee Mapping'!$K$10:$K$2009,BH$134,'Employee Mapping'!$L$10:$L$2009,BH$136)/COUNTA('Employee Mapping'!$G$10:$G$2009),""))</f>
        <v/>
      </c>
      <c r="BI183" s="57">
        <f>IF(OR($A183="",BI$136=""),"",IFERROR(COUNTIFS('Employee Mapping'!$J$10:$J$2009,$A183,'Employee Mapping'!$K$10:$K$2009,BI$134,'Employee Mapping'!$L$10:$L$2009,BI$136)/COUNTA('Employee Mapping'!$G$10:$G$2009),""))</f>
        <v/>
      </c>
      <c r="BJ183" s="57">
        <f>IF(OR($A183="",BJ$136=""),"",IFERROR(COUNTIFS('Employee Mapping'!$J$10:$J$2009,$A183,'Employee Mapping'!$K$10:$K$2009,BJ$134,'Employee Mapping'!$L$10:$L$2009,BJ$136)/COUNTA('Employee Mapping'!$G$10:$G$2009),""))</f>
        <v/>
      </c>
      <c r="BK183" s="57">
        <f>IF(OR($A183="",BK$136=""),"",IFERROR(COUNTIFS('Employee Mapping'!$J$10:$J$2009,$A183,'Employee Mapping'!$K$10:$K$2009,BK$134,'Employee Mapping'!$L$10:$L$2009,BK$136)/COUNTA('Employee Mapping'!$G$10:$G$2009),""))</f>
        <v/>
      </c>
      <c r="BL183" s="57">
        <f>IF(OR($A183="",BL$136=""),"",IFERROR(COUNTIFS('Employee Mapping'!$J$10:$J$2009,$A183,'Employee Mapping'!$K$10:$K$2009,BL$134,'Employee Mapping'!$L$10:$L$2009,BL$136)/COUNTA('Employee Mapping'!$G$10:$G$2009),""))</f>
        <v/>
      </c>
      <c r="BM183" s="57">
        <f>IF(OR($A183="",BM$136=""),"",IFERROR(COUNTIFS('Employee Mapping'!$J$10:$J$2009,$A183,'Employee Mapping'!$K$10:$K$2009,BM$134,'Employee Mapping'!$L$10:$L$2009,BM$136)/COUNTA('Employee Mapping'!$G$10:$G$2009),""))</f>
        <v/>
      </c>
      <c r="BN183" s="57">
        <f>IF(OR($A183="",BN$136=""),"",IFERROR(COUNTIFS('Employee Mapping'!$J$10:$J$2009,$A183,'Employee Mapping'!$K$10:$K$2009,BN$134,'Employee Mapping'!$L$10:$L$2009,BN$136)/COUNTA('Employee Mapping'!$G$10:$G$2009),""))</f>
        <v/>
      </c>
      <c r="BO183" s="57">
        <f>IF(OR($A183="",BO$136=""),"",IFERROR(COUNTIFS('Employee Mapping'!$J$10:$J$2009,$A183,'Employee Mapping'!$K$10:$K$2009,BO$134,'Employee Mapping'!$L$10:$L$2009,BO$136)/COUNTA('Employee Mapping'!$G$10:$G$2009),""))</f>
        <v/>
      </c>
      <c r="BP183" s="57">
        <f>IF(OR($A183="",BP$136=""),"",IFERROR(COUNTIFS('Employee Mapping'!$J$10:$J$2009,$A183,'Employee Mapping'!$K$10:$K$2009,BP$134,'Employee Mapping'!$L$10:$L$2009,BP$136)/COUNTA('Employee Mapping'!$G$10:$G$2009),""))</f>
        <v/>
      </c>
      <c r="BQ183" s="57">
        <f>IF(OR($A183="",BQ$136=""),"",IFERROR(COUNTIFS('Employee Mapping'!$J$10:$J$2009,$A183,'Employee Mapping'!$K$10:$K$2009,BQ$134,'Employee Mapping'!$L$10:$L$2009,BQ$136)/COUNTA('Employee Mapping'!$G$10:$G$2009),""))</f>
        <v/>
      </c>
      <c r="BR183" s="57">
        <f>IF(OR($A183="",BR$136=""),"",IFERROR(COUNTIFS('Employee Mapping'!$J$10:$J$2009,$A183,'Employee Mapping'!$K$10:$K$2009,BR$134,'Employee Mapping'!$L$10:$L$2009,BR$136)/COUNTA('Employee Mapping'!$G$10:$G$2009),""))</f>
        <v/>
      </c>
      <c r="BS183" s="57">
        <f>IF(OR($A183="",BS$136=""),"",IFERROR(COUNTIFS('Employee Mapping'!$J$10:$J$2009,$A183,'Employee Mapping'!$K$10:$K$2009,BS$134,'Employee Mapping'!$L$10:$L$2009,BS$136)/COUNTA('Employee Mapping'!$G$10:$G$2009),""))</f>
        <v/>
      </c>
      <c r="BT183" s="57">
        <f>IF(OR($A183="",BT$136=""),"",IFERROR(COUNTIFS('Employee Mapping'!$J$10:$J$2009,$A183,'Employee Mapping'!$K$10:$K$2009,BT$134,'Employee Mapping'!$L$10:$L$2009,BT$136)/COUNTA('Employee Mapping'!$G$10:$G$2009),""))</f>
        <v/>
      </c>
      <c r="BU183" s="57">
        <f>IF(OR($A183="",BU$136=""),"",IFERROR(COUNTIFS('Employee Mapping'!$J$10:$J$2009,$A183,'Employee Mapping'!$K$10:$K$2009,BU$134,'Employee Mapping'!$L$10:$L$2009,BU$136)/COUNTA('Employee Mapping'!$G$10:$G$2009),""))</f>
        <v/>
      </c>
      <c r="BV183" s="57">
        <f>IF(OR($A183="",BV$136=""),"",IFERROR(COUNTIFS('Employee Mapping'!$J$10:$J$2009,$A183,'Employee Mapping'!$K$10:$K$2009,BV$134,'Employee Mapping'!$L$10:$L$2009,BV$136)/COUNTA('Employee Mapping'!$G$10:$G$2009),""))</f>
        <v/>
      </c>
      <c r="BW183" s="57">
        <f>IF(OR($A183="",BW$136=""),"",IFERROR(COUNTIFS('Employee Mapping'!$J$10:$J$2009,$A183,'Employee Mapping'!$K$10:$K$2009,BW$134,'Employee Mapping'!$L$10:$L$2009,BW$136)/COUNTA('Employee Mapping'!$G$10:$G$2009),""))</f>
        <v/>
      </c>
      <c r="BX183" s="57">
        <f>IF(OR($A183="",BX$136=""),"",IFERROR(COUNTIFS('Employee Mapping'!$J$10:$J$2009,$A183,'Employee Mapping'!$K$10:$K$2009,BX$134,'Employee Mapping'!$L$10:$L$2009,BX$136)/COUNTA('Employee Mapping'!$G$10:$G$2009),""))</f>
        <v/>
      </c>
      <c r="BY183" s="57">
        <f>IF(OR($A183="",BY$136=""),"",IFERROR(COUNTIFS('Employee Mapping'!$J$10:$J$2009,$A183,'Employee Mapping'!$K$10:$K$2009,BY$134,'Employee Mapping'!$L$10:$L$2009,BY$136)/COUNTA('Employee Mapping'!$G$10:$G$2009),""))</f>
        <v/>
      </c>
      <c r="BZ183" s="57">
        <f>IF(OR($A183="",BZ$136=""),"",IFERROR(COUNTIFS('Employee Mapping'!$J$10:$J$2009,$A183,'Employee Mapping'!$K$10:$K$2009,BZ$134,'Employee Mapping'!$L$10:$L$2009,BZ$136)/COUNTA('Employee Mapping'!$G$10:$G$2009),""))</f>
        <v/>
      </c>
      <c r="CA183" s="57">
        <f>IF(OR($A183="",CA$136=""),"",IFERROR(COUNTIFS('Employee Mapping'!$J$10:$J$2009,$A183,'Employee Mapping'!$K$10:$K$2009,CA$134,'Employee Mapping'!$L$10:$L$2009,CA$136)/COUNTA('Employee Mapping'!$G$10:$G$2009),""))</f>
        <v/>
      </c>
      <c r="CB183" s="57">
        <f>IF(OR($A183="",CB$136=""),"",IFERROR(COUNTIFS('Employee Mapping'!$J$10:$J$2009,$A183,'Employee Mapping'!$K$10:$K$2009,CB$134,'Employee Mapping'!$L$10:$L$2009,CB$136)/COUNTA('Employee Mapping'!$G$10:$G$2009),""))</f>
        <v/>
      </c>
      <c r="CC183" s="57">
        <f>IF(OR($A183="",CC$136=""),"",IFERROR(COUNTIFS('Employee Mapping'!$J$10:$J$2009,$A183,'Employee Mapping'!$K$10:$K$2009,CC$134,'Employee Mapping'!$L$10:$L$2009,CC$136)/COUNTA('Employee Mapping'!$G$10:$G$2009),""))</f>
        <v/>
      </c>
      <c r="CD183" s="57">
        <f>IF(OR($A183="",CD$136=""),"",IFERROR(COUNTIFS('Employee Mapping'!$J$10:$J$2009,$A183,'Employee Mapping'!$K$10:$K$2009,CD$134,'Employee Mapping'!$L$10:$L$2009,CD$136)/COUNTA('Employee Mapping'!$G$10:$G$2009),""))</f>
        <v/>
      </c>
      <c r="CE183" s="57">
        <f>IF(OR($A183="",CE$136=""),"",IFERROR(COUNTIFS('Employee Mapping'!$J$10:$J$2009,$A183,'Employee Mapping'!$K$10:$K$2009,CE$134,'Employee Mapping'!$L$10:$L$2009,CE$136)/COUNTA('Employee Mapping'!$G$10:$G$2009),""))</f>
        <v/>
      </c>
      <c r="CF183" s="57">
        <f>IF(OR($A183="",CF$136=""),"",IFERROR(COUNTIFS('Employee Mapping'!$J$10:$J$2009,$A183,'Employee Mapping'!$K$10:$K$2009,CF$134,'Employee Mapping'!$L$10:$L$2009,CF$136)/COUNTA('Employee Mapping'!$G$10:$G$2009),""))</f>
        <v/>
      </c>
      <c r="CG183" s="57">
        <f>IF(OR($A183="",CG$136=""),"",IFERROR(COUNTIFS('Employee Mapping'!$J$10:$J$2009,$A183,'Employee Mapping'!$K$10:$K$2009,CG$134,'Employee Mapping'!$L$10:$L$2009,CG$136)/COUNTA('Employee Mapping'!$G$10:$G$2009),""))</f>
        <v/>
      </c>
      <c r="CH183" s="57">
        <f>IF(OR($A183="",CH$136=""),"",IFERROR(COUNTIFS('Employee Mapping'!$J$10:$J$2009,$A183,'Employee Mapping'!$K$10:$K$2009,CH$134,'Employee Mapping'!$L$10:$L$2009,CH$136)/COUNTA('Employee Mapping'!$G$10:$G$2009),""))</f>
        <v/>
      </c>
      <c r="CI183" s="57">
        <f>IF(OR($A183="",CI$136=""),"",IFERROR(COUNTIFS('Employee Mapping'!$J$10:$J$2009,$A183,'Employee Mapping'!$K$10:$K$2009,CI$134,'Employee Mapping'!$L$10:$L$2009,CI$136)/COUNTA('Employee Mapping'!$G$10:$G$2009),""))</f>
        <v/>
      </c>
      <c r="CJ183" s="57">
        <f>IF(OR($A183="",CJ$136=""),"",IFERROR(COUNTIFS('Employee Mapping'!$J$10:$J$2009,$A183,'Employee Mapping'!$K$10:$K$2009,CJ$134,'Employee Mapping'!$L$10:$L$2009,CJ$136)/COUNTA('Employee Mapping'!$G$10:$G$2009),""))</f>
        <v/>
      </c>
      <c r="CK183" s="57">
        <f>IF(OR($A183="",CK$136=""),"",IFERROR(COUNTIFS('Employee Mapping'!$J$10:$J$2009,$A183,'Employee Mapping'!$K$10:$K$2009,CK$134,'Employee Mapping'!$L$10:$L$2009,CK$136)/COUNTA('Employee Mapping'!$G$10:$G$2009),""))</f>
        <v/>
      </c>
      <c r="CL183" s="57">
        <f>IF(OR($A183="",CL$136=""),"",IFERROR(COUNTIFS('Employee Mapping'!$J$10:$J$2009,$A183,'Employee Mapping'!$K$10:$K$2009,CL$134,'Employee Mapping'!$L$10:$L$2009,CL$136)/COUNTA('Employee Mapping'!$G$10:$G$2009),""))</f>
        <v/>
      </c>
      <c r="CM183" s="57">
        <f>IF(OR($A183="",CM$136=""),"",IFERROR(COUNTIFS('Employee Mapping'!$J$10:$J$2009,$A183,'Employee Mapping'!$K$10:$K$2009,CM$134,'Employee Mapping'!$L$10:$L$2009,CM$136)/COUNTA('Employee Mapping'!$G$10:$G$2009),""))</f>
        <v/>
      </c>
      <c r="CN183" s="57">
        <f>IF(OR($A183="",CN$136=""),"",IFERROR(COUNTIFS('Employee Mapping'!$J$10:$J$2009,$A183,'Employee Mapping'!$K$10:$K$2009,CN$134,'Employee Mapping'!$L$10:$L$2009,CN$136)/COUNTA('Employee Mapping'!$G$10:$G$2009),""))</f>
        <v/>
      </c>
      <c r="CO183" s="57">
        <f>IF(OR($A183="",CO$136=""),"",IFERROR(COUNTIFS('Employee Mapping'!$J$10:$J$2009,$A183,'Employee Mapping'!$K$10:$K$2009,CO$134,'Employee Mapping'!$L$10:$L$2009,CO$136)/COUNTA('Employee Mapping'!$G$10:$G$2009),""))</f>
        <v/>
      </c>
      <c r="CP183" s="57">
        <f>IF(OR($A183="",CP$136=""),"",IFERROR(COUNTIFS('Employee Mapping'!$J$10:$J$2009,$A183,'Employee Mapping'!$K$10:$K$2009,CP$134,'Employee Mapping'!$L$10:$L$2009,CP$136)/COUNTA('Employee Mapping'!$G$10:$G$2009),""))</f>
        <v/>
      </c>
      <c r="CQ183" s="57">
        <f>IF(OR($A183="",CQ$136=""),"",IFERROR(COUNTIFS('Employee Mapping'!$J$10:$J$2009,$A183,'Employee Mapping'!$K$10:$K$2009,CQ$134,'Employee Mapping'!$L$10:$L$2009,CQ$136)/COUNTA('Employee Mapping'!$G$10:$G$2009),""))</f>
        <v/>
      </c>
      <c r="CR183" s="57">
        <f>IF(OR($A183="",CR$136=""),"",IFERROR(COUNTIFS('Employee Mapping'!$J$10:$J$2009,$A183,'Employee Mapping'!$K$10:$K$2009,CR$134,'Employee Mapping'!$L$10:$L$2009,CR$136)/COUNTA('Employee Mapping'!$G$10:$G$2009),""))</f>
        <v/>
      </c>
      <c r="CS183" s="57">
        <f>IF(OR($A183="",CS$136=""),"",IFERROR(COUNTIFS('Employee Mapping'!$J$10:$J$2009,$A183,'Employee Mapping'!$K$10:$K$2009,CS$134,'Employee Mapping'!$L$10:$L$2009,CS$136)/COUNTA('Employee Mapping'!$G$10:$G$2009),""))</f>
        <v/>
      </c>
      <c r="CT183" s="57">
        <f>IF(OR($A183="",CT$136=""),"",IFERROR(COUNTIFS('Employee Mapping'!$J$10:$J$2009,$A183,'Employee Mapping'!$K$10:$K$2009,CT$134,'Employee Mapping'!$L$10:$L$2009,CT$136)/COUNTA('Employee Mapping'!$G$10:$G$2009),""))</f>
        <v/>
      </c>
      <c r="CU183" s="58">
        <f>IF($A183="","",SUM(C183:CT183))</f>
        <v/>
      </c>
    </row>
    <row r="184">
      <c r="A184">
        <f>IF(SETUP!$C195="","",SETUP!$C195)</f>
        <v/>
      </c>
      <c r="B184" s="9">
        <f>IF(SETUP!$C195="","",SETUP!$B195&amp;" / "&amp;SETUP!$D195)</f>
        <v/>
      </c>
      <c r="C184" s="57">
        <f>IF(OR($A184="",C$136=""),"",IFERROR(COUNTIFS('Employee Mapping'!$J$10:$J$2009,$A184,'Employee Mapping'!$K$10:$K$2009,C$134,'Employee Mapping'!$L$10:$L$2009,C$136)/COUNTA('Employee Mapping'!$G$10:$G$2009),""))</f>
        <v/>
      </c>
      <c r="D184" s="57">
        <f>IF(OR($A184="",D$136=""),"",IFERROR(COUNTIFS('Employee Mapping'!$J$10:$J$2009,$A184,'Employee Mapping'!$K$10:$K$2009,D$134,'Employee Mapping'!$L$10:$L$2009,D$136)/COUNTA('Employee Mapping'!$G$10:$G$2009),""))</f>
        <v/>
      </c>
      <c r="E184" s="57">
        <f>IF(OR($A184="",E$136=""),"",IFERROR(COUNTIFS('Employee Mapping'!$J$10:$J$2009,$A184,'Employee Mapping'!$K$10:$K$2009,E$134,'Employee Mapping'!$L$10:$L$2009,E$136)/COUNTA('Employee Mapping'!$G$10:$G$2009),""))</f>
        <v/>
      </c>
      <c r="F184" s="57">
        <f>IF(OR($A184="",F$136=""),"",IFERROR(COUNTIFS('Employee Mapping'!$J$10:$J$2009,$A184,'Employee Mapping'!$K$10:$K$2009,F$134,'Employee Mapping'!$L$10:$L$2009,F$136)/COUNTA('Employee Mapping'!$G$10:$G$2009),""))</f>
        <v/>
      </c>
      <c r="G184" s="57">
        <f>IF(OR($A184="",G$136=""),"",IFERROR(COUNTIFS('Employee Mapping'!$J$10:$J$2009,$A184,'Employee Mapping'!$K$10:$K$2009,G$134,'Employee Mapping'!$L$10:$L$2009,G$136)/COUNTA('Employee Mapping'!$G$10:$G$2009),""))</f>
        <v/>
      </c>
      <c r="H184" s="57">
        <f>IF(OR($A184="",H$136=""),"",IFERROR(COUNTIFS('Employee Mapping'!$J$10:$J$2009,$A184,'Employee Mapping'!$K$10:$K$2009,H$134,'Employee Mapping'!$L$10:$L$2009,H$136)/COUNTA('Employee Mapping'!$G$10:$G$2009),""))</f>
        <v/>
      </c>
      <c r="I184" s="57">
        <f>IF(OR($A184="",I$136=""),"",IFERROR(COUNTIFS('Employee Mapping'!$J$10:$J$2009,$A184,'Employee Mapping'!$K$10:$K$2009,I$134,'Employee Mapping'!$L$10:$L$2009,I$136)/COUNTA('Employee Mapping'!$G$10:$G$2009),""))</f>
        <v/>
      </c>
      <c r="J184" s="57">
        <f>IF(OR($A184="",J$136=""),"",IFERROR(COUNTIFS('Employee Mapping'!$J$10:$J$2009,$A184,'Employee Mapping'!$K$10:$K$2009,J$134,'Employee Mapping'!$L$10:$L$2009,J$136)/COUNTA('Employee Mapping'!$G$10:$G$2009),""))</f>
        <v/>
      </c>
      <c r="K184" s="57">
        <f>IF(OR($A184="",K$136=""),"",IFERROR(COUNTIFS('Employee Mapping'!$J$10:$J$2009,$A184,'Employee Mapping'!$K$10:$K$2009,K$134,'Employee Mapping'!$L$10:$L$2009,K$136)/COUNTA('Employee Mapping'!$G$10:$G$2009),""))</f>
        <v/>
      </c>
      <c r="L184" s="57">
        <f>IF(OR($A184="",L$136=""),"",IFERROR(COUNTIFS('Employee Mapping'!$J$10:$J$2009,$A184,'Employee Mapping'!$K$10:$K$2009,L$134,'Employee Mapping'!$L$10:$L$2009,L$136)/COUNTA('Employee Mapping'!$G$10:$G$2009),""))</f>
        <v/>
      </c>
      <c r="M184" s="57">
        <f>IF(OR($A184="",M$136=""),"",IFERROR(COUNTIFS('Employee Mapping'!$J$10:$J$2009,$A184,'Employee Mapping'!$K$10:$K$2009,M$134,'Employee Mapping'!$L$10:$L$2009,M$136)/COUNTA('Employee Mapping'!$G$10:$G$2009),""))</f>
        <v/>
      </c>
      <c r="N184" s="57">
        <f>IF(OR($A184="",N$136=""),"",IFERROR(COUNTIFS('Employee Mapping'!$J$10:$J$2009,$A184,'Employee Mapping'!$K$10:$K$2009,N$134,'Employee Mapping'!$L$10:$L$2009,N$136)/COUNTA('Employee Mapping'!$G$10:$G$2009),""))</f>
        <v/>
      </c>
      <c r="O184" s="57">
        <f>IF(OR($A184="",O$136=""),"",IFERROR(COUNTIFS('Employee Mapping'!$J$10:$J$2009,$A184,'Employee Mapping'!$K$10:$K$2009,O$134,'Employee Mapping'!$L$10:$L$2009,O$136)/COUNTA('Employee Mapping'!$G$10:$G$2009),""))</f>
        <v/>
      </c>
      <c r="P184" s="57">
        <f>IF(OR($A184="",P$136=""),"",IFERROR(COUNTIFS('Employee Mapping'!$J$10:$J$2009,$A184,'Employee Mapping'!$K$10:$K$2009,P$134,'Employee Mapping'!$L$10:$L$2009,P$136)/COUNTA('Employee Mapping'!$G$10:$G$2009),""))</f>
        <v/>
      </c>
      <c r="Q184" s="57">
        <f>IF(OR($A184="",Q$136=""),"",IFERROR(COUNTIFS('Employee Mapping'!$J$10:$J$2009,$A184,'Employee Mapping'!$K$10:$K$2009,Q$134,'Employee Mapping'!$L$10:$L$2009,Q$136)/COUNTA('Employee Mapping'!$G$10:$G$2009),""))</f>
        <v/>
      </c>
      <c r="R184" s="57">
        <f>IF(OR($A184="",R$136=""),"",IFERROR(COUNTIFS('Employee Mapping'!$J$10:$J$2009,$A184,'Employee Mapping'!$K$10:$K$2009,R$134,'Employee Mapping'!$L$10:$L$2009,R$136)/COUNTA('Employee Mapping'!$G$10:$G$2009),""))</f>
        <v/>
      </c>
      <c r="S184" s="57">
        <f>IF(OR($A184="",S$136=""),"",IFERROR(COUNTIFS('Employee Mapping'!$J$10:$J$2009,$A184,'Employee Mapping'!$K$10:$K$2009,S$134,'Employee Mapping'!$L$10:$L$2009,S$136)/COUNTA('Employee Mapping'!$G$10:$G$2009),""))</f>
        <v/>
      </c>
      <c r="T184" s="57">
        <f>IF(OR($A184="",T$136=""),"",IFERROR(COUNTIFS('Employee Mapping'!$J$10:$J$2009,$A184,'Employee Mapping'!$K$10:$K$2009,T$134,'Employee Mapping'!$L$10:$L$2009,T$136)/COUNTA('Employee Mapping'!$G$10:$G$2009),""))</f>
        <v/>
      </c>
      <c r="U184" s="57">
        <f>IF(OR($A184="",U$136=""),"",IFERROR(COUNTIFS('Employee Mapping'!$J$10:$J$2009,$A184,'Employee Mapping'!$K$10:$K$2009,U$134,'Employee Mapping'!$L$10:$L$2009,U$136)/COUNTA('Employee Mapping'!$G$10:$G$2009),""))</f>
        <v/>
      </c>
      <c r="V184" s="57">
        <f>IF(OR($A184="",V$136=""),"",IFERROR(COUNTIFS('Employee Mapping'!$J$10:$J$2009,$A184,'Employee Mapping'!$K$10:$K$2009,V$134,'Employee Mapping'!$L$10:$L$2009,V$136)/COUNTA('Employee Mapping'!$G$10:$G$2009),""))</f>
        <v/>
      </c>
      <c r="W184" s="57">
        <f>IF(OR($A184="",W$136=""),"",IFERROR(COUNTIFS('Employee Mapping'!$J$10:$J$2009,$A184,'Employee Mapping'!$K$10:$K$2009,W$134,'Employee Mapping'!$L$10:$L$2009,W$136)/COUNTA('Employee Mapping'!$G$10:$G$2009),""))</f>
        <v/>
      </c>
      <c r="X184" s="57">
        <f>IF(OR($A184="",X$136=""),"",IFERROR(COUNTIFS('Employee Mapping'!$J$10:$J$2009,$A184,'Employee Mapping'!$K$10:$K$2009,X$134,'Employee Mapping'!$L$10:$L$2009,X$136)/COUNTA('Employee Mapping'!$G$10:$G$2009),""))</f>
        <v/>
      </c>
      <c r="Y184" s="57">
        <f>IF(OR($A184="",Y$136=""),"",IFERROR(COUNTIFS('Employee Mapping'!$J$10:$J$2009,$A184,'Employee Mapping'!$K$10:$K$2009,Y$134,'Employee Mapping'!$L$10:$L$2009,Y$136)/COUNTA('Employee Mapping'!$G$10:$G$2009),""))</f>
        <v/>
      </c>
      <c r="Z184" s="57">
        <f>IF(OR($A184="",Z$136=""),"",IFERROR(COUNTIFS('Employee Mapping'!$J$10:$J$2009,$A184,'Employee Mapping'!$K$10:$K$2009,Z$134,'Employee Mapping'!$L$10:$L$2009,Z$136)/COUNTA('Employee Mapping'!$G$10:$G$2009),""))</f>
        <v/>
      </c>
      <c r="AA184" s="57">
        <f>IF(OR($A184="",AA$136=""),"",IFERROR(COUNTIFS('Employee Mapping'!$J$10:$J$2009,$A184,'Employee Mapping'!$K$10:$K$2009,AA$134,'Employee Mapping'!$L$10:$L$2009,AA$136)/COUNTA('Employee Mapping'!$G$10:$G$2009),""))</f>
        <v/>
      </c>
      <c r="AB184" s="57">
        <f>IF(OR($A184="",AB$136=""),"",IFERROR(COUNTIFS('Employee Mapping'!$J$10:$J$2009,$A184,'Employee Mapping'!$K$10:$K$2009,AB$134,'Employee Mapping'!$L$10:$L$2009,AB$136)/COUNTA('Employee Mapping'!$G$10:$G$2009),""))</f>
        <v/>
      </c>
      <c r="AC184" s="57">
        <f>IF(OR($A184="",AC$136=""),"",IFERROR(COUNTIFS('Employee Mapping'!$J$10:$J$2009,$A184,'Employee Mapping'!$K$10:$K$2009,AC$134,'Employee Mapping'!$L$10:$L$2009,AC$136)/COUNTA('Employee Mapping'!$G$10:$G$2009),""))</f>
        <v/>
      </c>
      <c r="AD184" s="57">
        <f>IF(OR($A184="",AD$136=""),"",IFERROR(COUNTIFS('Employee Mapping'!$J$10:$J$2009,$A184,'Employee Mapping'!$K$10:$K$2009,AD$134,'Employee Mapping'!$L$10:$L$2009,AD$136)/COUNTA('Employee Mapping'!$G$10:$G$2009),""))</f>
        <v/>
      </c>
      <c r="AE184" s="57">
        <f>IF(OR($A184="",AE$136=""),"",IFERROR(COUNTIFS('Employee Mapping'!$J$10:$J$2009,$A184,'Employee Mapping'!$K$10:$K$2009,AE$134,'Employee Mapping'!$L$10:$L$2009,AE$136)/COUNTA('Employee Mapping'!$G$10:$G$2009),""))</f>
        <v/>
      </c>
      <c r="AF184" s="57">
        <f>IF(OR($A184="",AF$136=""),"",IFERROR(COUNTIFS('Employee Mapping'!$J$10:$J$2009,$A184,'Employee Mapping'!$K$10:$K$2009,AF$134,'Employee Mapping'!$L$10:$L$2009,AF$136)/COUNTA('Employee Mapping'!$G$10:$G$2009),""))</f>
        <v/>
      </c>
      <c r="AG184" s="57">
        <f>IF(OR($A184="",AG$136=""),"",IFERROR(COUNTIFS('Employee Mapping'!$J$10:$J$2009,$A184,'Employee Mapping'!$K$10:$K$2009,AG$134,'Employee Mapping'!$L$10:$L$2009,AG$136)/COUNTA('Employee Mapping'!$G$10:$G$2009),""))</f>
        <v/>
      </c>
      <c r="AH184" s="57">
        <f>IF(OR($A184="",AH$136=""),"",IFERROR(COUNTIFS('Employee Mapping'!$J$10:$J$2009,$A184,'Employee Mapping'!$K$10:$K$2009,AH$134,'Employee Mapping'!$L$10:$L$2009,AH$136)/COUNTA('Employee Mapping'!$G$10:$G$2009),""))</f>
        <v/>
      </c>
      <c r="AI184" s="57">
        <f>IF(OR($A184="",AI$136=""),"",IFERROR(COUNTIFS('Employee Mapping'!$J$10:$J$2009,$A184,'Employee Mapping'!$K$10:$K$2009,AI$134,'Employee Mapping'!$L$10:$L$2009,AI$136)/COUNTA('Employee Mapping'!$G$10:$G$2009),""))</f>
        <v/>
      </c>
      <c r="AJ184" s="57">
        <f>IF(OR($A184="",AJ$136=""),"",IFERROR(COUNTIFS('Employee Mapping'!$J$10:$J$2009,$A184,'Employee Mapping'!$K$10:$K$2009,AJ$134,'Employee Mapping'!$L$10:$L$2009,AJ$136)/COUNTA('Employee Mapping'!$G$10:$G$2009),""))</f>
        <v/>
      </c>
      <c r="AK184" s="57">
        <f>IF(OR($A184="",AK$136=""),"",IFERROR(COUNTIFS('Employee Mapping'!$J$10:$J$2009,$A184,'Employee Mapping'!$K$10:$K$2009,AK$134,'Employee Mapping'!$L$10:$L$2009,AK$136)/COUNTA('Employee Mapping'!$G$10:$G$2009),""))</f>
        <v/>
      </c>
      <c r="AL184" s="57">
        <f>IF(OR($A184="",AL$136=""),"",IFERROR(COUNTIFS('Employee Mapping'!$J$10:$J$2009,$A184,'Employee Mapping'!$K$10:$K$2009,AL$134,'Employee Mapping'!$L$10:$L$2009,AL$136)/COUNTA('Employee Mapping'!$G$10:$G$2009),""))</f>
        <v/>
      </c>
      <c r="AM184" s="57">
        <f>IF(OR($A184="",AM$136=""),"",IFERROR(COUNTIFS('Employee Mapping'!$J$10:$J$2009,$A184,'Employee Mapping'!$K$10:$K$2009,AM$134,'Employee Mapping'!$L$10:$L$2009,AM$136)/COUNTA('Employee Mapping'!$G$10:$G$2009),""))</f>
        <v/>
      </c>
      <c r="AN184" s="57">
        <f>IF(OR($A184="",AN$136=""),"",IFERROR(COUNTIFS('Employee Mapping'!$J$10:$J$2009,$A184,'Employee Mapping'!$K$10:$K$2009,AN$134,'Employee Mapping'!$L$10:$L$2009,AN$136)/COUNTA('Employee Mapping'!$G$10:$G$2009),""))</f>
        <v/>
      </c>
      <c r="AO184" s="57">
        <f>IF(OR($A184="",AO$136=""),"",IFERROR(COUNTIFS('Employee Mapping'!$J$10:$J$2009,$A184,'Employee Mapping'!$K$10:$K$2009,AO$134,'Employee Mapping'!$L$10:$L$2009,AO$136)/COUNTA('Employee Mapping'!$G$10:$G$2009),""))</f>
        <v/>
      </c>
      <c r="AP184" s="57">
        <f>IF(OR($A184="",AP$136=""),"",IFERROR(COUNTIFS('Employee Mapping'!$J$10:$J$2009,$A184,'Employee Mapping'!$K$10:$K$2009,AP$134,'Employee Mapping'!$L$10:$L$2009,AP$136)/COUNTA('Employee Mapping'!$G$10:$G$2009),""))</f>
        <v/>
      </c>
      <c r="AQ184" s="57">
        <f>IF(OR($A184="",AQ$136=""),"",IFERROR(COUNTIFS('Employee Mapping'!$J$10:$J$2009,$A184,'Employee Mapping'!$K$10:$K$2009,AQ$134,'Employee Mapping'!$L$10:$L$2009,AQ$136)/COUNTA('Employee Mapping'!$G$10:$G$2009),""))</f>
        <v/>
      </c>
      <c r="AR184" s="57">
        <f>IF(OR($A184="",AR$136=""),"",IFERROR(COUNTIFS('Employee Mapping'!$J$10:$J$2009,$A184,'Employee Mapping'!$K$10:$K$2009,AR$134,'Employee Mapping'!$L$10:$L$2009,AR$136)/COUNTA('Employee Mapping'!$G$10:$G$2009),""))</f>
        <v/>
      </c>
      <c r="AS184" s="57">
        <f>IF(OR($A184="",AS$136=""),"",IFERROR(COUNTIFS('Employee Mapping'!$J$10:$J$2009,$A184,'Employee Mapping'!$K$10:$K$2009,AS$134,'Employee Mapping'!$L$10:$L$2009,AS$136)/COUNTA('Employee Mapping'!$G$10:$G$2009),""))</f>
        <v/>
      </c>
      <c r="AT184" s="57">
        <f>IF(OR($A184="",AT$136=""),"",IFERROR(COUNTIFS('Employee Mapping'!$J$10:$J$2009,$A184,'Employee Mapping'!$K$10:$K$2009,AT$134,'Employee Mapping'!$L$10:$L$2009,AT$136)/COUNTA('Employee Mapping'!$G$10:$G$2009),""))</f>
        <v/>
      </c>
      <c r="AU184" s="57">
        <f>IF(OR($A184="",AU$136=""),"",IFERROR(COUNTIFS('Employee Mapping'!$J$10:$J$2009,$A184,'Employee Mapping'!$K$10:$K$2009,AU$134,'Employee Mapping'!$L$10:$L$2009,AU$136)/COUNTA('Employee Mapping'!$G$10:$G$2009),""))</f>
        <v/>
      </c>
      <c r="AV184" s="57">
        <f>IF(OR($A184="",AV$136=""),"",IFERROR(COUNTIFS('Employee Mapping'!$J$10:$J$2009,$A184,'Employee Mapping'!$K$10:$K$2009,AV$134,'Employee Mapping'!$L$10:$L$2009,AV$136)/COUNTA('Employee Mapping'!$G$10:$G$2009),""))</f>
        <v/>
      </c>
      <c r="AW184" s="57">
        <f>IF(OR($A184="",AW$136=""),"",IFERROR(COUNTIFS('Employee Mapping'!$J$10:$J$2009,$A184,'Employee Mapping'!$K$10:$K$2009,AW$134,'Employee Mapping'!$L$10:$L$2009,AW$136)/COUNTA('Employee Mapping'!$G$10:$G$2009),""))</f>
        <v/>
      </c>
      <c r="AX184" s="57">
        <f>IF(OR($A184="",AX$136=""),"",IFERROR(COUNTIFS('Employee Mapping'!$J$10:$J$2009,$A184,'Employee Mapping'!$K$10:$K$2009,AX$134,'Employee Mapping'!$L$10:$L$2009,AX$136)/COUNTA('Employee Mapping'!$G$10:$G$2009),""))</f>
        <v/>
      </c>
      <c r="AY184" s="57">
        <f>IF(OR($A184="",AY$136=""),"",IFERROR(COUNTIFS('Employee Mapping'!$J$10:$J$2009,$A184,'Employee Mapping'!$K$10:$K$2009,AY$134,'Employee Mapping'!$L$10:$L$2009,AY$136)/COUNTA('Employee Mapping'!$G$10:$G$2009),""))</f>
        <v/>
      </c>
      <c r="AZ184" s="57">
        <f>IF(OR($A184="",AZ$136=""),"",IFERROR(COUNTIFS('Employee Mapping'!$J$10:$J$2009,$A184,'Employee Mapping'!$K$10:$K$2009,AZ$134,'Employee Mapping'!$L$10:$L$2009,AZ$136)/COUNTA('Employee Mapping'!$G$10:$G$2009),""))</f>
        <v/>
      </c>
      <c r="BA184" s="57">
        <f>IF(OR($A184="",BA$136=""),"",IFERROR(COUNTIFS('Employee Mapping'!$J$10:$J$2009,$A184,'Employee Mapping'!$K$10:$K$2009,BA$134,'Employee Mapping'!$L$10:$L$2009,BA$136)/COUNTA('Employee Mapping'!$G$10:$G$2009),""))</f>
        <v/>
      </c>
      <c r="BB184" s="57">
        <f>IF(OR($A184="",BB$136=""),"",IFERROR(COUNTIFS('Employee Mapping'!$J$10:$J$2009,$A184,'Employee Mapping'!$K$10:$K$2009,BB$134,'Employee Mapping'!$L$10:$L$2009,BB$136)/COUNTA('Employee Mapping'!$G$10:$G$2009),""))</f>
        <v/>
      </c>
      <c r="BC184" s="57">
        <f>IF(OR($A184="",BC$136=""),"",IFERROR(COUNTIFS('Employee Mapping'!$J$10:$J$2009,$A184,'Employee Mapping'!$K$10:$K$2009,BC$134,'Employee Mapping'!$L$10:$L$2009,BC$136)/COUNTA('Employee Mapping'!$G$10:$G$2009),""))</f>
        <v/>
      </c>
      <c r="BD184" s="57">
        <f>IF(OR($A184="",BD$136=""),"",IFERROR(COUNTIFS('Employee Mapping'!$J$10:$J$2009,$A184,'Employee Mapping'!$K$10:$K$2009,BD$134,'Employee Mapping'!$L$10:$L$2009,BD$136)/COUNTA('Employee Mapping'!$G$10:$G$2009),""))</f>
        <v/>
      </c>
      <c r="BE184" s="57">
        <f>IF(OR($A184="",BE$136=""),"",IFERROR(COUNTIFS('Employee Mapping'!$J$10:$J$2009,$A184,'Employee Mapping'!$K$10:$K$2009,BE$134,'Employee Mapping'!$L$10:$L$2009,BE$136)/COUNTA('Employee Mapping'!$G$10:$G$2009),""))</f>
        <v/>
      </c>
      <c r="BF184" s="57">
        <f>IF(OR($A184="",BF$136=""),"",IFERROR(COUNTIFS('Employee Mapping'!$J$10:$J$2009,$A184,'Employee Mapping'!$K$10:$K$2009,BF$134,'Employee Mapping'!$L$10:$L$2009,BF$136)/COUNTA('Employee Mapping'!$G$10:$G$2009),""))</f>
        <v/>
      </c>
      <c r="BG184" s="57">
        <f>IF(OR($A184="",BG$136=""),"",IFERROR(COUNTIFS('Employee Mapping'!$J$10:$J$2009,$A184,'Employee Mapping'!$K$10:$K$2009,BG$134,'Employee Mapping'!$L$10:$L$2009,BG$136)/COUNTA('Employee Mapping'!$G$10:$G$2009),""))</f>
        <v/>
      </c>
      <c r="BH184" s="57">
        <f>IF(OR($A184="",BH$136=""),"",IFERROR(COUNTIFS('Employee Mapping'!$J$10:$J$2009,$A184,'Employee Mapping'!$K$10:$K$2009,BH$134,'Employee Mapping'!$L$10:$L$2009,BH$136)/COUNTA('Employee Mapping'!$G$10:$G$2009),""))</f>
        <v/>
      </c>
      <c r="BI184" s="57">
        <f>IF(OR($A184="",BI$136=""),"",IFERROR(COUNTIFS('Employee Mapping'!$J$10:$J$2009,$A184,'Employee Mapping'!$K$10:$K$2009,BI$134,'Employee Mapping'!$L$10:$L$2009,BI$136)/COUNTA('Employee Mapping'!$G$10:$G$2009),""))</f>
        <v/>
      </c>
      <c r="BJ184" s="57">
        <f>IF(OR($A184="",BJ$136=""),"",IFERROR(COUNTIFS('Employee Mapping'!$J$10:$J$2009,$A184,'Employee Mapping'!$K$10:$K$2009,BJ$134,'Employee Mapping'!$L$10:$L$2009,BJ$136)/COUNTA('Employee Mapping'!$G$10:$G$2009),""))</f>
        <v/>
      </c>
      <c r="BK184" s="57">
        <f>IF(OR($A184="",BK$136=""),"",IFERROR(COUNTIFS('Employee Mapping'!$J$10:$J$2009,$A184,'Employee Mapping'!$K$10:$K$2009,BK$134,'Employee Mapping'!$L$10:$L$2009,BK$136)/COUNTA('Employee Mapping'!$G$10:$G$2009),""))</f>
        <v/>
      </c>
      <c r="BL184" s="57">
        <f>IF(OR($A184="",BL$136=""),"",IFERROR(COUNTIFS('Employee Mapping'!$J$10:$J$2009,$A184,'Employee Mapping'!$K$10:$K$2009,BL$134,'Employee Mapping'!$L$10:$L$2009,BL$136)/COUNTA('Employee Mapping'!$G$10:$G$2009),""))</f>
        <v/>
      </c>
      <c r="BM184" s="57">
        <f>IF(OR($A184="",BM$136=""),"",IFERROR(COUNTIFS('Employee Mapping'!$J$10:$J$2009,$A184,'Employee Mapping'!$K$10:$K$2009,BM$134,'Employee Mapping'!$L$10:$L$2009,BM$136)/COUNTA('Employee Mapping'!$G$10:$G$2009),""))</f>
        <v/>
      </c>
      <c r="BN184" s="57">
        <f>IF(OR($A184="",BN$136=""),"",IFERROR(COUNTIFS('Employee Mapping'!$J$10:$J$2009,$A184,'Employee Mapping'!$K$10:$K$2009,BN$134,'Employee Mapping'!$L$10:$L$2009,BN$136)/COUNTA('Employee Mapping'!$G$10:$G$2009),""))</f>
        <v/>
      </c>
      <c r="BO184" s="57">
        <f>IF(OR($A184="",BO$136=""),"",IFERROR(COUNTIFS('Employee Mapping'!$J$10:$J$2009,$A184,'Employee Mapping'!$K$10:$K$2009,BO$134,'Employee Mapping'!$L$10:$L$2009,BO$136)/COUNTA('Employee Mapping'!$G$10:$G$2009),""))</f>
        <v/>
      </c>
      <c r="BP184" s="57">
        <f>IF(OR($A184="",BP$136=""),"",IFERROR(COUNTIFS('Employee Mapping'!$J$10:$J$2009,$A184,'Employee Mapping'!$K$10:$K$2009,BP$134,'Employee Mapping'!$L$10:$L$2009,BP$136)/COUNTA('Employee Mapping'!$G$10:$G$2009),""))</f>
        <v/>
      </c>
      <c r="BQ184" s="57">
        <f>IF(OR($A184="",BQ$136=""),"",IFERROR(COUNTIFS('Employee Mapping'!$J$10:$J$2009,$A184,'Employee Mapping'!$K$10:$K$2009,BQ$134,'Employee Mapping'!$L$10:$L$2009,BQ$136)/COUNTA('Employee Mapping'!$G$10:$G$2009),""))</f>
        <v/>
      </c>
      <c r="BR184" s="57">
        <f>IF(OR($A184="",BR$136=""),"",IFERROR(COUNTIFS('Employee Mapping'!$J$10:$J$2009,$A184,'Employee Mapping'!$K$10:$K$2009,BR$134,'Employee Mapping'!$L$10:$L$2009,BR$136)/COUNTA('Employee Mapping'!$G$10:$G$2009),""))</f>
        <v/>
      </c>
      <c r="BS184" s="57">
        <f>IF(OR($A184="",BS$136=""),"",IFERROR(COUNTIFS('Employee Mapping'!$J$10:$J$2009,$A184,'Employee Mapping'!$K$10:$K$2009,BS$134,'Employee Mapping'!$L$10:$L$2009,BS$136)/COUNTA('Employee Mapping'!$G$10:$G$2009),""))</f>
        <v/>
      </c>
      <c r="BT184" s="57">
        <f>IF(OR($A184="",BT$136=""),"",IFERROR(COUNTIFS('Employee Mapping'!$J$10:$J$2009,$A184,'Employee Mapping'!$K$10:$K$2009,BT$134,'Employee Mapping'!$L$10:$L$2009,BT$136)/COUNTA('Employee Mapping'!$G$10:$G$2009),""))</f>
        <v/>
      </c>
      <c r="BU184" s="57">
        <f>IF(OR($A184="",BU$136=""),"",IFERROR(COUNTIFS('Employee Mapping'!$J$10:$J$2009,$A184,'Employee Mapping'!$K$10:$K$2009,BU$134,'Employee Mapping'!$L$10:$L$2009,BU$136)/COUNTA('Employee Mapping'!$G$10:$G$2009),""))</f>
        <v/>
      </c>
      <c r="BV184" s="57">
        <f>IF(OR($A184="",BV$136=""),"",IFERROR(COUNTIFS('Employee Mapping'!$J$10:$J$2009,$A184,'Employee Mapping'!$K$10:$K$2009,BV$134,'Employee Mapping'!$L$10:$L$2009,BV$136)/COUNTA('Employee Mapping'!$G$10:$G$2009),""))</f>
        <v/>
      </c>
      <c r="BW184" s="57">
        <f>IF(OR($A184="",BW$136=""),"",IFERROR(COUNTIFS('Employee Mapping'!$J$10:$J$2009,$A184,'Employee Mapping'!$K$10:$K$2009,BW$134,'Employee Mapping'!$L$10:$L$2009,BW$136)/COUNTA('Employee Mapping'!$G$10:$G$2009),""))</f>
        <v/>
      </c>
      <c r="BX184" s="57">
        <f>IF(OR($A184="",BX$136=""),"",IFERROR(COUNTIFS('Employee Mapping'!$J$10:$J$2009,$A184,'Employee Mapping'!$K$10:$K$2009,BX$134,'Employee Mapping'!$L$10:$L$2009,BX$136)/COUNTA('Employee Mapping'!$G$10:$G$2009),""))</f>
        <v/>
      </c>
      <c r="BY184" s="57">
        <f>IF(OR($A184="",BY$136=""),"",IFERROR(COUNTIFS('Employee Mapping'!$J$10:$J$2009,$A184,'Employee Mapping'!$K$10:$K$2009,BY$134,'Employee Mapping'!$L$10:$L$2009,BY$136)/COUNTA('Employee Mapping'!$G$10:$G$2009),""))</f>
        <v/>
      </c>
      <c r="BZ184" s="57">
        <f>IF(OR($A184="",BZ$136=""),"",IFERROR(COUNTIFS('Employee Mapping'!$J$10:$J$2009,$A184,'Employee Mapping'!$K$10:$K$2009,BZ$134,'Employee Mapping'!$L$10:$L$2009,BZ$136)/COUNTA('Employee Mapping'!$G$10:$G$2009),""))</f>
        <v/>
      </c>
      <c r="CA184" s="57">
        <f>IF(OR($A184="",CA$136=""),"",IFERROR(COUNTIFS('Employee Mapping'!$J$10:$J$2009,$A184,'Employee Mapping'!$K$10:$K$2009,CA$134,'Employee Mapping'!$L$10:$L$2009,CA$136)/COUNTA('Employee Mapping'!$G$10:$G$2009),""))</f>
        <v/>
      </c>
      <c r="CB184" s="57">
        <f>IF(OR($A184="",CB$136=""),"",IFERROR(COUNTIFS('Employee Mapping'!$J$10:$J$2009,$A184,'Employee Mapping'!$K$10:$K$2009,CB$134,'Employee Mapping'!$L$10:$L$2009,CB$136)/COUNTA('Employee Mapping'!$G$10:$G$2009),""))</f>
        <v/>
      </c>
      <c r="CC184" s="57">
        <f>IF(OR($A184="",CC$136=""),"",IFERROR(COUNTIFS('Employee Mapping'!$J$10:$J$2009,$A184,'Employee Mapping'!$K$10:$K$2009,CC$134,'Employee Mapping'!$L$10:$L$2009,CC$136)/COUNTA('Employee Mapping'!$G$10:$G$2009),""))</f>
        <v/>
      </c>
      <c r="CD184" s="57">
        <f>IF(OR($A184="",CD$136=""),"",IFERROR(COUNTIFS('Employee Mapping'!$J$10:$J$2009,$A184,'Employee Mapping'!$K$10:$K$2009,CD$134,'Employee Mapping'!$L$10:$L$2009,CD$136)/COUNTA('Employee Mapping'!$G$10:$G$2009),""))</f>
        <v/>
      </c>
      <c r="CE184" s="57">
        <f>IF(OR($A184="",CE$136=""),"",IFERROR(COUNTIFS('Employee Mapping'!$J$10:$J$2009,$A184,'Employee Mapping'!$K$10:$K$2009,CE$134,'Employee Mapping'!$L$10:$L$2009,CE$136)/COUNTA('Employee Mapping'!$G$10:$G$2009),""))</f>
        <v/>
      </c>
      <c r="CF184" s="57">
        <f>IF(OR($A184="",CF$136=""),"",IFERROR(COUNTIFS('Employee Mapping'!$J$10:$J$2009,$A184,'Employee Mapping'!$K$10:$K$2009,CF$134,'Employee Mapping'!$L$10:$L$2009,CF$136)/COUNTA('Employee Mapping'!$G$10:$G$2009),""))</f>
        <v/>
      </c>
      <c r="CG184" s="57">
        <f>IF(OR($A184="",CG$136=""),"",IFERROR(COUNTIFS('Employee Mapping'!$J$10:$J$2009,$A184,'Employee Mapping'!$K$10:$K$2009,CG$134,'Employee Mapping'!$L$10:$L$2009,CG$136)/COUNTA('Employee Mapping'!$G$10:$G$2009),""))</f>
        <v/>
      </c>
      <c r="CH184" s="57">
        <f>IF(OR($A184="",CH$136=""),"",IFERROR(COUNTIFS('Employee Mapping'!$J$10:$J$2009,$A184,'Employee Mapping'!$K$10:$K$2009,CH$134,'Employee Mapping'!$L$10:$L$2009,CH$136)/COUNTA('Employee Mapping'!$G$10:$G$2009),""))</f>
        <v/>
      </c>
      <c r="CI184" s="57">
        <f>IF(OR($A184="",CI$136=""),"",IFERROR(COUNTIFS('Employee Mapping'!$J$10:$J$2009,$A184,'Employee Mapping'!$K$10:$K$2009,CI$134,'Employee Mapping'!$L$10:$L$2009,CI$136)/COUNTA('Employee Mapping'!$G$10:$G$2009),""))</f>
        <v/>
      </c>
      <c r="CJ184" s="57">
        <f>IF(OR($A184="",CJ$136=""),"",IFERROR(COUNTIFS('Employee Mapping'!$J$10:$J$2009,$A184,'Employee Mapping'!$K$10:$K$2009,CJ$134,'Employee Mapping'!$L$10:$L$2009,CJ$136)/COUNTA('Employee Mapping'!$G$10:$G$2009),""))</f>
        <v/>
      </c>
      <c r="CK184" s="57">
        <f>IF(OR($A184="",CK$136=""),"",IFERROR(COUNTIFS('Employee Mapping'!$J$10:$J$2009,$A184,'Employee Mapping'!$K$10:$K$2009,CK$134,'Employee Mapping'!$L$10:$L$2009,CK$136)/COUNTA('Employee Mapping'!$G$10:$G$2009),""))</f>
        <v/>
      </c>
      <c r="CL184" s="57">
        <f>IF(OR($A184="",CL$136=""),"",IFERROR(COUNTIFS('Employee Mapping'!$J$10:$J$2009,$A184,'Employee Mapping'!$K$10:$K$2009,CL$134,'Employee Mapping'!$L$10:$L$2009,CL$136)/COUNTA('Employee Mapping'!$G$10:$G$2009),""))</f>
        <v/>
      </c>
      <c r="CM184" s="57">
        <f>IF(OR($A184="",CM$136=""),"",IFERROR(COUNTIFS('Employee Mapping'!$J$10:$J$2009,$A184,'Employee Mapping'!$K$10:$K$2009,CM$134,'Employee Mapping'!$L$10:$L$2009,CM$136)/COUNTA('Employee Mapping'!$G$10:$G$2009),""))</f>
        <v/>
      </c>
      <c r="CN184" s="57">
        <f>IF(OR($A184="",CN$136=""),"",IFERROR(COUNTIFS('Employee Mapping'!$J$10:$J$2009,$A184,'Employee Mapping'!$K$10:$K$2009,CN$134,'Employee Mapping'!$L$10:$L$2009,CN$136)/COUNTA('Employee Mapping'!$G$10:$G$2009),""))</f>
        <v/>
      </c>
      <c r="CO184" s="57">
        <f>IF(OR($A184="",CO$136=""),"",IFERROR(COUNTIFS('Employee Mapping'!$J$10:$J$2009,$A184,'Employee Mapping'!$K$10:$K$2009,CO$134,'Employee Mapping'!$L$10:$L$2009,CO$136)/COUNTA('Employee Mapping'!$G$10:$G$2009),""))</f>
        <v/>
      </c>
      <c r="CP184" s="57">
        <f>IF(OR($A184="",CP$136=""),"",IFERROR(COUNTIFS('Employee Mapping'!$J$10:$J$2009,$A184,'Employee Mapping'!$K$10:$K$2009,CP$134,'Employee Mapping'!$L$10:$L$2009,CP$136)/COUNTA('Employee Mapping'!$G$10:$G$2009),""))</f>
        <v/>
      </c>
      <c r="CQ184" s="57">
        <f>IF(OR($A184="",CQ$136=""),"",IFERROR(COUNTIFS('Employee Mapping'!$J$10:$J$2009,$A184,'Employee Mapping'!$K$10:$K$2009,CQ$134,'Employee Mapping'!$L$10:$L$2009,CQ$136)/COUNTA('Employee Mapping'!$G$10:$G$2009),""))</f>
        <v/>
      </c>
      <c r="CR184" s="57">
        <f>IF(OR($A184="",CR$136=""),"",IFERROR(COUNTIFS('Employee Mapping'!$J$10:$J$2009,$A184,'Employee Mapping'!$K$10:$K$2009,CR$134,'Employee Mapping'!$L$10:$L$2009,CR$136)/COUNTA('Employee Mapping'!$G$10:$G$2009),""))</f>
        <v/>
      </c>
      <c r="CS184" s="57">
        <f>IF(OR($A184="",CS$136=""),"",IFERROR(COUNTIFS('Employee Mapping'!$J$10:$J$2009,$A184,'Employee Mapping'!$K$10:$K$2009,CS$134,'Employee Mapping'!$L$10:$L$2009,CS$136)/COUNTA('Employee Mapping'!$G$10:$G$2009),""))</f>
        <v/>
      </c>
      <c r="CT184" s="57">
        <f>IF(OR($A184="",CT$136=""),"",IFERROR(COUNTIFS('Employee Mapping'!$J$10:$J$2009,$A184,'Employee Mapping'!$K$10:$K$2009,CT$134,'Employee Mapping'!$L$10:$L$2009,CT$136)/COUNTA('Employee Mapping'!$G$10:$G$2009),""))</f>
        <v/>
      </c>
      <c r="CU184" s="58">
        <f>IF($A184="","",SUM(C184:CT184))</f>
        <v/>
      </c>
    </row>
    <row r="185">
      <c r="A185">
        <f>IF(SETUP!$C196="","",SETUP!$C196)</f>
        <v/>
      </c>
      <c r="B185" s="9">
        <f>IF(SETUP!$C196="","",SETUP!$B196&amp;" / "&amp;SETUP!$D196)</f>
        <v/>
      </c>
      <c r="C185" s="57">
        <f>IF(OR($A185="",C$136=""),"",IFERROR(COUNTIFS('Employee Mapping'!$J$10:$J$2009,$A185,'Employee Mapping'!$K$10:$K$2009,C$134,'Employee Mapping'!$L$10:$L$2009,C$136)/COUNTA('Employee Mapping'!$G$10:$G$2009),""))</f>
        <v/>
      </c>
      <c r="D185" s="57">
        <f>IF(OR($A185="",D$136=""),"",IFERROR(COUNTIFS('Employee Mapping'!$J$10:$J$2009,$A185,'Employee Mapping'!$K$10:$K$2009,D$134,'Employee Mapping'!$L$10:$L$2009,D$136)/COUNTA('Employee Mapping'!$G$10:$G$2009),""))</f>
        <v/>
      </c>
      <c r="E185" s="57">
        <f>IF(OR($A185="",E$136=""),"",IFERROR(COUNTIFS('Employee Mapping'!$J$10:$J$2009,$A185,'Employee Mapping'!$K$10:$K$2009,E$134,'Employee Mapping'!$L$10:$L$2009,E$136)/COUNTA('Employee Mapping'!$G$10:$G$2009),""))</f>
        <v/>
      </c>
      <c r="F185" s="57">
        <f>IF(OR($A185="",F$136=""),"",IFERROR(COUNTIFS('Employee Mapping'!$J$10:$J$2009,$A185,'Employee Mapping'!$K$10:$K$2009,F$134,'Employee Mapping'!$L$10:$L$2009,F$136)/COUNTA('Employee Mapping'!$G$10:$G$2009),""))</f>
        <v/>
      </c>
      <c r="G185" s="57">
        <f>IF(OR($A185="",G$136=""),"",IFERROR(COUNTIFS('Employee Mapping'!$J$10:$J$2009,$A185,'Employee Mapping'!$K$10:$K$2009,G$134,'Employee Mapping'!$L$10:$L$2009,G$136)/COUNTA('Employee Mapping'!$G$10:$G$2009),""))</f>
        <v/>
      </c>
      <c r="H185" s="57">
        <f>IF(OR($A185="",H$136=""),"",IFERROR(COUNTIFS('Employee Mapping'!$J$10:$J$2009,$A185,'Employee Mapping'!$K$10:$K$2009,H$134,'Employee Mapping'!$L$10:$L$2009,H$136)/COUNTA('Employee Mapping'!$G$10:$G$2009),""))</f>
        <v/>
      </c>
      <c r="I185" s="57">
        <f>IF(OR($A185="",I$136=""),"",IFERROR(COUNTIFS('Employee Mapping'!$J$10:$J$2009,$A185,'Employee Mapping'!$K$10:$K$2009,I$134,'Employee Mapping'!$L$10:$L$2009,I$136)/COUNTA('Employee Mapping'!$G$10:$G$2009),""))</f>
        <v/>
      </c>
      <c r="J185" s="57">
        <f>IF(OR($A185="",J$136=""),"",IFERROR(COUNTIFS('Employee Mapping'!$J$10:$J$2009,$A185,'Employee Mapping'!$K$10:$K$2009,J$134,'Employee Mapping'!$L$10:$L$2009,J$136)/COUNTA('Employee Mapping'!$G$10:$G$2009),""))</f>
        <v/>
      </c>
      <c r="K185" s="57">
        <f>IF(OR($A185="",K$136=""),"",IFERROR(COUNTIFS('Employee Mapping'!$J$10:$J$2009,$A185,'Employee Mapping'!$K$10:$K$2009,K$134,'Employee Mapping'!$L$10:$L$2009,K$136)/COUNTA('Employee Mapping'!$G$10:$G$2009),""))</f>
        <v/>
      </c>
      <c r="L185" s="57">
        <f>IF(OR($A185="",L$136=""),"",IFERROR(COUNTIFS('Employee Mapping'!$J$10:$J$2009,$A185,'Employee Mapping'!$K$10:$K$2009,L$134,'Employee Mapping'!$L$10:$L$2009,L$136)/COUNTA('Employee Mapping'!$G$10:$G$2009),""))</f>
        <v/>
      </c>
      <c r="M185" s="57">
        <f>IF(OR($A185="",M$136=""),"",IFERROR(COUNTIFS('Employee Mapping'!$J$10:$J$2009,$A185,'Employee Mapping'!$K$10:$K$2009,M$134,'Employee Mapping'!$L$10:$L$2009,M$136)/COUNTA('Employee Mapping'!$G$10:$G$2009),""))</f>
        <v/>
      </c>
      <c r="N185" s="57">
        <f>IF(OR($A185="",N$136=""),"",IFERROR(COUNTIFS('Employee Mapping'!$J$10:$J$2009,$A185,'Employee Mapping'!$K$10:$K$2009,N$134,'Employee Mapping'!$L$10:$L$2009,N$136)/COUNTA('Employee Mapping'!$G$10:$G$2009),""))</f>
        <v/>
      </c>
      <c r="O185" s="57">
        <f>IF(OR($A185="",O$136=""),"",IFERROR(COUNTIFS('Employee Mapping'!$J$10:$J$2009,$A185,'Employee Mapping'!$K$10:$K$2009,O$134,'Employee Mapping'!$L$10:$L$2009,O$136)/COUNTA('Employee Mapping'!$G$10:$G$2009),""))</f>
        <v/>
      </c>
      <c r="P185" s="57">
        <f>IF(OR($A185="",P$136=""),"",IFERROR(COUNTIFS('Employee Mapping'!$J$10:$J$2009,$A185,'Employee Mapping'!$K$10:$K$2009,P$134,'Employee Mapping'!$L$10:$L$2009,P$136)/COUNTA('Employee Mapping'!$G$10:$G$2009),""))</f>
        <v/>
      </c>
      <c r="Q185" s="57">
        <f>IF(OR($A185="",Q$136=""),"",IFERROR(COUNTIFS('Employee Mapping'!$J$10:$J$2009,$A185,'Employee Mapping'!$K$10:$K$2009,Q$134,'Employee Mapping'!$L$10:$L$2009,Q$136)/COUNTA('Employee Mapping'!$G$10:$G$2009),""))</f>
        <v/>
      </c>
      <c r="R185" s="57">
        <f>IF(OR($A185="",R$136=""),"",IFERROR(COUNTIFS('Employee Mapping'!$J$10:$J$2009,$A185,'Employee Mapping'!$K$10:$K$2009,R$134,'Employee Mapping'!$L$10:$L$2009,R$136)/COUNTA('Employee Mapping'!$G$10:$G$2009),""))</f>
        <v/>
      </c>
      <c r="S185" s="57">
        <f>IF(OR($A185="",S$136=""),"",IFERROR(COUNTIFS('Employee Mapping'!$J$10:$J$2009,$A185,'Employee Mapping'!$K$10:$K$2009,S$134,'Employee Mapping'!$L$10:$L$2009,S$136)/COUNTA('Employee Mapping'!$G$10:$G$2009),""))</f>
        <v/>
      </c>
      <c r="T185" s="57">
        <f>IF(OR($A185="",T$136=""),"",IFERROR(COUNTIFS('Employee Mapping'!$J$10:$J$2009,$A185,'Employee Mapping'!$K$10:$K$2009,T$134,'Employee Mapping'!$L$10:$L$2009,T$136)/COUNTA('Employee Mapping'!$G$10:$G$2009),""))</f>
        <v/>
      </c>
      <c r="U185" s="57">
        <f>IF(OR($A185="",U$136=""),"",IFERROR(COUNTIFS('Employee Mapping'!$J$10:$J$2009,$A185,'Employee Mapping'!$K$10:$K$2009,U$134,'Employee Mapping'!$L$10:$L$2009,U$136)/COUNTA('Employee Mapping'!$G$10:$G$2009),""))</f>
        <v/>
      </c>
      <c r="V185" s="57">
        <f>IF(OR($A185="",V$136=""),"",IFERROR(COUNTIFS('Employee Mapping'!$J$10:$J$2009,$A185,'Employee Mapping'!$K$10:$K$2009,V$134,'Employee Mapping'!$L$10:$L$2009,V$136)/COUNTA('Employee Mapping'!$G$10:$G$2009),""))</f>
        <v/>
      </c>
      <c r="W185" s="57">
        <f>IF(OR($A185="",W$136=""),"",IFERROR(COUNTIFS('Employee Mapping'!$J$10:$J$2009,$A185,'Employee Mapping'!$K$10:$K$2009,W$134,'Employee Mapping'!$L$10:$L$2009,W$136)/COUNTA('Employee Mapping'!$G$10:$G$2009),""))</f>
        <v/>
      </c>
      <c r="X185" s="57">
        <f>IF(OR($A185="",X$136=""),"",IFERROR(COUNTIFS('Employee Mapping'!$J$10:$J$2009,$A185,'Employee Mapping'!$K$10:$K$2009,X$134,'Employee Mapping'!$L$10:$L$2009,X$136)/COUNTA('Employee Mapping'!$G$10:$G$2009),""))</f>
        <v/>
      </c>
      <c r="Y185" s="57">
        <f>IF(OR($A185="",Y$136=""),"",IFERROR(COUNTIFS('Employee Mapping'!$J$10:$J$2009,$A185,'Employee Mapping'!$K$10:$K$2009,Y$134,'Employee Mapping'!$L$10:$L$2009,Y$136)/COUNTA('Employee Mapping'!$G$10:$G$2009),""))</f>
        <v/>
      </c>
      <c r="Z185" s="57">
        <f>IF(OR($A185="",Z$136=""),"",IFERROR(COUNTIFS('Employee Mapping'!$J$10:$J$2009,$A185,'Employee Mapping'!$K$10:$K$2009,Z$134,'Employee Mapping'!$L$10:$L$2009,Z$136)/COUNTA('Employee Mapping'!$G$10:$G$2009),""))</f>
        <v/>
      </c>
      <c r="AA185" s="57">
        <f>IF(OR($A185="",AA$136=""),"",IFERROR(COUNTIFS('Employee Mapping'!$J$10:$J$2009,$A185,'Employee Mapping'!$K$10:$K$2009,AA$134,'Employee Mapping'!$L$10:$L$2009,AA$136)/COUNTA('Employee Mapping'!$G$10:$G$2009),""))</f>
        <v/>
      </c>
      <c r="AB185" s="57">
        <f>IF(OR($A185="",AB$136=""),"",IFERROR(COUNTIFS('Employee Mapping'!$J$10:$J$2009,$A185,'Employee Mapping'!$K$10:$K$2009,AB$134,'Employee Mapping'!$L$10:$L$2009,AB$136)/COUNTA('Employee Mapping'!$G$10:$G$2009),""))</f>
        <v/>
      </c>
      <c r="AC185" s="57">
        <f>IF(OR($A185="",AC$136=""),"",IFERROR(COUNTIFS('Employee Mapping'!$J$10:$J$2009,$A185,'Employee Mapping'!$K$10:$K$2009,AC$134,'Employee Mapping'!$L$10:$L$2009,AC$136)/COUNTA('Employee Mapping'!$G$10:$G$2009),""))</f>
        <v/>
      </c>
      <c r="AD185" s="57">
        <f>IF(OR($A185="",AD$136=""),"",IFERROR(COUNTIFS('Employee Mapping'!$J$10:$J$2009,$A185,'Employee Mapping'!$K$10:$K$2009,AD$134,'Employee Mapping'!$L$10:$L$2009,AD$136)/COUNTA('Employee Mapping'!$G$10:$G$2009),""))</f>
        <v/>
      </c>
      <c r="AE185" s="57">
        <f>IF(OR($A185="",AE$136=""),"",IFERROR(COUNTIFS('Employee Mapping'!$J$10:$J$2009,$A185,'Employee Mapping'!$K$10:$K$2009,AE$134,'Employee Mapping'!$L$10:$L$2009,AE$136)/COUNTA('Employee Mapping'!$G$10:$G$2009),""))</f>
        <v/>
      </c>
      <c r="AF185" s="57">
        <f>IF(OR($A185="",AF$136=""),"",IFERROR(COUNTIFS('Employee Mapping'!$J$10:$J$2009,$A185,'Employee Mapping'!$K$10:$K$2009,AF$134,'Employee Mapping'!$L$10:$L$2009,AF$136)/COUNTA('Employee Mapping'!$G$10:$G$2009),""))</f>
        <v/>
      </c>
      <c r="AG185" s="57">
        <f>IF(OR($A185="",AG$136=""),"",IFERROR(COUNTIFS('Employee Mapping'!$J$10:$J$2009,$A185,'Employee Mapping'!$K$10:$K$2009,AG$134,'Employee Mapping'!$L$10:$L$2009,AG$136)/COUNTA('Employee Mapping'!$G$10:$G$2009),""))</f>
        <v/>
      </c>
      <c r="AH185" s="57">
        <f>IF(OR($A185="",AH$136=""),"",IFERROR(COUNTIFS('Employee Mapping'!$J$10:$J$2009,$A185,'Employee Mapping'!$K$10:$K$2009,AH$134,'Employee Mapping'!$L$10:$L$2009,AH$136)/COUNTA('Employee Mapping'!$G$10:$G$2009),""))</f>
        <v/>
      </c>
      <c r="AI185" s="57">
        <f>IF(OR($A185="",AI$136=""),"",IFERROR(COUNTIFS('Employee Mapping'!$J$10:$J$2009,$A185,'Employee Mapping'!$K$10:$K$2009,AI$134,'Employee Mapping'!$L$10:$L$2009,AI$136)/COUNTA('Employee Mapping'!$G$10:$G$2009),""))</f>
        <v/>
      </c>
      <c r="AJ185" s="57">
        <f>IF(OR($A185="",AJ$136=""),"",IFERROR(COUNTIFS('Employee Mapping'!$J$10:$J$2009,$A185,'Employee Mapping'!$K$10:$K$2009,AJ$134,'Employee Mapping'!$L$10:$L$2009,AJ$136)/COUNTA('Employee Mapping'!$G$10:$G$2009),""))</f>
        <v/>
      </c>
      <c r="AK185" s="57">
        <f>IF(OR($A185="",AK$136=""),"",IFERROR(COUNTIFS('Employee Mapping'!$J$10:$J$2009,$A185,'Employee Mapping'!$K$10:$K$2009,AK$134,'Employee Mapping'!$L$10:$L$2009,AK$136)/COUNTA('Employee Mapping'!$G$10:$G$2009),""))</f>
        <v/>
      </c>
      <c r="AL185" s="57">
        <f>IF(OR($A185="",AL$136=""),"",IFERROR(COUNTIFS('Employee Mapping'!$J$10:$J$2009,$A185,'Employee Mapping'!$K$10:$K$2009,AL$134,'Employee Mapping'!$L$10:$L$2009,AL$136)/COUNTA('Employee Mapping'!$G$10:$G$2009),""))</f>
        <v/>
      </c>
      <c r="AM185" s="57">
        <f>IF(OR($A185="",AM$136=""),"",IFERROR(COUNTIFS('Employee Mapping'!$J$10:$J$2009,$A185,'Employee Mapping'!$K$10:$K$2009,AM$134,'Employee Mapping'!$L$10:$L$2009,AM$136)/COUNTA('Employee Mapping'!$G$10:$G$2009),""))</f>
        <v/>
      </c>
      <c r="AN185" s="57">
        <f>IF(OR($A185="",AN$136=""),"",IFERROR(COUNTIFS('Employee Mapping'!$J$10:$J$2009,$A185,'Employee Mapping'!$K$10:$K$2009,AN$134,'Employee Mapping'!$L$10:$L$2009,AN$136)/COUNTA('Employee Mapping'!$G$10:$G$2009),""))</f>
        <v/>
      </c>
      <c r="AO185" s="57">
        <f>IF(OR($A185="",AO$136=""),"",IFERROR(COUNTIFS('Employee Mapping'!$J$10:$J$2009,$A185,'Employee Mapping'!$K$10:$K$2009,AO$134,'Employee Mapping'!$L$10:$L$2009,AO$136)/COUNTA('Employee Mapping'!$G$10:$G$2009),""))</f>
        <v/>
      </c>
      <c r="AP185" s="57">
        <f>IF(OR($A185="",AP$136=""),"",IFERROR(COUNTIFS('Employee Mapping'!$J$10:$J$2009,$A185,'Employee Mapping'!$K$10:$K$2009,AP$134,'Employee Mapping'!$L$10:$L$2009,AP$136)/COUNTA('Employee Mapping'!$G$10:$G$2009),""))</f>
        <v/>
      </c>
      <c r="AQ185" s="57">
        <f>IF(OR($A185="",AQ$136=""),"",IFERROR(COUNTIFS('Employee Mapping'!$J$10:$J$2009,$A185,'Employee Mapping'!$K$10:$K$2009,AQ$134,'Employee Mapping'!$L$10:$L$2009,AQ$136)/COUNTA('Employee Mapping'!$G$10:$G$2009),""))</f>
        <v/>
      </c>
      <c r="AR185" s="57">
        <f>IF(OR($A185="",AR$136=""),"",IFERROR(COUNTIFS('Employee Mapping'!$J$10:$J$2009,$A185,'Employee Mapping'!$K$10:$K$2009,AR$134,'Employee Mapping'!$L$10:$L$2009,AR$136)/COUNTA('Employee Mapping'!$G$10:$G$2009),""))</f>
        <v/>
      </c>
      <c r="AS185" s="57">
        <f>IF(OR($A185="",AS$136=""),"",IFERROR(COUNTIFS('Employee Mapping'!$J$10:$J$2009,$A185,'Employee Mapping'!$K$10:$K$2009,AS$134,'Employee Mapping'!$L$10:$L$2009,AS$136)/COUNTA('Employee Mapping'!$G$10:$G$2009),""))</f>
        <v/>
      </c>
      <c r="AT185" s="57">
        <f>IF(OR($A185="",AT$136=""),"",IFERROR(COUNTIFS('Employee Mapping'!$J$10:$J$2009,$A185,'Employee Mapping'!$K$10:$K$2009,AT$134,'Employee Mapping'!$L$10:$L$2009,AT$136)/COUNTA('Employee Mapping'!$G$10:$G$2009),""))</f>
        <v/>
      </c>
      <c r="AU185" s="57">
        <f>IF(OR($A185="",AU$136=""),"",IFERROR(COUNTIFS('Employee Mapping'!$J$10:$J$2009,$A185,'Employee Mapping'!$K$10:$K$2009,AU$134,'Employee Mapping'!$L$10:$L$2009,AU$136)/COUNTA('Employee Mapping'!$G$10:$G$2009),""))</f>
        <v/>
      </c>
      <c r="AV185" s="57">
        <f>IF(OR($A185="",AV$136=""),"",IFERROR(COUNTIFS('Employee Mapping'!$J$10:$J$2009,$A185,'Employee Mapping'!$K$10:$K$2009,AV$134,'Employee Mapping'!$L$10:$L$2009,AV$136)/COUNTA('Employee Mapping'!$G$10:$G$2009),""))</f>
        <v/>
      </c>
      <c r="AW185" s="57">
        <f>IF(OR($A185="",AW$136=""),"",IFERROR(COUNTIFS('Employee Mapping'!$J$10:$J$2009,$A185,'Employee Mapping'!$K$10:$K$2009,AW$134,'Employee Mapping'!$L$10:$L$2009,AW$136)/COUNTA('Employee Mapping'!$G$10:$G$2009),""))</f>
        <v/>
      </c>
      <c r="AX185" s="57">
        <f>IF(OR($A185="",AX$136=""),"",IFERROR(COUNTIFS('Employee Mapping'!$J$10:$J$2009,$A185,'Employee Mapping'!$K$10:$K$2009,AX$134,'Employee Mapping'!$L$10:$L$2009,AX$136)/COUNTA('Employee Mapping'!$G$10:$G$2009),""))</f>
        <v/>
      </c>
      <c r="AY185" s="57">
        <f>IF(OR($A185="",AY$136=""),"",IFERROR(COUNTIFS('Employee Mapping'!$J$10:$J$2009,$A185,'Employee Mapping'!$K$10:$K$2009,AY$134,'Employee Mapping'!$L$10:$L$2009,AY$136)/COUNTA('Employee Mapping'!$G$10:$G$2009),""))</f>
        <v/>
      </c>
      <c r="AZ185" s="57">
        <f>IF(OR($A185="",AZ$136=""),"",IFERROR(COUNTIFS('Employee Mapping'!$J$10:$J$2009,$A185,'Employee Mapping'!$K$10:$K$2009,AZ$134,'Employee Mapping'!$L$10:$L$2009,AZ$136)/COUNTA('Employee Mapping'!$G$10:$G$2009),""))</f>
        <v/>
      </c>
      <c r="BA185" s="57">
        <f>IF(OR($A185="",BA$136=""),"",IFERROR(COUNTIFS('Employee Mapping'!$J$10:$J$2009,$A185,'Employee Mapping'!$K$10:$K$2009,BA$134,'Employee Mapping'!$L$10:$L$2009,BA$136)/COUNTA('Employee Mapping'!$G$10:$G$2009),""))</f>
        <v/>
      </c>
      <c r="BB185" s="57">
        <f>IF(OR($A185="",BB$136=""),"",IFERROR(COUNTIFS('Employee Mapping'!$J$10:$J$2009,$A185,'Employee Mapping'!$K$10:$K$2009,BB$134,'Employee Mapping'!$L$10:$L$2009,BB$136)/COUNTA('Employee Mapping'!$G$10:$G$2009),""))</f>
        <v/>
      </c>
      <c r="BC185" s="57">
        <f>IF(OR($A185="",BC$136=""),"",IFERROR(COUNTIFS('Employee Mapping'!$J$10:$J$2009,$A185,'Employee Mapping'!$K$10:$K$2009,BC$134,'Employee Mapping'!$L$10:$L$2009,BC$136)/COUNTA('Employee Mapping'!$G$10:$G$2009),""))</f>
        <v/>
      </c>
      <c r="BD185" s="57">
        <f>IF(OR($A185="",BD$136=""),"",IFERROR(COUNTIFS('Employee Mapping'!$J$10:$J$2009,$A185,'Employee Mapping'!$K$10:$K$2009,BD$134,'Employee Mapping'!$L$10:$L$2009,BD$136)/COUNTA('Employee Mapping'!$G$10:$G$2009),""))</f>
        <v/>
      </c>
      <c r="BE185" s="57">
        <f>IF(OR($A185="",BE$136=""),"",IFERROR(COUNTIFS('Employee Mapping'!$J$10:$J$2009,$A185,'Employee Mapping'!$K$10:$K$2009,BE$134,'Employee Mapping'!$L$10:$L$2009,BE$136)/COUNTA('Employee Mapping'!$G$10:$G$2009),""))</f>
        <v/>
      </c>
      <c r="BF185" s="57">
        <f>IF(OR($A185="",BF$136=""),"",IFERROR(COUNTIFS('Employee Mapping'!$J$10:$J$2009,$A185,'Employee Mapping'!$K$10:$K$2009,BF$134,'Employee Mapping'!$L$10:$L$2009,BF$136)/COUNTA('Employee Mapping'!$G$10:$G$2009),""))</f>
        <v/>
      </c>
      <c r="BG185" s="57">
        <f>IF(OR($A185="",BG$136=""),"",IFERROR(COUNTIFS('Employee Mapping'!$J$10:$J$2009,$A185,'Employee Mapping'!$K$10:$K$2009,BG$134,'Employee Mapping'!$L$10:$L$2009,BG$136)/COUNTA('Employee Mapping'!$G$10:$G$2009),""))</f>
        <v/>
      </c>
      <c r="BH185" s="57">
        <f>IF(OR($A185="",BH$136=""),"",IFERROR(COUNTIFS('Employee Mapping'!$J$10:$J$2009,$A185,'Employee Mapping'!$K$10:$K$2009,BH$134,'Employee Mapping'!$L$10:$L$2009,BH$136)/COUNTA('Employee Mapping'!$G$10:$G$2009),""))</f>
        <v/>
      </c>
      <c r="BI185" s="57">
        <f>IF(OR($A185="",BI$136=""),"",IFERROR(COUNTIFS('Employee Mapping'!$J$10:$J$2009,$A185,'Employee Mapping'!$K$10:$K$2009,BI$134,'Employee Mapping'!$L$10:$L$2009,BI$136)/COUNTA('Employee Mapping'!$G$10:$G$2009),""))</f>
        <v/>
      </c>
      <c r="BJ185" s="57">
        <f>IF(OR($A185="",BJ$136=""),"",IFERROR(COUNTIFS('Employee Mapping'!$J$10:$J$2009,$A185,'Employee Mapping'!$K$10:$K$2009,BJ$134,'Employee Mapping'!$L$10:$L$2009,BJ$136)/COUNTA('Employee Mapping'!$G$10:$G$2009),""))</f>
        <v/>
      </c>
      <c r="BK185" s="57">
        <f>IF(OR($A185="",BK$136=""),"",IFERROR(COUNTIFS('Employee Mapping'!$J$10:$J$2009,$A185,'Employee Mapping'!$K$10:$K$2009,BK$134,'Employee Mapping'!$L$10:$L$2009,BK$136)/COUNTA('Employee Mapping'!$G$10:$G$2009),""))</f>
        <v/>
      </c>
      <c r="BL185" s="57">
        <f>IF(OR($A185="",BL$136=""),"",IFERROR(COUNTIFS('Employee Mapping'!$J$10:$J$2009,$A185,'Employee Mapping'!$K$10:$K$2009,BL$134,'Employee Mapping'!$L$10:$L$2009,BL$136)/COUNTA('Employee Mapping'!$G$10:$G$2009),""))</f>
        <v/>
      </c>
      <c r="BM185" s="57">
        <f>IF(OR($A185="",BM$136=""),"",IFERROR(COUNTIFS('Employee Mapping'!$J$10:$J$2009,$A185,'Employee Mapping'!$K$10:$K$2009,BM$134,'Employee Mapping'!$L$10:$L$2009,BM$136)/COUNTA('Employee Mapping'!$G$10:$G$2009),""))</f>
        <v/>
      </c>
      <c r="BN185" s="57">
        <f>IF(OR($A185="",BN$136=""),"",IFERROR(COUNTIFS('Employee Mapping'!$J$10:$J$2009,$A185,'Employee Mapping'!$K$10:$K$2009,BN$134,'Employee Mapping'!$L$10:$L$2009,BN$136)/COUNTA('Employee Mapping'!$G$10:$G$2009),""))</f>
        <v/>
      </c>
      <c r="BO185" s="57">
        <f>IF(OR($A185="",BO$136=""),"",IFERROR(COUNTIFS('Employee Mapping'!$J$10:$J$2009,$A185,'Employee Mapping'!$K$10:$K$2009,BO$134,'Employee Mapping'!$L$10:$L$2009,BO$136)/COUNTA('Employee Mapping'!$G$10:$G$2009),""))</f>
        <v/>
      </c>
      <c r="BP185" s="57">
        <f>IF(OR($A185="",BP$136=""),"",IFERROR(COUNTIFS('Employee Mapping'!$J$10:$J$2009,$A185,'Employee Mapping'!$K$10:$K$2009,BP$134,'Employee Mapping'!$L$10:$L$2009,BP$136)/COUNTA('Employee Mapping'!$G$10:$G$2009),""))</f>
        <v/>
      </c>
      <c r="BQ185" s="57">
        <f>IF(OR($A185="",BQ$136=""),"",IFERROR(COUNTIFS('Employee Mapping'!$J$10:$J$2009,$A185,'Employee Mapping'!$K$10:$K$2009,BQ$134,'Employee Mapping'!$L$10:$L$2009,BQ$136)/COUNTA('Employee Mapping'!$G$10:$G$2009),""))</f>
        <v/>
      </c>
      <c r="BR185" s="57">
        <f>IF(OR($A185="",BR$136=""),"",IFERROR(COUNTIFS('Employee Mapping'!$J$10:$J$2009,$A185,'Employee Mapping'!$K$10:$K$2009,BR$134,'Employee Mapping'!$L$10:$L$2009,BR$136)/COUNTA('Employee Mapping'!$G$10:$G$2009),""))</f>
        <v/>
      </c>
      <c r="BS185" s="57">
        <f>IF(OR($A185="",BS$136=""),"",IFERROR(COUNTIFS('Employee Mapping'!$J$10:$J$2009,$A185,'Employee Mapping'!$K$10:$K$2009,BS$134,'Employee Mapping'!$L$10:$L$2009,BS$136)/COUNTA('Employee Mapping'!$G$10:$G$2009),""))</f>
        <v/>
      </c>
      <c r="BT185" s="57">
        <f>IF(OR($A185="",BT$136=""),"",IFERROR(COUNTIFS('Employee Mapping'!$J$10:$J$2009,$A185,'Employee Mapping'!$K$10:$K$2009,BT$134,'Employee Mapping'!$L$10:$L$2009,BT$136)/COUNTA('Employee Mapping'!$G$10:$G$2009),""))</f>
        <v/>
      </c>
      <c r="BU185" s="57">
        <f>IF(OR($A185="",BU$136=""),"",IFERROR(COUNTIFS('Employee Mapping'!$J$10:$J$2009,$A185,'Employee Mapping'!$K$10:$K$2009,BU$134,'Employee Mapping'!$L$10:$L$2009,BU$136)/COUNTA('Employee Mapping'!$G$10:$G$2009),""))</f>
        <v/>
      </c>
      <c r="BV185" s="57">
        <f>IF(OR($A185="",BV$136=""),"",IFERROR(COUNTIFS('Employee Mapping'!$J$10:$J$2009,$A185,'Employee Mapping'!$K$10:$K$2009,BV$134,'Employee Mapping'!$L$10:$L$2009,BV$136)/COUNTA('Employee Mapping'!$G$10:$G$2009),""))</f>
        <v/>
      </c>
      <c r="BW185" s="57">
        <f>IF(OR($A185="",BW$136=""),"",IFERROR(COUNTIFS('Employee Mapping'!$J$10:$J$2009,$A185,'Employee Mapping'!$K$10:$K$2009,BW$134,'Employee Mapping'!$L$10:$L$2009,BW$136)/COUNTA('Employee Mapping'!$G$10:$G$2009),""))</f>
        <v/>
      </c>
      <c r="BX185" s="57">
        <f>IF(OR($A185="",BX$136=""),"",IFERROR(COUNTIFS('Employee Mapping'!$J$10:$J$2009,$A185,'Employee Mapping'!$K$10:$K$2009,BX$134,'Employee Mapping'!$L$10:$L$2009,BX$136)/COUNTA('Employee Mapping'!$G$10:$G$2009),""))</f>
        <v/>
      </c>
      <c r="BY185" s="57">
        <f>IF(OR($A185="",BY$136=""),"",IFERROR(COUNTIFS('Employee Mapping'!$J$10:$J$2009,$A185,'Employee Mapping'!$K$10:$K$2009,BY$134,'Employee Mapping'!$L$10:$L$2009,BY$136)/COUNTA('Employee Mapping'!$G$10:$G$2009),""))</f>
        <v/>
      </c>
      <c r="BZ185" s="57">
        <f>IF(OR($A185="",BZ$136=""),"",IFERROR(COUNTIFS('Employee Mapping'!$J$10:$J$2009,$A185,'Employee Mapping'!$K$10:$K$2009,BZ$134,'Employee Mapping'!$L$10:$L$2009,BZ$136)/COUNTA('Employee Mapping'!$G$10:$G$2009),""))</f>
        <v/>
      </c>
      <c r="CA185" s="57">
        <f>IF(OR($A185="",CA$136=""),"",IFERROR(COUNTIFS('Employee Mapping'!$J$10:$J$2009,$A185,'Employee Mapping'!$K$10:$K$2009,CA$134,'Employee Mapping'!$L$10:$L$2009,CA$136)/COUNTA('Employee Mapping'!$G$10:$G$2009),""))</f>
        <v/>
      </c>
      <c r="CB185" s="57">
        <f>IF(OR($A185="",CB$136=""),"",IFERROR(COUNTIFS('Employee Mapping'!$J$10:$J$2009,$A185,'Employee Mapping'!$K$10:$K$2009,CB$134,'Employee Mapping'!$L$10:$L$2009,CB$136)/COUNTA('Employee Mapping'!$G$10:$G$2009),""))</f>
        <v/>
      </c>
      <c r="CC185" s="57">
        <f>IF(OR($A185="",CC$136=""),"",IFERROR(COUNTIFS('Employee Mapping'!$J$10:$J$2009,$A185,'Employee Mapping'!$K$10:$K$2009,CC$134,'Employee Mapping'!$L$10:$L$2009,CC$136)/COUNTA('Employee Mapping'!$G$10:$G$2009),""))</f>
        <v/>
      </c>
      <c r="CD185" s="57">
        <f>IF(OR($A185="",CD$136=""),"",IFERROR(COUNTIFS('Employee Mapping'!$J$10:$J$2009,$A185,'Employee Mapping'!$K$10:$K$2009,CD$134,'Employee Mapping'!$L$10:$L$2009,CD$136)/COUNTA('Employee Mapping'!$G$10:$G$2009),""))</f>
        <v/>
      </c>
      <c r="CE185" s="57">
        <f>IF(OR($A185="",CE$136=""),"",IFERROR(COUNTIFS('Employee Mapping'!$J$10:$J$2009,$A185,'Employee Mapping'!$K$10:$K$2009,CE$134,'Employee Mapping'!$L$10:$L$2009,CE$136)/COUNTA('Employee Mapping'!$G$10:$G$2009),""))</f>
        <v/>
      </c>
      <c r="CF185" s="57">
        <f>IF(OR($A185="",CF$136=""),"",IFERROR(COUNTIFS('Employee Mapping'!$J$10:$J$2009,$A185,'Employee Mapping'!$K$10:$K$2009,CF$134,'Employee Mapping'!$L$10:$L$2009,CF$136)/COUNTA('Employee Mapping'!$G$10:$G$2009),""))</f>
        <v/>
      </c>
      <c r="CG185" s="57">
        <f>IF(OR($A185="",CG$136=""),"",IFERROR(COUNTIFS('Employee Mapping'!$J$10:$J$2009,$A185,'Employee Mapping'!$K$10:$K$2009,CG$134,'Employee Mapping'!$L$10:$L$2009,CG$136)/COUNTA('Employee Mapping'!$G$10:$G$2009),""))</f>
        <v/>
      </c>
      <c r="CH185" s="57">
        <f>IF(OR($A185="",CH$136=""),"",IFERROR(COUNTIFS('Employee Mapping'!$J$10:$J$2009,$A185,'Employee Mapping'!$K$10:$K$2009,CH$134,'Employee Mapping'!$L$10:$L$2009,CH$136)/COUNTA('Employee Mapping'!$G$10:$G$2009),""))</f>
        <v/>
      </c>
      <c r="CI185" s="57">
        <f>IF(OR($A185="",CI$136=""),"",IFERROR(COUNTIFS('Employee Mapping'!$J$10:$J$2009,$A185,'Employee Mapping'!$K$10:$K$2009,CI$134,'Employee Mapping'!$L$10:$L$2009,CI$136)/COUNTA('Employee Mapping'!$G$10:$G$2009),""))</f>
        <v/>
      </c>
      <c r="CJ185" s="57">
        <f>IF(OR($A185="",CJ$136=""),"",IFERROR(COUNTIFS('Employee Mapping'!$J$10:$J$2009,$A185,'Employee Mapping'!$K$10:$K$2009,CJ$134,'Employee Mapping'!$L$10:$L$2009,CJ$136)/COUNTA('Employee Mapping'!$G$10:$G$2009),""))</f>
        <v/>
      </c>
      <c r="CK185" s="57">
        <f>IF(OR($A185="",CK$136=""),"",IFERROR(COUNTIFS('Employee Mapping'!$J$10:$J$2009,$A185,'Employee Mapping'!$K$10:$K$2009,CK$134,'Employee Mapping'!$L$10:$L$2009,CK$136)/COUNTA('Employee Mapping'!$G$10:$G$2009),""))</f>
        <v/>
      </c>
      <c r="CL185" s="57">
        <f>IF(OR($A185="",CL$136=""),"",IFERROR(COUNTIFS('Employee Mapping'!$J$10:$J$2009,$A185,'Employee Mapping'!$K$10:$K$2009,CL$134,'Employee Mapping'!$L$10:$L$2009,CL$136)/COUNTA('Employee Mapping'!$G$10:$G$2009),""))</f>
        <v/>
      </c>
      <c r="CM185" s="57">
        <f>IF(OR($A185="",CM$136=""),"",IFERROR(COUNTIFS('Employee Mapping'!$J$10:$J$2009,$A185,'Employee Mapping'!$K$10:$K$2009,CM$134,'Employee Mapping'!$L$10:$L$2009,CM$136)/COUNTA('Employee Mapping'!$G$10:$G$2009),""))</f>
        <v/>
      </c>
      <c r="CN185" s="57">
        <f>IF(OR($A185="",CN$136=""),"",IFERROR(COUNTIFS('Employee Mapping'!$J$10:$J$2009,$A185,'Employee Mapping'!$K$10:$K$2009,CN$134,'Employee Mapping'!$L$10:$L$2009,CN$136)/COUNTA('Employee Mapping'!$G$10:$G$2009),""))</f>
        <v/>
      </c>
      <c r="CO185" s="57">
        <f>IF(OR($A185="",CO$136=""),"",IFERROR(COUNTIFS('Employee Mapping'!$J$10:$J$2009,$A185,'Employee Mapping'!$K$10:$K$2009,CO$134,'Employee Mapping'!$L$10:$L$2009,CO$136)/COUNTA('Employee Mapping'!$G$10:$G$2009),""))</f>
        <v/>
      </c>
      <c r="CP185" s="57">
        <f>IF(OR($A185="",CP$136=""),"",IFERROR(COUNTIFS('Employee Mapping'!$J$10:$J$2009,$A185,'Employee Mapping'!$K$10:$K$2009,CP$134,'Employee Mapping'!$L$10:$L$2009,CP$136)/COUNTA('Employee Mapping'!$G$10:$G$2009),""))</f>
        <v/>
      </c>
      <c r="CQ185" s="57">
        <f>IF(OR($A185="",CQ$136=""),"",IFERROR(COUNTIFS('Employee Mapping'!$J$10:$J$2009,$A185,'Employee Mapping'!$K$10:$K$2009,CQ$134,'Employee Mapping'!$L$10:$L$2009,CQ$136)/COUNTA('Employee Mapping'!$G$10:$G$2009),""))</f>
        <v/>
      </c>
      <c r="CR185" s="57">
        <f>IF(OR($A185="",CR$136=""),"",IFERROR(COUNTIFS('Employee Mapping'!$J$10:$J$2009,$A185,'Employee Mapping'!$K$10:$K$2009,CR$134,'Employee Mapping'!$L$10:$L$2009,CR$136)/COUNTA('Employee Mapping'!$G$10:$G$2009),""))</f>
        <v/>
      </c>
      <c r="CS185" s="57">
        <f>IF(OR($A185="",CS$136=""),"",IFERROR(COUNTIFS('Employee Mapping'!$J$10:$J$2009,$A185,'Employee Mapping'!$K$10:$K$2009,CS$134,'Employee Mapping'!$L$10:$L$2009,CS$136)/COUNTA('Employee Mapping'!$G$10:$G$2009),""))</f>
        <v/>
      </c>
      <c r="CT185" s="57">
        <f>IF(OR($A185="",CT$136=""),"",IFERROR(COUNTIFS('Employee Mapping'!$J$10:$J$2009,$A185,'Employee Mapping'!$K$10:$K$2009,CT$134,'Employee Mapping'!$L$10:$L$2009,CT$136)/COUNTA('Employee Mapping'!$G$10:$G$2009),""))</f>
        <v/>
      </c>
      <c r="CU185" s="58">
        <f>IF($A185="","",SUM(C185:CT185))</f>
        <v/>
      </c>
    </row>
    <row r="186">
      <c r="A186">
        <f>IF(SETUP!$C197="","",SETUP!$C197)</f>
        <v/>
      </c>
      <c r="B186" s="9">
        <f>IF(SETUP!$C197="","",SETUP!$B197&amp;" / "&amp;SETUP!$D197)</f>
        <v/>
      </c>
      <c r="C186" s="57">
        <f>IF(OR($A186="",C$136=""),"",IFERROR(COUNTIFS('Employee Mapping'!$J$10:$J$2009,$A186,'Employee Mapping'!$K$10:$K$2009,C$134,'Employee Mapping'!$L$10:$L$2009,C$136)/COUNTA('Employee Mapping'!$G$10:$G$2009),""))</f>
        <v/>
      </c>
      <c r="D186" s="57">
        <f>IF(OR($A186="",D$136=""),"",IFERROR(COUNTIFS('Employee Mapping'!$J$10:$J$2009,$A186,'Employee Mapping'!$K$10:$K$2009,D$134,'Employee Mapping'!$L$10:$L$2009,D$136)/COUNTA('Employee Mapping'!$G$10:$G$2009),""))</f>
        <v/>
      </c>
      <c r="E186" s="57">
        <f>IF(OR($A186="",E$136=""),"",IFERROR(COUNTIFS('Employee Mapping'!$J$10:$J$2009,$A186,'Employee Mapping'!$K$10:$K$2009,E$134,'Employee Mapping'!$L$10:$L$2009,E$136)/COUNTA('Employee Mapping'!$G$10:$G$2009),""))</f>
        <v/>
      </c>
      <c r="F186" s="57">
        <f>IF(OR($A186="",F$136=""),"",IFERROR(COUNTIFS('Employee Mapping'!$J$10:$J$2009,$A186,'Employee Mapping'!$K$10:$K$2009,F$134,'Employee Mapping'!$L$10:$L$2009,F$136)/COUNTA('Employee Mapping'!$G$10:$G$2009),""))</f>
        <v/>
      </c>
      <c r="G186" s="57">
        <f>IF(OR($A186="",G$136=""),"",IFERROR(COUNTIFS('Employee Mapping'!$J$10:$J$2009,$A186,'Employee Mapping'!$K$10:$K$2009,G$134,'Employee Mapping'!$L$10:$L$2009,G$136)/COUNTA('Employee Mapping'!$G$10:$G$2009),""))</f>
        <v/>
      </c>
      <c r="H186" s="57">
        <f>IF(OR($A186="",H$136=""),"",IFERROR(COUNTIFS('Employee Mapping'!$J$10:$J$2009,$A186,'Employee Mapping'!$K$10:$K$2009,H$134,'Employee Mapping'!$L$10:$L$2009,H$136)/COUNTA('Employee Mapping'!$G$10:$G$2009),""))</f>
        <v/>
      </c>
      <c r="I186" s="57">
        <f>IF(OR($A186="",I$136=""),"",IFERROR(COUNTIFS('Employee Mapping'!$J$10:$J$2009,$A186,'Employee Mapping'!$K$10:$K$2009,I$134,'Employee Mapping'!$L$10:$L$2009,I$136)/COUNTA('Employee Mapping'!$G$10:$G$2009),""))</f>
        <v/>
      </c>
      <c r="J186" s="57">
        <f>IF(OR($A186="",J$136=""),"",IFERROR(COUNTIFS('Employee Mapping'!$J$10:$J$2009,$A186,'Employee Mapping'!$K$10:$K$2009,J$134,'Employee Mapping'!$L$10:$L$2009,J$136)/COUNTA('Employee Mapping'!$G$10:$G$2009),""))</f>
        <v/>
      </c>
      <c r="K186" s="57">
        <f>IF(OR($A186="",K$136=""),"",IFERROR(COUNTIFS('Employee Mapping'!$J$10:$J$2009,$A186,'Employee Mapping'!$K$10:$K$2009,K$134,'Employee Mapping'!$L$10:$L$2009,K$136)/COUNTA('Employee Mapping'!$G$10:$G$2009),""))</f>
        <v/>
      </c>
      <c r="L186" s="57">
        <f>IF(OR($A186="",L$136=""),"",IFERROR(COUNTIFS('Employee Mapping'!$J$10:$J$2009,$A186,'Employee Mapping'!$K$10:$K$2009,L$134,'Employee Mapping'!$L$10:$L$2009,L$136)/COUNTA('Employee Mapping'!$G$10:$G$2009),""))</f>
        <v/>
      </c>
      <c r="M186" s="57">
        <f>IF(OR($A186="",M$136=""),"",IFERROR(COUNTIFS('Employee Mapping'!$J$10:$J$2009,$A186,'Employee Mapping'!$K$10:$K$2009,M$134,'Employee Mapping'!$L$10:$L$2009,M$136)/COUNTA('Employee Mapping'!$G$10:$G$2009),""))</f>
        <v/>
      </c>
      <c r="N186" s="57">
        <f>IF(OR($A186="",N$136=""),"",IFERROR(COUNTIFS('Employee Mapping'!$J$10:$J$2009,$A186,'Employee Mapping'!$K$10:$K$2009,N$134,'Employee Mapping'!$L$10:$L$2009,N$136)/COUNTA('Employee Mapping'!$G$10:$G$2009),""))</f>
        <v/>
      </c>
      <c r="O186" s="57">
        <f>IF(OR($A186="",O$136=""),"",IFERROR(COUNTIFS('Employee Mapping'!$J$10:$J$2009,$A186,'Employee Mapping'!$K$10:$K$2009,O$134,'Employee Mapping'!$L$10:$L$2009,O$136)/COUNTA('Employee Mapping'!$G$10:$G$2009),""))</f>
        <v/>
      </c>
      <c r="P186" s="57">
        <f>IF(OR($A186="",P$136=""),"",IFERROR(COUNTIFS('Employee Mapping'!$J$10:$J$2009,$A186,'Employee Mapping'!$K$10:$K$2009,P$134,'Employee Mapping'!$L$10:$L$2009,P$136)/COUNTA('Employee Mapping'!$G$10:$G$2009),""))</f>
        <v/>
      </c>
      <c r="Q186" s="57">
        <f>IF(OR($A186="",Q$136=""),"",IFERROR(COUNTIFS('Employee Mapping'!$J$10:$J$2009,$A186,'Employee Mapping'!$K$10:$K$2009,Q$134,'Employee Mapping'!$L$10:$L$2009,Q$136)/COUNTA('Employee Mapping'!$G$10:$G$2009),""))</f>
        <v/>
      </c>
      <c r="R186" s="57">
        <f>IF(OR($A186="",R$136=""),"",IFERROR(COUNTIFS('Employee Mapping'!$J$10:$J$2009,$A186,'Employee Mapping'!$K$10:$K$2009,R$134,'Employee Mapping'!$L$10:$L$2009,R$136)/COUNTA('Employee Mapping'!$G$10:$G$2009),""))</f>
        <v/>
      </c>
      <c r="S186" s="57">
        <f>IF(OR($A186="",S$136=""),"",IFERROR(COUNTIFS('Employee Mapping'!$J$10:$J$2009,$A186,'Employee Mapping'!$K$10:$K$2009,S$134,'Employee Mapping'!$L$10:$L$2009,S$136)/COUNTA('Employee Mapping'!$G$10:$G$2009),""))</f>
        <v/>
      </c>
      <c r="T186" s="57">
        <f>IF(OR($A186="",T$136=""),"",IFERROR(COUNTIFS('Employee Mapping'!$J$10:$J$2009,$A186,'Employee Mapping'!$K$10:$K$2009,T$134,'Employee Mapping'!$L$10:$L$2009,T$136)/COUNTA('Employee Mapping'!$G$10:$G$2009),""))</f>
        <v/>
      </c>
      <c r="U186" s="57">
        <f>IF(OR($A186="",U$136=""),"",IFERROR(COUNTIFS('Employee Mapping'!$J$10:$J$2009,$A186,'Employee Mapping'!$K$10:$K$2009,U$134,'Employee Mapping'!$L$10:$L$2009,U$136)/COUNTA('Employee Mapping'!$G$10:$G$2009),""))</f>
        <v/>
      </c>
      <c r="V186" s="57">
        <f>IF(OR($A186="",V$136=""),"",IFERROR(COUNTIFS('Employee Mapping'!$J$10:$J$2009,$A186,'Employee Mapping'!$K$10:$K$2009,V$134,'Employee Mapping'!$L$10:$L$2009,V$136)/COUNTA('Employee Mapping'!$G$10:$G$2009),""))</f>
        <v/>
      </c>
      <c r="W186" s="57">
        <f>IF(OR($A186="",W$136=""),"",IFERROR(COUNTIFS('Employee Mapping'!$J$10:$J$2009,$A186,'Employee Mapping'!$K$10:$K$2009,W$134,'Employee Mapping'!$L$10:$L$2009,W$136)/COUNTA('Employee Mapping'!$G$10:$G$2009),""))</f>
        <v/>
      </c>
      <c r="X186" s="57">
        <f>IF(OR($A186="",X$136=""),"",IFERROR(COUNTIFS('Employee Mapping'!$J$10:$J$2009,$A186,'Employee Mapping'!$K$10:$K$2009,X$134,'Employee Mapping'!$L$10:$L$2009,X$136)/COUNTA('Employee Mapping'!$G$10:$G$2009),""))</f>
        <v/>
      </c>
      <c r="Y186" s="57">
        <f>IF(OR($A186="",Y$136=""),"",IFERROR(COUNTIFS('Employee Mapping'!$J$10:$J$2009,$A186,'Employee Mapping'!$K$10:$K$2009,Y$134,'Employee Mapping'!$L$10:$L$2009,Y$136)/COUNTA('Employee Mapping'!$G$10:$G$2009),""))</f>
        <v/>
      </c>
      <c r="Z186" s="57">
        <f>IF(OR($A186="",Z$136=""),"",IFERROR(COUNTIFS('Employee Mapping'!$J$10:$J$2009,$A186,'Employee Mapping'!$K$10:$K$2009,Z$134,'Employee Mapping'!$L$10:$L$2009,Z$136)/COUNTA('Employee Mapping'!$G$10:$G$2009),""))</f>
        <v/>
      </c>
      <c r="AA186" s="57">
        <f>IF(OR($A186="",AA$136=""),"",IFERROR(COUNTIFS('Employee Mapping'!$J$10:$J$2009,$A186,'Employee Mapping'!$K$10:$K$2009,AA$134,'Employee Mapping'!$L$10:$L$2009,AA$136)/COUNTA('Employee Mapping'!$G$10:$G$2009),""))</f>
        <v/>
      </c>
      <c r="AB186" s="57">
        <f>IF(OR($A186="",AB$136=""),"",IFERROR(COUNTIFS('Employee Mapping'!$J$10:$J$2009,$A186,'Employee Mapping'!$K$10:$K$2009,AB$134,'Employee Mapping'!$L$10:$L$2009,AB$136)/COUNTA('Employee Mapping'!$G$10:$G$2009),""))</f>
        <v/>
      </c>
      <c r="AC186" s="57">
        <f>IF(OR($A186="",AC$136=""),"",IFERROR(COUNTIFS('Employee Mapping'!$J$10:$J$2009,$A186,'Employee Mapping'!$K$10:$K$2009,AC$134,'Employee Mapping'!$L$10:$L$2009,AC$136)/COUNTA('Employee Mapping'!$G$10:$G$2009),""))</f>
        <v/>
      </c>
      <c r="AD186" s="57">
        <f>IF(OR($A186="",AD$136=""),"",IFERROR(COUNTIFS('Employee Mapping'!$J$10:$J$2009,$A186,'Employee Mapping'!$K$10:$K$2009,AD$134,'Employee Mapping'!$L$10:$L$2009,AD$136)/COUNTA('Employee Mapping'!$G$10:$G$2009),""))</f>
        <v/>
      </c>
      <c r="AE186" s="57">
        <f>IF(OR($A186="",AE$136=""),"",IFERROR(COUNTIFS('Employee Mapping'!$J$10:$J$2009,$A186,'Employee Mapping'!$K$10:$K$2009,AE$134,'Employee Mapping'!$L$10:$L$2009,AE$136)/COUNTA('Employee Mapping'!$G$10:$G$2009),""))</f>
        <v/>
      </c>
      <c r="AF186" s="57">
        <f>IF(OR($A186="",AF$136=""),"",IFERROR(COUNTIFS('Employee Mapping'!$J$10:$J$2009,$A186,'Employee Mapping'!$K$10:$K$2009,AF$134,'Employee Mapping'!$L$10:$L$2009,AF$136)/COUNTA('Employee Mapping'!$G$10:$G$2009),""))</f>
        <v/>
      </c>
      <c r="AG186" s="57">
        <f>IF(OR($A186="",AG$136=""),"",IFERROR(COUNTIFS('Employee Mapping'!$J$10:$J$2009,$A186,'Employee Mapping'!$K$10:$K$2009,AG$134,'Employee Mapping'!$L$10:$L$2009,AG$136)/COUNTA('Employee Mapping'!$G$10:$G$2009),""))</f>
        <v/>
      </c>
      <c r="AH186" s="57">
        <f>IF(OR($A186="",AH$136=""),"",IFERROR(COUNTIFS('Employee Mapping'!$J$10:$J$2009,$A186,'Employee Mapping'!$K$10:$K$2009,AH$134,'Employee Mapping'!$L$10:$L$2009,AH$136)/COUNTA('Employee Mapping'!$G$10:$G$2009),""))</f>
        <v/>
      </c>
      <c r="AI186" s="57">
        <f>IF(OR($A186="",AI$136=""),"",IFERROR(COUNTIFS('Employee Mapping'!$J$10:$J$2009,$A186,'Employee Mapping'!$K$10:$K$2009,AI$134,'Employee Mapping'!$L$10:$L$2009,AI$136)/COUNTA('Employee Mapping'!$G$10:$G$2009),""))</f>
        <v/>
      </c>
      <c r="AJ186" s="57">
        <f>IF(OR($A186="",AJ$136=""),"",IFERROR(COUNTIFS('Employee Mapping'!$J$10:$J$2009,$A186,'Employee Mapping'!$K$10:$K$2009,AJ$134,'Employee Mapping'!$L$10:$L$2009,AJ$136)/COUNTA('Employee Mapping'!$G$10:$G$2009),""))</f>
        <v/>
      </c>
      <c r="AK186" s="57">
        <f>IF(OR($A186="",AK$136=""),"",IFERROR(COUNTIFS('Employee Mapping'!$J$10:$J$2009,$A186,'Employee Mapping'!$K$10:$K$2009,AK$134,'Employee Mapping'!$L$10:$L$2009,AK$136)/COUNTA('Employee Mapping'!$G$10:$G$2009),""))</f>
        <v/>
      </c>
      <c r="AL186" s="57">
        <f>IF(OR($A186="",AL$136=""),"",IFERROR(COUNTIFS('Employee Mapping'!$J$10:$J$2009,$A186,'Employee Mapping'!$K$10:$K$2009,AL$134,'Employee Mapping'!$L$10:$L$2009,AL$136)/COUNTA('Employee Mapping'!$G$10:$G$2009),""))</f>
        <v/>
      </c>
      <c r="AM186" s="57">
        <f>IF(OR($A186="",AM$136=""),"",IFERROR(COUNTIFS('Employee Mapping'!$J$10:$J$2009,$A186,'Employee Mapping'!$K$10:$K$2009,AM$134,'Employee Mapping'!$L$10:$L$2009,AM$136)/COUNTA('Employee Mapping'!$G$10:$G$2009),""))</f>
        <v/>
      </c>
      <c r="AN186" s="57">
        <f>IF(OR($A186="",AN$136=""),"",IFERROR(COUNTIFS('Employee Mapping'!$J$10:$J$2009,$A186,'Employee Mapping'!$K$10:$K$2009,AN$134,'Employee Mapping'!$L$10:$L$2009,AN$136)/COUNTA('Employee Mapping'!$G$10:$G$2009),""))</f>
        <v/>
      </c>
      <c r="AO186" s="57">
        <f>IF(OR($A186="",AO$136=""),"",IFERROR(COUNTIFS('Employee Mapping'!$J$10:$J$2009,$A186,'Employee Mapping'!$K$10:$K$2009,AO$134,'Employee Mapping'!$L$10:$L$2009,AO$136)/COUNTA('Employee Mapping'!$G$10:$G$2009),""))</f>
        <v/>
      </c>
      <c r="AP186" s="57">
        <f>IF(OR($A186="",AP$136=""),"",IFERROR(COUNTIFS('Employee Mapping'!$J$10:$J$2009,$A186,'Employee Mapping'!$K$10:$K$2009,AP$134,'Employee Mapping'!$L$10:$L$2009,AP$136)/COUNTA('Employee Mapping'!$G$10:$G$2009),""))</f>
        <v/>
      </c>
      <c r="AQ186" s="57">
        <f>IF(OR($A186="",AQ$136=""),"",IFERROR(COUNTIFS('Employee Mapping'!$J$10:$J$2009,$A186,'Employee Mapping'!$K$10:$K$2009,AQ$134,'Employee Mapping'!$L$10:$L$2009,AQ$136)/COUNTA('Employee Mapping'!$G$10:$G$2009),""))</f>
        <v/>
      </c>
      <c r="AR186" s="57">
        <f>IF(OR($A186="",AR$136=""),"",IFERROR(COUNTIFS('Employee Mapping'!$J$10:$J$2009,$A186,'Employee Mapping'!$K$10:$K$2009,AR$134,'Employee Mapping'!$L$10:$L$2009,AR$136)/COUNTA('Employee Mapping'!$G$10:$G$2009),""))</f>
        <v/>
      </c>
      <c r="AS186" s="57">
        <f>IF(OR($A186="",AS$136=""),"",IFERROR(COUNTIFS('Employee Mapping'!$J$10:$J$2009,$A186,'Employee Mapping'!$K$10:$K$2009,AS$134,'Employee Mapping'!$L$10:$L$2009,AS$136)/COUNTA('Employee Mapping'!$G$10:$G$2009),""))</f>
        <v/>
      </c>
      <c r="AT186" s="57">
        <f>IF(OR($A186="",AT$136=""),"",IFERROR(COUNTIFS('Employee Mapping'!$J$10:$J$2009,$A186,'Employee Mapping'!$K$10:$K$2009,AT$134,'Employee Mapping'!$L$10:$L$2009,AT$136)/COUNTA('Employee Mapping'!$G$10:$G$2009),""))</f>
        <v/>
      </c>
      <c r="AU186" s="57">
        <f>IF(OR($A186="",AU$136=""),"",IFERROR(COUNTIFS('Employee Mapping'!$J$10:$J$2009,$A186,'Employee Mapping'!$K$10:$K$2009,AU$134,'Employee Mapping'!$L$10:$L$2009,AU$136)/COUNTA('Employee Mapping'!$G$10:$G$2009),""))</f>
        <v/>
      </c>
      <c r="AV186" s="57">
        <f>IF(OR($A186="",AV$136=""),"",IFERROR(COUNTIFS('Employee Mapping'!$J$10:$J$2009,$A186,'Employee Mapping'!$K$10:$K$2009,AV$134,'Employee Mapping'!$L$10:$L$2009,AV$136)/COUNTA('Employee Mapping'!$G$10:$G$2009),""))</f>
        <v/>
      </c>
      <c r="AW186" s="57">
        <f>IF(OR($A186="",AW$136=""),"",IFERROR(COUNTIFS('Employee Mapping'!$J$10:$J$2009,$A186,'Employee Mapping'!$K$10:$K$2009,AW$134,'Employee Mapping'!$L$10:$L$2009,AW$136)/COUNTA('Employee Mapping'!$G$10:$G$2009),""))</f>
        <v/>
      </c>
      <c r="AX186" s="57">
        <f>IF(OR($A186="",AX$136=""),"",IFERROR(COUNTIFS('Employee Mapping'!$J$10:$J$2009,$A186,'Employee Mapping'!$K$10:$K$2009,AX$134,'Employee Mapping'!$L$10:$L$2009,AX$136)/COUNTA('Employee Mapping'!$G$10:$G$2009),""))</f>
        <v/>
      </c>
      <c r="AY186" s="57">
        <f>IF(OR($A186="",AY$136=""),"",IFERROR(COUNTIFS('Employee Mapping'!$J$10:$J$2009,$A186,'Employee Mapping'!$K$10:$K$2009,AY$134,'Employee Mapping'!$L$10:$L$2009,AY$136)/COUNTA('Employee Mapping'!$G$10:$G$2009),""))</f>
        <v/>
      </c>
      <c r="AZ186" s="57">
        <f>IF(OR($A186="",AZ$136=""),"",IFERROR(COUNTIFS('Employee Mapping'!$J$10:$J$2009,$A186,'Employee Mapping'!$K$10:$K$2009,AZ$134,'Employee Mapping'!$L$10:$L$2009,AZ$136)/COUNTA('Employee Mapping'!$G$10:$G$2009),""))</f>
        <v/>
      </c>
      <c r="BA186" s="57">
        <f>IF(OR($A186="",BA$136=""),"",IFERROR(COUNTIFS('Employee Mapping'!$J$10:$J$2009,$A186,'Employee Mapping'!$K$10:$K$2009,BA$134,'Employee Mapping'!$L$10:$L$2009,BA$136)/COUNTA('Employee Mapping'!$G$10:$G$2009),""))</f>
        <v/>
      </c>
      <c r="BB186" s="57">
        <f>IF(OR($A186="",BB$136=""),"",IFERROR(COUNTIFS('Employee Mapping'!$J$10:$J$2009,$A186,'Employee Mapping'!$K$10:$K$2009,BB$134,'Employee Mapping'!$L$10:$L$2009,BB$136)/COUNTA('Employee Mapping'!$G$10:$G$2009),""))</f>
        <v/>
      </c>
      <c r="BC186" s="57">
        <f>IF(OR($A186="",BC$136=""),"",IFERROR(COUNTIFS('Employee Mapping'!$J$10:$J$2009,$A186,'Employee Mapping'!$K$10:$K$2009,BC$134,'Employee Mapping'!$L$10:$L$2009,BC$136)/COUNTA('Employee Mapping'!$G$10:$G$2009),""))</f>
        <v/>
      </c>
      <c r="BD186" s="57">
        <f>IF(OR($A186="",BD$136=""),"",IFERROR(COUNTIFS('Employee Mapping'!$J$10:$J$2009,$A186,'Employee Mapping'!$K$10:$K$2009,BD$134,'Employee Mapping'!$L$10:$L$2009,BD$136)/COUNTA('Employee Mapping'!$G$10:$G$2009),""))</f>
        <v/>
      </c>
      <c r="BE186" s="57">
        <f>IF(OR($A186="",BE$136=""),"",IFERROR(COUNTIFS('Employee Mapping'!$J$10:$J$2009,$A186,'Employee Mapping'!$K$10:$K$2009,BE$134,'Employee Mapping'!$L$10:$L$2009,BE$136)/COUNTA('Employee Mapping'!$G$10:$G$2009),""))</f>
        <v/>
      </c>
      <c r="BF186" s="57">
        <f>IF(OR($A186="",BF$136=""),"",IFERROR(COUNTIFS('Employee Mapping'!$J$10:$J$2009,$A186,'Employee Mapping'!$K$10:$K$2009,BF$134,'Employee Mapping'!$L$10:$L$2009,BF$136)/COUNTA('Employee Mapping'!$G$10:$G$2009),""))</f>
        <v/>
      </c>
      <c r="BG186" s="57">
        <f>IF(OR($A186="",BG$136=""),"",IFERROR(COUNTIFS('Employee Mapping'!$J$10:$J$2009,$A186,'Employee Mapping'!$K$10:$K$2009,BG$134,'Employee Mapping'!$L$10:$L$2009,BG$136)/COUNTA('Employee Mapping'!$G$10:$G$2009),""))</f>
        <v/>
      </c>
      <c r="BH186" s="57">
        <f>IF(OR($A186="",BH$136=""),"",IFERROR(COUNTIFS('Employee Mapping'!$J$10:$J$2009,$A186,'Employee Mapping'!$K$10:$K$2009,BH$134,'Employee Mapping'!$L$10:$L$2009,BH$136)/COUNTA('Employee Mapping'!$G$10:$G$2009),""))</f>
        <v/>
      </c>
      <c r="BI186" s="57">
        <f>IF(OR($A186="",BI$136=""),"",IFERROR(COUNTIFS('Employee Mapping'!$J$10:$J$2009,$A186,'Employee Mapping'!$K$10:$K$2009,BI$134,'Employee Mapping'!$L$10:$L$2009,BI$136)/COUNTA('Employee Mapping'!$G$10:$G$2009),""))</f>
        <v/>
      </c>
      <c r="BJ186" s="57">
        <f>IF(OR($A186="",BJ$136=""),"",IFERROR(COUNTIFS('Employee Mapping'!$J$10:$J$2009,$A186,'Employee Mapping'!$K$10:$K$2009,BJ$134,'Employee Mapping'!$L$10:$L$2009,BJ$136)/COUNTA('Employee Mapping'!$G$10:$G$2009),""))</f>
        <v/>
      </c>
      <c r="BK186" s="57">
        <f>IF(OR($A186="",BK$136=""),"",IFERROR(COUNTIFS('Employee Mapping'!$J$10:$J$2009,$A186,'Employee Mapping'!$K$10:$K$2009,BK$134,'Employee Mapping'!$L$10:$L$2009,BK$136)/COUNTA('Employee Mapping'!$G$10:$G$2009),""))</f>
        <v/>
      </c>
      <c r="BL186" s="57">
        <f>IF(OR($A186="",BL$136=""),"",IFERROR(COUNTIFS('Employee Mapping'!$J$10:$J$2009,$A186,'Employee Mapping'!$K$10:$K$2009,BL$134,'Employee Mapping'!$L$10:$L$2009,BL$136)/COUNTA('Employee Mapping'!$G$10:$G$2009),""))</f>
        <v/>
      </c>
      <c r="BM186" s="57">
        <f>IF(OR($A186="",BM$136=""),"",IFERROR(COUNTIFS('Employee Mapping'!$J$10:$J$2009,$A186,'Employee Mapping'!$K$10:$K$2009,BM$134,'Employee Mapping'!$L$10:$L$2009,BM$136)/COUNTA('Employee Mapping'!$G$10:$G$2009),""))</f>
        <v/>
      </c>
      <c r="BN186" s="57">
        <f>IF(OR($A186="",BN$136=""),"",IFERROR(COUNTIFS('Employee Mapping'!$J$10:$J$2009,$A186,'Employee Mapping'!$K$10:$K$2009,BN$134,'Employee Mapping'!$L$10:$L$2009,BN$136)/COUNTA('Employee Mapping'!$G$10:$G$2009),""))</f>
        <v/>
      </c>
      <c r="BO186" s="57">
        <f>IF(OR($A186="",BO$136=""),"",IFERROR(COUNTIFS('Employee Mapping'!$J$10:$J$2009,$A186,'Employee Mapping'!$K$10:$K$2009,BO$134,'Employee Mapping'!$L$10:$L$2009,BO$136)/COUNTA('Employee Mapping'!$G$10:$G$2009),""))</f>
        <v/>
      </c>
      <c r="BP186" s="57">
        <f>IF(OR($A186="",BP$136=""),"",IFERROR(COUNTIFS('Employee Mapping'!$J$10:$J$2009,$A186,'Employee Mapping'!$K$10:$K$2009,BP$134,'Employee Mapping'!$L$10:$L$2009,BP$136)/COUNTA('Employee Mapping'!$G$10:$G$2009),""))</f>
        <v/>
      </c>
      <c r="BQ186" s="57">
        <f>IF(OR($A186="",BQ$136=""),"",IFERROR(COUNTIFS('Employee Mapping'!$J$10:$J$2009,$A186,'Employee Mapping'!$K$10:$K$2009,BQ$134,'Employee Mapping'!$L$10:$L$2009,BQ$136)/COUNTA('Employee Mapping'!$G$10:$G$2009),""))</f>
        <v/>
      </c>
      <c r="BR186" s="57">
        <f>IF(OR($A186="",BR$136=""),"",IFERROR(COUNTIFS('Employee Mapping'!$J$10:$J$2009,$A186,'Employee Mapping'!$K$10:$K$2009,BR$134,'Employee Mapping'!$L$10:$L$2009,BR$136)/COUNTA('Employee Mapping'!$G$10:$G$2009),""))</f>
        <v/>
      </c>
      <c r="BS186" s="57">
        <f>IF(OR($A186="",BS$136=""),"",IFERROR(COUNTIFS('Employee Mapping'!$J$10:$J$2009,$A186,'Employee Mapping'!$K$10:$K$2009,BS$134,'Employee Mapping'!$L$10:$L$2009,BS$136)/COUNTA('Employee Mapping'!$G$10:$G$2009),""))</f>
        <v/>
      </c>
      <c r="BT186" s="57">
        <f>IF(OR($A186="",BT$136=""),"",IFERROR(COUNTIFS('Employee Mapping'!$J$10:$J$2009,$A186,'Employee Mapping'!$K$10:$K$2009,BT$134,'Employee Mapping'!$L$10:$L$2009,BT$136)/COUNTA('Employee Mapping'!$G$10:$G$2009),""))</f>
        <v/>
      </c>
      <c r="BU186" s="57">
        <f>IF(OR($A186="",BU$136=""),"",IFERROR(COUNTIFS('Employee Mapping'!$J$10:$J$2009,$A186,'Employee Mapping'!$K$10:$K$2009,BU$134,'Employee Mapping'!$L$10:$L$2009,BU$136)/COUNTA('Employee Mapping'!$G$10:$G$2009),""))</f>
        <v/>
      </c>
      <c r="BV186" s="57">
        <f>IF(OR($A186="",BV$136=""),"",IFERROR(COUNTIFS('Employee Mapping'!$J$10:$J$2009,$A186,'Employee Mapping'!$K$10:$K$2009,BV$134,'Employee Mapping'!$L$10:$L$2009,BV$136)/COUNTA('Employee Mapping'!$G$10:$G$2009),""))</f>
        <v/>
      </c>
      <c r="BW186" s="57">
        <f>IF(OR($A186="",BW$136=""),"",IFERROR(COUNTIFS('Employee Mapping'!$J$10:$J$2009,$A186,'Employee Mapping'!$K$10:$K$2009,BW$134,'Employee Mapping'!$L$10:$L$2009,BW$136)/COUNTA('Employee Mapping'!$G$10:$G$2009),""))</f>
        <v/>
      </c>
      <c r="BX186" s="57">
        <f>IF(OR($A186="",BX$136=""),"",IFERROR(COUNTIFS('Employee Mapping'!$J$10:$J$2009,$A186,'Employee Mapping'!$K$10:$K$2009,BX$134,'Employee Mapping'!$L$10:$L$2009,BX$136)/COUNTA('Employee Mapping'!$G$10:$G$2009),""))</f>
        <v/>
      </c>
      <c r="BY186" s="57">
        <f>IF(OR($A186="",BY$136=""),"",IFERROR(COUNTIFS('Employee Mapping'!$J$10:$J$2009,$A186,'Employee Mapping'!$K$10:$K$2009,BY$134,'Employee Mapping'!$L$10:$L$2009,BY$136)/COUNTA('Employee Mapping'!$G$10:$G$2009),""))</f>
        <v/>
      </c>
      <c r="BZ186" s="57">
        <f>IF(OR($A186="",BZ$136=""),"",IFERROR(COUNTIFS('Employee Mapping'!$J$10:$J$2009,$A186,'Employee Mapping'!$K$10:$K$2009,BZ$134,'Employee Mapping'!$L$10:$L$2009,BZ$136)/COUNTA('Employee Mapping'!$G$10:$G$2009),""))</f>
        <v/>
      </c>
      <c r="CA186" s="57">
        <f>IF(OR($A186="",CA$136=""),"",IFERROR(COUNTIFS('Employee Mapping'!$J$10:$J$2009,$A186,'Employee Mapping'!$K$10:$K$2009,CA$134,'Employee Mapping'!$L$10:$L$2009,CA$136)/COUNTA('Employee Mapping'!$G$10:$G$2009),""))</f>
        <v/>
      </c>
      <c r="CB186" s="57">
        <f>IF(OR($A186="",CB$136=""),"",IFERROR(COUNTIFS('Employee Mapping'!$J$10:$J$2009,$A186,'Employee Mapping'!$K$10:$K$2009,CB$134,'Employee Mapping'!$L$10:$L$2009,CB$136)/COUNTA('Employee Mapping'!$G$10:$G$2009),""))</f>
        <v/>
      </c>
      <c r="CC186" s="57">
        <f>IF(OR($A186="",CC$136=""),"",IFERROR(COUNTIFS('Employee Mapping'!$J$10:$J$2009,$A186,'Employee Mapping'!$K$10:$K$2009,CC$134,'Employee Mapping'!$L$10:$L$2009,CC$136)/COUNTA('Employee Mapping'!$G$10:$G$2009),""))</f>
        <v/>
      </c>
      <c r="CD186" s="57">
        <f>IF(OR($A186="",CD$136=""),"",IFERROR(COUNTIFS('Employee Mapping'!$J$10:$J$2009,$A186,'Employee Mapping'!$K$10:$K$2009,CD$134,'Employee Mapping'!$L$10:$L$2009,CD$136)/COUNTA('Employee Mapping'!$G$10:$G$2009),""))</f>
        <v/>
      </c>
      <c r="CE186" s="57">
        <f>IF(OR($A186="",CE$136=""),"",IFERROR(COUNTIFS('Employee Mapping'!$J$10:$J$2009,$A186,'Employee Mapping'!$K$10:$K$2009,CE$134,'Employee Mapping'!$L$10:$L$2009,CE$136)/COUNTA('Employee Mapping'!$G$10:$G$2009),""))</f>
        <v/>
      </c>
      <c r="CF186" s="57">
        <f>IF(OR($A186="",CF$136=""),"",IFERROR(COUNTIFS('Employee Mapping'!$J$10:$J$2009,$A186,'Employee Mapping'!$K$10:$K$2009,CF$134,'Employee Mapping'!$L$10:$L$2009,CF$136)/COUNTA('Employee Mapping'!$G$10:$G$2009),""))</f>
        <v/>
      </c>
      <c r="CG186" s="57">
        <f>IF(OR($A186="",CG$136=""),"",IFERROR(COUNTIFS('Employee Mapping'!$J$10:$J$2009,$A186,'Employee Mapping'!$K$10:$K$2009,CG$134,'Employee Mapping'!$L$10:$L$2009,CG$136)/COUNTA('Employee Mapping'!$G$10:$G$2009),""))</f>
        <v/>
      </c>
      <c r="CH186" s="57">
        <f>IF(OR($A186="",CH$136=""),"",IFERROR(COUNTIFS('Employee Mapping'!$J$10:$J$2009,$A186,'Employee Mapping'!$K$10:$K$2009,CH$134,'Employee Mapping'!$L$10:$L$2009,CH$136)/COUNTA('Employee Mapping'!$G$10:$G$2009),""))</f>
        <v/>
      </c>
      <c r="CI186" s="57">
        <f>IF(OR($A186="",CI$136=""),"",IFERROR(COUNTIFS('Employee Mapping'!$J$10:$J$2009,$A186,'Employee Mapping'!$K$10:$K$2009,CI$134,'Employee Mapping'!$L$10:$L$2009,CI$136)/COUNTA('Employee Mapping'!$G$10:$G$2009),""))</f>
        <v/>
      </c>
      <c r="CJ186" s="57">
        <f>IF(OR($A186="",CJ$136=""),"",IFERROR(COUNTIFS('Employee Mapping'!$J$10:$J$2009,$A186,'Employee Mapping'!$K$10:$K$2009,CJ$134,'Employee Mapping'!$L$10:$L$2009,CJ$136)/COUNTA('Employee Mapping'!$G$10:$G$2009),""))</f>
        <v/>
      </c>
      <c r="CK186" s="57">
        <f>IF(OR($A186="",CK$136=""),"",IFERROR(COUNTIFS('Employee Mapping'!$J$10:$J$2009,$A186,'Employee Mapping'!$K$10:$K$2009,CK$134,'Employee Mapping'!$L$10:$L$2009,CK$136)/COUNTA('Employee Mapping'!$G$10:$G$2009),""))</f>
        <v/>
      </c>
      <c r="CL186" s="57">
        <f>IF(OR($A186="",CL$136=""),"",IFERROR(COUNTIFS('Employee Mapping'!$J$10:$J$2009,$A186,'Employee Mapping'!$K$10:$K$2009,CL$134,'Employee Mapping'!$L$10:$L$2009,CL$136)/COUNTA('Employee Mapping'!$G$10:$G$2009),""))</f>
        <v/>
      </c>
      <c r="CM186" s="57">
        <f>IF(OR($A186="",CM$136=""),"",IFERROR(COUNTIFS('Employee Mapping'!$J$10:$J$2009,$A186,'Employee Mapping'!$K$10:$K$2009,CM$134,'Employee Mapping'!$L$10:$L$2009,CM$136)/COUNTA('Employee Mapping'!$G$10:$G$2009),""))</f>
        <v/>
      </c>
      <c r="CN186" s="57">
        <f>IF(OR($A186="",CN$136=""),"",IFERROR(COUNTIFS('Employee Mapping'!$J$10:$J$2009,$A186,'Employee Mapping'!$K$10:$K$2009,CN$134,'Employee Mapping'!$L$10:$L$2009,CN$136)/COUNTA('Employee Mapping'!$G$10:$G$2009),""))</f>
        <v/>
      </c>
      <c r="CO186" s="57">
        <f>IF(OR($A186="",CO$136=""),"",IFERROR(COUNTIFS('Employee Mapping'!$J$10:$J$2009,$A186,'Employee Mapping'!$K$10:$K$2009,CO$134,'Employee Mapping'!$L$10:$L$2009,CO$136)/COUNTA('Employee Mapping'!$G$10:$G$2009),""))</f>
        <v/>
      </c>
      <c r="CP186" s="57">
        <f>IF(OR($A186="",CP$136=""),"",IFERROR(COUNTIFS('Employee Mapping'!$J$10:$J$2009,$A186,'Employee Mapping'!$K$10:$K$2009,CP$134,'Employee Mapping'!$L$10:$L$2009,CP$136)/COUNTA('Employee Mapping'!$G$10:$G$2009),""))</f>
        <v/>
      </c>
      <c r="CQ186" s="57">
        <f>IF(OR($A186="",CQ$136=""),"",IFERROR(COUNTIFS('Employee Mapping'!$J$10:$J$2009,$A186,'Employee Mapping'!$K$10:$K$2009,CQ$134,'Employee Mapping'!$L$10:$L$2009,CQ$136)/COUNTA('Employee Mapping'!$G$10:$G$2009),""))</f>
        <v/>
      </c>
      <c r="CR186" s="57">
        <f>IF(OR($A186="",CR$136=""),"",IFERROR(COUNTIFS('Employee Mapping'!$J$10:$J$2009,$A186,'Employee Mapping'!$K$10:$K$2009,CR$134,'Employee Mapping'!$L$10:$L$2009,CR$136)/COUNTA('Employee Mapping'!$G$10:$G$2009),""))</f>
        <v/>
      </c>
      <c r="CS186" s="57">
        <f>IF(OR($A186="",CS$136=""),"",IFERROR(COUNTIFS('Employee Mapping'!$J$10:$J$2009,$A186,'Employee Mapping'!$K$10:$K$2009,CS$134,'Employee Mapping'!$L$10:$L$2009,CS$136)/COUNTA('Employee Mapping'!$G$10:$G$2009),""))</f>
        <v/>
      </c>
      <c r="CT186" s="57">
        <f>IF(OR($A186="",CT$136=""),"",IFERROR(COUNTIFS('Employee Mapping'!$J$10:$J$2009,$A186,'Employee Mapping'!$K$10:$K$2009,CT$134,'Employee Mapping'!$L$10:$L$2009,CT$136)/COUNTA('Employee Mapping'!$G$10:$G$2009),""))</f>
        <v/>
      </c>
      <c r="CU186" s="58">
        <f>IF($A186="","",SUM(C186:CT186))</f>
        <v/>
      </c>
    </row>
    <row r="187">
      <c r="A187">
        <f>IF(SETUP!$C198="","",SETUP!$C198)</f>
        <v/>
      </c>
      <c r="B187" s="9">
        <f>IF(SETUP!$C198="","",SETUP!$B198&amp;" / "&amp;SETUP!$D198)</f>
        <v/>
      </c>
      <c r="C187" s="57">
        <f>IF(OR($A187="",C$136=""),"",IFERROR(COUNTIFS('Employee Mapping'!$J$10:$J$2009,$A187,'Employee Mapping'!$K$10:$K$2009,C$134,'Employee Mapping'!$L$10:$L$2009,C$136)/COUNTA('Employee Mapping'!$G$10:$G$2009),""))</f>
        <v/>
      </c>
      <c r="D187" s="57">
        <f>IF(OR($A187="",D$136=""),"",IFERROR(COUNTIFS('Employee Mapping'!$J$10:$J$2009,$A187,'Employee Mapping'!$K$10:$K$2009,D$134,'Employee Mapping'!$L$10:$L$2009,D$136)/COUNTA('Employee Mapping'!$G$10:$G$2009),""))</f>
        <v/>
      </c>
      <c r="E187" s="57">
        <f>IF(OR($A187="",E$136=""),"",IFERROR(COUNTIFS('Employee Mapping'!$J$10:$J$2009,$A187,'Employee Mapping'!$K$10:$K$2009,E$134,'Employee Mapping'!$L$10:$L$2009,E$136)/COUNTA('Employee Mapping'!$G$10:$G$2009),""))</f>
        <v/>
      </c>
      <c r="F187" s="57">
        <f>IF(OR($A187="",F$136=""),"",IFERROR(COUNTIFS('Employee Mapping'!$J$10:$J$2009,$A187,'Employee Mapping'!$K$10:$K$2009,F$134,'Employee Mapping'!$L$10:$L$2009,F$136)/COUNTA('Employee Mapping'!$G$10:$G$2009),""))</f>
        <v/>
      </c>
      <c r="G187" s="57">
        <f>IF(OR($A187="",G$136=""),"",IFERROR(COUNTIFS('Employee Mapping'!$J$10:$J$2009,$A187,'Employee Mapping'!$K$10:$K$2009,G$134,'Employee Mapping'!$L$10:$L$2009,G$136)/COUNTA('Employee Mapping'!$G$10:$G$2009),""))</f>
        <v/>
      </c>
      <c r="H187" s="57">
        <f>IF(OR($A187="",H$136=""),"",IFERROR(COUNTIFS('Employee Mapping'!$J$10:$J$2009,$A187,'Employee Mapping'!$K$10:$K$2009,H$134,'Employee Mapping'!$L$10:$L$2009,H$136)/COUNTA('Employee Mapping'!$G$10:$G$2009),""))</f>
        <v/>
      </c>
      <c r="I187" s="57">
        <f>IF(OR($A187="",I$136=""),"",IFERROR(COUNTIFS('Employee Mapping'!$J$10:$J$2009,$A187,'Employee Mapping'!$K$10:$K$2009,I$134,'Employee Mapping'!$L$10:$L$2009,I$136)/COUNTA('Employee Mapping'!$G$10:$G$2009),""))</f>
        <v/>
      </c>
      <c r="J187" s="57">
        <f>IF(OR($A187="",J$136=""),"",IFERROR(COUNTIFS('Employee Mapping'!$J$10:$J$2009,$A187,'Employee Mapping'!$K$10:$K$2009,J$134,'Employee Mapping'!$L$10:$L$2009,J$136)/COUNTA('Employee Mapping'!$G$10:$G$2009),""))</f>
        <v/>
      </c>
      <c r="K187" s="57">
        <f>IF(OR($A187="",K$136=""),"",IFERROR(COUNTIFS('Employee Mapping'!$J$10:$J$2009,$A187,'Employee Mapping'!$K$10:$K$2009,K$134,'Employee Mapping'!$L$10:$L$2009,K$136)/COUNTA('Employee Mapping'!$G$10:$G$2009),""))</f>
        <v/>
      </c>
      <c r="L187" s="57">
        <f>IF(OR($A187="",L$136=""),"",IFERROR(COUNTIFS('Employee Mapping'!$J$10:$J$2009,$A187,'Employee Mapping'!$K$10:$K$2009,L$134,'Employee Mapping'!$L$10:$L$2009,L$136)/COUNTA('Employee Mapping'!$G$10:$G$2009),""))</f>
        <v/>
      </c>
      <c r="M187" s="57">
        <f>IF(OR($A187="",M$136=""),"",IFERROR(COUNTIFS('Employee Mapping'!$J$10:$J$2009,$A187,'Employee Mapping'!$K$10:$K$2009,M$134,'Employee Mapping'!$L$10:$L$2009,M$136)/COUNTA('Employee Mapping'!$G$10:$G$2009),""))</f>
        <v/>
      </c>
      <c r="N187" s="57">
        <f>IF(OR($A187="",N$136=""),"",IFERROR(COUNTIFS('Employee Mapping'!$J$10:$J$2009,$A187,'Employee Mapping'!$K$10:$K$2009,N$134,'Employee Mapping'!$L$10:$L$2009,N$136)/COUNTA('Employee Mapping'!$G$10:$G$2009),""))</f>
        <v/>
      </c>
      <c r="O187" s="57">
        <f>IF(OR($A187="",O$136=""),"",IFERROR(COUNTIFS('Employee Mapping'!$J$10:$J$2009,$A187,'Employee Mapping'!$K$10:$K$2009,O$134,'Employee Mapping'!$L$10:$L$2009,O$136)/COUNTA('Employee Mapping'!$G$10:$G$2009),""))</f>
        <v/>
      </c>
      <c r="P187" s="57">
        <f>IF(OR($A187="",P$136=""),"",IFERROR(COUNTIFS('Employee Mapping'!$J$10:$J$2009,$A187,'Employee Mapping'!$K$10:$K$2009,P$134,'Employee Mapping'!$L$10:$L$2009,P$136)/COUNTA('Employee Mapping'!$G$10:$G$2009),""))</f>
        <v/>
      </c>
      <c r="Q187" s="57">
        <f>IF(OR($A187="",Q$136=""),"",IFERROR(COUNTIFS('Employee Mapping'!$J$10:$J$2009,$A187,'Employee Mapping'!$K$10:$K$2009,Q$134,'Employee Mapping'!$L$10:$L$2009,Q$136)/COUNTA('Employee Mapping'!$G$10:$G$2009),""))</f>
        <v/>
      </c>
      <c r="R187" s="57">
        <f>IF(OR($A187="",R$136=""),"",IFERROR(COUNTIFS('Employee Mapping'!$J$10:$J$2009,$A187,'Employee Mapping'!$K$10:$K$2009,R$134,'Employee Mapping'!$L$10:$L$2009,R$136)/COUNTA('Employee Mapping'!$G$10:$G$2009),""))</f>
        <v/>
      </c>
      <c r="S187" s="57">
        <f>IF(OR($A187="",S$136=""),"",IFERROR(COUNTIFS('Employee Mapping'!$J$10:$J$2009,$A187,'Employee Mapping'!$K$10:$K$2009,S$134,'Employee Mapping'!$L$10:$L$2009,S$136)/COUNTA('Employee Mapping'!$G$10:$G$2009),""))</f>
        <v/>
      </c>
      <c r="T187" s="57">
        <f>IF(OR($A187="",T$136=""),"",IFERROR(COUNTIFS('Employee Mapping'!$J$10:$J$2009,$A187,'Employee Mapping'!$K$10:$K$2009,T$134,'Employee Mapping'!$L$10:$L$2009,T$136)/COUNTA('Employee Mapping'!$G$10:$G$2009),""))</f>
        <v/>
      </c>
      <c r="U187" s="57">
        <f>IF(OR($A187="",U$136=""),"",IFERROR(COUNTIFS('Employee Mapping'!$J$10:$J$2009,$A187,'Employee Mapping'!$K$10:$K$2009,U$134,'Employee Mapping'!$L$10:$L$2009,U$136)/COUNTA('Employee Mapping'!$G$10:$G$2009),""))</f>
        <v/>
      </c>
      <c r="V187" s="57">
        <f>IF(OR($A187="",V$136=""),"",IFERROR(COUNTIFS('Employee Mapping'!$J$10:$J$2009,$A187,'Employee Mapping'!$K$10:$K$2009,V$134,'Employee Mapping'!$L$10:$L$2009,V$136)/COUNTA('Employee Mapping'!$G$10:$G$2009),""))</f>
        <v/>
      </c>
      <c r="W187" s="57">
        <f>IF(OR($A187="",W$136=""),"",IFERROR(COUNTIFS('Employee Mapping'!$J$10:$J$2009,$A187,'Employee Mapping'!$K$10:$K$2009,W$134,'Employee Mapping'!$L$10:$L$2009,W$136)/COUNTA('Employee Mapping'!$G$10:$G$2009),""))</f>
        <v/>
      </c>
      <c r="X187" s="57">
        <f>IF(OR($A187="",X$136=""),"",IFERROR(COUNTIFS('Employee Mapping'!$J$10:$J$2009,$A187,'Employee Mapping'!$K$10:$K$2009,X$134,'Employee Mapping'!$L$10:$L$2009,X$136)/COUNTA('Employee Mapping'!$G$10:$G$2009),""))</f>
        <v/>
      </c>
      <c r="Y187" s="57">
        <f>IF(OR($A187="",Y$136=""),"",IFERROR(COUNTIFS('Employee Mapping'!$J$10:$J$2009,$A187,'Employee Mapping'!$K$10:$K$2009,Y$134,'Employee Mapping'!$L$10:$L$2009,Y$136)/COUNTA('Employee Mapping'!$G$10:$G$2009),""))</f>
        <v/>
      </c>
      <c r="Z187" s="57">
        <f>IF(OR($A187="",Z$136=""),"",IFERROR(COUNTIFS('Employee Mapping'!$J$10:$J$2009,$A187,'Employee Mapping'!$K$10:$K$2009,Z$134,'Employee Mapping'!$L$10:$L$2009,Z$136)/COUNTA('Employee Mapping'!$G$10:$G$2009),""))</f>
        <v/>
      </c>
      <c r="AA187" s="57">
        <f>IF(OR($A187="",AA$136=""),"",IFERROR(COUNTIFS('Employee Mapping'!$J$10:$J$2009,$A187,'Employee Mapping'!$K$10:$K$2009,AA$134,'Employee Mapping'!$L$10:$L$2009,AA$136)/COUNTA('Employee Mapping'!$G$10:$G$2009),""))</f>
        <v/>
      </c>
      <c r="AB187" s="57">
        <f>IF(OR($A187="",AB$136=""),"",IFERROR(COUNTIFS('Employee Mapping'!$J$10:$J$2009,$A187,'Employee Mapping'!$K$10:$K$2009,AB$134,'Employee Mapping'!$L$10:$L$2009,AB$136)/COUNTA('Employee Mapping'!$G$10:$G$2009),""))</f>
        <v/>
      </c>
      <c r="AC187" s="57">
        <f>IF(OR($A187="",AC$136=""),"",IFERROR(COUNTIFS('Employee Mapping'!$J$10:$J$2009,$A187,'Employee Mapping'!$K$10:$K$2009,AC$134,'Employee Mapping'!$L$10:$L$2009,AC$136)/COUNTA('Employee Mapping'!$G$10:$G$2009),""))</f>
        <v/>
      </c>
      <c r="AD187" s="57">
        <f>IF(OR($A187="",AD$136=""),"",IFERROR(COUNTIFS('Employee Mapping'!$J$10:$J$2009,$A187,'Employee Mapping'!$K$10:$K$2009,AD$134,'Employee Mapping'!$L$10:$L$2009,AD$136)/COUNTA('Employee Mapping'!$G$10:$G$2009),""))</f>
        <v/>
      </c>
      <c r="AE187" s="57">
        <f>IF(OR($A187="",AE$136=""),"",IFERROR(COUNTIFS('Employee Mapping'!$J$10:$J$2009,$A187,'Employee Mapping'!$K$10:$K$2009,AE$134,'Employee Mapping'!$L$10:$L$2009,AE$136)/COUNTA('Employee Mapping'!$G$10:$G$2009),""))</f>
        <v/>
      </c>
      <c r="AF187" s="57">
        <f>IF(OR($A187="",AF$136=""),"",IFERROR(COUNTIFS('Employee Mapping'!$J$10:$J$2009,$A187,'Employee Mapping'!$K$10:$K$2009,AF$134,'Employee Mapping'!$L$10:$L$2009,AF$136)/COUNTA('Employee Mapping'!$G$10:$G$2009),""))</f>
        <v/>
      </c>
      <c r="AG187" s="57">
        <f>IF(OR($A187="",AG$136=""),"",IFERROR(COUNTIFS('Employee Mapping'!$J$10:$J$2009,$A187,'Employee Mapping'!$K$10:$K$2009,AG$134,'Employee Mapping'!$L$10:$L$2009,AG$136)/COUNTA('Employee Mapping'!$G$10:$G$2009),""))</f>
        <v/>
      </c>
      <c r="AH187" s="57">
        <f>IF(OR($A187="",AH$136=""),"",IFERROR(COUNTIFS('Employee Mapping'!$J$10:$J$2009,$A187,'Employee Mapping'!$K$10:$K$2009,AH$134,'Employee Mapping'!$L$10:$L$2009,AH$136)/COUNTA('Employee Mapping'!$G$10:$G$2009),""))</f>
        <v/>
      </c>
      <c r="AI187" s="57">
        <f>IF(OR($A187="",AI$136=""),"",IFERROR(COUNTIFS('Employee Mapping'!$J$10:$J$2009,$A187,'Employee Mapping'!$K$10:$K$2009,AI$134,'Employee Mapping'!$L$10:$L$2009,AI$136)/COUNTA('Employee Mapping'!$G$10:$G$2009),""))</f>
        <v/>
      </c>
      <c r="AJ187" s="57">
        <f>IF(OR($A187="",AJ$136=""),"",IFERROR(COUNTIFS('Employee Mapping'!$J$10:$J$2009,$A187,'Employee Mapping'!$K$10:$K$2009,AJ$134,'Employee Mapping'!$L$10:$L$2009,AJ$136)/COUNTA('Employee Mapping'!$G$10:$G$2009),""))</f>
        <v/>
      </c>
      <c r="AK187" s="57">
        <f>IF(OR($A187="",AK$136=""),"",IFERROR(COUNTIFS('Employee Mapping'!$J$10:$J$2009,$A187,'Employee Mapping'!$K$10:$K$2009,AK$134,'Employee Mapping'!$L$10:$L$2009,AK$136)/COUNTA('Employee Mapping'!$G$10:$G$2009),""))</f>
        <v/>
      </c>
      <c r="AL187" s="57">
        <f>IF(OR($A187="",AL$136=""),"",IFERROR(COUNTIFS('Employee Mapping'!$J$10:$J$2009,$A187,'Employee Mapping'!$K$10:$K$2009,AL$134,'Employee Mapping'!$L$10:$L$2009,AL$136)/COUNTA('Employee Mapping'!$G$10:$G$2009),""))</f>
        <v/>
      </c>
      <c r="AM187" s="57">
        <f>IF(OR($A187="",AM$136=""),"",IFERROR(COUNTIFS('Employee Mapping'!$J$10:$J$2009,$A187,'Employee Mapping'!$K$10:$K$2009,AM$134,'Employee Mapping'!$L$10:$L$2009,AM$136)/COUNTA('Employee Mapping'!$G$10:$G$2009),""))</f>
        <v/>
      </c>
      <c r="AN187" s="57">
        <f>IF(OR($A187="",AN$136=""),"",IFERROR(COUNTIFS('Employee Mapping'!$J$10:$J$2009,$A187,'Employee Mapping'!$K$10:$K$2009,AN$134,'Employee Mapping'!$L$10:$L$2009,AN$136)/COUNTA('Employee Mapping'!$G$10:$G$2009),""))</f>
        <v/>
      </c>
      <c r="AO187" s="57">
        <f>IF(OR($A187="",AO$136=""),"",IFERROR(COUNTIFS('Employee Mapping'!$J$10:$J$2009,$A187,'Employee Mapping'!$K$10:$K$2009,AO$134,'Employee Mapping'!$L$10:$L$2009,AO$136)/COUNTA('Employee Mapping'!$G$10:$G$2009),""))</f>
        <v/>
      </c>
      <c r="AP187" s="57">
        <f>IF(OR($A187="",AP$136=""),"",IFERROR(COUNTIFS('Employee Mapping'!$J$10:$J$2009,$A187,'Employee Mapping'!$K$10:$K$2009,AP$134,'Employee Mapping'!$L$10:$L$2009,AP$136)/COUNTA('Employee Mapping'!$G$10:$G$2009),""))</f>
        <v/>
      </c>
      <c r="AQ187" s="57">
        <f>IF(OR($A187="",AQ$136=""),"",IFERROR(COUNTIFS('Employee Mapping'!$J$10:$J$2009,$A187,'Employee Mapping'!$K$10:$K$2009,AQ$134,'Employee Mapping'!$L$10:$L$2009,AQ$136)/COUNTA('Employee Mapping'!$G$10:$G$2009),""))</f>
        <v/>
      </c>
      <c r="AR187" s="57">
        <f>IF(OR($A187="",AR$136=""),"",IFERROR(COUNTIFS('Employee Mapping'!$J$10:$J$2009,$A187,'Employee Mapping'!$K$10:$K$2009,AR$134,'Employee Mapping'!$L$10:$L$2009,AR$136)/COUNTA('Employee Mapping'!$G$10:$G$2009),""))</f>
        <v/>
      </c>
      <c r="AS187" s="57">
        <f>IF(OR($A187="",AS$136=""),"",IFERROR(COUNTIFS('Employee Mapping'!$J$10:$J$2009,$A187,'Employee Mapping'!$K$10:$K$2009,AS$134,'Employee Mapping'!$L$10:$L$2009,AS$136)/COUNTA('Employee Mapping'!$G$10:$G$2009),""))</f>
        <v/>
      </c>
      <c r="AT187" s="57">
        <f>IF(OR($A187="",AT$136=""),"",IFERROR(COUNTIFS('Employee Mapping'!$J$10:$J$2009,$A187,'Employee Mapping'!$K$10:$K$2009,AT$134,'Employee Mapping'!$L$10:$L$2009,AT$136)/COUNTA('Employee Mapping'!$G$10:$G$2009),""))</f>
        <v/>
      </c>
      <c r="AU187" s="57">
        <f>IF(OR($A187="",AU$136=""),"",IFERROR(COUNTIFS('Employee Mapping'!$J$10:$J$2009,$A187,'Employee Mapping'!$K$10:$K$2009,AU$134,'Employee Mapping'!$L$10:$L$2009,AU$136)/COUNTA('Employee Mapping'!$G$10:$G$2009),""))</f>
        <v/>
      </c>
      <c r="AV187" s="57">
        <f>IF(OR($A187="",AV$136=""),"",IFERROR(COUNTIFS('Employee Mapping'!$J$10:$J$2009,$A187,'Employee Mapping'!$K$10:$K$2009,AV$134,'Employee Mapping'!$L$10:$L$2009,AV$136)/COUNTA('Employee Mapping'!$G$10:$G$2009),""))</f>
        <v/>
      </c>
      <c r="AW187" s="57">
        <f>IF(OR($A187="",AW$136=""),"",IFERROR(COUNTIFS('Employee Mapping'!$J$10:$J$2009,$A187,'Employee Mapping'!$K$10:$K$2009,AW$134,'Employee Mapping'!$L$10:$L$2009,AW$136)/COUNTA('Employee Mapping'!$G$10:$G$2009),""))</f>
        <v/>
      </c>
      <c r="AX187" s="57">
        <f>IF(OR($A187="",AX$136=""),"",IFERROR(COUNTIFS('Employee Mapping'!$J$10:$J$2009,$A187,'Employee Mapping'!$K$10:$K$2009,AX$134,'Employee Mapping'!$L$10:$L$2009,AX$136)/COUNTA('Employee Mapping'!$G$10:$G$2009),""))</f>
        <v/>
      </c>
      <c r="AY187" s="57">
        <f>IF(OR($A187="",AY$136=""),"",IFERROR(COUNTIFS('Employee Mapping'!$J$10:$J$2009,$A187,'Employee Mapping'!$K$10:$K$2009,AY$134,'Employee Mapping'!$L$10:$L$2009,AY$136)/COUNTA('Employee Mapping'!$G$10:$G$2009),""))</f>
        <v/>
      </c>
      <c r="AZ187" s="57">
        <f>IF(OR($A187="",AZ$136=""),"",IFERROR(COUNTIFS('Employee Mapping'!$J$10:$J$2009,$A187,'Employee Mapping'!$K$10:$K$2009,AZ$134,'Employee Mapping'!$L$10:$L$2009,AZ$136)/COUNTA('Employee Mapping'!$G$10:$G$2009),""))</f>
        <v/>
      </c>
      <c r="BA187" s="57">
        <f>IF(OR($A187="",BA$136=""),"",IFERROR(COUNTIFS('Employee Mapping'!$J$10:$J$2009,$A187,'Employee Mapping'!$K$10:$K$2009,BA$134,'Employee Mapping'!$L$10:$L$2009,BA$136)/COUNTA('Employee Mapping'!$G$10:$G$2009),""))</f>
        <v/>
      </c>
      <c r="BB187" s="57">
        <f>IF(OR($A187="",BB$136=""),"",IFERROR(COUNTIFS('Employee Mapping'!$J$10:$J$2009,$A187,'Employee Mapping'!$K$10:$K$2009,BB$134,'Employee Mapping'!$L$10:$L$2009,BB$136)/COUNTA('Employee Mapping'!$G$10:$G$2009),""))</f>
        <v/>
      </c>
      <c r="BC187" s="57">
        <f>IF(OR($A187="",BC$136=""),"",IFERROR(COUNTIFS('Employee Mapping'!$J$10:$J$2009,$A187,'Employee Mapping'!$K$10:$K$2009,BC$134,'Employee Mapping'!$L$10:$L$2009,BC$136)/COUNTA('Employee Mapping'!$G$10:$G$2009),""))</f>
        <v/>
      </c>
      <c r="BD187" s="57">
        <f>IF(OR($A187="",BD$136=""),"",IFERROR(COUNTIFS('Employee Mapping'!$J$10:$J$2009,$A187,'Employee Mapping'!$K$10:$K$2009,BD$134,'Employee Mapping'!$L$10:$L$2009,BD$136)/COUNTA('Employee Mapping'!$G$10:$G$2009),""))</f>
        <v/>
      </c>
      <c r="BE187" s="57">
        <f>IF(OR($A187="",BE$136=""),"",IFERROR(COUNTIFS('Employee Mapping'!$J$10:$J$2009,$A187,'Employee Mapping'!$K$10:$K$2009,BE$134,'Employee Mapping'!$L$10:$L$2009,BE$136)/COUNTA('Employee Mapping'!$G$10:$G$2009),""))</f>
        <v/>
      </c>
      <c r="BF187" s="57">
        <f>IF(OR($A187="",BF$136=""),"",IFERROR(COUNTIFS('Employee Mapping'!$J$10:$J$2009,$A187,'Employee Mapping'!$K$10:$K$2009,BF$134,'Employee Mapping'!$L$10:$L$2009,BF$136)/COUNTA('Employee Mapping'!$G$10:$G$2009),""))</f>
        <v/>
      </c>
      <c r="BG187" s="57">
        <f>IF(OR($A187="",BG$136=""),"",IFERROR(COUNTIFS('Employee Mapping'!$J$10:$J$2009,$A187,'Employee Mapping'!$K$10:$K$2009,BG$134,'Employee Mapping'!$L$10:$L$2009,BG$136)/COUNTA('Employee Mapping'!$G$10:$G$2009),""))</f>
        <v/>
      </c>
      <c r="BH187" s="57">
        <f>IF(OR($A187="",BH$136=""),"",IFERROR(COUNTIFS('Employee Mapping'!$J$10:$J$2009,$A187,'Employee Mapping'!$K$10:$K$2009,BH$134,'Employee Mapping'!$L$10:$L$2009,BH$136)/COUNTA('Employee Mapping'!$G$10:$G$2009),""))</f>
        <v/>
      </c>
      <c r="BI187" s="57">
        <f>IF(OR($A187="",BI$136=""),"",IFERROR(COUNTIFS('Employee Mapping'!$J$10:$J$2009,$A187,'Employee Mapping'!$K$10:$K$2009,BI$134,'Employee Mapping'!$L$10:$L$2009,BI$136)/COUNTA('Employee Mapping'!$G$10:$G$2009),""))</f>
        <v/>
      </c>
      <c r="BJ187" s="57">
        <f>IF(OR($A187="",BJ$136=""),"",IFERROR(COUNTIFS('Employee Mapping'!$J$10:$J$2009,$A187,'Employee Mapping'!$K$10:$K$2009,BJ$134,'Employee Mapping'!$L$10:$L$2009,BJ$136)/COUNTA('Employee Mapping'!$G$10:$G$2009),""))</f>
        <v/>
      </c>
      <c r="BK187" s="57">
        <f>IF(OR($A187="",BK$136=""),"",IFERROR(COUNTIFS('Employee Mapping'!$J$10:$J$2009,$A187,'Employee Mapping'!$K$10:$K$2009,BK$134,'Employee Mapping'!$L$10:$L$2009,BK$136)/COUNTA('Employee Mapping'!$G$10:$G$2009),""))</f>
        <v/>
      </c>
      <c r="BL187" s="57">
        <f>IF(OR($A187="",BL$136=""),"",IFERROR(COUNTIFS('Employee Mapping'!$J$10:$J$2009,$A187,'Employee Mapping'!$K$10:$K$2009,BL$134,'Employee Mapping'!$L$10:$L$2009,BL$136)/COUNTA('Employee Mapping'!$G$10:$G$2009),""))</f>
        <v/>
      </c>
      <c r="BM187" s="57">
        <f>IF(OR($A187="",BM$136=""),"",IFERROR(COUNTIFS('Employee Mapping'!$J$10:$J$2009,$A187,'Employee Mapping'!$K$10:$K$2009,BM$134,'Employee Mapping'!$L$10:$L$2009,BM$136)/COUNTA('Employee Mapping'!$G$10:$G$2009),""))</f>
        <v/>
      </c>
      <c r="BN187" s="57">
        <f>IF(OR($A187="",BN$136=""),"",IFERROR(COUNTIFS('Employee Mapping'!$J$10:$J$2009,$A187,'Employee Mapping'!$K$10:$K$2009,BN$134,'Employee Mapping'!$L$10:$L$2009,BN$136)/COUNTA('Employee Mapping'!$G$10:$G$2009),""))</f>
        <v/>
      </c>
      <c r="BO187" s="57">
        <f>IF(OR($A187="",BO$136=""),"",IFERROR(COUNTIFS('Employee Mapping'!$J$10:$J$2009,$A187,'Employee Mapping'!$K$10:$K$2009,BO$134,'Employee Mapping'!$L$10:$L$2009,BO$136)/COUNTA('Employee Mapping'!$G$10:$G$2009),""))</f>
        <v/>
      </c>
      <c r="BP187" s="57">
        <f>IF(OR($A187="",BP$136=""),"",IFERROR(COUNTIFS('Employee Mapping'!$J$10:$J$2009,$A187,'Employee Mapping'!$K$10:$K$2009,BP$134,'Employee Mapping'!$L$10:$L$2009,BP$136)/COUNTA('Employee Mapping'!$G$10:$G$2009),""))</f>
        <v/>
      </c>
      <c r="BQ187" s="57">
        <f>IF(OR($A187="",BQ$136=""),"",IFERROR(COUNTIFS('Employee Mapping'!$J$10:$J$2009,$A187,'Employee Mapping'!$K$10:$K$2009,BQ$134,'Employee Mapping'!$L$10:$L$2009,BQ$136)/COUNTA('Employee Mapping'!$G$10:$G$2009),""))</f>
        <v/>
      </c>
      <c r="BR187" s="57">
        <f>IF(OR($A187="",BR$136=""),"",IFERROR(COUNTIFS('Employee Mapping'!$J$10:$J$2009,$A187,'Employee Mapping'!$K$10:$K$2009,BR$134,'Employee Mapping'!$L$10:$L$2009,BR$136)/COUNTA('Employee Mapping'!$G$10:$G$2009),""))</f>
        <v/>
      </c>
      <c r="BS187" s="57">
        <f>IF(OR($A187="",BS$136=""),"",IFERROR(COUNTIFS('Employee Mapping'!$J$10:$J$2009,$A187,'Employee Mapping'!$K$10:$K$2009,BS$134,'Employee Mapping'!$L$10:$L$2009,BS$136)/COUNTA('Employee Mapping'!$G$10:$G$2009),""))</f>
        <v/>
      </c>
      <c r="BT187" s="57">
        <f>IF(OR($A187="",BT$136=""),"",IFERROR(COUNTIFS('Employee Mapping'!$J$10:$J$2009,$A187,'Employee Mapping'!$K$10:$K$2009,BT$134,'Employee Mapping'!$L$10:$L$2009,BT$136)/COUNTA('Employee Mapping'!$G$10:$G$2009),""))</f>
        <v/>
      </c>
      <c r="BU187" s="57">
        <f>IF(OR($A187="",BU$136=""),"",IFERROR(COUNTIFS('Employee Mapping'!$J$10:$J$2009,$A187,'Employee Mapping'!$K$10:$K$2009,BU$134,'Employee Mapping'!$L$10:$L$2009,BU$136)/COUNTA('Employee Mapping'!$G$10:$G$2009),""))</f>
        <v/>
      </c>
      <c r="BV187" s="57">
        <f>IF(OR($A187="",BV$136=""),"",IFERROR(COUNTIFS('Employee Mapping'!$J$10:$J$2009,$A187,'Employee Mapping'!$K$10:$K$2009,BV$134,'Employee Mapping'!$L$10:$L$2009,BV$136)/COUNTA('Employee Mapping'!$G$10:$G$2009),""))</f>
        <v/>
      </c>
      <c r="BW187" s="57">
        <f>IF(OR($A187="",BW$136=""),"",IFERROR(COUNTIFS('Employee Mapping'!$J$10:$J$2009,$A187,'Employee Mapping'!$K$10:$K$2009,BW$134,'Employee Mapping'!$L$10:$L$2009,BW$136)/COUNTA('Employee Mapping'!$G$10:$G$2009),""))</f>
        <v/>
      </c>
      <c r="BX187" s="57">
        <f>IF(OR($A187="",BX$136=""),"",IFERROR(COUNTIFS('Employee Mapping'!$J$10:$J$2009,$A187,'Employee Mapping'!$K$10:$K$2009,BX$134,'Employee Mapping'!$L$10:$L$2009,BX$136)/COUNTA('Employee Mapping'!$G$10:$G$2009),""))</f>
        <v/>
      </c>
      <c r="BY187" s="57">
        <f>IF(OR($A187="",BY$136=""),"",IFERROR(COUNTIFS('Employee Mapping'!$J$10:$J$2009,$A187,'Employee Mapping'!$K$10:$K$2009,BY$134,'Employee Mapping'!$L$10:$L$2009,BY$136)/COUNTA('Employee Mapping'!$G$10:$G$2009),""))</f>
        <v/>
      </c>
      <c r="BZ187" s="57">
        <f>IF(OR($A187="",BZ$136=""),"",IFERROR(COUNTIFS('Employee Mapping'!$J$10:$J$2009,$A187,'Employee Mapping'!$K$10:$K$2009,BZ$134,'Employee Mapping'!$L$10:$L$2009,BZ$136)/COUNTA('Employee Mapping'!$G$10:$G$2009),""))</f>
        <v/>
      </c>
      <c r="CA187" s="57">
        <f>IF(OR($A187="",CA$136=""),"",IFERROR(COUNTIFS('Employee Mapping'!$J$10:$J$2009,$A187,'Employee Mapping'!$K$10:$K$2009,CA$134,'Employee Mapping'!$L$10:$L$2009,CA$136)/COUNTA('Employee Mapping'!$G$10:$G$2009),""))</f>
        <v/>
      </c>
      <c r="CB187" s="57">
        <f>IF(OR($A187="",CB$136=""),"",IFERROR(COUNTIFS('Employee Mapping'!$J$10:$J$2009,$A187,'Employee Mapping'!$K$10:$K$2009,CB$134,'Employee Mapping'!$L$10:$L$2009,CB$136)/COUNTA('Employee Mapping'!$G$10:$G$2009),""))</f>
        <v/>
      </c>
      <c r="CC187" s="57">
        <f>IF(OR($A187="",CC$136=""),"",IFERROR(COUNTIFS('Employee Mapping'!$J$10:$J$2009,$A187,'Employee Mapping'!$K$10:$K$2009,CC$134,'Employee Mapping'!$L$10:$L$2009,CC$136)/COUNTA('Employee Mapping'!$G$10:$G$2009),""))</f>
        <v/>
      </c>
      <c r="CD187" s="57">
        <f>IF(OR($A187="",CD$136=""),"",IFERROR(COUNTIFS('Employee Mapping'!$J$10:$J$2009,$A187,'Employee Mapping'!$K$10:$K$2009,CD$134,'Employee Mapping'!$L$10:$L$2009,CD$136)/COUNTA('Employee Mapping'!$G$10:$G$2009),""))</f>
        <v/>
      </c>
      <c r="CE187" s="57">
        <f>IF(OR($A187="",CE$136=""),"",IFERROR(COUNTIFS('Employee Mapping'!$J$10:$J$2009,$A187,'Employee Mapping'!$K$10:$K$2009,CE$134,'Employee Mapping'!$L$10:$L$2009,CE$136)/COUNTA('Employee Mapping'!$G$10:$G$2009),""))</f>
        <v/>
      </c>
      <c r="CF187" s="57">
        <f>IF(OR($A187="",CF$136=""),"",IFERROR(COUNTIFS('Employee Mapping'!$J$10:$J$2009,$A187,'Employee Mapping'!$K$10:$K$2009,CF$134,'Employee Mapping'!$L$10:$L$2009,CF$136)/COUNTA('Employee Mapping'!$G$10:$G$2009),""))</f>
        <v/>
      </c>
      <c r="CG187" s="57">
        <f>IF(OR($A187="",CG$136=""),"",IFERROR(COUNTIFS('Employee Mapping'!$J$10:$J$2009,$A187,'Employee Mapping'!$K$10:$K$2009,CG$134,'Employee Mapping'!$L$10:$L$2009,CG$136)/COUNTA('Employee Mapping'!$G$10:$G$2009),""))</f>
        <v/>
      </c>
      <c r="CH187" s="57">
        <f>IF(OR($A187="",CH$136=""),"",IFERROR(COUNTIFS('Employee Mapping'!$J$10:$J$2009,$A187,'Employee Mapping'!$K$10:$K$2009,CH$134,'Employee Mapping'!$L$10:$L$2009,CH$136)/COUNTA('Employee Mapping'!$G$10:$G$2009),""))</f>
        <v/>
      </c>
      <c r="CI187" s="57">
        <f>IF(OR($A187="",CI$136=""),"",IFERROR(COUNTIFS('Employee Mapping'!$J$10:$J$2009,$A187,'Employee Mapping'!$K$10:$K$2009,CI$134,'Employee Mapping'!$L$10:$L$2009,CI$136)/COUNTA('Employee Mapping'!$G$10:$G$2009),""))</f>
        <v/>
      </c>
      <c r="CJ187" s="57">
        <f>IF(OR($A187="",CJ$136=""),"",IFERROR(COUNTIFS('Employee Mapping'!$J$10:$J$2009,$A187,'Employee Mapping'!$K$10:$K$2009,CJ$134,'Employee Mapping'!$L$10:$L$2009,CJ$136)/COUNTA('Employee Mapping'!$G$10:$G$2009),""))</f>
        <v/>
      </c>
      <c r="CK187" s="57">
        <f>IF(OR($A187="",CK$136=""),"",IFERROR(COUNTIFS('Employee Mapping'!$J$10:$J$2009,$A187,'Employee Mapping'!$K$10:$K$2009,CK$134,'Employee Mapping'!$L$10:$L$2009,CK$136)/COUNTA('Employee Mapping'!$G$10:$G$2009),""))</f>
        <v/>
      </c>
      <c r="CL187" s="57">
        <f>IF(OR($A187="",CL$136=""),"",IFERROR(COUNTIFS('Employee Mapping'!$J$10:$J$2009,$A187,'Employee Mapping'!$K$10:$K$2009,CL$134,'Employee Mapping'!$L$10:$L$2009,CL$136)/COUNTA('Employee Mapping'!$G$10:$G$2009),""))</f>
        <v/>
      </c>
      <c r="CM187" s="57">
        <f>IF(OR($A187="",CM$136=""),"",IFERROR(COUNTIFS('Employee Mapping'!$J$10:$J$2009,$A187,'Employee Mapping'!$K$10:$K$2009,CM$134,'Employee Mapping'!$L$10:$L$2009,CM$136)/COUNTA('Employee Mapping'!$G$10:$G$2009),""))</f>
        <v/>
      </c>
      <c r="CN187" s="57">
        <f>IF(OR($A187="",CN$136=""),"",IFERROR(COUNTIFS('Employee Mapping'!$J$10:$J$2009,$A187,'Employee Mapping'!$K$10:$K$2009,CN$134,'Employee Mapping'!$L$10:$L$2009,CN$136)/COUNTA('Employee Mapping'!$G$10:$G$2009),""))</f>
        <v/>
      </c>
      <c r="CO187" s="57">
        <f>IF(OR($A187="",CO$136=""),"",IFERROR(COUNTIFS('Employee Mapping'!$J$10:$J$2009,$A187,'Employee Mapping'!$K$10:$K$2009,CO$134,'Employee Mapping'!$L$10:$L$2009,CO$136)/COUNTA('Employee Mapping'!$G$10:$G$2009),""))</f>
        <v/>
      </c>
      <c r="CP187" s="57">
        <f>IF(OR($A187="",CP$136=""),"",IFERROR(COUNTIFS('Employee Mapping'!$J$10:$J$2009,$A187,'Employee Mapping'!$K$10:$K$2009,CP$134,'Employee Mapping'!$L$10:$L$2009,CP$136)/COUNTA('Employee Mapping'!$G$10:$G$2009),""))</f>
        <v/>
      </c>
      <c r="CQ187" s="57">
        <f>IF(OR($A187="",CQ$136=""),"",IFERROR(COUNTIFS('Employee Mapping'!$J$10:$J$2009,$A187,'Employee Mapping'!$K$10:$K$2009,CQ$134,'Employee Mapping'!$L$10:$L$2009,CQ$136)/COUNTA('Employee Mapping'!$G$10:$G$2009),""))</f>
        <v/>
      </c>
      <c r="CR187" s="57">
        <f>IF(OR($A187="",CR$136=""),"",IFERROR(COUNTIFS('Employee Mapping'!$J$10:$J$2009,$A187,'Employee Mapping'!$K$10:$K$2009,CR$134,'Employee Mapping'!$L$10:$L$2009,CR$136)/COUNTA('Employee Mapping'!$G$10:$G$2009),""))</f>
        <v/>
      </c>
      <c r="CS187" s="57">
        <f>IF(OR($A187="",CS$136=""),"",IFERROR(COUNTIFS('Employee Mapping'!$J$10:$J$2009,$A187,'Employee Mapping'!$K$10:$K$2009,CS$134,'Employee Mapping'!$L$10:$L$2009,CS$136)/COUNTA('Employee Mapping'!$G$10:$G$2009),""))</f>
        <v/>
      </c>
      <c r="CT187" s="57">
        <f>IF(OR($A187="",CT$136=""),"",IFERROR(COUNTIFS('Employee Mapping'!$J$10:$J$2009,$A187,'Employee Mapping'!$K$10:$K$2009,CT$134,'Employee Mapping'!$L$10:$L$2009,CT$136)/COUNTA('Employee Mapping'!$G$10:$G$2009),""))</f>
        <v/>
      </c>
      <c r="CU187" s="58">
        <f>IF($A187="","",SUM(C187:CT187))</f>
        <v/>
      </c>
    </row>
    <row r="188">
      <c r="A188">
        <f>IF(SETUP!$C199="","",SETUP!$C199)</f>
        <v/>
      </c>
      <c r="B188" s="9">
        <f>IF(SETUP!$C199="","",SETUP!$B199&amp;" / "&amp;SETUP!$D199)</f>
        <v/>
      </c>
      <c r="C188" s="57">
        <f>IF(OR($A188="",C$136=""),"",IFERROR(COUNTIFS('Employee Mapping'!$J$10:$J$2009,$A188,'Employee Mapping'!$K$10:$K$2009,C$134,'Employee Mapping'!$L$10:$L$2009,C$136)/COUNTA('Employee Mapping'!$G$10:$G$2009),""))</f>
        <v/>
      </c>
      <c r="D188" s="57">
        <f>IF(OR($A188="",D$136=""),"",IFERROR(COUNTIFS('Employee Mapping'!$J$10:$J$2009,$A188,'Employee Mapping'!$K$10:$K$2009,D$134,'Employee Mapping'!$L$10:$L$2009,D$136)/COUNTA('Employee Mapping'!$G$10:$G$2009),""))</f>
        <v/>
      </c>
      <c r="E188" s="57">
        <f>IF(OR($A188="",E$136=""),"",IFERROR(COUNTIFS('Employee Mapping'!$J$10:$J$2009,$A188,'Employee Mapping'!$K$10:$K$2009,E$134,'Employee Mapping'!$L$10:$L$2009,E$136)/COUNTA('Employee Mapping'!$G$10:$G$2009),""))</f>
        <v/>
      </c>
      <c r="F188" s="57">
        <f>IF(OR($A188="",F$136=""),"",IFERROR(COUNTIFS('Employee Mapping'!$J$10:$J$2009,$A188,'Employee Mapping'!$K$10:$K$2009,F$134,'Employee Mapping'!$L$10:$L$2009,F$136)/COUNTA('Employee Mapping'!$G$10:$G$2009),""))</f>
        <v/>
      </c>
      <c r="G188" s="57">
        <f>IF(OR($A188="",G$136=""),"",IFERROR(COUNTIFS('Employee Mapping'!$J$10:$J$2009,$A188,'Employee Mapping'!$K$10:$K$2009,G$134,'Employee Mapping'!$L$10:$L$2009,G$136)/COUNTA('Employee Mapping'!$G$10:$G$2009),""))</f>
        <v/>
      </c>
      <c r="H188" s="57">
        <f>IF(OR($A188="",H$136=""),"",IFERROR(COUNTIFS('Employee Mapping'!$J$10:$J$2009,$A188,'Employee Mapping'!$K$10:$K$2009,H$134,'Employee Mapping'!$L$10:$L$2009,H$136)/COUNTA('Employee Mapping'!$G$10:$G$2009),""))</f>
        <v/>
      </c>
      <c r="I188" s="57">
        <f>IF(OR($A188="",I$136=""),"",IFERROR(COUNTIFS('Employee Mapping'!$J$10:$J$2009,$A188,'Employee Mapping'!$K$10:$K$2009,I$134,'Employee Mapping'!$L$10:$L$2009,I$136)/COUNTA('Employee Mapping'!$G$10:$G$2009),""))</f>
        <v/>
      </c>
      <c r="J188" s="57">
        <f>IF(OR($A188="",J$136=""),"",IFERROR(COUNTIFS('Employee Mapping'!$J$10:$J$2009,$A188,'Employee Mapping'!$K$10:$K$2009,J$134,'Employee Mapping'!$L$10:$L$2009,J$136)/COUNTA('Employee Mapping'!$G$10:$G$2009),""))</f>
        <v/>
      </c>
      <c r="K188" s="57">
        <f>IF(OR($A188="",K$136=""),"",IFERROR(COUNTIFS('Employee Mapping'!$J$10:$J$2009,$A188,'Employee Mapping'!$K$10:$K$2009,K$134,'Employee Mapping'!$L$10:$L$2009,K$136)/COUNTA('Employee Mapping'!$G$10:$G$2009),""))</f>
        <v/>
      </c>
      <c r="L188" s="57">
        <f>IF(OR($A188="",L$136=""),"",IFERROR(COUNTIFS('Employee Mapping'!$J$10:$J$2009,$A188,'Employee Mapping'!$K$10:$K$2009,L$134,'Employee Mapping'!$L$10:$L$2009,L$136)/COUNTA('Employee Mapping'!$G$10:$G$2009),""))</f>
        <v/>
      </c>
      <c r="M188" s="57">
        <f>IF(OR($A188="",M$136=""),"",IFERROR(COUNTIFS('Employee Mapping'!$J$10:$J$2009,$A188,'Employee Mapping'!$K$10:$K$2009,M$134,'Employee Mapping'!$L$10:$L$2009,M$136)/COUNTA('Employee Mapping'!$G$10:$G$2009),""))</f>
        <v/>
      </c>
      <c r="N188" s="57">
        <f>IF(OR($A188="",N$136=""),"",IFERROR(COUNTIFS('Employee Mapping'!$J$10:$J$2009,$A188,'Employee Mapping'!$K$10:$K$2009,N$134,'Employee Mapping'!$L$10:$L$2009,N$136)/COUNTA('Employee Mapping'!$G$10:$G$2009),""))</f>
        <v/>
      </c>
      <c r="O188" s="57">
        <f>IF(OR($A188="",O$136=""),"",IFERROR(COUNTIFS('Employee Mapping'!$J$10:$J$2009,$A188,'Employee Mapping'!$K$10:$K$2009,O$134,'Employee Mapping'!$L$10:$L$2009,O$136)/COUNTA('Employee Mapping'!$G$10:$G$2009),""))</f>
        <v/>
      </c>
      <c r="P188" s="57">
        <f>IF(OR($A188="",P$136=""),"",IFERROR(COUNTIFS('Employee Mapping'!$J$10:$J$2009,$A188,'Employee Mapping'!$K$10:$K$2009,P$134,'Employee Mapping'!$L$10:$L$2009,P$136)/COUNTA('Employee Mapping'!$G$10:$G$2009),""))</f>
        <v/>
      </c>
      <c r="Q188" s="57">
        <f>IF(OR($A188="",Q$136=""),"",IFERROR(COUNTIFS('Employee Mapping'!$J$10:$J$2009,$A188,'Employee Mapping'!$K$10:$K$2009,Q$134,'Employee Mapping'!$L$10:$L$2009,Q$136)/COUNTA('Employee Mapping'!$G$10:$G$2009),""))</f>
        <v/>
      </c>
      <c r="R188" s="57">
        <f>IF(OR($A188="",R$136=""),"",IFERROR(COUNTIFS('Employee Mapping'!$J$10:$J$2009,$A188,'Employee Mapping'!$K$10:$K$2009,R$134,'Employee Mapping'!$L$10:$L$2009,R$136)/COUNTA('Employee Mapping'!$G$10:$G$2009),""))</f>
        <v/>
      </c>
      <c r="S188" s="57">
        <f>IF(OR($A188="",S$136=""),"",IFERROR(COUNTIFS('Employee Mapping'!$J$10:$J$2009,$A188,'Employee Mapping'!$K$10:$K$2009,S$134,'Employee Mapping'!$L$10:$L$2009,S$136)/COUNTA('Employee Mapping'!$G$10:$G$2009),""))</f>
        <v/>
      </c>
      <c r="T188" s="57">
        <f>IF(OR($A188="",T$136=""),"",IFERROR(COUNTIFS('Employee Mapping'!$J$10:$J$2009,$A188,'Employee Mapping'!$K$10:$K$2009,T$134,'Employee Mapping'!$L$10:$L$2009,T$136)/COUNTA('Employee Mapping'!$G$10:$G$2009),""))</f>
        <v/>
      </c>
      <c r="U188" s="57">
        <f>IF(OR($A188="",U$136=""),"",IFERROR(COUNTIFS('Employee Mapping'!$J$10:$J$2009,$A188,'Employee Mapping'!$K$10:$K$2009,U$134,'Employee Mapping'!$L$10:$L$2009,U$136)/COUNTA('Employee Mapping'!$G$10:$G$2009),""))</f>
        <v/>
      </c>
      <c r="V188" s="57">
        <f>IF(OR($A188="",V$136=""),"",IFERROR(COUNTIFS('Employee Mapping'!$J$10:$J$2009,$A188,'Employee Mapping'!$K$10:$K$2009,V$134,'Employee Mapping'!$L$10:$L$2009,V$136)/COUNTA('Employee Mapping'!$G$10:$G$2009),""))</f>
        <v/>
      </c>
      <c r="W188" s="57">
        <f>IF(OR($A188="",W$136=""),"",IFERROR(COUNTIFS('Employee Mapping'!$J$10:$J$2009,$A188,'Employee Mapping'!$K$10:$K$2009,W$134,'Employee Mapping'!$L$10:$L$2009,W$136)/COUNTA('Employee Mapping'!$G$10:$G$2009),""))</f>
        <v/>
      </c>
      <c r="X188" s="57">
        <f>IF(OR($A188="",X$136=""),"",IFERROR(COUNTIFS('Employee Mapping'!$J$10:$J$2009,$A188,'Employee Mapping'!$K$10:$K$2009,X$134,'Employee Mapping'!$L$10:$L$2009,X$136)/COUNTA('Employee Mapping'!$G$10:$G$2009),""))</f>
        <v/>
      </c>
      <c r="Y188" s="57">
        <f>IF(OR($A188="",Y$136=""),"",IFERROR(COUNTIFS('Employee Mapping'!$J$10:$J$2009,$A188,'Employee Mapping'!$K$10:$K$2009,Y$134,'Employee Mapping'!$L$10:$L$2009,Y$136)/COUNTA('Employee Mapping'!$G$10:$G$2009),""))</f>
        <v/>
      </c>
      <c r="Z188" s="57">
        <f>IF(OR($A188="",Z$136=""),"",IFERROR(COUNTIFS('Employee Mapping'!$J$10:$J$2009,$A188,'Employee Mapping'!$K$10:$K$2009,Z$134,'Employee Mapping'!$L$10:$L$2009,Z$136)/COUNTA('Employee Mapping'!$G$10:$G$2009),""))</f>
        <v/>
      </c>
      <c r="AA188" s="57">
        <f>IF(OR($A188="",AA$136=""),"",IFERROR(COUNTIFS('Employee Mapping'!$J$10:$J$2009,$A188,'Employee Mapping'!$K$10:$K$2009,AA$134,'Employee Mapping'!$L$10:$L$2009,AA$136)/COUNTA('Employee Mapping'!$G$10:$G$2009),""))</f>
        <v/>
      </c>
      <c r="AB188" s="57">
        <f>IF(OR($A188="",AB$136=""),"",IFERROR(COUNTIFS('Employee Mapping'!$J$10:$J$2009,$A188,'Employee Mapping'!$K$10:$K$2009,AB$134,'Employee Mapping'!$L$10:$L$2009,AB$136)/COUNTA('Employee Mapping'!$G$10:$G$2009),""))</f>
        <v/>
      </c>
      <c r="AC188" s="57">
        <f>IF(OR($A188="",AC$136=""),"",IFERROR(COUNTIFS('Employee Mapping'!$J$10:$J$2009,$A188,'Employee Mapping'!$K$10:$K$2009,AC$134,'Employee Mapping'!$L$10:$L$2009,AC$136)/COUNTA('Employee Mapping'!$G$10:$G$2009),""))</f>
        <v/>
      </c>
      <c r="AD188" s="57">
        <f>IF(OR($A188="",AD$136=""),"",IFERROR(COUNTIFS('Employee Mapping'!$J$10:$J$2009,$A188,'Employee Mapping'!$K$10:$K$2009,AD$134,'Employee Mapping'!$L$10:$L$2009,AD$136)/COUNTA('Employee Mapping'!$G$10:$G$2009),""))</f>
        <v/>
      </c>
      <c r="AE188" s="57">
        <f>IF(OR($A188="",AE$136=""),"",IFERROR(COUNTIFS('Employee Mapping'!$J$10:$J$2009,$A188,'Employee Mapping'!$K$10:$K$2009,AE$134,'Employee Mapping'!$L$10:$L$2009,AE$136)/COUNTA('Employee Mapping'!$G$10:$G$2009),""))</f>
        <v/>
      </c>
      <c r="AF188" s="57">
        <f>IF(OR($A188="",AF$136=""),"",IFERROR(COUNTIFS('Employee Mapping'!$J$10:$J$2009,$A188,'Employee Mapping'!$K$10:$K$2009,AF$134,'Employee Mapping'!$L$10:$L$2009,AF$136)/COUNTA('Employee Mapping'!$G$10:$G$2009),""))</f>
        <v/>
      </c>
      <c r="AG188" s="57">
        <f>IF(OR($A188="",AG$136=""),"",IFERROR(COUNTIFS('Employee Mapping'!$J$10:$J$2009,$A188,'Employee Mapping'!$K$10:$K$2009,AG$134,'Employee Mapping'!$L$10:$L$2009,AG$136)/COUNTA('Employee Mapping'!$G$10:$G$2009),""))</f>
        <v/>
      </c>
      <c r="AH188" s="57">
        <f>IF(OR($A188="",AH$136=""),"",IFERROR(COUNTIFS('Employee Mapping'!$J$10:$J$2009,$A188,'Employee Mapping'!$K$10:$K$2009,AH$134,'Employee Mapping'!$L$10:$L$2009,AH$136)/COUNTA('Employee Mapping'!$G$10:$G$2009),""))</f>
        <v/>
      </c>
      <c r="AI188" s="57">
        <f>IF(OR($A188="",AI$136=""),"",IFERROR(COUNTIFS('Employee Mapping'!$J$10:$J$2009,$A188,'Employee Mapping'!$K$10:$K$2009,AI$134,'Employee Mapping'!$L$10:$L$2009,AI$136)/COUNTA('Employee Mapping'!$G$10:$G$2009),""))</f>
        <v/>
      </c>
      <c r="AJ188" s="57">
        <f>IF(OR($A188="",AJ$136=""),"",IFERROR(COUNTIFS('Employee Mapping'!$J$10:$J$2009,$A188,'Employee Mapping'!$K$10:$K$2009,AJ$134,'Employee Mapping'!$L$10:$L$2009,AJ$136)/COUNTA('Employee Mapping'!$G$10:$G$2009),""))</f>
        <v/>
      </c>
      <c r="AK188" s="57">
        <f>IF(OR($A188="",AK$136=""),"",IFERROR(COUNTIFS('Employee Mapping'!$J$10:$J$2009,$A188,'Employee Mapping'!$K$10:$K$2009,AK$134,'Employee Mapping'!$L$10:$L$2009,AK$136)/COUNTA('Employee Mapping'!$G$10:$G$2009),""))</f>
        <v/>
      </c>
      <c r="AL188" s="57">
        <f>IF(OR($A188="",AL$136=""),"",IFERROR(COUNTIFS('Employee Mapping'!$J$10:$J$2009,$A188,'Employee Mapping'!$K$10:$K$2009,AL$134,'Employee Mapping'!$L$10:$L$2009,AL$136)/COUNTA('Employee Mapping'!$G$10:$G$2009),""))</f>
        <v/>
      </c>
      <c r="AM188" s="57">
        <f>IF(OR($A188="",AM$136=""),"",IFERROR(COUNTIFS('Employee Mapping'!$J$10:$J$2009,$A188,'Employee Mapping'!$K$10:$K$2009,AM$134,'Employee Mapping'!$L$10:$L$2009,AM$136)/COUNTA('Employee Mapping'!$G$10:$G$2009),""))</f>
        <v/>
      </c>
      <c r="AN188" s="57">
        <f>IF(OR($A188="",AN$136=""),"",IFERROR(COUNTIFS('Employee Mapping'!$J$10:$J$2009,$A188,'Employee Mapping'!$K$10:$K$2009,AN$134,'Employee Mapping'!$L$10:$L$2009,AN$136)/COUNTA('Employee Mapping'!$G$10:$G$2009),""))</f>
        <v/>
      </c>
      <c r="AO188" s="57">
        <f>IF(OR($A188="",AO$136=""),"",IFERROR(COUNTIFS('Employee Mapping'!$J$10:$J$2009,$A188,'Employee Mapping'!$K$10:$K$2009,AO$134,'Employee Mapping'!$L$10:$L$2009,AO$136)/COUNTA('Employee Mapping'!$G$10:$G$2009),""))</f>
        <v/>
      </c>
      <c r="AP188" s="57">
        <f>IF(OR($A188="",AP$136=""),"",IFERROR(COUNTIFS('Employee Mapping'!$J$10:$J$2009,$A188,'Employee Mapping'!$K$10:$K$2009,AP$134,'Employee Mapping'!$L$10:$L$2009,AP$136)/COUNTA('Employee Mapping'!$G$10:$G$2009),""))</f>
        <v/>
      </c>
      <c r="AQ188" s="57">
        <f>IF(OR($A188="",AQ$136=""),"",IFERROR(COUNTIFS('Employee Mapping'!$J$10:$J$2009,$A188,'Employee Mapping'!$K$10:$K$2009,AQ$134,'Employee Mapping'!$L$10:$L$2009,AQ$136)/COUNTA('Employee Mapping'!$G$10:$G$2009),""))</f>
        <v/>
      </c>
      <c r="AR188" s="57">
        <f>IF(OR($A188="",AR$136=""),"",IFERROR(COUNTIFS('Employee Mapping'!$J$10:$J$2009,$A188,'Employee Mapping'!$K$10:$K$2009,AR$134,'Employee Mapping'!$L$10:$L$2009,AR$136)/COUNTA('Employee Mapping'!$G$10:$G$2009),""))</f>
        <v/>
      </c>
      <c r="AS188" s="57">
        <f>IF(OR($A188="",AS$136=""),"",IFERROR(COUNTIFS('Employee Mapping'!$J$10:$J$2009,$A188,'Employee Mapping'!$K$10:$K$2009,AS$134,'Employee Mapping'!$L$10:$L$2009,AS$136)/COUNTA('Employee Mapping'!$G$10:$G$2009),""))</f>
        <v/>
      </c>
      <c r="AT188" s="57">
        <f>IF(OR($A188="",AT$136=""),"",IFERROR(COUNTIFS('Employee Mapping'!$J$10:$J$2009,$A188,'Employee Mapping'!$K$10:$K$2009,AT$134,'Employee Mapping'!$L$10:$L$2009,AT$136)/COUNTA('Employee Mapping'!$G$10:$G$2009),""))</f>
        <v/>
      </c>
      <c r="AU188" s="57">
        <f>IF(OR($A188="",AU$136=""),"",IFERROR(COUNTIFS('Employee Mapping'!$J$10:$J$2009,$A188,'Employee Mapping'!$K$10:$K$2009,AU$134,'Employee Mapping'!$L$10:$L$2009,AU$136)/COUNTA('Employee Mapping'!$G$10:$G$2009),""))</f>
        <v/>
      </c>
      <c r="AV188" s="57">
        <f>IF(OR($A188="",AV$136=""),"",IFERROR(COUNTIFS('Employee Mapping'!$J$10:$J$2009,$A188,'Employee Mapping'!$K$10:$K$2009,AV$134,'Employee Mapping'!$L$10:$L$2009,AV$136)/COUNTA('Employee Mapping'!$G$10:$G$2009),""))</f>
        <v/>
      </c>
      <c r="AW188" s="57">
        <f>IF(OR($A188="",AW$136=""),"",IFERROR(COUNTIFS('Employee Mapping'!$J$10:$J$2009,$A188,'Employee Mapping'!$K$10:$K$2009,AW$134,'Employee Mapping'!$L$10:$L$2009,AW$136)/COUNTA('Employee Mapping'!$G$10:$G$2009),""))</f>
        <v/>
      </c>
      <c r="AX188" s="57">
        <f>IF(OR($A188="",AX$136=""),"",IFERROR(COUNTIFS('Employee Mapping'!$J$10:$J$2009,$A188,'Employee Mapping'!$K$10:$K$2009,AX$134,'Employee Mapping'!$L$10:$L$2009,AX$136)/COUNTA('Employee Mapping'!$G$10:$G$2009),""))</f>
        <v/>
      </c>
      <c r="AY188" s="57">
        <f>IF(OR($A188="",AY$136=""),"",IFERROR(COUNTIFS('Employee Mapping'!$J$10:$J$2009,$A188,'Employee Mapping'!$K$10:$K$2009,AY$134,'Employee Mapping'!$L$10:$L$2009,AY$136)/COUNTA('Employee Mapping'!$G$10:$G$2009),""))</f>
        <v/>
      </c>
      <c r="AZ188" s="57">
        <f>IF(OR($A188="",AZ$136=""),"",IFERROR(COUNTIFS('Employee Mapping'!$J$10:$J$2009,$A188,'Employee Mapping'!$K$10:$K$2009,AZ$134,'Employee Mapping'!$L$10:$L$2009,AZ$136)/COUNTA('Employee Mapping'!$G$10:$G$2009),""))</f>
        <v/>
      </c>
      <c r="BA188" s="57">
        <f>IF(OR($A188="",BA$136=""),"",IFERROR(COUNTIFS('Employee Mapping'!$J$10:$J$2009,$A188,'Employee Mapping'!$K$10:$K$2009,BA$134,'Employee Mapping'!$L$10:$L$2009,BA$136)/COUNTA('Employee Mapping'!$G$10:$G$2009),""))</f>
        <v/>
      </c>
      <c r="BB188" s="57">
        <f>IF(OR($A188="",BB$136=""),"",IFERROR(COUNTIFS('Employee Mapping'!$J$10:$J$2009,$A188,'Employee Mapping'!$K$10:$K$2009,BB$134,'Employee Mapping'!$L$10:$L$2009,BB$136)/COUNTA('Employee Mapping'!$G$10:$G$2009),""))</f>
        <v/>
      </c>
      <c r="BC188" s="57">
        <f>IF(OR($A188="",BC$136=""),"",IFERROR(COUNTIFS('Employee Mapping'!$J$10:$J$2009,$A188,'Employee Mapping'!$K$10:$K$2009,BC$134,'Employee Mapping'!$L$10:$L$2009,BC$136)/COUNTA('Employee Mapping'!$G$10:$G$2009),""))</f>
        <v/>
      </c>
      <c r="BD188" s="57">
        <f>IF(OR($A188="",BD$136=""),"",IFERROR(COUNTIFS('Employee Mapping'!$J$10:$J$2009,$A188,'Employee Mapping'!$K$10:$K$2009,BD$134,'Employee Mapping'!$L$10:$L$2009,BD$136)/COUNTA('Employee Mapping'!$G$10:$G$2009),""))</f>
        <v/>
      </c>
      <c r="BE188" s="57">
        <f>IF(OR($A188="",BE$136=""),"",IFERROR(COUNTIFS('Employee Mapping'!$J$10:$J$2009,$A188,'Employee Mapping'!$K$10:$K$2009,BE$134,'Employee Mapping'!$L$10:$L$2009,BE$136)/COUNTA('Employee Mapping'!$G$10:$G$2009),""))</f>
        <v/>
      </c>
      <c r="BF188" s="57">
        <f>IF(OR($A188="",BF$136=""),"",IFERROR(COUNTIFS('Employee Mapping'!$J$10:$J$2009,$A188,'Employee Mapping'!$K$10:$K$2009,BF$134,'Employee Mapping'!$L$10:$L$2009,BF$136)/COUNTA('Employee Mapping'!$G$10:$G$2009),""))</f>
        <v/>
      </c>
      <c r="BG188" s="57">
        <f>IF(OR($A188="",BG$136=""),"",IFERROR(COUNTIFS('Employee Mapping'!$J$10:$J$2009,$A188,'Employee Mapping'!$K$10:$K$2009,BG$134,'Employee Mapping'!$L$10:$L$2009,BG$136)/COUNTA('Employee Mapping'!$G$10:$G$2009),""))</f>
        <v/>
      </c>
      <c r="BH188" s="57">
        <f>IF(OR($A188="",BH$136=""),"",IFERROR(COUNTIFS('Employee Mapping'!$J$10:$J$2009,$A188,'Employee Mapping'!$K$10:$K$2009,BH$134,'Employee Mapping'!$L$10:$L$2009,BH$136)/COUNTA('Employee Mapping'!$G$10:$G$2009),""))</f>
        <v/>
      </c>
      <c r="BI188" s="57">
        <f>IF(OR($A188="",BI$136=""),"",IFERROR(COUNTIFS('Employee Mapping'!$J$10:$J$2009,$A188,'Employee Mapping'!$K$10:$K$2009,BI$134,'Employee Mapping'!$L$10:$L$2009,BI$136)/COUNTA('Employee Mapping'!$G$10:$G$2009),""))</f>
        <v/>
      </c>
      <c r="BJ188" s="57">
        <f>IF(OR($A188="",BJ$136=""),"",IFERROR(COUNTIFS('Employee Mapping'!$J$10:$J$2009,$A188,'Employee Mapping'!$K$10:$K$2009,BJ$134,'Employee Mapping'!$L$10:$L$2009,BJ$136)/COUNTA('Employee Mapping'!$G$10:$G$2009),""))</f>
        <v/>
      </c>
      <c r="BK188" s="57">
        <f>IF(OR($A188="",BK$136=""),"",IFERROR(COUNTIFS('Employee Mapping'!$J$10:$J$2009,$A188,'Employee Mapping'!$K$10:$K$2009,BK$134,'Employee Mapping'!$L$10:$L$2009,BK$136)/COUNTA('Employee Mapping'!$G$10:$G$2009),""))</f>
        <v/>
      </c>
      <c r="BL188" s="57">
        <f>IF(OR($A188="",BL$136=""),"",IFERROR(COUNTIFS('Employee Mapping'!$J$10:$J$2009,$A188,'Employee Mapping'!$K$10:$K$2009,BL$134,'Employee Mapping'!$L$10:$L$2009,BL$136)/COUNTA('Employee Mapping'!$G$10:$G$2009),""))</f>
        <v/>
      </c>
      <c r="BM188" s="57">
        <f>IF(OR($A188="",BM$136=""),"",IFERROR(COUNTIFS('Employee Mapping'!$J$10:$J$2009,$A188,'Employee Mapping'!$K$10:$K$2009,BM$134,'Employee Mapping'!$L$10:$L$2009,BM$136)/COUNTA('Employee Mapping'!$G$10:$G$2009),""))</f>
        <v/>
      </c>
      <c r="BN188" s="57">
        <f>IF(OR($A188="",BN$136=""),"",IFERROR(COUNTIFS('Employee Mapping'!$J$10:$J$2009,$A188,'Employee Mapping'!$K$10:$K$2009,BN$134,'Employee Mapping'!$L$10:$L$2009,BN$136)/COUNTA('Employee Mapping'!$G$10:$G$2009),""))</f>
        <v/>
      </c>
      <c r="BO188" s="57">
        <f>IF(OR($A188="",BO$136=""),"",IFERROR(COUNTIFS('Employee Mapping'!$J$10:$J$2009,$A188,'Employee Mapping'!$K$10:$K$2009,BO$134,'Employee Mapping'!$L$10:$L$2009,BO$136)/COUNTA('Employee Mapping'!$G$10:$G$2009),""))</f>
        <v/>
      </c>
      <c r="BP188" s="57">
        <f>IF(OR($A188="",BP$136=""),"",IFERROR(COUNTIFS('Employee Mapping'!$J$10:$J$2009,$A188,'Employee Mapping'!$K$10:$K$2009,BP$134,'Employee Mapping'!$L$10:$L$2009,BP$136)/COUNTA('Employee Mapping'!$G$10:$G$2009),""))</f>
        <v/>
      </c>
      <c r="BQ188" s="57">
        <f>IF(OR($A188="",BQ$136=""),"",IFERROR(COUNTIFS('Employee Mapping'!$J$10:$J$2009,$A188,'Employee Mapping'!$K$10:$K$2009,BQ$134,'Employee Mapping'!$L$10:$L$2009,BQ$136)/COUNTA('Employee Mapping'!$G$10:$G$2009),""))</f>
        <v/>
      </c>
      <c r="BR188" s="57">
        <f>IF(OR($A188="",BR$136=""),"",IFERROR(COUNTIFS('Employee Mapping'!$J$10:$J$2009,$A188,'Employee Mapping'!$K$10:$K$2009,BR$134,'Employee Mapping'!$L$10:$L$2009,BR$136)/COUNTA('Employee Mapping'!$G$10:$G$2009),""))</f>
        <v/>
      </c>
      <c r="BS188" s="57">
        <f>IF(OR($A188="",BS$136=""),"",IFERROR(COUNTIFS('Employee Mapping'!$J$10:$J$2009,$A188,'Employee Mapping'!$K$10:$K$2009,BS$134,'Employee Mapping'!$L$10:$L$2009,BS$136)/COUNTA('Employee Mapping'!$G$10:$G$2009),""))</f>
        <v/>
      </c>
      <c r="BT188" s="57">
        <f>IF(OR($A188="",BT$136=""),"",IFERROR(COUNTIFS('Employee Mapping'!$J$10:$J$2009,$A188,'Employee Mapping'!$K$10:$K$2009,BT$134,'Employee Mapping'!$L$10:$L$2009,BT$136)/COUNTA('Employee Mapping'!$G$10:$G$2009),""))</f>
        <v/>
      </c>
      <c r="BU188" s="57">
        <f>IF(OR($A188="",BU$136=""),"",IFERROR(COUNTIFS('Employee Mapping'!$J$10:$J$2009,$A188,'Employee Mapping'!$K$10:$K$2009,BU$134,'Employee Mapping'!$L$10:$L$2009,BU$136)/COUNTA('Employee Mapping'!$G$10:$G$2009),""))</f>
        <v/>
      </c>
      <c r="BV188" s="57">
        <f>IF(OR($A188="",BV$136=""),"",IFERROR(COUNTIFS('Employee Mapping'!$J$10:$J$2009,$A188,'Employee Mapping'!$K$10:$K$2009,BV$134,'Employee Mapping'!$L$10:$L$2009,BV$136)/COUNTA('Employee Mapping'!$G$10:$G$2009),""))</f>
        <v/>
      </c>
      <c r="BW188" s="57">
        <f>IF(OR($A188="",BW$136=""),"",IFERROR(COUNTIFS('Employee Mapping'!$J$10:$J$2009,$A188,'Employee Mapping'!$K$10:$K$2009,BW$134,'Employee Mapping'!$L$10:$L$2009,BW$136)/COUNTA('Employee Mapping'!$G$10:$G$2009),""))</f>
        <v/>
      </c>
      <c r="BX188" s="57">
        <f>IF(OR($A188="",BX$136=""),"",IFERROR(COUNTIFS('Employee Mapping'!$J$10:$J$2009,$A188,'Employee Mapping'!$K$10:$K$2009,BX$134,'Employee Mapping'!$L$10:$L$2009,BX$136)/COUNTA('Employee Mapping'!$G$10:$G$2009),""))</f>
        <v/>
      </c>
      <c r="BY188" s="57">
        <f>IF(OR($A188="",BY$136=""),"",IFERROR(COUNTIFS('Employee Mapping'!$J$10:$J$2009,$A188,'Employee Mapping'!$K$10:$K$2009,BY$134,'Employee Mapping'!$L$10:$L$2009,BY$136)/COUNTA('Employee Mapping'!$G$10:$G$2009),""))</f>
        <v/>
      </c>
      <c r="BZ188" s="57">
        <f>IF(OR($A188="",BZ$136=""),"",IFERROR(COUNTIFS('Employee Mapping'!$J$10:$J$2009,$A188,'Employee Mapping'!$K$10:$K$2009,BZ$134,'Employee Mapping'!$L$10:$L$2009,BZ$136)/COUNTA('Employee Mapping'!$G$10:$G$2009),""))</f>
        <v/>
      </c>
      <c r="CA188" s="57">
        <f>IF(OR($A188="",CA$136=""),"",IFERROR(COUNTIFS('Employee Mapping'!$J$10:$J$2009,$A188,'Employee Mapping'!$K$10:$K$2009,CA$134,'Employee Mapping'!$L$10:$L$2009,CA$136)/COUNTA('Employee Mapping'!$G$10:$G$2009),""))</f>
        <v/>
      </c>
      <c r="CB188" s="57">
        <f>IF(OR($A188="",CB$136=""),"",IFERROR(COUNTIFS('Employee Mapping'!$J$10:$J$2009,$A188,'Employee Mapping'!$K$10:$K$2009,CB$134,'Employee Mapping'!$L$10:$L$2009,CB$136)/COUNTA('Employee Mapping'!$G$10:$G$2009),""))</f>
        <v/>
      </c>
      <c r="CC188" s="57">
        <f>IF(OR($A188="",CC$136=""),"",IFERROR(COUNTIFS('Employee Mapping'!$J$10:$J$2009,$A188,'Employee Mapping'!$K$10:$K$2009,CC$134,'Employee Mapping'!$L$10:$L$2009,CC$136)/COUNTA('Employee Mapping'!$G$10:$G$2009),""))</f>
        <v/>
      </c>
      <c r="CD188" s="57">
        <f>IF(OR($A188="",CD$136=""),"",IFERROR(COUNTIFS('Employee Mapping'!$J$10:$J$2009,$A188,'Employee Mapping'!$K$10:$K$2009,CD$134,'Employee Mapping'!$L$10:$L$2009,CD$136)/COUNTA('Employee Mapping'!$G$10:$G$2009),""))</f>
        <v/>
      </c>
      <c r="CE188" s="57">
        <f>IF(OR($A188="",CE$136=""),"",IFERROR(COUNTIFS('Employee Mapping'!$J$10:$J$2009,$A188,'Employee Mapping'!$K$10:$K$2009,CE$134,'Employee Mapping'!$L$10:$L$2009,CE$136)/COUNTA('Employee Mapping'!$G$10:$G$2009),""))</f>
        <v/>
      </c>
      <c r="CF188" s="57">
        <f>IF(OR($A188="",CF$136=""),"",IFERROR(COUNTIFS('Employee Mapping'!$J$10:$J$2009,$A188,'Employee Mapping'!$K$10:$K$2009,CF$134,'Employee Mapping'!$L$10:$L$2009,CF$136)/COUNTA('Employee Mapping'!$G$10:$G$2009),""))</f>
        <v/>
      </c>
      <c r="CG188" s="57">
        <f>IF(OR($A188="",CG$136=""),"",IFERROR(COUNTIFS('Employee Mapping'!$J$10:$J$2009,$A188,'Employee Mapping'!$K$10:$K$2009,CG$134,'Employee Mapping'!$L$10:$L$2009,CG$136)/COUNTA('Employee Mapping'!$G$10:$G$2009),""))</f>
        <v/>
      </c>
      <c r="CH188" s="57">
        <f>IF(OR($A188="",CH$136=""),"",IFERROR(COUNTIFS('Employee Mapping'!$J$10:$J$2009,$A188,'Employee Mapping'!$K$10:$K$2009,CH$134,'Employee Mapping'!$L$10:$L$2009,CH$136)/COUNTA('Employee Mapping'!$G$10:$G$2009),""))</f>
        <v/>
      </c>
      <c r="CI188" s="57">
        <f>IF(OR($A188="",CI$136=""),"",IFERROR(COUNTIFS('Employee Mapping'!$J$10:$J$2009,$A188,'Employee Mapping'!$K$10:$K$2009,CI$134,'Employee Mapping'!$L$10:$L$2009,CI$136)/COUNTA('Employee Mapping'!$G$10:$G$2009),""))</f>
        <v/>
      </c>
      <c r="CJ188" s="57">
        <f>IF(OR($A188="",CJ$136=""),"",IFERROR(COUNTIFS('Employee Mapping'!$J$10:$J$2009,$A188,'Employee Mapping'!$K$10:$K$2009,CJ$134,'Employee Mapping'!$L$10:$L$2009,CJ$136)/COUNTA('Employee Mapping'!$G$10:$G$2009),""))</f>
        <v/>
      </c>
      <c r="CK188" s="57">
        <f>IF(OR($A188="",CK$136=""),"",IFERROR(COUNTIFS('Employee Mapping'!$J$10:$J$2009,$A188,'Employee Mapping'!$K$10:$K$2009,CK$134,'Employee Mapping'!$L$10:$L$2009,CK$136)/COUNTA('Employee Mapping'!$G$10:$G$2009),""))</f>
        <v/>
      </c>
      <c r="CL188" s="57">
        <f>IF(OR($A188="",CL$136=""),"",IFERROR(COUNTIFS('Employee Mapping'!$J$10:$J$2009,$A188,'Employee Mapping'!$K$10:$K$2009,CL$134,'Employee Mapping'!$L$10:$L$2009,CL$136)/COUNTA('Employee Mapping'!$G$10:$G$2009),""))</f>
        <v/>
      </c>
      <c r="CM188" s="57">
        <f>IF(OR($A188="",CM$136=""),"",IFERROR(COUNTIFS('Employee Mapping'!$J$10:$J$2009,$A188,'Employee Mapping'!$K$10:$K$2009,CM$134,'Employee Mapping'!$L$10:$L$2009,CM$136)/COUNTA('Employee Mapping'!$G$10:$G$2009),""))</f>
        <v/>
      </c>
      <c r="CN188" s="57">
        <f>IF(OR($A188="",CN$136=""),"",IFERROR(COUNTIFS('Employee Mapping'!$J$10:$J$2009,$A188,'Employee Mapping'!$K$10:$K$2009,CN$134,'Employee Mapping'!$L$10:$L$2009,CN$136)/COUNTA('Employee Mapping'!$G$10:$G$2009),""))</f>
        <v/>
      </c>
      <c r="CO188" s="57">
        <f>IF(OR($A188="",CO$136=""),"",IFERROR(COUNTIFS('Employee Mapping'!$J$10:$J$2009,$A188,'Employee Mapping'!$K$10:$K$2009,CO$134,'Employee Mapping'!$L$10:$L$2009,CO$136)/COUNTA('Employee Mapping'!$G$10:$G$2009),""))</f>
        <v/>
      </c>
      <c r="CP188" s="57">
        <f>IF(OR($A188="",CP$136=""),"",IFERROR(COUNTIFS('Employee Mapping'!$J$10:$J$2009,$A188,'Employee Mapping'!$K$10:$K$2009,CP$134,'Employee Mapping'!$L$10:$L$2009,CP$136)/COUNTA('Employee Mapping'!$G$10:$G$2009),""))</f>
        <v/>
      </c>
      <c r="CQ188" s="57">
        <f>IF(OR($A188="",CQ$136=""),"",IFERROR(COUNTIFS('Employee Mapping'!$J$10:$J$2009,$A188,'Employee Mapping'!$K$10:$K$2009,CQ$134,'Employee Mapping'!$L$10:$L$2009,CQ$136)/COUNTA('Employee Mapping'!$G$10:$G$2009),""))</f>
        <v/>
      </c>
      <c r="CR188" s="57">
        <f>IF(OR($A188="",CR$136=""),"",IFERROR(COUNTIFS('Employee Mapping'!$J$10:$J$2009,$A188,'Employee Mapping'!$K$10:$K$2009,CR$134,'Employee Mapping'!$L$10:$L$2009,CR$136)/COUNTA('Employee Mapping'!$G$10:$G$2009),""))</f>
        <v/>
      </c>
      <c r="CS188" s="57">
        <f>IF(OR($A188="",CS$136=""),"",IFERROR(COUNTIFS('Employee Mapping'!$J$10:$J$2009,$A188,'Employee Mapping'!$K$10:$K$2009,CS$134,'Employee Mapping'!$L$10:$L$2009,CS$136)/COUNTA('Employee Mapping'!$G$10:$G$2009),""))</f>
        <v/>
      </c>
      <c r="CT188" s="57">
        <f>IF(OR($A188="",CT$136=""),"",IFERROR(COUNTIFS('Employee Mapping'!$J$10:$J$2009,$A188,'Employee Mapping'!$K$10:$K$2009,CT$134,'Employee Mapping'!$L$10:$L$2009,CT$136)/COUNTA('Employee Mapping'!$G$10:$G$2009),""))</f>
        <v/>
      </c>
      <c r="CU188" s="58">
        <f>IF($A188="","",SUM(C188:CT188))</f>
        <v/>
      </c>
    </row>
    <row r="189">
      <c r="A189">
        <f>IF(SETUP!$C200="","",SETUP!$C200)</f>
        <v/>
      </c>
      <c r="B189" s="9">
        <f>IF(SETUP!$C200="","",SETUP!$B200&amp;" / "&amp;SETUP!$D200)</f>
        <v/>
      </c>
      <c r="C189" s="57">
        <f>IF(OR($A189="",C$136=""),"",IFERROR(COUNTIFS('Employee Mapping'!$J$10:$J$2009,$A189,'Employee Mapping'!$K$10:$K$2009,C$134,'Employee Mapping'!$L$10:$L$2009,C$136)/COUNTA('Employee Mapping'!$G$10:$G$2009),""))</f>
        <v/>
      </c>
      <c r="D189" s="57">
        <f>IF(OR($A189="",D$136=""),"",IFERROR(COUNTIFS('Employee Mapping'!$J$10:$J$2009,$A189,'Employee Mapping'!$K$10:$K$2009,D$134,'Employee Mapping'!$L$10:$L$2009,D$136)/COUNTA('Employee Mapping'!$G$10:$G$2009),""))</f>
        <v/>
      </c>
      <c r="E189" s="57">
        <f>IF(OR($A189="",E$136=""),"",IFERROR(COUNTIFS('Employee Mapping'!$J$10:$J$2009,$A189,'Employee Mapping'!$K$10:$K$2009,E$134,'Employee Mapping'!$L$10:$L$2009,E$136)/COUNTA('Employee Mapping'!$G$10:$G$2009),""))</f>
        <v/>
      </c>
      <c r="F189" s="57">
        <f>IF(OR($A189="",F$136=""),"",IFERROR(COUNTIFS('Employee Mapping'!$J$10:$J$2009,$A189,'Employee Mapping'!$K$10:$K$2009,F$134,'Employee Mapping'!$L$10:$L$2009,F$136)/COUNTA('Employee Mapping'!$G$10:$G$2009),""))</f>
        <v/>
      </c>
      <c r="G189" s="57">
        <f>IF(OR($A189="",G$136=""),"",IFERROR(COUNTIFS('Employee Mapping'!$J$10:$J$2009,$A189,'Employee Mapping'!$K$10:$K$2009,G$134,'Employee Mapping'!$L$10:$L$2009,G$136)/COUNTA('Employee Mapping'!$G$10:$G$2009),""))</f>
        <v/>
      </c>
      <c r="H189" s="57">
        <f>IF(OR($A189="",H$136=""),"",IFERROR(COUNTIFS('Employee Mapping'!$J$10:$J$2009,$A189,'Employee Mapping'!$K$10:$K$2009,H$134,'Employee Mapping'!$L$10:$L$2009,H$136)/COUNTA('Employee Mapping'!$G$10:$G$2009),""))</f>
        <v/>
      </c>
      <c r="I189" s="57">
        <f>IF(OR($A189="",I$136=""),"",IFERROR(COUNTIFS('Employee Mapping'!$J$10:$J$2009,$A189,'Employee Mapping'!$K$10:$K$2009,I$134,'Employee Mapping'!$L$10:$L$2009,I$136)/COUNTA('Employee Mapping'!$G$10:$G$2009),""))</f>
        <v/>
      </c>
      <c r="J189" s="57">
        <f>IF(OR($A189="",J$136=""),"",IFERROR(COUNTIFS('Employee Mapping'!$J$10:$J$2009,$A189,'Employee Mapping'!$K$10:$K$2009,J$134,'Employee Mapping'!$L$10:$L$2009,J$136)/COUNTA('Employee Mapping'!$G$10:$G$2009),""))</f>
        <v/>
      </c>
      <c r="K189" s="57">
        <f>IF(OR($A189="",K$136=""),"",IFERROR(COUNTIFS('Employee Mapping'!$J$10:$J$2009,$A189,'Employee Mapping'!$K$10:$K$2009,K$134,'Employee Mapping'!$L$10:$L$2009,K$136)/COUNTA('Employee Mapping'!$G$10:$G$2009),""))</f>
        <v/>
      </c>
      <c r="L189" s="57">
        <f>IF(OR($A189="",L$136=""),"",IFERROR(COUNTIFS('Employee Mapping'!$J$10:$J$2009,$A189,'Employee Mapping'!$K$10:$K$2009,L$134,'Employee Mapping'!$L$10:$L$2009,L$136)/COUNTA('Employee Mapping'!$G$10:$G$2009),""))</f>
        <v/>
      </c>
      <c r="M189" s="57">
        <f>IF(OR($A189="",M$136=""),"",IFERROR(COUNTIFS('Employee Mapping'!$J$10:$J$2009,$A189,'Employee Mapping'!$K$10:$K$2009,M$134,'Employee Mapping'!$L$10:$L$2009,M$136)/COUNTA('Employee Mapping'!$G$10:$G$2009),""))</f>
        <v/>
      </c>
      <c r="N189" s="57">
        <f>IF(OR($A189="",N$136=""),"",IFERROR(COUNTIFS('Employee Mapping'!$J$10:$J$2009,$A189,'Employee Mapping'!$K$10:$K$2009,N$134,'Employee Mapping'!$L$10:$L$2009,N$136)/COUNTA('Employee Mapping'!$G$10:$G$2009),""))</f>
        <v/>
      </c>
      <c r="O189" s="57">
        <f>IF(OR($A189="",O$136=""),"",IFERROR(COUNTIFS('Employee Mapping'!$J$10:$J$2009,$A189,'Employee Mapping'!$K$10:$K$2009,O$134,'Employee Mapping'!$L$10:$L$2009,O$136)/COUNTA('Employee Mapping'!$G$10:$G$2009),""))</f>
        <v/>
      </c>
      <c r="P189" s="57">
        <f>IF(OR($A189="",P$136=""),"",IFERROR(COUNTIFS('Employee Mapping'!$J$10:$J$2009,$A189,'Employee Mapping'!$K$10:$K$2009,P$134,'Employee Mapping'!$L$10:$L$2009,P$136)/COUNTA('Employee Mapping'!$G$10:$G$2009),""))</f>
        <v/>
      </c>
      <c r="Q189" s="57">
        <f>IF(OR($A189="",Q$136=""),"",IFERROR(COUNTIFS('Employee Mapping'!$J$10:$J$2009,$A189,'Employee Mapping'!$K$10:$K$2009,Q$134,'Employee Mapping'!$L$10:$L$2009,Q$136)/COUNTA('Employee Mapping'!$G$10:$G$2009),""))</f>
        <v/>
      </c>
      <c r="R189" s="57">
        <f>IF(OR($A189="",R$136=""),"",IFERROR(COUNTIFS('Employee Mapping'!$J$10:$J$2009,$A189,'Employee Mapping'!$K$10:$K$2009,R$134,'Employee Mapping'!$L$10:$L$2009,R$136)/COUNTA('Employee Mapping'!$G$10:$G$2009),""))</f>
        <v/>
      </c>
      <c r="S189" s="57">
        <f>IF(OR($A189="",S$136=""),"",IFERROR(COUNTIFS('Employee Mapping'!$J$10:$J$2009,$A189,'Employee Mapping'!$K$10:$K$2009,S$134,'Employee Mapping'!$L$10:$L$2009,S$136)/COUNTA('Employee Mapping'!$G$10:$G$2009),""))</f>
        <v/>
      </c>
      <c r="T189" s="57">
        <f>IF(OR($A189="",T$136=""),"",IFERROR(COUNTIFS('Employee Mapping'!$J$10:$J$2009,$A189,'Employee Mapping'!$K$10:$K$2009,T$134,'Employee Mapping'!$L$10:$L$2009,T$136)/COUNTA('Employee Mapping'!$G$10:$G$2009),""))</f>
        <v/>
      </c>
      <c r="U189" s="57">
        <f>IF(OR($A189="",U$136=""),"",IFERROR(COUNTIFS('Employee Mapping'!$J$10:$J$2009,$A189,'Employee Mapping'!$K$10:$K$2009,U$134,'Employee Mapping'!$L$10:$L$2009,U$136)/COUNTA('Employee Mapping'!$G$10:$G$2009),""))</f>
        <v/>
      </c>
      <c r="V189" s="57">
        <f>IF(OR($A189="",V$136=""),"",IFERROR(COUNTIFS('Employee Mapping'!$J$10:$J$2009,$A189,'Employee Mapping'!$K$10:$K$2009,V$134,'Employee Mapping'!$L$10:$L$2009,V$136)/COUNTA('Employee Mapping'!$G$10:$G$2009),""))</f>
        <v/>
      </c>
      <c r="W189" s="57">
        <f>IF(OR($A189="",W$136=""),"",IFERROR(COUNTIFS('Employee Mapping'!$J$10:$J$2009,$A189,'Employee Mapping'!$K$10:$K$2009,W$134,'Employee Mapping'!$L$10:$L$2009,W$136)/COUNTA('Employee Mapping'!$G$10:$G$2009),""))</f>
        <v/>
      </c>
      <c r="X189" s="57">
        <f>IF(OR($A189="",X$136=""),"",IFERROR(COUNTIFS('Employee Mapping'!$J$10:$J$2009,$A189,'Employee Mapping'!$K$10:$K$2009,X$134,'Employee Mapping'!$L$10:$L$2009,X$136)/COUNTA('Employee Mapping'!$G$10:$G$2009),""))</f>
        <v/>
      </c>
      <c r="Y189" s="57">
        <f>IF(OR($A189="",Y$136=""),"",IFERROR(COUNTIFS('Employee Mapping'!$J$10:$J$2009,$A189,'Employee Mapping'!$K$10:$K$2009,Y$134,'Employee Mapping'!$L$10:$L$2009,Y$136)/COUNTA('Employee Mapping'!$G$10:$G$2009),""))</f>
        <v/>
      </c>
      <c r="Z189" s="57">
        <f>IF(OR($A189="",Z$136=""),"",IFERROR(COUNTIFS('Employee Mapping'!$J$10:$J$2009,$A189,'Employee Mapping'!$K$10:$K$2009,Z$134,'Employee Mapping'!$L$10:$L$2009,Z$136)/COUNTA('Employee Mapping'!$G$10:$G$2009),""))</f>
        <v/>
      </c>
      <c r="AA189" s="57">
        <f>IF(OR($A189="",AA$136=""),"",IFERROR(COUNTIFS('Employee Mapping'!$J$10:$J$2009,$A189,'Employee Mapping'!$K$10:$K$2009,AA$134,'Employee Mapping'!$L$10:$L$2009,AA$136)/COUNTA('Employee Mapping'!$G$10:$G$2009),""))</f>
        <v/>
      </c>
      <c r="AB189" s="57">
        <f>IF(OR($A189="",AB$136=""),"",IFERROR(COUNTIFS('Employee Mapping'!$J$10:$J$2009,$A189,'Employee Mapping'!$K$10:$K$2009,AB$134,'Employee Mapping'!$L$10:$L$2009,AB$136)/COUNTA('Employee Mapping'!$G$10:$G$2009),""))</f>
        <v/>
      </c>
      <c r="AC189" s="57">
        <f>IF(OR($A189="",AC$136=""),"",IFERROR(COUNTIFS('Employee Mapping'!$J$10:$J$2009,$A189,'Employee Mapping'!$K$10:$K$2009,AC$134,'Employee Mapping'!$L$10:$L$2009,AC$136)/COUNTA('Employee Mapping'!$G$10:$G$2009),""))</f>
        <v/>
      </c>
      <c r="AD189" s="57">
        <f>IF(OR($A189="",AD$136=""),"",IFERROR(COUNTIFS('Employee Mapping'!$J$10:$J$2009,$A189,'Employee Mapping'!$K$10:$K$2009,AD$134,'Employee Mapping'!$L$10:$L$2009,AD$136)/COUNTA('Employee Mapping'!$G$10:$G$2009),""))</f>
        <v/>
      </c>
      <c r="AE189" s="57">
        <f>IF(OR($A189="",AE$136=""),"",IFERROR(COUNTIFS('Employee Mapping'!$J$10:$J$2009,$A189,'Employee Mapping'!$K$10:$K$2009,AE$134,'Employee Mapping'!$L$10:$L$2009,AE$136)/COUNTA('Employee Mapping'!$G$10:$G$2009),""))</f>
        <v/>
      </c>
      <c r="AF189" s="57">
        <f>IF(OR($A189="",AF$136=""),"",IFERROR(COUNTIFS('Employee Mapping'!$J$10:$J$2009,$A189,'Employee Mapping'!$K$10:$K$2009,AF$134,'Employee Mapping'!$L$10:$L$2009,AF$136)/COUNTA('Employee Mapping'!$G$10:$G$2009),""))</f>
        <v/>
      </c>
      <c r="AG189" s="57">
        <f>IF(OR($A189="",AG$136=""),"",IFERROR(COUNTIFS('Employee Mapping'!$J$10:$J$2009,$A189,'Employee Mapping'!$K$10:$K$2009,AG$134,'Employee Mapping'!$L$10:$L$2009,AG$136)/COUNTA('Employee Mapping'!$G$10:$G$2009),""))</f>
        <v/>
      </c>
      <c r="AH189" s="57">
        <f>IF(OR($A189="",AH$136=""),"",IFERROR(COUNTIFS('Employee Mapping'!$J$10:$J$2009,$A189,'Employee Mapping'!$K$10:$K$2009,AH$134,'Employee Mapping'!$L$10:$L$2009,AH$136)/COUNTA('Employee Mapping'!$G$10:$G$2009),""))</f>
        <v/>
      </c>
      <c r="AI189" s="57">
        <f>IF(OR($A189="",AI$136=""),"",IFERROR(COUNTIFS('Employee Mapping'!$J$10:$J$2009,$A189,'Employee Mapping'!$K$10:$K$2009,AI$134,'Employee Mapping'!$L$10:$L$2009,AI$136)/COUNTA('Employee Mapping'!$G$10:$G$2009),""))</f>
        <v/>
      </c>
      <c r="AJ189" s="57">
        <f>IF(OR($A189="",AJ$136=""),"",IFERROR(COUNTIFS('Employee Mapping'!$J$10:$J$2009,$A189,'Employee Mapping'!$K$10:$K$2009,AJ$134,'Employee Mapping'!$L$10:$L$2009,AJ$136)/COUNTA('Employee Mapping'!$G$10:$G$2009),""))</f>
        <v/>
      </c>
      <c r="AK189" s="57">
        <f>IF(OR($A189="",AK$136=""),"",IFERROR(COUNTIFS('Employee Mapping'!$J$10:$J$2009,$A189,'Employee Mapping'!$K$10:$K$2009,AK$134,'Employee Mapping'!$L$10:$L$2009,AK$136)/COUNTA('Employee Mapping'!$G$10:$G$2009),""))</f>
        <v/>
      </c>
      <c r="AL189" s="57">
        <f>IF(OR($A189="",AL$136=""),"",IFERROR(COUNTIFS('Employee Mapping'!$J$10:$J$2009,$A189,'Employee Mapping'!$K$10:$K$2009,AL$134,'Employee Mapping'!$L$10:$L$2009,AL$136)/COUNTA('Employee Mapping'!$G$10:$G$2009),""))</f>
        <v/>
      </c>
      <c r="AM189" s="57">
        <f>IF(OR($A189="",AM$136=""),"",IFERROR(COUNTIFS('Employee Mapping'!$J$10:$J$2009,$A189,'Employee Mapping'!$K$10:$K$2009,AM$134,'Employee Mapping'!$L$10:$L$2009,AM$136)/COUNTA('Employee Mapping'!$G$10:$G$2009),""))</f>
        <v/>
      </c>
      <c r="AN189" s="57">
        <f>IF(OR($A189="",AN$136=""),"",IFERROR(COUNTIFS('Employee Mapping'!$J$10:$J$2009,$A189,'Employee Mapping'!$K$10:$K$2009,AN$134,'Employee Mapping'!$L$10:$L$2009,AN$136)/COUNTA('Employee Mapping'!$G$10:$G$2009),""))</f>
        <v/>
      </c>
      <c r="AO189" s="57">
        <f>IF(OR($A189="",AO$136=""),"",IFERROR(COUNTIFS('Employee Mapping'!$J$10:$J$2009,$A189,'Employee Mapping'!$K$10:$K$2009,AO$134,'Employee Mapping'!$L$10:$L$2009,AO$136)/COUNTA('Employee Mapping'!$G$10:$G$2009),""))</f>
        <v/>
      </c>
      <c r="AP189" s="57">
        <f>IF(OR($A189="",AP$136=""),"",IFERROR(COUNTIFS('Employee Mapping'!$J$10:$J$2009,$A189,'Employee Mapping'!$K$10:$K$2009,AP$134,'Employee Mapping'!$L$10:$L$2009,AP$136)/COUNTA('Employee Mapping'!$G$10:$G$2009),""))</f>
        <v/>
      </c>
      <c r="AQ189" s="57">
        <f>IF(OR($A189="",AQ$136=""),"",IFERROR(COUNTIFS('Employee Mapping'!$J$10:$J$2009,$A189,'Employee Mapping'!$K$10:$K$2009,AQ$134,'Employee Mapping'!$L$10:$L$2009,AQ$136)/COUNTA('Employee Mapping'!$G$10:$G$2009),""))</f>
        <v/>
      </c>
      <c r="AR189" s="57">
        <f>IF(OR($A189="",AR$136=""),"",IFERROR(COUNTIFS('Employee Mapping'!$J$10:$J$2009,$A189,'Employee Mapping'!$K$10:$K$2009,AR$134,'Employee Mapping'!$L$10:$L$2009,AR$136)/COUNTA('Employee Mapping'!$G$10:$G$2009),""))</f>
        <v/>
      </c>
      <c r="AS189" s="57">
        <f>IF(OR($A189="",AS$136=""),"",IFERROR(COUNTIFS('Employee Mapping'!$J$10:$J$2009,$A189,'Employee Mapping'!$K$10:$K$2009,AS$134,'Employee Mapping'!$L$10:$L$2009,AS$136)/COUNTA('Employee Mapping'!$G$10:$G$2009),""))</f>
        <v/>
      </c>
      <c r="AT189" s="57">
        <f>IF(OR($A189="",AT$136=""),"",IFERROR(COUNTIFS('Employee Mapping'!$J$10:$J$2009,$A189,'Employee Mapping'!$K$10:$K$2009,AT$134,'Employee Mapping'!$L$10:$L$2009,AT$136)/COUNTA('Employee Mapping'!$G$10:$G$2009),""))</f>
        <v/>
      </c>
      <c r="AU189" s="57">
        <f>IF(OR($A189="",AU$136=""),"",IFERROR(COUNTIFS('Employee Mapping'!$J$10:$J$2009,$A189,'Employee Mapping'!$K$10:$K$2009,AU$134,'Employee Mapping'!$L$10:$L$2009,AU$136)/COUNTA('Employee Mapping'!$G$10:$G$2009),""))</f>
        <v/>
      </c>
      <c r="AV189" s="57">
        <f>IF(OR($A189="",AV$136=""),"",IFERROR(COUNTIFS('Employee Mapping'!$J$10:$J$2009,$A189,'Employee Mapping'!$K$10:$K$2009,AV$134,'Employee Mapping'!$L$10:$L$2009,AV$136)/COUNTA('Employee Mapping'!$G$10:$G$2009),""))</f>
        <v/>
      </c>
      <c r="AW189" s="57">
        <f>IF(OR($A189="",AW$136=""),"",IFERROR(COUNTIFS('Employee Mapping'!$J$10:$J$2009,$A189,'Employee Mapping'!$K$10:$K$2009,AW$134,'Employee Mapping'!$L$10:$L$2009,AW$136)/COUNTA('Employee Mapping'!$G$10:$G$2009),""))</f>
        <v/>
      </c>
      <c r="AX189" s="57">
        <f>IF(OR($A189="",AX$136=""),"",IFERROR(COUNTIFS('Employee Mapping'!$J$10:$J$2009,$A189,'Employee Mapping'!$K$10:$K$2009,AX$134,'Employee Mapping'!$L$10:$L$2009,AX$136)/COUNTA('Employee Mapping'!$G$10:$G$2009),""))</f>
        <v/>
      </c>
      <c r="AY189" s="57">
        <f>IF(OR($A189="",AY$136=""),"",IFERROR(COUNTIFS('Employee Mapping'!$J$10:$J$2009,$A189,'Employee Mapping'!$K$10:$K$2009,AY$134,'Employee Mapping'!$L$10:$L$2009,AY$136)/COUNTA('Employee Mapping'!$G$10:$G$2009),""))</f>
        <v/>
      </c>
      <c r="AZ189" s="57">
        <f>IF(OR($A189="",AZ$136=""),"",IFERROR(COUNTIFS('Employee Mapping'!$J$10:$J$2009,$A189,'Employee Mapping'!$K$10:$K$2009,AZ$134,'Employee Mapping'!$L$10:$L$2009,AZ$136)/COUNTA('Employee Mapping'!$G$10:$G$2009),""))</f>
        <v/>
      </c>
      <c r="BA189" s="57">
        <f>IF(OR($A189="",BA$136=""),"",IFERROR(COUNTIFS('Employee Mapping'!$J$10:$J$2009,$A189,'Employee Mapping'!$K$10:$K$2009,BA$134,'Employee Mapping'!$L$10:$L$2009,BA$136)/COUNTA('Employee Mapping'!$G$10:$G$2009),""))</f>
        <v/>
      </c>
      <c r="BB189" s="57">
        <f>IF(OR($A189="",BB$136=""),"",IFERROR(COUNTIFS('Employee Mapping'!$J$10:$J$2009,$A189,'Employee Mapping'!$K$10:$K$2009,BB$134,'Employee Mapping'!$L$10:$L$2009,BB$136)/COUNTA('Employee Mapping'!$G$10:$G$2009),""))</f>
        <v/>
      </c>
      <c r="BC189" s="57">
        <f>IF(OR($A189="",BC$136=""),"",IFERROR(COUNTIFS('Employee Mapping'!$J$10:$J$2009,$A189,'Employee Mapping'!$K$10:$K$2009,BC$134,'Employee Mapping'!$L$10:$L$2009,BC$136)/COUNTA('Employee Mapping'!$G$10:$G$2009),""))</f>
        <v/>
      </c>
      <c r="BD189" s="57">
        <f>IF(OR($A189="",BD$136=""),"",IFERROR(COUNTIFS('Employee Mapping'!$J$10:$J$2009,$A189,'Employee Mapping'!$K$10:$K$2009,BD$134,'Employee Mapping'!$L$10:$L$2009,BD$136)/COUNTA('Employee Mapping'!$G$10:$G$2009),""))</f>
        <v/>
      </c>
      <c r="BE189" s="57">
        <f>IF(OR($A189="",BE$136=""),"",IFERROR(COUNTIFS('Employee Mapping'!$J$10:$J$2009,$A189,'Employee Mapping'!$K$10:$K$2009,BE$134,'Employee Mapping'!$L$10:$L$2009,BE$136)/COUNTA('Employee Mapping'!$G$10:$G$2009),""))</f>
        <v/>
      </c>
      <c r="BF189" s="57">
        <f>IF(OR($A189="",BF$136=""),"",IFERROR(COUNTIFS('Employee Mapping'!$J$10:$J$2009,$A189,'Employee Mapping'!$K$10:$K$2009,BF$134,'Employee Mapping'!$L$10:$L$2009,BF$136)/COUNTA('Employee Mapping'!$G$10:$G$2009),""))</f>
        <v/>
      </c>
      <c r="BG189" s="57">
        <f>IF(OR($A189="",BG$136=""),"",IFERROR(COUNTIFS('Employee Mapping'!$J$10:$J$2009,$A189,'Employee Mapping'!$K$10:$K$2009,BG$134,'Employee Mapping'!$L$10:$L$2009,BG$136)/COUNTA('Employee Mapping'!$G$10:$G$2009),""))</f>
        <v/>
      </c>
      <c r="BH189" s="57">
        <f>IF(OR($A189="",BH$136=""),"",IFERROR(COUNTIFS('Employee Mapping'!$J$10:$J$2009,$A189,'Employee Mapping'!$K$10:$K$2009,BH$134,'Employee Mapping'!$L$10:$L$2009,BH$136)/COUNTA('Employee Mapping'!$G$10:$G$2009),""))</f>
        <v/>
      </c>
      <c r="BI189" s="57">
        <f>IF(OR($A189="",BI$136=""),"",IFERROR(COUNTIFS('Employee Mapping'!$J$10:$J$2009,$A189,'Employee Mapping'!$K$10:$K$2009,BI$134,'Employee Mapping'!$L$10:$L$2009,BI$136)/COUNTA('Employee Mapping'!$G$10:$G$2009),""))</f>
        <v/>
      </c>
      <c r="BJ189" s="57">
        <f>IF(OR($A189="",BJ$136=""),"",IFERROR(COUNTIFS('Employee Mapping'!$J$10:$J$2009,$A189,'Employee Mapping'!$K$10:$K$2009,BJ$134,'Employee Mapping'!$L$10:$L$2009,BJ$136)/COUNTA('Employee Mapping'!$G$10:$G$2009),""))</f>
        <v/>
      </c>
      <c r="BK189" s="57">
        <f>IF(OR($A189="",BK$136=""),"",IFERROR(COUNTIFS('Employee Mapping'!$J$10:$J$2009,$A189,'Employee Mapping'!$K$10:$K$2009,BK$134,'Employee Mapping'!$L$10:$L$2009,BK$136)/COUNTA('Employee Mapping'!$G$10:$G$2009),""))</f>
        <v/>
      </c>
      <c r="BL189" s="57">
        <f>IF(OR($A189="",BL$136=""),"",IFERROR(COUNTIFS('Employee Mapping'!$J$10:$J$2009,$A189,'Employee Mapping'!$K$10:$K$2009,BL$134,'Employee Mapping'!$L$10:$L$2009,BL$136)/COUNTA('Employee Mapping'!$G$10:$G$2009),""))</f>
        <v/>
      </c>
      <c r="BM189" s="57">
        <f>IF(OR($A189="",BM$136=""),"",IFERROR(COUNTIFS('Employee Mapping'!$J$10:$J$2009,$A189,'Employee Mapping'!$K$10:$K$2009,BM$134,'Employee Mapping'!$L$10:$L$2009,BM$136)/COUNTA('Employee Mapping'!$G$10:$G$2009),""))</f>
        <v/>
      </c>
      <c r="BN189" s="57">
        <f>IF(OR($A189="",BN$136=""),"",IFERROR(COUNTIFS('Employee Mapping'!$J$10:$J$2009,$A189,'Employee Mapping'!$K$10:$K$2009,BN$134,'Employee Mapping'!$L$10:$L$2009,BN$136)/COUNTA('Employee Mapping'!$G$10:$G$2009),""))</f>
        <v/>
      </c>
      <c r="BO189" s="57">
        <f>IF(OR($A189="",BO$136=""),"",IFERROR(COUNTIFS('Employee Mapping'!$J$10:$J$2009,$A189,'Employee Mapping'!$K$10:$K$2009,BO$134,'Employee Mapping'!$L$10:$L$2009,BO$136)/COUNTA('Employee Mapping'!$G$10:$G$2009),""))</f>
        <v/>
      </c>
      <c r="BP189" s="57">
        <f>IF(OR($A189="",BP$136=""),"",IFERROR(COUNTIFS('Employee Mapping'!$J$10:$J$2009,$A189,'Employee Mapping'!$K$10:$K$2009,BP$134,'Employee Mapping'!$L$10:$L$2009,BP$136)/COUNTA('Employee Mapping'!$G$10:$G$2009),""))</f>
        <v/>
      </c>
      <c r="BQ189" s="57">
        <f>IF(OR($A189="",BQ$136=""),"",IFERROR(COUNTIFS('Employee Mapping'!$J$10:$J$2009,$A189,'Employee Mapping'!$K$10:$K$2009,BQ$134,'Employee Mapping'!$L$10:$L$2009,BQ$136)/COUNTA('Employee Mapping'!$G$10:$G$2009),""))</f>
        <v/>
      </c>
      <c r="BR189" s="57">
        <f>IF(OR($A189="",BR$136=""),"",IFERROR(COUNTIFS('Employee Mapping'!$J$10:$J$2009,$A189,'Employee Mapping'!$K$10:$K$2009,BR$134,'Employee Mapping'!$L$10:$L$2009,BR$136)/COUNTA('Employee Mapping'!$G$10:$G$2009),""))</f>
        <v/>
      </c>
      <c r="BS189" s="57">
        <f>IF(OR($A189="",BS$136=""),"",IFERROR(COUNTIFS('Employee Mapping'!$J$10:$J$2009,$A189,'Employee Mapping'!$K$10:$K$2009,BS$134,'Employee Mapping'!$L$10:$L$2009,BS$136)/COUNTA('Employee Mapping'!$G$10:$G$2009),""))</f>
        <v/>
      </c>
      <c r="BT189" s="57">
        <f>IF(OR($A189="",BT$136=""),"",IFERROR(COUNTIFS('Employee Mapping'!$J$10:$J$2009,$A189,'Employee Mapping'!$K$10:$K$2009,BT$134,'Employee Mapping'!$L$10:$L$2009,BT$136)/COUNTA('Employee Mapping'!$G$10:$G$2009),""))</f>
        <v/>
      </c>
      <c r="BU189" s="57">
        <f>IF(OR($A189="",BU$136=""),"",IFERROR(COUNTIFS('Employee Mapping'!$J$10:$J$2009,$A189,'Employee Mapping'!$K$10:$K$2009,BU$134,'Employee Mapping'!$L$10:$L$2009,BU$136)/COUNTA('Employee Mapping'!$G$10:$G$2009),""))</f>
        <v/>
      </c>
      <c r="BV189" s="57">
        <f>IF(OR($A189="",BV$136=""),"",IFERROR(COUNTIFS('Employee Mapping'!$J$10:$J$2009,$A189,'Employee Mapping'!$K$10:$K$2009,BV$134,'Employee Mapping'!$L$10:$L$2009,BV$136)/COUNTA('Employee Mapping'!$G$10:$G$2009),""))</f>
        <v/>
      </c>
      <c r="BW189" s="57">
        <f>IF(OR($A189="",BW$136=""),"",IFERROR(COUNTIFS('Employee Mapping'!$J$10:$J$2009,$A189,'Employee Mapping'!$K$10:$K$2009,BW$134,'Employee Mapping'!$L$10:$L$2009,BW$136)/COUNTA('Employee Mapping'!$G$10:$G$2009),""))</f>
        <v/>
      </c>
      <c r="BX189" s="57">
        <f>IF(OR($A189="",BX$136=""),"",IFERROR(COUNTIFS('Employee Mapping'!$J$10:$J$2009,$A189,'Employee Mapping'!$K$10:$K$2009,BX$134,'Employee Mapping'!$L$10:$L$2009,BX$136)/COUNTA('Employee Mapping'!$G$10:$G$2009),""))</f>
        <v/>
      </c>
      <c r="BY189" s="57">
        <f>IF(OR($A189="",BY$136=""),"",IFERROR(COUNTIFS('Employee Mapping'!$J$10:$J$2009,$A189,'Employee Mapping'!$K$10:$K$2009,BY$134,'Employee Mapping'!$L$10:$L$2009,BY$136)/COUNTA('Employee Mapping'!$G$10:$G$2009),""))</f>
        <v/>
      </c>
      <c r="BZ189" s="57">
        <f>IF(OR($A189="",BZ$136=""),"",IFERROR(COUNTIFS('Employee Mapping'!$J$10:$J$2009,$A189,'Employee Mapping'!$K$10:$K$2009,BZ$134,'Employee Mapping'!$L$10:$L$2009,BZ$136)/COUNTA('Employee Mapping'!$G$10:$G$2009),""))</f>
        <v/>
      </c>
      <c r="CA189" s="57">
        <f>IF(OR($A189="",CA$136=""),"",IFERROR(COUNTIFS('Employee Mapping'!$J$10:$J$2009,$A189,'Employee Mapping'!$K$10:$K$2009,CA$134,'Employee Mapping'!$L$10:$L$2009,CA$136)/COUNTA('Employee Mapping'!$G$10:$G$2009),""))</f>
        <v/>
      </c>
      <c r="CB189" s="57">
        <f>IF(OR($A189="",CB$136=""),"",IFERROR(COUNTIFS('Employee Mapping'!$J$10:$J$2009,$A189,'Employee Mapping'!$K$10:$K$2009,CB$134,'Employee Mapping'!$L$10:$L$2009,CB$136)/COUNTA('Employee Mapping'!$G$10:$G$2009),""))</f>
        <v/>
      </c>
      <c r="CC189" s="57">
        <f>IF(OR($A189="",CC$136=""),"",IFERROR(COUNTIFS('Employee Mapping'!$J$10:$J$2009,$A189,'Employee Mapping'!$K$10:$K$2009,CC$134,'Employee Mapping'!$L$10:$L$2009,CC$136)/COUNTA('Employee Mapping'!$G$10:$G$2009),""))</f>
        <v/>
      </c>
      <c r="CD189" s="57">
        <f>IF(OR($A189="",CD$136=""),"",IFERROR(COUNTIFS('Employee Mapping'!$J$10:$J$2009,$A189,'Employee Mapping'!$K$10:$K$2009,CD$134,'Employee Mapping'!$L$10:$L$2009,CD$136)/COUNTA('Employee Mapping'!$G$10:$G$2009),""))</f>
        <v/>
      </c>
      <c r="CE189" s="57">
        <f>IF(OR($A189="",CE$136=""),"",IFERROR(COUNTIFS('Employee Mapping'!$J$10:$J$2009,$A189,'Employee Mapping'!$K$10:$K$2009,CE$134,'Employee Mapping'!$L$10:$L$2009,CE$136)/COUNTA('Employee Mapping'!$G$10:$G$2009),""))</f>
        <v/>
      </c>
      <c r="CF189" s="57">
        <f>IF(OR($A189="",CF$136=""),"",IFERROR(COUNTIFS('Employee Mapping'!$J$10:$J$2009,$A189,'Employee Mapping'!$K$10:$K$2009,CF$134,'Employee Mapping'!$L$10:$L$2009,CF$136)/COUNTA('Employee Mapping'!$G$10:$G$2009),""))</f>
        <v/>
      </c>
      <c r="CG189" s="57">
        <f>IF(OR($A189="",CG$136=""),"",IFERROR(COUNTIFS('Employee Mapping'!$J$10:$J$2009,$A189,'Employee Mapping'!$K$10:$K$2009,CG$134,'Employee Mapping'!$L$10:$L$2009,CG$136)/COUNTA('Employee Mapping'!$G$10:$G$2009),""))</f>
        <v/>
      </c>
      <c r="CH189" s="57">
        <f>IF(OR($A189="",CH$136=""),"",IFERROR(COUNTIFS('Employee Mapping'!$J$10:$J$2009,$A189,'Employee Mapping'!$K$10:$K$2009,CH$134,'Employee Mapping'!$L$10:$L$2009,CH$136)/COUNTA('Employee Mapping'!$G$10:$G$2009),""))</f>
        <v/>
      </c>
      <c r="CI189" s="57">
        <f>IF(OR($A189="",CI$136=""),"",IFERROR(COUNTIFS('Employee Mapping'!$J$10:$J$2009,$A189,'Employee Mapping'!$K$10:$K$2009,CI$134,'Employee Mapping'!$L$10:$L$2009,CI$136)/COUNTA('Employee Mapping'!$G$10:$G$2009),""))</f>
        <v/>
      </c>
      <c r="CJ189" s="57">
        <f>IF(OR($A189="",CJ$136=""),"",IFERROR(COUNTIFS('Employee Mapping'!$J$10:$J$2009,$A189,'Employee Mapping'!$K$10:$K$2009,CJ$134,'Employee Mapping'!$L$10:$L$2009,CJ$136)/COUNTA('Employee Mapping'!$G$10:$G$2009),""))</f>
        <v/>
      </c>
      <c r="CK189" s="57">
        <f>IF(OR($A189="",CK$136=""),"",IFERROR(COUNTIFS('Employee Mapping'!$J$10:$J$2009,$A189,'Employee Mapping'!$K$10:$K$2009,CK$134,'Employee Mapping'!$L$10:$L$2009,CK$136)/COUNTA('Employee Mapping'!$G$10:$G$2009),""))</f>
        <v/>
      </c>
      <c r="CL189" s="57">
        <f>IF(OR($A189="",CL$136=""),"",IFERROR(COUNTIFS('Employee Mapping'!$J$10:$J$2009,$A189,'Employee Mapping'!$K$10:$K$2009,CL$134,'Employee Mapping'!$L$10:$L$2009,CL$136)/COUNTA('Employee Mapping'!$G$10:$G$2009),""))</f>
        <v/>
      </c>
      <c r="CM189" s="57">
        <f>IF(OR($A189="",CM$136=""),"",IFERROR(COUNTIFS('Employee Mapping'!$J$10:$J$2009,$A189,'Employee Mapping'!$K$10:$K$2009,CM$134,'Employee Mapping'!$L$10:$L$2009,CM$136)/COUNTA('Employee Mapping'!$G$10:$G$2009),""))</f>
        <v/>
      </c>
      <c r="CN189" s="57">
        <f>IF(OR($A189="",CN$136=""),"",IFERROR(COUNTIFS('Employee Mapping'!$J$10:$J$2009,$A189,'Employee Mapping'!$K$10:$K$2009,CN$134,'Employee Mapping'!$L$10:$L$2009,CN$136)/COUNTA('Employee Mapping'!$G$10:$G$2009),""))</f>
        <v/>
      </c>
      <c r="CO189" s="57">
        <f>IF(OR($A189="",CO$136=""),"",IFERROR(COUNTIFS('Employee Mapping'!$J$10:$J$2009,$A189,'Employee Mapping'!$K$10:$K$2009,CO$134,'Employee Mapping'!$L$10:$L$2009,CO$136)/COUNTA('Employee Mapping'!$G$10:$G$2009),""))</f>
        <v/>
      </c>
      <c r="CP189" s="57">
        <f>IF(OR($A189="",CP$136=""),"",IFERROR(COUNTIFS('Employee Mapping'!$J$10:$J$2009,$A189,'Employee Mapping'!$K$10:$K$2009,CP$134,'Employee Mapping'!$L$10:$L$2009,CP$136)/COUNTA('Employee Mapping'!$G$10:$G$2009),""))</f>
        <v/>
      </c>
      <c r="CQ189" s="57">
        <f>IF(OR($A189="",CQ$136=""),"",IFERROR(COUNTIFS('Employee Mapping'!$J$10:$J$2009,$A189,'Employee Mapping'!$K$10:$K$2009,CQ$134,'Employee Mapping'!$L$10:$L$2009,CQ$136)/COUNTA('Employee Mapping'!$G$10:$G$2009),""))</f>
        <v/>
      </c>
      <c r="CR189" s="57">
        <f>IF(OR($A189="",CR$136=""),"",IFERROR(COUNTIFS('Employee Mapping'!$J$10:$J$2009,$A189,'Employee Mapping'!$K$10:$K$2009,CR$134,'Employee Mapping'!$L$10:$L$2009,CR$136)/COUNTA('Employee Mapping'!$G$10:$G$2009),""))</f>
        <v/>
      </c>
      <c r="CS189" s="57">
        <f>IF(OR($A189="",CS$136=""),"",IFERROR(COUNTIFS('Employee Mapping'!$J$10:$J$2009,$A189,'Employee Mapping'!$K$10:$K$2009,CS$134,'Employee Mapping'!$L$10:$L$2009,CS$136)/COUNTA('Employee Mapping'!$G$10:$G$2009),""))</f>
        <v/>
      </c>
      <c r="CT189" s="57">
        <f>IF(OR($A189="",CT$136=""),"",IFERROR(COUNTIFS('Employee Mapping'!$J$10:$J$2009,$A189,'Employee Mapping'!$K$10:$K$2009,CT$134,'Employee Mapping'!$L$10:$L$2009,CT$136)/COUNTA('Employee Mapping'!$G$10:$G$2009),""))</f>
        <v/>
      </c>
      <c r="CU189" s="58">
        <f>IF($A189="","",SUM(C189:CT189))</f>
        <v/>
      </c>
    </row>
    <row r="190">
      <c r="A190">
        <f>IF(SETUP!$C201="","",SETUP!$C201)</f>
        <v/>
      </c>
      <c r="B190" s="9">
        <f>IF(SETUP!$C201="","",SETUP!$B201&amp;" / "&amp;SETUP!$D201)</f>
        <v/>
      </c>
      <c r="C190" s="57">
        <f>IF(OR($A190="",C$136=""),"",IFERROR(COUNTIFS('Employee Mapping'!$J$10:$J$2009,$A190,'Employee Mapping'!$K$10:$K$2009,C$134,'Employee Mapping'!$L$10:$L$2009,C$136)/COUNTA('Employee Mapping'!$G$10:$G$2009),""))</f>
        <v/>
      </c>
      <c r="D190" s="57">
        <f>IF(OR($A190="",D$136=""),"",IFERROR(COUNTIFS('Employee Mapping'!$J$10:$J$2009,$A190,'Employee Mapping'!$K$10:$K$2009,D$134,'Employee Mapping'!$L$10:$L$2009,D$136)/COUNTA('Employee Mapping'!$G$10:$G$2009),""))</f>
        <v/>
      </c>
      <c r="E190" s="57">
        <f>IF(OR($A190="",E$136=""),"",IFERROR(COUNTIFS('Employee Mapping'!$J$10:$J$2009,$A190,'Employee Mapping'!$K$10:$K$2009,E$134,'Employee Mapping'!$L$10:$L$2009,E$136)/COUNTA('Employee Mapping'!$G$10:$G$2009),""))</f>
        <v/>
      </c>
      <c r="F190" s="57">
        <f>IF(OR($A190="",F$136=""),"",IFERROR(COUNTIFS('Employee Mapping'!$J$10:$J$2009,$A190,'Employee Mapping'!$K$10:$K$2009,F$134,'Employee Mapping'!$L$10:$L$2009,F$136)/COUNTA('Employee Mapping'!$G$10:$G$2009),""))</f>
        <v/>
      </c>
      <c r="G190" s="57">
        <f>IF(OR($A190="",G$136=""),"",IFERROR(COUNTIFS('Employee Mapping'!$J$10:$J$2009,$A190,'Employee Mapping'!$K$10:$K$2009,G$134,'Employee Mapping'!$L$10:$L$2009,G$136)/COUNTA('Employee Mapping'!$G$10:$G$2009),""))</f>
        <v/>
      </c>
      <c r="H190" s="57">
        <f>IF(OR($A190="",H$136=""),"",IFERROR(COUNTIFS('Employee Mapping'!$J$10:$J$2009,$A190,'Employee Mapping'!$K$10:$K$2009,H$134,'Employee Mapping'!$L$10:$L$2009,H$136)/COUNTA('Employee Mapping'!$G$10:$G$2009),""))</f>
        <v/>
      </c>
      <c r="I190" s="57">
        <f>IF(OR($A190="",I$136=""),"",IFERROR(COUNTIFS('Employee Mapping'!$J$10:$J$2009,$A190,'Employee Mapping'!$K$10:$K$2009,I$134,'Employee Mapping'!$L$10:$L$2009,I$136)/COUNTA('Employee Mapping'!$G$10:$G$2009),""))</f>
        <v/>
      </c>
      <c r="J190" s="57">
        <f>IF(OR($A190="",J$136=""),"",IFERROR(COUNTIFS('Employee Mapping'!$J$10:$J$2009,$A190,'Employee Mapping'!$K$10:$K$2009,J$134,'Employee Mapping'!$L$10:$L$2009,J$136)/COUNTA('Employee Mapping'!$G$10:$G$2009),""))</f>
        <v/>
      </c>
      <c r="K190" s="57">
        <f>IF(OR($A190="",K$136=""),"",IFERROR(COUNTIFS('Employee Mapping'!$J$10:$J$2009,$A190,'Employee Mapping'!$K$10:$K$2009,K$134,'Employee Mapping'!$L$10:$L$2009,K$136)/COUNTA('Employee Mapping'!$G$10:$G$2009),""))</f>
        <v/>
      </c>
      <c r="L190" s="57">
        <f>IF(OR($A190="",L$136=""),"",IFERROR(COUNTIFS('Employee Mapping'!$J$10:$J$2009,$A190,'Employee Mapping'!$K$10:$K$2009,L$134,'Employee Mapping'!$L$10:$L$2009,L$136)/COUNTA('Employee Mapping'!$G$10:$G$2009),""))</f>
        <v/>
      </c>
      <c r="M190" s="57">
        <f>IF(OR($A190="",M$136=""),"",IFERROR(COUNTIFS('Employee Mapping'!$J$10:$J$2009,$A190,'Employee Mapping'!$K$10:$K$2009,M$134,'Employee Mapping'!$L$10:$L$2009,M$136)/COUNTA('Employee Mapping'!$G$10:$G$2009),""))</f>
        <v/>
      </c>
      <c r="N190" s="57">
        <f>IF(OR($A190="",N$136=""),"",IFERROR(COUNTIFS('Employee Mapping'!$J$10:$J$2009,$A190,'Employee Mapping'!$K$10:$K$2009,N$134,'Employee Mapping'!$L$10:$L$2009,N$136)/COUNTA('Employee Mapping'!$G$10:$G$2009),""))</f>
        <v/>
      </c>
      <c r="O190" s="57">
        <f>IF(OR($A190="",O$136=""),"",IFERROR(COUNTIFS('Employee Mapping'!$J$10:$J$2009,$A190,'Employee Mapping'!$K$10:$K$2009,O$134,'Employee Mapping'!$L$10:$L$2009,O$136)/COUNTA('Employee Mapping'!$G$10:$G$2009),""))</f>
        <v/>
      </c>
      <c r="P190" s="57">
        <f>IF(OR($A190="",P$136=""),"",IFERROR(COUNTIFS('Employee Mapping'!$J$10:$J$2009,$A190,'Employee Mapping'!$K$10:$K$2009,P$134,'Employee Mapping'!$L$10:$L$2009,P$136)/COUNTA('Employee Mapping'!$G$10:$G$2009),""))</f>
        <v/>
      </c>
      <c r="Q190" s="57">
        <f>IF(OR($A190="",Q$136=""),"",IFERROR(COUNTIFS('Employee Mapping'!$J$10:$J$2009,$A190,'Employee Mapping'!$K$10:$K$2009,Q$134,'Employee Mapping'!$L$10:$L$2009,Q$136)/COUNTA('Employee Mapping'!$G$10:$G$2009),""))</f>
        <v/>
      </c>
      <c r="R190" s="57">
        <f>IF(OR($A190="",R$136=""),"",IFERROR(COUNTIFS('Employee Mapping'!$J$10:$J$2009,$A190,'Employee Mapping'!$K$10:$K$2009,R$134,'Employee Mapping'!$L$10:$L$2009,R$136)/COUNTA('Employee Mapping'!$G$10:$G$2009),""))</f>
        <v/>
      </c>
      <c r="S190" s="57">
        <f>IF(OR($A190="",S$136=""),"",IFERROR(COUNTIFS('Employee Mapping'!$J$10:$J$2009,$A190,'Employee Mapping'!$K$10:$K$2009,S$134,'Employee Mapping'!$L$10:$L$2009,S$136)/COUNTA('Employee Mapping'!$G$10:$G$2009),""))</f>
        <v/>
      </c>
      <c r="T190" s="57">
        <f>IF(OR($A190="",T$136=""),"",IFERROR(COUNTIFS('Employee Mapping'!$J$10:$J$2009,$A190,'Employee Mapping'!$K$10:$K$2009,T$134,'Employee Mapping'!$L$10:$L$2009,T$136)/COUNTA('Employee Mapping'!$G$10:$G$2009),""))</f>
        <v/>
      </c>
      <c r="U190" s="57">
        <f>IF(OR($A190="",U$136=""),"",IFERROR(COUNTIFS('Employee Mapping'!$J$10:$J$2009,$A190,'Employee Mapping'!$K$10:$K$2009,U$134,'Employee Mapping'!$L$10:$L$2009,U$136)/COUNTA('Employee Mapping'!$G$10:$G$2009),""))</f>
        <v/>
      </c>
      <c r="V190" s="57">
        <f>IF(OR($A190="",V$136=""),"",IFERROR(COUNTIFS('Employee Mapping'!$J$10:$J$2009,$A190,'Employee Mapping'!$K$10:$K$2009,V$134,'Employee Mapping'!$L$10:$L$2009,V$136)/COUNTA('Employee Mapping'!$G$10:$G$2009),""))</f>
        <v/>
      </c>
      <c r="W190" s="57">
        <f>IF(OR($A190="",W$136=""),"",IFERROR(COUNTIFS('Employee Mapping'!$J$10:$J$2009,$A190,'Employee Mapping'!$K$10:$K$2009,W$134,'Employee Mapping'!$L$10:$L$2009,W$136)/COUNTA('Employee Mapping'!$G$10:$G$2009),""))</f>
        <v/>
      </c>
      <c r="X190" s="57">
        <f>IF(OR($A190="",X$136=""),"",IFERROR(COUNTIFS('Employee Mapping'!$J$10:$J$2009,$A190,'Employee Mapping'!$K$10:$K$2009,X$134,'Employee Mapping'!$L$10:$L$2009,X$136)/COUNTA('Employee Mapping'!$G$10:$G$2009),""))</f>
        <v/>
      </c>
      <c r="Y190" s="57">
        <f>IF(OR($A190="",Y$136=""),"",IFERROR(COUNTIFS('Employee Mapping'!$J$10:$J$2009,$A190,'Employee Mapping'!$K$10:$K$2009,Y$134,'Employee Mapping'!$L$10:$L$2009,Y$136)/COUNTA('Employee Mapping'!$G$10:$G$2009),""))</f>
        <v/>
      </c>
      <c r="Z190" s="57">
        <f>IF(OR($A190="",Z$136=""),"",IFERROR(COUNTIFS('Employee Mapping'!$J$10:$J$2009,$A190,'Employee Mapping'!$K$10:$K$2009,Z$134,'Employee Mapping'!$L$10:$L$2009,Z$136)/COUNTA('Employee Mapping'!$G$10:$G$2009),""))</f>
        <v/>
      </c>
      <c r="AA190" s="57">
        <f>IF(OR($A190="",AA$136=""),"",IFERROR(COUNTIFS('Employee Mapping'!$J$10:$J$2009,$A190,'Employee Mapping'!$K$10:$K$2009,AA$134,'Employee Mapping'!$L$10:$L$2009,AA$136)/COUNTA('Employee Mapping'!$G$10:$G$2009),""))</f>
        <v/>
      </c>
      <c r="AB190" s="57">
        <f>IF(OR($A190="",AB$136=""),"",IFERROR(COUNTIFS('Employee Mapping'!$J$10:$J$2009,$A190,'Employee Mapping'!$K$10:$K$2009,AB$134,'Employee Mapping'!$L$10:$L$2009,AB$136)/COUNTA('Employee Mapping'!$G$10:$G$2009),""))</f>
        <v/>
      </c>
      <c r="AC190" s="57">
        <f>IF(OR($A190="",AC$136=""),"",IFERROR(COUNTIFS('Employee Mapping'!$J$10:$J$2009,$A190,'Employee Mapping'!$K$10:$K$2009,AC$134,'Employee Mapping'!$L$10:$L$2009,AC$136)/COUNTA('Employee Mapping'!$G$10:$G$2009),""))</f>
        <v/>
      </c>
      <c r="AD190" s="57">
        <f>IF(OR($A190="",AD$136=""),"",IFERROR(COUNTIFS('Employee Mapping'!$J$10:$J$2009,$A190,'Employee Mapping'!$K$10:$K$2009,AD$134,'Employee Mapping'!$L$10:$L$2009,AD$136)/COUNTA('Employee Mapping'!$G$10:$G$2009),""))</f>
        <v/>
      </c>
      <c r="AE190" s="57">
        <f>IF(OR($A190="",AE$136=""),"",IFERROR(COUNTIFS('Employee Mapping'!$J$10:$J$2009,$A190,'Employee Mapping'!$K$10:$K$2009,AE$134,'Employee Mapping'!$L$10:$L$2009,AE$136)/COUNTA('Employee Mapping'!$G$10:$G$2009),""))</f>
        <v/>
      </c>
      <c r="AF190" s="57">
        <f>IF(OR($A190="",AF$136=""),"",IFERROR(COUNTIFS('Employee Mapping'!$J$10:$J$2009,$A190,'Employee Mapping'!$K$10:$K$2009,AF$134,'Employee Mapping'!$L$10:$L$2009,AF$136)/COUNTA('Employee Mapping'!$G$10:$G$2009),""))</f>
        <v/>
      </c>
      <c r="AG190" s="57">
        <f>IF(OR($A190="",AG$136=""),"",IFERROR(COUNTIFS('Employee Mapping'!$J$10:$J$2009,$A190,'Employee Mapping'!$K$10:$K$2009,AG$134,'Employee Mapping'!$L$10:$L$2009,AG$136)/COUNTA('Employee Mapping'!$G$10:$G$2009),""))</f>
        <v/>
      </c>
      <c r="AH190" s="57">
        <f>IF(OR($A190="",AH$136=""),"",IFERROR(COUNTIFS('Employee Mapping'!$J$10:$J$2009,$A190,'Employee Mapping'!$K$10:$K$2009,AH$134,'Employee Mapping'!$L$10:$L$2009,AH$136)/COUNTA('Employee Mapping'!$G$10:$G$2009),""))</f>
        <v/>
      </c>
      <c r="AI190" s="57">
        <f>IF(OR($A190="",AI$136=""),"",IFERROR(COUNTIFS('Employee Mapping'!$J$10:$J$2009,$A190,'Employee Mapping'!$K$10:$K$2009,AI$134,'Employee Mapping'!$L$10:$L$2009,AI$136)/COUNTA('Employee Mapping'!$G$10:$G$2009),""))</f>
        <v/>
      </c>
      <c r="AJ190" s="57">
        <f>IF(OR($A190="",AJ$136=""),"",IFERROR(COUNTIFS('Employee Mapping'!$J$10:$J$2009,$A190,'Employee Mapping'!$K$10:$K$2009,AJ$134,'Employee Mapping'!$L$10:$L$2009,AJ$136)/COUNTA('Employee Mapping'!$G$10:$G$2009),""))</f>
        <v/>
      </c>
      <c r="AK190" s="57">
        <f>IF(OR($A190="",AK$136=""),"",IFERROR(COUNTIFS('Employee Mapping'!$J$10:$J$2009,$A190,'Employee Mapping'!$K$10:$K$2009,AK$134,'Employee Mapping'!$L$10:$L$2009,AK$136)/COUNTA('Employee Mapping'!$G$10:$G$2009),""))</f>
        <v/>
      </c>
      <c r="AL190" s="57">
        <f>IF(OR($A190="",AL$136=""),"",IFERROR(COUNTIFS('Employee Mapping'!$J$10:$J$2009,$A190,'Employee Mapping'!$K$10:$K$2009,AL$134,'Employee Mapping'!$L$10:$L$2009,AL$136)/COUNTA('Employee Mapping'!$G$10:$G$2009),""))</f>
        <v/>
      </c>
      <c r="AM190" s="57">
        <f>IF(OR($A190="",AM$136=""),"",IFERROR(COUNTIFS('Employee Mapping'!$J$10:$J$2009,$A190,'Employee Mapping'!$K$10:$K$2009,AM$134,'Employee Mapping'!$L$10:$L$2009,AM$136)/COUNTA('Employee Mapping'!$G$10:$G$2009),""))</f>
        <v/>
      </c>
      <c r="AN190" s="57">
        <f>IF(OR($A190="",AN$136=""),"",IFERROR(COUNTIFS('Employee Mapping'!$J$10:$J$2009,$A190,'Employee Mapping'!$K$10:$K$2009,AN$134,'Employee Mapping'!$L$10:$L$2009,AN$136)/COUNTA('Employee Mapping'!$G$10:$G$2009),""))</f>
        <v/>
      </c>
      <c r="AO190" s="57">
        <f>IF(OR($A190="",AO$136=""),"",IFERROR(COUNTIFS('Employee Mapping'!$J$10:$J$2009,$A190,'Employee Mapping'!$K$10:$K$2009,AO$134,'Employee Mapping'!$L$10:$L$2009,AO$136)/COUNTA('Employee Mapping'!$G$10:$G$2009),""))</f>
        <v/>
      </c>
      <c r="AP190" s="57">
        <f>IF(OR($A190="",AP$136=""),"",IFERROR(COUNTIFS('Employee Mapping'!$J$10:$J$2009,$A190,'Employee Mapping'!$K$10:$K$2009,AP$134,'Employee Mapping'!$L$10:$L$2009,AP$136)/COUNTA('Employee Mapping'!$G$10:$G$2009),""))</f>
        <v/>
      </c>
      <c r="AQ190" s="57">
        <f>IF(OR($A190="",AQ$136=""),"",IFERROR(COUNTIFS('Employee Mapping'!$J$10:$J$2009,$A190,'Employee Mapping'!$K$10:$K$2009,AQ$134,'Employee Mapping'!$L$10:$L$2009,AQ$136)/COUNTA('Employee Mapping'!$G$10:$G$2009),""))</f>
        <v/>
      </c>
      <c r="AR190" s="57">
        <f>IF(OR($A190="",AR$136=""),"",IFERROR(COUNTIFS('Employee Mapping'!$J$10:$J$2009,$A190,'Employee Mapping'!$K$10:$K$2009,AR$134,'Employee Mapping'!$L$10:$L$2009,AR$136)/COUNTA('Employee Mapping'!$G$10:$G$2009),""))</f>
        <v/>
      </c>
      <c r="AS190" s="57">
        <f>IF(OR($A190="",AS$136=""),"",IFERROR(COUNTIFS('Employee Mapping'!$J$10:$J$2009,$A190,'Employee Mapping'!$K$10:$K$2009,AS$134,'Employee Mapping'!$L$10:$L$2009,AS$136)/COUNTA('Employee Mapping'!$G$10:$G$2009),""))</f>
        <v/>
      </c>
      <c r="AT190" s="57">
        <f>IF(OR($A190="",AT$136=""),"",IFERROR(COUNTIFS('Employee Mapping'!$J$10:$J$2009,$A190,'Employee Mapping'!$K$10:$K$2009,AT$134,'Employee Mapping'!$L$10:$L$2009,AT$136)/COUNTA('Employee Mapping'!$G$10:$G$2009),""))</f>
        <v/>
      </c>
      <c r="AU190" s="57">
        <f>IF(OR($A190="",AU$136=""),"",IFERROR(COUNTIFS('Employee Mapping'!$J$10:$J$2009,$A190,'Employee Mapping'!$K$10:$K$2009,AU$134,'Employee Mapping'!$L$10:$L$2009,AU$136)/COUNTA('Employee Mapping'!$G$10:$G$2009),""))</f>
        <v/>
      </c>
      <c r="AV190" s="57">
        <f>IF(OR($A190="",AV$136=""),"",IFERROR(COUNTIFS('Employee Mapping'!$J$10:$J$2009,$A190,'Employee Mapping'!$K$10:$K$2009,AV$134,'Employee Mapping'!$L$10:$L$2009,AV$136)/COUNTA('Employee Mapping'!$G$10:$G$2009),""))</f>
        <v/>
      </c>
      <c r="AW190" s="57">
        <f>IF(OR($A190="",AW$136=""),"",IFERROR(COUNTIFS('Employee Mapping'!$J$10:$J$2009,$A190,'Employee Mapping'!$K$10:$K$2009,AW$134,'Employee Mapping'!$L$10:$L$2009,AW$136)/COUNTA('Employee Mapping'!$G$10:$G$2009),""))</f>
        <v/>
      </c>
      <c r="AX190" s="57">
        <f>IF(OR($A190="",AX$136=""),"",IFERROR(COUNTIFS('Employee Mapping'!$J$10:$J$2009,$A190,'Employee Mapping'!$K$10:$K$2009,AX$134,'Employee Mapping'!$L$10:$L$2009,AX$136)/COUNTA('Employee Mapping'!$G$10:$G$2009),""))</f>
        <v/>
      </c>
      <c r="AY190" s="57">
        <f>IF(OR($A190="",AY$136=""),"",IFERROR(COUNTIFS('Employee Mapping'!$J$10:$J$2009,$A190,'Employee Mapping'!$K$10:$K$2009,AY$134,'Employee Mapping'!$L$10:$L$2009,AY$136)/COUNTA('Employee Mapping'!$G$10:$G$2009),""))</f>
        <v/>
      </c>
      <c r="AZ190" s="57">
        <f>IF(OR($A190="",AZ$136=""),"",IFERROR(COUNTIFS('Employee Mapping'!$J$10:$J$2009,$A190,'Employee Mapping'!$K$10:$K$2009,AZ$134,'Employee Mapping'!$L$10:$L$2009,AZ$136)/COUNTA('Employee Mapping'!$G$10:$G$2009),""))</f>
        <v/>
      </c>
      <c r="BA190" s="57">
        <f>IF(OR($A190="",BA$136=""),"",IFERROR(COUNTIFS('Employee Mapping'!$J$10:$J$2009,$A190,'Employee Mapping'!$K$10:$K$2009,BA$134,'Employee Mapping'!$L$10:$L$2009,BA$136)/COUNTA('Employee Mapping'!$G$10:$G$2009),""))</f>
        <v/>
      </c>
      <c r="BB190" s="57">
        <f>IF(OR($A190="",BB$136=""),"",IFERROR(COUNTIFS('Employee Mapping'!$J$10:$J$2009,$A190,'Employee Mapping'!$K$10:$K$2009,BB$134,'Employee Mapping'!$L$10:$L$2009,BB$136)/COUNTA('Employee Mapping'!$G$10:$G$2009),""))</f>
        <v/>
      </c>
      <c r="BC190" s="57">
        <f>IF(OR($A190="",BC$136=""),"",IFERROR(COUNTIFS('Employee Mapping'!$J$10:$J$2009,$A190,'Employee Mapping'!$K$10:$K$2009,BC$134,'Employee Mapping'!$L$10:$L$2009,BC$136)/COUNTA('Employee Mapping'!$G$10:$G$2009),""))</f>
        <v/>
      </c>
      <c r="BD190" s="57">
        <f>IF(OR($A190="",BD$136=""),"",IFERROR(COUNTIFS('Employee Mapping'!$J$10:$J$2009,$A190,'Employee Mapping'!$K$10:$K$2009,BD$134,'Employee Mapping'!$L$10:$L$2009,BD$136)/COUNTA('Employee Mapping'!$G$10:$G$2009),""))</f>
        <v/>
      </c>
      <c r="BE190" s="57">
        <f>IF(OR($A190="",BE$136=""),"",IFERROR(COUNTIFS('Employee Mapping'!$J$10:$J$2009,$A190,'Employee Mapping'!$K$10:$K$2009,BE$134,'Employee Mapping'!$L$10:$L$2009,BE$136)/COUNTA('Employee Mapping'!$G$10:$G$2009),""))</f>
        <v/>
      </c>
      <c r="BF190" s="57">
        <f>IF(OR($A190="",BF$136=""),"",IFERROR(COUNTIFS('Employee Mapping'!$J$10:$J$2009,$A190,'Employee Mapping'!$K$10:$K$2009,BF$134,'Employee Mapping'!$L$10:$L$2009,BF$136)/COUNTA('Employee Mapping'!$G$10:$G$2009),""))</f>
        <v/>
      </c>
      <c r="BG190" s="57">
        <f>IF(OR($A190="",BG$136=""),"",IFERROR(COUNTIFS('Employee Mapping'!$J$10:$J$2009,$A190,'Employee Mapping'!$K$10:$K$2009,BG$134,'Employee Mapping'!$L$10:$L$2009,BG$136)/COUNTA('Employee Mapping'!$G$10:$G$2009),""))</f>
        <v/>
      </c>
      <c r="BH190" s="57">
        <f>IF(OR($A190="",BH$136=""),"",IFERROR(COUNTIFS('Employee Mapping'!$J$10:$J$2009,$A190,'Employee Mapping'!$K$10:$K$2009,BH$134,'Employee Mapping'!$L$10:$L$2009,BH$136)/COUNTA('Employee Mapping'!$G$10:$G$2009),""))</f>
        <v/>
      </c>
      <c r="BI190" s="57">
        <f>IF(OR($A190="",BI$136=""),"",IFERROR(COUNTIFS('Employee Mapping'!$J$10:$J$2009,$A190,'Employee Mapping'!$K$10:$K$2009,BI$134,'Employee Mapping'!$L$10:$L$2009,BI$136)/COUNTA('Employee Mapping'!$G$10:$G$2009),""))</f>
        <v/>
      </c>
      <c r="BJ190" s="57">
        <f>IF(OR($A190="",BJ$136=""),"",IFERROR(COUNTIFS('Employee Mapping'!$J$10:$J$2009,$A190,'Employee Mapping'!$K$10:$K$2009,BJ$134,'Employee Mapping'!$L$10:$L$2009,BJ$136)/COUNTA('Employee Mapping'!$G$10:$G$2009),""))</f>
        <v/>
      </c>
      <c r="BK190" s="57">
        <f>IF(OR($A190="",BK$136=""),"",IFERROR(COUNTIFS('Employee Mapping'!$J$10:$J$2009,$A190,'Employee Mapping'!$K$10:$K$2009,BK$134,'Employee Mapping'!$L$10:$L$2009,BK$136)/COUNTA('Employee Mapping'!$G$10:$G$2009),""))</f>
        <v/>
      </c>
      <c r="BL190" s="57">
        <f>IF(OR($A190="",BL$136=""),"",IFERROR(COUNTIFS('Employee Mapping'!$J$10:$J$2009,$A190,'Employee Mapping'!$K$10:$K$2009,BL$134,'Employee Mapping'!$L$10:$L$2009,BL$136)/COUNTA('Employee Mapping'!$G$10:$G$2009),""))</f>
        <v/>
      </c>
      <c r="BM190" s="57">
        <f>IF(OR($A190="",BM$136=""),"",IFERROR(COUNTIFS('Employee Mapping'!$J$10:$J$2009,$A190,'Employee Mapping'!$K$10:$K$2009,BM$134,'Employee Mapping'!$L$10:$L$2009,BM$136)/COUNTA('Employee Mapping'!$G$10:$G$2009),""))</f>
        <v/>
      </c>
      <c r="BN190" s="57">
        <f>IF(OR($A190="",BN$136=""),"",IFERROR(COUNTIFS('Employee Mapping'!$J$10:$J$2009,$A190,'Employee Mapping'!$K$10:$K$2009,BN$134,'Employee Mapping'!$L$10:$L$2009,BN$136)/COUNTA('Employee Mapping'!$G$10:$G$2009),""))</f>
        <v/>
      </c>
      <c r="BO190" s="57">
        <f>IF(OR($A190="",BO$136=""),"",IFERROR(COUNTIFS('Employee Mapping'!$J$10:$J$2009,$A190,'Employee Mapping'!$K$10:$K$2009,BO$134,'Employee Mapping'!$L$10:$L$2009,BO$136)/COUNTA('Employee Mapping'!$G$10:$G$2009),""))</f>
        <v/>
      </c>
      <c r="BP190" s="57">
        <f>IF(OR($A190="",BP$136=""),"",IFERROR(COUNTIFS('Employee Mapping'!$J$10:$J$2009,$A190,'Employee Mapping'!$K$10:$K$2009,BP$134,'Employee Mapping'!$L$10:$L$2009,BP$136)/COUNTA('Employee Mapping'!$G$10:$G$2009),""))</f>
        <v/>
      </c>
      <c r="BQ190" s="57">
        <f>IF(OR($A190="",BQ$136=""),"",IFERROR(COUNTIFS('Employee Mapping'!$J$10:$J$2009,$A190,'Employee Mapping'!$K$10:$K$2009,BQ$134,'Employee Mapping'!$L$10:$L$2009,BQ$136)/COUNTA('Employee Mapping'!$G$10:$G$2009),""))</f>
        <v/>
      </c>
      <c r="BR190" s="57">
        <f>IF(OR($A190="",BR$136=""),"",IFERROR(COUNTIFS('Employee Mapping'!$J$10:$J$2009,$A190,'Employee Mapping'!$K$10:$K$2009,BR$134,'Employee Mapping'!$L$10:$L$2009,BR$136)/COUNTA('Employee Mapping'!$G$10:$G$2009),""))</f>
        <v/>
      </c>
      <c r="BS190" s="57">
        <f>IF(OR($A190="",BS$136=""),"",IFERROR(COUNTIFS('Employee Mapping'!$J$10:$J$2009,$A190,'Employee Mapping'!$K$10:$K$2009,BS$134,'Employee Mapping'!$L$10:$L$2009,BS$136)/COUNTA('Employee Mapping'!$G$10:$G$2009),""))</f>
        <v/>
      </c>
      <c r="BT190" s="57">
        <f>IF(OR($A190="",BT$136=""),"",IFERROR(COUNTIFS('Employee Mapping'!$J$10:$J$2009,$A190,'Employee Mapping'!$K$10:$K$2009,BT$134,'Employee Mapping'!$L$10:$L$2009,BT$136)/COUNTA('Employee Mapping'!$G$10:$G$2009),""))</f>
        <v/>
      </c>
      <c r="BU190" s="57">
        <f>IF(OR($A190="",BU$136=""),"",IFERROR(COUNTIFS('Employee Mapping'!$J$10:$J$2009,$A190,'Employee Mapping'!$K$10:$K$2009,BU$134,'Employee Mapping'!$L$10:$L$2009,BU$136)/COUNTA('Employee Mapping'!$G$10:$G$2009),""))</f>
        <v/>
      </c>
      <c r="BV190" s="57">
        <f>IF(OR($A190="",BV$136=""),"",IFERROR(COUNTIFS('Employee Mapping'!$J$10:$J$2009,$A190,'Employee Mapping'!$K$10:$K$2009,BV$134,'Employee Mapping'!$L$10:$L$2009,BV$136)/COUNTA('Employee Mapping'!$G$10:$G$2009),""))</f>
        <v/>
      </c>
      <c r="BW190" s="57">
        <f>IF(OR($A190="",BW$136=""),"",IFERROR(COUNTIFS('Employee Mapping'!$J$10:$J$2009,$A190,'Employee Mapping'!$K$10:$K$2009,BW$134,'Employee Mapping'!$L$10:$L$2009,BW$136)/COUNTA('Employee Mapping'!$G$10:$G$2009),""))</f>
        <v/>
      </c>
      <c r="BX190" s="57">
        <f>IF(OR($A190="",BX$136=""),"",IFERROR(COUNTIFS('Employee Mapping'!$J$10:$J$2009,$A190,'Employee Mapping'!$K$10:$K$2009,BX$134,'Employee Mapping'!$L$10:$L$2009,BX$136)/COUNTA('Employee Mapping'!$G$10:$G$2009),""))</f>
        <v/>
      </c>
      <c r="BY190" s="57">
        <f>IF(OR($A190="",BY$136=""),"",IFERROR(COUNTIFS('Employee Mapping'!$J$10:$J$2009,$A190,'Employee Mapping'!$K$10:$K$2009,BY$134,'Employee Mapping'!$L$10:$L$2009,BY$136)/COUNTA('Employee Mapping'!$G$10:$G$2009),""))</f>
        <v/>
      </c>
      <c r="BZ190" s="57">
        <f>IF(OR($A190="",BZ$136=""),"",IFERROR(COUNTIFS('Employee Mapping'!$J$10:$J$2009,$A190,'Employee Mapping'!$K$10:$K$2009,BZ$134,'Employee Mapping'!$L$10:$L$2009,BZ$136)/COUNTA('Employee Mapping'!$G$10:$G$2009),""))</f>
        <v/>
      </c>
      <c r="CA190" s="57">
        <f>IF(OR($A190="",CA$136=""),"",IFERROR(COUNTIFS('Employee Mapping'!$J$10:$J$2009,$A190,'Employee Mapping'!$K$10:$K$2009,CA$134,'Employee Mapping'!$L$10:$L$2009,CA$136)/COUNTA('Employee Mapping'!$G$10:$G$2009),""))</f>
        <v/>
      </c>
      <c r="CB190" s="57">
        <f>IF(OR($A190="",CB$136=""),"",IFERROR(COUNTIFS('Employee Mapping'!$J$10:$J$2009,$A190,'Employee Mapping'!$K$10:$K$2009,CB$134,'Employee Mapping'!$L$10:$L$2009,CB$136)/COUNTA('Employee Mapping'!$G$10:$G$2009),""))</f>
        <v/>
      </c>
      <c r="CC190" s="57">
        <f>IF(OR($A190="",CC$136=""),"",IFERROR(COUNTIFS('Employee Mapping'!$J$10:$J$2009,$A190,'Employee Mapping'!$K$10:$K$2009,CC$134,'Employee Mapping'!$L$10:$L$2009,CC$136)/COUNTA('Employee Mapping'!$G$10:$G$2009),""))</f>
        <v/>
      </c>
      <c r="CD190" s="57">
        <f>IF(OR($A190="",CD$136=""),"",IFERROR(COUNTIFS('Employee Mapping'!$J$10:$J$2009,$A190,'Employee Mapping'!$K$10:$K$2009,CD$134,'Employee Mapping'!$L$10:$L$2009,CD$136)/COUNTA('Employee Mapping'!$G$10:$G$2009),""))</f>
        <v/>
      </c>
      <c r="CE190" s="57">
        <f>IF(OR($A190="",CE$136=""),"",IFERROR(COUNTIFS('Employee Mapping'!$J$10:$J$2009,$A190,'Employee Mapping'!$K$10:$K$2009,CE$134,'Employee Mapping'!$L$10:$L$2009,CE$136)/COUNTA('Employee Mapping'!$G$10:$G$2009),""))</f>
        <v/>
      </c>
      <c r="CF190" s="57">
        <f>IF(OR($A190="",CF$136=""),"",IFERROR(COUNTIFS('Employee Mapping'!$J$10:$J$2009,$A190,'Employee Mapping'!$K$10:$K$2009,CF$134,'Employee Mapping'!$L$10:$L$2009,CF$136)/COUNTA('Employee Mapping'!$G$10:$G$2009),""))</f>
        <v/>
      </c>
      <c r="CG190" s="57">
        <f>IF(OR($A190="",CG$136=""),"",IFERROR(COUNTIFS('Employee Mapping'!$J$10:$J$2009,$A190,'Employee Mapping'!$K$10:$K$2009,CG$134,'Employee Mapping'!$L$10:$L$2009,CG$136)/COUNTA('Employee Mapping'!$G$10:$G$2009),""))</f>
        <v/>
      </c>
      <c r="CH190" s="57">
        <f>IF(OR($A190="",CH$136=""),"",IFERROR(COUNTIFS('Employee Mapping'!$J$10:$J$2009,$A190,'Employee Mapping'!$K$10:$K$2009,CH$134,'Employee Mapping'!$L$10:$L$2009,CH$136)/COUNTA('Employee Mapping'!$G$10:$G$2009),""))</f>
        <v/>
      </c>
      <c r="CI190" s="57">
        <f>IF(OR($A190="",CI$136=""),"",IFERROR(COUNTIFS('Employee Mapping'!$J$10:$J$2009,$A190,'Employee Mapping'!$K$10:$K$2009,CI$134,'Employee Mapping'!$L$10:$L$2009,CI$136)/COUNTA('Employee Mapping'!$G$10:$G$2009),""))</f>
        <v/>
      </c>
      <c r="CJ190" s="57">
        <f>IF(OR($A190="",CJ$136=""),"",IFERROR(COUNTIFS('Employee Mapping'!$J$10:$J$2009,$A190,'Employee Mapping'!$K$10:$K$2009,CJ$134,'Employee Mapping'!$L$10:$L$2009,CJ$136)/COUNTA('Employee Mapping'!$G$10:$G$2009),""))</f>
        <v/>
      </c>
      <c r="CK190" s="57">
        <f>IF(OR($A190="",CK$136=""),"",IFERROR(COUNTIFS('Employee Mapping'!$J$10:$J$2009,$A190,'Employee Mapping'!$K$10:$K$2009,CK$134,'Employee Mapping'!$L$10:$L$2009,CK$136)/COUNTA('Employee Mapping'!$G$10:$G$2009),""))</f>
        <v/>
      </c>
      <c r="CL190" s="57">
        <f>IF(OR($A190="",CL$136=""),"",IFERROR(COUNTIFS('Employee Mapping'!$J$10:$J$2009,$A190,'Employee Mapping'!$K$10:$K$2009,CL$134,'Employee Mapping'!$L$10:$L$2009,CL$136)/COUNTA('Employee Mapping'!$G$10:$G$2009),""))</f>
        <v/>
      </c>
      <c r="CM190" s="57">
        <f>IF(OR($A190="",CM$136=""),"",IFERROR(COUNTIFS('Employee Mapping'!$J$10:$J$2009,$A190,'Employee Mapping'!$K$10:$K$2009,CM$134,'Employee Mapping'!$L$10:$L$2009,CM$136)/COUNTA('Employee Mapping'!$G$10:$G$2009),""))</f>
        <v/>
      </c>
      <c r="CN190" s="57">
        <f>IF(OR($A190="",CN$136=""),"",IFERROR(COUNTIFS('Employee Mapping'!$J$10:$J$2009,$A190,'Employee Mapping'!$K$10:$K$2009,CN$134,'Employee Mapping'!$L$10:$L$2009,CN$136)/COUNTA('Employee Mapping'!$G$10:$G$2009),""))</f>
        <v/>
      </c>
      <c r="CO190" s="57">
        <f>IF(OR($A190="",CO$136=""),"",IFERROR(COUNTIFS('Employee Mapping'!$J$10:$J$2009,$A190,'Employee Mapping'!$K$10:$K$2009,CO$134,'Employee Mapping'!$L$10:$L$2009,CO$136)/COUNTA('Employee Mapping'!$G$10:$G$2009),""))</f>
        <v/>
      </c>
      <c r="CP190" s="57">
        <f>IF(OR($A190="",CP$136=""),"",IFERROR(COUNTIFS('Employee Mapping'!$J$10:$J$2009,$A190,'Employee Mapping'!$K$10:$K$2009,CP$134,'Employee Mapping'!$L$10:$L$2009,CP$136)/COUNTA('Employee Mapping'!$G$10:$G$2009),""))</f>
        <v/>
      </c>
      <c r="CQ190" s="57">
        <f>IF(OR($A190="",CQ$136=""),"",IFERROR(COUNTIFS('Employee Mapping'!$J$10:$J$2009,$A190,'Employee Mapping'!$K$10:$K$2009,CQ$134,'Employee Mapping'!$L$10:$L$2009,CQ$136)/COUNTA('Employee Mapping'!$G$10:$G$2009),""))</f>
        <v/>
      </c>
      <c r="CR190" s="57">
        <f>IF(OR($A190="",CR$136=""),"",IFERROR(COUNTIFS('Employee Mapping'!$J$10:$J$2009,$A190,'Employee Mapping'!$K$10:$K$2009,CR$134,'Employee Mapping'!$L$10:$L$2009,CR$136)/COUNTA('Employee Mapping'!$G$10:$G$2009),""))</f>
        <v/>
      </c>
      <c r="CS190" s="57">
        <f>IF(OR($A190="",CS$136=""),"",IFERROR(COUNTIFS('Employee Mapping'!$J$10:$J$2009,$A190,'Employee Mapping'!$K$10:$K$2009,CS$134,'Employee Mapping'!$L$10:$L$2009,CS$136)/COUNTA('Employee Mapping'!$G$10:$G$2009),""))</f>
        <v/>
      </c>
      <c r="CT190" s="57">
        <f>IF(OR($A190="",CT$136=""),"",IFERROR(COUNTIFS('Employee Mapping'!$J$10:$J$2009,$A190,'Employee Mapping'!$K$10:$K$2009,CT$134,'Employee Mapping'!$L$10:$L$2009,CT$136)/COUNTA('Employee Mapping'!$G$10:$G$2009),""))</f>
        <v/>
      </c>
      <c r="CU190" s="58">
        <f>IF($A190="","",SUM(C190:CT190))</f>
        <v/>
      </c>
    </row>
    <row r="191">
      <c r="A191">
        <f>IF(SETUP!$C202="","",SETUP!$C202)</f>
        <v/>
      </c>
      <c r="B191" s="9">
        <f>IF(SETUP!$C202="","",SETUP!$B202&amp;" / "&amp;SETUP!$D202)</f>
        <v/>
      </c>
      <c r="C191" s="57">
        <f>IF(OR($A191="",C$136=""),"",IFERROR(COUNTIFS('Employee Mapping'!$J$10:$J$2009,$A191,'Employee Mapping'!$K$10:$K$2009,C$134,'Employee Mapping'!$L$10:$L$2009,C$136)/COUNTA('Employee Mapping'!$G$10:$G$2009),""))</f>
        <v/>
      </c>
      <c r="D191" s="57">
        <f>IF(OR($A191="",D$136=""),"",IFERROR(COUNTIFS('Employee Mapping'!$J$10:$J$2009,$A191,'Employee Mapping'!$K$10:$K$2009,D$134,'Employee Mapping'!$L$10:$L$2009,D$136)/COUNTA('Employee Mapping'!$G$10:$G$2009),""))</f>
        <v/>
      </c>
      <c r="E191" s="57">
        <f>IF(OR($A191="",E$136=""),"",IFERROR(COUNTIFS('Employee Mapping'!$J$10:$J$2009,$A191,'Employee Mapping'!$K$10:$K$2009,E$134,'Employee Mapping'!$L$10:$L$2009,E$136)/COUNTA('Employee Mapping'!$G$10:$G$2009),""))</f>
        <v/>
      </c>
      <c r="F191" s="57">
        <f>IF(OR($A191="",F$136=""),"",IFERROR(COUNTIFS('Employee Mapping'!$J$10:$J$2009,$A191,'Employee Mapping'!$K$10:$K$2009,F$134,'Employee Mapping'!$L$10:$L$2009,F$136)/COUNTA('Employee Mapping'!$G$10:$G$2009),""))</f>
        <v/>
      </c>
      <c r="G191" s="57">
        <f>IF(OR($A191="",G$136=""),"",IFERROR(COUNTIFS('Employee Mapping'!$J$10:$J$2009,$A191,'Employee Mapping'!$K$10:$K$2009,G$134,'Employee Mapping'!$L$10:$L$2009,G$136)/COUNTA('Employee Mapping'!$G$10:$G$2009),""))</f>
        <v/>
      </c>
      <c r="H191" s="57">
        <f>IF(OR($A191="",H$136=""),"",IFERROR(COUNTIFS('Employee Mapping'!$J$10:$J$2009,$A191,'Employee Mapping'!$K$10:$K$2009,H$134,'Employee Mapping'!$L$10:$L$2009,H$136)/COUNTA('Employee Mapping'!$G$10:$G$2009),""))</f>
        <v/>
      </c>
      <c r="I191" s="57">
        <f>IF(OR($A191="",I$136=""),"",IFERROR(COUNTIFS('Employee Mapping'!$J$10:$J$2009,$A191,'Employee Mapping'!$K$10:$K$2009,I$134,'Employee Mapping'!$L$10:$L$2009,I$136)/COUNTA('Employee Mapping'!$G$10:$G$2009),""))</f>
        <v/>
      </c>
      <c r="J191" s="57">
        <f>IF(OR($A191="",J$136=""),"",IFERROR(COUNTIFS('Employee Mapping'!$J$10:$J$2009,$A191,'Employee Mapping'!$K$10:$K$2009,J$134,'Employee Mapping'!$L$10:$L$2009,J$136)/COUNTA('Employee Mapping'!$G$10:$G$2009),""))</f>
        <v/>
      </c>
      <c r="K191" s="57">
        <f>IF(OR($A191="",K$136=""),"",IFERROR(COUNTIFS('Employee Mapping'!$J$10:$J$2009,$A191,'Employee Mapping'!$K$10:$K$2009,K$134,'Employee Mapping'!$L$10:$L$2009,K$136)/COUNTA('Employee Mapping'!$G$10:$G$2009),""))</f>
        <v/>
      </c>
      <c r="L191" s="57">
        <f>IF(OR($A191="",L$136=""),"",IFERROR(COUNTIFS('Employee Mapping'!$J$10:$J$2009,$A191,'Employee Mapping'!$K$10:$K$2009,L$134,'Employee Mapping'!$L$10:$L$2009,L$136)/COUNTA('Employee Mapping'!$G$10:$G$2009),""))</f>
        <v/>
      </c>
      <c r="M191" s="57">
        <f>IF(OR($A191="",M$136=""),"",IFERROR(COUNTIFS('Employee Mapping'!$J$10:$J$2009,$A191,'Employee Mapping'!$K$10:$K$2009,M$134,'Employee Mapping'!$L$10:$L$2009,M$136)/COUNTA('Employee Mapping'!$G$10:$G$2009),""))</f>
        <v/>
      </c>
      <c r="N191" s="57">
        <f>IF(OR($A191="",N$136=""),"",IFERROR(COUNTIFS('Employee Mapping'!$J$10:$J$2009,$A191,'Employee Mapping'!$K$10:$K$2009,N$134,'Employee Mapping'!$L$10:$L$2009,N$136)/COUNTA('Employee Mapping'!$G$10:$G$2009),""))</f>
        <v/>
      </c>
      <c r="O191" s="57">
        <f>IF(OR($A191="",O$136=""),"",IFERROR(COUNTIFS('Employee Mapping'!$J$10:$J$2009,$A191,'Employee Mapping'!$K$10:$K$2009,O$134,'Employee Mapping'!$L$10:$L$2009,O$136)/COUNTA('Employee Mapping'!$G$10:$G$2009),""))</f>
        <v/>
      </c>
      <c r="P191" s="57">
        <f>IF(OR($A191="",P$136=""),"",IFERROR(COUNTIFS('Employee Mapping'!$J$10:$J$2009,$A191,'Employee Mapping'!$K$10:$K$2009,P$134,'Employee Mapping'!$L$10:$L$2009,P$136)/COUNTA('Employee Mapping'!$G$10:$G$2009),""))</f>
        <v/>
      </c>
      <c r="Q191" s="57">
        <f>IF(OR($A191="",Q$136=""),"",IFERROR(COUNTIFS('Employee Mapping'!$J$10:$J$2009,$A191,'Employee Mapping'!$K$10:$K$2009,Q$134,'Employee Mapping'!$L$10:$L$2009,Q$136)/COUNTA('Employee Mapping'!$G$10:$G$2009),""))</f>
        <v/>
      </c>
      <c r="R191" s="57">
        <f>IF(OR($A191="",R$136=""),"",IFERROR(COUNTIFS('Employee Mapping'!$J$10:$J$2009,$A191,'Employee Mapping'!$K$10:$K$2009,R$134,'Employee Mapping'!$L$10:$L$2009,R$136)/COUNTA('Employee Mapping'!$G$10:$G$2009),""))</f>
        <v/>
      </c>
      <c r="S191" s="57">
        <f>IF(OR($A191="",S$136=""),"",IFERROR(COUNTIFS('Employee Mapping'!$J$10:$J$2009,$A191,'Employee Mapping'!$K$10:$K$2009,S$134,'Employee Mapping'!$L$10:$L$2009,S$136)/COUNTA('Employee Mapping'!$G$10:$G$2009),""))</f>
        <v/>
      </c>
      <c r="T191" s="57">
        <f>IF(OR($A191="",T$136=""),"",IFERROR(COUNTIFS('Employee Mapping'!$J$10:$J$2009,$A191,'Employee Mapping'!$K$10:$K$2009,T$134,'Employee Mapping'!$L$10:$L$2009,T$136)/COUNTA('Employee Mapping'!$G$10:$G$2009),""))</f>
        <v/>
      </c>
      <c r="U191" s="57">
        <f>IF(OR($A191="",U$136=""),"",IFERROR(COUNTIFS('Employee Mapping'!$J$10:$J$2009,$A191,'Employee Mapping'!$K$10:$K$2009,U$134,'Employee Mapping'!$L$10:$L$2009,U$136)/COUNTA('Employee Mapping'!$G$10:$G$2009),""))</f>
        <v/>
      </c>
      <c r="V191" s="57">
        <f>IF(OR($A191="",V$136=""),"",IFERROR(COUNTIFS('Employee Mapping'!$J$10:$J$2009,$A191,'Employee Mapping'!$K$10:$K$2009,V$134,'Employee Mapping'!$L$10:$L$2009,V$136)/COUNTA('Employee Mapping'!$G$10:$G$2009),""))</f>
        <v/>
      </c>
      <c r="W191" s="57">
        <f>IF(OR($A191="",W$136=""),"",IFERROR(COUNTIFS('Employee Mapping'!$J$10:$J$2009,$A191,'Employee Mapping'!$K$10:$K$2009,W$134,'Employee Mapping'!$L$10:$L$2009,W$136)/COUNTA('Employee Mapping'!$G$10:$G$2009),""))</f>
        <v/>
      </c>
      <c r="X191" s="57">
        <f>IF(OR($A191="",X$136=""),"",IFERROR(COUNTIFS('Employee Mapping'!$J$10:$J$2009,$A191,'Employee Mapping'!$K$10:$K$2009,X$134,'Employee Mapping'!$L$10:$L$2009,X$136)/COUNTA('Employee Mapping'!$G$10:$G$2009),""))</f>
        <v/>
      </c>
      <c r="Y191" s="57">
        <f>IF(OR($A191="",Y$136=""),"",IFERROR(COUNTIFS('Employee Mapping'!$J$10:$J$2009,$A191,'Employee Mapping'!$K$10:$K$2009,Y$134,'Employee Mapping'!$L$10:$L$2009,Y$136)/COUNTA('Employee Mapping'!$G$10:$G$2009),""))</f>
        <v/>
      </c>
      <c r="Z191" s="57">
        <f>IF(OR($A191="",Z$136=""),"",IFERROR(COUNTIFS('Employee Mapping'!$J$10:$J$2009,$A191,'Employee Mapping'!$K$10:$K$2009,Z$134,'Employee Mapping'!$L$10:$L$2009,Z$136)/COUNTA('Employee Mapping'!$G$10:$G$2009),""))</f>
        <v/>
      </c>
      <c r="AA191" s="57">
        <f>IF(OR($A191="",AA$136=""),"",IFERROR(COUNTIFS('Employee Mapping'!$J$10:$J$2009,$A191,'Employee Mapping'!$K$10:$K$2009,AA$134,'Employee Mapping'!$L$10:$L$2009,AA$136)/COUNTA('Employee Mapping'!$G$10:$G$2009),""))</f>
        <v/>
      </c>
      <c r="AB191" s="57">
        <f>IF(OR($A191="",AB$136=""),"",IFERROR(COUNTIFS('Employee Mapping'!$J$10:$J$2009,$A191,'Employee Mapping'!$K$10:$K$2009,AB$134,'Employee Mapping'!$L$10:$L$2009,AB$136)/COUNTA('Employee Mapping'!$G$10:$G$2009),""))</f>
        <v/>
      </c>
      <c r="AC191" s="57">
        <f>IF(OR($A191="",AC$136=""),"",IFERROR(COUNTIFS('Employee Mapping'!$J$10:$J$2009,$A191,'Employee Mapping'!$K$10:$K$2009,AC$134,'Employee Mapping'!$L$10:$L$2009,AC$136)/COUNTA('Employee Mapping'!$G$10:$G$2009),""))</f>
        <v/>
      </c>
      <c r="AD191" s="57">
        <f>IF(OR($A191="",AD$136=""),"",IFERROR(COUNTIFS('Employee Mapping'!$J$10:$J$2009,$A191,'Employee Mapping'!$K$10:$K$2009,AD$134,'Employee Mapping'!$L$10:$L$2009,AD$136)/COUNTA('Employee Mapping'!$G$10:$G$2009),""))</f>
        <v/>
      </c>
      <c r="AE191" s="57">
        <f>IF(OR($A191="",AE$136=""),"",IFERROR(COUNTIFS('Employee Mapping'!$J$10:$J$2009,$A191,'Employee Mapping'!$K$10:$K$2009,AE$134,'Employee Mapping'!$L$10:$L$2009,AE$136)/COUNTA('Employee Mapping'!$G$10:$G$2009),""))</f>
        <v/>
      </c>
      <c r="AF191" s="57">
        <f>IF(OR($A191="",AF$136=""),"",IFERROR(COUNTIFS('Employee Mapping'!$J$10:$J$2009,$A191,'Employee Mapping'!$K$10:$K$2009,AF$134,'Employee Mapping'!$L$10:$L$2009,AF$136)/COUNTA('Employee Mapping'!$G$10:$G$2009),""))</f>
        <v/>
      </c>
      <c r="AG191" s="57">
        <f>IF(OR($A191="",AG$136=""),"",IFERROR(COUNTIFS('Employee Mapping'!$J$10:$J$2009,$A191,'Employee Mapping'!$K$10:$K$2009,AG$134,'Employee Mapping'!$L$10:$L$2009,AG$136)/COUNTA('Employee Mapping'!$G$10:$G$2009),""))</f>
        <v/>
      </c>
      <c r="AH191" s="57">
        <f>IF(OR($A191="",AH$136=""),"",IFERROR(COUNTIFS('Employee Mapping'!$J$10:$J$2009,$A191,'Employee Mapping'!$K$10:$K$2009,AH$134,'Employee Mapping'!$L$10:$L$2009,AH$136)/COUNTA('Employee Mapping'!$G$10:$G$2009),""))</f>
        <v/>
      </c>
      <c r="AI191" s="57">
        <f>IF(OR($A191="",AI$136=""),"",IFERROR(COUNTIFS('Employee Mapping'!$J$10:$J$2009,$A191,'Employee Mapping'!$K$10:$K$2009,AI$134,'Employee Mapping'!$L$10:$L$2009,AI$136)/COUNTA('Employee Mapping'!$G$10:$G$2009),""))</f>
        <v/>
      </c>
      <c r="AJ191" s="57">
        <f>IF(OR($A191="",AJ$136=""),"",IFERROR(COUNTIFS('Employee Mapping'!$J$10:$J$2009,$A191,'Employee Mapping'!$K$10:$K$2009,AJ$134,'Employee Mapping'!$L$10:$L$2009,AJ$136)/COUNTA('Employee Mapping'!$G$10:$G$2009),""))</f>
        <v/>
      </c>
      <c r="AK191" s="57">
        <f>IF(OR($A191="",AK$136=""),"",IFERROR(COUNTIFS('Employee Mapping'!$J$10:$J$2009,$A191,'Employee Mapping'!$K$10:$K$2009,AK$134,'Employee Mapping'!$L$10:$L$2009,AK$136)/COUNTA('Employee Mapping'!$G$10:$G$2009),""))</f>
        <v/>
      </c>
      <c r="AL191" s="57">
        <f>IF(OR($A191="",AL$136=""),"",IFERROR(COUNTIFS('Employee Mapping'!$J$10:$J$2009,$A191,'Employee Mapping'!$K$10:$K$2009,AL$134,'Employee Mapping'!$L$10:$L$2009,AL$136)/COUNTA('Employee Mapping'!$G$10:$G$2009),""))</f>
        <v/>
      </c>
      <c r="AM191" s="57">
        <f>IF(OR($A191="",AM$136=""),"",IFERROR(COUNTIFS('Employee Mapping'!$J$10:$J$2009,$A191,'Employee Mapping'!$K$10:$K$2009,AM$134,'Employee Mapping'!$L$10:$L$2009,AM$136)/COUNTA('Employee Mapping'!$G$10:$G$2009),""))</f>
        <v/>
      </c>
      <c r="AN191" s="57">
        <f>IF(OR($A191="",AN$136=""),"",IFERROR(COUNTIFS('Employee Mapping'!$J$10:$J$2009,$A191,'Employee Mapping'!$K$10:$K$2009,AN$134,'Employee Mapping'!$L$10:$L$2009,AN$136)/COUNTA('Employee Mapping'!$G$10:$G$2009),""))</f>
        <v/>
      </c>
      <c r="AO191" s="57">
        <f>IF(OR($A191="",AO$136=""),"",IFERROR(COUNTIFS('Employee Mapping'!$J$10:$J$2009,$A191,'Employee Mapping'!$K$10:$K$2009,AO$134,'Employee Mapping'!$L$10:$L$2009,AO$136)/COUNTA('Employee Mapping'!$G$10:$G$2009),""))</f>
        <v/>
      </c>
      <c r="AP191" s="57">
        <f>IF(OR($A191="",AP$136=""),"",IFERROR(COUNTIFS('Employee Mapping'!$J$10:$J$2009,$A191,'Employee Mapping'!$K$10:$K$2009,AP$134,'Employee Mapping'!$L$10:$L$2009,AP$136)/COUNTA('Employee Mapping'!$G$10:$G$2009),""))</f>
        <v/>
      </c>
      <c r="AQ191" s="57">
        <f>IF(OR($A191="",AQ$136=""),"",IFERROR(COUNTIFS('Employee Mapping'!$J$10:$J$2009,$A191,'Employee Mapping'!$K$10:$K$2009,AQ$134,'Employee Mapping'!$L$10:$L$2009,AQ$136)/COUNTA('Employee Mapping'!$G$10:$G$2009),""))</f>
        <v/>
      </c>
      <c r="AR191" s="57">
        <f>IF(OR($A191="",AR$136=""),"",IFERROR(COUNTIFS('Employee Mapping'!$J$10:$J$2009,$A191,'Employee Mapping'!$K$10:$K$2009,AR$134,'Employee Mapping'!$L$10:$L$2009,AR$136)/COUNTA('Employee Mapping'!$G$10:$G$2009),""))</f>
        <v/>
      </c>
      <c r="AS191" s="57">
        <f>IF(OR($A191="",AS$136=""),"",IFERROR(COUNTIFS('Employee Mapping'!$J$10:$J$2009,$A191,'Employee Mapping'!$K$10:$K$2009,AS$134,'Employee Mapping'!$L$10:$L$2009,AS$136)/COUNTA('Employee Mapping'!$G$10:$G$2009),""))</f>
        <v/>
      </c>
      <c r="AT191" s="57">
        <f>IF(OR($A191="",AT$136=""),"",IFERROR(COUNTIFS('Employee Mapping'!$J$10:$J$2009,$A191,'Employee Mapping'!$K$10:$K$2009,AT$134,'Employee Mapping'!$L$10:$L$2009,AT$136)/COUNTA('Employee Mapping'!$G$10:$G$2009),""))</f>
        <v/>
      </c>
      <c r="AU191" s="57">
        <f>IF(OR($A191="",AU$136=""),"",IFERROR(COUNTIFS('Employee Mapping'!$J$10:$J$2009,$A191,'Employee Mapping'!$K$10:$K$2009,AU$134,'Employee Mapping'!$L$10:$L$2009,AU$136)/COUNTA('Employee Mapping'!$G$10:$G$2009),""))</f>
        <v/>
      </c>
      <c r="AV191" s="57">
        <f>IF(OR($A191="",AV$136=""),"",IFERROR(COUNTIFS('Employee Mapping'!$J$10:$J$2009,$A191,'Employee Mapping'!$K$10:$K$2009,AV$134,'Employee Mapping'!$L$10:$L$2009,AV$136)/COUNTA('Employee Mapping'!$G$10:$G$2009),""))</f>
        <v/>
      </c>
      <c r="AW191" s="57">
        <f>IF(OR($A191="",AW$136=""),"",IFERROR(COUNTIFS('Employee Mapping'!$J$10:$J$2009,$A191,'Employee Mapping'!$K$10:$K$2009,AW$134,'Employee Mapping'!$L$10:$L$2009,AW$136)/COUNTA('Employee Mapping'!$G$10:$G$2009),""))</f>
        <v/>
      </c>
      <c r="AX191" s="57">
        <f>IF(OR($A191="",AX$136=""),"",IFERROR(COUNTIFS('Employee Mapping'!$J$10:$J$2009,$A191,'Employee Mapping'!$K$10:$K$2009,AX$134,'Employee Mapping'!$L$10:$L$2009,AX$136)/COUNTA('Employee Mapping'!$G$10:$G$2009),""))</f>
        <v/>
      </c>
      <c r="AY191" s="57">
        <f>IF(OR($A191="",AY$136=""),"",IFERROR(COUNTIFS('Employee Mapping'!$J$10:$J$2009,$A191,'Employee Mapping'!$K$10:$K$2009,AY$134,'Employee Mapping'!$L$10:$L$2009,AY$136)/COUNTA('Employee Mapping'!$G$10:$G$2009),""))</f>
        <v/>
      </c>
      <c r="AZ191" s="57">
        <f>IF(OR($A191="",AZ$136=""),"",IFERROR(COUNTIFS('Employee Mapping'!$J$10:$J$2009,$A191,'Employee Mapping'!$K$10:$K$2009,AZ$134,'Employee Mapping'!$L$10:$L$2009,AZ$136)/COUNTA('Employee Mapping'!$G$10:$G$2009),""))</f>
        <v/>
      </c>
      <c r="BA191" s="57">
        <f>IF(OR($A191="",BA$136=""),"",IFERROR(COUNTIFS('Employee Mapping'!$J$10:$J$2009,$A191,'Employee Mapping'!$K$10:$K$2009,BA$134,'Employee Mapping'!$L$10:$L$2009,BA$136)/COUNTA('Employee Mapping'!$G$10:$G$2009),""))</f>
        <v/>
      </c>
      <c r="BB191" s="57">
        <f>IF(OR($A191="",BB$136=""),"",IFERROR(COUNTIFS('Employee Mapping'!$J$10:$J$2009,$A191,'Employee Mapping'!$K$10:$K$2009,BB$134,'Employee Mapping'!$L$10:$L$2009,BB$136)/COUNTA('Employee Mapping'!$G$10:$G$2009),""))</f>
        <v/>
      </c>
      <c r="BC191" s="57">
        <f>IF(OR($A191="",BC$136=""),"",IFERROR(COUNTIFS('Employee Mapping'!$J$10:$J$2009,$A191,'Employee Mapping'!$K$10:$K$2009,BC$134,'Employee Mapping'!$L$10:$L$2009,BC$136)/COUNTA('Employee Mapping'!$G$10:$G$2009),""))</f>
        <v/>
      </c>
      <c r="BD191" s="57">
        <f>IF(OR($A191="",BD$136=""),"",IFERROR(COUNTIFS('Employee Mapping'!$J$10:$J$2009,$A191,'Employee Mapping'!$K$10:$K$2009,BD$134,'Employee Mapping'!$L$10:$L$2009,BD$136)/COUNTA('Employee Mapping'!$G$10:$G$2009),""))</f>
        <v/>
      </c>
      <c r="BE191" s="57">
        <f>IF(OR($A191="",BE$136=""),"",IFERROR(COUNTIFS('Employee Mapping'!$J$10:$J$2009,$A191,'Employee Mapping'!$K$10:$K$2009,BE$134,'Employee Mapping'!$L$10:$L$2009,BE$136)/COUNTA('Employee Mapping'!$G$10:$G$2009),""))</f>
        <v/>
      </c>
      <c r="BF191" s="57">
        <f>IF(OR($A191="",BF$136=""),"",IFERROR(COUNTIFS('Employee Mapping'!$J$10:$J$2009,$A191,'Employee Mapping'!$K$10:$K$2009,BF$134,'Employee Mapping'!$L$10:$L$2009,BF$136)/COUNTA('Employee Mapping'!$G$10:$G$2009),""))</f>
        <v/>
      </c>
      <c r="BG191" s="57">
        <f>IF(OR($A191="",BG$136=""),"",IFERROR(COUNTIFS('Employee Mapping'!$J$10:$J$2009,$A191,'Employee Mapping'!$K$10:$K$2009,BG$134,'Employee Mapping'!$L$10:$L$2009,BG$136)/COUNTA('Employee Mapping'!$G$10:$G$2009),""))</f>
        <v/>
      </c>
      <c r="BH191" s="57">
        <f>IF(OR($A191="",BH$136=""),"",IFERROR(COUNTIFS('Employee Mapping'!$J$10:$J$2009,$A191,'Employee Mapping'!$K$10:$K$2009,BH$134,'Employee Mapping'!$L$10:$L$2009,BH$136)/COUNTA('Employee Mapping'!$G$10:$G$2009),""))</f>
        <v/>
      </c>
      <c r="BI191" s="57">
        <f>IF(OR($A191="",BI$136=""),"",IFERROR(COUNTIFS('Employee Mapping'!$J$10:$J$2009,$A191,'Employee Mapping'!$K$10:$K$2009,BI$134,'Employee Mapping'!$L$10:$L$2009,BI$136)/COUNTA('Employee Mapping'!$G$10:$G$2009),""))</f>
        <v/>
      </c>
      <c r="BJ191" s="57">
        <f>IF(OR($A191="",BJ$136=""),"",IFERROR(COUNTIFS('Employee Mapping'!$J$10:$J$2009,$A191,'Employee Mapping'!$K$10:$K$2009,BJ$134,'Employee Mapping'!$L$10:$L$2009,BJ$136)/COUNTA('Employee Mapping'!$G$10:$G$2009),""))</f>
        <v/>
      </c>
      <c r="BK191" s="57">
        <f>IF(OR($A191="",BK$136=""),"",IFERROR(COUNTIFS('Employee Mapping'!$J$10:$J$2009,$A191,'Employee Mapping'!$K$10:$K$2009,BK$134,'Employee Mapping'!$L$10:$L$2009,BK$136)/COUNTA('Employee Mapping'!$G$10:$G$2009),""))</f>
        <v/>
      </c>
      <c r="BL191" s="57">
        <f>IF(OR($A191="",BL$136=""),"",IFERROR(COUNTIFS('Employee Mapping'!$J$10:$J$2009,$A191,'Employee Mapping'!$K$10:$K$2009,BL$134,'Employee Mapping'!$L$10:$L$2009,BL$136)/COUNTA('Employee Mapping'!$G$10:$G$2009),""))</f>
        <v/>
      </c>
      <c r="BM191" s="57">
        <f>IF(OR($A191="",BM$136=""),"",IFERROR(COUNTIFS('Employee Mapping'!$J$10:$J$2009,$A191,'Employee Mapping'!$K$10:$K$2009,BM$134,'Employee Mapping'!$L$10:$L$2009,BM$136)/COUNTA('Employee Mapping'!$G$10:$G$2009),""))</f>
        <v/>
      </c>
      <c r="BN191" s="57">
        <f>IF(OR($A191="",BN$136=""),"",IFERROR(COUNTIFS('Employee Mapping'!$J$10:$J$2009,$A191,'Employee Mapping'!$K$10:$K$2009,BN$134,'Employee Mapping'!$L$10:$L$2009,BN$136)/COUNTA('Employee Mapping'!$G$10:$G$2009),""))</f>
        <v/>
      </c>
      <c r="BO191" s="57">
        <f>IF(OR($A191="",BO$136=""),"",IFERROR(COUNTIFS('Employee Mapping'!$J$10:$J$2009,$A191,'Employee Mapping'!$K$10:$K$2009,BO$134,'Employee Mapping'!$L$10:$L$2009,BO$136)/COUNTA('Employee Mapping'!$G$10:$G$2009),""))</f>
        <v/>
      </c>
      <c r="BP191" s="57">
        <f>IF(OR($A191="",BP$136=""),"",IFERROR(COUNTIFS('Employee Mapping'!$J$10:$J$2009,$A191,'Employee Mapping'!$K$10:$K$2009,BP$134,'Employee Mapping'!$L$10:$L$2009,BP$136)/COUNTA('Employee Mapping'!$G$10:$G$2009),""))</f>
        <v/>
      </c>
      <c r="BQ191" s="57">
        <f>IF(OR($A191="",BQ$136=""),"",IFERROR(COUNTIFS('Employee Mapping'!$J$10:$J$2009,$A191,'Employee Mapping'!$K$10:$K$2009,BQ$134,'Employee Mapping'!$L$10:$L$2009,BQ$136)/COUNTA('Employee Mapping'!$G$10:$G$2009),""))</f>
        <v/>
      </c>
      <c r="BR191" s="57">
        <f>IF(OR($A191="",BR$136=""),"",IFERROR(COUNTIFS('Employee Mapping'!$J$10:$J$2009,$A191,'Employee Mapping'!$K$10:$K$2009,BR$134,'Employee Mapping'!$L$10:$L$2009,BR$136)/COUNTA('Employee Mapping'!$G$10:$G$2009),""))</f>
        <v/>
      </c>
      <c r="BS191" s="57">
        <f>IF(OR($A191="",BS$136=""),"",IFERROR(COUNTIFS('Employee Mapping'!$J$10:$J$2009,$A191,'Employee Mapping'!$K$10:$K$2009,BS$134,'Employee Mapping'!$L$10:$L$2009,BS$136)/COUNTA('Employee Mapping'!$G$10:$G$2009),""))</f>
        <v/>
      </c>
      <c r="BT191" s="57">
        <f>IF(OR($A191="",BT$136=""),"",IFERROR(COUNTIFS('Employee Mapping'!$J$10:$J$2009,$A191,'Employee Mapping'!$K$10:$K$2009,BT$134,'Employee Mapping'!$L$10:$L$2009,BT$136)/COUNTA('Employee Mapping'!$G$10:$G$2009),""))</f>
        <v/>
      </c>
      <c r="BU191" s="57">
        <f>IF(OR($A191="",BU$136=""),"",IFERROR(COUNTIFS('Employee Mapping'!$J$10:$J$2009,$A191,'Employee Mapping'!$K$10:$K$2009,BU$134,'Employee Mapping'!$L$10:$L$2009,BU$136)/COUNTA('Employee Mapping'!$G$10:$G$2009),""))</f>
        <v/>
      </c>
      <c r="BV191" s="57">
        <f>IF(OR($A191="",BV$136=""),"",IFERROR(COUNTIFS('Employee Mapping'!$J$10:$J$2009,$A191,'Employee Mapping'!$K$10:$K$2009,BV$134,'Employee Mapping'!$L$10:$L$2009,BV$136)/COUNTA('Employee Mapping'!$G$10:$G$2009),""))</f>
        <v/>
      </c>
      <c r="BW191" s="57">
        <f>IF(OR($A191="",BW$136=""),"",IFERROR(COUNTIFS('Employee Mapping'!$J$10:$J$2009,$A191,'Employee Mapping'!$K$10:$K$2009,BW$134,'Employee Mapping'!$L$10:$L$2009,BW$136)/COUNTA('Employee Mapping'!$G$10:$G$2009),""))</f>
        <v/>
      </c>
      <c r="BX191" s="57">
        <f>IF(OR($A191="",BX$136=""),"",IFERROR(COUNTIFS('Employee Mapping'!$J$10:$J$2009,$A191,'Employee Mapping'!$K$10:$K$2009,BX$134,'Employee Mapping'!$L$10:$L$2009,BX$136)/COUNTA('Employee Mapping'!$G$10:$G$2009),""))</f>
        <v/>
      </c>
      <c r="BY191" s="57">
        <f>IF(OR($A191="",BY$136=""),"",IFERROR(COUNTIFS('Employee Mapping'!$J$10:$J$2009,$A191,'Employee Mapping'!$K$10:$K$2009,BY$134,'Employee Mapping'!$L$10:$L$2009,BY$136)/COUNTA('Employee Mapping'!$G$10:$G$2009),""))</f>
        <v/>
      </c>
      <c r="BZ191" s="57">
        <f>IF(OR($A191="",BZ$136=""),"",IFERROR(COUNTIFS('Employee Mapping'!$J$10:$J$2009,$A191,'Employee Mapping'!$K$10:$K$2009,BZ$134,'Employee Mapping'!$L$10:$L$2009,BZ$136)/COUNTA('Employee Mapping'!$G$10:$G$2009),""))</f>
        <v/>
      </c>
      <c r="CA191" s="57">
        <f>IF(OR($A191="",CA$136=""),"",IFERROR(COUNTIFS('Employee Mapping'!$J$10:$J$2009,$A191,'Employee Mapping'!$K$10:$K$2009,CA$134,'Employee Mapping'!$L$10:$L$2009,CA$136)/COUNTA('Employee Mapping'!$G$10:$G$2009),""))</f>
        <v/>
      </c>
      <c r="CB191" s="57">
        <f>IF(OR($A191="",CB$136=""),"",IFERROR(COUNTIFS('Employee Mapping'!$J$10:$J$2009,$A191,'Employee Mapping'!$K$10:$K$2009,CB$134,'Employee Mapping'!$L$10:$L$2009,CB$136)/COUNTA('Employee Mapping'!$G$10:$G$2009),""))</f>
        <v/>
      </c>
      <c r="CC191" s="57">
        <f>IF(OR($A191="",CC$136=""),"",IFERROR(COUNTIFS('Employee Mapping'!$J$10:$J$2009,$A191,'Employee Mapping'!$K$10:$K$2009,CC$134,'Employee Mapping'!$L$10:$L$2009,CC$136)/COUNTA('Employee Mapping'!$G$10:$G$2009),""))</f>
        <v/>
      </c>
      <c r="CD191" s="57">
        <f>IF(OR($A191="",CD$136=""),"",IFERROR(COUNTIFS('Employee Mapping'!$J$10:$J$2009,$A191,'Employee Mapping'!$K$10:$K$2009,CD$134,'Employee Mapping'!$L$10:$L$2009,CD$136)/COUNTA('Employee Mapping'!$G$10:$G$2009),""))</f>
        <v/>
      </c>
      <c r="CE191" s="57">
        <f>IF(OR($A191="",CE$136=""),"",IFERROR(COUNTIFS('Employee Mapping'!$J$10:$J$2009,$A191,'Employee Mapping'!$K$10:$K$2009,CE$134,'Employee Mapping'!$L$10:$L$2009,CE$136)/COUNTA('Employee Mapping'!$G$10:$G$2009),""))</f>
        <v/>
      </c>
      <c r="CF191" s="57">
        <f>IF(OR($A191="",CF$136=""),"",IFERROR(COUNTIFS('Employee Mapping'!$J$10:$J$2009,$A191,'Employee Mapping'!$K$10:$K$2009,CF$134,'Employee Mapping'!$L$10:$L$2009,CF$136)/COUNTA('Employee Mapping'!$G$10:$G$2009),""))</f>
        <v/>
      </c>
      <c r="CG191" s="57">
        <f>IF(OR($A191="",CG$136=""),"",IFERROR(COUNTIFS('Employee Mapping'!$J$10:$J$2009,$A191,'Employee Mapping'!$K$10:$K$2009,CG$134,'Employee Mapping'!$L$10:$L$2009,CG$136)/COUNTA('Employee Mapping'!$G$10:$G$2009),""))</f>
        <v/>
      </c>
      <c r="CH191" s="57">
        <f>IF(OR($A191="",CH$136=""),"",IFERROR(COUNTIFS('Employee Mapping'!$J$10:$J$2009,$A191,'Employee Mapping'!$K$10:$K$2009,CH$134,'Employee Mapping'!$L$10:$L$2009,CH$136)/COUNTA('Employee Mapping'!$G$10:$G$2009),""))</f>
        <v/>
      </c>
      <c r="CI191" s="57">
        <f>IF(OR($A191="",CI$136=""),"",IFERROR(COUNTIFS('Employee Mapping'!$J$10:$J$2009,$A191,'Employee Mapping'!$K$10:$K$2009,CI$134,'Employee Mapping'!$L$10:$L$2009,CI$136)/COUNTA('Employee Mapping'!$G$10:$G$2009),""))</f>
        <v/>
      </c>
      <c r="CJ191" s="57">
        <f>IF(OR($A191="",CJ$136=""),"",IFERROR(COUNTIFS('Employee Mapping'!$J$10:$J$2009,$A191,'Employee Mapping'!$K$10:$K$2009,CJ$134,'Employee Mapping'!$L$10:$L$2009,CJ$136)/COUNTA('Employee Mapping'!$G$10:$G$2009),""))</f>
        <v/>
      </c>
      <c r="CK191" s="57">
        <f>IF(OR($A191="",CK$136=""),"",IFERROR(COUNTIFS('Employee Mapping'!$J$10:$J$2009,$A191,'Employee Mapping'!$K$10:$K$2009,CK$134,'Employee Mapping'!$L$10:$L$2009,CK$136)/COUNTA('Employee Mapping'!$G$10:$G$2009),""))</f>
        <v/>
      </c>
      <c r="CL191" s="57">
        <f>IF(OR($A191="",CL$136=""),"",IFERROR(COUNTIFS('Employee Mapping'!$J$10:$J$2009,$A191,'Employee Mapping'!$K$10:$K$2009,CL$134,'Employee Mapping'!$L$10:$L$2009,CL$136)/COUNTA('Employee Mapping'!$G$10:$G$2009),""))</f>
        <v/>
      </c>
      <c r="CM191" s="57">
        <f>IF(OR($A191="",CM$136=""),"",IFERROR(COUNTIFS('Employee Mapping'!$J$10:$J$2009,$A191,'Employee Mapping'!$K$10:$K$2009,CM$134,'Employee Mapping'!$L$10:$L$2009,CM$136)/COUNTA('Employee Mapping'!$G$10:$G$2009),""))</f>
        <v/>
      </c>
      <c r="CN191" s="57">
        <f>IF(OR($A191="",CN$136=""),"",IFERROR(COUNTIFS('Employee Mapping'!$J$10:$J$2009,$A191,'Employee Mapping'!$K$10:$K$2009,CN$134,'Employee Mapping'!$L$10:$L$2009,CN$136)/COUNTA('Employee Mapping'!$G$10:$G$2009),""))</f>
        <v/>
      </c>
      <c r="CO191" s="57">
        <f>IF(OR($A191="",CO$136=""),"",IFERROR(COUNTIFS('Employee Mapping'!$J$10:$J$2009,$A191,'Employee Mapping'!$K$10:$K$2009,CO$134,'Employee Mapping'!$L$10:$L$2009,CO$136)/COUNTA('Employee Mapping'!$G$10:$G$2009),""))</f>
        <v/>
      </c>
      <c r="CP191" s="57">
        <f>IF(OR($A191="",CP$136=""),"",IFERROR(COUNTIFS('Employee Mapping'!$J$10:$J$2009,$A191,'Employee Mapping'!$K$10:$K$2009,CP$134,'Employee Mapping'!$L$10:$L$2009,CP$136)/COUNTA('Employee Mapping'!$G$10:$G$2009),""))</f>
        <v/>
      </c>
      <c r="CQ191" s="57">
        <f>IF(OR($A191="",CQ$136=""),"",IFERROR(COUNTIFS('Employee Mapping'!$J$10:$J$2009,$A191,'Employee Mapping'!$K$10:$K$2009,CQ$134,'Employee Mapping'!$L$10:$L$2009,CQ$136)/COUNTA('Employee Mapping'!$G$10:$G$2009),""))</f>
        <v/>
      </c>
      <c r="CR191" s="57">
        <f>IF(OR($A191="",CR$136=""),"",IFERROR(COUNTIFS('Employee Mapping'!$J$10:$J$2009,$A191,'Employee Mapping'!$K$10:$K$2009,CR$134,'Employee Mapping'!$L$10:$L$2009,CR$136)/COUNTA('Employee Mapping'!$G$10:$G$2009),""))</f>
        <v/>
      </c>
      <c r="CS191" s="57">
        <f>IF(OR($A191="",CS$136=""),"",IFERROR(COUNTIFS('Employee Mapping'!$J$10:$J$2009,$A191,'Employee Mapping'!$K$10:$K$2009,CS$134,'Employee Mapping'!$L$10:$L$2009,CS$136)/COUNTA('Employee Mapping'!$G$10:$G$2009),""))</f>
        <v/>
      </c>
      <c r="CT191" s="57">
        <f>IF(OR($A191="",CT$136=""),"",IFERROR(COUNTIFS('Employee Mapping'!$J$10:$J$2009,$A191,'Employee Mapping'!$K$10:$K$2009,CT$134,'Employee Mapping'!$L$10:$L$2009,CT$136)/COUNTA('Employee Mapping'!$G$10:$G$2009),""))</f>
        <v/>
      </c>
      <c r="CU191" s="58">
        <f>IF($A191="","",SUM(C191:CT191))</f>
        <v/>
      </c>
    </row>
    <row r="192">
      <c r="A192">
        <f>IF(SETUP!$C203="","",SETUP!$C203)</f>
        <v/>
      </c>
      <c r="B192" s="9">
        <f>IF(SETUP!$C203="","",SETUP!$B203&amp;" / "&amp;SETUP!$D203)</f>
        <v/>
      </c>
      <c r="C192" s="57">
        <f>IF(OR($A192="",C$136=""),"",IFERROR(COUNTIFS('Employee Mapping'!$J$10:$J$2009,$A192,'Employee Mapping'!$K$10:$K$2009,C$134,'Employee Mapping'!$L$10:$L$2009,C$136)/COUNTA('Employee Mapping'!$G$10:$G$2009),""))</f>
        <v/>
      </c>
      <c r="D192" s="57">
        <f>IF(OR($A192="",D$136=""),"",IFERROR(COUNTIFS('Employee Mapping'!$J$10:$J$2009,$A192,'Employee Mapping'!$K$10:$K$2009,D$134,'Employee Mapping'!$L$10:$L$2009,D$136)/COUNTA('Employee Mapping'!$G$10:$G$2009),""))</f>
        <v/>
      </c>
      <c r="E192" s="57">
        <f>IF(OR($A192="",E$136=""),"",IFERROR(COUNTIFS('Employee Mapping'!$J$10:$J$2009,$A192,'Employee Mapping'!$K$10:$K$2009,E$134,'Employee Mapping'!$L$10:$L$2009,E$136)/COUNTA('Employee Mapping'!$G$10:$G$2009),""))</f>
        <v/>
      </c>
      <c r="F192" s="57">
        <f>IF(OR($A192="",F$136=""),"",IFERROR(COUNTIFS('Employee Mapping'!$J$10:$J$2009,$A192,'Employee Mapping'!$K$10:$K$2009,F$134,'Employee Mapping'!$L$10:$L$2009,F$136)/COUNTA('Employee Mapping'!$G$10:$G$2009),""))</f>
        <v/>
      </c>
      <c r="G192" s="57">
        <f>IF(OR($A192="",G$136=""),"",IFERROR(COUNTIFS('Employee Mapping'!$J$10:$J$2009,$A192,'Employee Mapping'!$K$10:$K$2009,G$134,'Employee Mapping'!$L$10:$L$2009,G$136)/COUNTA('Employee Mapping'!$G$10:$G$2009),""))</f>
        <v/>
      </c>
      <c r="H192" s="57">
        <f>IF(OR($A192="",H$136=""),"",IFERROR(COUNTIFS('Employee Mapping'!$J$10:$J$2009,$A192,'Employee Mapping'!$K$10:$K$2009,H$134,'Employee Mapping'!$L$10:$L$2009,H$136)/COUNTA('Employee Mapping'!$G$10:$G$2009),""))</f>
        <v/>
      </c>
      <c r="I192" s="57">
        <f>IF(OR($A192="",I$136=""),"",IFERROR(COUNTIFS('Employee Mapping'!$J$10:$J$2009,$A192,'Employee Mapping'!$K$10:$K$2009,I$134,'Employee Mapping'!$L$10:$L$2009,I$136)/COUNTA('Employee Mapping'!$G$10:$G$2009),""))</f>
        <v/>
      </c>
      <c r="J192" s="57">
        <f>IF(OR($A192="",J$136=""),"",IFERROR(COUNTIFS('Employee Mapping'!$J$10:$J$2009,$A192,'Employee Mapping'!$K$10:$K$2009,J$134,'Employee Mapping'!$L$10:$L$2009,J$136)/COUNTA('Employee Mapping'!$G$10:$G$2009),""))</f>
        <v/>
      </c>
      <c r="K192" s="57">
        <f>IF(OR($A192="",K$136=""),"",IFERROR(COUNTIFS('Employee Mapping'!$J$10:$J$2009,$A192,'Employee Mapping'!$K$10:$K$2009,K$134,'Employee Mapping'!$L$10:$L$2009,K$136)/COUNTA('Employee Mapping'!$G$10:$G$2009),""))</f>
        <v/>
      </c>
      <c r="L192" s="57">
        <f>IF(OR($A192="",L$136=""),"",IFERROR(COUNTIFS('Employee Mapping'!$J$10:$J$2009,$A192,'Employee Mapping'!$K$10:$K$2009,L$134,'Employee Mapping'!$L$10:$L$2009,L$136)/COUNTA('Employee Mapping'!$G$10:$G$2009),""))</f>
        <v/>
      </c>
      <c r="M192" s="57">
        <f>IF(OR($A192="",M$136=""),"",IFERROR(COUNTIFS('Employee Mapping'!$J$10:$J$2009,$A192,'Employee Mapping'!$K$10:$K$2009,M$134,'Employee Mapping'!$L$10:$L$2009,M$136)/COUNTA('Employee Mapping'!$G$10:$G$2009),""))</f>
        <v/>
      </c>
      <c r="N192" s="57">
        <f>IF(OR($A192="",N$136=""),"",IFERROR(COUNTIFS('Employee Mapping'!$J$10:$J$2009,$A192,'Employee Mapping'!$K$10:$K$2009,N$134,'Employee Mapping'!$L$10:$L$2009,N$136)/COUNTA('Employee Mapping'!$G$10:$G$2009),""))</f>
        <v/>
      </c>
      <c r="O192" s="57">
        <f>IF(OR($A192="",O$136=""),"",IFERROR(COUNTIFS('Employee Mapping'!$J$10:$J$2009,$A192,'Employee Mapping'!$K$10:$K$2009,O$134,'Employee Mapping'!$L$10:$L$2009,O$136)/COUNTA('Employee Mapping'!$G$10:$G$2009),""))</f>
        <v/>
      </c>
      <c r="P192" s="57">
        <f>IF(OR($A192="",P$136=""),"",IFERROR(COUNTIFS('Employee Mapping'!$J$10:$J$2009,$A192,'Employee Mapping'!$K$10:$K$2009,P$134,'Employee Mapping'!$L$10:$L$2009,P$136)/COUNTA('Employee Mapping'!$G$10:$G$2009),""))</f>
        <v/>
      </c>
      <c r="Q192" s="57">
        <f>IF(OR($A192="",Q$136=""),"",IFERROR(COUNTIFS('Employee Mapping'!$J$10:$J$2009,$A192,'Employee Mapping'!$K$10:$K$2009,Q$134,'Employee Mapping'!$L$10:$L$2009,Q$136)/COUNTA('Employee Mapping'!$G$10:$G$2009),""))</f>
        <v/>
      </c>
      <c r="R192" s="57">
        <f>IF(OR($A192="",R$136=""),"",IFERROR(COUNTIFS('Employee Mapping'!$J$10:$J$2009,$A192,'Employee Mapping'!$K$10:$K$2009,R$134,'Employee Mapping'!$L$10:$L$2009,R$136)/COUNTA('Employee Mapping'!$G$10:$G$2009),""))</f>
        <v/>
      </c>
      <c r="S192" s="57">
        <f>IF(OR($A192="",S$136=""),"",IFERROR(COUNTIFS('Employee Mapping'!$J$10:$J$2009,$A192,'Employee Mapping'!$K$10:$K$2009,S$134,'Employee Mapping'!$L$10:$L$2009,S$136)/COUNTA('Employee Mapping'!$G$10:$G$2009),""))</f>
        <v/>
      </c>
      <c r="T192" s="57">
        <f>IF(OR($A192="",T$136=""),"",IFERROR(COUNTIFS('Employee Mapping'!$J$10:$J$2009,$A192,'Employee Mapping'!$K$10:$K$2009,T$134,'Employee Mapping'!$L$10:$L$2009,T$136)/COUNTA('Employee Mapping'!$G$10:$G$2009),""))</f>
        <v/>
      </c>
      <c r="U192" s="57">
        <f>IF(OR($A192="",U$136=""),"",IFERROR(COUNTIFS('Employee Mapping'!$J$10:$J$2009,$A192,'Employee Mapping'!$K$10:$K$2009,U$134,'Employee Mapping'!$L$10:$L$2009,U$136)/COUNTA('Employee Mapping'!$G$10:$G$2009),""))</f>
        <v/>
      </c>
      <c r="V192" s="57">
        <f>IF(OR($A192="",V$136=""),"",IFERROR(COUNTIFS('Employee Mapping'!$J$10:$J$2009,$A192,'Employee Mapping'!$K$10:$K$2009,V$134,'Employee Mapping'!$L$10:$L$2009,V$136)/COUNTA('Employee Mapping'!$G$10:$G$2009),""))</f>
        <v/>
      </c>
      <c r="W192" s="57">
        <f>IF(OR($A192="",W$136=""),"",IFERROR(COUNTIFS('Employee Mapping'!$J$10:$J$2009,$A192,'Employee Mapping'!$K$10:$K$2009,W$134,'Employee Mapping'!$L$10:$L$2009,W$136)/COUNTA('Employee Mapping'!$G$10:$G$2009),""))</f>
        <v/>
      </c>
      <c r="X192" s="57">
        <f>IF(OR($A192="",X$136=""),"",IFERROR(COUNTIFS('Employee Mapping'!$J$10:$J$2009,$A192,'Employee Mapping'!$K$10:$K$2009,X$134,'Employee Mapping'!$L$10:$L$2009,X$136)/COUNTA('Employee Mapping'!$G$10:$G$2009),""))</f>
        <v/>
      </c>
      <c r="Y192" s="57">
        <f>IF(OR($A192="",Y$136=""),"",IFERROR(COUNTIFS('Employee Mapping'!$J$10:$J$2009,$A192,'Employee Mapping'!$K$10:$K$2009,Y$134,'Employee Mapping'!$L$10:$L$2009,Y$136)/COUNTA('Employee Mapping'!$G$10:$G$2009),""))</f>
        <v/>
      </c>
      <c r="Z192" s="57">
        <f>IF(OR($A192="",Z$136=""),"",IFERROR(COUNTIFS('Employee Mapping'!$J$10:$J$2009,$A192,'Employee Mapping'!$K$10:$K$2009,Z$134,'Employee Mapping'!$L$10:$L$2009,Z$136)/COUNTA('Employee Mapping'!$G$10:$G$2009),""))</f>
        <v/>
      </c>
      <c r="AA192" s="57">
        <f>IF(OR($A192="",AA$136=""),"",IFERROR(COUNTIFS('Employee Mapping'!$J$10:$J$2009,$A192,'Employee Mapping'!$K$10:$K$2009,AA$134,'Employee Mapping'!$L$10:$L$2009,AA$136)/COUNTA('Employee Mapping'!$G$10:$G$2009),""))</f>
        <v/>
      </c>
      <c r="AB192" s="57">
        <f>IF(OR($A192="",AB$136=""),"",IFERROR(COUNTIFS('Employee Mapping'!$J$10:$J$2009,$A192,'Employee Mapping'!$K$10:$K$2009,AB$134,'Employee Mapping'!$L$10:$L$2009,AB$136)/COUNTA('Employee Mapping'!$G$10:$G$2009),""))</f>
        <v/>
      </c>
      <c r="AC192" s="57">
        <f>IF(OR($A192="",AC$136=""),"",IFERROR(COUNTIFS('Employee Mapping'!$J$10:$J$2009,$A192,'Employee Mapping'!$K$10:$K$2009,AC$134,'Employee Mapping'!$L$10:$L$2009,AC$136)/COUNTA('Employee Mapping'!$G$10:$G$2009),""))</f>
        <v/>
      </c>
      <c r="AD192" s="57">
        <f>IF(OR($A192="",AD$136=""),"",IFERROR(COUNTIFS('Employee Mapping'!$J$10:$J$2009,$A192,'Employee Mapping'!$K$10:$K$2009,AD$134,'Employee Mapping'!$L$10:$L$2009,AD$136)/COUNTA('Employee Mapping'!$G$10:$G$2009),""))</f>
        <v/>
      </c>
      <c r="AE192" s="57">
        <f>IF(OR($A192="",AE$136=""),"",IFERROR(COUNTIFS('Employee Mapping'!$J$10:$J$2009,$A192,'Employee Mapping'!$K$10:$K$2009,AE$134,'Employee Mapping'!$L$10:$L$2009,AE$136)/COUNTA('Employee Mapping'!$G$10:$G$2009),""))</f>
        <v/>
      </c>
      <c r="AF192" s="57">
        <f>IF(OR($A192="",AF$136=""),"",IFERROR(COUNTIFS('Employee Mapping'!$J$10:$J$2009,$A192,'Employee Mapping'!$K$10:$K$2009,AF$134,'Employee Mapping'!$L$10:$L$2009,AF$136)/COUNTA('Employee Mapping'!$G$10:$G$2009),""))</f>
        <v/>
      </c>
      <c r="AG192" s="57">
        <f>IF(OR($A192="",AG$136=""),"",IFERROR(COUNTIFS('Employee Mapping'!$J$10:$J$2009,$A192,'Employee Mapping'!$K$10:$K$2009,AG$134,'Employee Mapping'!$L$10:$L$2009,AG$136)/COUNTA('Employee Mapping'!$G$10:$G$2009),""))</f>
        <v/>
      </c>
      <c r="AH192" s="57">
        <f>IF(OR($A192="",AH$136=""),"",IFERROR(COUNTIFS('Employee Mapping'!$J$10:$J$2009,$A192,'Employee Mapping'!$K$10:$K$2009,AH$134,'Employee Mapping'!$L$10:$L$2009,AH$136)/COUNTA('Employee Mapping'!$G$10:$G$2009),""))</f>
        <v/>
      </c>
      <c r="AI192" s="57">
        <f>IF(OR($A192="",AI$136=""),"",IFERROR(COUNTIFS('Employee Mapping'!$J$10:$J$2009,$A192,'Employee Mapping'!$K$10:$K$2009,AI$134,'Employee Mapping'!$L$10:$L$2009,AI$136)/COUNTA('Employee Mapping'!$G$10:$G$2009),""))</f>
        <v/>
      </c>
      <c r="AJ192" s="57">
        <f>IF(OR($A192="",AJ$136=""),"",IFERROR(COUNTIFS('Employee Mapping'!$J$10:$J$2009,$A192,'Employee Mapping'!$K$10:$K$2009,AJ$134,'Employee Mapping'!$L$10:$L$2009,AJ$136)/COUNTA('Employee Mapping'!$G$10:$G$2009),""))</f>
        <v/>
      </c>
      <c r="AK192" s="57">
        <f>IF(OR($A192="",AK$136=""),"",IFERROR(COUNTIFS('Employee Mapping'!$J$10:$J$2009,$A192,'Employee Mapping'!$K$10:$K$2009,AK$134,'Employee Mapping'!$L$10:$L$2009,AK$136)/COUNTA('Employee Mapping'!$G$10:$G$2009),""))</f>
        <v/>
      </c>
      <c r="AL192" s="57">
        <f>IF(OR($A192="",AL$136=""),"",IFERROR(COUNTIFS('Employee Mapping'!$J$10:$J$2009,$A192,'Employee Mapping'!$K$10:$K$2009,AL$134,'Employee Mapping'!$L$10:$L$2009,AL$136)/COUNTA('Employee Mapping'!$G$10:$G$2009),""))</f>
        <v/>
      </c>
      <c r="AM192" s="57">
        <f>IF(OR($A192="",AM$136=""),"",IFERROR(COUNTIFS('Employee Mapping'!$J$10:$J$2009,$A192,'Employee Mapping'!$K$10:$K$2009,AM$134,'Employee Mapping'!$L$10:$L$2009,AM$136)/COUNTA('Employee Mapping'!$G$10:$G$2009),""))</f>
        <v/>
      </c>
      <c r="AN192" s="57">
        <f>IF(OR($A192="",AN$136=""),"",IFERROR(COUNTIFS('Employee Mapping'!$J$10:$J$2009,$A192,'Employee Mapping'!$K$10:$K$2009,AN$134,'Employee Mapping'!$L$10:$L$2009,AN$136)/COUNTA('Employee Mapping'!$G$10:$G$2009),""))</f>
        <v/>
      </c>
      <c r="AO192" s="57">
        <f>IF(OR($A192="",AO$136=""),"",IFERROR(COUNTIFS('Employee Mapping'!$J$10:$J$2009,$A192,'Employee Mapping'!$K$10:$K$2009,AO$134,'Employee Mapping'!$L$10:$L$2009,AO$136)/COUNTA('Employee Mapping'!$G$10:$G$2009),""))</f>
        <v/>
      </c>
      <c r="AP192" s="57">
        <f>IF(OR($A192="",AP$136=""),"",IFERROR(COUNTIFS('Employee Mapping'!$J$10:$J$2009,$A192,'Employee Mapping'!$K$10:$K$2009,AP$134,'Employee Mapping'!$L$10:$L$2009,AP$136)/COUNTA('Employee Mapping'!$G$10:$G$2009),""))</f>
        <v/>
      </c>
      <c r="AQ192" s="57">
        <f>IF(OR($A192="",AQ$136=""),"",IFERROR(COUNTIFS('Employee Mapping'!$J$10:$J$2009,$A192,'Employee Mapping'!$K$10:$K$2009,AQ$134,'Employee Mapping'!$L$10:$L$2009,AQ$136)/COUNTA('Employee Mapping'!$G$10:$G$2009),""))</f>
        <v/>
      </c>
      <c r="AR192" s="57">
        <f>IF(OR($A192="",AR$136=""),"",IFERROR(COUNTIFS('Employee Mapping'!$J$10:$J$2009,$A192,'Employee Mapping'!$K$10:$K$2009,AR$134,'Employee Mapping'!$L$10:$L$2009,AR$136)/COUNTA('Employee Mapping'!$G$10:$G$2009),""))</f>
        <v/>
      </c>
      <c r="AS192" s="57">
        <f>IF(OR($A192="",AS$136=""),"",IFERROR(COUNTIFS('Employee Mapping'!$J$10:$J$2009,$A192,'Employee Mapping'!$K$10:$K$2009,AS$134,'Employee Mapping'!$L$10:$L$2009,AS$136)/COUNTA('Employee Mapping'!$G$10:$G$2009),""))</f>
        <v/>
      </c>
      <c r="AT192" s="57">
        <f>IF(OR($A192="",AT$136=""),"",IFERROR(COUNTIFS('Employee Mapping'!$J$10:$J$2009,$A192,'Employee Mapping'!$K$10:$K$2009,AT$134,'Employee Mapping'!$L$10:$L$2009,AT$136)/COUNTA('Employee Mapping'!$G$10:$G$2009),""))</f>
        <v/>
      </c>
      <c r="AU192" s="57">
        <f>IF(OR($A192="",AU$136=""),"",IFERROR(COUNTIFS('Employee Mapping'!$J$10:$J$2009,$A192,'Employee Mapping'!$K$10:$K$2009,AU$134,'Employee Mapping'!$L$10:$L$2009,AU$136)/COUNTA('Employee Mapping'!$G$10:$G$2009),""))</f>
        <v/>
      </c>
      <c r="AV192" s="57">
        <f>IF(OR($A192="",AV$136=""),"",IFERROR(COUNTIFS('Employee Mapping'!$J$10:$J$2009,$A192,'Employee Mapping'!$K$10:$K$2009,AV$134,'Employee Mapping'!$L$10:$L$2009,AV$136)/COUNTA('Employee Mapping'!$G$10:$G$2009),""))</f>
        <v/>
      </c>
      <c r="AW192" s="57">
        <f>IF(OR($A192="",AW$136=""),"",IFERROR(COUNTIFS('Employee Mapping'!$J$10:$J$2009,$A192,'Employee Mapping'!$K$10:$K$2009,AW$134,'Employee Mapping'!$L$10:$L$2009,AW$136)/COUNTA('Employee Mapping'!$G$10:$G$2009),""))</f>
        <v/>
      </c>
      <c r="AX192" s="57">
        <f>IF(OR($A192="",AX$136=""),"",IFERROR(COUNTIFS('Employee Mapping'!$J$10:$J$2009,$A192,'Employee Mapping'!$K$10:$K$2009,AX$134,'Employee Mapping'!$L$10:$L$2009,AX$136)/COUNTA('Employee Mapping'!$G$10:$G$2009),""))</f>
        <v/>
      </c>
      <c r="AY192" s="57">
        <f>IF(OR($A192="",AY$136=""),"",IFERROR(COUNTIFS('Employee Mapping'!$J$10:$J$2009,$A192,'Employee Mapping'!$K$10:$K$2009,AY$134,'Employee Mapping'!$L$10:$L$2009,AY$136)/COUNTA('Employee Mapping'!$G$10:$G$2009),""))</f>
        <v/>
      </c>
      <c r="AZ192" s="57">
        <f>IF(OR($A192="",AZ$136=""),"",IFERROR(COUNTIFS('Employee Mapping'!$J$10:$J$2009,$A192,'Employee Mapping'!$K$10:$K$2009,AZ$134,'Employee Mapping'!$L$10:$L$2009,AZ$136)/COUNTA('Employee Mapping'!$G$10:$G$2009),""))</f>
        <v/>
      </c>
      <c r="BA192" s="57">
        <f>IF(OR($A192="",BA$136=""),"",IFERROR(COUNTIFS('Employee Mapping'!$J$10:$J$2009,$A192,'Employee Mapping'!$K$10:$K$2009,BA$134,'Employee Mapping'!$L$10:$L$2009,BA$136)/COUNTA('Employee Mapping'!$G$10:$G$2009),""))</f>
        <v/>
      </c>
      <c r="BB192" s="57">
        <f>IF(OR($A192="",BB$136=""),"",IFERROR(COUNTIFS('Employee Mapping'!$J$10:$J$2009,$A192,'Employee Mapping'!$K$10:$K$2009,BB$134,'Employee Mapping'!$L$10:$L$2009,BB$136)/COUNTA('Employee Mapping'!$G$10:$G$2009),""))</f>
        <v/>
      </c>
      <c r="BC192" s="57">
        <f>IF(OR($A192="",BC$136=""),"",IFERROR(COUNTIFS('Employee Mapping'!$J$10:$J$2009,$A192,'Employee Mapping'!$K$10:$K$2009,BC$134,'Employee Mapping'!$L$10:$L$2009,BC$136)/COUNTA('Employee Mapping'!$G$10:$G$2009),""))</f>
        <v/>
      </c>
      <c r="BD192" s="57">
        <f>IF(OR($A192="",BD$136=""),"",IFERROR(COUNTIFS('Employee Mapping'!$J$10:$J$2009,$A192,'Employee Mapping'!$K$10:$K$2009,BD$134,'Employee Mapping'!$L$10:$L$2009,BD$136)/COUNTA('Employee Mapping'!$G$10:$G$2009),""))</f>
        <v/>
      </c>
      <c r="BE192" s="57">
        <f>IF(OR($A192="",BE$136=""),"",IFERROR(COUNTIFS('Employee Mapping'!$J$10:$J$2009,$A192,'Employee Mapping'!$K$10:$K$2009,BE$134,'Employee Mapping'!$L$10:$L$2009,BE$136)/COUNTA('Employee Mapping'!$G$10:$G$2009),""))</f>
        <v/>
      </c>
      <c r="BF192" s="57">
        <f>IF(OR($A192="",BF$136=""),"",IFERROR(COUNTIFS('Employee Mapping'!$J$10:$J$2009,$A192,'Employee Mapping'!$K$10:$K$2009,BF$134,'Employee Mapping'!$L$10:$L$2009,BF$136)/COUNTA('Employee Mapping'!$G$10:$G$2009),""))</f>
        <v/>
      </c>
      <c r="BG192" s="57">
        <f>IF(OR($A192="",BG$136=""),"",IFERROR(COUNTIFS('Employee Mapping'!$J$10:$J$2009,$A192,'Employee Mapping'!$K$10:$K$2009,BG$134,'Employee Mapping'!$L$10:$L$2009,BG$136)/COUNTA('Employee Mapping'!$G$10:$G$2009),""))</f>
        <v/>
      </c>
      <c r="BH192" s="57">
        <f>IF(OR($A192="",BH$136=""),"",IFERROR(COUNTIFS('Employee Mapping'!$J$10:$J$2009,$A192,'Employee Mapping'!$K$10:$K$2009,BH$134,'Employee Mapping'!$L$10:$L$2009,BH$136)/COUNTA('Employee Mapping'!$G$10:$G$2009),""))</f>
        <v/>
      </c>
      <c r="BI192" s="57">
        <f>IF(OR($A192="",BI$136=""),"",IFERROR(COUNTIFS('Employee Mapping'!$J$10:$J$2009,$A192,'Employee Mapping'!$K$10:$K$2009,BI$134,'Employee Mapping'!$L$10:$L$2009,BI$136)/COUNTA('Employee Mapping'!$G$10:$G$2009),""))</f>
        <v/>
      </c>
      <c r="BJ192" s="57">
        <f>IF(OR($A192="",BJ$136=""),"",IFERROR(COUNTIFS('Employee Mapping'!$J$10:$J$2009,$A192,'Employee Mapping'!$K$10:$K$2009,BJ$134,'Employee Mapping'!$L$10:$L$2009,BJ$136)/COUNTA('Employee Mapping'!$G$10:$G$2009),""))</f>
        <v/>
      </c>
      <c r="BK192" s="57">
        <f>IF(OR($A192="",BK$136=""),"",IFERROR(COUNTIFS('Employee Mapping'!$J$10:$J$2009,$A192,'Employee Mapping'!$K$10:$K$2009,BK$134,'Employee Mapping'!$L$10:$L$2009,BK$136)/COUNTA('Employee Mapping'!$G$10:$G$2009),""))</f>
        <v/>
      </c>
      <c r="BL192" s="57">
        <f>IF(OR($A192="",BL$136=""),"",IFERROR(COUNTIFS('Employee Mapping'!$J$10:$J$2009,$A192,'Employee Mapping'!$K$10:$K$2009,BL$134,'Employee Mapping'!$L$10:$L$2009,BL$136)/COUNTA('Employee Mapping'!$G$10:$G$2009),""))</f>
        <v/>
      </c>
      <c r="BM192" s="57">
        <f>IF(OR($A192="",BM$136=""),"",IFERROR(COUNTIFS('Employee Mapping'!$J$10:$J$2009,$A192,'Employee Mapping'!$K$10:$K$2009,BM$134,'Employee Mapping'!$L$10:$L$2009,BM$136)/COUNTA('Employee Mapping'!$G$10:$G$2009),""))</f>
        <v/>
      </c>
      <c r="BN192" s="57">
        <f>IF(OR($A192="",BN$136=""),"",IFERROR(COUNTIFS('Employee Mapping'!$J$10:$J$2009,$A192,'Employee Mapping'!$K$10:$K$2009,BN$134,'Employee Mapping'!$L$10:$L$2009,BN$136)/COUNTA('Employee Mapping'!$G$10:$G$2009),""))</f>
        <v/>
      </c>
      <c r="BO192" s="57">
        <f>IF(OR($A192="",BO$136=""),"",IFERROR(COUNTIFS('Employee Mapping'!$J$10:$J$2009,$A192,'Employee Mapping'!$K$10:$K$2009,BO$134,'Employee Mapping'!$L$10:$L$2009,BO$136)/COUNTA('Employee Mapping'!$G$10:$G$2009),""))</f>
        <v/>
      </c>
      <c r="BP192" s="57">
        <f>IF(OR($A192="",BP$136=""),"",IFERROR(COUNTIFS('Employee Mapping'!$J$10:$J$2009,$A192,'Employee Mapping'!$K$10:$K$2009,BP$134,'Employee Mapping'!$L$10:$L$2009,BP$136)/COUNTA('Employee Mapping'!$G$10:$G$2009),""))</f>
        <v/>
      </c>
      <c r="BQ192" s="57">
        <f>IF(OR($A192="",BQ$136=""),"",IFERROR(COUNTIFS('Employee Mapping'!$J$10:$J$2009,$A192,'Employee Mapping'!$K$10:$K$2009,BQ$134,'Employee Mapping'!$L$10:$L$2009,BQ$136)/COUNTA('Employee Mapping'!$G$10:$G$2009),""))</f>
        <v/>
      </c>
      <c r="BR192" s="57">
        <f>IF(OR($A192="",BR$136=""),"",IFERROR(COUNTIFS('Employee Mapping'!$J$10:$J$2009,$A192,'Employee Mapping'!$K$10:$K$2009,BR$134,'Employee Mapping'!$L$10:$L$2009,BR$136)/COUNTA('Employee Mapping'!$G$10:$G$2009),""))</f>
        <v/>
      </c>
      <c r="BS192" s="57">
        <f>IF(OR($A192="",BS$136=""),"",IFERROR(COUNTIFS('Employee Mapping'!$J$10:$J$2009,$A192,'Employee Mapping'!$K$10:$K$2009,BS$134,'Employee Mapping'!$L$10:$L$2009,BS$136)/COUNTA('Employee Mapping'!$G$10:$G$2009),""))</f>
        <v/>
      </c>
      <c r="BT192" s="57">
        <f>IF(OR($A192="",BT$136=""),"",IFERROR(COUNTIFS('Employee Mapping'!$J$10:$J$2009,$A192,'Employee Mapping'!$K$10:$K$2009,BT$134,'Employee Mapping'!$L$10:$L$2009,BT$136)/COUNTA('Employee Mapping'!$G$10:$G$2009),""))</f>
        <v/>
      </c>
      <c r="BU192" s="57">
        <f>IF(OR($A192="",BU$136=""),"",IFERROR(COUNTIFS('Employee Mapping'!$J$10:$J$2009,$A192,'Employee Mapping'!$K$10:$K$2009,BU$134,'Employee Mapping'!$L$10:$L$2009,BU$136)/COUNTA('Employee Mapping'!$G$10:$G$2009),""))</f>
        <v/>
      </c>
      <c r="BV192" s="57">
        <f>IF(OR($A192="",BV$136=""),"",IFERROR(COUNTIFS('Employee Mapping'!$J$10:$J$2009,$A192,'Employee Mapping'!$K$10:$K$2009,BV$134,'Employee Mapping'!$L$10:$L$2009,BV$136)/COUNTA('Employee Mapping'!$G$10:$G$2009),""))</f>
        <v/>
      </c>
      <c r="BW192" s="57">
        <f>IF(OR($A192="",BW$136=""),"",IFERROR(COUNTIFS('Employee Mapping'!$J$10:$J$2009,$A192,'Employee Mapping'!$K$10:$K$2009,BW$134,'Employee Mapping'!$L$10:$L$2009,BW$136)/COUNTA('Employee Mapping'!$G$10:$G$2009),""))</f>
        <v/>
      </c>
      <c r="BX192" s="57">
        <f>IF(OR($A192="",BX$136=""),"",IFERROR(COUNTIFS('Employee Mapping'!$J$10:$J$2009,$A192,'Employee Mapping'!$K$10:$K$2009,BX$134,'Employee Mapping'!$L$10:$L$2009,BX$136)/COUNTA('Employee Mapping'!$G$10:$G$2009),""))</f>
        <v/>
      </c>
      <c r="BY192" s="57">
        <f>IF(OR($A192="",BY$136=""),"",IFERROR(COUNTIFS('Employee Mapping'!$J$10:$J$2009,$A192,'Employee Mapping'!$K$10:$K$2009,BY$134,'Employee Mapping'!$L$10:$L$2009,BY$136)/COUNTA('Employee Mapping'!$G$10:$G$2009),""))</f>
        <v/>
      </c>
      <c r="BZ192" s="57">
        <f>IF(OR($A192="",BZ$136=""),"",IFERROR(COUNTIFS('Employee Mapping'!$J$10:$J$2009,$A192,'Employee Mapping'!$K$10:$K$2009,BZ$134,'Employee Mapping'!$L$10:$L$2009,BZ$136)/COUNTA('Employee Mapping'!$G$10:$G$2009),""))</f>
        <v/>
      </c>
      <c r="CA192" s="57">
        <f>IF(OR($A192="",CA$136=""),"",IFERROR(COUNTIFS('Employee Mapping'!$J$10:$J$2009,$A192,'Employee Mapping'!$K$10:$K$2009,CA$134,'Employee Mapping'!$L$10:$L$2009,CA$136)/COUNTA('Employee Mapping'!$G$10:$G$2009),""))</f>
        <v/>
      </c>
      <c r="CB192" s="57">
        <f>IF(OR($A192="",CB$136=""),"",IFERROR(COUNTIFS('Employee Mapping'!$J$10:$J$2009,$A192,'Employee Mapping'!$K$10:$K$2009,CB$134,'Employee Mapping'!$L$10:$L$2009,CB$136)/COUNTA('Employee Mapping'!$G$10:$G$2009),""))</f>
        <v/>
      </c>
      <c r="CC192" s="57">
        <f>IF(OR($A192="",CC$136=""),"",IFERROR(COUNTIFS('Employee Mapping'!$J$10:$J$2009,$A192,'Employee Mapping'!$K$10:$K$2009,CC$134,'Employee Mapping'!$L$10:$L$2009,CC$136)/COUNTA('Employee Mapping'!$G$10:$G$2009),""))</f>
        <v/>
      </c>
      <c r="CD192" s="57">
        <f>IF(OR($A192="",CD$136=""),"",IFERROR(COUNTIFS('Employee Mapping'!$J$10:$J$2009,$A192,'Employee Mapping'!$K$10:$K$2009,CD$134,'Employee Mapping'!$L$10:$L$2009,CD$136)/COUNTA('Employee Mapping'!$G$10:$G$2009),""))</f>
        <v/>
      </c>
      <c r="CE192" s="57">
        <f>IF(OR($A192="",CE$136=""),"",IFERROR(COUNTIFS('Employee Mapping'!$J$10:$J$2009,$A192,'Employee Mapping'!$K$10:$K$2009,CE$134,'Employee Mapping'!$L$10:$L$2009,CE$136)/COUNTA('Employee Mapping'!$G$10:$G$2009),""))</f>
        <v/>
      </c>
      <c r="CF192" s="57">
        <f>IF(OR($A192="",CF$136=""),"",IFERROR(COUNTIFS('Employee Mapping'!$J$10:$J$2009,$A192,'Employee Mapping'!$K$10:$K$2009,CF$134,'Employee Mapping'!$L$10:$L$2009,CF$136)/COUNTA('Employee Mapping'!$G$10:$G$2009),""))</f>
        <v/>
      </c>
      <c r="CG192" s="57">
        <f>IF(OR($A192="",CG$136=""),"",IFERROR(COUNTIFS('Employee Mapping'!$J$10:$J$2009,$A192,'Employee Mapping'!$K$10:$K$2009,CG$134,'Employee Mapping'!$L$10:$L$2009,CG$136)/COUNTA('Employee Mapping'!$G$10:$G$2009),""))</f>
        <v/>
      </c>
      <c r="CH192" s="57">
        <f>IF(OR($A192="",CH$136=""),"",IFERROR(COUNTIFS('Employee Mapping'!$J$10:$J$2009,$A192,'Employee Mapping'!$K$10:$K$2009,CH$134,'Employee Mapping'!$L$10:$L$2009,CH$136)/COUNTA('Employee Mapping'!$G$10:$G$2009),""))</f>
        <v/>
      </c>
      <c r="CI192" s="57">
        <f>IF(OR($A192="",CI$136=""),"",IFERROR(COUNTIFS('Employee Mapping'!$J$10:$J$2009,$A192,'Employee Mapping'!$K$10:$K$2009,CI$134,'Employee Mapping'!$L$10:$L$2009,CI$136)/COUNTA('Employee Mapping'!$G$10:$G$2009),""))</f>
        <v/>
      </c>
      <c r="CJ192" s="57">
        <f>IF(OR($A192="",CJ$136=""),"",IFERROR(COUNTIFS('Employee Mapping'!$J$10:$J$2009,$A192,'Employee Mapping'!$K$10:$K$2009,CJ$134,'Employee Mapping'!$L$10:$L$2009,CJ$136)/COUNTA('Employee Mapping'!$G$10:$G$2009),""))</f>
        <v/>
      </c>
      <c r="CK192" s="57">
        <f>IF(OR($A192="",CK$136=""),"",IFERROR(COUNTIFS('Employee Mapping'!$J$10:$J$2009,$A192,'Employee Mapping'!$K$10:$K$2009,CK$134,'Employee Mapping'!$L$10:$L$2009,CK$136)/COUNTA('Employee Mapping'!$G$10:$G$2009),""))</f>
        <v/>
      </c>
      <c r="CL192" s="57">
        <f>IF(OR($A192="",CL$136=""),"",IFERROR(COUNTIFS('Employee Mapping'!$J$10:$J$2009,$A192,'Employee Mapping'!$K$10:$K$2009,CL$134,'Employee Mapping'!$L$10:$L$2009,CL$136)/COUNTA('Employee Mapping'!$G$10:$G$2009),""))</f>
        <v/>
      </c>
      <c r="CM192" s="57">
        <f>IF(OR($A192="",CM$136=""),"",IFERROR(COUNTIFS('Employee Mapping'!$J$10:$J$2009,$A192,'Employee Mapping'!$K$10:$K$2009,CM$134,'Employee Mapping'!$L$10:$L$2009,CM$136)/COUNTA('Employee Mapping'!$G$10:$G$2009),""))</f>
        <v/>
      </c>
      <c r="CN192" s="57">
        <f>IF(OR($A192="",CN$136=""),"",IFERROR(COUNTIFS('Employee Mapping'!$J$10:$J$2009,$A192,'Employee Mapping'!$K$10:$K$2009,CN$134,'Employee Mapping'!$L$10:$L$2009,CN$136)/COUNTA('Employee Mapping'!$G$10:$G$2009),""))</f>
        <v/>
      </c>
      <c r="CO192" s="57">
        <f>IF(OR($A192="",CO$136=""),"",IFERROR(COUNTIFS('Employee Mapping'!$J$10:$J$2009,$A192,'Employee Mapping'!$K$10:$K$2009,CO$134,'Employee Mapping'!$L$10:$L$2009,CO$136)/COUNTA('Employee Mapping'!$G$10:$G$2009),""))</f>
        <v/>
      </c>
      <c r="CP192" s="57">
        <f>IF(OR($A192="",CP$136=""),"",IFERROR(COUNTIFS('Employee Mapping'!$J$10:$J$2009,$A192,'Employee Mapping'!$K$10:$K$2009,CP$134,'Employee Mapping'!$L$10:$L$2009,CP$136)/COUNTA('Employee Mapping'!$G$10:$G$2009),""))</f>
        <v/>
      </c>
      <c r="CQ192" s="57">
        <f>IF(OR($A192="",CQ$136=""),"",IFERROR(COUNTIFS('Employee Mapping'!$J$10:$J$2009,$A192,'Employee Mapping'!$K$10:$K$2009,CQ$134,'Employee Mapping'!$L$10:$L$2009,CQ$136)/COUNTA('Employee Mapping'!$G$10:$G$2009),""))</f>
        <v/>
      </c>
      <c r="CR192" s="57">
        <f>IF(OR($A192="",CR$136=""),"",IFERROR(COUNTIFS('Employee Mapping'!$J$10:$J$2009,$A192,'Employee Mapping'!$K$10:$K$2009,CR$134,'Employee Mapping'!$L$10:$L$2009,CR$136)/COUNTA('Employee Mapping'!$G$10:$G$2009),""))</f>
        <v/>
      </c>
      <c r="CS192" s="57">
        <f>IF(OR($A192="",CS$136=""),"",IFERROR(COUNTIFS('Employee Mapping'!$J$10:$J$2009,$A192,'Employee Mapping'!$K$10:$K$2009,CS$134,'Employee Mapping'!$L$10:$L$2009,CS$136)/COUNTA('Employee Mapping'!$G$10:$G$2009),""))</f>
        <v/>
      </c>
      <c r="CT192" s="57">
        <f>IF(OR($A192="",CT$136=""),"",IFERROR(COUNTIFS('Employee Mapping'!$J$10:$J$2009,$A192,'Employee Mapping'!$K$10:$K$2009,CT$134,'Employee Mapping'!$L$10:$L$2009,CT$136)/COUNTA('Employee Mapping'!$G$10:$G$2009),""))</f>
        <v/>
      </c>
      <c r="CU192" s="58">
        <f>IF($A192="","",SUM(C192:CT192))</f>
        <v/>
      </c>
    </row>
    <row r="193">
      <c r="A193">
        <f>IF(SETUP!$C204="","",SETUP!$C204)</f>
        <v/>
      </c>
      <c r="B193" s="9">
        <f>IF(SETUP!$C204="","",SETUP!$B204&amp;" / "&amp;SETUP!$D204)</f>
        <v/>
      </c>
      <c r="C193" s="57">
        <f>IF(OR($A193="",C$136=""),"",IFERROR(COUNTIFS('Employee Mapping'!$J$10:$J$2009,$A193,'Employee Mapping'!$K$10:$K$2009,C$134,'Employee Mapping'!$L$10:$L$2009,C$136)/COUNTA('Employee Mapping'!$G$10:$G$2009),""))</f>
        <v/>
      </c>
      <c r="D193" s="57">
        <f>IF(OR($A193="",D$136=""),"",IFERROR(COUNTIFS('Employee Mapping'!$J$10:$J$2009,$A193,'Employee Mapping'!$K$10:$K$2009,D$134,'Employee Mapping'!$L$10:$L$2009,D$136)/COUNTA('Employee Mapping'!$G$10:$G$2009),""))</f>
        <v/>
      </c>
      <c r="E193" s="57">
        <f>IF(OR($A193="",E$136=""),"",IFERROR(COUNTIFS('Employee Mapping'!$J$10:$J$2009,$A193,'Employee Mapping'!$K$10:$K$2009,E$134,'Employee Mapping'!$L$10:$L$2009,E$136)/COUNTA('Employee Mapping'!$G$10:$G$2009),""))</f>
        <v/>
      </c>
      <c r="F193" s="57">
        <f>IF(OR($A193="",F$136=""),"",IFERROR(COUNTIFS('Employee Mapping'!$J$10:$J$2009,$A193,'Employee Mapping'!$K$10:$K$2009,F$134,'Employee Mapping'!$L$10:$L$2009,F$136)/COUNTA('Employee Mapping'!$G$10:$G$2009),""))</f>
        <v/>
      </c>
      <c r="G193" s="57">
        <f>IF(OR($A193="",G$136=""),"",IFERROR(COUNTIFS('Employee Mapping'!$J$10:$J$2009,$A193,'Employee Mapping'!$K$10:$K$2009,G$134,'Employee Mapping'!$L$10:$L$2009,G$136)/COUNTA('Employee Mapping'!$G$10:$G$2009),""))</f>
        <v/>
      </c>
      <c r="H193" s="57">
        <f>IF(OR($A193="",H$136=""),"",IFERROR(COUNTIFS('Employee Mapping'!$J$10:$J$2009,$A193,'Employee Mapping'!$K$10:$K$2009,H$134,'Employee Mapping'!$L$10:$L$2009,H$136)/COUNTA('Employee Mapping'!$G$10:$G$2009),""))</f>
        <v/>
      </c>
      <c r="I193" s="57">
        <f>IF(OR($A193="",I$136=""),"",IFERROR(COUNTIFS('Employee Mapping'!$J$10:$J$2009,$A193,'Employee Mapping'!$K$10:$K$2009,I$134,'Employee Mapping'!$L$10:$L$2009,I$136)/COUNTA('Employee Mapping'!$G$10:$G$2009),""))</f>
        <v/>
      </c>
      <c r="J193" s="57">
        <f>IF(OR($A193="",J$136=""),"",IFERROR(COUNTIFS('Employee Mapping'!$J$10:$J$2009,$A193,'Employee Mapping'!$K$10:$K$2009,J$134,'Employee Mapping'!$L$10:$L$2009,J$136)/COUNTA('Employee Mapping'!$G$10:$G$2009),""))</f>
        <v/>
      </c>
      <c r="K193" s="57">
        <f>IF(OR($A193="",K$136=""),"",IFERROR(COUNTIFS('Employee Mapping'!$J$10:$J$2009,$A193,'Employee Mapping'!$K$10:$K$2009,K$134,'Employee Mapping'!$L$10:$L$2009,K$136)/COUNTA('Employee Mapping'!$G$10:$G$2009),""))</f>
        <v/>
      </c>
      <c r="L193" s="57">
        <f>IF(OR($A193="",L$136=""),"",IFERROR(COUNTIFS('Employee Mapping'!$J$10:$J$2009,$A193,'Employee Mapping'!$K$10:$K$2009,L$134,'Employee Mapping'!$L$10:$L$2009,L$136)/COUNTA('Employee Mapping'!$G$10:$G$2009),""))</f>
        <v/>
      </c>
      <c r="M193" s="57">
        <f>IF(OR($A193="",M$136=""),"",IFERROR(COUNTIFS('Employee Mapping'!$J$10:$J$2009,$A193,'Employee Mapping'!$K$10:$K$2009,M$134,'Employee Mapping'!$L$10:$L$2009,M$136)/COUNTA('Employee Mapping'!$G$10:$G$2009),""))</f>
        <v/>
      </c>
      <c r="N193" s="57">
        <f>IF(OR($A193="",N$136=""),"",IFERROR(COUNTIFS('Employee Mapping'!$J$10:$J$2009,$A193,'Employee Mapping'!$K$10:$K$2009,N$134,'Employee Mapping'!$L$10:$L$2009,N$136)/COUNTA('Employee Mapping'!$G$10:$G$2009),""))</f>
        <v/>
      </c>
      <c r="O193" s="57">
        <f>IF(OR($A193="",O$136=""),"",IFERROR(COUNTIFS('Employee Mapping'!$J$10:$J$2009,$A193,'Employee Mapping'!$K$10:$K$2009,O$134,'Employee Mapping'!$L$10:$L$2009,O$136)/COUNTA('Employee Mapping'!$G$10:$G$2009),""))</f>
        <v/>
      </c>
      <c r="P193" s="57">
        <f>IF(OR($A193="",P$136=""),"",IFERROR(COUNTIFS('Employee Mapping'!$J$10:$J$2009,$A193,'Employee Mapping'!$K$10:$K$2009,P$134,'Employee Mapping'!$L$10:$L$2009,P$136)/COUNTA('Employee Mapping'!$G$10:$G$2009),""))</f>
        <v/>
      </c>
      <c r="Q193" s="57">
        <f>IF(OR($A193="",Q$136=""),"",IFERROR(COUNTIFS('Employee Mapping'!$J$10:$J$2009,$A193,'Employee Mapping'!$K$10:$K$2009,Q$134,'Employee Mapping'!$L$10:$L$2009,Q$136)/COUNTA('Employee Mapping'!$G$10:$G$2009),""))</f>
        <v/>
      </c>
      <c r="R193" s="57">
        <f>IF(OR($A193="",R$136=""),"",IFERROR(COUNTIFS('Employee Mapping'!$J$10:$J$2009,$A193,'Employee Mapping'!$K$10:$K$2009,R$134,'Employee Mapping'!$L$10:$L$2009,R$136)/COUNTA('Employee Mapping'!$G$10:$G$2009),""))</f>
        <v/>
      </c>
      <c r="S193" s="57">
        <f>IF(OR($A193="",S$136=""),"",IFERROR(COUNTIFS('Employee Mapping'!$J$10:$J$2009,$A193,'Employee Mapping'!$K$10:$K$2009,S$134,'Employee Mapping'!$L$10:$L$2009,S$136)/COUNTA('Employee Mapping'!$G$10:$G$2009),""))</f>
        <v/>
      </c>
      <c r="T193" s="57">
        <f>IF(OR($A193="",T$136=""),"",IFERROR(COUNTIFS('Employee Mapping'!$J$10:$J$2009,$A193,'Employee Mapping'!$K$10:$K$2009,T$134,'Employee Mapping'!$L$10:$L$2009,T$136)/COUNTA('Employee Mapping'!$G$10:$G$2009),""))</f>
        <v/>
      </c>
      <c r="U193" s="57">
        <f>IF(OR($A193="",U$136=""),"",IFERROR(COUNTIFS('Employee Mapping'!$J$10:$J$2009,$A193,'Employee Mapping'!$K$10:$K$2009,U$134,'Employee Mapping'!$L$10:$L$2009,U$136)/COUNTA('Employee Mapping'!$G$10:$G$2009),""))</f>
        <v/>
      </c>
      <c r="V193" s="57">
        <f>IF(OR($A193="",V$136=""),"",IFERROR(COUNTIFS('Employee Mapping'!$J$10:$J$2009,$A193,'Employee Mapping'!$K$10:$K$2009,V$134,'Employee Mapping'!$L$10:$L$2009,V$136)/COUNTA('Employee Mapping'!$G$10:$G$2009),""))</f>
        <v/>
      </c>
      <c r="W193" s="57">
        <f>IF(OR($A193="",W$136=""),"",IFERROR(COUNTIFS('Employee Mapping'!$J$10:$J$2009,$A193,'Employee Mapping'!$K$10:$K$2009,W$134,'Employee Mapping'!$L$10:$L$2009,W$136)/COUNTA('Employee Mapping'!$G$10:$G$2009),""))</f>
        <v/>
      </c>
      <c r="X193" s="57">
        <f>IF(OR($A193="",X$136=""),"",IFERROR(COUNTIFS('Employee Mapping'!$J$10:$J$2009,$A193,'Employee Mapping'!$K$10:$K$2009,X$134,'Employee Mapping'!$L$10:$L$2009,X$136)/COUNTA('Employee Mapping'!$G$10:$G$2009),""))</f>
        <v/>
      </c>
      <c r="Y193" s="57">
        <f>IF(OR($A193="",Y$136=""),"",IFERROR(COUNTIFS('Employee Mapping'!$J$10:$J$2009,$A193,'Employee Mapping'!$K$10:$K$2009,Y$134,'Employee Mapping'!$L$10:$L$2009,Y$136)/COUNTA('Employee Mapping'!$G$10:$G$2009),""))</f>
        <v/>
      </c>
      <c r="Z193" s="57">
        <f>IF(OR($A193="",Z$136=""),"",IFERROR(COUNTIFS('Employee Mapping'!$J$10:$J$2009,$A193,'Employee Mapping'!$K$10:$K$2009,Z$134,'Employee Mapping'!$L$10:$L$2009,Z$136)/COUNTA('Employee Mapping'!$G$10:$G$2009),""))</f>
        <v/>
      </c>
      <c r="AA193" s="57">
        <f>IF(OR($A193="",AA$136=""),"",IFERROR(COUNTIFS('Employee Mapping'!$J$10:$J$2009,$A193,'Employee Mapping'!$K$10:$K$2009,AA$134,'Employee Mapping'!$L$10:$L$2009,AA$136)/COUNTA('Employee Mapping'!$G$10:$G$2009),""))</f>
        <v/>
      </c>
      <c r="AB193" s="57">
        <f>IF(OR($A193="",AB$136=""),"",IFERROR(COUNTIFS('Employee Mapping'!$J$10:$J$2009,$A193,'Employee Mapping'!$K$10:$K$2009,AB$134,'Employee Mapping'!$L$10:$L$2009,AB$136)/COUNTA('Employee Mapping'!$G$10:$G$2009),""))</f>
        <v/>
      </c>
      <c r="AC193" s="57">
        <f>IF(OR($A193="",AC$136=""),"",IFERROR(COUNTIFS('Employee Mapping'!$J$10:$J$2009,$A193,'Employee Mapping'!$K$10:$K$2009,AC$134,'Employee Mapping'!$L$10:$L$2009,AC$136)/COUNTA('Employee Mapping'!$G$10:$G$2009),""))</f>
        <v/>
      </c>
      <c r="AD193" s="57">
        <f>IF(OR($A193="",AD$136=""),"",IFERROR(COUNTIFS('Employee Mapping'!$J$10:$J$2009,$A193,'Employee Mapping'!$K$10:$K$2009,AD$134,'Employee Mapping'!$L$10:$L$2009,AD$136)/COUNTA('Employee Mapping'!$G$10:$G$2009),""))</f>
        <v/>
      </c>
      <c r="AE193" s="57">
        <f>IF(OR($A193="",AE$136=""),"",IFERROR(COUNTIFS('Employee Mapping'!$J$10:$J$2009,$A193,'Employee Mapping'!$K$10:$K$2009,AE$134,'Employee Mapping'!$L$10:$L$2009,AE$136)/COUNTA('Employee Mapping'!$G$10:$G$2009),""))</f>
        <v/>
      </c>
      <c r="AF193" s="57">
        <f>IF(OR($A193="",AF$136=""),"",IFERROR(COUNTIFS('Employee Mapping'!$J$10:$J$2009,$A193,'Employee Mapping'!$K$10:$K$2009,AF$134,'Employee Mapping'!$L$10:$L$2009,AF$136)/COUNTA('Employee Mapping'!$G$10:$G$2009),""))</f>
        <v/>
      </c>
      <c r="AG193" s="57">
        <f>IF(OR($A193="",AG$136=""),"",IFERROR(COUNTIFS('Employee Mapping'!$J$10:$J$2009,$A193,'Employee Mapping'!$K$10:$K$2009,AG$134,'Employee Mapping'!$L$10:$L$2009,AG$136)/COUNTA('Employee Mapping'!$G$10:$G$2009),""))</f>
        <v/>
      </c>
      <c r="AH193" s="57">
        <f>IF(OR($A193="",AH$136=""),"",IFERROR(COUNTIFS('Employee Mapping'!$J$10:$J$2009,$A193,'Employee Mapping'!$K$10:$K$2009,AH$134,'Employee Mapping'!$L$10:$L$2009,AH$136)/COUNTA('Employee Mapping'!$G$10:$G$2009),""))</f>
        <v/>
      </c>
      <c r="AI193" s="57">
        <f>IF(OR($A193="",AI$136=""),"",IFERROR(COUNTIFS('Employee Mapping'!$J$10:$J$2009,$A193,'Employee Mapping'!$K$10:$K$2009,AI$134,'Employee Mapping'!$L$10:$L$2009,AI$136)/COUNTA('Employee Mapping'!$G$10:$G$2009),""))</f>
        <v/>
      </c>
      <c r="AJ193" s="57">
        <f>IF(OR($A193="",AJ$136=""),"",IFERROR(COUNTIFS('Employee Mapping'!$J$10:$J$2009,$A193,'Employee Mapping'!$K$10:$K$2009,AJ$134,'Employee Mapping'!$L$10:$L$2009,AJ$136)/COUNTA('Employee Mapping'!$G$10:$G$2009),""))</f>
        <v/>
      </c>
      <c r="AK193" s="57">
        <f>IF(OR($A193="",AK$136=""),"",IFERROR(COUNTIFS('Employee Mapping'!$J$10:$J$2009,$A193,'Employee Mapping'!$K$10:$K$2009,AK$134,'Employee Mapping'!$L$10:$L$2009,AK$136)/COUNTA('Employee Mapping'!$G$10:$G$2009),""))</f>
        <v/>
      </c>
      <c r="AL193" s="57">
        <f>IF(OR($A193="",AL$136=""),"",IFERROR(COUNTIFS('Employee Mapping'!$J$10:$J$2009,$A193,'Employee Mapping'!$K$10:$K$2009,AL$134,'Employee Mapping'!$L$10:$L$2009,AL$136)/COUNTA('Employee Mapping'!$G$10:$G$2009),""))</f>
        <v/>
      </c>
      <c r="AM193" s="57">
        <f>IF(OR($A193="",AM$136=""),"",IFERROR(COUNTIFS('Employee Mapping'!$J$10:$J$2009,$A193,'Employee Mapping'!$K$10:$K$2009,AM$134,'Employee Mapping'!$L$10:$L$2009,AM$136)/COUNTA('Employee Mapping'!$G$10:$G$2009),""))</f>
        <v/>
      </c>
      <c r="AN193" s="57">
        <f>IF(OR($A193="",AN$136=""),"",IFERROR(COUNTIFS('Employee Mapping'!$J$10:$J$2009,$A193,'Employee Mapping'!$K$10:$K$2009,AN$134,'Employee Mapping'!$L$10:$L$2009,AN$136)/COUNTA('Employee Mapping'!$G$10:$G$2009),""))</f>
        <v/>
      </c>
      <c r="AO193" s="57">
        <f>IF(OR($A193="",AO$136=""),"",IFERROR(COUNTIFS('Employee Mapping'!$J$10:$J$2009,$A193,'Employee Mapping'!$K$10:$K$2009,AO$134,'Employee Mapping'!$L$10:$L$2009,AO$136)/COUNTA('Employee Mapping'!$G$10:$G$2009),""))</f>
        <v/>
      </c>
      <c r="AP193" s="57">
        <f>IF(OR($A193="",AP$136=""),"",IFERROR(COUNTIFS('Employee Mapping'!$J$10:$J$2009,$A193,'Employee Mapping'!$K$10:$K$2009,AP$134,'Employee Mapping'!$L$10:$L$2009,AP$136)/COUNTA('Employee Mapping'!$G$10:$G$2009),""))</f>
        <v/>
      </c>
      <c r="AQ193" s="57">
        <f>IF(OR($A193="",AQ$136=""),"",IFERROR(COUNTIFS('Employee Mapping'!$J$10:$J$2009,$A193,'Employee Mapping'!$K$10:$K$2009,AQ$134,'Employee Mapping'!$L$10:$L$2009,AQ$136)/COUNTA('Employee Mapping'!$G$10:$G$2009),""))</f>
        <v/>
      </c>
      <c r="AR193" s="57">
        <f>IF(OR($A193="",AR$136=""),"",IFERROR(COUNTIFS('Employee Mapping'!$J$10:$J$2009,$A193,'Employee Mapping'!$K$10:$K$2009,AR$134,'Employee Mapping'!$L$10:$L$2009,AR$136)/COUNTA('Employee Mapping'!$G$10:$G$2009),""))</f>
        <v/>
      </c>
      <c r="AS193" s="57">
        <f>IF(OR($A193="",AS$136=""),"",IFERROR(COUNTIFS('Employee Mapping'!$J$10:$J$2009,$A193,'Employee Mapping'!$K$10:$K$2009,AS$134,'Employee Mapping'!$L$10:$L$2009,AS$136)/COUNTA('Employee Mapping'!$G$10:$G$2009),""))</f>
        <v/>
      </c>
      <c r="AT193" s="57">
        <f>IF(OR($A193="",AT$136=""),"",IFERROR(COUNTIFS('Employee Mapping'!$J$10:$J$2009,$A193,'Employee Mapping'!$K$10:$K$2009,AT$134,'Employee Mapping'!$L$10:$L$2009,AT$136)/COUNTA('Employee Mapping'!$G$10:$G$2009),""))</f>
        <v/>
      </c>
      <c r="AU193" s="57">
        <f>IF(OR($A193="",AU$136=""),"",IFERROR(COUNTIFS('Employee Mapping'!$J$10:$J$2009,$A193,'Employee Mapping'!$K$10:$K$2009,AU$134,'Employee Mapping'!$L$10:$L$2009,AU$136)/COUNTA('Employee Mapping'!$G$10:$G$2009),""))</f>
        <v/>
      </c>
      <c r="AV193" s="57">
        <f>IF(OR($A193="",AV$136=""),"",IFERROR(COUNTIFS('Employee Mapping'!$J$10:$J$2009,$A193,'Employee Mapping'!$K$10:$K$2009,AV$134,'Employee Mapping'!$L$10:$L$2009,AV$136)/COUNTA('Employee Mapping'!$G$10:$G$2009),""))</f>
        <v/>
      </c>
      <c r="AW193" s="57">
        <f>IF(OR($A193="",AW$136=""),"",IFERROR(COUNTIFS('Employee Mapping'!$J$10:$J$2009,$A193,'Employee Mapping'!$K$10:$K$2009,AW$134,'Employee Mapping'!$L$10:$L$2009,AW$136)/COUNTA('Employee Mapping'!$G$10:$G$2009),""))</f>
        <v/>
      </c>
      <c r="AX193" s="57">
        <f>IF(OR($A193="",AX$136=""),"",IFERROR(COUNTIFS('Employee Mapping'!$J$10:$J$2009,$A193,'Employee Mapping'!$K$10:$K$2009,AX$134,'Employee Mapping'!$L$10:$L$2009,AX$136)/COUNTA('Employee Mapping'!$G$10:$G$2009),""))</f>
        <v/>
      </c>
      <c r="AY193" s="57">
        <f>IF(OR($A193="",AY$136=""),"",IFERROR(COUNTIFS('Employee Mapping'!$J$10:$J$2009,$A193,'Employee Mapping'!$K$10:$K$2009,AY$134,'Employee Mapping'!$L$10:$L$2009,AY$136)/COUNTA('Employee Mapping'!$G$10:$G$2009),""))</f>
        <v/>
      </c>
      <c r="AZ193" s="57">
        <f>IF(OR($A193="",AZ$136=""),"",IFERROR(COUNTIFS('Employee Mapping'!$J$10:$J$2009,$A193,'Employee Mapping'!$K$10:$K$2009,AZ$134,'Employee Mapping'!$L$10:$L$2009,AZ$136)/COUNTA('Employee Mapping'!$G$10:$G$2009),""))</f>
        <v/>
      </c>
      <c r="BA193" s="57">
        <f>IF(OR($A193="",BA$136=""),"",IFERROR(COUNTIFS('Employee Mapping'!$J$10:$J$2009,$A193,'Employee Mapping'!$K$10:$K$2009,BA$134,'Employee Mapping'!$L$10:$L$2009,BA$136)/COUNTA('Employee Mapping'!$G$10:$G$2009),""))</f>
        <v/>
      </c>
      <c r="BB193" s="57">
        <f>IF(OR($A193="",BB$136=""),"",IFERROR(COUNTIFS('Employee Mapping'!$J$10:$J$2009,$A193,'Employee Mapping'!$K$10:$K$2009,BB$134,'Employee Mapping'!$L$10:$L$2009,BB$136)/COUNTA('Employee Mapping'!$G$10:$G$2009),""))</f>
        <v/>
      </c>
      <c r="BC193" s="57">
        <f>IF(OR($A193="",BC$136=""),"",IFERROR(COUNTIFS('Employee Mapping'!$J$10:$J$2009,$A193,'Employee Mapping'!$K$10:$K$2009,BC$134,'Employee Mapping'!$L$10:$L$2009,BC$136)/COUNTA('Employee Mapping'!$G$10:$G$2009),""))</f>
        <v/>
      </c>
      <c r="BD193" s="57">
        <f>IF(OR($A193="",BD$136=""),"",IFERROR(COUNTIFS('Employee Mapping'!$J$10:$J$2009,$A193,'Employee Mapping'!$K$10:$K$2009,BD$134,'Employee Mapping'!$L$10:$L$2009,BD$136)/COUNTA('Employee Mapping'!$G$10:$G$2009),""))</f>
        <v/>
      </c>
      <c r="BE193" s="57">
        <f>IF(OR($A193="",BE$136=""),"",IFERROR(COUNTIFS('Employee Mapping'!$J$10:$J$2009,$A193,'Employee Mapping'!$K$10:$K$2009,BE$134,'Employee Mapping'!$L$10:$L$2009,BE$136)/COUNTA('Employee Mapping'!$G$10:$G$2009),""))</f>
        <v/>
      </c>
      <c r="BF193" s="57">
        <f>IF(OR($A193="",BF$136=""),"",IFERROR(COUNTIFS('Employee Mapping'!$J$10:$J$2009,$A193,'Employee Mapping'!$K$10:$K$2009,BF$134,'Employee Mapping'!$L$10:$L$2009,BF$136)/COUNTA('Employee Mapping'!$G$10:$G$2009),""))</f>
        <v/>
      </c>
      <c r="BG193" s="57">
        <f>IF(OR($A193="",BG$136=""),"",IFERROR(COUNTIFS('Employee Mapping'!$J$10:$J$2009,$A193,'Employee Mapping'!$K$10:$K$2009,BG$134,'Employee Mapping'!$L$10:$L$2009,BG$136)/COUNTA('Employee Mapping'!$G$10:$G$2009),""))</f>
        <v/>
      </c>
      <c r="BH193" s="57">
        <f>IF(OR($A193="",BH$136=""),"",IFERROR(COUNTIFS('Employee Mapping'!$J$10:$J$2009,$A193,'Employee Mapping'!$K$10:$K$2009,BH$134,'Employee Mapping'!$L$10:$L$2009,BH$136)/COUNTA('Employee Mapping'!$G$10:$G$2009),""))</f>
        <v/>
      </c>
      <c r="BI193" s="57">
        <f>IF(OR($A193="",BI$136=""),"",IFERROR(COUNTIFS('Employee Mapping'!$J$10:$J$2009,$A193,'Employee Mapping'!$K$10:$K$2009,BI$134,'Employee Mapping'!$L$10:$L$2009,BI$136)/COUNTA('Employee Mapping'!$G$10:$G$2009),""))</f>
        <v/>
      </c>
      <c r="BJ193" s="57">
        <f>IF(OR($A193="",BJ$136=""),"",IFERROR(COUNTIFS('Employee Mapping'!$J$10:$J$2009,$A193,'Employee Mapping'!$K$10:$K$2009,BJ$134,'Employee Mapping'!$L$10:$L$2009,BJ$136)/COUNTA('Employee Mapping'!$G$10:$G$2009),""))</f>
        <v/>
      </c>
      <c r="BK193" s="57">
        <f>IF(OR($A193="",BK$136=""),"",IFERROR(COUNTIFS('Employee Mapping'!$J$10:$J$2009,$A193,'Employee Mapping'!$K$10:$K$2009,BK$134,'Employee Mapping'!$L$10:$L$2009,BK$136)/COUNTA('Employee Mapping'!$G$10:$G$2009),""))</f>
        <v/>
      </c>
      <c r="BL193" s="57">
        <f>IF(OR($A193="",BL$136=""),"",IFERROR(COUNTIFS('Employee Mapping'!$J$10:$J$2009,$A193,'Employee Mapping'!$K$10:$K$2009,BL$134,'Employee Mapping'!$L$10:$L$2009,BL$136)/COUNTA('Employee Mapping'!$G$10:$G$2009),""))</f>
        <v/>
      </c>
      <c r="BM193" s="57">
        <f>IF(OR($A193="",BM$136=""),"",IFERROR(COUNTIFS('Employee Mapping'!$J$10:$J$2009,$A193,'Employee Mapping'!$K$10:$K$2009,BM$134,'Employee Mapping'!$L$10:$L$2009,BM$136)/COUNTA('Employee Mapping'!$G$10:$G$2009),""))</f>
        <v/>
      </c>
      <c r="BN193" s="57">
        <f>IF(OR($A193="",BN$136=""),"",IFERROR(COUNTIFS('Employee Mapping'!$J$10:$J$2009,$A193,'Employee Mapping'!$K$10:$K$2009,BN$134,'Employee Mapping'!$L$10:$L$2009,BN$136)/COUNTA('Employee Mapping'!$G$10:$G$2009),""))</f>
        <v/>
      </c>
      <c r="BO193" s="57">
        <f>IF(OR($A193="",BO$136=""),"",IFERROR(COUNTIFS('Employee Mapping'!$J$10:$J$2009,$A193,'Employee Mapping'!$K$10:$K$2009,BO$134,'Employee Mapping'!$L$10:$L$2009,BO$136)/COUNTA('Employee Mapping'!$G$10:$G$2009),""))</f>
        <v/>
      </c>
      <c r="BP193" s="57">
        <f>IF(OR($A193="",BP$136=""),"",IFERROR(COUNTIFS('Employee Mapping'!$J$10:$J$2009,$A193,'Employee Mapping'!$K$10:$K$2009,BP$134,'Employee Mapping'!$L$10:$L$2009,BP$136)/COUNTA('Employee Mapping'!$G$10:$G$2009),""))</f>
        <v/>
      </c>
      <c r="BQ193" s="57">
        <f>IF(OR($A193="",BQ$136=""),"",IFERROR(COUNTIFS('Employee Mapping'!$J$10:$J$2009,$A193,'Employee Mapping'!$K$10:$K$2009,BQ$134,'Employee Mapping'!$L$10:$L$2009,BQ$136)/COUNTA('Employee Mapping'!$G$10:$G$2009),""))</f>
        <v/>
      </c>
      <c r="BR193" s="57">
        <f>IF(OR($A193="",BR$136=""),"",IFERROR(COUNTIFS('Employee Mapping'!$J$10:$J$2009,$A193,'Employee Mapping'!$K$10:$K$2009,BR$134,'Employee Mapping'!$L$10:$L$2009,BR$136)/COUNTA('Employee Mapping'!$G$10:$G$2009),""))</f>
        <v/>
      </c>
      <c r="BS193" s="57">
        <f>IF(OR($A193="",BS$136=""),"",IFERROR(COUNTIFS('Employee Mapping'!$J$10:$J$2009,$A193,'Employee Mapping'!$K$10:$K$2009,BS$134,'Employee Mapping'!$L$10:$L$2009,BS$136)/COUNTA('Employee Mapping'!$G$10:$G$2009),""))</f>
        <v/>
      </c>
      <c r="BT193" s="57">
        <f>IF(OR($A193="",BT$136=""),"",IFERROR(COUNTIFS('Employee Mapping'!$J$10:$J$2009,$A193,'Employee Mapping'!$K$10:$K$2009,BT$134,'Employee Mapping'!$L$10:$L$2009,BT$136)/COUNTA('Employee Mapping'!$G$10:$G$2009),""))</f>
        <v/>
      </c>
      <c r="BU193" s="57">
        <f>IF(OR($A193="",BU$136=""),"",IFERROR(COUNTIFS('Employee Mapping'!$J$10:$J$2009,$A193,'Employee Mapping'!$K$10:$K$2009,BU$134,'Employee Mapping'!$L$10:$L$2009,BU$136)/COUNTA('Employee Mapping'!$G$10:$G$2009),""))</f>
        <v/>
      </c>
      <c r="BV193" s="57">
        <f>IF(OR($A193="",BV$136=""),"",IFERROR(COUNTIFS('Employee Mapping'!$J$10:$J$2009,$A193,'Employee Mapping'!$K$10:$K$2009,BV$134,'Employee Mapping'!$L$10:$L$2009,BV$136)/COUNTA('Employee Mapping'!$G$10:$G$2009),""))</f>
        <v/>
      </c>
      <c r="BW193" s="57">
        <f>IF(OR($A193="",BW$136=""),"",IFERROR(COUNTIFS('Employee Mapping'!$J$10:$J$2009,$A193,'Employee Mapping'!$K$10:$K$2009,BW$134,'Employee Mapping'!$L$10:$L$2009,BW$136)/COUNTA('Employee Mapping'!$G$10:$G$2009),""))</f>
        <v/>
      </c>
      <c r="BX193" s="57">
        <f>IF(OR($A193="",BX$136=""),"",IFERROR(COUNTIFS('Employee Mapping'!$J$10:$J$2009,$A193,'Employee Mapping'!$K$10:$K$2009,BX$134,'Employee Mapping'!$L$10:$L$2009,BX$136)/COUNTA('Employee Mapping'!$G$10:$G$2009),""))</f>
        <v/>
      </c>
      <c r="BY193" s="57">
        <f>IF(OR($A193="",BY$136=""),"",IFERROR(COUNTIFS('Employee Mapping'!$J$10:$J$2009,$A193,'Employee Mapping'!$K$10:$K$2009,BY$134,'Employee Mapping'!$L$10:$L$2009,BY$136)/COUNTA('Employee Mapping'!$G$10:$G$2009),""))</f>
        <v/>
      </c>
      <c r="BZ193" s="57">
        <f>IF(OR($A193="",BZ$136=""),"",IFERROR(COUNTIFS('Employee Mapping'!$J$10:$J$2009,$A193,'Employee Mapping'!$K$10:$K$2009,BZ$134,'Employee Mapping'!$L$10:$L$2009,BZ$136)/COUNTA('Employee Mapping'!$G$10:$G$2009),""))</f>
        <v/>
      </c>
      <c r="CA193" s="57">
        <f>IF(OR($A193="",CA$136=""),"",IFERROR(COUNTIFS('Employee Mapping'!$J$10:$J$2009,$A193,'Employee Mapping'!$K$10:$K$2009,CA$134,'Employee Mapping'!$L$10:$L$2009,CA$136)/COUNTA('Employee Mapping'!$G$10:$G$2009),""))</f>
        <v/>
      </c>
      <c r="CB193" s="57">
        <f>IF(OR($A193="",CB$136=""),"",IFERROR(COUNTIFS('Employee Mapping'!$J$10:$J$2009,$A193,'Employee Mapping'!$K$10:$K$2009,CB$134,'Employee Mapping'!$L$10:$L$2009,CB$136)/COUNTA('Employee Mapping'!$G$10:$G$2009),""))</f>
        <v/>
      </c>
      <c r="CC193" s="57">
        <f>IF(OR($A193="",CC$136=""),"",IFERROR(COUNTIFS('Employee Mapping'!$J$10:$J$2009,$A193,'Employee Mapping'!$K$10:$K$2009,CC$134,'Employee Mapping'!$L$10:$L$2009,CC$136)/COUNTA('Employee Mapping'!$G$10:$G$2009),""))</f>
        <v/>
      </c>
      <c r="CD193" s="57">
        <f>IF(OR($A193="",CD$136=""),"",IFERROR(COUNTIFS('Employee Mapping'!$J$10:$J$2009,$A193,'Employee Mapping'!$K$10:$K$2009,CD$134,'Employee Mapping'!$L$10:$L$2009,CD$136)/COUNTA('Employee Mapping'!$G$10:$G$2009),""))</f>
        <v/>
      </c>
      <c r="CE193" s="57">
        <f>IF(OR($A193="",CE$136=""),"",IFERROR(COUNTIFS('Employee Mapping'!$J$10:$J$2009,$A193,'Employee Mapping'!$K$10:$K$2009,CE$134,'Employee Mapping'!$L$10:$L$2009,CE$136)/COUNTA('Employee Mapping'!$G$10:$G$2009),""))</f>
        <v/>
      </c>
      <c r="CF193" s="57">
        <f>IF(OR($A193="",CF$136=""),"",IFERROR(COUNTIFS('Employee Mapping'!$J$10:$J$2009,$A193,'Employee Mapping'!$K$10:$K$2009,CF$134,'Employee Mapping'!$L$10:$L$2009,CF$136)/COUNTA('Employee Mapping'!$G$10:$G$2009),""))</f>
        <v/>
      </c>
      <c r="CG193" s="57">
        <f>IF(OR($A193="",CG$136=""),"",IFERROR(COUNTIFS('Employee Mapping'!$J$10:$J$2009,$A193,'Employee Mapping'!$K$10:$K$2009,CG$134,'Employee Mapping'!$L$10:$L$2009,CG$136)/COUNTA('Employee Mapping'!$G$10:$G$2009),""))</f>
        <v/>
      </c>
      <c r="CH193" s="57">
        <f>IF(OR($A193="",CH$136=""),"",IFERROR(COUNTIFS('Employee Mapping'!$J$10:$J$2009,$A193,'Employee Mapping'!$K$10:$K$2009,CH$134,'Employee Mapping'!$L$10:$L$2009,CH$136)/COUNTA('Employee Mapping'!$G$10:$G$2009),""))</f>
        <v/>
      </c>
      <c r="CI193" s="57">
        <f>IF(OR($A193="",CI$136=""),"",IFERROR(COUNTIFS('Employee Mapping'!$J$10:$J$2009,$A193,'Employee Mapping'!$K$10:$K$2009,CI$134,'Employee Mapping'!$L$10:$L$2009,CI$136)/COUNTA('Employee Mapping'!$G$10:$G$2009),""))</f>
        <v/>
      </c>
      <c r="CJ193" s="57">
        <f>IF(OR($A193="",CJ$136=""),"",IFERROR(COUNTIFS('Employee Mapping'!$J$10:$J$2009,$A193,'Employee Mapping'!$K$10:$K$2009,CJ$134,'Employee Mapping'!$L$10:$L$2009,CJ$136)/COUNTA('Employee Mapping'!$G$10:$G$2009),""))</f>
        <v/>
      </c>
      <c r="CK193" s="57">
        <f>IF(OR($A193="",CK$136=""),"",IFERROR(COUNTIFS('Employee Mapping'!$J$10:$J$2009,$A193,'Employee Mapping'!$K$10:$K$2009,CK$134,'Employee Mapping'!$L$10:$L$2009,CK$136)/COUNTA('Employee Mapping'!$G$10:$G$2009),""))</f>
        <v/>
      </c>
      <c r="CL193" s="57">
        <f>IF(OR($A193="",CL$136=""),"",IFERROR(COUNTIFS('Employee Mapping'!$J$10:$J$2009,$A193,'Employee Mapping'!$K$10:$K$2009,CL$134,'Employee Mapping'!$L$10:$L$2009,CL$136)/COUNTA('Employee Mapping'!$G$10:$G$2009),""))</f>
        <v/>
      </c>
      <c r="CM193" s="57">
        <f>IF(OR($A193="",CM$136=""),"",IFERROR(COUNTIFS('Employee Mapping'!$J$10:$J$2009,$A193,'Employee Mapping'!$K$10:$K$2009,CM$134,'Employee Mapping'!$L$10:$L$2009,CM$136)/COUNTA('Employee Mapping'!$G$10:$G$2009),""))</f>
        <v/>
      </c>
      <c r="CN193" s="57">
        <f>IF(OR($A193="",CN$136=""),"",IFERROR(COUNTIFS('Employee Mapping'!$J$10:$J$2009,$A193,'Employee Mapping'!$K$10:$K$2009,CN$134,'Employee Mapping'!$L$10:$L$2009,CN$136)/COUNTA('Employee Mapping'!$G$10:$G$2009),""))</f>
        <v/>
      </c>
      <c r="CO193" s="57">
        <f>IF(OR($A193="",CO$136=""),"",IFERROR(COUNTIFS('Employee Mapping'!$J$10:$J$2009,$A193,'Employee Mapping'!$K$10:$K$2009,CO$134,'Employee Mapping'!$L$10:$L$2009,CO$136)/COUNTA('Employee Mapping'!$G$10:$G$2009),""))</f>
        <v/>
      </c>
      <c r="CP193" s="57">
        <f>IF(OR($A193="",CP$136=""),"",IFERROR(COUNTIFS('Employee Mapping'!$J$10:$J$2009,$A193,'Employee Mapping'!$K$10:$K$2009,CP$134,'Employee Mapping'!$L$10:$L$2009,CP$136)/COUNTA('Employee Mapping'!$G$10:$G$2009),""))</f>
        <v/>
      </c>
      <c r="CQ193" s="57">
        <f>IF(OR($A193="",CQ$136=""),"",IFERROR(COUNTIFS('Employee Mapping'!$J$10:$J$2009,$A193,'Employee Mapping'!$K$10:$K$2009,CQ$134,'Employee Mapping'!$L$10:$L$2009,CQ$136)/COUNTA('Employee Mapping'!$G$10:$G$2009),""))</f>
        <v/>
      </c>
      <c r="CR193" s="57">
        <f>IF(OR($A193="",CR$136=""),"",IFERROR(COUNTIFS('Employee Mapping'!$J$10:$J$2009,$A193,'Employee Mapping'!$K$10:$K$2009,CR$134,'Employee Mapping'!$L$10:$L$2009,CR$136)/COUNTA('Employee Mapping'!$G$10:$G$2009),""))</f>
        <v/>
      </c>
      <c r="CS193" s="57">
        <f>IF(OR($A193="",CS$136=""),"",IFERROR(COUNTIFS('Employee Mapping'!$J$10:$J$2009,$A193,'Employee Mapping'!$K$10:$K$2009,CS$134,'Employee Mapping'!$L$10:$L$2009,CS$136)/COUNTA('Employee Mapping'!$G$10:$G$2009),""))</f>
        <v/>
      </c>
      <c r="CT193" s="57">
        <f>IF(OR($A193="",CT$136=""),"",IFERROR(COUNTIFS('Employee Mapping'!$J$10:$J$2009,$A193,'Employee Mapping'!$K$10:$K$2009,CT$134,'Employee Mapping'!$L$10:$L$2009,CT$136)/COUNTA('Employee Mapping'!$G$10:$G$2009),""))</f>
        <v/>
      </c>
      <c r="CU193" s="58">
        <f>IF($A193="","",SUM(C193:CT193))</f>
        <v/>
      </c>
    </row>
    <row r="194">
      <c r="A194">
        <f>IF(SETUP!$C205="","",SETUP!$C205)</f>
        <v/>
      </c>
      <c r="B194" s="9">
        <f>IF(SETUP!$C205="","",SETUP!$B205&amp;" / "&amp;SETUP!$D205)</f>
        <v/>
      </c>
      <c r="C194" s="57">
        <f>IF(OR($A194="",C$136=""),"",IFERROR(COUNTIFS('Employee Mapping'!$J$10:$J$2009,$A194,'Employee Mapping'!$K$10:$K$2009,C$134,'Employee Mapping'!$L$10:$L$2009,C$136)/COUNTA('Employee Mapping'!$G$10:$G$2009),""))</f>
        <v/>
      </c>
      <c r="D194" s="57">
        <f>IF(OR($A194="",D$136=""),"",IFERROR(COUNTIFS('Employee Mapping'!$J$10:$J$2009,$A194,'Employee Mapping'!$K$10:$K$2009,D$134,'Employee Mapping'!$L$10:$L$2009,D$136)/COUNTA('Employee Mapping'!$G$10:$G$2009),""))</f>
        <v/>
      </c>
      <c r="E194" s="57">
        <f>IF(OR($A194="",E$136=""),"",IFERROR(COUNTIFS('Employee Mapping'!$J$10:$J$2009,$A194,'Employee Mapping'!$K$10:$K$2009,E$134,'Employee Mapping'!$L$10:$L$2009,E$136)/COUNTA('Employee Mapping'!$G$10:$G$2009),""))</f>
        <v/>
      </c>
      <c r="F194" s="57">
        <f>IF(OR($A194="",F$136=""),"",IFERROR(COUNTIFS('Employee Mapping'!$J$10:$J$2009,$A194,'Employee Mapping'!$K$10:$K$2009,F$134,'Employee Mapping'!$L$10:$L$2009,F$136)/COUNTA('Employee Mapping'!$G$10:$G$2009),""))</f>
        <v/>
      </c>
      <c r="G194" s="57">
        <f>IF(OR($A194="",G$136=""),"",IFERROR(COUNTIFS('Employee Mapping'!$J$10:$J$2009,$A194,'Employee Mapping'!$K$10:$K$2009,G$134,'Employee Mapping'!$L$10:$L$2009,G$136)/COUNTA('Employee Mapping'!$G$10:$G$2009),""))</f>
        <v/>
      </c>
      <c r="H194" s="57">
        <f>IF(OR($A194="",H$136=""),"",IFERROR(COUNTIFS('Employee Mapping'!$J$10:$J$2009,$A194,'Employee Mapping'!$K$10:$K$2009,H$134,'Employee Mapping'!$L$10:$L$2009,H$136)/COUNTA('Employee Mapping'!$G$10:$G$2009),""))</f>
        <v/>
      </c>
      <c r="I194" s="57">
        <f>IF(OR($A194="",I$136=""),"",IFERROR(COUNTIFS('Employee Mapping'!$J$10:$J$2009,$A194,'Employee Mapping'!$K$10:$K$2009,I$134,'Employee Mapping'!$L$10:$L$2009,I$136)/COUNTA('Employee Mapping'!$G$10:$G$2009),""))</f>
        <v/>
      </c>
      <c r="J194" s="57">
        <f>IF(OR($A194="",J$136=""),"",IFERROR(COUNTIFS('Employee Mapping'!$J$10:$J$2009,$A194,'Employee Mapping'!$K$10:$K$2009,J$134,'Employee Mapping'!$L$10:$L$2009,J$136)/COUNTA('Employee Mapping'!$G$10:$G$2009),""))</f>
        <v/>
      </c>
      <c r="K194" s="57">
        <f>IF(OR($A194="",K$136=""),"",IFERROR(COUNTIFS('Employee Mapping'!$J$10:$J$2009,$A194,'Employee Mapping'!$K$10:$K$2009,K$134,'Employee Mapping'!$L$10:$L$2009,K$136)/COUNTA('Employee Mapping'!$G$10:$G$2009),""))</f>
        <v/>
      </c>
      <c r="L194" s="57">
        <f>IF(OR($A194="",L$136=""),"",IFERROR(COUNTIFS('Employee Mapping'!$J$10:$J$2009,$A194,'Employee Mapping'!$K$10:$K$2009,L$134,'Employee Mapping'!$L$10:$L$2009,L$136)/COUNTA('Employee Mapping'!$G$10:$G$2009),""))</f>
        <v/>
      </c>
      <c r="M194" s="57">
        <f>IF(OR($A194="",M$136=""),"",IFERROR(COUNTIFS('Employee Mapping'!$J$10:$J$2009,$A194,'Employee Mapping'!$K$10:$K$2009,M$134,'Employee Mapping'!$L$10:$L$2009,M$136)/COUNTA('Employee Mapping'!$G$10:$G$2009),""))</f>
        <v/>
      </c>
      <c r="N194" s="57">
        <f>IF(OR($A194="",N$136=""),"",IFERROR(COUNTIFS('Employee Mapping'!$J$10:$J$2009,$A194,'Employee Mapping'!$K$10:$K$2009,N$134,'Employee Mapping'!$L$10:$L$2009,N$136)/COUNTA('Employee Mapping'!$G$10:$G$2009),""))</f>
        <v/>
      </c>
      <c r="O194" s="57">
        <f>IF(OR($A194="",O$136=""),"",IFERROR(COUNTIFS('Employee Mapping'!$J$10:$J$2009,$A194,'Employee Mapping'!$K$10:$K$2009,O$134,'Employee Mapping'!$L$10:$L$2009,O$136)/COUNTA('Employee Mapping'!$G$10:$G$2009),""))</f>
        <v/>
      </c>
      <c r="P194" s="57">
        <f>IF(OR($A194="",P$136=""),"",IFERROR(COUNTIFS('Employee Mapping'!$J$10:$J$2009,$A194,'Employee Mapping'!$K$10:$K$2009,P$134,'Employee Mapping'!$L$10:$L$2009,P$136)/COUNTA('Employee Mapping'!$G$10:$G$2009),""))</f>
        <v/>
      </c>
      <c r="Q194" s="57">
        <f>IF(OR($A194="",Q$136=""),"",IFERROR(COUNTIFS('Employee Mapping'!$J$10:$J$2009,$A194,'Employee Mapping'!$K$10:$K$2009,Q$134,'Employee Mapping'!$L$10:$L$2009,Q$136)/COUNTA('Employee Mapping'!$G$10:$G$2009),""))</f>
        <v/>
      </c>
      <c r="R194" s="57">
        <f>IF(OR($A194="",R$136=""),"",IFERROR(COUNTIFS('Employee Mapping'!$J$10:$J$2009,$A194,'Employee Mapping'!$K$10:$K$2009,R$134,'Employee Mapping'!$L$10:$L$2009,R$136)/COUNTA('Employee Mapping'!$G$10:$G$2009),""))</f>
        <v/>
      </c>
      <c r="S194" s="57">
        <f>IF(OR($A194="",S$136=""),"",IFERROR(COUNTIFS('Employee Mapping'!$J$10:$J$2009,$A194,'Employee Mapping'!$K$10:$K$2009,S$134,'Employee Mapping'!$L$10:$L$2009,S$136)/COUNTA('Employee Mapping'!$G$10:$G$2009),""))</f>
        <v/>
      </c>
      <c r="T194" s="57">
        <f>IF(OR($A194="",T$136=""),"",IFERROR(COUNTIFS('Employee Mapping'!$J$10:$J$2009,$A194,'Employee Mapping'!$K$10:$K$2009,T$134,'Employee Mapping'!$L$10:$L$2009,T$136)/COUNTA('Employee Mapping'!$G$10:$G$2009),""))</f>
        <v/>
      </c>
      <c r="U194" s="57">
        <f>IF(OR($A194="",U$136=""),"",IFERROR(COUNTIFS('Employee Mapping'!$J$10:$J$2009,$A194,'Employee Mapping'!$K$10:$K$2009,U$134,'Employee Mapping'!$L$10:$L$2009,U$136)/COUNTA('Employee Mapping'!$G$10:$G$2009),""))</f>
        <v/>
      </c>
      <c r="V194" s="57">
        <f>IF(OR($A194="",V$136=""),"",IFERROR(COUNTIFS('Employee Mapping'!$J$10:$J$2009,$A194,'Employee Mapping'!$K$10:$K$2009,V$134,'Employee Mapping'!$L$10:$L$2009,V$136)/COUNTA('Employee Mapping'!$G$10:$G$2009),""))</f>
        <v/>
      </c>
      <c r="W194" s="57">
        <f>IF(OR($A194="",W$136=""),"",IFERROR(COUNTIFS('Employee Mapping'!$J$10:$J$2009,$A194,'Employee Mapping'!$K$10:$K$2009,W$134,'Employee Mapping'!$L$10:$L$2009,W$136)/COUNTA('Employee Mapping'!$G$10:$G$2009),""))</f>
        <v/>
      </c>
      <c r="X194" s="57">
        <f>IF(OR($A194="",X$136=""),"",IFERROR(COUNTIFS('Employee Mapping'!$J$10:$J$2009,$A194,'Employee Mapping'!$K$10:$K$2009,X$134,'Employee Mapping'!$L$10:$L$2009,X$136)/COUNTA('Employee Mapping'!$G$10:$G$2009),""))</f>
        <v/>
      </c>
      <c r="Y194" s="57">
        <f>IF(OR($A194="",Y$136=""),"",IFERROR(COUNTIFS('Employee Mapping'!$J$10:$J$2009,$A194,'Employee Mapping'!$K$10:$K$2009,Y$134,'Employee Mapping'!$L$10:$L$2009,Y$136)/COUNTA('Employee Mapping'!$G$10:$G$2009),""))</f>
        <v/>
      </c>
      <c r="Z194" s="57">
        <f>IF(OR($A194="",Z$136=""),"",IFERROR(COUNTIFS('Employee Mapping'!$J$10:$J$2009,$A194,'Employee Mapping'!$K$10:$K$2009,Z$134,'Employee Mapping'!$L$10:$L$2009,Z$136)/COUNTA('Employee Mapping'!$G$10:$G$2009),""))</f>
        <v/>
      </c>
      <c r="AA194" s="57">
        <f>IF(OR($A194="",AA$136=""),"",IFERROR(COUNTIFS('Employee Mapping'!$J$10:$J$2009,$A194,'Employee Mapping'!$K$10:$K$2009,AA$134,'Employee Mapping'!$L$10:$L$2009,AA$136)/COUNTA('Employee Mapping'!$G$10:$G$2009),""))</f>
        <v/>
      </c>
      <c r="AB194" s="57">
        <f>IF(OR($A194="",AB$136=""),"",IFERROR(COUNTIFS('Employee Mapping'!$J$10:$J$2009,$A194,'Employee Mapping'!$K$10:$K$2009,AB$134,'Employee Mapping'!$L$10:$L$2009,AB$136)/COUNTA('Employee Mapping'!$G$10:$G$2009),""))</f>
        <v/>
      </c>
      <c r="AC194" s="57">
        <f>IF(OR($A194="",AC$136=""),"",IFERROR(COUNTIFS('Employee Mapping'!$J$10:$J$2009,$A194,'Employee Mapping'!$K$10:$K$2009,AC$134,'Employee Mapping'!$L$10:$L$2009,AC$136)/COUNTA('Employee Mapping'!$G$10:$G$2009),""))</f>
        <v/>
      </c>
      <c r="AD194" s="57">
        <f>IF(OR($A194="",AD$136=""),"",IFERROR(COUNTIFS('Employee Mapping'!$J$10:$J$2009,$A194,'Employee Mapping'!$K$10:$K$2009,AD$134,'Employee Mapping'!$L$10:$L$2009,AD$136)/COUNTA('Employee Mapping'!$G$10:$G$2009),""))</f>
        <v/>
      </c>
      <c r="AE194" s="57">
        <f>IF(OR($A194="",AE$136=""),"",IFERROR(COUNTIFS('Employee Mapping'!$J$10:$J$2009,$A194,'Employee Mapping'!$K$10:$K$2009,AE$134,'Employee Mapping'!$L$10:$L$2009,AE$136)/COUNTA('Employee Mapping'!$G$10:$G$2009),""))</f>
        <v/>
      </c>
      <c r="AF194" s="57">
        <f>IF(OR($A194="",AF$136=""),"",IFERROR(COUNTIFS('Employee Mapping'!$J$10:$J$2009,$A194,'Employee Mapping'!$K$10:$K$2009,AF$134,'Employee Mapping'!$L$10:$L$2009,AF$136)/COUNTA('Employee Mapping'!$G$10:$G$2009),""))</f>
        <v/>
      </c>
      <c r="AG194" s="57">
        <f>IF(OR($A194="",AG$136=""),"",IFERROR(COUNTIFS('Employee Mapping'!$J$10:$J$2009,$A194,'Employee Mapping'!$K$10:$K$2009,AG$134,'Employee Mapping'!$L$10:$L$2009,AG$136)/COUNTA('Employee Mapping'!$G$10:$G$2009),""))</f>
        <v/>
      </c>
      <c r="AH194" s="57">
        <f>IF(OR($A194="",AH$136=""),"",IFERROR(COUNTIFS('Employee Mapping'!$J$10:$J$2009,$A194,'Employee Mapping'!$K$10:$K$2009,AH$134,'Employee Mapping'!$L$10:$L$2009,AH$136)/COUNTA('Employee Mapping'!$G$10:$G$2009),""))</f>
        <v/>
      </c>
      <c r="AI194" s="57">
        <f>IF(OR($A194="",AI$136=""),"",IFERROR(COUNTIFS('Employee Mapping'!$J$10:$J$2009,$A194,'Employee Mapping'!$K$10:$K$2009,AI$134,'Employee Mapping'!$L$10:$L$2009,AI$136)/COUNTA('Employee Mapping'!$G$10:$G$2009),""))</f>
        <v/>
      </c>
      <c r="AJ194" s="57">
        <f>IF(OR($A194="",AJ$136=""),"",IFERROR(COUNTIFS('Employee Mapping'!$J$10:$J$2009,$A194,'Employee Mapping'!$K$10:$K$2009,AJ$134,'Employee Mapping'!$L$10:$L$2009,AJ$136)/COUNTA('Employee Mapping'!$G$10:$G$2009),""))</f>
        <v/>
      </c>
      <c r="AK194" s="57">
        <f>IF(OR($A194="",AK$136=""),"",IFERROR(COUNTIFS('Employee Mapping'!$J$10:$J$2009,$A194,'Employee Mapping'!$K$10:$K$2009,AK$134,'Employee Mapping'!$L$10:$L$2009,AK$136)/COUNTA('Employee Mapping'!$G$10:$G$2009),""))</f>
        <v/>
      </c>
      <c r="AL194" s="57">
        <f>IF(OR($A194="",AL$136=""),"",IFERROR(COUNTIFS('Employee Mapping'!$J$10:$J$2009,$A194,'Employee Mapping'!$K$10:$K$2009,AL$134,'Employee Mapping'!$L$10:$L$2009,AL$136)/COUNTA('Employee Mapping'!$G$10:$G$2009),""))</f>
        <v/>
      </c>
      <c r="AM194" s="57">
        <f>IF(OR($A194="",AM$136=""),"",IFERROR(COUNTIFS('Employee Mapping'!$J$10:$J$2009,$A194,'Employee Mapping'!$K$10:$K$2009,AM$134,'Employee Mapping'!$L$10:$L$2009,AM$136)/COUNTA('Employee Mapping'!$G$10:$G$2009),""))</f>
        <v/>
      </c>
      <c r="AN194" s="57">
        <f>IF(OR($A194="",AN$136=""),"",IFERROR(COUNTIFS('Employee Mapping'!$J$10:$J$2009,$A194,'Employee Mapping'!$K$10:$K$2009,AN$134,'Employee Mapping'!$L$10:$L$2009,AN$136)/COUNTA('Employee Mapping'!$G$10:$G$2009),""))</f>
        <v/>
      </c>
      <c r="AO194" s="57">
        <f>IF(OR($A194="",AO$136=""),"",IFERROR(COUNTIFS('Employee Mapping'!$J$10:$J$2009,$A194,'Employee Mapping'!$K$10:$K$2009,AO$134,'Employee Mapping'!$L$10:$L$2009,AO$136)/COUNTA('Employee Mapping'!$G$10:$G$2009),""))</f>
        <v/>
      </c>
      <c r="AP194" s="57">
        <f>IF(OR($A194="",AP$136=""),"",IFERROR(COUNTIFS('Employee Mapping'!$J$10:$J$2009,$A194,'Employee Mapping'!$K$10:$K$2009,AP$134,'Employee Mapping'!$L$10:$L$2009,AP$136)/COUNTA('Employee Mapping'!$G$10:$G$2009),""))</f>
        <v/>
      </c>
      <c r="AQ194" s="57">
        <f>IF(OR($A194="",AQ$136=""),"",IFERROR(COUNTIFS('Employee Mapping'!$J$10:$J$2009,$A194,'Employee Mapping'!$K$10:$K$2009,AQ$134,'Employee Mapping'!$L$10:$L$2009,AQ$136)/COUNTA('Employee Mapping'!$G$10:$G$2009),""))</f>
        <v/>
      </c>
      <c r="AR194" s="57">
        <f>IF(OR($A194="",AR$136=""),"",IFERROR(COUNTIFS('Employee Mapping'!$J$10:$J$2009,$A194,'Employee Mapping'!$K$10:$K$2009,AR$134,'Employee Mapping'!$L$10:$L$2009,AR$136)/COUNTA('Employee Mapping'!$G$10:$G$2009),""))</f>
        <v/>
      </c>
      <c r="AS194" s="57">
        <f>IF(OR($A194="",AS$136=""),"",IFERROR(COUNTIFS('Employee Mapping'!$J$10:$J$2009,$A194,'Employee Mapping'!$K$10:$K$2009,AS$134,'Employee Mapping'!$L$10:$L$2009,AS$136)/COUNTA('Employee Mapping'!$G$10:$G$2009),""))</f>
        <v/>
      </c>
      <c r="AT194" s="57">
        <f>IF(OR($A194="",AT$136=""),"",IFERROR(COUNTIFS('Employee Mapping'!$J$10:$J$2009,$A194,'Employee Mapping'!$K$10:$K$2009,AT$134,'Employee Mapping'!$L$10:$L$2009,AT$136)/COUNTA('Employee Mapping'!$G$10:$G$2009),""))</f>
        <v/>
      </c>
      <c r="AU194" s="57">
        <f>IF(OR($A194="",AU$136=""),"",IFERROR(COUNTIFS('Employee Mapping'!$J$10:$J$2009,$A194,'Employee Mapping'!$K$10:$K$2009,AU$134,'Employee Mapping'!$L$10:$L$2009,AU$136)/COUNTA('Employee Mapping'!$G$10:$G$2009),""))</f>
        <v/>
      </c>
      <c r="AV194" s="57">
        <f>IF(OR($A194="",AV$136=""),"",IFERROR(COUNTIFS('Employee Mapping'!$J$10:$J$2009,$A194,'Employee Mapping'!$K$10:$K$2009,AV$134,'Employee Mapping'!$L$10:$L$2009,AV$136)/COUNTA('Employee Mapping'!$G$10:$G$2009),""))</f>
        <v/>
      </c>
      <c r="AW194" s="57">
        <f>IF(OR($A194="",AW$136=""),"",IFERROR(COUNTIFS('Employee Mapping'!$J$10:$J$2009,$A194,'Employee Mapping'!$K$10:$K$2009,AW$134,'Employee Mapping'!$L$10:$L$2009,AW$136)/COUNTA('Employee Mapping'!$G$10:$G$2009),""))</f>
        <v/>
      </c>
      <c r="AX194" s="57">
        <f>IF(OR($A194="",AX$136=""),"",IFERROR(COUNTIFS('Employee Mapping'!$J$10:$J$2009,$A194,'Employee Mapping'!$K$10:$K$2009,AX$134,'Employee Mapping'!$L$10:$L$2009,AX$136)/COUNTA('Employee Mapping'!$G$10:$G$2009),""))</f>
        <v/>
      </c>
      <c r="AY194" s="57">
        <f>IF(OR($A194="",AY$136=""),"",IFERROR(COUNTIFS('Employee Mapping'!$J$10:$J$2009,$A194,'Employee Mapping'!$K$10:$K$2009,AY$134,'Employee Mapping'!$L$10:$L$2009,AY$136)/COUNTA('Employee Mapping'!$G$10:$G$2009),""))</f>
        <v/>
      </c>
      <c r="AZ194" s="57">
        <f>IF(OR($A194="",AZ$136=""),"",IFERROR(COUNTIFS('Employee Mapping'!$J$10:$J$2009,$A194,'Employee Mapping'!$K$10:$K$2009,AZ$134,'Employee Mapping'!$L$10:$L$2009,AZ$136)/COUNTA('Employee Mapping'!$G$10:$G$2009),""))</f>
        <v/>
      </c>
      <c r="BA194" s="57">
        <f>IF(OR($A194="",BA$136=""),"",IFERROR(COUNTIFS('Employee Mapping'!$J$10:$J$2009,$A194,'Employee Mapping'!$K$10:$K$2009,BA$134,'Employee Mapping'!$L$10:$L$2009,BA$136)/COUNTA('Employee Mapping'!$G$10:$G$2009),""))</f>
        <v/>
      </c>
      <c r="BB194" s="57">
        <f>IF(OR($A194="",BB$136=""),"",IFERROR(COUNTIFS('Employee Mapping'!$J$10:$J$2009,$A194,'Employee Mapping'!$K$10:$K$2009,BB$134,'Employee Mapping'!$L$10:$L$2009,BB$136)/COUNTA('Employee Mapping'!$G$10:$G$2009),""))</f>
        <v/>
      </c>
      <c r="BC194" s="57">
        <f>IF(OR($A194="",BC$136=""),"",IFERROR(COUNTIFS('Employee Mapping'!$J$10:$J$2009,$A194,'Employee Mapping'!$K$10:$K$2009,BC$134,'Employee Mapping'!$L$10:$L$2009,BC$136)/COUNTA('Employee Mapping'!$G$10:$G$2009),""))</f>
        <v/>
      </c>
      <c r="BD194" s="57">
        <f>IF(OR($A194="",BD$136=""),"",IFERROR(COUNTIFS('Employee Mapping'!$J$10:$J$2009,$A194,'Employee Mapping'!$K$10:$K$2009,BD$134,'Employee Mapping'!$L$10:$L$2009,BD$136)/COUNTA('Employee Mapping'!$G$10:$G$2009),""))</f>
        <v/>
      </c>
      <c r="BE194" s="57">
        <f>IF(OR($A194="",BE$136=""),"",IFERROR(COUNTIFS('Employee Mapping'!$J$10:$J$2009,$A194,'Employee Mapping'!$K$10:$K$2009,BE$134,'Employee Mapping'!$L$10:$L$2009,BE$136)/COUNTA('Employee Mapping'!$G$10:$G$2009),""))</f>
        <v/>
      </c>
      <c r="BF194" s="57">
        <f>IF(OR($A194="",BF$136=""),"",IFERROR(COUNTIFS('Employee Mapping'!$J$10:$J$2009,$A194,'Employee Mapping'!$K$10:$K$2009,BF$134,'Employee Mapping'!$L$10:$L$2009,BF$136)/COUNTA('Employee Mapping'!$G$10:$G$2009),""))</f>
        <v/>
      </c>
      <c r="BG194" s="57">
        <f>IF(OR($A194="",BG$136=""),"",IFERROR(COUNTIFS('Employee Mapping'!$J$10:$J$2009,$A194,'Employee Mapping'!$K$10:$K$2009,BG$134,'Employee Mapping'!$L$10:$L$2009,BG$136)/COUNTA('Employee Mapping'!$G$10:$G$2009),""))</f>
        <v/>
      </c>
      <c r="BH194" s="57">
        <f>IF(OR($A194="",BH$136=""),"",IFERROR(COUNTIFS('Employee Mapping'!$J$10:$J$2009,$A194,'Employee Mapping'!$K$10:$K$2009,BH$134,'Employee Mapping'!$L$10:$L$2009,BH$136)/COUNTA('Employee Mapping'!$G$10:$G$2009),""))</f>
        <v/>
      </c>
      <c r="BI194" s="57">
        <f>IF(OR($A194="",BI$136=""),"",IFERROR(COUNTIFS('Employee Mapping'!$J$10:$J$2009,$A194,'Employee Mapping'!$K$10:$K$2009,BI$134,'Employee Mapping'!$L$10:$L$2009,BI$136)/COUNTA('Employee Mapping'!$G$10:$G$2009),""))</f>
        <v/>
      </c>
      <c r="BJ194" s="57">
        <f>IF(OR($A194="",BJ$136=""),"",IFERROR(COUNTIFS('Employee Mapping'!$J$10:$J$2009,$A194,'Employee Mapping'!$K$10:$K$2009,BJ$134,'Employee Mapping'!$L$10:$L$2009,BJ$136)/COUNTA('Employee Mapping'!$G$10:$G$2009),""))</f>
        <v/>
      </c>
      <c r="BK194" s="57">
        <f>IF(OR($A194="",BK$136=""),"",IFERROR(COUNTIFS('Employee Mapping'!$J$10:$J$2009,$A194,'Employee Mapping'!$K$10:$K$2009,BK$134,'Employee Mapping'!$L$10:$L$2009,BK$136)/COUNTA('Employee Mapping'!$G$10:$G$2009),""))</f>
        <v/>
      </c>
      <c r="BL194" s="57">
        <f>IF(OR($A194="",BL$136=""),"",IFERROR(COUNTIFS('Employee Mapping'!$J$10:$J$2009,$A194,'Employee Mapping'!$K$10:$K$2009,BL$134,'Employee Mapping'!$L$10:$L$2009,BL$136)/COUNTA('Employee Mapping'!$G$10:$G$2009),""))</f>
        <v/>
      </c>
      <c r="BM194" s="57">
        <f>IF(OR($A194="",BM$136=""),"",IFERROR(COUNTIFS('Employee Mapping'!$J$10:$J$2009,$A194,'Employee Mapping'!$K$10:$K$2009,BM$134,'Employee Mapping'!$L$10:$L$2009,BM$136)/COUNTA('Employee Mapping'!$G$10:$G$2009),""))</f>
        <v/>
      </c>
      <c r="BN194" s="57">
        <f>IF(OR($A194="",BN$136=""),"",IFERROR(COUNTIFS('Employee Mapping'!$J$10:$J$2009,$A194,'Employee Mapping'!$K$10:$K$2009,BN$134,'Employee Mapping'!$L$10:$L$2009,BN$136)/COUNTA('Employee Mapping'!$G$10:$G$2009),""))</f>
        <v/>
      </c>
      <c r="BO194" s="57">
        <f>IF(OR($A194="",BO$136=""),"",IFERROR(COUNTIFS('Employee Mapping'!$J$10:$J$2009,$A194,'Employee Mapping'!$K$10:$K$2009,BO$134,'Employee Mapping'!$L$10:$L$2009,BO$136)/COUNTA('Employee Mapping'!$G$10:$G$2009),""))</f>
        <v/>
      </c>
      <c r="BP194" s="57">
        <f>IF(OR($A194="",BP$136=""),"",IFERROR(COUNTIFS('Employee Mapping'!$J$10:$J$2009,$A194,'Employee Mapping'!$K$10:$K$2009,BP$134,'Employee Mapping'!$L$10:$L$2009,BP$136)/COUNTA('Employee Mapping'!$G$10:$G$2009),""))</f>
        <v/>
      </c>
      <c r="BQ194" s="57">
        <f>IF(OR($A194="",BQ$136=""),"",IFERROR(COUNTIFS('Employee Mapping'!$J$10:$J$2009,$A194,'Employee Mapping'!$K$10:$K$2009,BQ$134,'Employee Mapping'!$L$10:$L$2009,BQ$136)/COUNTA('Employee Mapping'!$G$10:$G$2009),""))</f>
        <v/>
      </c>
      <c r="BR194" s="57">
        <f>IF(OR($A194="",BR$136=""),"",IFERROR(COUNTIFS('Employee Mapping'!$J$10:$J$2009,$A194,'Employee Mapping'!$K$10:$K$2009,BR$134,'Employee Mapping'!$L$10:$L$2009,BR$136)/COUNTA('Employee Mapping'!$G$10:$G$2009),""))</f>
        <v/>
      </c>
      <c r="BS194" s="57">
        <f>IF(OR($A194="",BS$136=""),"",IFERROR(COUNTIFS('Employee Mapping'!$J$10:$J$2009,$A194,'Employee Mapping'!$K$10:$K$2009,BS$134,'Employee Mapping'!$L$10:$L$2009,BS$136)/COUNTA('Employee Mapping'!$G$10:$G$2009),""))</f>
        <v/>
      </c>
      <c r="BT194" s="57">
        <f>IF(OR($A194="",BT$136=""),"",IFERROR(COUNTIFS('Employee Mapping'!$J$10:$J$2009,$A194,'Employee Mapping'!$K$10:$K$2009,BT$134,'Employee Mapping'!$L$10:$L$2009,BT$136)/COUNTA('Employee Mapping'!$G$10:$G$2009),""))</f>
        <v/>
      </c>
      <c r="BU194" s="57">
        <f>IF(OR($A194="",BU$136=""),"",IFERROR(COUNTIFS('Employee Mapping'!$J$10:$J$2009,$A194,'Employee Mapping'!$K$10:$K$2009,BU$134,'Employee Mapping'!$L$10:$L$2009,BU$136)/COUNTA('Employee Mapping'!$G$10:$G$2009),""))</f>
        <v/>
      </c>
      <c r="BV194" s="57">
        <f>IF(OR($A194="",BV$136=""),"",IFERROR(COUNTIFS('Employee Mapping'!$J$10:$J$2009,$A194,'Employee Mapping'!$K$10:$K$2009,BV$134,'Employee Mapping'!$L$10:$L$2009,BV$136)/COUNTA('Employee Mapping'!$G$10:$G$2009),""))</f>
        <v/>
      </c>
      <c r="BW194" s="57">
        <f>IF(OR($A194="",BW$136=""),"",IFERROR(COUNTIFS('Employee Mapping'!$J$10:$J$2009,$A194,'Employee Mapping'!$K$10:$K$2009,BW$134,'Employee Mapping'!$L$10:$L$2009,BW$136)/COUNTA('Employee Mapping'!$G$10:$G$2009),""))</f>
        <v/>
      </c>
      <c r="BX194" s="57">
        <f>IF(OR($A194="",BX$136=""),"",IFERROR(COUNTIFS('Employee Mapping'!$J$10:$J$2009,$A194,'Employee Mapping'!$K$10:$K$2009,BX$134,'Employee Mapping'!$L$10:$L$2009,BX$136)/COUNTA('Employee Mapping'!$G$10:$G$2009),""))</f>
        <v/>
      </c>
      <c r="BY194" s="57">
        <f>IF(OR($A194="",BY$136=""),"",IFERROR(COUNTIFS('Employee Mapping'!$J$10:$J$2009,$A194,'Employee Mapping'!$K$10:$K$2009,BY$134,'Employee Mapping'!$L$10:$L$2009,BY$136)/COUNTA('Employee Mapping'!$G$10:$G$2009),""))</f>
        <v/>
      </c>
      <c r="BZ194" s="57">
        <f>IF(OR($A194="",BZ$136=""),"",IFERROR(COUNTIFS('Employee Mapping'!$J$10:$J$2009,$A194,'Employee Mapping'!$K$10:$K$2009,BZ$134,'Employee Mapping'!$L$10:$L$2009,BZ$136)/COUNTA('Employee Mapping'!$G$10:$G$2009),""))</f>
        <v/>
      </c>
      <c r="CA194" s="57">
        <f>IF(OR($A194="",CA$136=""),"",IFERROR(COUNTIFS('Employee Mapping'!$J$10:$J$2009,$A194,'Employee Mapping'!$K$10:$K$2009,CA$134,'Employee Mapping'!$L$10:$L$2009,CA$136)/COUNTA('Employee Mapping'!$G$10:$G$2009),""))</f>
        <v/>
      </c>
      <c r="CB194" s="57">
        <f>IF(OR($A194="",CB$136=""),"",IFERROR(COUNTIFS('Employee Mapping'!$J$10:$J$2009,$A194,'Employee Mapping'!$K$10:$K$2009,CB$134,'Employee Mapping'!$L$10:$L$2009,CB$136)/COUNTA('Employee Mapping'!$G$10:$G$2009),""))</f>
        <v/>
      </c>
      <c r="CC194" s="57">
        <f>IF(OR($A194="",CC$136=""),"",IFERROR(COUNTIFS('Employee Mapping'!$J$10:$J$2009,$A194,'Employee Mapping'!$K$10:$K$2009,CC$134,'Employee Mapping'!$L$10:$L$2009,CC$136)/COUNTA('Employee Mapping'!$G$10:$G$2009),""))</f>
        <v/>
      </c>
      <c r="CD194" s="57">
        <f>IF(OR($A194="",CD$136=""),"",IFERROR(COUNTIFS('Employee Mapping'!$J$10:$J$2009,$A194,'Employee Mapping'!$K$10:$K$2009,CD$134,'Employee Mapping'!$L$10:$L$2009,CD$136)/COUNTA('Employee Mapping'!$G$10:$G$2009),""))</f>
        <v/>
      </c>
      <c r="CE194" s="57">
        <f>IF(OR($A194="",CE$136=""),"",IFERROR(COUNTIFS('Employee Mapping'!$J$10:$J$2009,$A194,'Employee Mapping'!$K$10:$K$2009,CE$134,'Employee Mapping'!$L$10:$L$2009,CE$136)/COUNTA('Employee Mapping'!$G$10:$G$2009),""))</f>
        <v/>
      </c>
      <c r="CF194" s="57">
        <f>IF(OR($A194="",CF$136=""),"",IFERROR(COUNTIFS('Employee Mapping'!$J$10:$J$2009,$A194,'Employee Mapping'!$K$10:$K$2009,CF$134,'Employee Mapping'!$L$10:$L$2009,CF$136)/COUNTA('Employee Mapping'!$G$10:$G$2009),""))</f>
        <v/>
      </c>
      <c r="CG194" s="57">
        <f>IF(OR($A194="",CG$136=""),"",IFERROR(COUNTIFS('Employee Mapping'!$J$10:$J$2009,$A194,'Employee Mapping'!$K$10:$K$2009,CG$134,'Employee Mapping'!$L$10:$L$2009,CG$136)/COUNTA('Employee Mapping'!$G$10:$G$2009),""))</f>
        <v/>
      </c>
      <c r="CH194" s="57">
        <f>IF(OR($A194="",CH$136=""),"",IFERROR(COUNTIFS('Employee Mapping'!$J$10:$J$2009,$A194,'Employee Mapping'!$K$10:$K$2009,CH$134,'Employee Mapping'!$L$10:$L$2009,CH$136)/COUNTA('Employee Mapping'!$G$10:$G$2009),""))</f>
        <v/>
      </c>
      <c r="CI194" s="57">
        <f>IF(OR($A194="",CI$136=""),"",IFERROR(COUNTIFS('Employee Mapping'!$J$10:$J$2009,$A194,'Employee Mapping'!$K$10:$K$2009,CI$134,'Employee Mapping'!$L$10:$L$2009,CI$136)/COUNTA('Employee Mapping'!$G$10:$G$2009),""))</f>
        <v/>
      </c>
      <c r="CJ194" s="57">
        <f>IF(OR($A194="",CJ$136=""),"",IFERROR(COUNTIFS('Employee Mapping'!$J$10:$J$2009,$A194,'Employee Mapping'!$K$10:$K$2009,CJ$134,'Employee Mapping'!$L$10:$L$2009,CJ$136)/COUNTA('Employee Mapping'!$G$10:$G$2009),""))</f>
        <v/>
      </c>
      <c r="CK194" s="57">
        <f>IF(OR($A194="",CK$136=""),"",IFERROR(COUNTIFS('Employee Mapping'!$J$10:$J$2009,$A194,'Employee Mapping'!$K$10:$K$2009,CK$134,'Employee Mapping'!$L$10:$L$2009,CK$136)/COUNTA('Employee Mapping'!$G$10:$G$2009),""))</f>
        <v/>
      </c>
      <c r="CL194" s="57">
        <f>IF(OR($A194="",CL$136=""),"",IFERROR(COUNTIFS('Employee Mapping'!$J$10:$J$2009,$A194,'Employee Mapping'!$K$10:$K$2009,CL$134,'Employee Mapping'!$L$10:$L$2009,CL$136)/COUNTA('Employee Mapping'!$G$10:$G$2009),""))</f>
        <v/>
      </c>
      <c r="CM194" s="57">
        <f>IF(OR($A194="",CM$136=""),"",IFERROR(COUNTIFS('Employee Mapping'!$J$10:$J$2009,$A194,'Employee Mapping'!$K$10:$K$2009,CM$134,'Employee Mapping'!$L$10:$L$2009,CM$136)/COUNTA('Employee Mapping'!$G$10:$G$2009),""))</f>
        <v/>
      </c>
      <c r="CN194" s="57">
        <f>IF(OR($A194="",CN$136=""),"",IFERROR(COUNTIFS('Employee Mapping'!$J$10:$J$2009,$A194,'Employee Mapping'!$K$10:$K$2009,CN$134,'Employee Mapping'!$L$10:$L$2009,CN$136)/COUNTA('Employee Mapping'!$G$10:$G$2009),""))</f>
        <v/>
      </c>
      <c r="CO194" s="57">
        <f>IF(OR($A194="",CO$136=""),"",IFERROR(COUNTIFS('Employee Mapping'!$J$10:$J$2009,$A194,'Employee Mapping'!$K$10:$K$2009,CO$134,'Employee Mapping'!$L$10:$L$2009,CO$136)/COUNTA('Employee Mapping'!$G$10:$G$2009),""))</f>
        <v/>
      </c>
      <c r="CP194" s="57">
        <f>IF(OR($A194="",CP$136=""),"",IFERROR(COUNTIFS('Employee Mapping'!$J$10:$J$2009,$A194,'Employee Mapping'!$K$10:$K$2009,CP$134,'Employee Mapping'!$L$10:$L$2009,CP$136)/COUNTA('Employee Mapping'!$G$10:$G$2009),""))</f>
        <v/>
      </c>
      <c r="CQ194" s="57">
        <f>IF(OR($A194="",CQ$136=""),"",IFERROR(COUNTIFS('Employee Mapping'!$J$10:$J$2009,$A194,'Employee Mapping'!$K$10:$K$2009,CQ$134,'Employee Mapping'!$L$10:$L$2009,CQ$136)/COUNTA('Employee Mapping'!$G$10:$G$2009),""))</f>
        <v/>
      </c>
      <c r="CR194" s="57">
        <f>IF(OR($A194="",CR$136=""),"",IFERROR(COUNTIFS('Employee Mapping'!$J$10:$J$2009,$A194,'Employee Mapping'!$K$10:$K$2009,CR$134,'Employee Mapping'!$L$10:$L$2009,CR$136)/COUNTA('Employee Mapping'!$G$10:$G$2009),""))</f>
        <v/>
      </c>
      <c r="CS194" s="57">
        <f>IF(OR($A194="",CS$136=""),"",IFERROR(COUNTIFS('Employee Mapping'!$J$10:$J$2009,$A194,'Employee Mapping'!$K$10:$K$2009,CS$134,'Employee Mapping'!$L$10:$L$2009,CS$136)/COUNTA('Employee Mapping'!$G$10:$G$2009),""))</f>
        <v/>
      </c>
      <c r="CT194" s="57">
        <f>IF(OR($A194="",CT$136=""),"",IFERROR(COUNTIFS('Employee Mapping'!$J$10:$J$2009,$A194,'Employee Mapping'!$K$10:$K$2009,CT$134,'Employee Mapping'!$L$10:$L$2009,CT$136)/COUNTA('Employee Mapping'!$G$10:$G$2009),""))</f>
        <v/>
      </c>
      <c r="CU194" s="58">
        <f>IF($A194="","",SUM(C194:CT194))</f>
        <v/>
      </c>
    </row>
    <row r="195">
      <c r="A195">
        <f>IF(SETUP!$C206="","",SETUP!$C206)</f>
        <v/>
      </c>
      <c r="B195" s="9">
        <f>IF(SETUP!$C206="","",SETUP!$B206&amp;" / "&amp;SETUP!$D206)</f>
        <v/>
      </c>
      <c r="C195" s="57">
        <f>IF(OR($A195="",C$136=""),"",IFERROR(COUNTIFS('Employee Mapping'!$J$10:$J$2009,$A195,'Employee Mapping'!$K$10:$K$2009,C$134,'Employee Mapping'!$L$10:$L$2009,C$136)/COUNTA('Employee Mapping'!$G$10:$G$2009),""))</f>
        <v/>
      </c>
      <c r="D195" s="57">
        <f>IF(OR($A195="",D$136=""),"",IFERROR(COUNTIFS('Employee Mapping'!$J$10:$J$2009,$A195,'Employee Mapping'!$K$10:$K$2009,D$134,'Employee Mapping'!$L$10:$L$2009,D$136)/COUNTA('Employee Mapping'!$G$10:$G$2009),""))</f>
        <v/>
      </c>
      <c r="E195" s="57">
        <f>IF(OR($A195="",E$136=""),"",IFERROR(COUNTIFS('Employee Mapping'!$J$10:$J$2009,$A195,'Employee Mapping'!$K$10:$K$2009,E$134,'Employee Mapping'!$L$10:$L$2009,E$136)/COUNTA('Employee Mapping'!$G$10:$G$2009),""))</f>
        <v/>
      </c>
      <c r="F195" s="57">
        <f>IF(OR($A195="",F$136=""),"",IFERROR(COUNTIFS('Employee Mapping'!$J$10:$J$2009,$A195,'Employee Mapping'!$K$10:$K$2009,F$134,'Employee Mapping'!$L$10:$L$2009,F$136)/COUNTA('Employee Mapping'!$G$10:$G$2009),""))</f>
        <v/>
      </c>
      <c r="G195" s="57">
        <f>IF(OR($A195="",G$136=""),"",IFERROR(COUNTIFS('Employee Mapping'!$J$10:$J$2009,$A195,'Employee Mapping'!$K$10:$K$2009,G$134,'Employee Mapping'!$L$10:$L$2009,G$136)/COUNTA('Employee Mapping'!$G$10:$G$2009),""))</f>
        <v/>
      </c>
      <c r="H195" s="57">
        <f>IF(OR($A195="",H$136=""),"",IFERROR(COUNTIFS('Employee Mapping'!$J$10:$J$2009,$A195,'Employee Mapping'!$K$10:$K$2009,H$134,'Employee Mapping'!$L$10:$L$2009,H$136)/COUNTA('Employee Mapping'!$G$10:$G$2009),""))</f>
        <v/>
      </c>
      <c r="I195" s="57">
        <f>IF(OR($A195="",I$136=""),"",IFERROR(COUNTIFS('Employee Mapping'!$J$10:$J$2009,$A195,'Employee Mapping'!$K$10:$K$2009,I$134,'Employee Mapping'!$L$10:$L$2009,I$136)/COUNTA('Employee Mapping'!$G$10:$G$2009),""))</f>
        <v/>
      </c>
      <c r="J195" s="57">
        <f>IF(OR($A195="",J$136=""),"",IFERROR(COUNTIFS('Employee Mapping'!$J$10:$J$2009,$A195,'Employee Mapping'!$K$10:$K$2009,J$134,'Employee Mapping'!$L$10:$L$2009,J$136)/COUNTA('Employee Mapping'!$G$10:$G$2009),""))</f>
        <v/>
      </c>
      <c r="K195" s="57">
        <f>IF(OR($A195="",K$136=""),"",IFERROR(COUNTIFS('Employee Mapping'!$J$10:$J$2009,$A195,'Employee Mapping'!$K$10:$K$2009,K$134,'Employee Mapping'!$L$10:$L$2009,K$136)/COUNTA('Employee Mapping'!$G$10:$G$2009),""))</f>
        <v/>
      </c>
      <c r="L195" s="57">
        <f>IF(OR($A195="",L$136=""),"",IFERROR(COUNTIFS('Employee Mapping'!$J$10:$J$2009,$A195,'Employee Mapping'!$K$10:$K$2009,L$134,'Employee Mapping'!$L$10:$L$2009,L$136)/COUNTA('Employee Mapping'!$G$10:$G$2009),""))</f>
        <v/>
      </c>
      <c r="M195" s="57">
        <f>IF(OR($A195="",M$136=""),"",IFERROR(COUNTIFS('Employee Mapping'!$J$10:$J$2009,$A195,'Employee Mapping'!$K$10:$K$2009,M$134,'Employee Mapping'!$L$10:$L$2009,M$136)/COUNTA('Employee Mapping'!$G$10:$G$2009),""))</f>
        <v/>
      </c>
      <c r="N195" s="57">
        <f>IF(OR($A195="",N$136=""),"",IFERROR(COUNTIFS('Employee Mapping'!$J$10:$J$2009,$A195,'Employee Mapping'!$K$10:$K$2009,N$134,'Employee Mapping'!$L$10:$L$2009,N$136)/COUNTA('Employee Mapping'!$G$10:$G$2009),""))</f>
        <v/>
      </c>
      <c r="O195" s="57">
        <f>IF(OR($A195="",O$136=""),"",IFERROR(COUNTIFS('Employee Mapping'!$J$10:$J$2009,$A195,'Employee Mapping'!$K$10:$K$2009,O$134,'Employee Mapping'!$L$10:$L$2009,O$136)/COUNTA('Employee Mapping'!$G$10:$G$2009),""))</f>
        <v/>
      </c>
      <c r="P195" s="57">
        <f>IF(OR($A195="",P$136=""),"",IFERROR(COUNTIFS('Employee Mapping'!$J$10:$J$2009,$A195,'Employee Mapping'!$K$10:$K$2009,P$134,'Employee Mapping'!$L$10:$L$2009,P$136)/COUNTA('Employee Mapping'!$G$10:$G$2009),""))</f>
        <v/>
      </c>
      <c r="Q195" s="57">
        <f>IF(OR($A195="",Q$136=""),"",IFERROR(COUNTIFS('Employee Mapping'!$J$10:$J$2009,$A195,'Employee Mapping'!$K$10:$K$2009,Q$134,'Employee Mapping'!$L$10:$L$2009,Q$136)/COUNTA('Employee Mapping'!$G$10:$G$2009),""))</f>
        <v/>
      </c>
      <c r="R195" s="57">
        <f>IF(OR($A195="",R$136=""),"",IFERROR(COUNTIFS('Employee Mapping'!$J$10:$J$2009,$A195,'Employee Mapping'!$K$10:$K$2009,R$134,'Employee Mapping'!$L$10:$L$2009,R$136)/COUNTA('Employee Mapping'!$G$10:$G$2009),""))</f>
        <v/>
      </c>
      <c r="S195" s="57">
        <f>IF(OR($A195="",S$136=""),"",IFERROR(COUNTIFS('Employee Mapping'!$J$10:$J$2009,$A195,'Employee Mapping'!$K$10:$K$2009,S$134,'Employee Mapping'!$L$10:$L$2009,S$136)/COUNTA('Employee Mapping'!$G$10:$G$2009),""))</f>
        <v/>
      </c>
      <c r="T195" s="57">
        <f>IF(OR($A195="",T$136=""),"",IFERROR(COUNTIFS('Employee Mapping'!$J$10:$J$2009,$A195,'Employee Mapping'!$K$10:$K$2009,T$134,'Employee Mapping'!$L$10:$L$2009,T$136)/COUNTA('Employee Mapping'!$G$10:$G$2009),""))</f>
        <v/>
      </c>
      <c r="U195" s="57">
        <f>IF(OR($A195="",U$136=""),"",IFERROR(COUNTIFS('Employee Mapping'!$J$10:$J$2009,$A195,'Employee Mapping'!$K$10:$K$2009,U$134,'Employee Mapping'!$L$10:$L$2009,U$136)/COUNTA('Employee Mapping'!$G$10:$G$2009),""))</f>
        <v/>
      </c>
      <c r="V195" s="57">
        <f>IF(OR($A195="",V$136=""),"",IFERROR(COUNTIFS('Employee Mapping'!$J$10:$J$2009,$A195,'Employee Mapping'!$K$10:$K$2009,V$134,'Employee Mapping'!$L$10:$L$2009,V$136)/COUNTA('Employee Mapping'!$G$10:$G$2009),""))</f>
        <v/>
      </c>
      <c r="W195" s="57">
        <f>IF(OR($A195="",W$136=""),"",IFERROR(COUNTIFS('Employee Mapping'!$J$10:$J$2009,$A195,'Employee Mapping'!$K$10:$K$2009,W$134,'Employee Mapping'!$L$10:$L$2009,W$136)/COUNTA('Employee Mapping'!$G$10:$G$2009),""))</f>
        <v/>
      </c>
      <c r="X195" s="57">
        <f>IF(OR($A195="",X$136=""),"",IFERROR(COUNTIFS('Employee Mapping'!$J$10:$J$2009,$A195,'Employee Mapping'!$K$10:$K$2009,X$134,'Employee Mapping'!$L$10:$L$2009,X$136)/COUNTA('Employee Mapping'!$G$10:$G$2009),""))</f>
        <v/>
      </c>
      <c r="Y195" s="57">
        <f>IF(OR($A195="",Y$136=""),"",IFERROR(COUNTIFS('Employee Mapping'!$J$10:$J$2009,$A195,'Employee Mapping'!$K$10:$K$2009,Y$134,'Employee Mapping'!$L$10:$L$2009,Y$136)/COUNTA('Employee Mapping'!$G$10:$G$2009),""))</f>
        <v/>
      </c>
      <c r="Z195" s="57">
        <f>IF(OR($A195="",Z$136=""),"",IFERROR(COUNTIFS('Employee Mapping'!$J$10:$J$2009,$A195,'Employee Mapping'!$K$10:$K$2009,Z$134,'Employee Mapping'!$L$10:$L$2009,Z$136)/COUNTA('Employee Mapping'!$G$10:$G$2009),""))</f>
        <v/>
      </c>
      <c r="AA195" s="57">
        <f>IF(OR($A195="",AA$136=""),"",IFERROR(COUNTIFS('Employee Mapping'!$J$10:$J$2009,$A195,'Employee Mapping'!$K$10:$K$2009,AA$134,'Employee Mapping'!$L$10:$L$2009,AA$136)/COUNTA('Employee Mapping'!$G$10:$G$2009),""))</f>
        <v/>
      </c>
      <c r="AB195" s="57">
        <f>IF(OR($A195="",AB$136=""),"",IFERROR(COUNTIFS('Employee Mapping'!$J$10:$J$2009,$A195,'Employee Mapping'!$K$10:$K$2009,AB$134,'Employee Mapping'!$L$10:$L$2009,AB$136)/COUNTA('Employee Mapping'!$G$10:$G$2009),""))</f>
        <v/>
      </c>
      <c r="AC195" s="57">
        <f>IF(OR($A195="",AC$136=""),"",IFERROR(COUNTIFS('Employee Mapping'!$J$10:$J$2009,$A195,'Employee Mapping'!$K$10:$K$2009,AC$134,'Employee Mapping'!$L$10:$L$2009,AC$136)/COUNTA('Employee Mapping'!$G$10:$G$2009),""))</f>
        <v/>
      </c>
      <c r="AD195" s="57">
        <f>IF(OR($A195="",AD$136=""),"",IFERROR(COUNTIFS('Employee Mapping'!$J$10:$J$2009,$A195,'Employee Mapping'!$K$10:$K$2009,AD$134,'Employee Mapping'!$L$10:$L$2009,AD$136)/COUNTA('Employee Mapping'!$G$10:$G$2009),""))</f>
        <v/>
      </c>
      <c r="AE195" s="57">
        <f>IF(OR($A195="",AE$136=""),"",IFERROR(COUNTIFS('Employee Mapping'!$J$10:$J$2009,$A195,'Employee Mapping'!$K$10:$K$2009,AE$134,'Employee Mapping'!$L$10:$L$2009,AE$136)/COUNTA('Employee Mapping'!$G$10:$G$2009),""))</f>
        <v/>
      </c>
      <c r="AF195" s="57">
        <f>IF(OR($A195="",AF$136=""),"",IFERROR(COUNTIFS('Employee Mapping'!$J$10:$J$2009,$A195,'Employee Mapping'!$K$10:$K$2009,AF$134,'Employee Mapping'!$L$10:$L$2009,AF$136)/COUNTA('Employee Mapping'!$G$10:$G$2009),""))</f>
        <v/>
      </c>
      <c r="AG195" s="57">
        <f>IF(OR($A195="",AG$136=""),"",IFERROR(COUNTIFS('Employee Mapping'!$J$10:$J$2009,$A195,'Employee Mapping'!$K$10:$K$2009,AG$134,'Employee Mapping'!$L$10:$L$2009,AG$136)/COUNTA('Employee Mapping'!$G$10:$G$2009),""))</f>
        <v/>
      </c>
      <c r="AH195" s="57">
        <f>IF(OR($A195="",AH$136=""),"",IFERROR(COUNTIFS('Employee Mapping'!$J$10:$J$2009,$A195,'Employee Mapping'!$K$10:$K$2009,AH$134,'Employee Mapping'!$L$10:$L$2009,AH$136)/COUNTA('Employee Mapping'!$G$10:$G$2009),""))</f>
        <v/>
      </c>
      <c r="AI195" s="57">
        <f>IF(OR($A195="",AI$136=""),"",IFERROR(COUNTIFS('Employee Mapping'!$J$10:$J$2009,$A195,'Employee Mapping'!$K$10:$K$2009,AI$134,'Employee Mapping'!$L$10:$L$2009,AI$136)/COUNTA('Employee Mapping'!$G$10:$G$2009),""))</f>
        <v/>
      </c>
      <c r="AJ195" s="57">
        <f>IF(OR($A195="",AJ$136=""),"",IFERROR(COUNTIFS('Employee Mapping'!$J$10:$J$2009,$A195,'Employee Mapping'!$K$10:$K$2009,AJ$134,'Employee Mapping'!$L$10:$L$2009,AJ$136)/COUNTA('Employee Mapping'!$G$10:$G$2009),""))</f>
        <v/>
      </c>
      <c r="AK195" s="57">
        <f>IF(OR($A195="",AK$136=""),"",IFERROR(COUNTIFS('Employee Mapping'!$J$10:$J$2009,$A195,'Employee Mapping'!$K$10:$K$2009,AK$134,'Employee Mapping'!$L$10:$L$2009,AK$136)/COUNTA('Employee Mapping'!$G$10:$G$2009),""))</f>
        <v/>
      </c>
      <c r="AL195" s="57">
        <f>IF(OR($A195="",AL$136=""),"",IFERROR(COUNTIFS('Employee Mapping'!$J$10:$J$2009,$A195,'Employee Mapping'!$K$10:$K$2009,AL$134,'Employee Mapping'!$L$10:$L$2009,AL$136)/COUNTA('Employee Mapping'!$G$10:$G$2009),""))</f>
        <v/>
      </c>
      <c r="AM195" s="57">
        <f>IF(OR($A195="",AM$136=""),"",IFERROR(COUNTIFS('Employee Mapping'!$J$10:$J$2009,$A195,'Employee Mapping'!$K$10:$K$2009,AM$134,'Employee Mapping'!$L$10:$L$2009,AM$136)/COUNTA('Employee Mapping'!$G$10:$G$2009),""))</f>
        <v/>
      </c>
      <c r="AN195" s="57">
        <f>IF(OR($A195="",AN$136=""),"",IFERROR(COUNTIFS('Employee Mapping'!$J$10:$J$2009,$A195,'Employee Mapping'!$K$10:$K$2009,AN$134,'Employee Mapping'!$L$10:$L$2009,AN$136)/COUNTA('Employee Mapping'!$G$10:$G$2009),""))</f>
        <v/>
      </c>
      <c r="AO195" s="57">
        <f>IF(OR($A195="",AO$136=""),"",IFERROR(COUNTIFS('Employee Mapping'!$J$10:$J$2009,$A195,'Employee Mapping'!$K$10:$K$2009,AO$134,'Employee Mapping'!$L$10:$L$2009,AO$136)/COUNTA('Employee Mapping'!$G$10:$G$2009),""))</f>
        <v/>
      </c>
      <c r="AP195" s="57">
        <f>IF(OR($A195="",AP$136=""),"",IFERROR(COUNTIFS('Employee Mapping'!$J$10:$J$2009,$A195,'Employee Mapping'!$K$10:$K$2009,AP$134,'Employee Mapping'!$L$10:$L$2009,AP$136)/COUNTA('Employee Mapping'!$G$10:$G$2009),""))</f>
        <v/>
      </c>
      <c r="AQ195" s="57">
        <f>IF(OR($A195="",AQ$136=""),"",IFERROR(COUNTIFS('Employee Mapping'!$J$10:$J$2009,$A195,'Employee Mapping'!$K$10:$K$2009,AQ$134,'Employee Mapping'!$L$10:$L$2009,AQ$136)/COUNTA('Employee Mapping'!$G$10:$G$2009),""))</f>
        <v/>
      </c>
      <c r="AR195" s="57">
        <f>IF(OR($A195="",AR$136=""),"",IFERROR(COUNTIFS('Employee Mapping'!$J$10:$J$2009,$A195,'Employee Mapping'!$K$10:$K$2009,AR$134,'Employee Mapping'!$L$10:$L$2009,AR$136)/COUNTA('Employee Mapping'!$G$10:$G$2009),""))</f>
        <v/>
      </c>
      <c r="AS195" s="57">
        <f>IF(OR($A195="",AS$136=""),"",IFERROR(COUNTIFS('Employee Mapping'!$J$10:$J$2009,$A195,'Employee Mapping'!$K$10:$K$2009,AS$134,'Employee Mapping'!$L$10:$L$2009,AS$136)/COUNTA('Employee Mapping'!$G$10:$G$2009),""))</f>
        <v/>
      </c>
      <c r="AT195" s="57">
        <f>IF(OR($A195="",AT$136=""),"",IFERROR(COUNTIFS('Employee Mapping'!$J$10:$J$2009,$A195,'Employee Mapping'!$K$10:$K$2009,AT$134,'Employee Mapping'!$L$10:$L$2009,AT$136)/COUNTA('Employee Mapping'!$G$10:$G$2009),""))</f>
        <v/>
      </c>
      <c r="AU195" s="57">
        <f>IF(OR($A195="",AU$136=""),"",IFERROR(COUNTIFS('Employee Mapping'!$J$10:$J$2009,$A195,'Employee Mapping'!$K$10:$K$2009,AU$134,'Employee Mapping'!$L$10:$L$2009,AU$136)/COUNTA('Employee Mapping'!$G$10:$G$2009),""))</f>
        <v/>
      </c>
      <c r="AV195" s="57">
        <f>IF(OR($A195="",AV$136=""),"",IFERROR(COUNTIFS('Employee Mapping'!$J$10:$J$2009,$A195,'Employee Mapping'!$K$10:$K$2009,AV$134,'Employee Mapping'!$L$10:$L$2009,AV$136)/COUNTA('Employee Mapping'!$G$10:$G$2009),""))</f>
        <v/>
      </c>
      <c r="AW195" s="57">
        <f>IF(OR($A195="",AW$136=""),"",IFERROR(COUNTIFS('Employee Mapping'!$J$10:$J$2009,$A195,'Employee Mapping'!$K$10:$K$2009,AW$134,'Employee Mapping'!$L$10:$L$2009,AW$136)/COUNTA('Employee Mapping'!$G$10:$G$2009),""))</f>
        <v/>
      </c>
      <c r="AX195" s="57">
        <f>IF(OR($A195="",AX$136=""),"",IFERROR(COUNTIFS('Employee Mapping'!$J$10:$J$2009,$A195,'Employee Mapping'!$K$10:$K$2009,AX$134,'Employee Mapping'!$L$10:$L$2009,AX$136)/COUNTA('Employee Mapping'!$G$10:$G$2009),""))</f>
        <v/>
      </c>
      <c r="AY195" s="57">
        <f>IF(OR($A195="",AY$136=""),"",IFERROR(COUNTIFS('Employee Mapping'!$J$10:$J$2009,$A195,'Employee Mapping'!$K$10:$K$2009,AY$134,'Employee Mapping'!$L$10:$L$2009,AY$136)/COUNTA('Employee Mapping'!$G$10:$G$2009),""))</f>
        <v/>
      </c>
      <c r="AZ195" s="57">
        <f>IF(OR($A195="",AZ$136=""),"",IFERROR(COUNTIFS('Employee Mapping'!$J$10:$J$2009,$A195,'Employee Mapping'!$K$10:$K$2009,AZ$134,'Employee Mapping'!$L$10:$L$2009,AZ$136)/COUNTA('Employee Mapping'!$G$10:$G$2009),""))</f>
        <v/>
      </c>
      <c r="BA195" s="57">
        <f>IF(OR($A195="",BA$136=""),"",IFERROR(COUNTIFS('Employee Mapping'!$J$10:$J$2009,$A195,'Employee Mapping'!$K$10:$K$2009,BA$134,'Employee Mapping'!$L$10:$L$2009,BA$136)/COUNTA('Employee Mapping'!$G$10:$G$2009),""))</f>
        <v/>
      </c>
      <c r="BB195" s="57">
        <f>IF(OR($A195="",BB$136=""),"",IFERROR(COUNTIFS('Employee Mapping'!$J$10:$J$2009,$A195,'Employee Mapping'!$K$10:$K$2009,BB$134,'Employee Mapping'!$L$10:$L$2009,BB$136)/COUNTA('Employee Mapping'!$G$10:$G$2009),""))</f>
        <v/>
      </c>
      <c r="BC195" s="57">
        <f>IF(OR($A195="",BC$136=""),"",IFERROR(COUNTIFS('Employee Mapping'!$J$10:$J$2009,$A195,'Employee Mapping'!$K$10:$K$2009,BC$134,'Employee Mapping'!$L$10:$L$2009,BC$136)/COUNTA('Employee Mapping'!$G$10:$G$2009),""))</f>
        <v/>
      </c>
      <c r="BD195" s="57">
        <f>IF(OR($A195="",BD$136=""),"",IFERROR(COUNTIFS('Employee Mapping'!$J$10:$J$2009,$A195,'Employee Mapping'!$K$10:$K$2009,BD$134,'Employee Mapping'!$L$10:$L$2009,BD$136)/COUNTA('Employee Mapping'!$G$10:$G$2009),""))</f>
        <v/>
      </c>
      <c r="BE195" s="57">
        <f>IF(OR($A195="",BE$136=""),"",IFERROR(COUNTIFS('Employee Mapping'!$J$10:$J$2009,$A195,'Employee Mapping'!$K$10:$K$2009,BE$134,'Employee Mapping'!$L$10:$L$2009,BE$136)/COUNTA('Employee Mapping'!$G$10:$G$2009),""))</f>
        <v/>
      </c>
      <c r="BF195" s="57">
        <f>IF(OR($A195="",BF$136=""),"",IFERROR(COUNTIFS('Employee Mapping'!$J$10:$J$2009,$A195,'Employee Mapping'!$K$10:$K$2009,BF$134,'Employee Mapping'!$L$10:$L$2009,BF$136)/COUNTA('Employee Mapping'!$G$10:$G$2009),""))</f>
        <v/>
      </c>
      <c r="BG195" s="57">
        <f>IF(OR($A195="",BG$136=""),"",IFERROR(COUNTIFS('Employee Mapping'!$J$10:$J$2009,$A195,'Employee Mapping'!$K$10:$K$2009,BG$134,'Employee Mapping'!$L$10:$L$2009,BG$136)/COUNTA('Employee Mapping'!$G$10:$G$2009),""))</f>
        <v/>
      </c>
      <c r="BH195" s="57">
        <f>IF(OR($A195="",BH$136=""),"",IFERROR(COUNTIFS('Employee Mapping'!$J$10:$J$2009,$A195,'Employee Mapping'!$K$10:$K$2009,BH$134,'Employee Mapping'!$L$10:$L$2009,BH$136)/COUNTA('Employee Mapping'!$G$10:$G$2009),""))</f>
        <v/>
      </c>
      <c r="BI195" s="57">
        <f>IF(OR($A195="",BI$136=""),"",IFERROR(COUNTIFS('Employee Mapping'!$J$10:$J$2009,$A195,'Employee Mapping'!$K$10:$K$2009,BI$134,'Employee Mapping'!$L$10:$L$2009,BI$136)/COUNTA('Employee Mapping'!$G$10:$G$2009),""))</f>
        <v/>
      </c>
      <c r="BJ195" s="57">
        <f>IF(OR($A195="",BJ$136=""),"",IFERROR(COUNTIFS('Employee Mapping'!$J$10:$J$2009,$A195,'Employee Mapping'!$K$10:$K$2009,BJ$134,'Employee Mapping'!$L$10:$L$2009,BJ$136)/COUNTA('Employee Mapping'!$G$10:$G$2009),""))</f>
        <v/>
      </c>
      <c r="BK195" s="57">
        <f>IF(OR($A195="",BK$136=""),"",IFERROR(COUNTIFS('Employee Mapping'!$J$10:$J$2009,$A195,'Employee Mapping'!$K$10:$K$2009,BK$134,'Employee Mapping'!$L$10:$L$2009,BK$136)/COUNTA('Employee Mapping'!$G$10:$G$2009),""))</f>
        <v/>
      </c>
      <c r="BL195" s="57">
        <f>IF(OR($A195="",BL$136=""),"",IFERROR(COUNTIFS('Employee Mapping'!$J$10:$J$2009,$A195,'Employee Mapping'!$K$10:$K$2009,BL$134,'Employee Mapping'!$L$10:$L$2009,BL$136)/COUNTA('Employee Mapping'!$G$10:$G$2009),""))</f>
        <v/>
      </c>
      <c r="BM195" s="57">
        <f>IF(OR($A195="",BM$136=""),"",IFERROR(COUNTIFS('Employee Mapping'!$J$10:$J$2009,$A195,'Employee Mapping'!$K$10:$K$2009,BM$134,'Employee Mapping'!$L$10:$L$2009,BM$136)/COUNTA('Employee Mapping'!$G$10:$G$2009),""))</f>
        <v/>
      </c>
      <c r="BN195" s="57">
        <f>IF(OR($A195="",BN$136=""),"",IFERROR(COUNTIFS('Employee Mapping'!$J$10:$J$2009,$A195,'Employee Mapping'!$K$10:$K$2009,BN$134,'Employee Mapping'!$L$10:$L$2009,BN$136)/COUNTA('Employee Mapping'!$G$10:$G$2009),""))</f>
        <v/>
      </c>
      <c r="BO195" s="57">
        <f>IF(OR($A195="",BO$136=""),"",IFERROR(COUNTIFS('Employee Mapping'!$J$10:$J$2009,$A195,'Employee Mapping'!$K$10:$K$2009,BO$134,'Employee Mapping'!$L$10:$L$2009,BO$136)/COUNTA('Employee Mapping'!$G$10:$G$2009),""))</f>
        <v/>
      </c>
      <c r="BP195" s="57">
        <f>IF(OR($A195="",BP$136=""),"",IFERROR(COUNTIFS('Employee Mapping'!$J$10:$J$2009,$A195,'Employee Mapping'!$K$10:$K$2009,BP$134,'Employee Mapping'!$L$10:$L$2009,BP$136)/COUNTA('Employee Mapping'!$G$10:$G$2009),""))</f>
        <v/>
      </c>
      <c r="BQ195" s="57">
        <f>IF(OR($A195="",BQ$136=""),"",IFERROR(COUNTIFS('Employee Mapping'!$J$10:$J$2009,$A195,'Employee Mapping'!$K$10:$K$2009,BQ$134,'Employee Mapping'!$L$10:$L$2009,BQ$136)/COUNTA('Employee Mapping'!$G$10:$G$2009),""))</f>
        <v/>
      </c>
      <c r="BR195" s="57">
        <f>IF(OR($A195="",BR$136=""),"",IFERROR(COUNTIFS('Employee Mapping'!$J$10:$J$2009,$A195,'Employee Mapping'!$K$10:$K$2009,BR$134,'Employee Mapping'!$L$10:$L$2009,BR$136)/COUNTA('Employee Mapping'!$G$10:$G$2009),""))</f>
        <v/>
      </c>
      <c r="BS195" s="57">
        <f>IF(OR($A195="",BS$136=""),"",IFERROR(COUNTIFS('Employee Mapping'!$J$10:$J$2009,$A195,'Employee Mapping'!$K$10:$K$2009,BS$134,'Employee Mapping'!$L$10:$L$2009,BS$136)/COUNTA('Employee Mapping'!$G$10:$G$2009),""))</f>
        <v/>
      </c>
      <c r="BT195" s="57">
        <f>IF(OR($A195="",BT$136=""),"",IFERROR(COUNTIFS('Employee Mapping'!$J$10:$J$2009,$A195,'Employee Mapping'!$K$10:$K$2009,BT$134,'Employee Mapping'!$L$10:$L$2009,BT$136)/COUNTA('Employee Mapping'!$G$10:$G$2009),""))</f>
        <v/>
      </c>
      <c r="BU195" s="57">
        <f>IF(OR($A195="",BU$136=""),"",IFERROR(COUNTIFS('Employee Mapping'!$J$10:$J$2009,$A195,'Employee Mapping'!$K$10:$K$2009,BU$134,'Employee Mapping'!$L$10:$L$2009,BU$136)/COUNTA('Employee Mapping'!$G$10:$G$2009),""))</f>
        <v/>
      </c>
      <c r="BV195" s="57">
        <f>IF(OR($A195="",BV$136=""),"",IFERROR(COUNTIFS('Employee Mapping'!$J$10:$J$2009,$A195,'Employee Mapping'!$K$10:$K$2009,BV$134,'Employee Mapping'!$L$10:$L$2009,BV$136)/COUNTA('Employee Mapping'!$G$10:$G$2009),""))</f>
        <v/>
      </c>
      <c r="BW195" s="57">
        <f>IF(OR($A195="",BW$136=""),"",IFERROR(COUNTIFS('Employee Mapping'!$J$10:$J$2009,$A195,'Employee Mapping'!$K$10:$K$2009,BW$134,'Employee Mapping'!$L$10:$L$2009,BW$136)/COUNTA('Employee Mapping'!$G$10:$G$2009),""))</f>
        <v/>
      </c>
      <c r="BX195" s="57">
        <f>IF(OR($A195="",BX$136=""),"",IFERROR(COUNTIFS('Employee Mapping'!$J$10:$J$2009,$A195,'Employee Mapping'!$K$10:$K$2009,BX$134,'Employee Mapping'!$L$10:$L$2009,BX$136)/COUNTA('Employee Mapping'!$G$10:$G$2009),""))</f>
        <v/>
      </c>
      <c r="BY195" s="57">
        <f>IF(OR($A195="",BY$136=""),"",IFERROR(COUNTIFS('Employee Mapping'!$J$10:$J$2009,$A195,'Employee Mapping'!$K$10:$K$2009,BY$134,'Employee Mapping'!$L$10:$L$2009,BY$136)/COUNTA('Employee Mapping'!$G$10:$G$2009),""))</f>
        <v/>
      </c>
      <c r="BZ195" s="57">
        <f>IF(OR($A195="",BZ$136=""),"",IFERROR(COUNTIFS('Employee Mapping'!$J$10:$J$2009,$A195,'Employee Mapping'!$K$10:$K$2009,BZ$134,'Employee Mapping'!$L$10:$L$2009,BZ$136)/COUNTA('Employee Mapping'!$G$10:$G$2009),""))</f>
        <v/>
      </c>
      <c r="CA195" s="57">
        <f>IF(OR($A195="",CA$136=""),"",IFERROR(COUNTIFS('Employee Mapping'!$J$10:$J$2009,$A195,'Employee Mapping'!$K$10:$K$2009,CA$134,'Employee Mapping'!$L$10:$L$2009,CA$136)/COUNTA('Employee Mapping'!$G$10:$G$2009),""))</f>
        <v/>
      </c>
      <c r="CB195" s="57">
        <f>IF(OR($A195="",CB$136=""),"",IFERROR(COUNTIFS('Employee Mapping'!$J$10:$J$2009,$A195,'Employee Mapping'!$K$10:$K$2009,CB$134,'Employee Mapping'!$L$10:$L$2009,CB$136)/COUNTA('Employee Mapping'!$G$10:$G$2009),""))</f>
        <v/>
      </c>
      <c r="CC195" s="57">
        <f>IF(OR($A195="",CC$136=""),"",IFERROR(COUNTIFS('Employee Mapping'!$J$10:$J$2009,$A195,'Employee Mapping'!$K$10:$K$2009,CC$134,'Employee Mapping'!$L$10:$L$2009,CC$136)/COUNTA('Employee Mapping'!$G$10:$G$2009),""))</f>
        <v/>
      </c>
      <c r="CD195" s="57">
        <f>IF(OR($A195="",CD$136=""),"",IFERROR(COUNTIFS('Employee Mapping'!$J$10:$J$2009,$A195,'Employee Mapping'!$K$10:$K$2009,CD$134,'Employee Mapping'!$L$10:$L$2009,CD$136)/COUNTA('Employee Mapping'!$G$10:$G$2009),""))</f>
        <v/>
      </c>
      <c r="CE195" s="57">
        <f>IF(OR($A195="",CE$136=""),"",IFERROR(COUNTIFS('Employee Mapping'!$J$10:$J$2009,$A195,'Employee Mapping'!$K$10:$K$2009,CE$134,'Employee Mapping'!$L$10:$L$2009,CE$136)/COUNTA('Employee Mapping'!$G$10:$G$2009),""))</f>
        <v/>
      </c>
      <c r="CF195" s="57">
        <f>IF(OR($A195="",CF$136=""),"",IFERROR(COUNTIFS('Employee Mapping'!$J$10:$J$2009,$A195,'Employee Mapping'!$K$10:$K$2009,CF$134,'Employee Mapping'!$L$10:$L$2009,CF$136)/COUNTA('Employee Mapping'!$G$10:$G$2009),""))</f>
        <v/>
      </c>
      <c r="CG195" s="57">
        <f>IF(OR($A195="",CG$136=""),"",IFERROR(COUNTIFS('Employee Mapping'!$J$10:$J$2009,$A195,'Employee Mapping'!$K$10:$K$2009,CG$134,'Employee Mapping'!$L$10:$L$2009,CG$136)/COUNTA('Employee Mapping'!$G$10:$G$2009),""))</f>
        <v/>
      </c>
      <c r="CH195" s="57">
        <f>IF(OR($A195="",CH$136=""),"",IFERROR(COUNTIFS('Employee Mapping'!$J$10:$J$2009,$A195,'Employee Mapping'!$K$10:$K$2009,CH$134,'Employee Mapping'!$L$10:$L$2009,CH$136)/COUNTA('Employee Mapping'!$G$10:$G$2009),""))</f>
        <v/>
      </c>
      <c r="CI195" s="57">
        <f>IF(OR($A195="",CI$136=""),"",IFERROR(COUNTIFS('Employee Mapping'!$J$10:$J$2009,$A195,'Employee Mapping'!$K$10:$K$2009,CI$134,'Employee Mapping'!$L$10:$L$2009,CI$136)/COUNTA('Employee Mapping'!$G$10:$G$2009),""))</f>
        <v/>
      </c>
      <c r="CJ195" s="57">
        <f>IF(OR($A195="",CJ$136=""),"",IFERROR(COUNTIFS('Employee Mapping'!$J$10:$J$2009,$A195,'Employee Mapping'!$K$10:$K$2009,CJ$134,'Employee Mapping'!$L$10:$L$2009,CJ$136)/COUNTA('Employee Mapping'!$G$10:$G$2009),""))</f>
        <v/>
      </c>
      <c r="CK195" s="57">
        <f>IF(OR($A195="",CK$136=""),"",IFERROR(COUNTIFS('Employee Mapping'!$J$10:$J$2009,$A195,'Employee Mapping'!$K$10:$K$2009,CK$134,'Employee Mapping'!$L$10:$L$2009,CK$136)/COUNTA('Employee Mapping'!$G$10:$G$2009),""))</f>
        <v/>
      </c>
      <c r="CL195" s="57">
        <f>IF(OR($A195="",CL$136=""),"",IFERROR(COUNTIFS('Employee Mapping'!$J$10:$J$2009,$A195,'Employee Mapping'!$K$10:$K$2009,CL$134,'Employee Mapping'!$L$10:$L$2009,CL$136)/COUNTA('Employee Mapping'!$G$10:$G$2009),""))</f>
        <v/>
      </c>
      <c r="CM195" s="57">
        <f>IF(OR($A195="",CM$136=""),"",IFERROR(COUNTIFS('Employee Mapping'!$J$10:$J$2009,$A195,'Employee Mapping'!$K$10:$K$2009,CM$134,'Employee Mapping'!$L$10:$L$2009,CM$136)/COUNTA('Employee Mapping'!$G$10:$G$2009),""))</f>
        <v/>
      </c>
      <c r="CN195" s="57">
        <f>IF(OR($A195="",CN$136=""),"",IFERROR(COUNTIFS('Employee Mapping'!$J$10:$J$2009,$A195,'Employee Mapping'!$K$10:$K$2009,CN$134,'Employee Mapping'!$L$10:$L$2009,CN$136)/COUNTA('Employee Mapping'!$G$10:$G$2009),""))</f>
        <v/>
      </c>
      <c r="CO195" s="57">
        <f>IF(OR($A195="",CO$136=""),"",IFERROR(COUNTIFS('Employee Mapping'!$J$10:$J$2009,$A195,'Employee Mapping'!$K$10:$K$2009,CO$134,'Employee Mapping'!$L$10:$L$2009,CO$136)/COUNTA('Employee Mapping'!$G$10:$G$2009),""))</f>
        <v/>
      </c>
      <c r="CP195" s="57">
        <f>IF(OR($A195="",CP$136=""),"",IFERROR(COUNTIFS('Employee Mapping'!$J$10:$J$2009,$A195,'Employee Mapping'!$K$10:$K$2009,CP$134,'Employee Mapping'!$L$10:$L$2009,CP$136)/COUNTA('Employee Mapping'!$G$10:$G$2009),""))</f>
        <v/>
      </c>
      <c r="CQ195" s="57">
        <f>IF(OR($A195="",CQ$136=""),"",IFERROR(COUNTIFS('Employee Mapping'!$J$10:$J$2009,$A195,'Employee Mapping'!$K$10:$K$2009,CQ$134,'Employee Mapping'!$L$10:$L$2009,CQ$136)/COUNTA('Employee Mapping'!$G$10:$G$2009),""))</f>
        <v/>
      </c>
      <c r="CR195" s="57">
        <f>IF(OR($A195="",CR$136=""),"",IFERROR(COUNTIFS('Employee Mapping'!$J$10:$J$2009,$A195,'Employee Mapping'!$K$10:$K$2009,CR$134,'Employee Mapping'!$L$10:$L$2009,CR$136)/COUNTA('Employee Mapping'!$G$10:$G$2009),""))</f>
        <v/>
      </c>
      <c r="CS195" s="57">
        <f>IF(OR($A195="",CS$136=""),"",IFERROR(COUNTIFS('Employee Mapping'!$J$10:$J$2009,$A195,'Employee Mapping'!$K$10:$K$2009,CS$134,'Employee Mapping'!$L$10:$L$2009,CS$136)/COUNTA('Employee Mapping'!$G$10:$G$2009),""))</f>
        <v/>
      </c>
      <c r="CT195" s="57">
        <f>IF(OR($A195="",CT$136=""),"",IFERROR(COUNTIFS('Employee Mapping'!$J$10:$J$2009,$A195,'Employee Mapping'!$K$10:$K$2009,CT$134,'Employee Mapping'!$L$10:$L$2009,CT$136)/COUNTA('Employee Mapping'!$G$10:$G$2009),""))</f>
        <v/>
      </c>
      <c r="CU195" s="58">
        <f>IF($A195="","",SUM(C195:CT195))</f>
        <v/>
      </c>
    </row>
    <row r="196">
      <c r="A196">
        <f>IF(SETUP!$C207="","",SETUP!$C207)</f>
        <v/>
      </c>
      <c r="B196" s="9">
        <f>IF(SETUP!$C207="","",SETUP!$B207&amp;" / "&amp;SETUP!$D207)</f>
        <v/>
      </c>
      <c r="C196" s="57">
        <f>IF(OR($A196="",C$136=""),"",IFERROR(COUNTIFS('Employee Mapping'!$J$10:$J$2009,$A196,'Employee Mapping'!$K$10:$K$2009,C$134,'Employee Mapping'!$L$10:$L$2009,C$136)/COUNTA('Employee Mapping'!$G$10:$G$2009),""))</f>
        <v/>
      </c>
      <c r="D196" s="57">
        <f>IF(OR($A196="",D$136=""),"",IFERROR(COUNTIFS('Employee Mapping'!$J$10:$J$2009,$A196,'Employee Mapping'!$K$10:$K$2009,D$134,'Employee Mapping'!$L$10:$L$2009,D$136)/COUNTA('Employee Mapping'!$G$10:$G$2009),""))</f>
        <v/>
      </c>
      <c r="E196" s="57">
        <f>IF(OR($A196="",E$136=""),"",IFERROR(COUNTIFS('Employee Mapping'!$J$10:$J$2009,$A196,'Employee Mapping'!$K$10:$K$2009,E$134,'Employee Mapping'!$L$10:$L$2009,E$136)/COUNTA('Employee Mapping'!$G$10:$G$2009),""))</f>
        <v/>
      </c>
      <c r="F196" s="57">
        <f>IF(OR($A196="",F$136=""),"",IFERROR(COUNTIFS('Employee Mapping'!$J$10:$J$2009,$A196,'Employee Mapping'!$K$10:$K$2009,F$134,'Employee Mapping'!$L$10:$L$2009,F$136)/COUNTA('Employee Mapping'!$G$10:$G$2009),""))</f>
        <v/>
      </c>
      <c r="G196" s="57">
        <f>IF(OR($A196="",G$136=""),"",IFERROR(COUNTIFS('Employee Mapping'!$J$10:$J$2009,$A196,'Employee Mapping'!$K$10:$K$2009,G$134,'Employee Mapping'!$L$10:$L$2009,G$136)/COUNTA('Employee Mapping'!$G$10:$G$2009),""))</f>
        <v/>
      </c>
      <c r="H196" s="57">
        <f>IF(OR($A196="",H$136=""),"",IFERROR(COUNTIFS('Employee Mapping'!$J$10:$J$2009,$A196,'Employee Mapping'!$K$10:$K$2009,H$134,'Employee Mapping'!$L$10:$L$2009,H$136)/COUNTA('Employee Mapping'!$G$10:$G$2009),""))</f>
        <v/>
      </c>
      <c r="I196" s="57">
        <f>IF(OR($A196="",I$136=""),"",IFERROR(COUNTIFS('Employee Mapping'!$J$10:$J$2009,$A196,'Employee Mapping'!$K$10:$K$2009,I$134,'Employee Mapping'!$L$10:$L$2009,I$136)/COUNTA('Employee Mapping'!$G$10:$G$2009),""))</f>
        <v/>
      </c>
      <c r="J196" s="57">
        <f>IF(OR($A196="",J$136=""),"",IFERROR(COUNTIFS('Employee Mapping'!$J$10:$J$2009,$A196,'Employee Mapping'!$K$10:$K$2009,J$134,'Employee Mapping'!$L$10:$L$2009,J$136)/COUNTA('Employee Mapping'!$G$10:$G$2009),""))</f>
        <v/>
      </c>
      <c r="K196" s="57">
        <f>IF(OR($A196="",K$136=""),"",IFERROR(COUNTIFS('Employee Mapping'!$J$10:$J$2009,$A196,'Employee Mapping'!$K$10:$K$2009,K$134,'Employee Mapping'!$L$10:$L$2009,K$136)/COUNTA('Employee Mapping'!$G$10:$G$2009),""))</f>
        <v/>
      </c>
      <c r="L196" s="57">
        <f>IF(OR($A196="",L$136=""),"",IFERROR(COUNTIFS('Employee Mapping'!$J$10:$J$2009,$A196,'Employee Mapping'!$K$10:$K$2009,L$134,'Employee Mapping'!$L$10:$L$2009,L$136)/COUNTA('Employee Mapping'!$G$10:$G$2009),""))</f>
        <v/>
      </c>
      <c r="M196" s="57">
        <f>IF(OR($A196="",M$136=""),"",IFERROR(COUNTIFS('Employee Mapping'!$J$10:$J$2009,$A196,'Employee Mapping'!$K$10:$K$2009,M$134,'Employee Mapping'!$L$10:$L$2009,M$136)/COUNTA('Employee Mapping'!$G$10:$G$2009),""))</f>
        <v/>
      </c>
      <c r="N196" s="57">
        <f>IF(OR($A196="",N$136=""),"",IFERROR(COUNTIFS('Employee Mapping'!$J$10:$J$2009,$A196,'Employee Mapping'!$K$10:$K$2009,N$134,'Employee Mapping'!$L$10:$L$2009,N$136)/COUNTA('Employee Mapping'!$G$10:$G$2009),""))</f>
        <v/>
      </c>
      <c r="O196" s="57">
        <f>IF(OR($A196="",O$136=""),"",IFERROR(COUNTIFS('Employee Mapping'!$J$10:$J$2009,$A196,'Employee Mapping'!$K$10:$K$2009,O$134,'Employee Mapping'!$L$10:$L$2009,O$136)/COUNTA('Employee Mapping'!$G$10:$G$2009),""))</f>
        <v/>
      </c>
      <c r="P196" s="57">
        <f>IF(OR($A196="",P$136=""),"",IFERROR(COUNTIFS('Employee Mapping'!$J$10:$J$2009,$A196,'Employee Mapping'!$K$10:$K$2009,P$134,'Employee Mapping'!$L$10:$L$2009,P$136)/COUNTA('Employee Mapping'!$G$10:$G$2009),""))</f>
        <v/>
      </c>
      <c r="Q196" s="57">
        <f>IF(OR($A196="",Q$136=""),"",IFERROR(COUNTIFS('Employee Mapping'!$J$10:$J$2009,$A196,'Employee Mapping'!$K$10:$K$2009,Q$134,'Employee Mapping'!$L$10:$L$2009,Q$136)/COUNTA('Employee Mapping'!$G$10:$G$2009),""))</f>
        <v/>
      </c>
      <c r="R196" s="57">
        <f>IF(OR($A196="",R$136=""),"",IFERROR(COUNTIFS('Employee Mapping'!$J$10:$J$2009,$A196,'Employee Mapping'!$K$10:$K$2009,R$134,'Employee Mapping'!$L$10:$L$2009,R$136)/COUNTA('Employee Mapping'!$G$10:$G$2009),""))</f>
        <v/>
      </c>
      <c r="S196" s="57">
        <f>IF(OR($A196="",S$136=""),"",IFERROR(COUNTIFS('Employee Mapping'!$J$10:$J$2009,$A196,'Employee Mapping'!$K$10:$K$2009,S$134,'Employee Mapping'!$L$10:$L$2009,S$136)/COUNTA('Employee Mapping'!$G$10:$G$2009),""))</f>
        <v/>
      </c>
      <c r="T196" s="57">
        <f>IF(OR($A196="",T$136=""),"",IFERROR(COUNTIFS('Employee Mapping'!$J$10:$J$2009,$A196,'Employee Mapping'!$K$10:$K$2009,T$134,'Employee Mapping'!$L$10:$L$2009,T$136)/COUNTA('Employee Mapping'!$G$10:$G$2009),""))</f>
        <v/>
      </c>
      <c r="U196" s="57">
        <f>IF(OR($A196="",U$136=""),"",IFERROR(COUNTIFS('Employee Mapping'!$J$10:$J$2009,$A196,'Employee Mapping'!$K$10:$K$2009,U$134,'Employee Mapping'!$L$10:$L$2009,U$136)/COUNTA('Employee Mapping'!$G$10:$G$2009),""))</f>
        <v/>
      </c>
      <c r="V196" s="57">
        <f>IF(OR($A196="",V$136=""),"",IFERROR(COUNTIFS('Employee Mapping'!$J$10:$J$2009,$A196,'Employee Mapping'!$K$10:$K$2009,V$134,'Employee Mapping'!$L$10:$L$2009,V$136)/COUNTA('Employee Mapping'!$G$10:$G$2009),""))</f>
        <v/>
      </c>
      <c r="W196" s="57">
        <f>IF(OR($A196="",W$136=""),"",IFERROR(COUNTIFS('Employee Mapping'!$J$10:$J$2009,$A196,'Employee Mapping'!$K$10:$K$2009,W$134,'Employee Mapping'!$L$10:$L$2009,W$136)/COUNTA('Employee Mapping'!$G$10:$G$2009),""))</f>
        <v/>
      </c>
      <c r="X196" s="57">
        <f>IF(OR($A196="",X$136=""),"",IFERROR(COUNTIFS('Employee Mapping'!$J$10:$J$2009,$A196,'Employee Mapping'!$K$10:$K$2009,X$134,'Employee Mapping'!$L$10:$L$2009,X$136)/COUNTA('Employee Mapping'!$G$10:$G$2009),""))</f>
        <v/>
      </c>
      <c r="Y196" s="57">
        <f>IF(OR($A196="",Y$136=""),"",IFERROR(COUNTIFS('Employee Mapping'!$J$10:$J$2009,$A196,'Employee Mapping'!$K$10:$K$2009,Y$134,'Employee Mapping'!$L$10:$L$2009,Y$136)/COUNTA('Employee Mapping'!$G$10:$G$2009),""))</f>
        <v/>
      </c>
      <c r="Z196" s="57">
        <f>IF(OR($A196="",Z$136=""),"",IFERROR(COUNTIFS('Employee Mapping'!$J$10:$J$2009,$A196,'Employee Mapping'!$K$10:$K$2009,Z$134,'Employee Mapping'!$L$10:$L$2009,Z$136)/COUNTA('Employee Mapping'!$G$10:$G$2009),""))</f>
        <v/>
      </c>
      <c r="AA196" s="57">
        <f>IF(OR($A196="",AA$136=""),"",IFERROR(COUNTIFS('Employee Mapping'!$J$10:$J$2009,$A196,'Employee Mapping'!$K$10:$K$2009,AA$134,'Employee Mapping'!$L$10:$L$2009,AA$136)/COUNTA('Employee Mapping'!$G$10:$G$2009),""))</f>
        <v/>
      </c>
      <c r="AB196" s="57">
        <f>IF(OR($A196="",AB$136=""),"",IFERROR(COUNTIFS('Employee Mapping'!$J$10:$J$2009,$A196,'Employee Mapping'!$K$10:$K$2009,AB$134,'Employee Mapping'!$L$10:$L$2009,AB$136)/COUNTA('Employee Mapping'!$G$10:$G$2009),""))</f>
        <v/>
      </c>
      <c r="AC196" s="57">
        <f>IF(OR($A196="",AC$136=""),"",IFERROR(COUNTIFS('Employee Mapping'!$J$10:$J$2009,$A196,'Employee Mapping'!$K$10:$K$2009,AC$134,'Employee Mapping'!$L$10:$L$2009,AC$136)/COUNTA('Employee Mapping'!$G$10:$G$2009),""))</f>
        <v/>
      </c>
      <c r="AD196" s="57">
        <f>IF(OR($A196="",AD$136=""),"",IFERROR(COUNTIFS('Employee Mapping'!$J$10:$J$2009,$A196,'Employee Mapping'!$K$10:$K$2009,AD$134,'Employee Mapping'!$L$10:$L$2009,AD$136)/COUNTA('Employee Mapping'!$G$10:$G$2009),""))</f>
        <v/>
      </c>
      <c r="AE196" s="57">
        <f>IF(OR($A196="",AE$136=""),"",IFERROR(COUNTIFS('Employee Mapping'!$J$10:$J$2009,$A196,'Employee Mapping'!$K$10:$K$2009,AE$134,'Employee Mapping'!$L$10:$L$2009,AE$136)/COUNTA('Employee Mapping'!$G$10:$G$2009),""))</f>
        <v/>
      </c>
      <c r="AF196" s="57">
        <f>IF(OR($A196="",AF$136=""),"",IFERROR(COUNTIFS('Employee Mapping'!$J$10:$J$2009,$A196,'Employee Mapping'!$K$10:$K$2009,AF$134,'Employee Mapping'!$L$10:$L$2009,AF$136)/COUNTA('Employee Mapping'!$G$10:$G$2009),""))</f>
        <v/>
      </c>
      <c r="AG196" s="57">
        <f>IF(OR($A196="",AG$136=""),"",IFERROR(COUNTIFS('Employee Mapping'!$J$10:$J$2009,$A196,'Employee Mapping'!$K$10:$K$2009,AG$134,'Employee Mapping'!$L$10:$L$2009,AG$136)/COUNTA('Employee Mapping'!$G$10:$G$2009),""))</f>
        <v/>
      </c>
      <c r="AH196" s="57">
        <f>IF(OR($A196="",AH$136=""),"",IFERROR(COUNTIFS('Employee Mapping'!$J$10:$J$2009,$A196,'Employee Mapping'!$K$10:$K$2009,AH$134,'Employee Mapping'!$L$10:$L$2009,AH$136)/COUNTA('Employee Mapping'!$G$10:$G$2009),""))</f>
        <v/>
      </c>
      <c r="AI196" s="57">
        <f>IF(OR($A196="",AI$136=""),"",IFERROR(COUNTIFS('Employee Mapping'!$J$10:$J$2009,$A196,'Employee Mapping'!$K$10:$K$2009,AI$134,'Employee Mapping'!$L$10:$L$2009,AI$136)/COUNTA('Employee Mapping'!$G$10:$G$2009),""))</f>
        <v/>
      </c>
      <c r="AJ196" s="57">
        <f>IF(OR($A196="",AJ$136=""),"",IFERROR(COUNTIFS('Employee Mapping'!$J$10:$J$2009,$A196,'Employee Mapping'!$K$10:$K$2009,AJ$134,'Employee Mapping'!$L$10:$L$2009,AJ$136)/COUNTA('Employee Mapping'!$G$10:$G$2009),""))</f>
        <v/>
      </c>
      <c r="AK196" s="57">
        <f>IF(OR($A196="",AK$136=""),"",IFERROR(COUNTIFS('Employee Mapping'!$J$10:$J$2009,$A196,'Employee Mapping'!$K$10:$K$2009,AK$134,'Employee Mapping'!$L$10:$L$2009,AK$136)/COUNTA('Employee Mapping'!$G$10:$G$2009),""))</f>
        <v/>
      </c>
      <c r="AL196" s="57">
        <f>IF(OR($A196="",AL$136=""),"",IFERROR(COUNTIFS('Employee Mapping'!$J$10:$J$2009,$A196,'Employee Mapping'!$K$10:$K$2009,AL$134,'Employee Mapping'!$L$10:$L$2009,AL$136)/COUNTA('Employee Mapping'!$G$10:$G$2009),""))</f>
        <v/>
      </c>
      <c r="AM196" s="57">
        <f>IF(OR($A196="",AM$136=""),"",IFERROR(COUNTIFS('Employee Mapping'!$J$10:$J$2009,$A196,'Employee Mapping'!$K$10:$K$2009,AM$134,'Employee Mapping'!$L$10:$L$2009,AM$136)/COUNTA('Employee Mapping'!$G$10:$G$2009),""))</f>
        <v/>
      </c>
      <c r="AN196" s="57">
        <f>IF(OR($A196="",AN$136=""),"",IFERROR(COUNTIFS('Employee Mapping'!$J$10:$J$2009,$A196,'Employee Mapping'!$K$10:$K$2009,AN$134,'Employee Mapping'!$L$10:$L$2009,AN$136)/COUNTA('Employee Mapping'!$G$10:$G$2009),""))</f>
        <v/>
      </c>
      <c r="AO196" s="57">
        <f>IF(OR($A196="",AO$136=""),"",IFERROR(COUNTIFS('Employee Mapping'!$J$10:$J$2009,$A196,'Employee Mapping'!$K$10:$K$2009,AO$134,'Employee Mapping'!$L$10:$L$2009,AO$136)/COUNTA('Employee Mapping'!$G$10:$G$2009),""))</f>
        <v/>
      </c>
      <c r="AP196" s="57">
        <f>IF(OR($A196="",AP$136=""),"",IFERROR(COUNTIFS('Employee Mapping'!$J$10:$J$2009,$A196,'Employee Mapping'!$K$10:$K$2009,AP$134,'Employee Mapping'!$L$10:$L$2009,AP$136)/COUNTA('Employee Mapping'!$G$10:$G$2009),""))</f>
        <v/>
      </c>
      <c r="AQ196" s="57">
        <f>IF(OR($A196="",AQ$136=""),"",IFERROR(COUNTIFS('Employee Mapping'!$J$10:$J$2009,$A196,'Employee Mapping'!$K$10:$K$2009,AQ$134,'Employee Mapping'!$L$10:$L$2009,AQ$136)/COUNTA('Employee Mapping'!$G$10:$G$2009),""))</f>
        <v/>
      </c>
      <c r="AR196" s="57">
        <f>IF(OR($A196="",AR$136=""),"",IFERROR(COUNTIFS('Employee Mapping'!$J$10:$J$2009,$A196,'Employee Mapping'!$K$10:$K$2009,AR$134,'Employee Mapping'!$L$10:$L$2009,AR$136)/COUNTA('Employee Mapping'!$G$10:$G$2009),""))</f>
        <v/>
      </c>
      <c r="AS196" s="57">
        <f>IF(OR($A196="",AS$136=""),"",IFERROR(COUNTIFS('Employee Mapping'!$J$10:$J$2009,$A196,'Employee Mapping'!$K$10:$K$2009,AS$134,'Employee Mapping'!$L$10:$L$2009,AS$136)/COUNTA('Employee Mapping'!$G$10:$G$2009),""))</f>
        <v/>
      </c>
      <c r="AT196" s="57">
        <f>IF(OR($A196="",AT$136=""),"",IFERROR(COUNTIFS('Employee Mapping'!$J$10:$J$2009,$A196,'Employee Mapping'!$K$10:$K$2009,AT$134,'Employee Mapping'!$L$10:$L$2009,AT$136)/COUNTA('Employee Mapping'!$G$10:$G$2009),""))</f>
        <v/>
      </c>
      <c r="AU196" s="57">
        <f>IF(OR($A196="",AU$136=""),"",IFERROR(COUNTIFS('Employee Mapping'!$J$10:$J$2009,$A196,'Employee Mapping'!$K$10:$K$2009,AU$134,'Employee Mapping'!$L$10:$L$2009,AU$136)/COUNTA('Employee Mapping'!$G$10:$G$2009),""))</f>
        <v/>
      </c>
      <c r="AV196" s="57">
        <f>IF(OR($A196="",AV$136=""),"",IFERROR(COUNTIFS('Employee Mapping'!$J$10:$J$2009,$A196,'Employee Mapping'!$K$10:$K$2009,AV$134,'Employee Mapping'!$L$10:$L$2009,AV$136)/COUNTA('Employee Mapping'!$G$10:$G$2009),""))</f>
        <v/>
      </c>
      <c r="AW196" s="57">
        <f>IF(OR($A196="",AW$136=""),"",IFERROR(COUNTIFS('Employee Mapping'!$J$10:$J$2009,$A196,'Employee Mapping'!$K$10:$K$2009,AW$134,'Employee Mapping'!$L$10:$L$2009,AW$136)/COUNTA('Employee Mapping'!$G$10:$G$2009),""))</f>
        <v/>
      </c>
      <c r="AX196" s="57">
        <f>IF(OR($A196="",AX$136=""),"",IFERROR(COUNTIFS('Employee Mapping'!$J$10:$J$2009,$A196,'Employee Mapping'!$K$10:$K$2009,AX$134,'Employee Mapping'!$L$10:$L$2009,AX$136)/COUNTA('Employee Mapping'!$G$10:$G$2009),""))</f>
        <v/>
      </c>
      <c r="AY196" s="57">
        <f>IF(OR($A196="",AY$136=""),"",IFERROR(COUNTIFS('Employee Mapping'!$J$10:$J$2009,$A196,'Employee Mapping'!$K$10:$K$2009,AY$134,'Employee Mapping'!$L$10:$L$2009,AY$136)/COUNTA('Employee Mapping'!$G$10:$G$2009),""))</f>
        <v/>
      </c>
      <c r="AZ196" s="57">
        <f>IF(OR($A196="",AZ$136=""),"",IFERROR(COUNTIFS('Employee Mapping'!$J$10:$J$2009,$A196,'Employee Mapping'!$K$10:$K$2009,AZ$134,'Employee Mapping'!$L$10:$L$2009,AZ$136)/COUNTA('Employee Mapping'!$G$10:$G$2009),""))</f>
        <v/>
      </c>
      <c r="BA196" s="57">
        <f>IF(OR($A196="",BA$136=""),"",IFERROR(COUNTIFS('Employee Mapping'!$J$10:$J$2009,$A196,'Employee Mapping'!$K$10:$K$2009,BA$134,'Employee Mapping'!$L$10:$L$2009,BA$136)/COUNTA('Employee Mapping'!$G$10:$G$2009),""))</f>
        <v/>
      </c>
      <c r="BB196" s="57">
        <f>IF(OR($A196="",BB$136=""),"",IFERROR(COUNTIFS('Employee Mapping'!$J$10:$J$2009,$A196,'Employee Mapping'!$K$10:$K$2009,BB$134,'Employee Mapping'!$L$10:$L$2009,BB$136)/COUNTA('Employee Mapping'!$G$10:$G$2009),""))</f>
        <v/>
      </c>
      <c r="BC196" s="57">
        <f>IF(OR($A196="",BC$136=""),"",IFERROR(COUNTIFS('Employee Mapping'!$J$10:$J$2009,$A196,'Employee Mapping'!$K$10:$K$2009,BC$134,'Employee Mapping'!$L$10:$L$2009,BC$136)/COUNTA('Employee Mapping'!$G$10:$G$2009),""))</f>
        <v/>
      </c>
      <c r="BD196" s="57">
        <f>IF(OR($A196="",BD$136=""),"",IFERROR(COUNTIFS('Employee Mapping'!$J$10:$J$2009,$A196,'Employee Mapping'!$K$10:$K$2009,BD$134,'Employee Mapping'!$L$10:$L$2009,BD$136)/COUNTA('Employee Mapping'!$G$10:$G$2009),""))</f>
        <v/>
      </c>
      <c r="BE196" s="57">
        <f>IF(OR($A196="",BE$136=""),"",IFERROR(COUNTIFS('Employee Mapping'!$J$10:$J$2009,$A196,'Employee Mapping'!$K$10:$K$2009,BE$134,'Employee Mapping'!$L$10:$L$2009,BE$136)/COUNTA('Employee Mapping'!$G$10:$G$2009),""))</f>
        <v/>
      </c>
      <c r="BF196" s="57">
        <f>IF(OR($A196="",BF$136=""),"",IFERROR(COUNTIFS('Employee Mapping'!$J$10:$J$2009,$A196,'Employee Mapping'!$K$10:$K$2009,BF$134,'Employee Mapping'!$L$10:$L$2009,BF$136)/COUNTA('Employee Mapping'!$G$10:$G$2009),""))</f>
        <v/>
      </c>
      <c r="BG196" s="57">
        <f>IF(OR($A196="",BG$136=""),"",IFERROR(COUNTIFS('Employee Mapping'!$J$10:$J$2009,$A196,'Employee Mapping'!$K$10:$K$2009,BG$134,'Employee Mapping'!$L$10:$L$2009,BG$136)/COUNTA('Employee Mapping'!$G$10:$G$2009),""))</f>
        <v/>
      </c>
      <c r="BH196" s="57">
        <f>IF(OR($A196="",BH$136=""),"",IFERROR(COUNTIFS('Employee Mapping'!$J$10:$J$2009,$A196,'Employee Mapping'!$K$10:$K$2009,BH$134,'Employee Mapping'!$L$10:$L$2009,BH$136)/COUNTA('Employee Mapping'!$G$10:$G$2009),""))</f>
        <v/>
      </c>
      <c r="BI196" s="57">
        <f>IF(OR($A196="",BI$136=""),"",IFERROR(COUNTIFS('Employee Mapping'!$J$10:$J$2009,$A196,'Employee Mapping'!$K$10:$K$2009,BI$134,'Employee Mapping'!$L$10:$L$2009,BI$136)/COUNTA('Employee Mapping'!$G$10:$G$2009),""))</f>
        <v/>
      </c>
      <c r="BJ196" s="57">
        <f>IF(OR($A196="",BJ$136=""),"",IFERROR(COUNTIFS('Employee Mapping'!$J$10:$J$2009,$A196,'Employee Mapping'!$K$10:$K$2009,BJ$134,'Employee Mapping'!$L$10:$L$2009,BJ$136)/COUNTA('Employee Mapping'!$G$10:$G$2009),""))</f>
        <v/>
      </c>
      <c r="BK196" s="57">
        <f>IF(OR($A196="",BK$136=""),"",IFERROR(COUNTIFS('Employee Mapping'!$J$10:$J$2009,$A196,'Employee Mapping'!$K$10:$K$2009,BK$134,'Employee Mapping'!$L$10:$L$2009,BK$136)/COUNTA('Employee Mapping'!$G$10:$G$2009),""))</f>
        <v/>
      </c>
      <c r="BL196" s="57">
        <f>IF(OR($A196="",BL$136=""),"",IFERROR(COUNTIFS('Employee Mapping'!$J$10:$J$2009,$A196,'Employee Mapping'!$K$10:$K$2009,BL$134,'Employee Mapping'!$L$10:$L$2009,BL$136)/COUNTA('Employee Mapping'!$G$10:$G$2009),""))</f>
        <v/>
      </c>
      <c r="BM196" s="57">
        <f>IF(OR($A196="",BM$136=""),"",IFERROR(COUNTIFS('Employee Mapping'!$J$10:$J$2009,$A196,'Employee Mapping'!$K$10:$K$2009,BM$134,'Employee Mapping'!$L$10:$L$2009,BM$136)/COUNTA('Employee Mapping'!$G$10:$G$2009),""))</f>
        <v/>
      </c>
      <c r="BN196" s="57">
        <f>IF(OR($A196="",BN$136=""),"",IFERROR(COUNTIFS('Employee Mapping'!$J$10:$J$2009,$A196,'Employee Mapping'!$K$10:$K$2009,BN$134,'Employee Mapping'!$L$10:$L$2009,BN$136)/COUNTA('Employee Mapping'!$G$10:$G$2009),""))</f>
        <v/>
      </c>
      <c r="BO196" s="57">
        <f>IF(OR($A196="",BO$136=""),"",IFERROR(COUNTIFS('Employee Mapping'!$J$10:$J$2009,$A196,'Employee Mapping'!$K$10:$K$2009,BO$134,'Employee Mapping'!$L$10:$L$2009,BO$136)/COUNTA('Employee Mapping'!$G$10:$G$2009),""))</f>
        <v/>
      </c>
      <c r="BP196" s="57">
        <f>IF(OR($A196="",BP$136=""),"",IFERROR(COUNTIFS('Employee Mapping'!$J$10:$J$2009,$A196,'Employee Mapping'!$K$10:$K$2009,BP$134,'Employee Mapping'!$L$10:$L$2009,BP$136)/COUNTA('Employee Mapping'!$G$10:$G$2009),""))</f>
        <v/>
      </c>
      <c r="BQ196" s="57">
        <f>IF(OR($A196="",BQ$136=""),"",IFERROR(COUNTIFS('Employee Mapping'!$J$10:$J$2009,$A196,'Employee Mapping'!$K$10:$K$2009,BQ$134,'Employee Mapping'!$L$10:$L$2009,BQ$136)/COUNTA('Employee Mapping'!$G$10:$G$2009),""))</f>
        <v/>
      </c>
      <c r="BR196" s="57">
        <f>IF(OR($A196="",BR$136=""),"",IFERROR(COUNTIFS('Employee Mapping'!$J$10:$J$2009,$A196,'Employee Mapping'!$K$10:$K$2009,BR$134,'Employee Mapping'!$L$10:$L$2009,BR$136)/COUNTA('Employee Mapping'!$G$10:$G$2009),""))</f>
        <v/>
      </c>
      <c r="BS196" s="57">
        <f>IF(OR($A196="",BS$136=""),"",IFERROR(COUNTIFS('Employee Mapping'!$J$10:$J$2009,$A196,'Employee Mapping'!$K$10:$K$2009,BS$134,'Employee Mapping'!$L$10:$L$2009,BS$136)/COUNTA('Employee Mapping'!$G$10:$G$2009),""))</f>
        <v/>
      </c>
      <c r="BT196" s="57">
        <f>IF(OR($A196="",BT$136=""),"",IFERROR(COUNTIFS('Employee Mapping'!$J$10:$J$2009,$A196,'Employee Mapping'!$K$10:$K$2009,BT$134,'Employee Mapping'!$L$10:$L$2009,BT$136)/COUNTA('Employee Mapping'!$G$10:$G$2009),""))</f>
        <v/>
      </c>
      <c r="BU196" s="57">
        <f>IF(OR($A196="",BU$136=""),"",IFERROR(COUNTIFS('Employee Mapping'!$J$10:$J$2009,$A196,'Employee Mapping'!$K$10:$K$2009,BU$134,'Employee Mapping'!$L$10:$L$2009,BU$136)/COUNTA('Employee Mapping'!$G$10:$G$2009),""))</f>
        <v/>
      </c>
      <c r="BV196" s="57">
        <f>IF(OR($A196="",BV$136=""),"",IFERROR(COUNTIFS('Employee Mapping'!$J$10:$J$2009,$A196,'Employee Mapping'!$K$10:$K$2009,BV$134,'Employee Mapping'!$L$10:$L$2009,BV$136)/COUNTA('Employee Mapping'!$G$10:$G$2009),""))</f>
        <v/>
      </c>
      <c r="BW196" s="57">
        <f>IF(OR($A196="",BW$136=""),"",IFERROR(COUNTIFS('Employee Mapping'!$J$10:$J$2009,$A196,'Employee Mapping'!$K$10:$K$2009,BW$134,'Employee Mapping'!$L$10:$L$2009,BW$136)/COUNTA('Employee Mapping'!$G$10:$G$2009),""))</f>
        <v/>
      </c>
      <c r="BX196" s="57">
        <f>IF(OR($A196="",BX$136=""),"",IFERROR(COUNTIFS('Employee Mapping'!$J$10:$J$2009,$A196,'Employee Mapping'!$K$10:$K$2009,BX$134,'Employee Mapping'!$L$10:$L$2009,BX$136)/COUNTA('Employee Mapping'!$G$10:$G$2009),""))</f>
        <v/>
      </c>
      <c r="BY196" s="57">
        <f>IF(OR($A196="",BY$136=""),"",IFERROR(COUNTIFS('Employee Mapping'!$J$10:$J$2009,$A196,'Employee Mapping'!$K$10:$K$2009,BY$134,'Employee Mapping'!$L$10:$L$2009,BY$136)/COUNTA('Employee Mapping'!$G$10:$G$2009),""))</f>
        <v/>
      </c>
      <c r="BZ196" s="57">
        <f>IF(OR($A196="",BZ$136=""),"",IFERROR(COUNTIFS('Employee Mapping'!$J$10:$J$2009,$A196,'Employee Mapping'!$K$10:$K$2009,BZ$134,'Employee Mapping'!$L$10:$L$2009,BZ$136)/COUNTA('Employee Mapping'!$G$10:$G$2009),""))</f>
        <v/>
      </c>
      <c r="CA196" s="57">
        <f>IF(OR($A196="",CA$136=""),"",IFERROR(COUNTIFS('Employee Mapping'!$J$10:$J$2009,$A196,'Employee Mapping'!$K$10:$K$2009,CA$134,'Employee Mapping'!$L$10:$L$2009,CA$136)/COUNTA('Employee Mapping'!$G$10:$G$2009),""))</f>
        <v/>
      </c>
      <c r="CB196" s="57">
        <f>IF(OR($A196="",CB$136=""),"",IFERROR(COUNTIFS('Employee Mapping'!$J$10:$J$2009,$A196,'Employee Mapping'!$K$10:$K$2009,CB$134,'Employee Mapping'!$L$10:$L$2009,CB$136)/COUNTA('Employee Mapping'!$G$10:$G$2009),""))</f>
        <v/>
      </c>
      <c r="CC196" s="57">
        <f>IF(OR($A196="",CC$136=""),"",IFERROR(COUNTIFS('Employee Mapping'!$J$10:$J$2009,$A196,'Employee Mapping'!$K$10:$K$2009,CC$134,'Employee Mapping'!$L$10:$L$2009,CC$136)/COUNTA('Employee Mapping'!$G$10:$G$2009),""))</f>
        <v/>
      </c>
      <c r="CD196" s="57">
        <f>IF(OR($A196="",CD$136=""),"",IFERROR(COUNTIFS('Employee Mapping'!$J$10:$J$2009,$A196,'Employee Mapping'!$K$10:$K$2009,CD$134,'Employee Mapping'!$L$10:$L$2009,CD$136)/COUNTA('Employee Mapping'!$G$10:$G$2009),""))</f>
        <v/>
      </c>
      <c r="CE196" s="57">
        <f>IF(OR($A196="",CE$136=""),"",IFERROR(COUNTIFS('Employee Mapping'!$J$10:$J$2009,$A196,'Employee Mapping'!$K$10:$K$2009,CE$134,'Employee Mapping'!$L$10:$L$2009,CE$136)/COUNTA('Employee Mapping'!$G$10:$G$2009),""))</f>
        <v/>
      </c>
      <c r="CF196" s="57">
        <f>IF(OR($A196="",CF$136=""),"",IFERROR(COUNTIFS('Employee Mapping'!$J$10:$J$2009,$A196,'Employee Mapping'!$K$10:$K$2009,CF$134,'Employee Mapping'!$L$10:$L$2009,CF$136)/COUNTA('Employee Mapping'!$G$10:$G$2009),""))</f>
        <v/>
      </c>
      <c r="CG196" s="57">
        <f>IF(OR($A196="",CG$136=""),"",IFERROR(COUNTIFS('Employee Mapping'!$J$10:$J$2009,$A196,'Employee Mapping'!$K$10:$K$2009,CG$134,'Employee Mapping'!$L$10:$L$2009,CG$136)/COUNTA('Employee Mapping'!$G$10:$G$2009),""))</f>
        <v/>
      </c>
      <c r="CH196" s="57">
        <f>IF(OR($A196="",CH$136=""),"",IFERROR(COUNTIFS('Employee Mapping'!$J$10:$J$2009,$A196,'Employee Mapping'!$K$10:$K$2009,CH$134,'Employee Mapping'!$L$10:$L$2009,CH$136)/COUNTA('Employee Mapping'!$G$10:$G$2009),""))</f>
        <v/>
      </c>
      <c r="CI196" s="57">
        <f>IF(OR($A196="",CI$136=""),"",IFERROR(COUNTIFS('Employee Mapping'!$J$10:$J$2009,$A196,'Employee Mapping'!$K$10:$K$2009,CI$134,'Employee Mapping'!$L$10:$L$2009,CI$136)/COUNTA('Employee Mapping'!$G$10:$G$2009),""))</f>
        <v/>
      </c>
      <c r="CJ196" s="57">
        <f>IF(OR($A196="",CJ$136=""),"",IFERROR(COUNTIFS('Employee Mapping'!$J$10:$J$2009,$A196,'Employee Mapping'!$K$10:$K$2009,CJ$134,'Employee Mapping'!$L$10:$L$2009,CJ$136)/COUNTA('Employee Mapping'!$G$10:$G$2009),""))</f>
        <v/>
      </c>
      <c r="CK196" s="57">
        <f>IF(OR($A196="",CK$136=""),"",IFERROR(COUNTIFS('Employee Mapping'!$J$10:$J$2009,$A196,'Employee Mapping'!$K$10:$K$2009,CK$134,'Employee Mapping'!$L$10:$L$2009,CK$136)/COUNTA('Employee Mapping'!$G$10:$G$2009),""))</f>
        <v/>
      </c>
      <c r="CL196" s="57">
        <f>IF(OR($A196="",CL$136=""),"",IFERROR(COUNTIFS('Employee Mapping'!$J$10:$J$2009,$A196,'Employee Mapping'!$K$10:$K$2009,CL$134,'Employee Mapping'!$L$10:$L$2009,CL$136)/COUNTA('Employee Mapping'!$G$10:$G$2009),""))</f>
        <v/>
      </c>
      <c r="CM196" s="57">
        <f>IF(OR($A196="",CM$136=""),"",IFERROR(COUNTIFS('Employee Mapping'!$J$10:$J$2009,$A196,'Employee Mapping'!$K$10:$K$2009,CM$134,'Employee Mapping'!$L$10:$L$2009,CM$136)/COUNTA('Employee Mapping'!$G$10:$G$2009),""))</f>
        <v/>
      </c>
      <c r="CN196" s="57">
        <f>IF(OR($A196="",CN$136=""),"",IFERROR(COUNTIFS('Employee Mapping'!$J$10:$J$2009,$A196,'Employee Mapping'!$K$10:$K$2009,CN$134,'Employee Mapping'!$L$10:$L$2009,CN$136)/COUNTA('Employee Mapping'!$G$10:$G$2009),""))</f>
        <v/>
      </c>
      <c r="CO196" s="57">
        <f>IF(OR($A196="",CO$136=""),"",IFERROR(COUNTIFS('Employee Mapping'!$J$10:$J$2009,$A196,'Employee Mapping'!$K$10:$K$2009,CO$134,'Employee Mapping'!$L$10:$L$2009,CO$136)/COUNTA('Employee Mapping'!$G$10:$G$2009),""))</f>
        <v/>
      </c>
      <c r="CP196" s="57">
        <f>IF(OR($A196="",CP$136=""),"",IFERROR(COUNTIFS('Employee Mapping'!$J$10:$J$2009,$A196,'Employee Mapping'!$K$10:$K$2009,CP$134,'Employee Mapping'!$L$10:$L$2009,CP$136)/COUNTA('Employee Mapping'!$G$10:$G$2009),""))</f>
        <v/>
      </c>
      <c r="CQ196" s="57">
        <f>IF(OR($A196="",CQ$136=""),"",IFERROR(COUNTIFS('Employee Mapping'!$J$10:$J$2009,$A196,'Employee Mapping'!$K$10:$K$2009,CQ$134,'Employee Mapping'!$L$10:$L$2009,CQ$136)/COUNTA('Employee Mapping'!$G$10:$G$2009),""))</f>
        <v/>
      </c>
      <c r="CR196" s="57">
        <f>IF(OR($A196="",CR$136=""),"",IFERROR(COUNTIFS('Employee Mapping'!$J$10:$J$2009,$A196,'Employee Mapping'!$K$10:$K$2009,CR$134,'Employee Mapping'!$L$10:$L$2009,CR$136)/COUNTA('Employee Mapping'!$G$10:$G$2009),""))</f>
        <v/>
      </c>
      <c r="CS196" s="57">
        <f>IF(OR($A196="",CS$136=""),"",IFERROR(COUNTIFS('Employee Mapping'!$J$10:$J$2009,$A196,'Employee Mapping'!$K$10:$K$2009,CS$134,'Employee Mapping'!$L$10:$L$2009,CS$136)/COUNTA('Employee Mapping'!$G$10:$G$2009),""))</f>
        <v/>
      </c>
      <c r="CT196" s="57">
        <f>IF(OR($A196="",CT$136=""),"",IFERROR(COUNTIFS('Employee Mapping'!$J$10:$J$2009,$A196,'Employee Mapping'!$K$10:$K$2009,CT$134,'Employee Mapping'!$L$10:$L$2009,CT$136)/COUNTA('Employee Mapping'!$G$10:$G$2009),""))</f>
        <v/>
      </c>
      <c r="CU196" s="58">
        <f>IF($A196="","",SUM(C196:CT196))</f>
        <v/>
      </c>
    </row>
    <row r="197">
      <c r="A197">
        <f>IF(SETUP!$C208="","",SETUP!$C208)</f>
        <v/>
      </c>
      <c r="B197" s="9">
        <f>IF(SETUP!$C208="","",SETUP!$B208&amp;" / "&amp;SETUP!$D208)</f>
        <v/>
      </c>
      <c r="C197" s="57">
        <f>IF(OR($A197="",C$136=""),"",IFERROR(COUNTIFS('Employee Mapping'!$J$10:$J$2009,$A197,'Employee Mapping'!$K$10:$K$2009,C$134,'Employee Mapping'!$L$10:$L$2009,C$136)/COUNTA('Employee Mapping'!$G$10:$G$2009),""))</f>
        <v/>
      </c>
      <c r="D197" s="57">
        <f>IF(OR($A197="",D$136=""),"",IFERROR(COUNTIFS('Employee Mapping'!$J$10:$J$2009,$A197,'Employee Mapping'!$K$10:$K$2009,D$134,'Employee Mapping'!$L$10:$L$2009,D$136)/COUNTA('Employee Mapping'!$G$10:$G$2009),""))</f>
        <v/>
      </c>
      <c r="E197" s="57">
        <f>IF(OR($A197="",E$136=""),"",IFERROR(COUNTIFS('Employee Mapping'!$J$10:$J$2009,$A197,'Employee Mapping'!$K$10:$K$2009,E$134,'Employee Mapping'!$L$10:$L$2009,E$136)/COUNTA('Employee Mapping'!$G$10:$G$2009),""))</f>
        <v/>
      </c>
      <c r="F197" s="57">
        <f>IF(OR($A197="",F$136=""),"",IFERROR(COUNTIFS('Employee Mapping'!$J$10:$J$2009,$A197,'Employee Mapping'!$K$10:$K$2009,F$134,'Employee Mapping'!$L$10:$L$2009,F$136)/COUNTA('Employee Mapping'!$G$10:$G$2009),""))</f>
        <v/>
      </c>
      <c r="G197" s="57">
        <f>IF(OR($A197="",G$136=""),"",IFERROR(COUNTIFS('Employee Mapping'!$J$10:$J$2009,$A197,'Employee Mapping'!$K$10:$K$2009,G$134,'Employee Mapping'!$L$10:$L$2009,G$136)/COUNTA('Employee Mapping'!$G$10:$G$2009),""))</f>
        <v/>
      </c>
      <c r="H197" s="57">
        <f>IF(OR($A197="",H$136=""),"",IFERROR(COUNTIFS('Employee Mapping'!$J$10:$J$2009,$A197,'Employee Mapping'!$K$10:$K$2009,H$134,'Employee Mapping'!$L$10:$L$2009,H$136)/COUNTA('Employee Mapping'!$G$10:$G$2009),""))</f>
        <v/>
      </c>
      <c r="I197" s="57">
        <f>IF(OR($A197="",I$136=""),"",IFERROR(COUNTIFS('Employee Mapping'!$J$10:$J$2009,$A197,'Employee Mapping'!$K$10:$K$2009,I$134,'Employee Mapping'!$L$10:$L$2009,I$136)/COUNTA('Employee Mapping'!$G$10:$G$2009),""))</f>
        <v/>
      </c>
      <c r="J197" s="57">
        <f>IF(OR($A197="",J$136=""),"",IFERROR(COUNTIFS('Employee Mapping'!$J$10:$J$2009,$A197,'Employee Mapping'!$K$10:$K$2009,J$134,'Employee Mapping'!$L$10:$L$2009,J$136)/COUNTA('Employee Mapping'!$G$10:$G$2009),""))</f>
        <v/>
      </c>
      <c r="K197" s="57">
        <f>IF(OR($A197="",K$136=""),"",IFERROR(COUNTIFS('Employee Mapping'!$J$10:$J$2009,$A197,'Employee Mapping'!$K$10:$K$2009,K$134,'Employee Mapping'!$L$10:$L$2009,K$136)/COUNTA('Employee Mapping'!$G$10:$G$2009),""))</f>
        <v/>
      </c>
      <c r="L197" s="57">
        <f>IF(OR($A197="",L$136=""),"",IFERROR(COUNTIFS('Employee Mapping'!$J$10:$J$2009,$A197,'Employee Mapping'!$K$10:$K$2009,L$134,'Employee Mapping'!$L$10:$L$2009,L$136)/COUNTA('Employee Mapping'!$G$10:$G$2009),""))</f>
        <v/>
      </c>
      <c r="M197" s="57">
        <f>IF(OR($A197="",M$136=""),"",IFERROR(COUNTIFS('Employee Mapping'!$J$10:$J$2009,$A197,'Employee Mapping'!$K$10:$K$2009,M$134,'Employee Mapping'!$L$10:$L$2009,M$136)/COUNTA('Employee Mapping'!$G$10:$G$2009),""))</f>
        <v/>
      </c>
      <c r="N197" s="57">
        <f>IF(OR($A197="",N$136=""),"",IFERROR(COUNTIFS('Employee Mapping'!$J$10:$J$2009,$A197,'Employee Mapping'!$K$10:$K$2009,N$134,'Employee Mapping'!$L$10:$L$2009,N$136)/COUNTA('Employee Mapping'!$G$10:$G$2009),""))</f>
        <v/>
      </c>
      <c r="O197" s="57">
        <f>IF(OR($A197="",O$136=""),"",IFERROR(COUNTIFS('Employee Mapping'!$J$10:$J$2009,$A197,'Employee Mapping'!$K$10:$K$2009,O$134,'Employee Mapping'!$L$10:$L$2009,O$136)/COUNTA('Employee Mapping'!$G$10:$G$2009),""))</f>
        <v/>
      </c>
      <c r="P197" s="57">
        <f>IF(OR($A197="",P$136=""),"",IFERROR(COUNTIFS('Employee Mapping'!$J$10:$J$2009,$A197,'Employee Mapping'!$K$10:$K$2009,P$134,'Employee Mapping'!$L$10:$L$2009,P$136)/COUNTA('Employee Mapping'!$G$10:$G$2009),""))</f>
        <v/>
      </c>
      <c r="Q197" s="57">
        <f>IF(OR($A197="",Q$136=""),"",IFERROR(COUNTIFS('Employee Mapping'!$J$10:$J$2009,$A197,'Employee Mapping'!$K$10:$K$2009,Q$134,'Employee Mapping'!$L$10:$L$2009,Q$136)/COUNTA('Employee Mapping'!$G$10:$G$2009),""))</f>
        <v/>
      </c>
      <c r="R197" s="57">
        <f>IF(OR($A197="",R$136=""),"",IFERROR(COUNTIFS('Employee Mapping'!$J$10:$J$2009,$A197,'Employee Mapping'!$K$10:$K$2009,R$134,'Employee Mapping'!$L$10:$L$2009,R$136)/COUNTA('Employee Mapping'!$G$10:$G$2009),""))</f>
        <v/>
      </c>
      <c r="S197" s="57">
        <f>IF(OR($A197="",S$136=""),"",IFERROR(COUNTIFS('Employee Mapping'!$J$10:$J$2009,$A197,'Employee Mapping'!$K$10:$K$2009,S$134,'Employee Mapping'!$L$10:$L$2009,S$136)/COUNTA('Employee Mapping'!$G$10:$G$2009),""))</f>
        <v/>
      </c>
      <c r="T197" s="57">
        <f>IF(OR($A197="",T$136=""),"",IFERROR(COUNTIFS('Employee Mapping'!$J$10:$J$2009,$A197,'Employee Mapping'!$K$10:$K$2009,T$134,'Employee Mapping'!$L$10:$L$2009,T$136)/COUNTA('Employee Mapping'!$G$10:$G$2009),""))</f>
        <v/>
      </c>
      <c r="U197" s="57">
        <f>IF(OR($A197="",U$136=""),"",IFERROR(COUNTIFS('Employee Mapping'!$J$10:$J$2009,$A197,'Employee Mapping'!$K$10:$K$2009,U$134,'Employee Mapping'!$L$10:$L$2009,U$136)/COUNTA('Employee Mapping'!$G$10:$G$2009),""))</f>
        <v/>
      </c>
      <c r="V197" s="57">
        <f>IF(OR($A197="",V$136=""),"",IFERROR(COUNTIFS('Employee Mapping'!$J$10:$J$2009,$A197,'Employee Mapping'!$K$10:$K$2009,V$134,'Employee Mapping'!$L$10:$L$2009,V$136)/COUNTA('Employee Mapping'!$G$10:$G$2009),""))</f>
        <v/>
      </c>
      <c r="W197" s="57">
        <f>IF(OR($A197="",W$136=""),"",IFERROR(COUNTIFS('Employee Mapping'!$J$10:$J$2009,$A197,'Employee Mapping'!$K$10:$K$2009,W$134,'Employee Mapping'!$L$10:$L$2009,W$136)/COUNTA('Employee Mapping'!$G$10:$G$2009),""))</f>
        <v/>
      </c>
      <c r="X197" s="57">
        <f>IF(OR($A197="",X$136=""),"",IFERROR(COUNTIFS('Employee Mapping'!$J$10:$J$2009,$A197,'Employee Mapping'!$K$10:$K$2009,X$134,'Employee Mapping'!$L$10:$L$2009,X$136)/COUNTA('Employee Mapping'!$G$10:$G$2009),""))</f>
        <v/>
      </c>
      <c r="Y197" s="57">
        <f>IF(OR($A197="",Y$136=""),"",IFERROR(COUNTIFS('Employee Mapping'!$J$10:$J$2009,$A197,'Employee Mapping'!$K$10:$K$2009,Y$134,'Employee Mapping'!$L$10:$L$2009,Y$136)/COUNTA('Employee Mapping'!$G$10:$G$2009),""))</f>
        <v/>
      </c>
      <c r="Z197" s="57">
        <f>IF(OR($A197="",Z$136=""),"",IFERROR(COUNTIFS('Employee Mapping'!$J$10:$J$2009,$A197,'Employee Mapping'!$K$10:$K$2009,Z$134,'Employee Mapping'!$L$10:$L$2009,Z$136)/COUNTA('Employee Mapping'!$G$10:$G$2009),""))</f>
        <v/>
      </c>
      <c r="AA197" s="57">
        <f>IF(OR($A197="",AA$136=""),"",IFERROR(COUNTIFS('Employee Mapping'!$J$10:$J$2009,$A197,'Employee Mapping'!$K$10:$K$2009,AA$134,'Employee Mapping'!$L$10:$L$2009,AA$136)/COUNTA('Employee Mapping'!$G$10:$G$2009),""))</f>
        <v/>
      </c>
      <c r="AB197" s="57">
        <f>IF(OR($A197="",AB$136=""),"",IFERROR(COUNTIFS('Employee Mapping'!$J$10:$J$2009,$A197,'Employee Mapping'!$K$10:$K$2009,AB$134,'Employee Mapping'!$L$10:$L$2009,AB$136)/COUNTA('Employee Mapping'!$G$10:$G$2009),""))</f>
        <v/>
      </c>
      <c r="AC197" s="57">
        <f>IF(OR($A197="",AC$136=""),"",IFERROR(COUNTIFS('Employee Mapping'!$J$10:$J$2009,$A197,'Employee Mapping'!$K$10:$K$2009,AC$134,'Employee Mapping'!$L$10:$L$2009,AC$136)/COUNTA('Employee Mapping'!$G$10:$G$2009),""))</f>
        <v/>
      </c>
      <c r="AD197" s="57">
        <f>IF(OR($A197="",AD$136=""),"",IFERROR(COUNTIFS('Employee Mapping'!$J$10:$J$2009,$A197,'Employee Mapping'!$K$10:$K$2009,AD$134,'Employee Mapping'!$L$10:$L$2009,AD$136)/COUNTA('Employee Mapping'!$G$10:$G$2009),""))</f>
        <v/>
      </c>
      <c r="AE197" s="57">
        <f>IF(OR($A197="",AE$136=""),"",IFERROR(COUNTIFS('Employee Mapping'!$J$10:$J$2009,$A197,'Employee Mapping'!$K$10:$K$2009,AE$134,'Employee Mapping'!$L$10:$L$2009,AE$136)/COUNTA('Employee Mapping'!$G$10:$G$2009),""))</f>
        <v/>
      </c>
      <c r="AF197" s="57">
        <f>IF(OR($A197="",AF$136=""),"",IFERROR(COUNTIFS('Employee Mapping'!$J$10:$J$2009,$A197,'Employee Mapping'!$K$10:$K$2009,AF$134,'Employee Mapping'!$L$10:$L$2009,AF$136)/COUNTA('Employee Mapping'!$G$10:$G$2009),""))</f>
        <v/>
      </c>
      <c r="AG197" s="57">
        <f>IF(OR($A197="",AG$136=""),"",IFERROR(COUNTIFS('Employee Mapping'!$J$10:$J$2009,$A197,'Employee Mapping'!$K$10:$K$2009,AG$134,'Employee Mapping'!$L$10:$L$2009,AG$136)/COUNTA('Employee Mapping'!$G$10:$G$2009),""))</f>
        <v/>
      </c>
      <c r="AH197" s="57">
        <f>IF(OR($A197="",AH$136=""),"",IFERROR(COUNTIFS('Employee Mapping'!$J$10:$J$2009,$A197,'Employee Mapping'!$K$10:$K$2009,AH$134,'Employee Mapping'!$L$10:$L$2009,AH$136)/COUNTA('Employee Mapping'!$G$10:$G$2009),""))</f>
        <v/>
      </c>
      <c r="AI197" s="57">
        <f>IF(OR($A197="",AI$136=""),"",IFERROR(COUNTIFS('Employee Mapping'!$J$10:$J$2009,$A197,'Employee Mapping'!$K$10:$K$2009,AI$134,'Employee Mapping'!$L$10:$L$2009,AI$136)/COUNTA('Employee Mapping'!$G$10:$G$2009),""))</f>
        <v/>
      </c>
      <c r="AJ197" s="57">
        <f>IF(OR($A197="",AJ$136=""),"",IFERROR(COUNTIFS('Employee Mapping'!$J$10:$J$2009,$A197,'Employee Mapping'!$K$10:$K$2009,AJ$134,'Employee Mapping'!$L$10:$L$2009,AJ$136)/COUNTA('Employee Mapping'!$G$10:$G$2009),""))</f>
        <v/>
      </c>
      <c r="AK197" s="57">
        <f>IF(OR($A197="",AK$136=""),"",IFERROR(COUNTIFS('Employee Mapping'!$J$10:$J$2009,$A197,'Employee Mapping'!$K$10:$K$2009,AK$134,'Employee Mapping'!$L$10:$L$2009,AK$136)/COUNTA('Employee Mapping'!$G$10:$G$2009),""))</f>
        <v/>
      </c>
      <c r="AL197" s="57">
        <f>IF(OR($A197="",AL$136=""),"",IFERROR(COUNTIFS('Employee Mapping'!$J$10:$J$2009,$A197,'Employee Mapping'!$K$10:$K$2009,AL$134,'Employee Mapping'!$L$10:$L$2009,AL$136)/COUNTA('Employee Mapping'!$G$10:$G$2009),""))</f>
        <v/>
      </c>
      <c r="AM197" s="57">
        <f>IF(OR($A197="",AM$136=""),"",IFERROR(COUNTIFS('Employee Mapping'!$J$10:$J$2009,$A197,'Employee Mapping'!$K$10:$K$2009,AM$134,'Employee Mapping'!$L$10:$L$2009,AM$136)/COUNTA('Employee Mapping'!$G$10:$G$2009),""))</f>
        <v/>
      </c>
      <c r="AN197" s="57">
        <f>IF(OR($A197="",AN$136=""),"",IFERROR(COUNTIFS('Employee Mapping'!$J$10:$J$2009,$A197,'Employee Mapping'!$K$10:$K$2009,AN$134,'Employee Mapping'!$L$10:$L$2009,AN$136)/COUNTA('Employee Mapping'!$G$10:$G$2009),""))</f>
        <v/>
      </c>
      <c r="AO197" s="57">
        <f>IF(OR($A197="",AO$136=""),"",IFERROR(COUNTIFS('Employee Mapping'!$J$10:$J$2009,$A197,'Employee Mapping'!$K$10:$K$2009,AO$134,'Employee Mapping'!$L$10:$L$2009,AO$136)/COUNTA('Employee Mapping'!$G$10:$G$2009),""))</f>
        <v/>
      </c>
      <c r="AP197" s="57">
        <f>IF(OR($A197="",AP$136=""),"",IFERROR(COUNTIFS('Employee Mapping'!$J$10:$J$2009,$A197,'Employee Mapping'!$K$10:$K$2009,AP$134,'Employee Mapping'!$L$10:$L$2009,AP$136)/COUNTA('Employee Mapping'!$G$10:$G$2009),""))</f>
        <v/>
      </c>
      <c r="AQ197" s="57">
        <f>IF(OR($A197="",AQ$136=""),"",IFERROR(COUNTIFS('Employee Mapping'!$J$10:$J$2009,$A197,'Employee Mapping'!$K$10:$K$2009,AQ$134,'Employee Mapping'!$L$10:$L$2009,AQ$136)/COUNTA('Employee Mapping'!$G$10:$G$2009),""))</f>
        <v/>
      </c>
      <c r="AR197" s="57">
        <f>IF(OR($A197="",AR$136=""),"",IFERROR(COUNTIFS('Employee Mapping'!$J$10:$J$2009,$A197,'Employee Mapping'!$K$10:$K$2009,AR$134,'Employee Mapping'!$L$10:$L$2009,AR$136)/COUNTA('Employee Mapping'!$G$10:$G$2009),""))</f>
        <v/>
      </c>
      <c r="AS197" s="57">
        <f>IF(OR($A197="",AS$136=""),"",IFERROR(COUNTIFS('Employee Mapping'!$J$10:$J$2009,$A197,'Employee Mapping'!$K$10:$K$2009,AS$134,'Employee Mapping'!$L$10:$L$2009,AS$136)/COUNTA('Employee Mapping'!$G$10:$G$2009),""))</f>
        <v/>
      </c>
      <c r="AT197" s="57">
        <f>IF(OR($A197="",AT$136=""),"",IFERROR(COUNTIFS('Employee Mapping'!$J$10:$J$2009,$A197,'Employee Mapping'!$K$10:$K$2009,AT$134,'Employee Mapping'!$L$10:$L$2009,AT$136)/COUNTA('Employee Mapping'!$G$10:$G$2009),""))</f>
        <v/>
      </c>
      <c r="AU197" s="57">
        <f>IF(OR($A197="",AU$136=""),"",IFERROR(COUNTIFS('Employee Mapping'!$J$10:$J$2009,$A197,'Employee Mapping'!$K$10:$K$2009,AU$134,'Employee Mapping'!$L$10:$L$2009,AU$136)/COUNTA('Employee Mapping'!$G$10:$G$2009),""))</f>
        <v/>
      </c>
      <c r="AV197" s="57">
        <f>IF(OR($A197="",AV$136=""),"",IFERROR(COUNTIFS('Employee Mapping'!$J$10:$J$2009,$A197,'Employee Mapping'!$K$10:$K$2009,AV$134,'Employee Mapping'!$L$10:$L$2009,AV$136)/COUNTA('Employee Mapping'!$G$10:$G$2009),""))</f>
        <v/>
      </c>
      <c r="AW197" s="57">
        <f>IF(OR($A197="",AW$136=""),"",IFERROR(COUNTIFS('Employee Mapping'!$J$10:$J$2009,$A197,'Employee Mapping'!$K$10:$K$2009,AW$134,'Employee Mapping'!$L$10:$L$2009,AW$136)/COUNTA('Employee Mapping'!$G$10:$G$2009),""))</f>
        <v/>
      </c>
      <c r="AX197" s="57">
        <f>IF(OR($A197="",AX$136=""),"",IFERROR(COUNTIFS('Employee Mapping'!$J$10:$J$2009,$A197,'Employee Mapping'!$K$10:$K$2009,AX$134,'Employee Mapping'!$L$10:$L$2009,AX$136)/COUNTA('Employee Mapping'!$G$10:$G$2009),""))</f>
        <v/>
      </c>
      <c r="AY197" s="57">
        <f>IF(OR($A197="",AY$136=""),"",IFERROR(COUNTIFS('Employee Mapping'!$J$10:$J$2009,$A197,'Employee Mapping'!$K$10:$K$2009,AY$134,'Employee Mapping'!$L$10:$L$2009,AY$136)/COUNTA('Employee Mapping'!$G$10:$G$2009),""))</f>
        <v/>
      </c>
      <c r="AZ197" s="57">
        <f>IF(OR($A197="",AZ$136=""),"",IFERROR(COUNTIFS('Employee Mapping'!$J$10:$J$2009,$A197,'Employee Mapping'!$K$10:$K$2009,AZ$134,'Employee Mapping'!$L$10:$L$2009,AZ$136)/COUNTA('Employee Mapping'!$G$10:$G$2009),""))</f>
        <v/>
      </c>
      <c r="BA197" s="57">
        <f>IF(OR($A197="",BA$136=""),"",IFERROR(COUNTIFS('Employee Mapping'!$J$10:$J$2009,$A197,'Employee Mapping'!$K$10:$K$2009,BA$134,'Employee Mapping'!$L$10:$L$2009,BA$136)/COUNTA('Employee Mapping'!$G$10:$G$2009),""))</f>
        <v/>
      </c>
      <c r="BB197" s="57">
        <f>IF(OR($A197="",BB$136=""),"",IFERROR(COUNTIFS('Employee Mapping'!$J$10:$J$2009,$A197,'Employee Mapping'!$K$10:$K$2009,BB$134,'Employee Mapping'!$L$10:$L$2009,BB$136)/COUNTA('Employee Mapping'!$G$10:$G$2009),""))</f>
        <v/>
      </c>
      <c r="BC197" s="57">
        <f>IF(OR($A197="",BC$136=""),"",IFERROR(COUNTIFS('Employee Mapping'!$J$10:$J$2009,$A197,'Employee Mapping'!$K$10:$K$2009,BC$134,'Employee Mapping'!$L$10:$L$2009,BC$136)/COUNTA('Employee Mapping'!$G$10:$G$2009),""))</f>
        <v/>
      </c>
      <c r="BD197" s="57">
        <f>IF(OR($A197="",BD$136=""),"",IFERROR(COUNTIFS('Employee Mapping'!$J$10:$J$2009,$A197,'Employee Mapping'!$K$10:$K$2009,BD$134,'Employee Mapping'!$L$10:$L$2009,BD$136)/COUNTA('Employee Mapping'!$G$10:$G$2009),""))</f>
        <v/>
      </c>
      <c r="BE197" s="57">
        <f>IF(OR($A197="",BE$136=""),"",IFERROR(COUNTIFS('Employee Mapping'!$J$10:$J$2009,$A197,'Employee Mapping'!$K$10:$K$2009,BE$134,'Employee Mapping'!$L$10:$L$2009,BE$136)/COUNTA('Employee Mapping'!$G$10:$G$2009),""))</f>
        <v/>
      </c>
      <c r="BF197" s="57">
        <f>IF(OR($A197="",BF$136=""),"",IFERROR(COUNTIFS('Employee Mapping'!$J$10:$J$2009,$A197,'Employee Mapping'!$K$10:$K$2009,BF$134,'Employee Mapping'!$L$10:$L$2009,BF$136)/COUNTA('Employee Mapping'!$G$10:$G$2009),""))</f>
        <v/>
      </c>
      <c r="BG197" s="57">
        <f>IF(OR($A197="",BG$136=""),"",IFERROR(COUNTIFS('Employee Mapping'!$J$10:$J$2009,$A197,'Employee Mapping'!$K$10:$K$2009,BG$134,'Employee Mapping'!$L$10:$L$2009,BG$136)/COUNTA('Employee Mapping'!$G$10:$G$2009),""))</f>
        <v/>
      </c>
      <c r="BH197" s="57">
        <f>IF(OR($A197="",BH$136=""),"",IFERROR(COUNTIFS('Employee Mapping'!$J$10:$J$2009,$A197,'Employee Mapping'!$K$10:$K$2009,BH$134,'Employee Mapping'!$L$10:$L$2009,BH$136)/COUNTA('Employee Mapping'!$G$10:$G$2009),""))</f>
        <v/>
      </c>
      <c r="BI197" s="57">
        <f>IF(OR($A197="",BI$136=""),"",IFERROR(COUNTIFS('Employee Mapping'!$J$10:$J$2009,$A197,'Employee Mapping'!$K$10:$K$2009,BI$134,'Employee Mapping'!$L$10:$L$2009,BI$136)/COUNTA('Employee Mapping'!$G$10:$G$2009),""))</f>
        <v/>
      </c>
      <c r="BJ197" s="57">
        <f>IF(OR($A197="",BJ$136=""),"",IFERROR(COUNTIFS('Employee Mapping'!$J$10:$J$2009,$A197,'Employee Mapping'!$K$10:$K$2009,BJ$134,'Employee Mapping'!$L$10:$L$2009,BJ$136)/COUNTA('Employee Mapping'!$G$10:$G$2009),""))</f>
        <v/>
      </c>
      <c r="BK197" s="57">
        <f>IF(OR($A197="",BK$136=""),"",IFERROR(COUNTIFS('Employee Mapping'!$J$10:$J$2009,$A197,'Employee Mapping'!$K$10:$K$2009,BK$134,'Employee Mapping'!$L$10:$L$2009,BK$136)/COUNTA('Employee Mapping'!$G$10:$G$2009),""))</f>
        <v/>
      </c>
      <c r="BL197" s="57">
        <f>IF(OR($A197="",BL$136=""),"",IFERROR(COUNTIFS('Employee Mapping'!$J$10:$J$2009,$A197,'Employee Mapping'!$K$10:$K$2009,BL$134,'Employee Mapping'!$L$10:$L$2009,BL$136)/COUNTA('Employee Mapping'!$G$10:$G$2009),""))</f>
        <v/>
      </c>
      <c r="BM197" s="57">
        <f>IF(OR($A197="",BM$136=""),"",IFERROR(COUNTIFS('Employee Mapping'!$J$10:$J$2009,$A197,'Employee Mapping'!$K$10:$K$2009,BM$134,'Employee Mapping'!$L$10:$L$2009,BM$136)/COUNTA('Employee Mapping'!$G$10:$G$2009),""))</f>
        <v/>
      </c>
      <c r="BN197" s="57">
        <f>IF(OR($A197="",BN$136=""),"",IFERROR(COUNTIFS('Employee Mapping'!$J$10:$J$2009,$A197,'Employee Mapping'!$K$10:$K$2009,BN$134,'Employee Mapping'!$L$10:$L$2009,BN$136)/COUNTA('Employee Mapping'!$G$10:$G$2009),""))</f>
        <v/>
      </c>
      <c r="BO197" s="57">
        <f>IF(OR($A197="",BO$136=""),"",IFERROR(COUNTIFS('Employee Mapping'!$J$10:$J$2009,$A197,'Employee Mapping'!$K$10:$K$2009,BO$134,'Employee Mapping'!$L$10:$L$2009,BO$136)/COUNTA('Employee Mapping'!$G$10:$G$2009),""))</f>
        <v/>
      </c>
      <c r="BP197" s="57">
        <f>IF(OR($A197="",BP$136=""),"",IFERROR(COUNTIFS('Employee Mapping'!$J$10:$J$2009,$A197,'Employee Mapping'!$K$10:$K$2009,BP$134,'Employee Mapping'!$L$10:$L$2009,BP$136)/COUNTA('Employee Mapping'!$G$10:$G$2009),""))</f>
        <v/>
      </c>
      <c r="BQ197" s="57">
        <f>IF(OR($A197="",BQ$136=""),"",IFERROR(COUNTIFS('Employee Mapping'!$J$10:$J$2009,$A197,'Employee Mapping'!$K$10:$K$2009,BQ$134,'Employee Mapping'!$L$10:$L$2009,BQ$136)/COUNTA('Employee Mapping'!$G$10:$G$2009),""))</f>
        <v/>
      </c>
      <c r="BR197" s="57">
        <f>IF(OR($A197="",BR$136=""),"",IFERROR(COUNTIFS('Employee Mapping'!$J$10:$J$2009,$A197,'Employee Mapping'!$K$10:$K$2009,BR$134,'Employee Mapping'!$L$10:$L$2009,BR$136)/COUNTA('Employee Mapping'!$G$10:$G$2009),""))</f>
        <v/>
      </c>
      <c r="BS197" s="57">
        <f>IF(OR($A197="",BS$136=""),"",IFERROR(COUNTIFS('Employee Mapping'!$J$10:$J$2009,$A197,'Employee Mapping'!$K$10:$K$2009,BS$134,'Employee Mapping'!$L$10:$L$2009,BS$136)/COUNTA('Employee Mapping'!$G$10:$G$2009),""))</f>
        <v/>
      </c>
      <c r="BT197" s="57">
        <f>IF(OR($A197="",BT$136=""),"",IFERROR(COUNTIFS('Employee Mapping'!$J$10:$J$2009,$A197,'Employee Mapping'!$K$10:$K$2009,BT$134,'Employee Mapping'!$L$10:$L$2009,BT$136)/COUNTA('Employee Mapping'!$G$10:$G$2009),""))</f>
        <v/>
      </c>
      <c r="BU197" s="57">
        <f>IF(OR($A197="",BU$136=""),"",IFERROR(COUNTIFS('Employee Mapping'!$J$10:$J$2009,$A197,'Employee Mapping'!$K$10:$K$2009,BU$134,'Employee Mapping'!$L$10:$L$2009,BU$136)/COUNTA('Employee Mapping'!$G$10:$G$2009),""))</f>
        <v/>
      </c>
      <c r="BV197" s="57">
        <f>IF(OR($A197="",BV$136=""),"",IFERROR(COUNTIFS('Employee Mapping'!$J$10:$J$2009,$A197,'Employee Mapping'!$K$10:$K$2009,BV$134,'Employee Mapping'!$L$10:$L$2009,BV$136)/COUNTA('Employee Mapping'!$G$10:$G$2009),""))</f>
        <v/>
      </c>
      <c r="BW197" s="57">
        <f>IF(OR($A197="",BW$136=""),"",IFERROR(COUNTIFS('Employee Mapping'!$J$10:$J$2009,$A197,'Employee Mapping'!$K$10:$K$2009,BW$134,'Employee Mapping'!$L$10:$L$2009,BW$136)/COUNTA('Employee Mapping'!$G$10:$G$2009),""))</f>
        <v/>
      </c>
      <c r="BX197" s="57">
        <f>IF(OR($A197="",BX$136=""),"",IFERROR(COUNTIFS('Employee Mapping'!$J$10:$J$2009,$A197,'Employee Mapping'!$K$10:$K$2009,BX$134,'Employee Mapping'!$L$10:$L$2009,BX$136)/COUNTA('Employee Mapping'!$G$10:$G$2009),""))</f>
        <v/>
      </c>
      <c r="BY197" s="57">
        <f>IF(OR($A197="",BY$136=""),"",IFERROR(COUNTIFS('Employee Mapping'!$J$10:$J$2009,$A197,'Employee Mapping'!$K$10:$K$2009,BY$134,'Employee Mapping'!$L$10:$L$2009,BY$136)/COUNTA('Employee Mapping'!$G$10:$G$2009),""))</f>
        <v/>
      </c>
      <c r="BZ197" s="57">
        <f>IF(OR($A197="",BZ$136=""),"",IFERROR(COUNTIFS('Employee Mapping'!$J$10:$J$2009,$A197,'Employee Mapping'!$K$10:$K$2009,BZ$134,'Employee Mapping'!$L$10:$L$2009,BZ$136)/COUNTA('Employee Mapping'!$G$10:$G$2009),""))</f>
        <v/>
      </c>
      <c r="CA197" s="57">
        <f>IF(OR($A197="",CA$136=""),"",IFERROR(COUNTIFS('Employee Mapping'!$J$10:$J$2009,$A197,'Employee Mapping'!$K$10:$K$2009,CA$134,'Employee Mapping'!$L$10:$L$2009,CA$136)/COUNTA('Employee Mapping'!$G$10:$G$2009),""))</f>
        <v/>
      </c>
      <c r="CB197" s="57">
        <f>IF(OR($A197="",CB$136=""),"",IFERROR(COUNTIFS('Employee Mapping'!$J$10:$J$2009,$A197,'Employee Mapping'!$K$10:$K$2009,CB$134,'Employee Mapping'!$L$10:$L$2009,CB$136)/COUNTA('Employee Mapping'!$G$10:$G$2009),""))</f>
        <v/>
      </c>
      <c r="CC197" s="57">
        <f>IF(OR($A197="",CC$136=""),"",IFERROR(COUNTIFS('Employee Mapping'!$J$10:$J$2009,$A197,'Employee Mapping'!$K$10:$K$2009,CC$134,'Employee Mapping'!$L$10:$L$2009,CC$136)/COUNTA('Employee Mapping'!$G$10:$G$2009),""))</f>
        <v/>
      </c>
      <c r="CD197" s="57">
        <f>IF(OR($A197="",CD$136=""),"",IFERROR(COUNTIFS('Employee Mapping'!$J$10:$J$2009,$A197,'Employee Mapping'!$K$10:$K$2009,CD$134,'Employee Mapping'!$L$10:$L$2009,CD$136)/COUNTA('Employee Mapping'!$G$10:$G$2009),""))</f>
        <v/>
      </c>
      <c r="CE197" s="57">
        <f>IF(OR($A197="",CE$136=""),"",IFERROR(COUNTIFS('Employee Mapping'!$J$10:$J$2009,$A197,'Employee Mapping'!$K$10:$K$2009,CE$134,'Employee Mapping'!$L$10:$L$2009,CE$136)/COUNTA('Employee Mapping'!$G$10:$G$2009),""))</f>
        <v/>
      </c>
      <c r="CF197" s="57">
        <f>IF(OR($A197="",CF$136=""),"",IFERROR(COUNTIFS('Employee Mapping'!$J$10:$J$2009,$A197,'Employee Mapping'!$K$10:$K$2009,CF$134,'Employee Mapping'!$L$10:$L$2009,CF$136)/COUNTA('Employee Mapping'!$G$10:$G$2009),""))</f>
        <v/>
      </c>
      <c r="CG197" s="57">
        <f>IF(OR($A197="",CG$136=""),"",IFERROR(COUNTIFS('Employee Mapping'!$J$10:$J$2009,$A197,'Employee Mapping'!$K$10:$K$2009,CG$134,'Employee Mapping'!$L$10:$L$2009,CG$136)/COUNTA('Employee Mapping'!$G$10:$G$2009),""))</f>
        <v/>
      </c>
      <c r="CH197" s="57">
        <f>IF(OR($A197="",CH$136=""),"",IFERROR(COUNTIFS('Employee Mapping'!$J$10:$J$2009,$A197,'Employee Mapping'!$K$10:$K$2009,CH$134,'Employee Mapping'!$L$10:$L$2009,CH$136)/COUNTA('Employee Mapping'!$G$10:$G$2009),""))</f>
        <v/>
      </c>
      <c r="CI197" s="57">
        <f>IF(OR($A197="",CI$136=""),"",IFERROR(COUNTIFS('Employee Mapping'!$J$10:$J$2009,$A197,'Employee Mapping'!$K$10:$K$2009,CI$134,'Employee Mapping'!$L$10:$L$2009,CI$136)/COUNTA('Employee Mapping'!$G$10:$G$2009),""))</f>
        <v/>
      </c>
      <c r="CJ197" s="57">
        <f>IF(OR($A197="",CJ$136=""),"",IFERROR(COUNTIFS('Employee Mapping'!$J$10:$J$2009,$A197,'Employee Mapping'!$K$10:$K$2009,CJ$134,'Employee Mapping'!$L$10:$L$2009,CJ$136)/COUNTA('Employee Mapping'!$G$10:$G$2009),""))</f>
        <v/>
      </c>
      <c r="CK197" s="57">
        <f>IF(OR($A197="",CK$136=""),"",IFERROR(COUNTIFS('Employee Mapping'!$J$10:$J$2009,$A197,'Employee Mapping'!$K$10:$K$2009,CK$134,'Employee Mapping'!$L$10:$L$2009,CK$136)/COUNTA('Employee Mapping'!$G$10:$G$2009),""))</f>
        <v/>
      </c>
      <c r="CL197" s="57">
        <f>IF(OR($A197="",CL$136=""),"",IFERROR(COUNTIFS('Employee Mapping'!$J$10:$J$2009,$A197,'Employee Mapping'!$K$10:$K$2009,CL$134,'Employee Mapping'!$L$10:$L$2009,CL$136)/COUNTA('Employee Mapping'!$G$10:$G$2009),""))</f>
        <v/>
      </c>
      <c r="CM197" s="57">
        <f>IF(OR($A197="",CM$136=""),"",IFERROR(COUNTIFS('Employee Mapping'!$J$10:$J$2009,$A197,'Employee Mapping'!$K$10:$K$2009,CM$134,'Employee Mapping'!$L$10:$L$2009,CM$136)/COUNTA('Employee Mapping'!$G$10:$G$2009),""))</f>
        <v/>
      </c>
      <c r="CN197" s="57">
        <f>IF(OR($A197="",CN$136=""),"",IFERROR(COUNTIFS('Employee Mapping'!$J$10:$J$2009,$A197,'Employee Mapping'!$K$10:$K$2009,CN$134,'Employee Mapping'!$L$10:$L$2009,CN$136)/COUNTA('Employee Mapping'!$G$10:$G$2009),""))</f>
        <v/>
      </c>
      <c r="CO197" s="57">
        <f>IF(OR($A197="",CO$136=""),"",IFERROR(COUNTIFS('Employee Mapping'!$J$10:$J$2009,$A197,'Employee Mapping'!$K$10:$K$2009,CO$134,'Employee Mapping'!$L$10:$L$2009,CO$136)/COUNTA('Employee Mapping'!$G$10:$G$2009),""))</f>
        <v/>
      </c>
      <c r="CP197" s="57">
        <f>IF(OR($A197="",CP$136=""),"",IFERROR(COUNTIFS('Employee Mapping'!$J$10:$J$2009,$A197,'Employee Mapping'!$K$10:$K$2009,CP$134,'Employee Mapping'!$L$10:$L$2009,CP$136)/COUNTA('Employee Mapping'!$G$10:$G$2009),""))</f>
        <v/>
      </c>
      <c r="CQ197" s="57">
        <f>IF(OR($A197="",CQ$136=""),"",IFERROR(COUNTIFS('Employee Mapping'!$J$10:$J$2009,$A197,'Employee Mapping'!$K$10:$K$2009,CQ$134,'Employee Mapping'!$L$10:$L$2009,CQ$136)/COUNTA('Employee Mapping'!$G$10:$G$2009),""))</f>
        <v/>
      </c>
      <c r="CR197" s="57">
        <f>IF(OR($A197="",CR$136=""),"",IFERROR(COUNTIFS('Employee Mapping'!$J$10:$J$2009,$A197,'Employee Mapping'!$K$10:$K$2009,CR$134,'Employee Mapping'!$L$10:$L$2009,CR$136)/COUNTA('Employee Mapping'!$G$10:$G$2009),""))</f>
        <v/>
      </c>
      <c r="CS197" s="57">
        <f>IF(OR($A197="",CS$136=""),"",IFERROR(COUNTIFS('Employee Mapping'!$J$10:$J$2009,$A197,'Employee Mapping'!$K$10:$K$2009,CS$134,'Employee Mapping'!$L$10:$L$2009,CS$136)/COUNTA('Employee Mapping'!$G$10:$G$2009),""))</f>
        <v/>
      </c>
      <c r="CT197" s="57">
        <f>IF(OR($A197="",CT$136=""),"",IFERROR(COUNTIFS('Employee Mapping'!$J$10:$J$2009,$A197,'Employee Mapping'!$K$10:$K$2009,CT$134,'Employee Mapping'!$L$10:$L$2009,CT$136)/COUNTA('Employee Mapping'!$G$10:$G$2009),""))</f>
        <v/>
      </c>
      <c r="CU197" s="58">
        <f>IF($A197="","",SUM(C197:CT197))</f>
        <v/>
      </c>
    </row>
    <row r="198">
      <c r="A198">
        <f>IF(SETUP!$C209="","",SETUP!$C209)</f>
        <v/>
      </c>
      <c r="B198" s="9">
        <f>IF(SETUP!$C209="","",SETUP!$B209&amp;" / "&amp;SETUP!$D209)</f>
        <v/>
      </c>
      <c r="C198" s="57">
        <f>IF(OR($A198="",C$136=""),"",IFERROR(COUNTIFS('Employee Mapping'!$J$10:$J$2009,$A198,'Employee Mapping'!$K$10:$K$2009,C$134,'Employee Mapping'!$L$10:$L$2009,C$136)/COUNTA('Employee Mapping'!$G$10:$G$2009),""))</f>
        <v/>
      </c>
      <c r="D198" s="57">
        <f>IF(OR($A198="",D$136=""),"",IFERROR(COUNTIFS('Employee Mapping'!$J$10:$J$2009,$A198,'Employee Mapping'!$K$10:$K$2009,D$134,'Employee Mapping'!$L$10:$L$2009,D$136)/COUNTA('Employee Mapping'!$G$10:$G$2009),""))</f>
        <v/>
      </c>
      <c r="E198" s="57">
        <f>IF(OR($A198="",E$136=""),"",IFERROR(COUNTIFS('Employee Mapping'!$J$10:$J$2009,$A198,'Employee Mapping'!$K$10:$K$2009,E$134,'Employee Mapping'!$L$10:$L$2009,E$136)/COUNTA('Employee Mapping'!$G$10:$G$2009),""))</f>
        <v/>
      </c>
      <c r="F198" s="57">
        <f>IF(OR($A198="",F$136=""),"",IFERROR(COUNTIFS('Employee Mapping'!$J$10:$J$2009,$A198,'Employee Mapping'!$K$10:$K$2009,F$134,'Employee Mapping'!$L$10:$L$2009,F$136)/COUNTA('Employee Mapping'!$G$10:$G$2009),""))</f>
        <v/>
      </c>
      <c r="G198" s="57">
        <f>IF(OR($A198="",G$136=""),"",IFERROR(COUNTIFS('Employee Mapping'!$J$10:$J$2009,$A198,'Employee Mapping'!$K$10:$K$2009,G$134,'Employee Mapping'!$L$10:$L$2009,G$136)/COUNTA('Employee Mapping'!$G$10:$G$2009),""))</f>
        <v/>
      </c>
      <c r="H198" s="57">
        <f>IF(OR($A198="",H$136=""),"",IFERROR(COUNTIFS('Employee Mapping'!$J$10:$J$2009,$A198,'Employee Mapping'!$K$10:$K$2009,H$134,'Employee Mapping'!$L$10:$L$2009,H$136)/COUNTA('Employee Mapping'!$G$10:$G$2009),""))</f>
        <v/>
      </c>
      <c r="I198" s="57">
        <f>IF(OR($A198="",I$136=""),"",IFERROR(COUNTIFS('Employee Mapping'!$J$10:$J$2009,$A198,'Employee Mapping'!$K$10:$K$2009,I$134,'Employee Mapping'!$L$10:$L$2009,I$136)/COUNTA('Employee Mapping'!$G$10:$G$2009),""))</f>
        <v/>
      </c>
      <c r="J198" s="57">
        <f>IF(OR($A198="",J$136=""),"",IFERROR(COUNTIFS('Employee Mapping'!$J$10:$J$2009,$A198,'Employee Mapping'!$K$10:$K$2009,J$134,'Employee Mapping'!$L$10:$L$2009,J$136)/COUNTA('Employee Mapping'!$G$10:$G$2009),""))</f>
        <v/>
      </c>
      <c r="K198" s="57">
        <f>IF(OR($A198="",K$136=""),"",IFERROR(COUNTIFS('Employee Mapping'!$J$10:$J$2009,$A198,'Employee Mapping'!$K$10:$K$2009,K$134,'Employee Mapping'!$L$10:$L$2009,K$136)/COUNTA('Employee Mapping'!$G$10:$G$2009),""))</f>
        <v/>
      </c>
      <c r="L198" s="57">
        <f>IF(OR($A198="",L$136=""),"",IFERROR(COUNTIFS('Employee Mapping'!$J$10:$J$2009,$A198,'Employee Mapping'!$K$10:$K$2009,L$134,'Employee Mapping'!$L$10:$L$2009,L$136)/COUNTA('Employee Mapping'!$G$10:$G$2009),""))</f>
        <v/>
      </c>
      <c r="M198" s="57">
        <f>IF(OR($A198="",M$136=""),"",IFERROR(COUNTIFS('Employee Mapping'!$J$10:$J$2009,$A198,'Employee Mapping'!$K$10:$K$2009,M$134,'Employee Mapping'!$L$10:$L$2009,M$136)/COUNTA('Employee Mapping'!$G$10:$G$2009),""))</f>
        <v/>
      </c>
      <c r="N198" s="57">
        <f>IF(OR($A198="",N$136=""),"",IFERROR(COUNTIFS('Employee Mapping'!$J$10:$J$2009,$A198,'Employee Mapping'!$K$10:$K$2009,N$134,'Employee Mapping'!$L$10:$L$2009,N$136)/COUNTA('Employee Mapping'!$G$10:$G$2009),""))</f>
        <v/>
      </c>
      <c r="O198" s="57">
        <f>IF(OR($A198="",O$136=""),"",IFERROR(COUNTIFS('Employee Mapping'!$J$10:$J$2009,$A198,'Employee Mapping'!$K$10:$K$2009,O$134,'Employee Mapping'!$L$10:$L$2009,O$136)/COUNTA('Employee Mapping'!$G$10:$G$2009),""))</f>
        <v/>
      </c>
      <c r="P198" s="57">
        <f>IF(OR($A198="",P$136=""),"",IFERROR(COUNTIFS('Employee Mapping'!$J$10:$J$2009,$A198,'Employee Mapping'!$K$10:$K$2009,P$134,'Employee Mapping'!$L$10:$L$2009,P$136)/COUNTA('Employee Mapping'!$G$10:$G$2009),""))</f>
        <v/>
      </c>
      <c r="Q198" s="57">
        <f>IF(OR($A198="",Q$136=""),"",IFERROR(COUNTIFS('Employee Mapping'!$J$10:$J$2009,$A198,'Employee Mapping'!$K$10:$K$2009,Q$134,'Employee Mapping'!$L$10:$L$2009,Q$136)/COUNTA('Employee Mapping'!$G$10:$G$2009),""))</f>
        <v/>
      </c>
      <c r="R198" s="57">
        <f>IF(OR($A198="",R$136=""),"",IFERROR(COUNTIFS('Employee Mapping'!$J$10:$J$2009,$A198,'Employee Mapping'!$K$10:$K$2009,R$134,'Employee Mapping'!$L$10:$L$2009,R$136)/COUNTA('Employee Mapping'!$G$10:$G$2009),""))</f>
        <v/>
      </c>
      <c r="S198" s="57">
        <f>IF(OR($A198="",S$136=""),"",IFERROR(COUNTIFS('Employee Mapping'!$J$10:$J$2009,$A198,'Employee Mapping'!$K$10:$K$2009,S$134,'Employee Mapping'!$L$10:$L$2009,S$136)/COUNTA('Employee Mapping'!$G$10:$G$2009),""))</f>
        <v/>
      </c>
      <c r="T198" s="57">
        <f>IF(OR($A198="",T$136=""),"",IFERROR(COUNTIFS('Employee Mapping'!$J$10:$J$2009,$A198,'Employee Mapping'!$K$10:$K$2009,T$134,'Employee Mapping'!$L$10:$L$2009,T$136)/COUNTA('Employee Mapping'!$G$10:$G$2009),""))</f>
        <v/>
      </c>
      <c r="U198" s="57">
        <f>IF(OR($A198="",U$136=""),"",IFERROR(COUNTIFS('Employee Mapping'!$J$10:$J$2009,$A198,'Employee Mapping'!$K$10:$K$2009,U$134,'Employee Mapping'!$L$10:$L$2009,U$136)/COUNTA('Employee Mapping'!$G$10:$G$2009),""))</f>
        <v/>
      </c>
      <c r="V198" s="57">
        <f>IF(OR($A198="",V$136=""),"",IFERROR(COUNTIFS('Employee Mapping'!$J$10:$J$2009,$A198,'Employee Mapping'!$K$10:$K$2009,V$134,'Employee Mapping'!$L$10:$L$2009,V$136)/COUNTA('Employee Mapping'!$G$10:$G$2009),""))</f>
        <v/>
      </c>
      <c r="W198" s="57">
        <f>IF(OR($A198="",W$136=""),"",IFERROR(COUNTIFS('Employee Mapping'!$J$10:$J$2009,$A198,'Employee Mapping'!$K$10:$K$2009,W$134,'Employee Mapping'!$L$10:$L$2009,W$136)/COUNTA('Employee Mapping'!$G$10:$G$2009),""))</f>
        <v/>
      </c>
      <c r="X198" s="57">
        <f>IF(OR($A198="",X$136=""),"",IFERROR(COUNTIFS('Employee Mapping'!$J$10:$J$2009,$A198,'Employee Mapping'!$K$10:$K$2009,X$134,'Employee Mapping'!$L$10:$L$2009,X$136)/COUNTA('Employee Mapping'!$G$10:$G$2009),""))</f>
        <v/>
      </c>
      <c r="Y198" s="57">
        <f>IF(OR($A198="",Y$136=""),"",IFERROR(COUNTIFS('Employee Mapping'!$J$10:$J$2009,$A198,'Employee Mapping'!$K$10:$K$2009,Y$134,'Employee Mapping'!$L$10:$L$2009,Y$136)/COUNTA('Employee Mapping'!$G$10:$G$2009),""))</f>
        <v/>
      </c>
      <c r="Z198" s="57">
        <f>IF(OR($A198="",Z$136=""),"",IFERROR(COUNTIFS('Employee Mapping'!$J$10:$J$2009,$A198,'Employee Mapping'!$K$10:$K$2009,Z$134,'Employee Mapping'!$L$10:$L$2009,Z$136)/COUNTA('Employee Mapping'!$G$10:$G$2009),""))</f>
        <v/>
      </c>
      <c r="AA198" s="57">
        <f>IF(OR($A198="",AA$136=""),"",IFERROR(COUNTIFS('Employee Mapping'!$J$10:$J$2009,$A198,'Employee Mapping'!$K$10:$K$2009,AA$134,'Employee Mapping'!$L$10:$L$2009,AA$136)/COUNTA('Employee Mapping'!$G$10:$G$2009),""))</f>
        <v/>
      </c>
      <c r="AB198" s="57">
        <f>IF(OR($A198="",AB$136=""),"",IFERROR(COUNTIFS('Employee Mapping'!$J$10:$J$2009,$A198,'Employee Mapping'!$K$10:$K$2009,AB$134,'Employee Mapping'!$L$10:$L$2009,AB$136)/COUNTA('Employee Mapping'!$G$10:$G$2009),""))</f>
        <v/>
      </c>
      <c r="AC198" s="57">
        <f>IF(OR($A198="",AC$136=""),"",IFERROR(COUNTIFS('Employee Mapping'!$J$10:$J$2009,$A198,'Employee Mapping'!$K$10:$K$2009,AC$134,'Employee Mapping'!$L$10:$L$2009,AC$136)/COUNTA('Employee Mapping'!$G$10:$G$2009),""))</f>
        <v/>
      </c>
      <c r="AD198" s="57">
        <f>IF(OR($A198="",AD$136=""),"",IFERROR(COUNTIFS('Employee Mapping'!$J$10:$J$2009,$A198,'Employee Mapping'!$K$10:$K$2009,AD$134,'Employee Mapping'!$L$10:$L$2009,AD$136)/COUNTA('Employee Mapping'!$G$10:$G$2009),""))</f>
        <v/>
      </c>
      <c r="AE198" s="57">
        <f>IF(OR($A198="",AE$136=""),"",IFERROR(COUNTIFS('Employee Mapping'!$J$10:$J$2009,$A198,'Employee Mapping'!$K$10:$K$2009,AE$134,'Employee Mapping'!$L$10:$L$2009,AE$136)/COUNTA('Employee Mapping'!$G$10:$G$2009),""))</f>
        <v/>
      </c>
      <c r="AF198" s="57">
        <f>IF(OR($A198="",AF$136=""),"",IFERROR(COUNTIFS('Employee Mapping'!$J$10:$J$2009,$A198,'Employee Mapping'!$K$10:$K$2009,AF$134,'Employee Mapping'!$L$10:$L$2009,AF$136)/COUNTA('Employee Mapping'!$G$10:$G$2009),""))</f>
        <v/>
      </c>
      <c r="AG198" s="57">
        <f>IF(OR($A198="",AG$136=""),"",IFERROR(COUNTIFS('Employee Mapping'!$J$10:$J$2009,$A198,'Employee Mapping'!$K$10:$K$2009,AG$134,'Employee Mapping'!$L$10:$L$2009,AG$136)/COUNTA('Employee Mapping'!$G$10:$G$2009),""))</f>
        <v/>
      </c>
      <c r="AH198" s="57">
        <f>IF(OR($A198="",AH$136=""),"",IFERROR(COUNTIFS('Employee Mapping'!$J$10:$J$2009,$A198,'Employee Mapping'!$K$10:$K$2009,AH$134,'Employee Mapping'!$L$10:$L$2009,AH$136)/COUNTA('Employee Mapping'!$G$10:$G$2009),""))</f>
        <v/>
      </c>
      <c r="AI198" s="57">
        <f>IF(OR($A198="",AI$136=""),"",IFERROR(COUNTIFS('Employee Mapping'!$J$10:$J$2009,$A198,'Employee Mapping'!$K$10:$K$2009,AI$134,'Employee Mapping'!$L$10:$L$2009,AI$136)/COUNTA('Employee Mapping'!$G$10:$G$2009),""))</f>
        <v/>
      </c>
      <c r="AJ198" s="57">
        <f>IF(OR($A198="",AJ$136=""),"",IFERROR(COUNTIFS('Employee Mapping'!$J$10:$J$2009,$A198,'Employee Mapping'!$K$10:$K$2009,AJ$134,'Employee Mapping'!$L$10:$L$2009,AJ$136)/COUNTA('Employee Mapping'!$G$10:$G$2009),""))</f>
        <v/>
      </c>
      <c r="AK198" s="57">
        <f>IF(OR($A198="",AK$136=""),"",IFERROR(COUNTIFS('Employee Mapping'!$J$10:$J$2009,$A198,'Employee Mapping'!$K$10:$K$2009,AK$134,'Employee Mapping'!$L$10:$L$2009,AK$136)/COUNTA('Employee Mapping'!$G$10:$G$2009),""))</f>
        <v/>
      </c>
      <c r="AL198" s="57">
        <f>IF(OR($A198="",AL$136=""),"",IFERROR(COUNTIFS('Employee Mapping'!$J$10:$J$2009,$A198,'Employee Mapping'!$K$10:$K$2009,AL$134,'Employee Mapping'!$L$10:$L$2009,AL$136)/COUNTA('Employee Mapping'!$G$10:$G$2009),""))</f>
        <v/>
      </c>
      <c r="AM198" s="57">
        <f>IF(OR($A198="",AM$136=""),"",IFERROR(COUNTIFS('Employee Mapping'!$J$10:$J$2009,$A198,'Employee Mapping'!$K$10:$K$2009,AM$134,'Employee Mapping'!$L$10:$L$2009,AM$136)/COUNTA('Employee Mapping'!$G$10:$G$2009),""))</f>
        <v/>
      </c>
      <c r="AN198" s="57">
        <f>IF(OR($A198="",AN$136=""),"",IFERROR(COUNTIFS('Employee Mapping'!$J$10:$J$2009,$A198,'Employee Mapping'!$K$10:$K$2009,AN$134,'Employee Mapping'!$L$10:$L$2009,AN$136)/COUNTA('Employee Mapping'!$G$10:$G$2009),""))</f>
        <v/>
      </c>
      <c r="AO198" s="57">
        <f>IF(OR($A198="",AO$136=""),"",IFERROR(COUNTIFS('Employee Mapping'!$J$10:$J$2009,$A198,'Employee Mapping'!$K$10:$K$2009,AO$134,'Employee Mapping'!$L$10:$L$2009,AO$136)/COUNTA('Employee Mapping'!$G$10:$G$2009),""))</f>
        <v/>
      </c>
      <c r="AP198" s="57">
        <f>IF(OR($A198="",AP$136=""),"",IFERROR(COUNTIFS('Employee Mapping'!$J$10:$J$2009,$A198,'Employee Mapping'!$K$10:$K$2009,AP$134,'Employee Mapping'!$L$10:$L$2009,AP$136)/COUNTA('Employee Mapping'!$G$10:$G$2009),""))</f>
        <v/>
      </c>
      <c r="AQ198" s="57">
        <f>IF(OR($A198="",AQ$136=""),"",IFERROR(COUNTIFS('Employee Mapping'!$J$10:$J$2009,$A198,'Employee Mapping'!$K$10:$K$2009,AQ$134,'Employee Mapping'!$L$10:$L$2009,AQ$136)/COUNTA('Employee Mapping'!$G$10:$G$2009),""))</f>
        <v/>
      </c>
      <c r="AR198" s="57">
        <f>IF(OR($A198="",AR$136=""),"",IFERROR(COUNTIFS('Employee Mapping'!$J$10:$J$2009,$A198,'Employee Mapping'!$K$10:$K$2009,AR$134,'Employee Mapping'!$L$10:$L$2009,AR$136)/COUNTA('Employee Mapping'!$G$10:$G$2009),""))</f>
        <v/>
      </c>
      <c r="AS198" s="57">
        <f>IF(OR($A198="",AS$136=""),"",IFERROR(COUNTIFS('Employee Mapping'!$J$10:$J$2009,$A198,'Employee Mapping'!$K$10:$K$2009,AS$134,'Employee Mapping'!$L$10:$L$2009,AS$136)/COUNTA('Employee Mapping'!$G$10:$G$2009),""))</f>
        <v/>
      </c>
      <c r="AT198" s="57">
        <f>IF(OR($A198="",AT$136=""),"",IFERROR(COUNTIFS('Employee Mapping'!$J$10:$J$2009,$A198,'Employee Mapping'!$K$10:$K$2009,AT$134,'Employee Mapping'!$L$10:$L$2009,AT$136)/COUNTA('Employee Mapping'!$G$10:$G$2009),""))</f>
        <v/>
      </c>
      <c r="AU198" s="57">
        <f>IF(OR($A198="",AU$136=""),"",IFERROR(COUNTIFS('Employee Mapping'!$J$10:$J$2009,$A198,'Employee Mapping'!$K$10:$K$2009,AU$134,'Employee Mapping'!$L$10:$L$2009,AU$136)/COUNTA('Employee Mapping'!$G$10:$G$2009),""))</f>
        <v/>
      </c>
      <c r="AV198" s="57">
        <f>IF(OR($A198="",AV$136=""),"",IFERROR(COUNTIFS('Employee Mapping'!$J$10:$J$2009,$A198,'Employee Mapping'!$K$10:$K$2009,AV$134,'Employee Mapping'!$L$10:$L$2009,AV$136)/COUNTA('Employee Mapping'!$G$10:$G$2009),""))</f>
        <v/>
      </c>
      <c r="AW198" s="57">
        <f>IF(OR($A198="",AW$136=""),"",IFERROR(COUNTIFS('Employee Mapping'!$J$10:$J$2009,$A198,'Employee Mapping'!$K$10:$K$2009,AW$134,'Employee Mapping'!$L$10:$L$2009,AW$136)/COUNTA('Employee Mapping'!$G$10:$G$2009),""))</f>
        <v/>
      </c>
      <c r="AX198" s="57">
        <f>IF(OR($A198="",AX$136=""),"",IFERROR(COUNTIFS('Employee Mapping'!$J$10:$J$2009,$A198,'Employee Mapping'!$K$10:$K$2009,AX$134,'Employee Mapping'!$L$10:$L$2009,AX$136)/COUNTA('Employee Mapping'!$G$10:$G$2009),""))</f>
        <v/>
      </c>
      <c r="AY198" s="57">
        <f>IF(OR($A198="",AY$136=""),"",IFERROR(COUNTIFS('Employee Mapping'!$J$10:$J$2009,$A198,'Employee Mapping'!$K$10:$K$2009,AY$134,'Employee Mapping'!$L$10:$L$2009,AY$136)/COUNTA('Employee Mapping'!$G$10:$G$2009),""))</f>
        <v/>
      </c>
      <c r="AZ198" s="57">
        <f>IF(OR($A198="",AZ$136=""),"",IFERROR(COUNTIFS('Employee Mapping'!$J$10:$J$2009,$A198,'Employee Mapping'!$K$10:$K$2009,AZ$134,'Employee Mapping'!$L$10:$L$2009,AZ$136)/COUNTA('Employee Mapping'!$G$10:$G$2009),""))</f>
        <v/>
      </c>
      <c r="BA198" s="57">
        <f>IF(OR($A198="",BA$136=""),"",IFERROR(COUNTIFS('Employee Mapping'!$J$10:$J$2009,$A198,'Employee Mapping'!$K$10:$K$2009,BA$134,'Employee Mapping'!$L$10:$L$2009,BA$136)/COUNTA('Employee Mapping'!$G$10:$G$2009),""))</f>
        <v/>
      </c>
      <c r="BB198" s="57">
        <f>IF(OR($A198="",BB$136=""),"",IFERROR(COUNTIFS('Employee Mapping'!$J$10:$J$2009,$A198,'Employee Mapping'!$K$10:$K$2009,BB$134,'Employee Mapping'!$L$10:$L$2009,BB$136)/COUNTA('Employee Mapping'!$G$10:$G$2009),""))</f>
        <v/>
      </c>
      <c r="BC198" s="57">
        <f>IF(OR($A198="",BC$136=""),"",IFERROR(COUNTIFS('Employee Mapping'!$J$10:$J$2009,$A198,'Employee Mapping'!$K$10:$K$2009,BC$134,'Employee Mapping'!$L$10:$L$2009,BC$136)/COUNTA('Employee Mapping'!$G$10:$G$2009),""))</f>
        <v/>
      </c>
      <c r="BD198" s="57">
        <f>IF(OR($A198="",BD$136=""),"",IFERROR(COUNTIFS('Employee Mapping'!$J$10:$J$2009,$A198,'Employee Mapping'!$K$10:$K$2009,BD$134,'Employee Mapping'!$L$10:$L$2009,BD$136)/COUNTA('Employee Mapping'!$G$10:$G$2009),""))</f>
        <v/>
      </c>
      <c r="BE198" s="57">
        <f>IF(OR($A198="",BE$136=""),"",IFERROR(COUNTIFS('Employee Mapping'!$J$10:$J$2009,$A198,'Employee Mapping'!$K$10:$K$2009,BE$134,'Employee Mapping'!$L$10:$L$2009,BE$136)/COUNTA('Employee Mapping'!$G$10:$G$2009),""))</f>
        <v/>
      </c>
      <c r="BF198" s="57">
        <f>IF(OR($A198="",BF$136=""),"",IFERROR(COUNTIFS('Employee Mapping'!$J$10:$J$2009,$A198,'Employee Mapping'!$K$10:$K$2009,BF$134,'Employee Mapping'!$L$10:$L$2009,BF$136)/COUNTA('Employee Mapping'!$G$10:$G$2009),""))</f>
        <v/>
      </c>
      <c r="BG198" s="57">
        <f>IF(OR($A198="",BG$136=""),"",IFERROR(COUNTIFS('Employee Mapping'!$J$10:$J$2009,$A198,'Employee Mapping'!$K$10:$K$2009,BG$134,'Employee Mapping'!$L$10:$L$2009,BG$136)/COUNTA('Employee Mapping'!$G$10:$G$2009),""))</f>
        <v/>
      </c>
      <c r="BH198" s="57">
        <f>IF(OR($A198="",BH$136=""),"",IFERROR(COUNTIFS('Employee Mapping'!$J$10:$J$2009,$A198,'Employee Mapping'!$K$10:$K$2009,BH$134,'Employee Mapping'!$L$10:$L$2009,BH$136)/COUNTA('Employee Mapping'!$G$10:$G$2009),""))</f>
        <v/>
      </c>
      <c r="BI198" s="57">
        <f>IF(OR($A198="",BI$136=""),"",IFERROR(COUNTIFS('Employee Mapping'!$J$10:$J$2009,$A198,'Employee Mapping'!$K$10:$K$2009,BI$134,'Employee Mapping'!$L$10:$L$2009,BI$136)/COUNTA('Employee Mapping'!$G$10:$G$2009),""))</f>
        <v/>
      </c>
      <c r="BJ198" s="57">
        <f>IF(OR($A198="",BJ$136=""),"",IFERROR(COUNTIFS('Employee Mapping'!$J$10:$J$2009,$A198,'Employee Mapping'!$K$10:$K$2009,BJ$134,'Employee Mapping'!$L$10:$L$2009,BJ$136)/COUNTA('Employee Mapping'!$G$10:$G$2009),""))</f>
        <v/>
      </c>
      <c r="BK198" s="57">
        <f>IF(OR($A198="",BK$136=""),"",IFERROR(COUNTIFS('Employee Mapping'!$J$10:$J$2009,$A198,'Employee Mapping'!$K$10:$K$2009,BK$134,'Employee Mapping'!$L$10:$L$2009,BK$136)/COUNTA('Employee Mapping'!$G$10:$G$2009),""))</f>
        <v/>
      </c>
      <c r="BL198" s="57">
        <f>IF(OR($A198="",BL$136=""),"",IFERROR(COUNTIFS('Employee Mapping'!$J$10:$J$2009,$A198,'Employee Mapping'!$K$10:$K$2009,BL$134,'Employee Mapping'!$L$10:$L$2009,BL$136)/COUNTA('Employee Mapping'!$G$10:$G$2009),""))</f>
        <v/>
      </c>
      <c r="BM198" s="57">
        <f>IF(OR($A198="",BM$136=""),"",IFERROR(COUNTIFS('Employee Mapping'!$J$10:$J$2009,$A198,'Employee Mapping'!$K$10:$K$2009,BM$134,'Employee Mapping'!$L$10:$L$2009,BM$136)/COUNTA('Employee Mapping'!$G$10:$G$2009),""))</f>
        <v/>
      </c>
      <c r="BN198" s="57">
        <f>IF(OR($A198="",BN$136=""),"",IFERROR(COUNTIFS('Employee Mapping'!$J$10:$J$2009,$A198,'Employee Mapping'!$K$10:$K$2009,BN$134,'Employee Mapping'!$L$10:$L$2009,BN$136)/COUNTA('Employee Mapping'!$G$10:$G$2009),""))</f>
        <v/>
      </c>
      <c r="BO198" s="57">
        <f>IF(OR($A198="",BO$136=""),"",IFERROR(COUNTIFS('Employee Mapping'!$J$10:$J$2009,$A198,'Employee Mapping'!$K$10:$K$2009,BO$134,'Employee Mapping'!$L$10:$L$2009,BO$136)/COUNTA('Employee Mapping'!$G$10:$G$2009),""))</f>
        <v/>
      </c>
      <c r="BP198" s="57">
        <f>IF(OR($A198="",BP$136=""),"",IFERROR(COUNTIFS('Employee Mapping'!$J$10:$J$2009,$A198,'Employee Mapping'!$K$10:$K$2009,BP$134,'Employee Mapping'!$L$10:$L$2009,BP$136)/COUNTA('Employee Mapping'!$G$10:$G$2009),""))</f>
        <v/>
      </c>
      <c r="BQ198" s="57">
        <f>IF(OR($A198="",BQ$136=""),"",IFERROR(COUNTIFS('Employee Mapping'!$J$10:$J$2009,$A198,'Employee Mapping'!$K$10:$K$2009,BQ$134,'Employee Mapping'!$L$10:$L$2009,BQ$136)/COUNTA('Employee Mapping'!$G$10:$G$2009),""))</f>
        <v/>
      </c>
      <c r="BR198" s="57">
        <f>IF(OR($A198="",BR$136=""),"",IFERROR(COUNTIFS('Employee Mapping'!$J$10:$J$2009,$A198,'Employee Mapping'!$K$10:$K$2009,BR$134,'Employee Mapping'!$L$10:$L$2009,BR$136)/COUNTA('Employee Mapping'!$G$10:$G$2009),""))</f>
        <v/>
      </c>
      <c r="BS198" s="57">
        <f>IF(OR($A198="",BS$136=""),"",IFERROR(COUNTIFS('Employee Mapping'!$J$10:$J$2009,$A198,'Employee Mapping'!$K$10:$K$2009,BS$134,'Employee Mapping'!$L$10:$L$2009,BS$136)/COUNTA('Employee Mapping'!$G$10:$G$2009),""))</f>
        <v/>
      </c>
      <c r="BT198" s="57">
        <f>IF(OR($A198="",BT$136=""),"",IFERROR(COUNTIFS('Employee Mapping'!$J$10:$J$2009,$A198,'Employee Mapping'!$K$10:$K$2009,BT$134,'Employee Mapping'!$L$10:$L$2009,BT$136)/COUNTA('Employee Mapping'!$G$10:$G$2009),""))</f>
        <v/>
      </c>
      <c r="BU198" s="57">
        <f>IF(OR($A198="",BU$136=""),"",IFERROR(COUNTIFS('Employee Mapping'!$J$10:$J$2009,$A198,'Employee Mapping'!$K$10:$K$2009,BU$134,'Employee Mapping'!$L$10:$L$2009,BU$136)/COUNTA('Employee Mapping'!$G$10:$G$2009),""))</f>
        <v/>
      </c>
      <c r="BV198" s="57">
        <f>IF(OR($A198="",BV$136=""),"",IFERROR(COUNTIFS('Employee Mapping'!$J$10:$J$2009,$A198,'Employee Mapping'!$K$10:$K$2009,BV$134,'Employee Mapping'!$L$10:$L$2009,BV$136)/COUNTA('Employee Mapping'!$G$10:$G$2009),""))</f>
        <v/>
      </c>
      <c r="BW198" s="57">
        <f>IF(OR($A198="",BW$136=""),"",IFERROR(COUNTIFS('Employee Mapping'!$J$10:$J$2009,$A198,'Employee Mapping'!$K$10:$K$2009,BW$134,'Employee Mapping'!$L$10:$L$2009,BW$136)/COUNTA('Employee Mapping'!$G$10:$G$2009),""))</f>
        <v/>
      </c>
      <c r="BX198" s="57">
        <f>IF(OR($A198="",BX$136=""),"",IFERROR(COUNTIFS('Employee Mapping'!$J$10:$J$2009,$A198,'Employee Mapping'!$K$10:$K$2009,BX$134,'Employee Mapping'!$L$10:$L$2009,BX$136)/COUNTA('Employee Mapping'!$G$10:$G$2009),""))</f>
        <v/>
      </c>
      <c r="BY198" s="57">
        <f>IF(OR($A198="",BY$136=""),"",IFERROR(COUNTIFS('Employee Mapping'!$J$10:$J$2009,$A198,'Employee Mapping'!$K$10:$K$2009,BY$134,'Employee Mapping'!$L$10:$L$2009,BY$136)/COUNTA('Employee Mapping'!$G$10:$G$2009),""))</f>
        <v/>
      </c>
      <c r="BZ198" s="57">
        <f>IF(OR($A198="",BZ$136=""),"",IFERROR(COUNTIFS('Employee Mapping'!$J$10:$J$2009,$A198,'Employee Mapping'!$K$10:$K$2009,BZ$134,'Employee Mapping'!$L$10:$L$2009,BZ$136)/COUNTA('Employee Mapping'!$G$10:$G$2009),""))</f>
        <v/>
      </c>
      <c r="CA198" s="57">
        <f>IF(OR($A198="",CA$136=""),"",IFERROR(COUNTIFS('Employee Mapping'!$J$10:$J$2009,$A198,'Employee Mapping'!$K$10:$K$2009,CA$134,'Employee Mapping'!$L$10:$L$2009,CA$136)/COUNTA('Employee Mapping'!$G$10:$G$2009),""))</f>
        <v/>
      </c>
      <c r="CB198" s="57">
        <f>IF(OR($A198="",CB$136=""),"",IFERROR(COUNTIFS('Employee Mapping'!$J$10:$J$2009,$A198,'Employee Mapping'!$K$10:$K$2009,CB$134,'Employee Mapping'!$L$10:$L$2009,CB$136)/COUNTA('Employee Mapping'!$G$10:$G$2009),""))</f>
        <v/>
      </c>
      <c r="CC198" s="57">
        <f>IF(OR($A198="",CC$136=""),"",IFERROR(COUNTIFS('Employee Mapping'!$J$10:$J$2009,$A198,'Employee Mapping'!$K$10:$K$2009,CC$134,'Employee Mapping'!$L$10:$L$2009,CC$136)/COUNTA('Employee Mapping'!$G$10:$G$2009),""))</f>
        <v/>
      </c>
      <c r="CD198" s="57">
        <f>IF(OR($A198="",CD$136=""),"",IFERROR(COUNTIFS('Employee Mapping'!$J$10:$J$2009,$A198,'Employee Mapping'!$K$10:$K$2009,CD$134,'Employee Mapping'!$L$10:$L$2009,CD$136)/COUNTA('Employee Mapping'!$G$10:$G$2009),""))</f>
        <v/>
      </c>
      <c r="CE198" s="57">
        <f>IF(OR($A198="",CE$136=""),"",IFERROR(COUNTIFS('Employee Mapping'!$J$10:$J$2009,$A198,'Employee Mapping'!$K$10:$K$2009,CE$134,'Employee Mapping'!$L$10:$L$2009,CE$136)/COUNTA('Employee Mapping'!$G$10:$G$2009),""))</f>
        <v/>
      </c>
      <c r="CF198" s="57">
        <f>IF(OR($A198="",CF$136=""),"",IFERROR(COUNTIFS('Employee Mapping'!$J$10:$J$2009,$A198,'Employee Mapping'!$K$10:$K$2009,CF$134,'Employee Mapping'!$L$10:$L$2009,CF$136)/COUNTA('Employee Mapping'!$G$10:$G$2009),""))</f>
        <v/>
      </c>
      <c r="CG198" s="57">
        <f>IF(OR($A198="",CG$136=""),"",IFERROR(COUNTIFS('Employee Mapping'!$J$10:$J$2009,$A198,'Employee Mapping'!$K$10:$K$2009,CG$134,'Employee Mapping'!$L$10:$L$2009,CG$136)/COUNTA('Employee Mapping'!$G$10:$G$2009),""))</f>
        <v/>
      </c>
      <c r="CH198" s="57">
        <f>IF(OR($A198="",CH$136=""),"",IFERROR(COUNTIFS('Employee Mapping'!$J$10:$J$2009,$A198,'Employee Mapping'!$K$10:$K$2009,CH$134,'Employee Mapping'!$L$10:$L$2009,CH$136)/COUNTA('Employee Mapping'!$G$10:$G$2009),""))</f>
        <v/>
      </c>
      <c r="CI198" s="57">
        <f>IF(OR($A198="",CI$136=""),"",IFERROR(COUNTIFS('Employee Mapping'!$J$10:$J$2009,$A198,'Employee Mapping'!$K$10:$K$2009,CI$134,'Employee Mapping'!$L$10:$L$2009,CI$136)/COUNTA('Employee Mapping'!$G$10:$G$2009),""))</f>
        <v/>
      </c>
      <c r="CJ198" s="57">
        <f>IF(OR($A198="",CJ$136=""),"",IFERROR(COUNTIFS('Employee Mapping'!$J$10:$J$2009,$A198,'Employee Mapping'!$K$10:$K$2009,CJ$134,'Employee Mapping'!$L$10:$L$2009,CJ$136)/COUNTA('Employee Mapping'!$G$10:$G$2009),""))</f>
        <v/>
      </c>
      <c r="CK198" s="57">
        <f>IF(OR($A198="",CK$136=""),"",IFERROR(COUNTIFS('Employee Mapping'!$J$10:$J$2009,$A198,'Employee Mapping'!$K$10:$K$2009,CK$134,'Employee Mapping'!$L$10:$L$2009,CK$136)/COUNTA('Employee Mapping'!$G$10:$G$2009),""))</f>
        <v/>
      </c>
      <c r="CL198" s="57">
        <f>IF(OR($A198="",CL$136=""),"",IFERROR(COUNTIFS('Employee Mapping'!$J$10:$J$2009,$A198,'Employee Mapping'!$K$10:$K$2009,CL$134,'Employee Mapping'!$L$10:$L$2009,CL$136)/COUNTA('Employee Mapping'!$G$10:$G$2009),""))</f>
        <v/>
      </c>
      <c r="CM198" s="57">
        <f>IF(OR($A198="",CM$136=""),"",IFERROR(COUNTIFS('Employee Mapping'!$J$10:$J$2009,$A198,'Employee Mapping'!$K$10:$K$2009,CM$134,'Employee Mapping'!$L$10:$L$2009,CM$136)/COUNTA('Employee Mapping'!$G$10:$G$2009),""))</f>
        <v/>
      </c>
      <c r="CN198" s="57">
        <f>IF(OR($A198="",CN$136=""),"",IFERROR(COUNTIFS('Employee Mapping'!$J$10:$J$2009,$A198,'Employee Mapping'!$K$10:$K$2009,CN$134,'Employee Mapping'!$L$10:$L$2009,CN$136)/COUNTA('Employee Mapping'!$G$10:$G$2009),""))</f>
        <v/>
      </c>
      <c r="CO198" s="57">
        <f>IF(OR($A198="",CO$136=""),"",IFERROR(COUNTIFS('Employee Mapping'!$J$10:$J$2009,$A198,'Employee Mapping'!$K$10:$K$2009,CO$134,'Employee Mapping'!$L$10:$L$2009,CO$136)/COUNTA('Employee Mapping'!$G$10:$G$2009),""))</f>
        <v/>
      </c>
      <c r="CP198" s="57">
        <f>IF(OR($A198="",CP$136=""),"",IFERROR(COUNTIFS('Employee Mapping'!$J$10:$J$2009,$A198,'Employee Mapping'!$K$10:$K$2009,CP$134,'Employee Mapping'!$L$10:$L$2009,CP$136)/COUNTA('Employee Mapping'!$G$10:$G$2009),""))</f>
        <v/>
      </c>
      <c r="CQ198" s="57">
        <f>IF(OR($A198="",CQ$136=""),"",IFERROR(COUNTIFS('Employee Mapping'!$J$10:$J$2009,$A198,'Employee Mapping'!$K$10:$K$2009,CQ$134,'Employee Mapping'!$L$10:$L$2009,CQ$136)/COUNTA('Employee Mapping'!$G$10:$G$2009),""))</f>
        <v/>
      </c>
      <c r="CR198" s="57">
        <f>IF(OR($A198="",CR$136=""),"",IFERROR(COUNTIFS('Employee Mapping'!$J$10:$J$2009,$A198,'Employee Mapping'!$K$10:$K$2009,CR$134,'Employee Mapping'!$L$10:$L$2009,CR$136)/COUNTA('Employee Mapping'!$G$10:$G$2009),""))</f>
        <v/>
      </c>
      <c r="CS198" s="57">
        <f>IF(OR($A198="",CS$136=""),"",IFERROR(COUNTIFS('Employee Mapping'!$J$10:$J$2009,$A198,'Employee Mapping'!$K$10:$K$2009,CS$134,'Employee Mapping'!$L$10:$L$2009,CS$136)/COUNTA('Employee Mapping'!$G$10:$G$2009),""))</f>
        <v/>
      </c>
      <c r="CT198" s="57">
        <f>IF(OR($A198="",CT$136=""),"",IFERROR(COUNTIFS('Employee Mapping'!$J$10:$J$2009,$A198,'Employee Mapping'!$K$10:$K$2009,CT$134,'Employee Mapping'!$L$10:$L$2009,CT$136)/COUNTA('Employee Mapping'!$G$10:$G$2009),""))</f>
        <v/>
      </c>
      <c r="CU198" s="58">
        <f>IF($A198="","",SUM(C198:CT198))</f>
        <v/>
      </c>
    </row>
    <row r="199">
      <c r="A199">
        <f>IF(SETUP!$C210="","",SETUP!$C210)</f>
        <v/>
      </c>
      <c r="B199" s="9">
        <f>IF(SETUP!$C210="","",SETUP!$B210&amp;" / "&amp;SETUP!$D210)</f>
        <v/>
      </c>
      <c r="C199" s="57">
        <f>IF(OR($A199="",C$136=""),"",IFERROR(COUNTIFS('Employee Mapping'!$J$10:$J$2009,$A199,'Employee Mapping'!$K$10:$K$2009,C$134,'Employee Mapping'!$L$10:$L$2009,C$136)/COUNTA('Employee Mapping'!$G$10:$G$2009),""))</f>
        <v/>
      </c>
      <c r="D199" s="57">
        <f>IF(OR($A199="",D$136=""),"",IFERROR(COUNTIFS('Employee Mapping'!$J$10:$J$2009,$A199,'Employee Mapping'!$K$10:$K$2009,D$134,'Employee Mapping'!$L$10:$L$2009,D$136)/COUNTA('Employee Mapping'!$G$10:$G$2009),""))</f>
        <v/>
      </c>
      <c r="E199" s="57">
        <f>IF(OR($A199="",E$136=""),"",IFERROR(COUNTIFS('Employee Mapping'!$J$10:$J$2009,$A199,'Employee Mapping'!$K$10:$K$2009,E$134,'Employee Mapping'!$L$10:$L$2009,E$136)/COUNTA('Employee Mapping'!$G$10:$G$2009),""))</f>
        <v/>
      </c>
      <c r="F199" s="57">
        <f>IF(OR($A199="",F$136=""),"",IFERROR(COUNTIFS('Employee Mapping'!$J$10:$J$2009,$A199,'Employee Mapping'!$K$10:$K$2009,F$134,'Employee Mapping'!$L$10:$L$2009,F$136)/COUNTA('Employee Mapping'!$G$10:$G$2009),""))</f>
        <v/>
      </c>
      <c r="G199" s="57">
        <f>IF(OR($A199="",G$136=""),"",IFERROR(COUNTIFS('Employee Mapping'!$J$10:$J$2009,$A199,'Employee Mapping'!$K$10:$K$2009,G$134,'Employee Mapping'!$L$10:$L$2009,G$136)/COUNTA('Employee Mapping'!$G$10:$G$2009),""))</f>
        <v/>
      </c>
      <c r="H199" s="57">
        <f>IF(OR($A199="",H$136=""),"",IFERROR(COUNTIFS('Employee Mapping'!$J$10:$J$2009,$A199,'Employee Mapping'!$K$10:$K$2009,H$134,'Employee Mapping'!$L$10:$L$2009,H$136)/COUNTA('Employee Mapping'!$G$10:$G$2009),""))</f>
        <v/>
      </c>
      <c r="I199" s="57">
        <f>IF(OR($A199="",I$136=""),"",IFERROR(COUNTIFS('Employee Mapping'!$J$10:$J$2009,$A199,'Employee Mapping'!$K$10:$K$2009,I$134,'Employee Mapping'!$L$10:$L$2009,I$136)/COUNTA('Employee Mapping'!$G$10:$G$2009),""))</f>
        <v/>
      </c>
      <c r="J199" s="57">
        <f>IF(OR($A199="",J$136=""),"",IFERROR(COUNTIFS('Employee Mapping'!$J$10:$J$2009,$A199,'Employee Mapping'!$K$10:$K$2009,J$134,'Employee Mapping'!$L$10:$L$2009,J$136)/COUNTA('Employee Mapping'!$G$10:$G$2009),""))</f>
        <v/>
      </c>
      <c r="K199" s="57">
        <f>IF(OR($A199="",K$136=""),"",IFERROR(COUNTIFS('Employee Mapping'!$J$10:$J$2009,$A199,'Employee Mapping'!$K$10:$K$2009,K$134,'Employee Mapping'!$L$10:$L$2009,K$136)/COUNTA('Employee Mapping'!$G$10:$G$2009),""))</f>
        <v/>
      </c>
      <c r="L199" s="57">
        <f>IF(OR($A199="",L$136=""),"",IFERROR(COUNTIFS('Employee Mapping'!$J$10:$J$2009,$A199,'Employee Mapping'!$K$10:$K$2009,L$134,'Employee Mapping'!$L$10:$L$2009,L$136)/COUNTA('Employee Mapping'!$G$10:$G$2009),""))</f>
        <v/>
      </c>
      <c r="M199" s="57">
        <f>IF(OR($A199="",M$136=""),"",IFERROR(COUNTIFS('Employee Mapping'!$J$10:$J$2009,$A199,'Employee Mapping'!$K$10:$K$2009,M$134,'Employee Mapping'!$L$10:$L$2009,M$136)/COUNTA('Employee Mapping'!$G$10:$G$2009),""))</f>
        <v/>
      </c>
      <c r="N199" s="57">
        <f>IF(OR($A199="",N$136=""),"",IFERROR(COUNTIFS('Employee Mapping'!$J$10:$J$2009,$A199,'Employee Mapping'!$K$10:$K$2009,N$134,'Employee Mapping'!$L$10:$L$2009,N$136)/COUNTA('Employee Mapping'!$G$10:$G$2009),""))</f>
        <v/>
      </c>
      <c r="O199" s="57">
        <f>IF(OR($A199="",O$136=""),"",IFERROR(COUNTIFS('Employee Mapping'!$J$10:$J$2009,$A199,'Employee Mapping'!$K$10:$K$2009,O$134,'Employee Mapping'!$L$10:$L$2009,O$136)/COUNTA('Employee Mapping'!$G$10:$G$2009),""))</f>
        <v/>
      </c>
      <c r="P199" s="57">
        <f>IF(OR($A199="",P$136=""),"",IFERROR(COUNTIFS('Employee Mapping'!$J$10:$J$2009,$A199,'Employee Mapping'!$K$10:$K$2009,P$134,'Employee Mapping'!$L$10:$L$2009,P$136)/COUNTA('Employee Mapping'!$G$10:$G$2009),""))</f>
        <v/>
      </c>
      <c r="Q199" s="57">
        <f>IF(OR($A199="",Q$136=""),"",IFERROR(COUNTIFS('Employee Mapping'!$J$10:$J$2009,$A199,'Employee Mapping'!$K$10:$K$2009,Q$134,'Employee Mapping'!$L$10:$L$2009,Q$136)/COUNTA('Employee Mapping'!$G$10:$G$2009),""))</f>
        <v/>
      </c>
      <c r="R199" s="57">
        <f>IF(OR($A199="",R$136=""),"",IFERROR(COUNTIFS('Employee Mapping'!$J$10:$J$2009,$A199,'Employee Mapping'!$K$10:$K$2009,R$134,'Employee Mapping'!$L$10:$L$2009,R$136)/COUNTA('Employee Mapping'!$G$10:$G$2009),""))</f>
        <v/>
      </c>
      <c r="S199" s="57">
        <f>IF(OR($A199="",S$136=""),"",IFERROR(COUNTIFS('Employee Mapping'!$J$10:$J$2009,$A199,'Employee Mapping'!$K$10:$K$2009,S$134,'Employee Mapping'!$L$10:$L$2009,S$136)/COUNTA('Employee Mapping'!$G$10:$G$2009),""))</f>
        <v/>
      </c>
      <c r="T199" s="57">
        <f>IF(OR($A199="",T$136=""),"",IFERROR(COUNTIFS('Employee Mapping'!$J$10:$J$2009,$A199,'Employee Mapping'!$K$10:$K$2009,T$134,'Employee Mapping'!$L$10:$L$2009,T$136)/COUNTA('Employee Mapping'!$G$10:$G$2009),""))</f>
        <v/>
      </c>
      <c r="U199" s="57">
        <f>IF(OR($A199="",U$136=""),"",IFERROR(COUNTIFS('Employee Mapping'!$J$10:$J$2009,$A199,'Employee Mapping'!$K$10:$K$2009,U$134,'Employee Mapping'!$L$10:$L$2009,U$136)/COUNTA('Employee Mapping'!$G$10:$G$2009),""))</f>
        <v/>
      </c>
      <c r="V199" s="57">
        <f>IF(OR($A199="",V$136=""),"",IFERROR(COUNTIFS('Employee Mapping'!$J$10:$J$2009,$A199,'Employee Mapping'!$K$10:$K$2009,V$134,'Employee Mapping'!$L$10:$L$2009,V$136)/COUNTA('Employee Mapping'!$G$10:$G$2009),""))</f>
        <v/>
      </c>
      <c r="W199" s="57">
        <f>IF(OR($A199="",W$136=""),"",IFERROR(COUNTIFS('Employee Mapping'!$J$10:$J$2009,$A199,'Employee Mapping'!$K$10:$K$2009,W$134,'Employee Mapping'!$L$10:$L$2009,W$136)/COUNTA('Employee Mapping'!$G$10:$G$2009),""))</f>
        <v/>
      </c>
      <c r="X199" s="57">
        <f>IF(OR($A199="",X$136=""),"",IFERROR(COUNTIFS('Employee Mapping'!$J$10:$J$2009,$A199,'Employee Mapping'!$K$10:$K$2009,X$134,'Employee Mapping'!$L$10:$L$2009,X$136)/COUNTA('Employee Mapping'!$G$10:$G$2009),""))</f>
        <v/>
      </c>
      <c r="Y199" s="57">
        <f>IF(OR($A199="",Y$136=""),"",IFERROR(COUNTIFS('Employee Mapping'!$J$10:$J$2009,$A199,'Employee Mapping'!$K$10:$K$2009,Y$134,'Employee Mapping'!$L$10:$L$2009,Y$136)/COUNTA('Employee Mapping'!$G$10:$G$2009),""))</f>
        <v/>
      </c>
      <c r="Z199" s="57">
        <f>IF(OR($A199="",Z$136=""),"",IFERROR(COUNTIFS('Employee Mapping'!$J$10:$J$2009,$A199,'Employee Mapping'!$K$10:$K$2009,Z$134,'Employee Mapping'!$L$10:$L$2009,Z$136)/COUNTA('Employee Mapping'!$G$10:$G$2009),""))</f>
        <v/>
      </c>
      <c r="AA199" s="57">
        <f>IF(OR($A199="",AA$136=""),"",IFERROR(COUNTIFS('Employee Mapping'!$J$10:$J$2009,$A199,'Employee Mapping'!$K$10:$K$2009,AA$134,'Employee Mapping'!$L$10:$L$2009,AA$136)/COUNTA('Employee Mapping'!$G$10:$G$2009),""))</f>
        <v/>
      </c>
      <c r="AB199" s="57">
        <f>IF(OR($A199="",AB$136=""),"",IFERROR(COUNTIFS('Employee Mapping'!$J$10:$J$2009,$A199,'Employee Mapping'!$K$10:$K$2009,AB$134,'Employee Mapping'!$L$10:$L$2009,AB$136)/COUNTA('Employee Mapping'!$G$10:$G$2009),""))</f>
        <v/>
      </c>
      <c r="AC199" s="57">
        <f>IF(OR($A199="",AC$136=""),"",IFERROR(COUNTIFS('Employee Mapping'!$J$10:$J$2009,$A199,'Employee Mapping'!$K$10:$K$2009,AC$134,'Employee Mapping'!$L$10:$L$2009,AC$136)/COUNTA('Employee Mapping'!$G$10:$G$2009),""))</f>
        <v/>
      </c>
      <c r="AD199" s="57">
        <f>IF(OR($A199="",AD$136=""),"",IFERROR(COUNTIFS('Employee Mapping'!$J$10:$J$2009,$A199,'Employee Mapping'!$K$10:$K$2009,AD$134,'Employee Mapping'!$L$10:$L$2009,AD$136)/COUNTA('Employee Mapping'!$G$10:$G$2009),""))</f>
        <v/>
      </c>
      <c r="AE199" s="57">
        <f>IF(OR($A199="",AE$136=""),"",IFERROR(COUNTIFS('Employee Mapping'!$J$10:$J$2009,$A199,'Employee Mapping'!$K$10:$K$2009,AE$134,'Employee Mapping'!$L$10:$L$2009,AE$136)/COUNTA('Employee Mapping'!$G$10:$G$2009),""))</f>
        <v/>
      </c>
      <c r="AF199" s="57">
        <f>IF(OR($A199="",AF$136=""),"",IFERROR(COUNTIFS('Employee Mapping'!$J$10:$J$2009,$A199,'Employee Mapping'!$K$10:$K$2009,AF$134,'Employee Mapping'!$L$10:$L$2009,AF$136)/COUNTA('Employee Mapping'!$G$10:$G$2009),""))</f>
        <v/>
      </c>
      <c r="AG199" s="57">
        <f>IF(OR($A199="",AG$136=""),"",IFERROR(COUNTIFS('Employee Mapping'!$J$10:$J$2009,$A199,'Employee Mapping'!$K$10:$K$2009,AG$134,'Employee Mapping'!$L$10:$L$2009,AG$136)/COUNTA('Employee Mapping'!$G$10:$G$2009),""))</f>
        <v/>
      </c>
      <c r="AH199" s="57">
        <f>IF(OR($A199="",AH$136=""),"",IFERROR(COUNTIFS('Employee Mapping'!$J$10:$J$2009,$A199,'Employee Mapping'!$K$10:$K$2009,AH$134,'Employee Mapping'!$L$10:$L$2009,AH$136)/COUNTA('Employee Mapping'!$G$10:$G$2009),""))</f>
        <v/>
      </c>
      <c r="AI199" s="57">
        <f>IF(OR($A199="",AI$136=""),"",IFERROR(COUNTIFS('Employee Mapping'!$J$10:$J$2009,$A199,'Employee Mapping'!$K$10:$K$2009,AI$134,'Employee Mapping'!$L$10:$L$2009,AI$136)/COUNTA('Employee Mapping'!$G$10:$G$2009),""))</f>
        <v/>
      </c>
      <c r="AJ199" s="57">
        <f>IF(OR($A199="",AJ$136=""),"",IFERROR(COUNTIFS('Employee Mapping'!$J$10:$J$2009,$A199,'Employee Mapping'!$K$10:$K$2009,AJ$134,'Employee Mapping'!$L$10:$L$2009,AJ$136)/COUNTA('Employee Mapping'!$G$10:$G$2009),""))</f>
        <v/>
      </c>
      <c r="AK199" s="57">
        <f>IF(OR($A199="",AK$136=""),"",IFERROR(COUNTIFS('Employee Mapping'!$J$10:$J$2009,$A199,'Employee Mapping'!$K$10:$K$2009,AK$134,'Employee Mapping'!$L$10:$L$2009,AK$136)/COUNTA('Employee Mapping'!$G$10:$G$2009),""))</f>
        <v/>
      </c>
      <c r="AL199" s="57">
        <f>IF(OR($A199="",AL$136=""),"",IFERROR(COUNTIFS('Employee Mapping'!$J$10:$J$2009,$A199,'Employee Mapping'!$K$10:$K$2009,AL$134,'Employee Mapping'!$L$10:$L$2009,AL$136)/COUNTA('Employee Mapping'!$G$10:$G$2009),""))</f>
        <v/>
      </c>
      <c r="AM199" s="57">
        <f>IF(OR($A199="",AM$136=""),"",IFERROR(COUNTIFS('Employee Mapping'!$J$10:$J$2009,$A199,'Employee Mapping'!$K$10:$K$2009,AM$134,'Employee Mapping'!$L$10:$L$2009,AM$136)/COUNTA('Employee Mapping'!$G$10:$G$2009),""))</f>
        <v/>
      </c>
      <c r="AN199" s="57">
        <f>IF(OR($A199="",AN$136=""),"",IFERROR(COUNTIFS('Employee Mapping'!$J$10:$J$2009,$A199,'Employee Mapping'!$K$10:$K$2009,AN$134,'Employee Mapping'!$L$10:$L$2009,AN$136)/COUNTA('Employee Mapping'!$G$10:$G$2009),""))</f>
        <v/>
      </c>
      <c r="AO199" s="57">
        <f>IF(OR($A199="",AO$136=""),"",IFERROR(COUNTIFS('Employee Mapping'!$J$10:$J$2009,$A199,'Employee Mapping'!$K$10:$K$2009,AO$134,'Employee Mapping'!$L$10:$L$2009,AO$136)/COUNTA('Employee Mapping'!$G$10:$G$2009),""))</f>
        <v/>
      </c>
      <c r="AP199" s="57">
        <f>IF(OR($A199="",AP$136=""),"",IFERROR(COUNTIFS('Employee Mapping'!$J$10:$J$2009,$A199,'Employee Mapping'!$K$10:$K$2009,AP$134,'Employee Mapping'!$L$10:$L$2009,AP$136)/COUNTA('Employee Mapping'!$G$10:$G$2009),""))</f>
        <v/>
      </c>
      <c r="AQ199" s="57">
        <f>IF(OR($A199="",AQ$136=""),"",IFERROR(COUNTIFS('Employee Mapping'!$J$10:$J$2009,$A199,'Employee Mapping'!$K$10:$K$2009,AQ$134,'Employee Mapping'!$L$10:$L$2009,AQ$136)/COUNTA('Employee Mapping'!$G$10:$G$2009),""))</f>
        <v/>
      </c>
      <c r="AR199" s="57">
        <f>IF(OR($A199="",AR$136=""),"",IFERROR(COUNTIFS('Employee Mapping'!$J$10:$J$2009,$A199,'Employee Mapping'!$K$10:$K$2009,AR$134,'Employee Mapping'!$L$10:$L$2009,AR$136)/COUNTA('Employee Mapping'!$G$10:$G$2009),""))</f>
        <v/>
      </c>
      <c r="AS199" s="57">
        <f>IF(OR($A199="",AS$136=""),"",IFERROR(COUNTIFS('Employee Mapping'!$J$10:$J$2009,$A199,'Employee Mapping'!$K$10:$K$2009,AS$134,'Employee Mapping'!$L$10:$L$2009,AS$136)/COUNTA('Employee Mapping'!$G$10:$G$2009),""))</f>
        <v/>
      </c>
      <c r="AT199" s="57">
        <f>IF(OR($A199="",AT$136=""),"",IFERROR(COUNTIFS('Employee Mapping'!$J$10:$J$2009,$A199,'Employee Mapping'!$K$10:$K$2009,AT$134,'Employee Mapping'!$L$10:$L$2009,AT$136)/COUNTA('Employee Mapping'!$G$10:$G$2009),""))</f>
        <v/>
      </c>
      <c r="AU199" s="57">
        <f>IF(OR($A199="",AU$136=""),"",IFERROR(COUNTIFS('Employee Mapping'!$J$10:$J$2009,$A199,'Employee Mapping'!$K$10:$K$2009,AU$134,'Employee Mapping'!$L$10:$L$2009,AU$136)/COUNTA('Employee Mapping'!$G$10:$G$2009),""))</f>
        <v/>
      </c>
      <c r="AV199" s="57">
        <f>IF(OR($A199="",AV$136=""),"",IFERROR(COUNTIFS('Employee Mapping'!$J$10:$J$2009,$A199,'Employee Mapping'!$K$10:$K$2009,AV$134,'Employee Mapping'!$L$10:$L$2009,AV$136)/COUNTA('Employee Mapping'!$G$10:$G$2009),""))</f>
        <v/>
      </c>
      <c r="AW199" s="57">
        <f>IF(OR($A199="",AW$136=""),"",IFERROR(COUNTIFS('Employee Mapping'!$J$10:$J$2009,$A199,'Employee Mapping'!$K$10:$K$2009,AW$134,'Employee Mapping'!$L$10:$L$2009,AW$136)/COUNTA('Employee Mapping'!$G$10:$G$2009),""))</f>
        <v/>
      </c>
      <c r="AX199" s="57">
        <f>IF(OR($A199="",AX$136=""),"",IFERROR(COUNTIFS('Employee Mapping'!$J$10:$J$2009,$A199,'Employee Mapping'!$K$10:$K$2009,AX$134,'Employee Mapping'!$L$10:$L$2009,AX$136)/COUNTA('Employee Mapping'!$G$10:$G$2009),""))</f>
        <v/>
      </c>
      <c r="AY199" s="57">
        <f>IF(OR($A199="",AY$136=""),"",IFERROR(COUNTIFS('Employee Mapping'!$J$10:$J$2009,$A199,'Employee Mapping'!$K$10:$K$2009,AY$134,'Employee Mapping'!$L$10:$L$2009,AY$136)/COUNTA('Employee Mapping'!$G$10:$G$2009),""))</f>
        <v/>
      </c>
      <c r="AZ199" s="57">
        <f>IF(OR($A199="",AZ$136=""),"",IFERROR(COUNTIFS('Employee Mapping'!$J$10:$J$2009,$A199,'Employee Mapping'!$K$10:$K$2009,AZ$134,'Employee Mapping'!$L$10:$L$2009,AZ$136)/COUNTA('Employee Mapping'!$G$10:$G$2009),""))</f>
        <v/>
      </c>
      <c r="BA199" s="57">
        <f>IF(OR($A199="",BA$136=""),"",IFERROR(COUNTIFS('Employee Mapping'!$J$10:$J$2009,$A199,'Employee Mapping'!$K$10:$K$2009,BA$134,'Employee Mapping'!$L$10:$L$2009,BA$136)/COUNTA('Employee Mapping'!$G$10:$G$2009),""))</f>
        <v/>
      </c>
      <c r="BB199" s="57">
        <f>IF(OR($A199="",BB$136=""),"",IFERROR(COUNTIFS('Employee Mapping'!$J$10:$J$2009,$A199,'Employee Mapping'!$K$10:$K$2009,BB$134,'Employee Mapping'!$L$10:$L$2009,BB$136)/COUNTA('Employee Mapping'!$G$10:$G$2009),""))</f>
        <v/>
      </c>
      <c r="BC199" s="57">
        <f>IF(OR($A199="",BC$136=""),"",IFERROR(COUNTIFS('Employee Mapping'!$J$10:$J$2009,$A199,'Employee Mapping'!$K$10:$K$2009,BC$134,'Employee Mapping'!$L$10:$L$2009,BC$136)/COUNTA('Employee Mapping'!$G$10:$G$2009),""))</f>
        <v/>
      </c>
      <c r="BD199" s="57">
        <f>IF(OR($A199="",BD$136=""),"",IFERROR(COUNTIFS('Employee Mapping'!$J$10:$J$2009,$A199,'Employee Mapping'!$K$10:$K$2009,BD$134,'Employee Mapping'!$L$10:$L$2009,BD$136)/COUNTA('Employee Mapping'!$G$10:$G$2009),""))</f>
        <v/>
      </c>
      <c r="BE199" s="57">
        <f>IF(OR($A199="",BE$136=""),"",IFERROR(COUNTIFS('Employee Mapping'!$J$10:$J$2009,$A199,'Employee Mapping'!$K$10:$K$2009,BE$134,'Employee Mapping'!$L$10:$L$2009,BE$136)/COUNTA('Employee Mapping'!$G$10:$G$2009),""))</f>
        <v/>
      </c>
      <c r="BF199" s="57">
        <f>IF(OR($A199="",BF$136=""),"",IFERROR(COUNTIFS('Employee Mapping'!$J$10:$J$2009,$A199,'Employee Mapping'!$K$10:$K$2009,BF$134,'Employee Mapping'!$L$10:$L$2009,BF$136)/COUNTA('Employee Mapping'!$G$10:$G$2009),""))</f>
        <v/>
      </c>
      <c r="BG199" s="57">
        <f>IF(OR($A199="",BG$136=""),"",IFERROR(COUNTIFS('Employee Mapping'!$J$10:$J$2009,$A199,'Employee Mapping'!$K$10:$K$2009,BG$134,'Employee Mapping'!$L$10:$L$2009,BG$136)/COUNTA('Employee Mapping'!$G$10:$G$2009),""))</f>
        <v/>
      </c>
      <c r="BH199" s="57">
        <f>IF(OR($A199="",BH$136=""),"",IFERROR(COUNTIFS('Employee Mapping'!$J$10:$J$2009,$A199,'Employee Mapping'!$K$10:$K$2009,BH$134,'Employee Mapping'!$L$10:$L$2009,BH$136)/COUNTA('Employee Mapping'!$G$10:$G$2009),""))</f>
        <v/>
      </c>
      <c r="BI199" s="57">
        <f>IF(OR($A199="",BI$136=""),"",IFERROR(COUNTIFS('Employee Mapping'!$J$10:$J$2009,$A199,'Employee Mapping'!$K$10:$K$2009,BI$134,'Employee Mapping'!$L$10:$L$2009,BI$136)/COUNTA('Employee Mapping'!$G$10:$G$2009),""))</f>
        <v/>
      </c>
      <c r="BJ199" s="57">
        <f>IF(OR($A199="",BJ$136=""),"",IFERROR(COUNTIFS('Employee Mapping'!$J$10:$J$2009,$A199,'Employee Mapping'!$K$10:$K$2009,BJ$134,'Employee Mapping'!$L$10:$L$2009,BJ$136)/COUNTA('Employee Mapping'!$G$10:$G$2009),""))</f>
        <v/>
      </c>
      <c r="BK199" s="57">
        <f>IF(OR($A199="",BK$136=""),"",IFERROR(COUNTIFS('Employee Mapping'!$J$10:$J$2009,$A199,'Employee Mapping'!$K$10:$K$2009,BK$134,'Employee Mapping'!$L$10:$L$2009,BK$136)/COUNTA('Employee Mapping'!$G$10:$G$2009),""))</f>
        <v/>
      </c>
      <c r="BL199" s="57">
        <f>IF(OR($A199="",BL$136=""),"",IFERROR(COUNTIFS('Employee Mapping'!$J$10:$J$2009,$A199,'Employee Mapping'!$K$10:$K$2009,BL$134,'Employee Mapping'!$L$10:$L$2009,BL$136)/COUNTA('Employee Mapping'!$G$10:$G$2009),""))</f>
        <v/>
      </c>
      <c r="BM199" s="57">
        <f>IF(OR($A199="",BM$136=""),"",IFERROR(COUNTIFS('Employee Mapping'!$J$10:$J$2009,$A199,'Employee Mapping'!$K$10:$K$2009,BM$134,'Employee Mapping'!$L$10:$L$2009,BM$136)/COUNTA('Employee Mapping'!$G$10:$G$2009),""))</f>
        <v/>
      </c>
      <c r="BN199" s="57">
        <f>IF(OR($A199="",BN$136=""),"",IFERROR(COUNTIFS('Employee Mapping'!$J$10:$J$2009,$A199,'Employee Mapping'!$K$10:$K$2009,BN$134,'Employee Mapping'!$L$10:$L$2009,BN$136)/COUNTA('Employee Mapping'!$G$10:$G$2009),""))</f>
        <v/>
      </c>
      <c r="BO199" s="57">
        <f>IF(OR($A199="",BO$136=""),"",IFERROR(COUNTIFS('Employee Mapping'!$J$10:$J$2009,$A199,'Employee Mapping'!$K$10:$K$2009,BO$134,'Employee Mapping'!$L$10:$L$2009,BO$136)/COUNTA('Employee Mapping'!$G$10:$G$2009),""))</f>
        <v/>
      </c>
      <c r="BP199" s="57">
        <f>IF(OR($A199="",BP$136=""),"",IFERROR(COUNTIFS('Employee Mapping'!$J$10:$J$2009,$A199,'Employee Mapping'!$K$10:$K$2009,BP$134,'Employee Mapping'!$L$10:$L$2009,BP$136)/COUNTA('Employee Mapping'!$G$10:$G$2009),""))</f>
        <v/>
      </c>
      <c r="BQ199" s="57">
        <f>IF(OR($A199="",BQ$136=""),"",IFERROR(COUNTIFS('Employee Mapping'!$J$10:$J$2009,$A199,'Employee Mapping'!$K$10:$K$2009,BQ$134,'Employee Mapping'!$L$10:$L$2009,BQ$136)/COUNTA('Employee Mapping'!$G$10:$G$2009),""))</f>
        <v/>
      </c>
      <c r="BR199" s="57">
        <f>IF(OR($A199="",BR$136=""),"",IFERROR(COUNTIFS('Employee Mapping'!$J$10:$J$2009,$A199,'Employee Mapping'!$K$10:$K$2009,BR$134,'Employee Mapping'!$L$10:$L$2009,BR$136)/COUNTA('Employee Mapping'!$G$10:$G$2009),""))</f>
        <v/>
      </c>
      <c r="BS199" s="57">
        <f>IF(OR($A199="",BS$136=""),"",IFERROR(COUNTIFS('Employee Mapping'!$J$10:$J$2009,$A199,'Employee Mapping'!$K$10:$K$2009,BS$134,'Employee Mapping'!$L$10:$L$2009,BS$136)/COUNTA('Employee Mapping'!$G$10:$G$2009),""))</f>
        <v/>
      </c>
      <c r="BT199" s="57">
        <f>IF(OR($A199="",BT$136=""),"",IFERROR(COUNTIFS('Employee Mapping'!$J$10:$J$2009,$A199,'Employee Mapping'!$K$10:$K$2009,BT$134,'Employee Mapping'!$L$10:$L$2009,BT$136)/COUNTA('Employee Mapping'!$G$10:$G$2009),""))</f>
        <v/>
      </c>
      <c r="BU199" s="57">
        <f>IF(OR($A199="",BU$136=""),"",IFERROR(COUNTIFS('Employee Mapping'!$J$10:$J$2009,$A199,'Employee Mapping'!$K$10:$K$2009,BU$134,'Employee Mapping'!$L$10:$L$2009,BU$136)/COUNTA('Employee Mapping'!$G$10:$G$2009),""))</f>
        <v/>
      </c>
      <c r="BV199" s="57">
        <f>IF(OR($A199="",BV$136=""),"",IFERROR(COUNTIFS('Employee Mapping'!$J$10:$J$2009,$A199,'Employee Mapping'!$K$10:$K$2009,BV$134,'Employee Mapping'!$L$10:$L$2009,BV$136)/COUNTA('Employee Mapping'!$G$10:$G$2009),""))</f>
        <v/>
      </c>
      <c r="BW199" s="57">
        <f>IF(OR($A199="",BW$136=""),"",IFERROR(COUNTIFS('Employee Mapping'!$J$10:$J$2009,$A199,'Employee Mapping'!$K$10:$K$2009,BW$134,'Employee Mapping'!$L$10:$L$2009,BW$136)/COUNTA('Employee Mapping'!$G$10:$G$2009),""))</f>
        <v/>
      </c>
      <c r="BX199" s="57">
        <f>IF(OR($A199="",BX$136=""),"",IFERROR(COUNTIFS('Employee Mapping'!$J$10:$J$2009,$A199,'Employee Mapping'!$K$10:$K$2009,BX$134,'Employee Mapping'!$L$10:$L$2009,BX$136)/COUNTA('Employee Mapping'!$G$10:$G$2009),""))</f>
        <v/>
      </c>
      <c r="BY199" s="57">
        <f>IF(OR($A199="",BY$136=""),"",IFERROR(COUNTIFS('Employee Mapping'!$J$10:$J$2009,$A199,'Employee Mapping'!$K$10:$K$2009,BY$134,'Employee Mapping'!$L$10:$L$2009,BY$136)/COUNTA('Employee Mapping'!$G$10:$G$2009),""))</f>
        <v/>
      </c>
      <c r="BZ199" s="57">
        <f>IF(OR($A199="",BZ$136=""),"",IFERROR(COUNTIFS('Employee Mapping'!$J$10:$J$2009,$A199,'Employee Mapping'!$K$10:$K$2009,BZ$134,'Employee Mapping'!$L$10:$L$2009,BZ$136)/COUNTA('Employee Mapping'!$G$10:$G$2009),""))</f>
        <v/>
      </c>
      <c r="CA199" s="57">
        <f>IF(OR($A199="",CA$136=""),"",IFERROR(COUNTIFS('Employee Mapping'!$J$10:$J$2009,$A199,'Employee Mapping'!$K$10:$K$2009,CA$134,'Employee Mapping'!$L$10:$L$2009,CA$136)/COUNTA('Employee Mapping'!$G$10:$G$2009),""))</f>
        <v/>
      </c>
      <c r="CB199" s="57">
        <f>IF(OR($A199="",CB$136=""),"",IFERROR(COUNTIFS('Employee Mapping'!$J$10:$J$2009,$A199,'Employee Mapping'!$K$10:$K$2009,CB$134,'Employee Mapping'!$L$10:$L$2009,CB$136)/COUNTA('Employee Mapping'!$G$10:$G$2009),""))</f>
        <v/>
      </c>
      <c r="CC199" s="57">
        <f>IF(OR($A199="",CC$136=""),"",IFERROR(COUNTIFS('Employee Mapping'!$J$10:$J$2009,$A199,'Employee Mapping'!$K$10:$K$2009,CC$134,'Employee Mapping'!$L$10:$L$2009,CC$136)/COUNTA('Employee Mapping'!$G$10:$G$2009),""))</f>
        <v/>
      </c>
      <c r="CD199" s="57">
        <f>IF(OR($A199="",CD$136=""),"",IFERROR(COUNTIFS('Employee Mapping'!$J$10:$J$2009,$A199,'Employee Mapping'!$K$10:$K$2009,CD$134,'Employee Mapping'!$L$10:$L$2009,CD$136)/COUNTA('Employee Mapping'!$G$10:$G$2009),""))</f>
        <v/>
      </c>
      <c r="CE199" s="57">
        <f>IF(OR($A199="",CE$136=""),"",IFERROR(COUNTIFS('Employee Mapping'!$J$10:$J$2009,$A199,'Employee Mapping'!$K$10:$K$2009,CE$134,'Employee Mapping'!$L$10:$L$2009,CE$136)/COUNTA('Employee Mapping'!$G$10:$G$2009),""))</f>
        <v/>
      </c>
      <c r="CF199" s="57">
        <f>IF(OR($A199="",CF$136=""),"",IFERROR(COUNTIFS('Employee Mapping'!$J$10:$J$2009,$A199,'Employee Mapping'!$K$10:$K$2009,CF$134,'Employee Mapping'!$L$10:$L$2009,CF$136)/COUNTA('Employee Mapping'!$G$10:$G$2009),""))</f>
        <v/>
      </c>
      <c r="CG199" s="57">
        <f>IF(OR($A199="",CG$136=""),"",IFERROR(COUNTIFS('Employee Mapping'!$J$10:$J$2009,$A199,'Employee Mapping'!$K$10:$K$2009,CG$134,'Employee Mapping'!$L$10:$L$2009,CG$136)/COUNTA('Employee Mapping'!$G$10:$G$2009),""))</f>
        <v/>
      </c>
      <c r="CH199" s="57">
        <f>IF(OR($A199="",CH$136=""),"",IFERROR(COUNTIFS('Employee Mapping'!$J$10:$J$2009,$A199,'Employee Mapping'!$K$10:$K$2009,CH$134,'Employee Mapping'!$L$10:$L$2009,CH$136)/COUNTA('Employee Mapping'!$G$10:$G$2009),""))</f>
        <v/>
      </c>
      <c r="CI199" s="57">
        <f>IF(OR($A199="",CI$136=""),"",IFERROR(COUNTIFS('Employee Mapping'!$J$10:$J$2009,$A199,'Employee Mapping'!$K$10:$K$2009,CI$134,'Employee Mapping'!$L$10:$L$2009,CI$136)/COUNTA('Employee Mapping'!$G$10:$G$2009),""))</f>
        <v/>
      </c>
      <c r="CJ199" s="57">
        <f>IF(OR($A199="",CJ$136=""),"",IFERROR(COUNTIFS('Employee Mapping'!$J$10:$J$2009,$A199,'Employee Mapping'!$K$10:$K$2009,CJ$134,'Employee Mapping'!$L$10:$L$2009,CJ$136)/COUNTA('Employee Mapping'!$G$10:$G$2009),""))</f>
        <v/>
      </c>
      <c r="CK199" s="57">
        <f>IF(OR($A199="",CK$136=""),"",IFERROR(COUNTIFS('Employee Mapping'!$J$10:$J$2009,$A199,'Employee Mapping'!$K$10:$K$2009,CK$134,'Employee Mapping'!$L$10:$L$2009,CK$136)/COUNTA('Employee Mapping'!$G$10:$G$2009),""))</f>
        <v/>
      </c>
      <c r="CL199" s="57">
        <f>IF(OR($A199="",CL$136=""),"",IFERROR(COUNTIFS('Employee Mapping'!$J$10:$J$2009,$A199,'Employee Mapping'!$K$10:$K$2009,CL$134,'Employee Mapping'!$L$10:$L$2009,CL$136)/COUNTA('Employee Mapping'!$G$10:$G$2009),""))</f>
        <v/>
      </c>
      <c r="CM199" s="57">
        <f>IF(OR($A199="",CM$136=""),"",IFERROR(COUNTIFS('Employee Mapping'!$J$10:$J$2009,$A199,'Employee Mapping'!$K$10:$K$2009,CM$134,'Employee Mapping'!$L$10:$L$2009,CM$136)/COUNTA('Employee Mapping'!$G$10:$G$2009),""))</f>
        <v/>
      </c>
      <c r="CN199" s="57">
        <f>IF(OR($A199="",CN$136=""),"",IFERROR(COUNTIFS('Employee Mapping'!$J$10:$J$2009,$A199,'Employee Mapping'!$K$10:$K$2009,CN$134,'Employee Mapping'!$L$10:$L$2009,CN$136)/COUNTA('Employee Mapping'!$G$10:$G$2009),""))</f>
        <v/>
      </c>
      <c r="CO199" s="57">
        <f>IF(OR($A199="",CO$136=""),"",IFERROR(COUNTIFS('Employee Mapping'!$J$10:$J$2009,$A199,'Employee Mapping'!$K$10:$K$2009,CO$134,'Employee Mapping'!$L$10:$L$2009,CO$136)/COUNTA('Employee Mapping'!$G$10:$G$2009),""))</f>
        <v/>
      </c>
      <c r="CP199" s="57">
        <f>IF(OR($A199="",CP$136=""),"",IFERROR(COUNTIFS('Employee Mapping'!$J$10:$J$2009,$A199,'Employee Mapping'!$K$10:$K$2009,CP$134,'Employee Mapping'!$L$10:$L$2009,CP$136)/COUNTA('Employee Mapping'!$G$10:$G$2009),""))</f>
        <v/>
      </c>
      <c r="CQ199" s="57">
        <f>IF(OR($A199="",CQ$136=""),"",IFERROR(COUNTIFS('Employee Mapping'!$J$10:$J$2009,$A199,'Employee Mapping'!$K$10:$K$2009,CQ$134,'Employee Mapping'!$L$10:$L$2009,CQ$136)/COUNTA('Employee Mapping'!$G$10:$G$2009),""))</f>
        <v/>
      </c>
      <c r="CR199" s="57">
        <f>IF(OR($A199="",CR$136=""),"",IFERROR(COUNTIFS('Employee Mapping'!$J$10:$J$2009,$A199,'Employee Mapping'!$K$10:$K$2009,CR$134,'Employee Mapping'!$L$10:$L$2009,CR$136)/COUNTA('Employee Mapping'!$G$10:$G$2009),""))</f>
        <v/>
      </c>
      <c r="CS199" s="57">
        <f>IF(OR($A199="",CS$136=""),"",IFERROR(COUNTIFS('Employee Mapping'!$J$10:$J$2009,$A199,'Employee Mapping'!$K$10:$K$2009,CS$134,'Employee Mapping'!$L$10:$L$2009,CS$136)/COUNTA('Employee Mapping'!$G$10:$G$2009),""))</f>
        <v/>
      </c>
      <c r="CT199" s="57">
        <f>IF(OR($A199="",CT$136=""),"",IFERROR(COUNTIFS('Employee Mapping'!$J$10:$J$2009,$A199,'Employee Mapping'!$K$10:$K$2009,CT$134,'Employee Mapping'!$L$10:$L$2009,CT$136)/COUNTA('Employee Mapping'!$G$10:$G$2009),""))</f>
        <v/>
      </c>
      <c r="CU199" s="58">
        <f>IF($A199="","",SUM(C199:CT199))</f>
        <v/>
      </c>
    </row>
    <row r="200">
      <c r="A200">
        <f>IF(SETUP!$C211="","",SETUP!$C211)</f>
        <v/>
      </c>
      <c r="B200" s="9">
        <f>IF(SETUP!$C211="","",SETUP!$B211&amp;" / "&amp;SETUP!$D211)</f>
        <v/>
      </c>
      <c r="C200" s="57">
        <f>IF(OR($A200="",C$136=""),"",IFERROR(COUNTIFS('Employee Mapping'!$J$10:$J$2009,$A200,'Employee Mapping'!$K$10:$K$2009,C$134,'Employee Mapping'!$L$10:$L$2009,C$136)/COUNTA('Employee Mapping'!$G$10:$G$2009),""))</f>
        <v/>
      </c>
      <c r="D200" s="57">
        <f>IF(OR($A200="",D$136=""),"",IFERROR(COUNTIFS('Employee Mapping'!$J$10:$J$2009,$A200,'Employee Mapping'!$K$10:$K$2009,D$134,'Employee Mapping'!$L$10:$L$2009,D$136)/COUNTA('Employee Mapping'!$G$10:$G$2009),""))</f>
        <v/>
      </c>
      <c r="E200" s="57">
        <f>IF(OR($A200="",E$136=""),"",IFERROR(COUNTIFS('Employee Mapping'!$J$10:$J$2009,$A200,'Employee Mapping'!$K$10:$K$2009,E$134,'Employee Mapping'!$L$10:$L$2009,E$136)/COUNTA('Employee Mapping'!$G$10:$G$2009),""))</f>
        <v/>
      </c>
      <c r="F200" s="57">
        <f>IF(OR($A200="",F$136=""),"",IFERROR(COUNTIFS('Employee Mapping'!$J$10:$J$2009,$A200,'Employee Mapping'!$K$10:$K$2009,F$134,'Employee Mapping'!$L$10:$L$2009,F$136)/COUNTA('Employee Mapping'!$G$10:$G$2009),""))</f>
        <v/>
      </c>
      <c r="G200" s="57">
        <f>IF(OR($A200="",G$136=""),"",IFERROR(COUNTIFS('Employee Mapping'!$J$10:$J$2009,$A200,'Employee Mapping'!$K$10:$K$2009,G$134,'Employee Mapping'!$L$10:$L$2009,G$136)/COUNTA('Employee Mapping'!$G$10:$G$2009),""))</f>
        <v/>
      </c>
      <c r="H200" s="57">
        <f>IF(OR($A200="",H$136=""),"",IFERROR(COUNTIFS('Employee Mapping'!$J$10:$J$2009,$A200,'Employee Mapping'!$K$10:$K$2009,H$134,'Employee Mapping'!$L$10:$L$2009,H$136)/COUNTA('Employee Mapping'!$G$10:$G$2009),""))</f>
        <v/>
      </c>
      <c r="I200" s="57">
        <f>IF(OR($A200="",I$136=""),"",IFERROR(COUNTIFS('Employee Mapping'!$J$10:$J$2009,$A200,'Employee Mapping'!$K$10:$K$2009,I$134,'Employee Mapping'!$L$10:$L$2009,I$136)/COUNTA('Employee Mapping'!$G$10:$G$2009),""))</f>
        <v/>
      </c>
      <c r="J200" s="57">
        <f>IF(OR($A200="",J$136=""),"",IFERROR(COUNTIFS('Employee Mapping'!$J$10:$J$2009,$A200,'Employee Mapping'!$K$10:$K$2009,J$134,'Employee Mapping'!$L$10:$L$2009,J$136)/COUNTA('Employee Mapping'!$G$10:$G$2009),""))</f>
        <v/>
      </c>
      <c r="K200" s="57">
        <f>IF(OR($A200="",K$136=""),"",IFERROR(COUNTIFS('Employee Mapping'!$J$10:$J$2009,$A200,'Employee Mapping'!$K$10:$K$2009,K$134,'Employee Mapping'!$L$10:$L$2009,K$136)/COUNTA('Employee Mapping'!$G$10:$G$2009),""))</f>
        <v/>
      </c>
      <c r="L200" s="57">
        <f>IF(OR($A200="",L$136=""),"",IFERROR(COUNTIFS('Employee Mapping'!$J$10:$J$2009,$A200,'Employee Mapping'!$K$10:$K$2009,L$134,'Employee Mapping'!$L$10:$L$2009,L$136)/COUNTA('Employee Mapping'!$G$10:$G$2009),""))</f>
        <v/>
      </c>
      <c r="M200" s="57">
        <f>IF(OR($A200="",M$136=""),"",IFERROR(COUNTIFS('Employee Mapping'!$J$10:$J$2009,$A200,'Employee Mapping'!$K$10:$K$2009,M$134,'Employee Mapping'!$L$10:$L$2009,M$136)/COUNTA('Employee Mapping'!$G$10:$G$2009),""))</f>
        <v/>
      </c>
      <c r="N200" s="57">
        <f>IF(OR($A200="",N$136=""),"",IFERROR(COUNTIFS('Employee Mapping'!$J$10:$J$2009,$A200,'Employee Mapping'!$K$10:$K$2009,N$134,'Employee Mapping'!$L$10:$L$2009,N$136)/COUNTA('Employee Mapping'!$G$10:$G$2009),""))</f>
        <v/>
      </c>
      <c r="O200" s="57">
        <f>IF(OR($A200="",O$136=""),"",IFERROR(COUNTIFS('Employee Mapping'!$J$10:$J$2009,$A200,'Employee Mapping'!$K$10:$K$2009,O$134,'Employee Mapping'!$L$10:$L$2009,O$136)/COUNTA('Employee Mapping'!$G$10:$G$2009),""))</f>
        <v/>
      </c>
      <c r="P200" s="57">
        <f>IF(OR($A200="",P$136=""),"",IFERROR(COUNTIFS('Employee Mapping'!$J$10:$J$2009,$A200,'Employee Mapping'!$K$10:$K$2009,P$134,'Employee Mapping'!$L$10:$L$2009,P$136)/COUNTA('Employee Mapping'!$G$10:$G$2009),""))</f>
        <v/>
      </c>
      <c r="Q200" s="57">
        <f>IF(OR($A200="",Q$136=""),"",IFERROR(COUNTIFS('Employee Mapping'!$J$10:$J$2009,$A200,'Employee Mapping'!$K$10:$K$2009,Q$134,'Employee Mapping'!$L$10:$L$2009,Q$136)/COUNTA('Employee Mapping'!$G$10:$G$2009),""))</f>
        <v/>
      </c>
      <c r="R200" s="57">
        <f>IF(OR($A200="",R$136=""),"",IFERROR(COUNTIFS('Employee Mapping'!$J$10:$J$2009,$A200,'Employee Mapping'!$K$10:$K$2009,R$134,'Employee Mapping'!$L$10:$L$2009,R$136)/COUNTA('Employee Mapping'!$G$10:$G$2009),""))</f>
        <v/>
      </c>
      <c r="S200" s="57">
        <f>IF(OR($A200="",S$136=""),"",IFERROR(COUNTIFS('Employee Mapping'!$J$10:$J$2009,$A200,'Employee Mapping'!$K$10:$K$2009,S$134,'Employee Mapping'!$L$10:$L$2009,S$136)/COUNTA('Employee Mapping'!$G$10:$G$2009),""))</f>
        <v/>
      </c>
      <c r="T200" s="57">
        <f>IF(OR($A200="",T$136=""),"",IFERROR(COUNTIFS('Employee Mapping'!$J$10:$J$2009,$A200,'Employee Mapping'!$K$10:$K$2009,T$134,'Employee Mapping'!$L$10:$L$2009,T$136)/COUNTA('Employee Mapping'!$G$10:$G$2009),""))</f>
        <v/>
      </c>
      <c r="U200" s="57">
        <f>IF(OR($A200="",U$136=""),"",IFERROR(COUNTIFS('Employee Mapping'!$J$10:$J$2009,$A200,'Employee Mapping'!$K$10:$K$2009,U$134,'Employee Mapping'!$L$10:$L$2009,U$136)/COUNTA('Employee Mapping'!$G$10:$G$2009),""))</f>
        <v/>
      </c>
      <c r="V200" s="57">
        <f>IF(OR($A200="",V$136=""),"",IFERROR(COUNTIFS('Employee Mapping'!$J$10:$J$2009,$A200,'Employee Mapping'!$K$10:$K$2009,V$134,'Employee Mapping'!$L$10:$L$2009,V$136)/COUNTA('Employee Mapping'!$G$10:$G$2009),""))</f>
        <v/>
      </c>
      <c r="W200" s="57">
        <f>IF(OR($A200="",W$136=""),"",IFERROR(COUNTIFS('Employee Mapping'!$J$10:$J$2009,$A200,'Employee Mapping'!$K$10:$K$2009,W$134,'Employee Mapping'!$L$10:$L$2009,W$136)/COUNTA('Employee Mapping'!$G$10:$G$2009),""))</f>
        <v/>
      </c>
      <c r="X200" s="57">
        <f>IF(OR($A200="",X$136=""),"",IFERROR(COUNTIFS('Employee Mapping'!$J$10:$J$2009,$A200,'Employee Mapping'!$K$10:$K$2009,X$134,'Employee Mapping'!$L$10:$L$2009,X$136)/COUNTA('Employee Mapping'!$G$10:$G$2009),""))</f>
        <v/>
      </c>
      <c r="Y200" s="57">
        <f>IF(OR($A200="",Y$136=""),"",IFERROR(COUNTIFS('Employee Mapping'!$J$10:$J$2009,$A200,'Employee Mapping'!$K$10:$K$2009,Y$134,'Employee Mapping'!$L$10:$L$2009,Y$136)/COUNTA('Employee Mapping'!$G$10:$G$2009),""))</f>
        <v/>
      </c>
      <c r="Z200" s="57">
        <f>IF(OR($A200="",Z$136=""),"",IFERROR(COUNTIFS('Employee Mapping'!$J$10:$J$2009,$A200,'Employee Mapping'!$K$10:$K$2009,Z$134,'Employee Mapping'!$L$10:$L$2009,Z$136)/COUNTA('Employee Mapping'!$G$10:$G$2009),""))</f>
        <v/>
      </c>
      <c r="AA200" s="57">
        <f>IF(OR($A200="",AA$136=""),"",IFERROR(COUNTIFS('Employee Mapping'!$J$10:$J$2009,$A200,'Employee Mapping'!$K$10:$K$2009,AA$134,'Employee Mapping'!$L$10:$L$2009,AA$136)/COUNTA('Employee Mapping'!$G$10:$G$2009),""))</f>
        <v/>
      </c>
      <c r="AB200" s="57">
        <f>IF(OR($A200="",AB$136=""),"",IFERROR(COUNTIFS('Employee Mapping'!$J$10:$J$2009,$A200,'Employee Mapping'!$K$10:$K$2009,AB$134,'Employee Mapping'!$L$10:$L$2009,AB$136)/COUNTA('Employee Mapping'!$G$10:$G$2009),""))</f>
        <v/>
      </c>
      <c r="AC200" s="57">
        <f>IF(OR($A200="",AC$136=""),"",IFERROR(COUNTIFS('Employee Mapping'!$J$10:$J$2009,$A200,'Employee Mapping'!$K$10:$K$2009,AC$134,'Employee Mapping'!$L$10:$L$2009,AC$136)/COUNTA('Employee Mapping'!$G$10:$G$2009),""))</f>
        <v/>
      </c>
      <c r="AD200" s="57">
        <f>IF(OR($A200="",AD$136=""),"",IFERROR(COUNTIFS('Employee Mapping'!$J$10:$J$2009,$A200,'Employee Mapping'!$K$10:$K$2009,AD$134,'Employee Mapping'!$L$10:$L$2009,AD$136)/COUNTA('Employee Mapping'!$G$10:$G$2009),""))</f>
        <v/>
      </c>
      <c r="AE200" s="57">
        <f>IF(OR($A200="",AE$136=""),"",IFERROR(COUNTIFS('Employee Mapping'!$J$10:$J$2009,$A200,'Employee Mapping'!$K$10:$K$2009,AE$134,'Employee Mapping'!$L$10:$L$2009,AE$136)/COUNTA('Employee Mapping'!$G$10:$G$2009),""))</f>
        <v/>
      </c>
      <c r="AF200" s="57">
        <f>IF(OR($A200="",AF$136=""),"",IFERROR(COUNTIFS('Employee Mapping'!$J$10:$J$2009,$A200,'Employee Mapping'!$K$10:$K$2009,AF$134,'Employee Mapping'!$L$10:$L$2009,AF$136)/COUNTA('Employee Mapping'!$G$10:$G$2009),""))</f>
        <v/>
      </c>
      <c r="AG200" s="57">
        <f>IF(OR($A200="",AG$136=""),"",IFERROR(COUNTIFS('Employee Mapping'!$J$10:$J$2009,$A200,'Employee Mapping'!$K$10:$K$2009,AG$134,'Employee Mapping'!$L$10:$L$2009,AG$136)/COUNTA('Employee Mapping'!$G$10:$G$2009),""))</f>
        <v/>
      </c>
      <c r="AH200" s="57">
        <f>IF(OR($A200="",AH$136=""),"",IFERROR(COUNTIFS('Employee Mapping'!$J$10:$J$2009,$A200,'Employee Mapping'!$K$10:$K$2009,AH$134,'Employee Mapping'!$L$10:$L$2009,AH$136)/COUNTA('Employee Mapping'!$G$10:$G$2009),""))</f>
        <v/>
      </c>
      <c r="AI200" s="57">
        <f>IF(OR($A200="",AI$136=""),"",IFERROR(COUNTIFS('Employee Mapping'!$J$10:$J$2009,$A200,'Employee Mapping'!$K$10:$K$2009,AI$134,'Employee Mapping'!$L$10:$L$2009,AI$136)/COUNTA('Employee Mapping'!$G$10:$G$2009),""))</f>
        <v/>
      </c>
      <c r="AJ200" s="57">
        <f>IF(OR($A200="",AJ$136=""),"",IFERROR(COUNTIFS('Employee Mapping'!$J$10:$J$2009,$A200,'Employee Mapping'!$K$10:$K$2009,AJ$134,'Employee Mapping'!$L$10:$L$2009,AJ$136)/COUNTA('Employee Mapping'!$G$10:$G$2009),""))</f>
        <v/>
      </c>
      <c r="AK200" s="57">
        <f>IF(OR($A200="",AK$136=""),"",IFERROR(COUNTIFS('Employee Mapping'!$J$10:$J$2009,$A200,'Employee Mapping'!$K$10:$K$2009,AK$134,'Employee Mapping'!$L$10:$L$2009,AK$136)/COUNTA('Employee Mapping'!$G$10:$G$2009),""))</f>
        <v/>
      </c>
      <c r="AL200" s="57">
        <f>IF(OR($A200="",AL$136=""),"",IFERROR(COUNTIFS('Employee Mapping'!$J$10:$J$2009,$A200,'Employee Mapping'!$K$10:$K$2009,AL$134,'Employee Mapping'!$L$10:$L$2009,AL$136)/COUNTA('Employee Mapping'!$G$10:$G$2009),""))</f>
        <v/>
      </c>
      <c r="AM200" s="57">
        <f>IF(OR($A200="",AM$136=""),"",IFERROR(COUNTIFS('Employee Mapping'!$J$10:$J$2009,$A200,'Employee Mapping'!$K$10:$K$2009,AM$134,'Employee Mapping'!$L$10:$L$2009,AM$136)/COUNTA('Employee Mapping'!$G$10:$G$2009),""))</f>
        <v/>
      </c>
      <c r="AN200" s="57">
        <f>IF(OR($A200="",AN$136=""),"",IFERROR(COUNTIFS('Employee Mapping'!$J$10:$J$2009,$A200,'Employee Mapping'!$K$10:$K$2009,AN$134,'Employee Mapping'!$L$10:$L$2009,AN$136)/COUNTA('Employee Mapping'!$G$10:$G$2009),""))</f>
        <v/>
      </c>
      <c r="AO200" s="57">
        <f>IF(OR($A200="",AO$136=""),"",IFERROR(COUNTIFS('Employee Mapping'!$J$10:$J$2009,$A200,'Employee Mapping'!$K$10:$K$2009,AO$134,'Employee Mapping'!$L$10:$L$2009,AO$136)/COUNTA('Employee Mapping'!$G$10:$G$2009),""))</f>
        <v/>
      </c>
      <c r="AP200" s="57">
        <f>IF(OR($A200="",AP$136=""),"",IFERROR(COUNTIFS('Employee Mapping'!$J$10:$J$2009,$A200,'Employee Mapping'!$K$10:$K$2009,AP$134,'Employee Mapping'!$L$10:$L$2009,AP$136)/COUNTA('Employee Mapping'!$G$10:$G$2009),""))</f>
        <v/>
      </c>
      <c r="AQ200" s="57">
        <f>IF(OR($A200="",AQ$136=""),"",IFERROR(COUNTIFS('Employee Mapping'!$J$10:$J$2009,$A200,'Employee Mapping'!$K$10:$K$2009,AQ$134,'Employee Mapping'!$L$10:$L$2009,AQ$136)/COUNTA('Employee Mapping'!$G$10:$G$2009),""))</f>
        <v/>
      </c>
      <c r="AR200" s="57">
        <f>IF(OR($A200="",AR$136=""),"",IFERROR(COUNTIFS('Employee Mapping'!$J$10:$J$2009,$A200,'Employee Mapping'!$K$10:$K$2009,AR$134,'Employee Mapping'!$L$10:$L$2009,AR$136)/COUNTA('Employee Mapping'!$G$10:$G$2009),""))</f>
        <v/>
      </c>
      <c r="AS200" s="57">
        <f>IF(OR($A200="",AS$136=""),"",IFERROR(COUNTIFS('Employee Mapping'!$J$10:$J$2009,$A200,'Employee Mapping'!$K$10:$K$2009,AS$134,'Employee Mapping'!$L$10:$L$2009,AS$136)/COUNTA('Employee Mapping'!$G$10:$G$2009),""))</f>
        <v/>
      </c>
      <c r="AT200" s="57">
        <f>IF(OR($A200="",AT$136=""),"",IFERROR(COUNTIFS('Employee Mapping'!$J$10:$J$2009,$A200,'Employee Mapping'!$K$10:$K$2009,AT$134,'Employee Mapping'!$L$10:$L$2009,AT$136)/COUNTA('Employee Mapping'!$G$10:$G$2009),""))</f>
        <v/>
      </c>
      <c r="AU200" s="57">
        <f>IF(OR($A200="",AU$136=""),"",IFERROR(COUNTIFS('Employee Mapping'!$J$10:$J$2009,$A200,'Employee Mapping'!$K$10:$K$2009,AU$134,'Employee Mapping'!$L$10:$L$2009,AU$136)/COUNTA('Employee Mapping'!$G$10:$G$2009),""))</f>
        <v/>
      </c>
      <c r="AV200" s="57">
        <f>IF(OR($A200="",AV$136=""),"",IFERROR(COUNTIFS('Employee Mapping'!$J$10:$J$2009,$A200,'Employee Mapping'!$K$10:$K$2009,AV$134,'Employee Mapping'!$L$10:$L$2009,AV$136)/COUNTA('Employee Mapping'!$G$10:$G$2009),""))</f>
        <v/>
      </c>
      <c r="AW200" s="57">
        <f>IF(OR($A200="",AW$136=""),"",IFERROR(COUNTIFS('Employee Mapping'!$J$10:$J$2009,$A200,'Employee Mapping'!$K$10:$K$2009,AW$134,'Employee Mapping'!$L$10:$L$2009,AW$136)/COUNTA('Employee Mapping'!$G$10:$G$2009),""))</f>
        <v/>
      </c>
      <c r="AX200" s="57">
        <f>IF(OR($A200="",AX$136=""),"",IFERROR(COUNTIFS('Employee Mapping'!$J$10:$J$2009,$A200,'Employee Mapping'!$K$10:$K$2009,AX$134,'Employee Mapping'!$L$10:$L$2009,AX$136)/COUNTA('Employee Mapping'!$G$10:$G$2009),""))</f>
        <v/>
      </c>
      <c r="AY200" s="57">
        <f>IF(OR($A200="",AY$136=""),"",IFERROR(COUNTIFS('Employee Mapping'!$J$10:$J$2009,$A200,'Employee Mapping'!$K$10:$K$2009,AY$134,'Employee Mapping'!$L$10:$L$2009,AY$136)/COUNTA('Employee Mapping'!$G$10:$G$2009),""))</f>
        <v/>
      </c>
      <c r="AZ200" s="57">
        <f>IF(OR($A200="",AZ$136=""),"",IFERROR(COUNTIFS('Employee Mapping'!$J$10:$J$2009,$A200,'Employee Mapping'!$K$10:$K$2009,AZ$134,'Employee Mapping'!$L$10:$L$2009,AZ$136)/COUNTA('Employee Mapping'!$G$10:$G$2009),""))</f>
        <v/>
      </c>
      <c r="BA200" s="57">
        <f>IF(OR($A200="",BA$136=""),"",IFERROR(COUNTIFS('Employee Mapping'!$J$10:$J$2009,$A200,'Employee Mapping'!$K$10:$K$2009,BA$134,'Employee Mapping'!$L$10:$L$2009,BA$136)/COUNTA('Employee Mapping'!$G$10:$G$2009),""))</f>
        <v/>
      </c>
      <c r="BB200" s="57">
        <f>IF(OR($A200="",BB$136=""),"",IFERROR(COUNTIFS('Employee Mapping'!$J$10:$J$2009,$A200,'Employee Mapping'!$K$10:$K$2009,BB$134,'Employee Mapping'!$L$10:$L$2009,BB$136)/COUNTA('Employee Mapping'!$G$10:$G$2009),""))</f>
        <v/>
      </c>
      <c r="BC200" s="57">
        <f>IF(OR($A200="",BC$136=""),"",IFERROR(COUNTIFS('Employee Mapping'!$J$10:$J$2009,$A200,'Employee Mapping'!$K$10:$K$2009,BC$134,'Employee Mapping'!$L$10:$L$2009,BC$136)/COUNTA('Employee Mapping'!$G$10:$G$2009),""))</f>
        <v/>
      </c>
      <c r="BD200" s="57">
        <f>IF(OR($A200="",BD$136=""),"",IFERROR(COUNTIFS('Employee Mapping'!$J$10:$J$2009,$A200,'Employee Mapping'!$K$10:$K$2009,BD$134,'Employee Mapping'!$L$10:$L$2009,BD$136)/COUNTA('Employee Mapping'!$G$10:$G$2009),""))</f>
        <v/>
      </c>
      <c r="BE200" s="57">
        <f>IF(OR($A200="",BE$136=""),"",IFERROR(COUNTIFS('Employee Mapping'!$J$10:$J$2009,$A200,'Employee Mapping'!$K$10:$K$2009,BE$134,'Employee Mapping'!$L$10:$L$2009,BE$136)/COUNTA('Employee Mapping'!$G$10:$G$2009),""))</f>
        <v/>
      </c>
      <c r="BF200" s="57">
        <f>IF(OR($A200="",BF$136=""),"",IFERROR(COUNTIFS('Employee Mapping'!$J$10:$J$2009,$A200,'Employee Mapping'!$K$10:$K$2009,BF$134,'Employee Mapping'!$L$10:$L$2009,BF$136)/COUNTA('Employee Mapping'!$G$10:$G$2009),""))</f>
        <v/>
      </c>
      <c r="BG200" s="57">
        <f>IF(OR($A200="",BG$136=""),"",IFERROR(COUNTIFS('Employee Mapping'!$J$10:$J$2009,$A200,'Employee Mapping'!$K$10:$K$2009,BG$134,'Employee Mapping'!$L$10:$L$2009,BG$136)/COUNTA('Employee Mapping'!$G$10:$G$2009),""))</f>
        <v/>
      </c>
      <c r="BH200" s="57">
        <f>IF(OR($A200="",BH$136=""),"",IFERROR(COUNTIFS('Employee Mapping'!$J$10:$J$2009,$A200,'Employee Mapping'!$K$10:$K$2009,BH$134,'Employee Mapping'!$L$10:$L$2009,BH$136)/COUNTA('Employee Mapping'!$G$10:$G$2009),""))</f>
        <v/>
      </c>
      <c r="BI200" s="57">
        <f>IF(OR($A200="",BI$136=""),"",IFERROR(COUNTIFS('Employee Mapping'!$J$10:$J$2009,$A200,'Employee Mapping'!$K$10:$K$2009,BI$134,'Employee Mapping'!$L$10:$L$2009,BI$136)/COUNTA('Employee Mapping'!$G$10:$G$2009),""))</f>
        <v/>
      </c>
      <c r="BJ200" s="57">
        <f>IF(OR($A200="",BJ$136=""),"",IFERROR(COUNTIFS('Employee Mapping'!$J$10:$J$2009,$A200,'Employee Mapping'!$K$10:$K$2009,BJ$134,'Employee Mapping'!$L$10:$L$2009,BJ$136)/COUNTA('Employee Mapping'!$G$10:$G$2009),""))</f>
        <v/>
      </c>
      <c r="BK200" s="57">
        <f>IF(OR($A200="",BK$136=""),"",IFERROR(COUNTIFS('Employee Mapping'!$J$10:$J$2009,$A200,'Employee Mapping'!$K$10:$K$2009,BK$134,'Employee Mapping'!$L$10:$L$2009,BK$136)/COUNTA('Employee Mapping'!$G$10:$G$2009),""))</f>
        <v/>
      </c>
      <c r="BL200" s="57">
        <f>IF(OR($A200="",BL$136=""),"",IFERROR(COUNTIFS('Employee Mapping'!$J$10:$J$2009,$A200,'Employee Mapping'!$K$10:$K$2009,BL$134,'Employee Mapping'!$L$10:$L$2009,BL$136)/COUNTA('Employee Mapping'!$G$10:$G$2009),""))</f>
        <v/>
      </c>
      <c r="BM200" s="57">
        <f>IF(OR($A200="",BM$136=""),"",IFERROR(COUNTIFS('Employee Mapping'!$J$10:$J$2009,$A200,'Employee Mapping'!$K$10:$K$2009,BM$134,'Employee Mapping'!$L$10:$L$2009,BM$136)/COUNTA('Employee Mapping'!$G$10:$G$2009),""))</f>
        <v/>
      </c>
      <c r="BN200" s="57">
        <f>IF(OR($A200="",BN$136=""),"",IFERROR(COUNTIFS('Employee Mapping'!$J$10:$J$2009,$A200,'Employee Mapping'!$K$10:$K$2009,BN$134,'Employee Mapping'!$L$10:$L$2009,BN$136)/COUNTA('Employee Mapping'!$G$10:$G$2009),""))</f>
        <v/>
      </c>
      <c r="BO200" s="57">
        <f>IF(OR($A200="",BO$136=""),"",IFERROR(COUNTIFS('Employee Mapping'!$J$10:$J$2009,$A200,'Employee Mapping'!$K$10:$K$2009,BO$134,'Employee Mapping'!$L$10:$L$2009,BO$136)/COUNTA('Employee Mapping'!$G$10:$G$2009),""))</f>
        <v/>
      </c>
      <c r="BP200" s="57">
        <f>IF(OR($A200="",BP$136=""),"",IFERROR(COUNTIFS('Employee Mapping'!$J$10:$J$2009,$A200,'Employee Mapping'!$K$10:$K$2009,BP$134,'Employee Mapping'!$L$10:$L$2009,BP$136)/COUNTA('Employee Mapping'!$G$10:$G$2009),""))</f>
        <v/>
      </c>
      <c r="BQ200" s="57">
        <f>IF(OR($A200="",BQ$136=""),"",IFERROR(COUNTIFS('Employee Mapping'!$J$10:$J$2009,$A200,'Employee Mapping'!$K$10:$K$2009,BQ$134,'Employee Mapping'!$L$10:$L$2009,BQ$136)/COUNTA('Employee Mapping'!$G$10:$G$2009),""))</f>
        <v/>
      </c>
      <c r="BR200" s="57">
        <f>IF(OR($A200="",BR$136=""),"",IFERROR(COUNTIFS('Employee Mapping'!$J$10:$J$2009,$A200,'Employee Mapping'!$K$10:$K$2009,BR$134,'Employee Mapping'!$L$10:$L$2009,BR$136)/COUNTA('Employee Mapping'!$G$10:$G$2009),""))</f>
        <v/>
      </c>
      <c r="BS200" s="57">
        <f>IF(OR($A200="",BS$136=""),"",IFERROR(COUNTIFS('Employee Mapping'!$J$10:$J$2009,$A200,'Employee Mapping'!$K$10:$K$2009,BS$134,'Employee Mapping'!$L$10:$L$2009,BS$136)/COUNTA('Employee Mapping'!$G$10:$G$2009),""))</f>
        <v/>
      </c>
      <c r="BT200" s="57">
        <f>IF(OR($A200="",BT$136=""),"",IFERROR(COUNTIFS('Employee Mapping'!$J$10:$J$2009,$A200,'Employee Mapping'!$K$10:$K$2009,BT$134,'Employee Mapping'!$L$10:$L$2009,BT$136)/COUNTA('Employee Mapping'!$G$10:$G$2009),""))</f>
        <v/>
      </c>
      <c r="BU200" s="57">
        <f>IF(OR($A200="",BU$136=""),"",IFERROR(COUNTIFS('Employee Mapping'!$J$10:$J$2009,$A200,'Employee Mapping'!$K$10:$K$2009,BU$134,'Employee Mapping'!$L$10:$L$2009,BU$136)/COUNTA('Employee Mapping'!$G$10:$G$2009),""))</f>
        <v/>
      </c>
      <c r="BV200" s="57">
        <f>IF(OR($A200="",BV$136=""),"",IFERROR(COUNTIFS('Employee Mapping'!$J$10:$J$2009,$A200,'Employee Mapping'!$K$10:$K$2009,BV$134,'Employee Mapping'!$L$10:$L$2009,BV$136)/COUNTA('Employee Mapping'!$G$10:$G$2009),""))</f>
        <v/>
      </c>
      <c r="BW200" s="57">
        <f>IF(OR($A200="",BW$136=""),"",IFERROR(COUNTIFS('Employee Mapping'!$J$10:$J$2009,$A200,'Employee Mapping'!$K$10:$K$2009,BW$134,'Employee Mapping'!$L$10:$L$2009,BW$136)/COUNTA('Employee Mapping'!$G$10:$G$2009),""))</f>
        <v/>
      </c>
      <c r="BX200" s="57">
        <f>IF(OR($A200="",BX$136=""),"",IFERROR(COUNTIFS('Employee Mapping'!$J$10:$J$2009,$A200,'Employee Mapping'!$K$10:$K$2009,BX$134,'Employee Mapping'!$L$10:$L$2009,BX$136)/COUNTA('Employee Mapping'!$G$10:$G$2009),""))</f>
        <v/>
      </c>
      <c r="BY200" s="57">
        <f>IF(OR($A200="",BY$136=""),"",IFERROR(COUNTIFS('Employee Mapping'!$J$10:$J$2009,$A200,'Employee Mapping'!$K$10:$K$2009,BY$134,'Employee Mapping'!$L$10:$L$2009,BY$136)/COUNTA('Employee Mapping'!$G$10:$G$2009),""))</f>
        <v/>
      </c>
      <c r="BZ200" s="57">
        <f>IF(OR($A200="",BZ$136=""),"",IFERROR(COUNTIFS('Employee Mapping'!$J$10:$J$2009,$A200,'Employee Mapping'!$K$10:$K$2009,BZ$134,'Employee Mapping'!$L$10:$L$2009,BZ$136)/COUNTA('Employee Mapping'!$G$10:$G$2009),""))</f>
        <v/>
      </c>
      <c r="CA200" s="57">
        <f>IF(OR($A200="",CA$136=""),"",IFERROR(COUNTIFS('Employee Mapping'!$J$10:$J$2009,$A200,'Employee Mapping'!$K$10:$K$2009,CA$134,'Employee Mapping'!$L$10:$L$2009,CA$136)/COUNTA('Employee Mapping'!$G$10:$G$2009),""))</f>
        <v/>
      </c>
      <c r="CB200" s="57">
        <f>IF(OR($A200="",CB$136=""),"",IFERROR(COUNTIFS('Employee Mapping'!$J$10:$J$2009,$A200,'Employee Mapping'!$K$10:$K$2009,CB$134,'Employee Mapping'!$L$10:$L$2009,CB$136)/COUNTA('Employee Mapping'!$G$10:$G$2009),""))</f>
        <v/>
      </c>
      <c r="CC200" s="57">
        <f>IF(OR($A200="",CC$136=""),"",IFERROR(COUNTIFS('Employee Mapping'!$J$10:$J$2009,$A200,'Employee Mapping'!$K$10:$K$2009,CC$134,'Employee Mapping'!$L$10:$L$2009,CC$136)/COUNTA('Employee Mapping'!$G$10:$G$2009),""))</f>
        <v/>
      </c>
      <c r="CD200" s="57">
        <f>IF(OR($A200="",CD$136=""),"",IFERROR(COUNTIFS('Employee Mapping'!$J$10:$J$2009,$A200,'Employee Mapping'!$K$10:$K$2009,CD$134,'Employee Mapping'!$L$10:$L$2009,CD$136)/COUNTA('Employee Mapping'!$G$10:$G$2009),""))</f>
        <v/>
      </c>
      <c r="CE200" s="57">
        <f>IF(OR($A200="",CE$136=""),"",IFERROR(COUNTIFS('Employee Mapping'!$J$10:$J$2009,$A200,'Employee Mapping'!$K$10:$K$2009,CE$134,'Employee Mapping'!$L$10:$L$2009,CE$136)/COUNTA('Employee Mapping'!$G$10:$G$2009),""))</f>
        <v/>
      </c>
      <c r="CF200" s="57">
        <f>IF(OR($A200="",CF$136=""),"",IFERROR(COUNTIFS('Employee Mapping'!$J$10:$J$2009,$A200,'Employee Mapping'!$K$10:$K$2009,CF$134,'Employee Mapping'!$L$10:$L$2009,CF$136)/COUNTA('Employee Mapping'!$G$10:$G$2009),""))</f>
        <v/>
      </c>
      <c r="CG200" s="57">
        <f>IF(OR($A200="",CG$136=""),"",IFERROR(COUNTIFS('Employee Mapping'!$J$10:$J$2009,$A200,'Employee Mapping'!$K$10:$K$2009,CG$134,'Employee Mapping'!$L$10:$L$2009,CG$136)/COUNTA('Employee Mapping'!$G$10:$G$2009),""))</f>
        <v/>
      </c>
      <c r="CH200" s="57">
        <f>IF(OR($A200="",CH$136=""),"",IFERROR(COUNTIFS('Employee Mapping'!$J$10:$J$2009,$A200,'Employee Mapping'!$K$10:$K$2009,CH$134,'Employee Mapping'!$L$10:$L$2009,CH$136)/COUNTA('Employee Mapping'!$G$10:$G$2009),""))</f>
        <v/>
      </c>
      <c r="CI200" s="57">
        <f>IF(OR($A200="",CI$136=""),"",IFERROR(COUNTIFS('Employee Mapping'!$J$10:$J$2009,$A200,'Employee Mapping'!$K$10:$K$2009,CI$134,'Employee Mapping'!$L$10:$L$2009,CI$136)/COUNTA('Employee Mapping'!$G$10:$G$2009),""))</f>
        <v/>
      </c>
      <c r="CJ200" s="57">
        <f>IF(OR($A200="",CJ$136=""),"",IFERROR(COUNTIFS('Employee Mapping'!$J$10:$J$2009,$A200,'Employee Mapping'!$K$10:$K$2009,CJ$134,'Employee Mapping'!$L$10:$L$2009,CJ$136)/COUNTA('Employee Mapping'!$G$10:$G$2009),""))</f>
        <v/>
      </c>
      <c r="CK200" s="57">
        <f>IF(OR($A200="",CK$136=""),"",IFERROR(COUNTIFS('Employee Mapping'!$J$10:$J$2009,$A200,'Employee Mapping'!$K$10:$K$2009,CK$134,'Employee Mapping'!$L$10:$L$2009,CK$136)/COUNTA('Employee Mapping'!$G$10:$G$2009),""))</f>
        <v/>
      </c>
      <c r="CL200" s="57">
        <f>IF(OR($A200="",CL$136=""),"",IFERROR(COUNTIFS('Employee Mapping'!$J$10:$J$2009,$A200,'Employee Mapping'!$K$10:$K$2009,CL$134,'Employee Mapping'!$L$10:$L$2009,CL$136)/COUNTA('Employee Mapping'!$G$10:$G$2009),""))</f>
        <v/>
      </c>
      <c r="CM200" s="57">
        <f>IF(OR($A200="",CM$136=""),"",IFERROR(COUNTIFS('Employee Mapping'!$J$10:$J$2009,$A200,'Employee Mapping'!$K$10:$K$2009,CM$134,'Employee Mapping'!$L$10:$L$2009,CM$136)/COUNTA('Employee Mapping'!$G$10:$G$2009),""))</f>
        <v/>
      </c>
      <c r="CN200" s="57">
        <f>IF(OR($A200="",CN$136=""),"",IFERROR(COUNTIFS('Employee Mapping'!$J$10:$J$2009,$A200,'Employee Mapping'!$K$10:$K$2009,CN$134,'Employee Mapping'!$L$10:$L$2009,CN$136)/COUNTA('Employee Mapping'!$G$10:$G$2009),""))</f>
        <v/>
      </c>
      <c r="CO200" s="57">
        <f>IF(OR($A200="",CO$136=""),"",IFERROR(COUNTIFS('Employee Mapping'!$J$10:$J$2009,$A200,'Employee Mapping'!$K$10:$K$2009,CO$134,'Employee Mapping'!$L$10:$L$2009,CO$136)/COUNTA('Employee Mapping'!$G$10:$G$2009),""))</f>
        <v/>
      </c>
      <c r="CP200" s="57">
        <f>IF(OR($A200="",CP$136=""),"",IFERROR(COUNTIFS('Employee Mapping'!$J$10:$J$2009,$A200,'Employee Mapping'!$K$10:$K$2009,CP$134,'Employee Mapping'!$L$10:$L$2009,CP$136)/COUNTA('Employee Mapping'!$G$10:$G$2009),""))</f>
        <v/>
      </c>
      <c r="CQ200" s="57">
        <f>IF(OR($A200="",CQ$136=""),"",IFERROR(COUNTIFS('Employee Mapping'!$J$10:$J$2009,$A200,'Employee Mapping'!$K$10:$K$2009,CQ$134,'Employee Mapping'!$L$10:$L$2009,CQ$136)/COUNTA('Employee Mapping'!$G$10:$G$2009),""))</f>
        <v/>
      </c>
      <c r="CR200" s="57">
        <f>IF(OR($A200="",CR$136=""),"",IFERROR(COUNTIFS('Employee Mapping'!$J$10:$J$2009,$A200,'Employee Mapping'!$K$10:$K$2009,CR$134,'Employee Mapping'!$L$10:$L$2009,CR$136)/COUNTA('Employee Mapping'!$G$10:$G$2009),""))</f>
        <v/>
      </c>
      <c r="CS200" s="57">
        <f>IF(OR($A200="",CS$136=""),"",IFERROR(COUNTIFS('Employee Mapping'!$J$10:$J$2009,$A200,'Employee Mapping'!$K$10:$K$2009,CS$134,'Employee Mapping'!$L$10:$L$2009,CS$136)/COUNTA('Employee Mapping'!$G$10:$G$2009),""))</f>
        <v/>
      </c>
      <c r="CT200" s="57">
        <f>IF(OR($A200="",CT$136=""),"",IFERROR(COUNTIFS('Employee Mapping'!$J$10:$J$2009,$A200,'Employee Mapping'!$K$10:$K$2009,CT$134,'Employee Mapping'!$L$10:$L$2009,CT$136)/COUNTA('Employee Mapping'!$G$10:$G$2009),""))</f>
        <v/>
      </c>
      <c r="CU200" s="58">
        <f>IF($A200="","",SUM(C200:CT200))</f>
        <v/>
      </c>
    </row>
    <row r="201">
      <c r="A201">
        <f>IF(SETUP!$C212="","",SETUP!$C212)</f>
        <v/>
      </c>
      <c r="B201" s="9">
        <f>IF(SETUP!$C212="","",SETUP!$B212&amp;" / "&amp;SETUP!$D212)</f>
        <v/>
      </c>
      <c r="C201" s="57">
        <f>IF(OR($A201="",C$136=""),"",IFERROR(COUNTIFS('Employee Mapping'!$J$10:$J$2009,$A201,'Employee Mapping'!$K$10:$K$2009,C$134,'Employee Mapping'!$L$10:$L$2009,C$136)/COUNTA('Employee Mapping'!$G$10:$G$2009),""))</f>
        <v/>
      </c>
      <c r="D201" s="57">
        <f>IF(OR($A201="",D$136=""),"",IFERROR(COUNTIFS('Employee Mapping'!$J$10:$J$2009,$A201,'Employee Mapping'!$K$10:$K$2009,D$134,'Employee Mapping'!$L$10:$L$2009,D$136)/COUNTA('Employee Mapping'!$G$10:$G$2009),""))</f>
        <v/>
      </c>
      <c r="E201" s="57">
        <f>IF(OR($A201="",E$136=""),"",IFERROR(COUNTIFS('Employee Mapping'!$J$10:$J$2009,$A201,'Employee Mapping'!$K$10:$K$2009,E$134,'Employee Mapping'!$L$10:$L$2009,E$136)/COUNTA('Employee Mapping'!$G$10:$G$2009),""))</f>
        <v/>
      </c>
      <c r="F201" s="57">
        <f>IF(OR($A201="",F$136=""),"",IFERROR(COUNTIFS('Employee Mapping'!$J$10:$J$2009,$A201,'Employee Mapping'!$K$10:$K$2009,F$134,'Employee Mapping'!$L$10:$L$2009,F$136)/COUNTA('Employee Mapping'!$G$10:$G$2009),""))</f>
        <v/>
      </c>
      <c r="G201" s="57">
        <f>IF(OR($A201="",G$136=""),"",IFERROR(COUNTIFS('Employee Mapping'!$J$10:$J$2009,$A201,'Employee Mapping'!$K$10:$K$2009,G$134,'Employee Mapping'!$L$10:$L$2009,G$136)/COUNTA('Employee Mapping'!$G$10:$G$2009),""))</f>
        <v/>
      </c>
      <c r="H201" s="57">
        <f>IF(OR($A201="",H$136=""),"",IFERROR(COUNTIFS('Employee Mapping'!$J$10:$J$2009,$A201,'Employee Mapping'!$K$10:$K$2009,H$134,'Employee Mapping'!$L$10:$L$2009,H$136)/COUNTA('Employee Mapping'!$G$10:$G$2009),""))</f>
        <v/>
      </c>
      <c r="I201" s="57">
        <f>IF(OR($A201="",I$136=""),"",IFERROR(COUNTIFS('Employee Mapping'!$J$10:$J$2009,$A201,'Employee Mapping'!$K$10:$K$2009,I$134,'Employee Mapping'!$L$10:$L$2009,I$136)/COUNTA('Employee Mapping'!$G$10:$G$2009),""))</f>
        <v/>
      </c>
      <c r="J201" s="57">
        <f>IF(OR($A201="",J$136=""),"",IFERROR(COUNTIFS('Employee Mapping'!$J$10:$J$2009,$A201,'Employee Mapping'!$K$10:$K$2009,J$134,'Employee Mapping'!$L$10:$L$2009,J$136)/COUNTA('Employee Mapping'!$G$10:$G$2009),""))</f>
        <v/>
      </c>
      <c r="K201" s="57">
        <f>IF(OR($A201="",K$136=""),"",IFERROR(COUNTIFS('Employee Mapping'!$J$10:$J$2009,$A201,'Employee Mapping'!$K$10:$K$2009,K$134,'Employee Mapping'!$L$10:$L$2009,K$136)/COUNTA('Employee Mapping'!$G$10:$G$2009),""))</f>
        <v/>
      </c>
      <c r="L201" s="57">
        <f>IF(OR($A201="",L$136=""),"",IFERROR(COUNTIFS('Employee Mapping'!$J$10:$J$2009,$A201,'Employee Mapping'!$K$10:$K$2009,L$134,'Employee Mapping'!$L$10:$L$2009,L$136)/COUNTA('Employee Mapping'!$G$10:$G$2009),""))</f>
        <v/>
      </c>
      <c r="M201" s="57">
        <f>IF(OR($A201="",M$136=""),"",IFERROR(COUNTIFS('Employee Mapping'!$J$10:$J$2009,$A201,'Employee Mapping'!$K$10:$K$2009,M$134,'Employee Mapping'!$L$10:$L$2009,M$136)/COUNTA('Employee Mapping'!$G$10:$G$2009),""))</f>
        <v/>
      </c>
      <c r="N201" s="57">
        <f>IF(OR($A201="",N$136=""),"",IFERROR(COUNTIFS('Employee Mapping'!$J$10:$J$2009,$A201,'Employee Mapping'!$K$10:$K$2009,N$134,'Employee Mapping'!$L$10:$L$2009,N$136)/COUNTA('Employee Mapping'!$G$10:$G$2009),""))</f>
        <v/>
      </c>
      <c r="O201" s="57">
        <f>IF(OR($A201="",O$136=""),"",IFERROR(COUNTIFS('Employee Mapping'!$J$10:$J$2009,$A201,'Employee Mapping'!$K$10:$K$2009,O$134,'Employee Mapping'!$L$10:$L$2009,O$136)/COUNTA('Employee Mapping'!$G$10:$G$2009),""))</f>
        <v/>
      </c>
      <c r="P201" s="57">
        <f>IF(OR($A201="",P$136=""),"",IFERROR(COUNTIFS('Employee Mapping'!$J$10:$J$2009,$A201,'Employee Mapping'!$K$10:$K$2009,P$134,'Employee Mapping'!$L$10:$L$2009,P$136)/COUNTA('Employee Mapping'!$G$10:$G$2009),""))</f>
        <v/>
      </c>
      <c r="Q201" s="57">
        <f>IF(OR($A201="",Q$136=""),"",IFERROR(COUNTIFS('Employee Mapping'!$J$10:$J$2009,$A201,'Employee Mapping'!$K$10:$K$2009,Q$134,'Employee Mapping'!$L$10:$L$2009,Q$136)/COUNTA('Employee Mapping'!$G$10:$G$2009),""))</f>
        <v/>
      </c>
      <c r="R201" s="57">
        <f>IF(OR($A201="",R$136=""),"",IFERROR(COUNTIFS('Employee Mapping'!$J$10:$J$2009,$A201,'Employee Mapping'!$K$10:$K$2009,R$134,'Employee Mapping'!$L$10:$L$2009,R$136)/COUNTA('Employee Mapping'!$G$10:$G$2009),""))</f>
        <v/>
      </c>
      <c r="S201" s="57">
        <f>IF(OR($A201="",S$136=""),"",IFERROR(COUNTIFS('Employee Mapping'!$J$10:$J$2009,$A201,'Employee Mapping'!$K$10:$K$2009,S$134,'Employee Mapping'!$L$10:$L$2009,S$136)/COUNTA('Employee Mapping'!$G$10:$G$2009),""))</f>
        <v/>
      </c>
      <c r="T201" s="57">
        <f>IF(OR($A201="",T$136=""),"",IFERROR(COUNTIFS('Employee Mapping'!$J$10:$J$2009,$A201,'Employee Mapping'!$K$10:$K$2009,T$134,'Employee Mapping'!$L$10:$L$2009,T$136)/COUNTA('Employee Mapping'!$G$10:$G$2009),""))</f>
        <v/>
      </c>
      <c r="U201" s="57">
        <f>IF(OR($A201="",U$136=""),"",IFERROR(COUNTIFS('Employee Mapping'!$J$10:$J$2009,$A201,'Employee Mapping'!$K$10:$K$2009,U$134,'Employee Mapping'!$L$10:$L$2009,U$136)/COUNTA('Employee Mapping'!$G$10:$G$2009),""))</f>
        <v/>
      </c>
      <c r="V201" s="57">
        <f>IF(OR($A201="",V$136=""),"",IFERROR(COUNTIFS('Employee Mapping'!$J$10:$J$2009,$A201,'Employee Mapping'!$K$10:$K$2009,V$134,'Employee Mapping'!$L$10:$L$2009,V$136)/COUNTA('Employee Mapping'!$G$10:$G$2009),""))</f>
        <v/>
      </c>
      <c r="W201" s="57">
        <f>IF(OR($A201="",W$136=""),"",IFERROR(COUNTIFS('Employee Mapping'!$J$10:$J$2009,$A201,'Employee Mapping'!$K$10:$K$2009,W$134,'Employee Mapping'!$L$10:$L$2009,W$136)/COUNTA('Employee Mapping'!$G$10:$G$2009),""))</f>
        <v/>
      </c>
      <c r="X201" s="57">
        <f>IF(OR($A201="",X$136=""),"",IFERROR(COUNTIFS('Employee Mapping'!$J$10:$J$2009,$A201,'Employee Mapping'!$K$10:$K$2009,X$134,'Employee Mapping'!$L$10:$L$2009,X$136)/COUNTA('Employee Mapping'!$G$10:$G$2009),""))</f>
        <v/>
      </c>
      <c r="Y201" s="57">
        <f>IF(OR($A201="",Y$136=""),"",IFERROR(COUNTIFS('Employee Mapping'!$J$10:$J$2009,$A201,'Employee Mapping'!$K$10:$K$2009,Y$134,'Employee Mapping'!$L$10:$L$2009,Y$136)/COUNTA('Employee Mapping'!$G$10:$G$2009),""))</f>
        <v/>
      </c>
      <c r="Z201" s="57">
        <f>IF(OR($A201="",Z$136=""),"",IFERROR(COUNTIFS('Employee Mapping'!$J$10:$J$2009,$A201,'Employee Mapping'!$K$10:$K$2009,Z$134,'Employee Mapping'!$L$10:$L$2009,Z$136)/COUNTA('Employee Mapping'!$G$10:$G$2009),""))</f>
        <v/>
      </c>
      <c r="AA201" s="57">
        <f>IF(OR($A201="",AA$136=""),"",IFERROR(COUNTIFS('Employee Mapping'!$J$10:$J$2009,$A201,'Employee Mapping'!$K$10:$K$2009,AA$134,'Employee Mapping'!$L$10:$L$2009,AA$136)/COUNTA('Employee Mapping'!$G$10:$G$2009),""))</f>
        <v/>
      </c>
      <c r="AB201" s="57">
        <f>IF(OR($A201="",AB$136=""),"",IFERROR(COUNTIFS('Employee Mapping'!$J$10:$J$2009,$A201,'Employee Mapping'!$K$10:$K$2009,AB$134,'Employee Mapping'!$L$10:$L$2009,AB$136)/COUNTA('Employee Mapping'!$G$10:$G$2009),""))</f>
        <v/>
      </c>
      <c r="AC201" s="57">
        <f>IF(OR($A201="",AC$136=""),"",IFERROR(COUNTIFS('Employee Mapping'!$J$10:$J$2009,$A201,'Employee Mapping'!$K$10:$K$2009,AC$134,'Employee Mapping'!$L$10:$L$2009,AC$136)/COUNTA('Employee Mapping'!$G$10:$G$2009),""))</f>
        <v/>
      </c>
      <c r="AD201" s="57">
        <f>IF(OR($A201="",AD$136=""),"",IFERROR(COUNTIFS('Employee Mapping'!$J$10:$J$2009,$A201,'Employee Mapping'!$K$10:$K$2009,AD$134,'Employee Mapping'!$L$10:$L$2009,AD$136)/COUNTA('Employee Mapping'!$G$10:$G$2009),""))</f>
        <v/>
      </c>
      <c r="AE201" s="57">
        <f>IF(OR($A201="",AE$136=""),"",IFERROR(COUNTIFS('Employee Mapping'!$J$10:$J$2009,$A201,'Employee Mapping'!$K$10:$K$2009,AE$134,'Employee Mapping'!$L$10:$L$2009,AE$136)/COUNTA('Employee Mapping'!$G$10:$G$2009),""))</f>
        <v/>
      </c>
      <c r="AF201" s="57">
        <f>IF(OR($A201="",AF$136=""),"",IFERROR(COUNTIFS('Employee Mapping'!$J$10:$J$2009,$A201,'Employee Mapping'!$K$10:$K$2009,AF$134,'Employee Mapping'!$L$10:$L$2009,AF$136)/COUNTA('Employee Mapping'!$G$10:$G$2009),""))</f>
        <v/>
      </c>
      <c r="AG201" s="57">
        <f>IF(OR($A201="",AG$136=""),"",IFERROR(COUNTIFS('Employee Mapping'!$J$10:$J$2009,$A201,'Employee Mapping'!$K$10:$K$2009,AG$134,'Employee Mapping'!$L$10:$L$2009,AG$136)/COUNTA('Employee Mapping'!$G$10:$G$2009),""))</f>
        <v/>
      </c>
      <c r="AH201" s="57">
        <f>IF(OR($A201="",AH$136=""),"",IFERROR(COUNTIFS('Employee Mapping'!$J$10:$J$2009,$A201,'Employee Mapping'!$K$10:$K$2009,AH$134,'Employee Mapping'!$L$10:$L$2009,AH$136)/COUNTA('Employee Mapping'!$G$10:$G$2009),""))</f>
        <v/>
      </c>
      <c r="AI201" s="57">
        <f>IF(OR($A201="",AI$136=""),"",IFERROR(COUNTIFS('Employee Mapping'!$J$10:$J$2009,$A201,'Employee Mapping'!$K$10:$K$2009,AI$134,'Employee Mapping'!$L$10:$L$2009,AI$136)/COUNTA('Employee Mapping'!$G$10:$G$2009),""))</f>
        <v/>
      </c>
      <c r="AJ201" s="57">
        <f>IF(OR($A201="",AJ$136=""),"",IFERROR(COUNTIFS('Employee Mapping'!$J$10:$J$2009,$A201,'Employee Mapping'!$K$10:$K$2009,AJ$134,'Employee Mapping'!$L$10:$L$2009,AJ$136)/COUNTA('Employee Mapping'!$G$10:$G$2009),""))</f>
        <v/>
      </c>
      <c r="AK201" s="57">
        <f>IF(OR($A201="",AK$136=""),"",IFERROR(COUNTIFS('Employee Mapping'!$J$10:$J$2009,$A201,'Employee Mapping'!$K$10:$K$2009,AK$134,'Employee Mapping'!$L$10:$L$2009,AK$136)/COUNTA('Employee Mapping'!$G$10:$G$2009),""))</f>
        <v/>
      </c>
      <c r="AL201" s="57">
        <f>IF(OR($A201="",AL$136=""),"",IFERROR(COUNTIFS('Employee Mapping'!$J$10:$J$2009,$A201,'Employee Mapping'!$K$10:$K$2009,AL$134,'Employee Mapping'!$L$10:$L$2009,AL$136)/COUNTA('Employee Mapping'!$G$10:$G$2009),""))</f>
        <v/>
      </c>
      <c r="AM201" s="57">
        <f>IF(OR($A201="",AM$136=""),"",IFERROR(COUNTIFS('Employee Mapping'!$J$10:$J$2009,$A201,'Employee Mapping'!$K$10:$K$2009,AM$134,'Employee Mapping'!$L$10:$L$2009,AM$136)/COUNTA('Employee Mapping'!$G$10:$G$2009),""))</f>
        <v/>
      </c>
      <c r="AN201" s="57">
        <f>IF(OR($A201="",AN$136=""),"",IFERROR(COUNTIFS('Employee Mapping'!$J$10:$J$2009,$A201,'Employee Mapping'!$K$10:$K$2009,AN$134,'Employee Mapping'!$L$10:$L$2009,AN$136)/COUNTA('Employee Mapping'!$G$10:$G$2009),""))</f>
        <v/>
      </c>
      <c r="AO201" s="57">
        <f>IF(OR($A201="",AO$136=""),"",IFERROR(COUNTIFS('Employee Mapping'!$J$10:$J$2009,$A201,'Employee Mapping'!$K$10:$K$2009,AO$134,'Employee Mapping'!$L$10:$L$2009,AO$136)/COUNTA('Employee Mapping'!$G$10:$G$2009),""))</f>
        <v/>
      </c>
      <c r="AP201" s="57">
        <f>IF(OR($A201="",AP$136=""),"",IFERROR(COUNTIFS('Employee Mapping'!$J$10:$J$2009,$A201,'Employee Mapping'!$K$10:$K$2009,AP$134,'Employee Mapping'!$L$10:$L$2009,AP$136)/COUNTA('Employee Mapping'!$G$10:$G$2009),""))</f>
        <v/>
      </c>
      <c r="AQ201" s="57">
        <f>IF(OR($A201="",AQ$136=""),"",IFERROR(COUNTIFS('Employee Mapping'!$J$10:$J$2009,$A201,'Employee Mapping'!$K$10:$K$2009,AQ$134,'Employee Mapping'!$L$10:$L$2009,AQ$136)/COUNTA('Employee Mapping'!$G$10:$G$2009),""))</f>
        <v/>
      </c>
      <c r="AR201" s="57">
        <f>IF(OR($A201="",AR$136=""),"",IFERROR(COUNTIFS('Employee Mapping'!$J$10:$J$2009,$A201,'Employee Mapping'!$K$10:$K$2009,AR$134,'Employee Mapping'!$L$10:$L$2009,AR$136)/COUNTA('Employee Mapping'!$G$10:$G$2009),""))</f>
        <v/>
      </c>
      <c r="AS201" s="57">
        <f>IF(OR($A201="",AS$136=""),"",IFERROR(COUNTIFS('Employee Mapping'!$J$10:$J$2009,$A201,'Employee Mapping'!$K$10:$K$2009,AS$134,'Employee Mapping'!$L$10:$L$2009,AS$136)/COUNTA('Employee Mapping'!$G$10:$G$2009),""))</f>
        <v/>
      </c>
      <c r="AT201" s="57">
        <f>IF(OR($A201="",AT$136=""),"",IFERROR(COUNTIFS('Employee Mapping'!$J$10:$J$2009,$A201,'Employee Mapping'!$K$10:$K$2009,AT$134,'Employee Mapping'!$L$10:$L$2009,AT$136)/COUNTA('Employee Mapping'!$G$10:$G$2009),""))</f>
        <v/>
      </c>
      <c r="AU201" s="57">
        <f>IF(OR($A201="",AU$136=""),"",IFERROR(COUNTIFS('Employee Mapping'!$J$10:$J$2009,$A201,'Employee Mapping'!$K$10:$K$2009,AU$134,'Employee Mapping'!$L$10:$L$2009,AU$136)/COUNTA('Employee Mapping'!$G$10:$G$2009),""))</f>
        <v/>
      </c>
      <c r="AV201" s="57">
        <f>IF(OR($A201="",AV$136=""),"",IFERROR(COUNTIFS('Employee Mapping'!$J$10:$J$2009,$A201,'Employee Mapping'!$K$10:$K$2009,AV$134,'Employee Mapping'!$L$10:$L$2009,AV$136)/COUNTA('Employee Mapping'!$G$10:$G$2009),""))</f>
        <v/>
      </c>
      <c r="AW201" s="57">
        <f>IF(OR($A201="",AW$136=""),"",IFERROR(COUNTIFS('Employee Mapping'!$J$10:$J$2009,$A201,'Employee Mapping'!$K$10:$K$2009,AW$134,'Employee Mapping'!$L$10:$L$2009,AW$136)/COUNTA('Employee Mapping'!$G$10:$G$2009),""))</f>
        <v/>
      </c>
      <c r="AX201" s="57">
        <f>IF(OR($A201="",AX$136=""),"",IFERROR(COUNTIFS('Employee Mapping'!$J$10:$J$2009,$A201,'Employee Mapping'!$K$10:$K$2009,AX$134,'Employee Mapping'!$L$10:$L$2009,AX$136)/COUNTA('Employee Mapping'!$G$10:$G$2009),""))</f>
        <v/>
      </c>
      <c r="AY201" s="57">
        <f>IF(OR($A201="",AY$136=""),"",IFERROR(COUNTIFS('Employee Mapping'!$J$10:$J$2009,$A201,'Employee Mapping'!$K$10:$K$2009,AY$134,'Employee Mapping'!$L$10:$L$2009,AY$136)/COUNTA('Employee Mapping'!$G$10:$G$2009),""))</f>
        <v/>
      </c>
      <c r="AZ201" s="57">
        <f>IF(OR($A201="",AZ$136=""),"",IFERROR(COUNTIFS('Employee Mapping'!$J$10:$J$2009,$A201,'Employee Mapping'!$K$10:$K$2009,AZ$134,'Employee Mapping'!$L$10:$L$2009,AZ$136)/COUNTA('Employee Mapping'!$G$10:$G$2009),""))</f>
        <v/>
      </c>
      <c r="BA201" s="57">
        <f>IF(OR($A201="",BA$136=""),"",IFERROR(COUNTIFS('Employee Mapping'!$J$10:$J$2009,$A201,'Employee Mapping'!$K$10:$K$2009,BA$134,'Employee Mapping'!$L$10:$L$2009,BA$136)/COUNTA('Employee Mapping'!$G$10:$G$2009),""))</f>
        <v/>
      </c>
      <c r="BB201" s="57">
        <f>IF(OR($A201="",BB$136=""),"",IFERROR(COUNTIFS('Employee Mapping'!$J$10:$J$2009,$A201,'Employee Mapping'!$K$10:$K$2009,BB$134,'Employee Mapping'!$L$10:$L$2009,BB$136)/COUNTA('Employee Mapping'!$G$10:$G$2009),""))</f>
        <v/>
      </c>
      <c r="BC201" s="57">
        <f>IF(OR($A201="",BC$136=""),"",IFERROR(COUNTIFS('Employee Mapping'!$J$10:$J$2009,$A201,'Employee Mapping'!$K$10:$K$2009,BC$134,'Employee Mapping'!$L$10:$L$2009,BC$136)/COUNTA('Employee Mapping'!$G$10:$G$2009),""))</f>
        <v/>
      </c>
      <c r="BD201" s="57">
        <f>IF(OR($A201="",BD$136=""),"",IFERROR(COUNTIFS('Employee Mapping'!$J$10:$J$2009,$A201,'Employee Mapping'!$K$10:$K$2009,BD$134,'Employee Mapping'!$L$10:$L$2009,BD$136)/COUNTA('Employee Mapping'!$G$10:$G$2009),""))</f>
        <v/>
      </c>
      <c r="BE201" s="57">
        <f>IF(OR($A201="",BE$136=""),"",IFERROR(COUNTIFS('Employee Mapping'!$J$10:$J$2009,$A201,'Employee Mapping'!$K$10:$K$2009,BE$134,'Employee Mapping'!$L$10:$L$2009,BE$136)/COUNTA('Employee Mapping'!$G$10:$G$2009),""))</f>
        <v/>
      </c>
      <c r="BF201" s="57">
        <f>IF(OR($A201="",BF$136=""),"",IFERROR(COUNTIFS('Employee Mapping'!$J$10:$J$2009,$A201,'Employee Mapping'!$K$10:$K$2009,BF$134,'Employee Mapping'!$L$10:$L$2009,BF$136)/COUNTA('Employee Mapping'!$G$10:$G$2009),""))</f>
        <v/>
      </c>
      <c r="BG201" s="57">
        <f>IF(OR($A201="",BG$136=""),"",IFERROR(COUNTIFS('Employee Mapping'!$J$10:$J$2009,$A201,'Employee Mapping'!$K$10:$K$2009,BG$134,'Employee Mapping'!$L$10:$L$2009,BG$136)/COUNTA('Employee Mapping'!$G$10:$G$2009),""))</f>
        <v/>
      </c>
      <c r="BH201" s="57">
        <f>IF(OR($A201="",BH$136=""),"",IFERROR(COUNTIFS('Employee Mapping'!$J$10:$J$2009,$A201,'Employee Mapping'!$K$10:$K$2009,BH$134,'Employee Mapping'!$L$10:$L$2009,BH$136)/COUNTA('Employee Mapping'!$G$10:$G$2009),""))</f>
        <v/>
      </c>
      <c r="BI201" s="57">
        <f>IF(OR($A201="",BI$136=""),"",IFERROR(COUNTIFS('Employee Mapping'!$J$10:$J$2009,$A201,'Employee Mapping'!$K$10:$K$2009,BI$134,'Employee Mapping'!$L$10:$L$2009,BI$136)/COUNTA('Employee Mapping'!$G$10:$G$2009),""))</f>
        <v/>
      </c>
      <c r="BJ201" s="57">
        <f>IF(OR($A201="",BJ$136=""),"",IFERROR(COUNTIFS('Employee Mapping'!$J$10:$J$2009,$A201,'Employee Mapping'!$K$10:$K$2009,BJ$134,'Employee Mapping'!$L$10:$L$2009,BJ$136)/COUNTA('Employee Mapping'!$G$10:$G$2009),""))</f>
        <v/>
      </c>
      <c r="BK201" s="57">
        <f>IF(OR($A201="",BK$136=""),"",IFERROR(COUNTIFS('Employee Mapping'!$J$10:$J$2009,$A201,'Employee Mapping'!$K$10:$K$2009,BK$134,'Employee Mapping'!$L$10:$L$2009,BK$136)/COUNTA('Employee Mapping'!$G$10:$G$2009),""))</f>
        <v/>
      </c>
      <c r="BL201" s="57">
        <f>IF(OR($A201="",BL$136=""),"",IFERROR(COUNTIFS('Employee Mapping'!$J$10:$J$2009,$A201,'Employee Mapping'!$K$10:$K$2009,BL$134,'Employee Mapping'!$L$10:$L$2009,BL$136)/COUNTA('Employee Mapping'!$G$10:$G$2009),""))</f>
        <v/>
      </c>
      <c r="BM201" s="57">
        <f>IF(OR($A201="",BM$136=""),"",IFERROR(COUNTIFS('Employee Mapping'!$J$10:$J$2009,$A201,'Employee Mapping'!$K$10:$K$2009,BM$134,'Employee Mapping'!$L$10:$L$2009,BM$136)/COUNTA('Employee Mapping'!$G$10:$G$2009),""))</f>
        <v/>
      </c>
      <c r="BN201" s="57">
        <f>IF(OR($A201="",BN$136=""),"",IFERROR(COUNTIFS('Employee Mapping'!$J$10:$J$2009,$A201,'Employee Mapping'!$K$10:$K$2009,BN$134,'Employee Mapping'!$L$10:$L$2009,BN$136)/COUNTA('Employee Mapping'!$G$10:$G$2009),""))</f>
        <v/>
      </c>
      <c r="BO201" s="57">
        <f>IF(OR($A201="",BO$136=""),"",IFERROR(COUNTIFS('Employee Mapping'!$J$10:$J$2009,$A201,'Employee Mapping'!$K$10:$K$2009,BO$134,'Employee Mapping'!$L$10:$L$2009,BO$136)/COUNTA('Employee Mapping'!$G$10:$G$2009),""))</f>
        <v/>
      </c>
      <c r="BP201" s="57">
        <f>IF(OR($A201="",BP$136=""),"",IFERROR(COUNTIFS('Employee Mapping'!$J$10:$J$2009,$A201,'Employee Mapping'!$K$10:$K$2009,BP$134,'Employee Mapping'!$L$10:$L$2009,BP$136)/COUNTA('Employee Mapping'!$G$10:$G$2009),""))</f>
        <v/>
      </c>
      <c r="BQ201" s="57">
        <f>IF(OR($A201="",BQ$136=""),"",IFERROR(COUNTIFS('Employee Mapping'!$J$10:$J$2009,$A201,'Employee Mapping'!$K$10:$K$2009,BQ$134,'Employee Mapping'!$L$10:$L$2009,BQ$136)/COUNTA('Employee Mapping'!$G$10:$G$2009),""))</f>
        <v/>
      </c>
      <c r="BR201" s="57">
        <f>IF(OR($A201="",BR$136=""),"",IFERROR(COUNTIFS('Employee Mapping'!$J$10:$J$2009,$A201,'Employee Mapping'!$K$10:$K$2009,BR$134,'Employee Mapping'!$L$10:$L$2009,BR$136)/COUNTA('Employee Mapping'!$G$10:$G$2009),""))</f>
        <v/>
      </c>
      <c r="BS201" s="57">
        <f>IF(OR($A201="",BS$136=""),"",IFERROR(COUNTIFS('Employee Mapping'!$J$10:$J$2009,$A201,'Employee Mapping'!$K$10:$K$2009,BS$134,'Employee Mapping'!$L$10:$L$2009,BS$136)/COUNTA('Employee Mapping'!$G$10:$G$2009),""))</f>
        <v/>
      </c>
      <c r="BT201" s="57">
        <f>IF(OR($A201="",BT$136=""),"",IFERROR(COUNTIFS('Employee Mapping'!$J$10:$J$2009,$A201,'Employee Mapping'!$K$10:$K$2009,BT$134,'Employee Mapping'!$L$10:$L$2009,BT$136)/COUNTA('Employee Mapping'!$G$10:$G$2009),""))</f>
        <v/>
      </c>
      <c r="BU201" s="57">
        <f>IF(OR($A201="",BU$136=""),"",IFERROR(COUNTIFS('Employee Mapping'!$J$10:$J$2009,$A201,'Employee Mapping'!$K$10:$K$2009,BU$134,'Employee Mapping'!$L$10:$L$2009,BU$136)/COUNTA('Employee Mapping'!$G$10:$G$2009),""))</f>
        <v/>
      </c>
      <c r="BV201" s="57">
        <f>IF(OR($A201="",BV$136=""),"",IFERROR(COUNTIFS('Employee Mapping'!$J$10:$J$2009,$A201,'Employee Mapping'!$K$10:$K$2009,BV$134,'Employee Mapping'!$L$10:$L$2009,BV$136)/COUNTA('Employee Mapping'!$G$10:$G$2009),""))</f>
        <v/>
      </c>
      <c r="BW201" s="57">
        <f>IF(OR($A201="",BW$136=""),"",IFERROR(COUNTIFS('Employee Mapping'!$J$10:$J$2009,$A201,'Employee Mapping'!$K$10:$K$2009,BW$134,'Employee Mapping'!$L$10:$L$2009,BW$136)/COUNTA('Employee Mapping'!$G$10:$G$2009),""))</f>
        <v/>
      </c>
      <c r="BX201" s="57">
        <f>IF(OR($A201="",BX$136=""),"",IFERROR(COUNTIFS('Employee Mapping'!$J$10:$J$2009,$A201,'Employee Mapping'!$K$10:$K$2009,BX$134,'Employee Mapping'!$L$10:$L$2009,BX$136)/COUNTA('Employee Mapping'!$G$10:$G$2009),""))</f>
        <v/>
      </c>
      <c r="BY201" s="57">
        <f>IF(OR($A201="",BY$136=""),"",IFERROR(COUNTIFS('Employee Mapping'!$J$10:$J$2009,$A201,'Employee Mapping'!$K$10:$K$2009,BY$134,'Employee Mapping'!$L$10:$L$2009,BY$136)/COUNTA('Employee Mapping'!$G$10:$G$2009),""))</f>
        <v/>
      </c>
      <c r="BZ201" s="57">
        <f>IF(OR($A201="",BZ$136=""),"",IFERROR(COUNTIFS('Employee Mapping'!$J$10:$J$2009,$A201,'Employee Mapping'!$K$10:$K$2009,BZ$134,'Employee Mapping'!$L$10:$L$2009,BZ$136)/COUNTA('Employee Mapping'!$G$10:$G$2009),""))</f>
        <v/>
      </c>
      <c r="CA201" s="57">
        <f>IF(OR($A201="",CA$136=""),"",IFERROR(COUNTIFS('Employee Mapping'!$J$10:$J$2009,$A201,'Employee Mapping'!$K$10:$K$2009,CA$134,'Employee Mapping'!$L$10:$L$2009,CA$136)/COUNTA('Employee Mapping'!$G$10:$G$2009),""))</f>
        <v/>
      </c>
      <c r="CB201" s="57">
        <f>IF(OR($A201="",CB$136=""),"",IFERROR(COUNTIFS('Employee Mapping'!$J$10:$J$2009,$A201,'Employee Mapping'!$K$10:$K$2009,CB$134,'Employee Mapping'!$L$10:$L$2009,CB$136)/COUNTA('Employee Mapping'!$G$10:$G$2009),""))</f>
        <v/>
      </c>
      <c r="CC201" s="57">
        <f>IF(OR($A201="",CC$136=""),"",IFERROR(COUNTIFS('Employee Mapping'!$J$10:$J$2009,$A201,'Employee Mapping'!$K$10:$K$2009,CC$134,'Employee Mapping'!$L$10:$L$2009,CC$136)/COUNTA('Employee Mapping'!$G$10:$G$2009),""))</f>
        <v/>
      </c>
      <c r="CD201" s="57">
        <f>IF(OR($A201="",CD$136=""),"",IFERROR(COUNTIFS('Employee Mapping'!$J$10:$J$2009,$A201,'Employee Mapping'!$K$10:$K$2009,CD$134,'Employee Mapping'!$L$10:$L$2009,CD$136)/COUNTA('Employee Mapping'!$G$10:$G$2009),""))</f>
        <v/>
      </c>
      <c r="CE201" s="57">
        <f>IF(OR($A201="",CE$136=""),"",IFERROR(COUNTIFS('Employee Mapping'!$J$10:$J$2009,$A201,'Employee Mapping'!$K$10:$K$2009,CE$134,'Employee Mapping'!$L$10:$L$2009,CE$136)/COUNTA('Employee Mapping'!$G$10:$G$2009),""))</f>
        <v/>
      </c>
      <c r="CF201" s="57">
        <f>IF(OR($A201="",CF$136=""),"",IFERROR(COUNTIFS('Employee Mapping'!$J$10:$J$2009,$A201,'Employee Mapping'!$K$10:$K$2009,CF$134,'Employee Mapping'!$L$10:$L$2009,CF$136)/COUNTA('Employee Mapping'!$G$10:$G$2009),""))</f>
        <v/>
      </c>
      <c r="CG201" s="57">
        <f>IF(OR($A201="",CG$136=""),"",IFERROR(COUNTIFS('Employee Mapping'!$J$10:$J$2009,$A201,'Employee Mapping'!$K$10:$K$2009,CG$134,'Employee Mapping'!$L$10:$L$2009,CG$136)/COUNTA('Employee Mapping'!$G$10:$G$2009),""))</f>
        <v/>
      </c>
      <c r="CH201" s="57">
        <f>IF(OR($A201="",CH$136=""),"",IFERROR(COUNTIFS('Employee Mapping'!$J$10:$J$2009,$A201,'Employee Mapping'!$K$10:$K$2009,CH$134,'Employee Mapping'!$L$10:$L$2009,CH$136)/COUNTA('Employee Mapping'!$G$10:$G$2009),""))</f>
        <v/>
      </c>
      <c r="CI201" s="57">
        <f>IF(OR($A201="",CI$136=""),"",IFERROR(COUNTIFS('Employee Mapping'!$J$10:$J$2009,$A201,'Employee Mapping'!$K$10:$K$2009,CI$134,'Employee Mapping'!$L$10:$L$2009,CI$136)/COUNTA('Employee Mapping'!$G$10:$G$2009),""))</f>
        <v/>
      </c>
      <c r="CJ201" s="57">
        <f>IF(OR($A201="",CJ$136=""),"",IFERROR(COUNTIFS('Employee Mapping'!$J$10:$J$2009,$A201,'Employee Mapping'!$K$10:$K$2009,CJ$134,'Employee Mapping'!$L$10:$L$2009,CJ$136)/COUNTA('Employee Mapping'!$G$10:$G$2009),""))</f>
        <v/>
      </c>
      <c r="CK201" s="57">
        <f>IF(OR($A201="",CK$136=""),"",IFERROR(COUNTIFS('Employee Mapping'!$J$10:$J$2009,$A201,'Employee Mapping'!$K$10:$K$2009,CK$134,'Employee Mapping'!$L$10:$L$2009,CK$136)/COUNTA('Employee Mapping'!$G$10:$G$2009),""))</f>
        <v/>
      </c>
      <c r="CL201" s="57">
        <f>IF(OR($A201="",CL$136=""),"",IFERROR(COUNTIFS('Employee Mapping'!$J$10:$J$2009,$A201,'Employee Mapping'!$K$10:$K$2009,CL$134,'Employee Mapping'!$L$10:$L$2009,CL$136)/COUNTA('Employee Mapping'!$G$10:$G$2009),""))</f>
        <v/>
      </c>
      <c r="CM201" s="57">
        <f>IF(OR($A201="",CM$136=""),"",IFERROR(COUNTIFS('Employee Mapping'!$J$10:$J$2009,$A201,'Employee Mapping'!$K$10:$K$2009,CM$134,'Employee Mapping'!$L$10:$L$2009,CM$136)/COUNTA('Employee Mapping'!$G$10:$G$2009),""))</f>
        <v/>
      </c>
      <c r="CN201" s="57">
        <f>IF(OR($A201="",CN$136=""),"",IFERROR(COUNTIFS('Employee Mapping'!$J$10:$J$2009,$A201,'Employee Mapping'!$K$10:$K$2009,CN$134,'Employee Mapping'!$L$10:$L$2009,CN$136)/COUNTA('Employee Mapping'!$G$10:$G$2009),""))</f>
        <v/>
      </c>
      <c r="CO201" s="57">
        <f>IF(OR($A201="",CO$136=""),"",IFERROR(COUNTIFS('Employee Mapping'!$J$10:$J$2009,$A201,'Employee Mapping'!$K$10:$K$2009,CO$134,'Employee Mapping'!$L$10:$L$2009,CO$136)/COUNTA('Employee Mapping'!$G$10:$G$2009),""))</f>
        <v/>
      </c>
      <c r="CP201" s="57">
        <f>IF(OR($A201="",CP$136=""),"",IFERROR(COUNTIFS('Employee Mapping'!$J$10:$J$2009,$A201,'Employee Mapping'!$K$10:$K$2009,CP$134,'Employee Mapping'!$L$10:$L$2009,CP$136)/COUNTA('Employee Mapping'!$G$10:$G$2009),""))</f>
        <v/>
      </c>
      <c r="CQ201" s="57">
        <f>IF(OR($A201="",CQ$136=""),"",IFERROR(COUNTIFS('Employee Mapping'!$J$10:$J$2009,$A201,'Employee Mapping'!$K$10:$K$2009,CQ$134,'Employee Mapping'!$L$10:$L$2009,CQ$136)/COUNTA('Employee Mapping'!$G$10:$G$2009),""))</f>
        <v/>
      </c>
      <c r="CR201" s="57">
        <f>IF(OR($A201="",CR$136=""),"",IFERROR(COUNTIFS('Employee Mapping'!$J$10:$J$2009,$A201,'Employee Mapping'!$K$10:$K$2009,CR$134,'Employee Mapping'!$L$10:$L$2009,CR$136)/COUNTA('Employee Mapping'!$G$10:$G$2009),""))</f>
        <v/>
      </c>
      <c r="CS201" s="57">
        <f>IF(OR($A201="",CS$136=""),"",IFERROR(COUNTIFS('Employee Mapping'!$J$10:$J$2009,$A201,'Employee Mapping'!$K$10:$K$2009,CS$134,'Employee Mapping'!$L$10:$L$2009,CS$136)/COUNTA('Employee Mapping'!$G$10:$G$2009),""))</f>
        <v/>
      </c>
      <c r="CT201" s="57">
        <f>IF(OR($A201="",CT$136=""),"",IFERROR(COUNTIFS('Employee Mapping'!$J$10:$J$2009,$A201,'Employee Mapping'!$K$10:$K$2009,CT$134,'Employee Mapping'!$L$10:$L$2009,CT$136)/COUNTA('Employee Mapping'!$G$10:$G$2009),""))</f>
        <v/>
      </c>
      <c r="CU201" s="58">
        <f>IF($A201="","",SUM(C201:CT201))</f>
        <v/>
      </c>
    </row>
    <row r="202">
      <c r="A202">
        <f>IF(SETUP!$C213="","",SETUP!$C213)</f>
        <v/>
      </c>
      <c r="B202" s="9">
        <f>IF(SETUP!$C213="","",SETUP!$B213&amp;" / "&amp;SETUP!$D213)</f>
        <v/>
      </c>
      <c r="C202" s="57">
        <f>IF(OR($A202="",C$136=""),"",IFERROR(COUNTIFS('Employee Mapping'!$J$10:$J$2009,$A202,'Employee Mapping'!$K$10:$K$2009,C$134,'Employee Mapping'!$L$10:$L$2009,C$136)/COUNTA('Employee Mapping'!$G$10:$G$2009),""))</f>
        <v/>
      </c>
      <c r="D202" s="57">
        <f>IF(OR($A202="",D$136=""),"",IFERROR(COUNTIFS('Employee Mapping'!$J$10:$J$2009,$A202,'Employee Mapping'!$K$10:$K$2009,D$134,'Employee Mapping'!$L$10:$L$2009,D$136)/COUNTA('Employee Mapping'!$G$10:$G$2009),""))</f>
        <v/>
      </c>
      <c r="E202" s="57">
        <f>IF(OR($A202="",E$136=""),"",IFERROR(COUNTIFS('Employee Mapping'!$J$10:$J$2009,$A202,'Employee Mapping'!$K$10:$K$2009,E$134,'Employee Mapping'!$L$10:$L$2009,E$136)/COUNTA('Employee Mapping'!$G$10:$G$2009),""))</f>
        <v/>
      </c>
      <c r="F202" s="57">
        <f>IF(OR($A202="",F$136=""),"",IFERROR(COUNTIFS('Employee Mapping'!$J$10:$J$2009,$A202,'Employee Mapping'!$K$10:$K$2009,F$134,'Employee Mapping'!$L$10:$L$2009,F$136)/COUNTA('Employee Mapping'!$G$10:$G$2009),""))</f>
        <v/>
      </c>
      <c r="G202" s="57">
        <f>IF(OR($A202="",G$136=""),"",IFERROR(COUNTIFS('Employee Mapping'!$J$10:$J$2009,$A202,'Employee Mapping'!$K$10:$K$2009,G$134,'Employee Mapping'!$L$10:$L$2009,G$136)/COUNTA('Employee Mapping'!$G$10:$G$2009),""))</f>
        <v/>
      </c>
      <c r="H202" s="57">
        <f>IF(OR($A202="",H$136=""),"",IFERROR(COUNTIFS('Employee Mapping'!$J$10:$J$2009,$A202,'Employee Mapping'!$K$10:$K$2009,H$134,'Employee Mapping'!$L$10:$L$2009,H$136)/COUNTA('Employee Mapping'!$G$10:$G$2009),""))</f>
        <v/>
      </c>
      <c r="I202" s="57">
        <f>IF(OR($A202="",I$136=""),"",IFERROR(COUNTIFS('Employee Mapping'!$J$10:$J$2009,$A202,'Employee Mapping'!$K$10:$K$2009,I$134,'Employee Mapping'!$L$10:$L$2009,I$136)/COUNTA('Employee Mapping'!$G$10:$G$2009),""))</f>
        <v/>
      </c>
      <c r="J202" s="57">
        <f>IF(OR($A202="",J$136=""),"",IFERROR(COUNTIFS('Employee Mapping'!$J$10:$J$2009,$A202,'Employee Mapping'!$K$10:$K$2009,J$134,'Employee Mapping'!$L$10:$L$2009,J$136)/COUNTA('Employee Mapping'!$G$10:$G$2009),""))</f>
        <v/>
      </c>
      <c r="K202" s="57">
        <f>IF(OR($A202="",K$136=""),"",IFERROR(COUNTIFS('Employee Mapping'!$J$10:$J$2009,$A202,'Employee Mapping'!$K$10:$K$2009,K$134,'Employee Mapping'!$L$10:$L$2009,K$136)/COUNTA('Employee Mapping'!$G$10:$G$2009),""))</f>
        <v/>
      </c>
      <c r="L202" s="57">
        <f>IF(OR($A202="",L$136=""),"",IFERROR(COUNTIFS('Employee Mapping'!$J$10:$J$2009,$A202,'Employee Mapping'!$K$10:$K$2009,L$134,'Employee Mapping'!$L$10:$L$2009,L$136)/COUNTA('Employee Mapping'!$G$10:$G$2009),""))</f>
        <v/>
      </c>
      <c r="M202" s="57">
        <f>IF(OR($A202="",M$136=""),"",IFERROR(COUNTIFS('Employee Mapping'!$J$10:$J$2009,$A202,'Employee Mapping'!$K$10:$K$2009,M$134,'Employee Mapping'!$L$10:$L$2009,M$136)/COUNTA('Employee Mapping'!$G$10:$G$2009),""))</f>
        <v/>
      </c>
      <c r="N202" s="57">
        <f>IF(OR($A202="",N$136=""),"",IFERROR(COUNTIFS('Employee Mapping'!$J$10:$J$2009,$A202,'Employee Mapping'!$K$10:$K$2009,N$134,'Employee Mapping'!$L$10:$L$2009,N$136)/COUNTA('Employee Mapping'!$G$10:$G$2009),""))</f>
        <v/>
      </c>
      <c r="O202" s="57">
        <f>IF(OR($A202="",O$136=""),"",IFERROR(COUNTIFS('Employee Mapping'!$J$10:$J$2009,$A202,'Employee Mapping'!$K$10:$K$2009,O$134,'Employee Mapping'!$L$10:$L$2009,O$136)/COUNTA('Employee Mapping'!$G$10:$G$2009),""))</f>
        <v/>
      </c>
      <c r="P202" s="57">
        <f>IF(OR($A202="",P$136=""),"",IFERROR(COUNTIFS('Employee Mapping'!$J$10:$J$2009,$A202,'Employee Mapping'!$K$10:$K$2009,P$134,'Employee Mapping'!$L$10:$L$2009,P$136)/COUNTA('Employee Mapping'!$G$10:$G$2009),""))</f>
        <v/>
      </c>
      <c r="Q202" s="57">
        <f>IF(OR($A202="",Q$136=""),"",IFERROR(COUNTIFS('Employee Mapping'!$J$10:$J$2009,$A202,'Employee Mapping'!$K$10:$K$2009,Q$134,'Employee Mapping'!$L$10:$L$2009,Q$136)/COUNTA('Employee Mapping'!$G$10:$G$2009),""))</f>
        <v/>
      </c>
      <c r="R202" s="57">
        <f>IF(OR($A202="",R$136=""),"",IFERROR(COUNTIFS('Employee Mapping'!$J$10:$J$2009,$A202,'Employee Mapping'!$K$10:$K$2009,R$134,'Employee Mapping'!$L$10:$L$2009,R$136)/COUNTA('Employee Mapping'!$G$10:$G$2009),""))</f>
        <v/>
      </c>
      <c r="S202" s="57">
        <f>IF(OR($A202="",S$136=""),"",IFERROR(COUNTIFS('Employee Mapping'!$J$10:$J$2009,$A202,'Employee Mapping'!$K$10:$K$2009,S$134,'Employee Mapping'!$L$10:$L$2009,S$136)/COUNTA('Employee Mapping'!$G$10:$G$2009),""))</f>
        <v/>
      </c>
      <c r="T202" s="57">
        <f>IF(OR($A202="",T$136=""),"",IFERROR(COUNTIFS('Employee Mapping'!$J$10:$J$2009,$A202,'Employee Mapping'!$K$10:$K$2009,T$134,'Employee Mapping'!$L$10:$L$2009,T$136)/COUNTA('Employee Mapping'!$G$10:$G$2009),""))</f>
        <v/>
      </c>
      <c r="U202" s="57">
        <f>IF(OR($A202="",U$136=""),"",IFERROR(COUNTIFS('Employee Mapping'!$J$10:$J$2009,$A202,'Employee Mapping'!$K$10:$K$2009,U$134,'Employee Mapping'!$L$10:$L$2009,U$136)/COUNTA('Employee Mapping'!$G$10:$G$2009),""))</f>
        <v/>
      </c>
      <c r="V202" s="57">
        <f>IF(OR($A202="",V$136=""),"",IFERROR(COUNTIFS('Employee Mapping'!$J$10:$J$2009,$A202,'Employee Mapping'!$K$10:$K$2009,V$134,'Employee Mapping'!$L$10:$L$2009,V$136)/COUNTA('Employee Mapping'!$G$10:$G$2009),""))</f>
        <v/>
      </c>
      <c r="W202" s="57">
        <f>IF(OR($A202="",W$136=""),"",IFERROR(COUNTIFS('Employee Mapping'!$J$10:$J$2009,$A202,'Employee Mapping'!$K$10:$K$2009,W$134,'Employee Mapping'!$L$10:$L$2009,W$136)/COUNTA('Employee Mapping'!$G$10:$G$2009),""))</f>
        <v/>
      </c>
      <c r="X202" s="57">
        <f>IF(OR($A202="",X$136=""),"",IFERROR(COUNTIFS('Employee Mapping'!$J$10:$J$2009,$A202,'Employee Mapping'!$K$10:$K$2009,X$134,'Employee Mapping'!$L$10:$L$2009,X$136)/COUNTA('Employee Mapping'!$G$10:$G$2009),""))</f>
        <v/>
      </c>
      <c r="Y202" s="57">
        <f>IF(OR($A202="",Y$136=""),"",IFERROR(COUNTIFS('Employee Mapping'!$J$10:$J$2009,$A202,'Employee Mapping'!$K$10:$K$2009,Y$134,'Employee Mapping'!$L$10:$L$2009,Y$136)/COUNTA('Employee Mapping'!$G$10:$G$2009),""))</f>
        <v/>
      </c>
      <c r="Z202" s="57">
        <f>IF(OR($A202="",Z$136=""),"",IFERROR(COUNTIFS('Employee Mapping'!$J$10:$J$2009,$A202,'Employee Mapping'!$K$10:$K$2009,Z$134,'Employee Mapping'!$L$10:$L$2009,Z$136)/COUNTA('Employee Mapping'!$G$10:$G$2009),""))</f>
        <v/>
      </c>
      <c r="AA202" s="57">
        <f>IF(OR($A202="",AA$136=""),"",IFERROR(COUNTIFS('Employee Mapping'!$J$10:$J$2009,$A202,'Employee Mapping'!$K$10:$K$2009,AA$134,'Employee Mapping'!$L$10:$L$2009,AA$136)/COUNTA('Employee Mapping'!$G$10:$G$2009),""))</f>
        <v/>
      </c>
      <c r="AB202" s="57">
        <f>IF(OR($A202="",AB$136=""),"",IFERROR(COUNTIFS('Employee Mapping'!$J$10:$J$2009,$A202,'Employee Mapping'!$K$10:$K$2009,AB$134,'Employee Mapping'!$L$10:$L$2009,AB$136)/COUNTA('Employee Mapping'!$G$10:$G$2009),""))</f>
        <v/>
      </c>
      <c r="AC202" s="57">
        <f>IF(OR($A202="",AC$136=""),"",IFERROR(COUNTIFS('Employee Mapping'!$J$10:$J$2009,$A202,'Employee Mapping'!$K$10:$K$2009,AC$134,'Employee Mapping'!$L$10:$L$2009,AC$136)/COUNTA('Employee Mapping'!$G$10:$G$2009),""))</f>
        <v/>
      </c>
      <c r="AD202" s="57">
        <f>IF(OR($A202="",AD$136=""),"",IFERROR(COUNTIFS('Employee Mapping'!$J$10:$J$2009,$A202,'Employee Mapping'!$K$10:$K$2009,AD$134,'Employee Mapping'!$L$10:$L$2009,AD$136)/COUNTA('Employee Mapping'!$G$10:$G$2009),""))</f>
        <v/>
      </c>
      <c r="AE202" s="57">
        <f>IF(OR($A202="",AE$136=""),"",IFERROR(COUNTIFS('Employee Mapping'!$J$10:$J$2009,$A202,'Employee Mapping'!$K$10:$K$2009,AE$134,'Employee Mapping'!$L$10:$L$2009,AE$136)/COUNTA('Employee Mapping'!$G$10:$G$2009),""))</f>
        <v/>
      </c>
      <c r="AF202" s="57">
        <f>IF(OR($A202="",AF$136=""),"",IFERROR(COUNTIFS('Employee Mapping'!$J$10:$J$2009,$A202,'Employee Mapping'!$K$10:$K$2009,AF$134,'Employee Mapping'!$L$10:$L$2009,AF$136)/COUNTA('Employee Mapping'!$G$10:$G$2009),""))</f>
        <v/>
      </c>
      <c r="AG202" s="57">
        <f>IF(OR($A202="",AG$136=""),"",IFERROR(COUNTIFS('Employee Mapping'!$J$10:$J$2009,$A202,'Employee Mapping'!$K$10:$K$2009,AG$134,'Employee Mapping'!$L$10:$L$2009,AG$136)/COUNTA('Employee Mapping'!$G$10:$G$2009),""))</f>
        <v/>
      </c>
      <c r="AH202" s="57">
        <f>IF(OR($A202="",AH$136=""),"",IFERROR(COUNTIFS('Employee Mapping'!$J$10:$J$2009,$A202,'Employee Mapping'!$K$10:$K$2009,AH$134,'Employee Mapping'!$L$10:$L$2009,AH$136)/COUNTA('Employee Mapping'!$G$10:$G$2009),""))</f>
        <v/>
      </c>
      <c r="AI202" s="57">
        <f>IF(OR($A202="",AI$136=""),"",IFERROR(COUNTIFS('Employee Mapping'!$J$10:$J$2009,$A202,'Employee Mapping'!$K$10:$K$2009,AI$134,'Employee Mapping'!$L$10:$L$2009,AI$136)/COUNTA('Employee Mapping'!$G$10:$G$2009),""))</f>
        <v/>
      </c>
      <c r="AJ202" s="57">
        <f>IF(OR($A202="",AJ$136=""),"",IFERROR(COUNTIFS('Employee Mapping'!$J$10:$J$2009,$A202,'Employee Mapping'!$K$10:$K$2009,AJ$134,'Employee Mapping'!$L$10:$L$2009,AJ$136)/COUNTA('Employee Mapping'!$G$10:$G$2009),""))</f>
        <v/>
      </c>
      <c r="AK202" s="57">
        <f>IF(OR($A202="",AK$136=""),"",IFERROR(COUNTIFS('Employee Mapping'!$J$10:$J$2009,$A202,'Employee Mapping'!$K$10:$K$2009,AK$134,'Employee Mapping'!$L$10:$L$2009,AK$136)/COUNTA('Employee Mapping'!$G$10:$G$2009),""))</f>
        <v/>
      </c>
      <c r="AL202" s="57">
        <f>IF(OR($A202="",AL$136=""),"",IFERROR(COUNTIFS('Employee Mapping'!$J$10:$J$2009,$A202,'Employee Mapping'!$K$10:$K$2009,AL$134,'Employee Mapping'!$L$10:$L$2009,AL$136)/COUNTA('Employee Mapping'!$G$10:$G$2009),""))</f>
        <v/>
      </c>
      <c r="AM202" s="57">
        <f>IF(OR($A202="",AM$136=""),"",IFERROR(COUNTIFS('Employee Mapping'!$J$10:$J$2009,$A202,'Employee Mapping'!$K$10:$K$2009,AM$134,'Employee Mapping'!$L$10:$L$2009,AM$136)/COUNTA('Employee Mapping'!$G$10:$G$2009),""))</f>
        <v/>
      </c>
      <c r="AN202" s="57">
        <f>IF(OR($A202="",AN$136=""),"",IFERROR(COUNTIFS('Employee Mapping'!$J$10:$J$2009,$A202,'Employee Mapping'!$K$10:$K$2009,AN$134,'Employee Mapping'!$L$10:$L$2009,AN$136)/COUNTA('Employee Mapping'!$G$10:$G$2009),""))</f>
        <v/>
      </c>
      <c r="AO202" s="57">
        <f>IF(OR($A202="",AO$136=""),"",IFERROR(COUNTIFS('Employee Mapping'!$J$10:$J$2009,$A202,'Employee Mapping'!$K$10:$K$2009,AO$134,'Employee Mapping'!$L$10:$L$2009,AO$136)/COUNTA('Employee Mapping'!$G$10:$G$2009),""))</f>
        <v/>
      </c>
      <c r="AP202" s="57">
        <f>IF(OR($A202="",AP$136=""),"",IFERROR(COUNTIFS('Employee Mapping'!$J$10:$J$2009,$A202,'Employee Mapping'!$K$10:$K$2009,AP$134,'Employee Mapping'!$L$10:$L$2009,AP$136)/COUNTA('Employee Mapping'!$G$10:$G$2009),""))</f>
        <v/>
      </c>
      <c r="AQ202" s="57">
        <f>IF(OR($A202="",AQ$136=""),"",IFERROR(COUNTIFS('Employee Mapping'!$J$10:$J$2009,$A202,'Employee Mapping'!$K$10:$K$2009,AQ$134,'Employee Mapping'!$L$10:$L$2009,AQ$136)/COUNTA('Employee Mapping'!$G$10:$G$2009),""))</f>
        <v/>
      </c>
      <c r="AR202" s="57">
        <f>IF(OR($A202="",AR$136=""),"",IFERROR(COUNTIFS('Employee Mapping'!$J$10:$J$2009,$A202,'Employee Mapping'!$K$10:$K$2009,AR$134,'Employee Mapping'!$L$10:$L$2009,AR$136)/COUNTA('Employee Mapping'!$G$10:$G$2009),""))</f>
        <v/>
      </c>
      <c r="AS202" s="57">
        <f>IF(OR($A202="",AS$136=""),"",IFERROR(COUNTIFS('Employee Mapping'!$J$10:$J$2009,$A202,'Employee Mapping'!$K$10:$K$2009,AS$134,'Employee Mapping'!$L$10:$L$2009,AS$136)/COUNTA('Employee Mapping'!$G$10:$G$2009),""))</f>
        <v/>
      </c>
      <c r="AT202" s="57">
        <f>IF(OR($A202="",AT$136=""),"",IFERROR(COUNTIFS('Employee Mapping'!$J$10:$J$2009,$A202,'Employee Mapping'!$K$10:$K$2009,AT$134,'Employee Mapping'!$L$10:$L$2009,AT$136)/COUNTA('Employee Mapping'!$G$10:$G$2009),""))</f>
        <v/>
      </c>
      <c r="AU202" s="57">
        <f>IF(OR($A202="",AU$136=""),"",IFERROR(COUNTIFS('Employee Mapping'!$J$10:$J$2009,$A202,'Employee Mapping'!$K$10:$K$2009,AU$134,'Employee Mapping'!$L$10:$L$2009,AU$136)/COUNTA('Employee Mapping'!$G$10:$G$2009),""))</f>
        <v/>
      </c>
      <c r="AV202" s="57">
        <f>IF(OR($A202="",AV$136=""),"",IFERROR(COUNTIFS('Employee Mapping'!$J$10:$J$2009,$A202,'Employee Mapping'!$K$10:$K$2009,AV$134,'Employee Mapping'!$L$10:$L$2009,AV$136)/COUNTA('Employee Mapping'!$G$10:$G$2009),""))</f>
        <v/>
      </c>
      <c r="AW202" s="57">
        <f>IF(OR($A202="",AW$136=""),"",IFERROR(COUNTIFS('Employee Mapping'!$J$10:$J$2009,$A202,'Employee Mapping'!$K$10:$K$2009,AW$134,'Employee Mapping'!$L$10:$L$2009,AW$136)/COUNTA('Employee Mapping'!$G$10:$G$2009),""))</f>
        <v/>
      </c>
      <c r="AX202" s="57">
        <f>IF(OR($A202="",AX$136=""),"",IFERROR(COUNTIFS('Employee Mapping'!$J$10:$J$2009,$A202,'Employee Mapping'!$K$10:$K$2009,AX$134,'Employee Mapping'!$L$10:$L$2009,AX$136)/COUNTA('Employee Mapping'!$G$10:$G$2009),""))</f>
        <v/>
      </c>
      <c r="AY202" s="57">
        <f>IF(OR($A202="",AY$136=""),"",IFERROR(COUNTIFS('Employee Mapping'!$J$10:$J$2009,$A202,'Employee Mapping'!$K$10:$K$2009,AY$134,'Employee Mapping'!$L$10:$L$2009,AY$136)/COUNTA('Employee Mapping'!$G$10:$G$2009),""))</f>
        <v/>
      </c>
      <c r="AZ202" s="57">
        <f>IF(OR($A202="",AZ$136=""),"",IFERROR(COUNTIFS('Employee Mapping'!$J$10:$J$2009,$A202,'Employee Mapping'!$K$10:$K$2009,AZ$134,'Employee Mapping'!$L$10:$L$2009,AZ$136)/COUNTA('Employee Mapping'!$G$10:$G$2009),""))</f>
        <v/>
      </c>
      <c r="BA202" s="57">
        <f>IF(OR($A202="",BA$136=""),"",IFERROR(COUNTIFS('Employee Mapping'!$J$10:$J$2009,$A202,'Employee Mapping'!$K$10:$K$2009,BA$134,'Employee Mapping'!$L$10:$L$2009,BA$136)/COUNTA('Employee Mapping'!$G$10:$G$2009),""))</f>
        <v/>
      </c>
      <c r="BB202" s="57">
        <f>IF(OR($A202="",BB$136=""),"",IFERROR(COUNTIFS('Employee Mapping'!$J$10:$J$2009,$A202,'Employee Mapping'!$K$10:$K$2009,BB$134,'Employee Mapping'!$L$10:$L$2009,BB$136)/COUNTA('Employee Mapping'!$G$10:$G$2009),""))</f>
        <v/>
      </c>
      <c r="BC202" s="57">
        <f>IF(OR($A202="",BC$136=""),"",IFERROR(COUNTIFS('Employee Mapping'!$J$10:$J$2009,$A202,'Employee Mapping'!$K$10:$K$2009,BC$134,'Employee Mapping'!$L$10:$L$2009,BC$136)/COUNTA('Employee Mapping'!$G$10:$G$2009),""))</f>
        <v/>
      </c>
      <c r="BD202" s="57">
        <f>IF(OR($A202="",BD$136=""),"",IFERROR(COUNTIFS('Employee Mapping'!$J$10:$J$2009,$A202,'Employee Mapping'!$K$10:$K$2009,BD$134,'Employee Mapping'!$L$10:$L$2009,BD$136)/COUNTA('Employee Mapping'!$G$10:$G$2009),""))</f>
        <v/>
      </c>
      <c r="BE202" s="57">
        <f>IF(OR($A202="",BE$136=""),"",IFERROR(COUNTIFS('Employee Mapping'!$J$10:$J$2009,$A202,'Employee Mapping'!$K$10:$K$2009,BE$134,'Employee Mapping'!$L$10:$L$2009,BE$136)/COUNTA('Employee Mapping'!$G$10:$G$2009),""))</f>
        <v/>
      </c>
      <c r="BF202" s="57">
        <f>IF(OR($A202="",BF$136=""),"",IFERROR(COUNTIFS('Employee Mapping'!$J$10:$J$2009,$A202,'Employee Mapping'!$K$10:$K$2009,BF$134,'Employee Mapping'!$L$10:$L$2009,BF$136)/COUNTA('Employee Mapping'!$G$10:$G$2009),""))</f>
        <v/>
      </c>
      <c r="BG202" s="57">
        <f>IF(OR($A202="",BG$136=""),"",IFERROR(COUNTIFS('Employee Mapping'!$J$10:$J$2009,$A202,'Employee Mapping'!$K$10:$K$2009,BG$134,'Employee Mapping'!$L$10:$L$2009,BG$136)/COUNTA('Employee Mapping'!$G$10:$G$2009),""))</f>
        <v/>
      </c>
      <c r="BH202" s="57">
        <f>IF(OR($A202="",BH$136=""),"",IFERROR(COUNTIFS('Employee Mapping'!$J$10:$J$2009,$A202,'Employee Mapping'!$K$10:$K$2009,BH$134,'Employee Mapping'!$L$10:$L$2009,BH$136)/COUNTA('Employee Mapping'!$G$10:$G$2009),""))</f>
        <v/>
      </c>
      <c r="BI202" s="57">
        <f>IF(OR($A202="",BI$136=""),"",IFERROR(COUNTIFS('Employee Mapping'!$J$10:$J$2009,$A202,'Employee Mapping'!$K$10:$K$2009,BI$134,'Employee Mapping'!$L$10:$L$2009,BI$136)/COUNTA('Employee Mapping'!$G$10:$G$2009),""))</f>
        <v/>
      </c>
      <c r="BJ202" s="57">
        <f>IF(OR($A202="",BJ$136=""),"",IFERROR(COUNTIFS('Employee Mapping'!$J$10:$J$2009,$A202,'Employee Mapping'!$K$10:$K$2009,BJ$134,'Employee Mapping'!$L$10:$L$2009,BJ$136)/COUNTA('Employee Mapping'!$G$10:$G$2009),""))</f>
        <v/>
      </c>
      <c r="BK202" s="57">
        <f>IF(OR($A202="",BK$136=""),"",IFERROR(COUNTIFS('Employee Mapping'!$J$10:$J$2009,$A202,'Employee Mapping'!$K$10:$K$2009,BK$134,'Employee Mapping'!$L$10:$L$2009,BK$136)/COUNTA('Employee Mapping'!$G$10:$G$2009),""))</f>
        <v/>
      </c>
      <c r="BL202" s="57">
        <f>IF(OR($A202="",BL$136=""),"",IFERROR(COUNTIFS('Employee Mapping'!$J$10:$J$2009,$A202,'Employee Mapping'!$K$10:$K$2009,BL$134,'Employee Mapping'!$L$10:$L$2009,BL$136)/COUNTA('Employee Mapping'!$G$10:$G$2009),""))</f>
        <v/>
      </c>
      <c r="BM202" s="57">
        <f>IF(OR($A202="",BM$136=""),"",IFERROR(COUNTIFS('Employee Mapping'!$J$10:$J$2009,$A202,'Employee Mapping'!$K$10:$K$2009,BM$134,'Employee Mapping'!$L$10:$L$2009,BM$136)/COUNTA('Employee Mapping'!$G$10:$G$2009),""))</f>
        <v/>
      </c>
      <c r="BN202" s="57">
        <f>IF(OR($A202="",BN$136=""),"",IFERROR(COUNTIFS('Employee Mapping'!$J$10:$J$2009,$A202,'Employee Mapping'!$K$10:$K$2009,BN$134,'Employee Mapping'!$L$10:$L$2009,BN$136)/COUNTA('Employee Mapping'!$G$10:$G$2009),""))</f>
        <v/>
      </c>
      <c r="BO202" s="57">
        <f>IF(OR($A202="",BO$136=""),"",IFERROR(COUNTIFS('Employee Mapping'!$J$10:$J$2009,$A202,'Employee Mapping'!$K$10:$K$2009,BO$134,'Employee Mapping'!$L$10:$L$2009,BO$136)/COUNTA('Employee Mapping'!$G$10:$G$2009),""))</f>
        <v/>
      </c>
      <c r="BP202" s="57">
        <f>IF(OR($A202="",BP$136=""),"",IFERROR(COUNTIFS('Employee Mapping'!$J$10:$J$2009,$A202,'Employee Mapping'!$K$10:$K$2009,BP$134,'Employee Mapping'!$L$10:$L$2009,BP$136)/COUNTA('Employee Mapping'!$G$10:$G$2009),""))</f>
        <v/>
      </c>
      <c r="BQ202" s="57">
        <f>IF(OR($A202="",BQ$136=""),"",IFERROR(COUNTIFS('Employee Mapping'!$J$10:$J$2009,$A202,'Employee Mapping'!$K$10:$K$2009,BQ$134,'Employee Mapping'!$L$10:$L$2009,BQ$136)/COUNTA('Employee Mapping'!$G$10:$G$2009),""))</f>
        <v/>
      </c>
      <c r="BR202" s="57">
        <f>IF(OR($A202="",BR$136=""),"",IFERROR(COUNTIFS('Employee Mapping'!$J$10:$J$2009,$A202,'Employee Mapping'!$K$10:$K$2009,BR$134,'Employee Mapping'!$L$10:$L$2009,BR$136)/COUNTA('Employee Mapping'!$G$10:$G$2009),""))</f>
        <v/>
      </c>
      <c r="BS202" s="57">
        <f>IF(OR($A202="",BS$136=""),"",IFERROR(COUNTIFS('Employee Mapping'!$J$10:$J$2009,$A202,'Employee Mapping'!$K$10:$K$2009,BS$134,'Employee Mapping'!$L$10:$L$2009,BS$136)/COUNTA('Employee Mapping'!$G$10:$G$2009),""))</f>
        <v/>
      </c>
      <c r="BT202" s="57">
        <f>IF(OR($A202="",BT$136=""),"",IFERROR(COUNTIFS('Employee Mapping'!$J$10:$J$2009,$A202,'Employee Mapping'!$K$10:$K$2009,BT$134,'Employee Mapping'!$L$10:$L$2009,BT$136)/COUNTA('Employee Mapping'!$G$10:$G$2009),""))</f>
        <v/>
      </c>
      <c r="BU202" s="57">
        <f>IF(OR($A202="",BU$136=""),"",IFERROR(COUNTIFS('Employee Mapping'!$J$10:$J$2009,$A202,'Employee Mapping'!$K$10:$K$2009,BU$134,'Employee Mapping'!$L$10:$L$2009,BU$136)/COUNTA('Employee Mapping'!$G$10:$G$2009),""))</f>
        <v/>
      </c>
      <c r="BV202" s="57">
        <f>IF(OR($A202="",BV$136=""),"",IFERROR(COUNTIFS('Employee Mapping'!$J$10:$J$2009,$A202,'Employee Mapping'!$K$10:$K$2009,BV$134,'Employee Mapping'!$L$10:$L$2009,BV$136)/COUNTA('Employee Mapping'!$G$10:$G$2009),""))</f>
        <v/>
      </c>
      <c r="BW202" s="57">
        <f>IF(OR($A202="",BW$136=""),"",IFERROR(COUNTIFS('Employee Mapping'!$J$10:$J$2009,$A202,'Employee Mapping'!$K$10:$K$2009,BW$134,'Employee Mapping'!$L$10:$L$2009,BW$136)/COUNTA('Employee Mapping'!$G$10:$G$2009),""))</f>
        <v/>
      </c>
      <c r="BX202" s="57">
        <f>IF(OR($A202="",BX$136=""),"",IFERROR(COUNTIFS('Employee Mapping'!$J$10:$J$2009,$A202,'Employee Mapping'!$K$10:$K$2009,BX$134,'Employee Mapping'!$L$10:$L$2009,BX$136)/COUNTA('Employee Mapping'!$G$10:$G$2009),""))</f>
        <v/>
      </c>
      <c r="BY202" s="57">
        <f>IF(OR($A202="",BY$136=""),"",IFERROR(COUNTIFS('Employee Mapping'!$J$10:$J$2009,$A202,'Employee Mapping'!$K$10:$K$2009,BY$134,'Employee Mapping'!$L$10:$L$2009,BY$136)/COUNTA('Employee Mapping'!$G$10:$G$2009),""))</f>
        <v/>
      </c>
      <c r="BZ202" s="57">
        <f>IF(OR($A202="",BZ$136=""),"",IFERROR(COUNTIFS('Employee Mapping'!$J$10:$J$2009,$A202,'Employee Mapping'!$K$10:$K$2009,BZ$134,'Employee Mapping'!$L$10:$L$2009,BZ$136)/COUNTA('Employee Mapping'!$G$10:$G$2009),""))</f>
        <v/>
      </c>
      <c r="CA202" s="57">
        <f>IF(OR($A202="",CA$136=""),"",IFERROR(COUNTIFS('Employee Mapping'!$J$10:$J$2009,$A202,'Employee Mapping'!$K$10:$K$2009,CA$134,'Employee Mapping'!$L$10:$L$2009,CA$136)/COUNTA('Employee Mapping'!$G$10:$G$2009),""))</f>
        <v/>
      </c>
      <c r="CB202" s="57">
        <f>IF(OR($A202="",CB$136=""),"",IFERROR(COUNTIFS('Employee Mapping'!$J$10:$J$2009,$A202,'Employee Mapping'!$K$10:$K$2009,CB$134,'Employee Mapping'!$L$10:$L$2009,CB$136)/COUNTA('Employee Mapping'!$G$10:$G$2009),""))</f>
        <v/>
      </c>
      <c r="CC202" s="57">
        <f>IF(OR($A202="",CC$136=""),"",IFERROR(COUNTIFS('Employee Mapping'!$J$10:$J$2009,$A202,'Employee Mapping'!$K$10:$K$2009,CC$134,'Employee Mapping'!$L$10:$L$2009,CC$136)/COUNTA('Employee Mapping'!$G$10:$G$2009),""))</f>
        <v/>
      </c>
      <c r="CD202" s="57">
        <f>IF(OR($A202="",CD$136=""),"",IFERROR(COUNTIFS('Employee Mapping'!$J$10:$J$2009,$A202,'Employee Mapping'!$K$10:$K$2009,CD$134,'Employee Mapping'!$L$10:$L$2009,CD$136)/COUNTA('Employee Mapping'!$G$10:$G$2009),""))</f>
        <v/>
      </c>
      <c r="CE202" s="57">
        <f>IF(OR($A202="",CE$136=""),"",IFERROR(COUNTIFS('Employee Mapping'!$J$10:$J$2009,$A202,'Employee Mapping'!$K$10:$K$2009,CE$134,'Employee Mapping'!$L$10:$L$2009,CE$136)/COUNTA('Employee Mapping'!$G$10:$G$2009),""))</f>
        <v/>
      </c>
      <c r="CF202" s="57">
        <f>IF(OR($A202="",CF$136=""),"",IFERROR(COUNTIFS('Employee Mapping'!$J$10:$J$2009,$A202,'Employee Mapping'!$K$10:$K$2009,CF$134,'Employee Mapping'!$L$10:$L$2009,CF$136)/COUNTA('Employee Mapping'!$G$10:$G$2009),""))</f>
        <v/>
      </c>
      <c r="CG202" s="57">
        <f>IF(OR($A202="",CG$136=""),"",IFERROR(COUNTIFS('Employee Mapping'!$J$10:$J$2009,$A202,'Employee Mapping'!$K$10:$K$2009,CG$134,'Employee Mapping'!$L$10:$L$2009,CG$136)/COUNTA('Employee Mapping'!$G$10:$G$2009),""))</f>
        <v/>
      </c>
      <c r="CH202" s="57">
        <f>IF(OR($A202="",CH$136=""),"",IFERROR(COUNTIFS('Employee Mapping'!$J$10:$J$2009,$A202,'Employee Mapping'!$K$10:$K$2009,CH$134,'Employee Mapping'!$L$10:$L$2009,CH$136)/COUNTA('Employee Mapping'!$G$10:$G$2009),""))</f>
        <v/>
      </c>
      <c r="CI202" s="57">
        <f>IF(OR($A202="",CI$136=""),"",IFERROR(COUNTIFS('Employee Mapping'!$J$10:$J$2009,$A202,'Employee Mapping'!$K$10:$K$2009,CI$134,'Employee Mapping'!$L$10:$L$2009,CI$136)/COUNTA('Employee Mapping'!$G$10:$G$2009),""))</f>
        <v/>
      </c>
      <c r="CJ202" s="57">
        <f>IF(OR($A202="",CJ$136=""),"",IFERROR(COUNTIFS('Employee Mapping'!$J$10:$J$2009,$A202,'Employee Mapping'!$K$10:$K$2009,CJ$134,'Employee Mapping'!$L$10:$L$2009,CJ$136)/COUNTA('Employee Mapping'!$G$10:$G$2009),""))</f>
        <v/>
      </c>
      <c r="CK202" s="57">
        <f>IF(OR($A202="",CK$136=""),"",IFERROR(COUNTIFS('Employee Mapping'!$J$10:$J$2009,$A202,'Employee Mapping'!$K$10:$K$2009,CK$134,'Employee Mapping'!$L$10:$L$2009,CK$136)/COUNTA('Employee Mapping'!$G$10:$G$2009),""))</f>
        <v/>
      </c>
      <c r="CL202" s="57">
        <f>IF(OR($A202="",CL$136=""),"",IFERROR(COUNTIFS('Employee Mapping'!$J$10:$J$2009,$A202,'Employee Mapping'!$K$10:$K$2009,CL$134,'Employee Mapping'!$L$10:$L$2009,CL$136)/COUNTA('Employee Mapping'!$G$10:$G$2009),""))</f>
        <v/>
      </c>
      <c r="CM202" s="57">
        <f>IF(OR($A202="",CM$136=""),"",IFERROR(COUNTIFS('Employee Mapping'!$J$10:$J$2009,$A202,'Employee Mapping'!$K$10:$K$2009,CM$134,'Employee Mapping'!$L$10:$L$2009,CM$136)/COUNTA('Employee Mapping'!$G$10:$G$2009),""))</f>
        <v/>
      </c>
      <c r="CN202" s="57">
        <f>IF(OR($A202="",CN$136=""),"",IFERROR(COUNTIFS('Employee Mapping'!$J$10:$J$2009,$A202,'Employee Mapping'!$K$10:$K$2009,CN$134,'Employee Mapping'!$L$10:$L$2009,CN$136)/COUNTA('Employee Mapping'!$G$10:$G$2009),""))</f>
        <v/>
      </c>
      <c r="CO202" s="57">
        <f>IF(OR($A202="",CO$136=""),"",IFERROR(COUNTIFS('Employee Mapping'!$J$10:$J$2009,$A202,'Employee Mapping'!$K$10:$K$2009,CO$134,'Employee Mapping'!$L$10:$L$2009,CO$136)/COUNTA('Employee Mapping'!$G$10:$G$2009),""))</f>
        <v/>
      </c>
      <c r="CP202" s="57">
        <f>IF(OR($A202="",CP$136=""),"",IFERROR(COUNTIFS('Employee Mapping'!$J$10:$J$2009,$A202,'Employee Mapping'!$K$10:$K$2009,CP$134,'Employee Mapping'!$L$10:$L$2009,CP$136)/COUNTA('Employee Mapping'!$G$10:$G$2009),""))</f>
        <v/>
      </c>
      <c r="CQ202" s="57">
        <f>IF(OR($A202="",CQ$136=""),"",IFERROR(COUNTIFS('Employee Mapping'!$J$10:$J$2009,$A202,'Employee Mapping'!$K$10:$K$2009,CQ$134,'Employee Mapping'!$L$10:$L$2009,CQ$136)/COUNTA('Employee Mapping'!$G$10:$G$2009),""))</f>
        <v/>
      </c>
      <c r="CR202" s="57">
        <f>IF(OR($A202="",CR$136=""),"",IFERROR(COUNTIFS('Employee Mapping'!$J$10:$J$2009,$A202,'Employee Mapping'!$K$10:$K$2009,CR$134,'Employee Mapping'!$L$10:$L$2009,CR$136)/COUNTA('Employee Mapping'!$G$10:$G$2009),""))</f>
        <v/>
      </c>
      <c r="CS202" s="57">
        <f>IF(OR($A202="",CS$136=""),"",IFERROR(COUNTIFS('Employee Mapping'!$J$10:$J$2009,$A202,'Employee Mapping'!$K$10:$K$2009,CS$134,'Employee Mapping'!$L$10:$L$2009,CS$136)/COUNTA('Employee Mapping'!$G$10:$G$2009),""))</f>
        <v/>
      </c>
      <c r="CT202" s="57">
        <f>IF(OR($A202="",CT$136=""),"",IFERROR(COUNTIFS('Employee Mapping'!$J$10:$J$2009,$A202,'Employee Mapping'!$K$10:$K$2009,CT$134,'Employee Mapping'!$L$10:$L$2009,CT$136)/COUNTA('Employee Mapping'!$G$10:$G$2009),""))</f>
        <v/>
      </c>
      <c r="CU202" s="58">
        <f>IF($A202="","",SUM(C202:CT202))</f>
        <v/>
      </c>
    </row>
    <row r="203">
      <c r="A203">
        <f>IF(SETUP!$C214="","",SETUP!$C214)</f>
        <v/>
      </c>
      <c r="B203" s="9">
        <f>IF(SETUP!$C214="","",SETUP!$B214&amp;" / "&amp;SETUP!$D214)</f>
        <v/>
      </c>
      <c r="C203" s="57">
        <f>IF(OR($A203="",C$136=""),"",IFERROR(COUNTIFS('Employee Mapping'!$J$10:$J$2009,$A203,'Employee Mapping'!$K$10:$K$2009,C$134,'Employee Mapping'!$L$10:$L$2009,C$136)/COUNTA('Employee Mapping'!$G$10:$G$2009),""))</f>
        <v/>
      </c>
      <c r="D203" s="57">
        <f>IF(OR($A203="",D$136=""),"",IFERROR(COUNTIFS('Employee Mapping'!$J$10:$J$2009,$A203,'Employee Mapping'!$K$10:$K$2009,D$134,'Employee Mapping'!$L$10:$L$2009,D$136)/COUNTA('Employee Mapping'!$G$10:$G$2009),""))</f>
        <v/>
      </c>
      <c r="E203" s="57">
        <f>IF(OR($A203="",E$136=""),"",IFERROR(COUNTIFS('Employee Mapping'!$J$10:$J$2009,$A203,'Employee Mapping'!$K$10:$K$2009,E$134,'Employee Mapping'!$L$10:$L$2009,E$136)/COUNTA('Employee Mapping'!$G$10:$G$2009),""))</f>
        <v/>
      </c>
      <c r="F203" s="57">
        <f>IF(OR($A203="",F$136=""),"",IFERROR(COUNTIFS('Employee Mapping'!$J$10:$J$2009,$A203,'Employee Mapping'!$K$10:$K$2009,F$134,'Employee Mapping'!$L$10:$L$2009,F$136)/COUNTA('Employee Mapping'!$G$10:$G$2009),""))</f>
        <v/>
      </c>
      <c r="G203" s="57">
        <f>IF(OR($A203="",G$136=""),"",IFERROR(COUNTIFS('Employee Mapping'!$J$10:$J$2009,$A203,'Employee Mapping'!$K$10:$K$2009,G$134,'Employee Mapping'!$L$10:$L$2009,G$136)/COUNTA('Employee Mapping'!$G$10:$G$2009),""))</f>
        <v/>
      </c>
      <c r="H203" s="57">
        <f>IF(OR($A203="",H$136=""),"",IFERROR(COUNTIFS('Employee Mapping'!$J$10:$J$2009,$A203,'Employee Mapping'!$K$10:$K$2009,H$134,'Employee Mapping'!$L$10:$L$2009,H$136)/COUNTA('Employee Mapping'!$G$10:$G$2009),""))</f>
        <v/>
      </c>
      <c r="I203" s="57">
        <f>IF(OR($A203="",I$136=""),"",IFERROR(COUNTIFS('Employee Mapping'!$J$10:$J$2009,$A203,'Employee Mapping'!$K$10:$K$2009,I$134,'Employee Mapping'!$L$10:$L$2009,I$136)/COUNTA('Employee Mapping'!$G$10:$G$2009),""))</f>
        <v/>
      </c>
      <c r="J203" s="57">
        <f>IF(OR($A203="",J$136=""),"",IFERROR(COUNTIFS('Employee Mapping'!$J$10:$J$2009,$A203,'Employee Mapping'!$K$10:$K$2009,J$134,'Employee Mapping'!$L$10:$L$2009,J$136)/COUNTA('Employee Mapping'!$G$10:$G$2009),""))</f>
        <v/>
      </c>
      <c r="K203" s="57">
        <f>IF(OR($A203="",K$136=""),"",IFERROR(COUNTIFS('Employee Mapping'!$J$10:$J$2009,$A203,'Employee Mapping'!$K$10:$K$2009,K$134,'Employee Mapping'!$L$10:$L$2009,K$136)/COUNTA('Employee Mapping'!$G$10:$G$2009),""))</f>
        <v/>
      </c>
      <c r="L203" s="57">
        <f>IF(OR($A203="",L$136=""),"",IFERROR(COUNTIFS('Employee Mapping'!$J$10:$J$2009,$A203,'Employee Mapping'!$K$10:$K$2009,L$134,'Employee Mapping'!$L$10:$L$2009,L$136)/COUNTA('Employee Mapping'!$G$10:$G$2009),""))</f>
        <v/>
      </c>
      <c r="M203" s="57">
        <f>IF(OR($A203="",M$136=""),"",IFERROR(COUNTIFS('Employee Mapping'!$J$10:$J$2009,$A203,'Employee Mapping'!$K$10:$K$2009,M$134,'Employee Mapping'!$L$10:$L$2009,M$136)/COUNTA('Employee Mapping'!$G$10:$G$2009),""))</f>
        <v/>
      </c>
      <c r="N203" s="57">
        <f>IF(OR($A203="",N$136=""),"",IFERROR(COUNTIFS('Employee Mapping'!$J$10:$J$2009,$A203,'Employee Mapping'!$K$10:$K$2009,N$134,'Employee Mapping'!$L$10:$L$2009,N$136)/COUNTA('Employee Mapping'!$G$10:$G$2009),""))</f>
        <v/>
      </c>
      <c r="O203" s="57">
        <f>IF(OR($A203="",O$136=""),"",IFERROR(COUNTIFS('Employee Mapping'!$J$10:$J$2009,$A203,'Employee Mapping'!$K$10:$K$2009,O$134,'Employee Mapping'!$L$10:$L$2009,O$136)/COUNTA('Employee Mapping'!$G$10:$G$2009),""))</f>
        <v/>
      </c>
      <c r="P203" s="57">
        <f>IF(OR($A203="",P$136=""),"",IFERROR(COUNTIFS('Employee Mapping'!$J$10:$J$2009,$A203,'Employee Mapping'!$K$10:$K$2009,P$134,'Employee Mapping'!$L$10:$L$2009,P$136)/COUNTA('Employee Mapping'!$G$10:$G$2009),""))</f>
        <v/>
      </c>
      <c r="Q203" s="57">
        <f>IF(OR($A203="",Q$136=""),"",IFERROR(COUNTIFS('Employee Mapping'!$J$10:$J$2009,$A203,'Employee Mapping'!$K$10:$K$2009,Q$134,'Employee Mapping'!$L$10:$L$2009,Q$136)/COUNTA('Employee Mapping'!$G$10:$G$2009),""))</f>
        <v/>
      </c>
      <c r="R203" s="57">
        <f>IF(OR($A203="",R$136=""),"",IFERROR(COUNTIFS('Employee Mapping'!$J$10:$J$2009,$A203,'Employee Mapping'!$K$10:$K$2009,R$134,'Employee Mapping'!$L$10:$L$2009,R$136)/COUNTA('Employee Mapping'!$G$10:$G$2009),""))</f>
        <v/>
      </c>
      <c r="S203" s="57">
        <f>IF(OR($A203="",S$136=""),"",IFERROR(COUNTIFS('Employee Mapping'!$J$10:$J$2009,$A203,'Employee Mapping'!$K$10:$K$2009,S$134,'Employee Mapping'!$L$10:$L$2009,S$136)/COUNTA('Employee Mapping'!$G$10:$G$2009),""))</f>
        <v/>
      </c>
      <c r="T203" s="57">
        <f>IF(OR($A203="",T$136=""),"",IFERROR(COUNTIFS('Employee Mapping'!$J$10:$J$2009,$A203,'Employee Mapping'!$K$10:$K$2009,T$134,'Employee Mapping'!$L$10:$L$2009,T$136)/COUNTA('Employee Mapping'!$G$10:$G$2009),""))</f>
        <v/>
      </c>
      <c r="U203" s="57">
        <f>IF(OR($A203="",U$136=""),"",IFERROR(COUNTIFS('Employee Mapping'!$J$10:$J$2009,$A203,'Employee Mapping'!$K$10:$K$2009,U$134,'Employee Mapping'!$L$10:$L$2009,U$136)/COUNTA('Employee Mapping'!$G$10:$G$2009),""))</f>
        <v/>
      </c>
      <c r="V203" s="57">
        <f>IF(OR($A203="",V$136=""),"",IFERROR(COUNTIFS('Employee Mapping'!$J$10:$J$2009,$A203,'Employee Mapping'!$K$10:$K$2009,V$134,'Employee Mapping'!$L$10:$L$2009,V$136)/COUNTA('Employee Mapping'!$G$10:$G$2009),""))</f>
        <v/>
      </c>
      <c r="W203" s="57">
        <f>IF(OR($A203="",W$136=""),"",IFERROR(COUNTIFS('Employee Mapping'!$J$10:$J$2009,$A203,'Employee Mapping'!$K$10:$K$2009,W$134,'Employee Mapping'!$L$10:$L$2009,W$136)/COUNTA('Employee Mapping'!$G$10:$G$2009),""))</f>
        <v/>
      </c>
      <c r="X203" s="57">
        <f>IF(OR($A203="",X$136=""),"",IFERROR(COUNTIFS('Employee Mapping'!$J$10:$J$2009,$A203,'Employee Mapping'!$K$10:$K$2009,X$134,'Employee Mapping'!$L$10:$L$2009,X$136)/COUNTA('Employee Mapping'!$G$10:$G$2009),""))</f>
        <v/>
      </c>
      <c r="Y203" s="57">
        <f>IF(OR($A203="",Y$136=""),"",IFERROR(COUNTIFS('Employee Mapping'!$J$10:$J$2009,$A203,'Employee Mapping'!$K$10:$K$2009,Y$134,'Employee Mapping'!$L$10:$L$2009,Y$136)/COUNTA('Employee Mapping'!$G$10:$G$2009),""))</f>
        <v/>
      </c>
      <c r="Z203" s="57">
        <f>IF(OR($A203="",Z$136=""),"",IFERROR(COUNTIFS('Employee Mapping'!$J$10:$J$2009,$A203,'Employee Mapping'!$K$10:$K$2009,Z$134,'Employee Mapping'!$L$10:$L$2009,Z$136)/COUNTA('Employee Mapping'!$G$10:$G$2009),""))</f>
        <v/>
      </c>
      <c r="AA203" s="57">
        <f>IF(OR($A203="",AA$136=""),"",IFERROR(COUNTIFS('Employee Mapping'!$J$10:$J$2009,$A203,'Employee Mapping'!$K$10:$K$2009,AA$134,'Employee Mapping'!$L$10:$L$2009,AA$136)/COUNTA('Employee Mapping'!$G$10:$G$2009),""))</f>
        <v/>
      </c>
      <c r="AB203" s="57">
        <f>IF(OR($A203="",AB$136=""),"",IFERROR(COUNTIFS('Employee Mapping'!$J$10:$J$2009,$A203,'Employee Mapping'!$K$10:$K$2009,AB$134,'Employee Mapping'!$L$10:$L$2009,AB$136)/COUNTA('Employee Mapping'!$G$10:$G$2009),""))</f>
        <v/>
      </c>
      <c r="AC203" s="57">
        <f>IF(OR($A203="",AC$136=""),"",IFERROR(COUNTIFS('Employee Mapping'!$J$10:$J$2009,$A203,'Employee Mapping'!$K$10:$K$2009,AC$134,'Employee Mapping'!$L$10:$L$2009,AC$136)/COUNTA('Employee Mapping'!$G$10:$G$2009),""))</f>
        <v/>
      </c>
      <c r="AD203" s="57">
        <f>IF(OR($A203="",AD$136=""),"",IFERROR(COUNTIFS('Employee Mapping'!$J$10:$J$2009,$A203,'Employee Mapping'!$K$10:$K$2009,AD$134,'Employee Mapping'!$L$10:$L$2009,AD$136)/COUNTA('Employee Mapping'!$G$10:$G$2009),""))</f>
        <v/>
      </c>
      <c r="AE203" s="57">
        <f>IF(OR($A203="",AE$136=""),"",IFERROR(COUNTIFS('Employee Mapping'!$J$10:$J$2009,$A203,'Employee Mapping'!$K$10:$K$2009,AE$134,'Employee Mapping'!$L$10:$L$2009,AE$136)/COUNTA('Employee Mapping'!$G$10:$G$2009),""))</f>
        <v/>
      </c>
      <c r="AF203" s="57">
        <f>IF(OR($A203="",AF$136=""),"",IFERROR(COUNTIFS('Employee Mapping'!$J$10:$J$2009,$A203,'Employee Mapping'!$K$10:$K$2009,AF$134,'Employee Mapping'!$L$10:$L$2009,AF$136)/COUNTA('Employee Mapping'!$G$10:$G$2009),""))</f>
        <v/>
      </c>
      <c r="AG203" s="57">
        <f>IF(OR($A203="",AG$136=""),"",IFERROR(COUNTIFS('Employee Mapping'!$J$10:$J$2009,$A203,'Employee Mapping'!$K$10:$K$2009,AG$134,'Employee Mapping'!$L$10:$L$2009,AG$136)/COUNTA('Employee Mapping'!$G$10:$G$2009),""))</f>
        <v/>
      </c>
      <c r="AH203" s="57">
        <f>IF(OR($A203="",AH$136=""),"",IFERROR(COUNTIFS('Employee Mapping'!$J$10:$J$2009,$A203,'Employee Mapping'!$K$10:$K$2009,AH$134,'Employee Mapping'!$L$10:$L$2009,AH$136)/COUNTA('Employee Mapping'!$G$10:$G$2009),""))</f>
        <v/>
      </c>
      <c r="AI203" s="57">
        <f>IF(OR($A203="",AI$136=""),"",IFERROR(COUNTIFS('Employee Mapping'!$J$10:$J$2009,$A203,'Employee Mapping'!$K$10:$K$2009,AI$134,'Employee Mapping'!$L$10:$L$2009,AI$136)/COUNTA('Employee Mapping'!$G$10:$G$2009),""))</f>
        <v/>
      </c>
      <c r="AJ203" s="57">
        <f>IF(OR($A203="",AJ$136=""),"",IFERROR(COUNTIFS('Employee Mapping'!$J$10:$J$2009,$A203,'Employee Mapping'!$K$10:$K$2009,AJ$134,'Employee Mapping'!$L$10:$L$2009,AJ$136)/COUNTA('Employee Mapping'!$G$10:$G$2009),""))</f>
        <v/>
      </c>
      <c r="AK203" s="57">
        <f>IF(OR($A203="",AK$136=""),"",IFERROR(COUNTIFS('Employee Mapping'!$J$10:$J$2009,$A203,'Employee Mapping'!$K$10:$K$2009,AK$134,'Employee Mapping'!$L$10:$L$2009,AK$136)/COUNTA('Employee Mapping'!$G$10:$G$2009),""))</f>
        <v/>
      </c>
      <c r="AL203" s="57">
        <f>IF(OR($A203="",AL$136=""),"",IFERROR(COUNTIFS('Employee Mapping'!$J$10:$J$2009,$A203,'Employee Mapping'!$K$10:$K$2009,AL$134,'Employee Mapping'!$L$10:$L$2009,AL$136)/COUNTA('Employee Mapping'!$G$10:$G$2009),""))</f>
        <v/>
      </c>
      <c r="AM203" s="57">
        <f>IF(OR($A203="",AM$136=""),"",IFERROR(COUNTIFS('Employee Mapping'!$J$10:$J$2009,$A203,'Employee Mapping'!$K$10:$K$2009,AM$134,'Employee Mapping'!$L$10:$L$2009,AM$136)/COUNTA('Employee Mapping'!$G$10:$G$2009),""))</f>
        <v/>
      </c>
      <c r="AN203" s="57">
        <f>IF(OR($A203="",AN$136=""),"",IFERROR(COUNTIFS('Employee Mapping'!$J$10:$J$2009,$A203,'Employee Mapping'!$K$10:$K$2009,AN$134,'Employee Mapping'!$L$10:$L$2009,AN$136)/COUNTA('Employee Mapping'!$G$10:$G$2009),""))</f>
        <v/>
      </c>
      <c r="AO203" s="57">
        <f>IF(OR($A203="",AO$136=""),"",IFERROR(COUNTIFS('Employee Mapping'!$J$10:$J$2009,$A203,'Employee Mapping'!$K$10:$K$2009,AO$134,'Employee Mapping'!$L$10:$L$2009,AO$136)/COUNTA('Employee Mapping'!$G$10:$G$2009),""))</f>
        <v/>
      </c>
      <c r="AP203" s="57">
        <f>IF(OR($A203="",AP$136=""),"",IFERROR(COUNTIFS('Employee Mapping'!$J$10:$J$2009,$A203,'Employee Mapping'!$K$10:$K$2009,AP$134,'Employee Mapping'!$L$10:$L$2009,AP$136)/COUNTA('Employee Mapping'!$G$10:$G$2009),""))</f>
        <v/>
      </c>
      <c r="AQ203" s="57">
        <f>IF(OR($A203="",AQ$136=""),"",IFERROR(COUNTIFS('Employee Mapping'!$J$10:$J$2009,$A203,'Employee Mapping'!$K$10:$K$2009,AQ$134,'Employee Mapping'!$L$10:$L$2009,AQ$136)/COUNTA('Employee Mapping'!$G$10:$G$2009),""))</f>
        <v/>
      </c>
      <c r="AR203" s="57">
        <f>IF(OR($A203="",AR$136=""),"",IFERROR(COUNTIFS('Employee Mapping'!$J$10:$J$2009,$A203,'Employee Mapping'!$K$10:$K$2009,AR$134,'Employee Mapping'!$L$10:$L$2009,AR$136)/COUNTA('Employee Mapping'!$G$10:$G$2009),""))</f>
        <v/>
      </c>
      <c r="AS203" s="57">
        <f>IF(OR($A203="",AS$136=""),"",IFERROR(COUNTIFS('Employee Mapping'!$J$10:$J$2009,$A203,'Employee Mapping'!$K$10:$K$2009,AS$134,'Employee Mapping'!$L$10:$L$2009,AS$136)/COUNTA('Employee Mapping'!$G$10:$G$2009),""))</f>
        <v/>
      </c>
      <c r="AT203" s="57">
        <f>IF(OR($A203="",AT$136=""),"",IFERROR(COUNTIFS('Employee Mapping'!$J$10:$J$2009,$A203,'Employee Mapping'!$K$10:$K$2009,AT$134,'Employee Mapping'!$L$10:$L$2009,AT$136)/COUNTA('Employee Mapping'!$G$10:$G$2009),""))</f>
        <v/>
      </c>
      <c r="AU203" s="57">
        <f>IF(OR($A203="",AU$136=""),"",IFERROR(COUNTIFS('Employee Mapping'!$J$10:$J$2009,$A203,'Employee Mapping'!$K$10:$K$2009,AU$134,'Employee Mapping'!$L$10:$L$2009,AU$136)/COUNTA('Employee Mapping'!$G$10:$G$2009),""))</f>
        <v/>
      </c>
      <c r="AV203" s="57">
        <f>IF(OR($A203="",AV$136=""),"",IFERROR(COUNTIFS('Employee Mapping'!$J$10:$J$2009,$A203,'Employee Mapping'!$K$10:$K$2009,AV$134,'Employee Mapping'!$L$10:$L$2009,AV$136)/COUNTA('Employee Mapping'!$G$10:$G$2009),""))</f>
        <v/>
      </c>
      <c r="AW203" s="57">
        <f>IF(OR($A203="",AW$136=""),"",IFERROR(COUNTIFS('Employee Mapping'!$J$10:$J$2009,$A203,'Employee Mapping'!$K$10:$K$2009,AW$134,'Employee Mapping'!$L$10:$L$2009,AW$136)/COUNTA('Employee Mapping'!$G$10:$G$2009),""))</f>
        <v/>
      </c>
      <c r="AX203" s="57">
        <f>IF(OR($A203="",AX$136=""),"",IFERROR(COUNTIFS('Employee Mapping'!$J$10:$J$2009,$A203,'Employee Mapping'!$K$10:$K$2009,AX$134,'Employee Mapping'!$L$10:$L$2009,AX$136)/COUNTA('Employee Mapping'!$G$10:$G$2009),""))</f>
        <v/>
      </c>
      <c r="AY203" s="57">
        <f>IF(OR($A203="",AY$136=""),"",IFERROR(COUNTIFS('Employee Mapping'!$J$10:$J$2009,$A203,'Employee Mapping'!$K$10:$K$2009,AY$134,'Employee Mapping'!$L$10:$L$2009,AY$136)/COUNTA('Employee Mapping'!$G$10:$G$2009),""))</f>
        <v/>
      </c>
      <c r="AZ203" s="57">
        <f>IF(OR($A203="",AZ$136=""),"",IFERROR(COUNTIFS('Employee Mapping'!$J$10:$J$2009,$A203,'Employee Mapping'!$K$10:$K$2009,AZ$134,'Employee Mapping'!$L$10:$L$2009,AZ$136)/COUNTA('Employee Mapping'!$G$10:$G$2009),""))</f>
        <v/>
      </c>
      <c r="BA203" s="57">
        <f>IF(OR($A203="",BA$136=""),"",IFERROR(COUNTIFS('Employee Mapping'!$J$10:$J$2009,$A203,'Employee Mapping'!$K$10:$K$2009,BA$134,'Employee Mapping'!$L$10:$L$2009,BA$136)/COUNTA('Employee Mapping'!$G$10:$G$2009),""))</f>
        <v/>
      </c>
      <c r="BB203" s="57">
        <f>IF(OR($A203="",BB$136=""),"",IFERROR(COUNTIFS('Employee Mapping'!$J$10:$J$2009,$A203,'Employee Mapping'!$K$10:$K$2009,BB$134,'Employee Mapping'!$L$10:$L$2009,BB$136)/COUNTA('Employee Mapping'!$G$10:$G$2009),""))</f>
        <v/>
      </c>
      <c r="BC203" s="57">
        <f>IF(OR($A203="",BC$136=""),"",IFERROR(COUNTIFS('Employee Mapping'!$J$10:$J$2009,$A203,'Employee Mapping'!$K$10:$K$2009,BC$134,'Employee Mapping'!$L$10:$L$2009,BC$136)/COUNTA('Employee Mapping'!$G$10:$G$2009),""))</f>
        <v/>
      </c>
      <c r="BD203" s="57">
        <f>IF(OR($A203="",BD$136=""),"",IFERROR(COUNTIFS('Employee Mapping'!$J$10:$J$2009,$A203,'Employee Mapping'!$K$10:$K$2009,BD$134,'Employee Mapping'!$L$10:$L$2009,BD$136)/COUNTA('Employee Mapping'!$G$10:$G$2009),""))</f>
        <v/>
      </c>
      <c r="BE203" s="57">
        <f>IF(OR($A203="",BE$136=""),"",IFERROR(COUNTIFS('Employee Mapping'!$J$10:$J$2009,$A203,'Employee Mapping'!$K$10:$K$2009,BE$134,'Employee Mapping'!$L$10:$L$2009,BE$136)/COUNTA('Employee Mapping'!$G$10:$G$2009),""))</f>
        <v/>
      </c>
      <c r="BF203" s="57">
        <f>IF(OR($A203="",BF$136=""),"",IFERROR(COUNTIFS('Employee Mapping'!$J$10:$J$2009,$A203,'Employee Mapping'!$K$10:$K$2009,BF$134,'Employee Mapping'!$L$10:$L$2009,BF$136)/COUNTA('Employee Mapping'!$G$10:$G$2009),""))</f>
        <v/>
      </c>
      <c r="BG203" s="57">
        <f>IF(OR($A203="",BG$136=""),"",IFERROR(COUNTIFS('Employee Mapping'!$J$10:$J$2009,$A203,'Employee Mapping'!$K$10:$K$2009,BG$134,'Employee Mapping'!$L$10:$L$2009,BG$136)/COUNTA('Employee Mapping'!$G$10:$G$2009),""))</f>
        <v/>
      </c>
      <c r="BH203" s="57">
        <f>IF(OR($A203="",BH$136=""),"",IFERROR(COUNTIFS('Employee Mapping'!$J$10:$J$2009,$A203,'Employee Mapping'!$K$10:$K$2009,BH$134,'Employee Mapping'!$L$10:$L$2009,BH$136)/COUNTA('Employee Mapping'!$G$10:$G$2009),""))</f>
        <v/>
      </c>
      <c r="BI203" s="57">
        <f>IF(OR($A203="",BI$136=""),"",IFERROR(COUNTIFS('Employee Mapping'!$J$10:$J$2009,$A203,'Employee Mapping'!$K$10:$K$2009,BI$134,'Employee Mapping'!$L$10:$L$2009,BI$136)/COUNTA('Employee Mapping'!$G$10:$G$2009),""))</f>
        <v/>
      </c>
      <c r="BJ203" s="57">
        <f>IF(OR($A203="",BJ$136=""),"",IFERROR(COUNTIFS('Employee Mapping'!$J$10:$J$2009,$A203,'Employee Mapping'!$K$10:$K$2009,BJ$134,'Employee Mapping'!$L$10:$L$2009,BJ$136)/COUNTA('Employee Mapping'!$G$10:$G$2009),""))</f>
        <v/>
      </c>
      <c r="BK203" s="57">
        <f>IF(OR($A203="",BK$136=""),"",IFERROR(COUNTIFS('Employee Mapping'!$J$10:$J$2009,$A203,'Employee Mapping'!$K$10:$K$2009,BK$134,'Employee Mapping'!$L$10:$L$2009,BK$136)/COUNTA('Employee Mapping'!$G$10:$G$2009),""))</f>
        <v/>
      </c>
      <c r="BL203" s="57">
        <f>IF(OR($A203="",BL$136=""),"",IFERROR(COUNTIFS('Employee Mapping'!$J$10:$J$2009,$A203,'Employee Mapping'!$K$10:$K$2009,BL$134,'Employee Mapping'!$L$10:$L$2009,BL$136)/COUNTA('Employee Mapping'!$G$10:$G$2009),""))</f>
        <v/>
      </c>
      <c r="BM203" s="57">
        <f>IF(OR($A203="",BM$136=""),"",IFERROR(COUNTIFS('Employee Mapping'!$J$10:$J$2009,$A203,'Employee Mapping'!$K$10:$K$2009,BM$134,'Employee Mapping'!$L$10:$L$2009,BM$136)/COUNTA('Employee Mapping'!$G$10:$G$2009),""))</f>
        <v/>
      </c>
      <c r="BN203" s="57">
        <f>IF(OR($A203="",BN$136=""),"",IFERROR(COUNTIFS('Employee Mapping'!$J$10:$J$2009,$A203,'Employee Mapping'!$K$10:$K$2009,BN$134,'Employee Mapping'!$L$10:$L$2009,BN$136)/COUNTA('Employee Mapping'!$G$10:$G$2009),""))</f>
        <v/>
      </c>
      <c r="BO203" s="57">
        <f>IF(OR($A203="",BO$136=""),"",IFERROR(COUNTIFS('Employee Mapping'!$J$10:$J$2009,$A203,'Employee Mapping'!$K$10:$K$2009,BO$134,'Employee Mapping'!$L$10:$L$2009,BO$136)/COUNTA('Employee Mapping'!$G$10:$G$2009),""))</f>
        <v/>
      </c>
      <c r="BP203" s="57">
        <f>IF(OR($A203="",BP$136=""),"",IFERROR(COUNTIFS('Employee Mapping'!$J$10:$J$2009,$A203,'Employee Mapping'!$K$10:$K$2009,BP$134,'Employee Mapping'!$L$10:$L$2009,BP$136)/COUNTA('Employee Mapping'!$G$10:$G$2009),""))</f>
        <v/>
      </c>
      <c r="BQ203" s="57">
        <f>IF(OR($A203="",BQ$136=""),"",IFERROR(COUNTIFS('Employee Mapping'!$J$10:$J$2009,$A203,'Employee Mapping'!$K$10:$K$2009,BQ$134,'Employee Mapping'!$L$10:$L$2009,BQ$136)/COUNTA('Employee Mapping'!$G$10:$G$2009),""))</f>
        <v/>
      </c>
      <c r="BR203" s="57">
        <f>IF(OR($A203="",BR$136=""),"",IFERROR(COUNTIFS('Employee Mapping'!$J$10:$J$2009,$A203,'Employee Mapping'!$K$10:$K$2009,BR$134,'Employee Mapping'!$L$10:$L$2009,BR$136)/COUNTA('Employee Mapping'!$G$10:$G$2009),""))</f>
        <v/>
      </c>
      <c r="BS203" s="57">
        <f>IF(OR($A203="",BS$136=""),"",IFERROR(COUNTIFS('Employee Mapping'!$J$10:$J$2009,$A203,'Employee Mapping'!$K$10:$K$2009,BS$134,'Employee Mapping'!$L$10:$L$2009,BS$136)/COUNTA('Employee Mapping'!$G$10:$G$2009),""))</f>
        <v/>
      </c>
      <c r="BT203" s="57">
        <f>IF(OR($A203="",BT$136=""),"",IFERROR(COUNTIFS('Employee Mapping'!$J$10:$J$2009,$A203,'Employee Mapping'!$K$10:$K$2009,BT$134,'Employee Mapping'!$L$10:$L$2009,BT$136)/COUNTA('Employee Mapping'!$G$10:$G$2009),""))</f>
        <v/>
      </c>
      <c r="BU203" s="57">
        <f>IF(OR($A203="",BU$136=""),"",IFERROR(COUNTIFS('Employee Mapping'!$J$10:$J$2009,$A203,'Employee Mapping'!$K$10:$K$2009,BU$134,'Employee Mapping'!$L$10:$L$2009,BU$136)/COUNTA('Employee Mapping'!$G$10:$G$2009),""))</f>
        <v/>
      </c>
      <c r="BV203" s="57">
        <f>IF(OR($A203="",BV$136=""),"",IFERROR(COUNTIFS('Employee Mapping'!$J$10:$J$2009,$A203,'Employee Mapping'!$K$10:$K$2009,BV$134,'Employee Mapping'!$L$10:$L$2009,BV$136)/COUNTA('Employee Mapping'!$G$10:$G$2009),""))</f>
        <v/>
      </c>
      <c r="BW203" s="57">
        <f>IF(OR($A203="",BW$136=""),"",IFERROR(COUNTIFS('Employee Mapping'!$J$10:$J$2009,$A203,'Employee Mapping'!$K$10:$K$2009,BW$134,'Employee Mapping'!$L$10:$L$2009,BW$136)/COUNTA('Employee Mapping'!$G$10:$G$2009),""))</f>
        <v/>
      </c>
      <c r="BX203" s="57">
        <f>IF(OR($A203="",BX$136=""),"",IFERROR(COUNTIFS('Employee Mapping'!$J$10:$J$2009,$A203,'Employee Mapping'!$K$10:$K$2009,BX$134,'Employee Mapping'!$L$10:$L$2009,BX$136)/COUNTA('Employee Mapping'!$G$10:$G$2009),""))</f>
        <v/>
      </c>
      <c r="BY203" s="57">
        <f>IF(OR($A203="",BY$136=""),"",IFERROR(COUNTIFS('Employee Mapping'!$J$10:$J$2009,$A203,'Employee Mapping'!$K$10:$K$2009,BY$134,'Employee Mapping'!$L$10:$L$2009,BY$136)/COUNTA('Employee Mapping'!$G$10:$G$2009),""))</f>
        <v/>
      </c>
      <c r="BZ203" s="57">
        <f>IF(OR($A203="",BZ$136=""),"",IFERROR(COUNTIFS('Employee Mapping'!$J$10:$J$2009,$A203,'Employee Mapping'!$K$10:$K$2009,BZ$134,'Employee Mapping'!$L$10:$L$2009,BZ$136)/COUNTA('Employee Mapping'!$G$10:$G$2009),""))</f>
        <v/>
      </c>
      <c r="CA203" s="57">
        <f>IF(OR($A203="",CA$136=""),"",IFERROR(COUNTIFS('Employee Mapping'!$J$10:$J$2009,$A203,'Employee Mapping'!$K$10:$K$2009,CA$134,'Employee Mapping'!$L$10:$L$2009,CA$136)/COUNTA('Employee Mapping'!$G$10:$G$2009),""))</f>
        <v/>
      </c>
      <c r="CB203" s="57">
        <f>IF(OR($A203="",CB$136=""),"",IFERROR(COUNTIFS('Employee Mapping'!$J$10:$J$2009,$A203,'Employee Mapping'!$K$10:$K$2009,CB$134,'Employee Mapping'!$L$10:$L$2009,CB$136)/COUNTA('Employee Mapping'!$G$10:$G$2009),""))</f>
        <v/>
      </c>
      <c r="CC203" s="57">
        <f>IF(OR($A203="",CC$136=""),"",IFERROR(COUNTIFS('Employee Mapping'!$J$10:$J$2009,$A203,'Employee Mapping'!$K$10:$K$2009,CC$134,'Employee Mapping'!$L$10:$L$2009,CC$136)/COUNTA('Employee Mapping'!$G$10:$G$2009),""))</f>
        <v/>
      </c>
      <c r="CD203" s="57">
        <f>IF(OR($A203="",CD$136=""),"",IFERROR(COUNTIFS('Employee Mapping'!$J$10:$J$2009,$A203,'Employee Mapping'!$K$10:$K$2009,CD$134,'Employee Mapping'!$L$10:$L$2009,CD$136)/COUNTA('Employee Mapping'!$G$10:$G$2009),""))</f>
        <v/>
      </c>
      <c r="CE203" s="57">
        <f>IF(OR($A203="",CE$136=""),"",IFERROR(COUNTIFS('Employee Mapping'!$J$10:$J$2009,$A203,'Employee Mapping'!$K$10:$K$2009,CE$134,'Employee Mapping'!$L$10:$L$2009,CE$136)/COUNTA('Employee Mapping'!$G$10:$G$2009),""))</f>
        <v/>
      </c>
      <c r="CF203" s="57">
        <f>IF(OR($A203="",CF$136=""),"",IFERROR(COUNTIFS('Employee Mapping'!$J$10:$J$2009,$A203,'Employee Mapping'!$K$10:$K$2009,CF$134,'Employee Mapping'!$L$10:$L$2009,CF$136)/COUNTA('Employee Mapping'!$G$10:$G$2009),""))</f>
        <v/>
      </c>
      <c r="CG203" s="57">
        <f>IF(OR($A203="",CG$136=""),"",IFERROR(COUNTIFS('Employee Mapping'!$J$10:$J$2009,$A203,'Employee Mapping'!$K$10:$K$2009,CG$134,'Employee Mapping'!$L$10:$L$2009,CG$136)/COUNTA('Employee Mapping'!$G$10:$G$2009),""))</f>
        <v/>
      </c>
      <c r="CH203" s="57">
        <f>IF(OR($A203="",CH$136=""),"",IFERROR(COUNTIFS('Employee Mapping'!$J$10:$J$2009,$A203,'Employee Mapping'!$K$10:$K$2009,CH$134,'Employee Mapping'!$L$10:$L$2009,CH$136)/COUNTA('Employee Mapping'!$G$10:$G$2009),""))</f>
        <v/>
      </c>
      <c r="CI203" s="57">
        <f>IF(OR($A203="",CI$136=""),"",IFERROR(COUNTIFS('Employee Mapping'!$J$10:$J$2009,$A203,'Employee Mapping'!$K$10:$K$2009,CI$134,'Employee Mapping'!$L$10:$L$2009,CI$136)/COUNTA('Employee Mapping'!$G$10:$G$2009),""))</f>
        <v/>
      </c>
      <c r="CJ203" s="57">
        <f>IF(OR($A203="",CJ$136=""),"",IFERROR(COUNTIFS('Employee Mapping'!$J$10:$J$2009,$A203,'Employee Mapping'!$K$10:$K$2009,CJ$134,'Employee Mapping'!$L$10:$L$2009,CJ$136)/COUNTA('Employee Mapping'!$G$10:$G$2009),""))</f>
        <v/>
      </c>
      <c r="CK203" s="57">
        <f>IF(OR($A203="",CK$136=""),"",IFERROR(COUNTIFS('Employee Mapping'!$J$10:$J$2009,$A203,'Employee Mapping'!$K$10:$K$2009,CK$134,'Employee Mapping'!$L$10:$L$2009,CK$136)/COUNTA('Employee Mapping'!$G$10:$G$2009),""))</f>
        <v/>
      </c>
      <c r="CL203" s="57">
        <f>IF(OR($A203="",CL$136=""),"",IFERROR(COUNTIFS('Employee Mapping'!$J$10:$J$2009,$A203,'Employee Mapping'!$K$10:$K$2009,CL$134,'Employee Mapping'!$L$10:$L$2009,CL$136)/COUNTA('Employee Mapping'!$G$10:$G$2009),""))</f>
        <v/>
      </c>
      <c r="CM203" s="57">
        <f>IF(OR($A203="",CM$136=""),"",IFERROR(COUNTIFS('Employee Mapping'!$J$10:$J$2009,$A203,'Employee Mapping'!$K$10:$K$2009,CM$134,'Employee Mapping'!$L$10:$L$2009,CM$136)/COUNTA('Employee Mapping'!$G$10:$G$2009),""))</f>
        <v/>
      </c>
      <c r="CN203" s="57">
        <f>IF(OR($A203="",CN$136=""),"",IFERROR(COUNTIFS('Employee Mapping'!$J$10:$J$2009,$A203,'Employee Mapping'!$K$10:$K$2009,CN$134,'Employee Mapping'!$L$10:$L$2009,CN$136)/COUNTA('Employee Mapping'!$G$10:$G$2009),""))</f>
        <v/>
      </c>
      <c r="CO203" s="57">
        <f>IF(OR($A203="",CO$136=""),"",IFERROR(COUNTIFS('Employee Mapping'!$J$10:$J$2009,$A203,'Employee Mapping'!$K$10:$K$2009,CO$134,'Employee Mapping'!$L$10:$L$2009,CO$136)/COUNTA('Employee Mapping'!$G$10:$G$2009),""))</f>
        <v/>
      </c>
      <c r="CP203" s="57">
        <f>IF(OR($A203="",CP$136=""),"",IFERROR(COUNTIFS('Employee Mapping'!$J$10:$J$2009,$A203,'Employee Mapping'!$K$10:$K$2009,CP$134,'Employee Mapping'!$L$10:$L$2009,CP$136)/COUNTA('Employee Mapping'!$G$10:$G$2009),""))</f>
        <v/>
      </c>
      <c r="CQ203" s="57">
        <f>IF(OR($A203="",CQ$136=""),"",IFERROR(COUNTIFS('Employee Mapping'!$J$10:$J$2009,$A203,'Employee Mapping'!$K$10:$K$2009,CQ$134,'Employee Mapping'!$L$10:$L$2009,CQ$136)/COUNTA('Employee Mapping'!$G$10:$G$2009),""))</f>
        <v/>
      </c>
      <c r="CR203" s="57">
        <f>IF(OR($A203="",CR$136=""),"",IFERROR(COUNTIFS('Employee Mapping'!$J$10:$J$2009,$A203,'Employee Mapping'!$K$10:$K$2009,CR$134,'Employee Mapping'!$L$10:$L$2009,CR$136)/COUNTA('Employee Mapping'!$G$10:$G$2009),""))</f>
        <v/>
      </c>
      <c r="CS203" s="57">
        <f>IF(OR($A203="",CS$136=""),"",IFERROR(COUNTIFS('Employee Mapping'!$J$10:$J$2009,$A203,'Employee Mapping'!$K$10:$K$2009,CS$134,'Employee Mapping'!$L$10:$L$2009,CS$136)/COUNTA('Employee Mapping'!$G$10:$G$2009),""))</f>
        <v/>
      </c>
      <c r="CT203" s="57">
        <f>IF(OR($A203="",CT$136=""),"",IFERROR(COUNTIFS('Employee Mapping'!$J$10:$J$2009,$A203,'Employee Mapping'!$K$10:$K$2009,CT$134,'Employee Mapping'!$L$10:$L$2009,CT$136)/COUNTA('Employee Mapping'!$G$10:$G$2009),""))</f>
        <v/>
      </c>
      <c r="CU203" s="58">
        <f>IF($A203="","",SUM(C203:CT203))</f>
        <v/>
      </c>
    </row>
    <row r="204">
      <c r="A204">
        <f>IF(SETUP!$C215="","",SETUP!$C215)</f>
        <v/>
      </c>
      <c r="B204" s="9">
        <f>IF(SETUP!$C215="","",SETUP!$B215&amp;" / "&amp;SETUP!$D215)</f>
        <v/>
      </c>
      <c r="C204" s="57">
        <f>IF(OR($A204="",C$136=""),"",IFERROR(COUNTIFS('Employee Mapping'!$J$10:$J$2009,$A204,'Employee Mapping'!$K$10:$K$2009,C$134,'Employee Mapping'!$L$10:$L$2009,C$136)/COUNTA('Employee Mapping'!$G$10:$G$2009),""))</f>
        <v/>
      </c>
      <c r="D204" s="57">
        <f>IF(OR($A204="",D$136=""),"",IFERROR(COUNTIFS('Employee Mapping'!$J$10:$J$2009,$A204,'Employee Mapping'!$K$10:$K$2009,D$134,'Employee Mapping'!$L$10:$L$2009,D$136)/COUNTA('Employee Mapping'!$G$10:$G$2009),""))</f>
        <v/>
      </c>
      <c r="E204" s="57">
        <f>IF(OR($A204="",E$136=""),"",IFERROR(COUNTIFS('Employee Mapping'!$J$10:$J$2009,$A204,'Employee Mapping'!$K$10:$K$2009,E$134,'Employee Mapping'!$L$10:$L$2009,E$136)/COUNTA('Employee Mapping'!$G$10:$G$2009),""))</f>
        <v/>
      </c>
      <c r="F204" s="57">
        <f>IF(OR($A204="",F$136=""),"",IFERROR(COUNTIFS('Employee Mapping'!$J$10:$J$2009,$A204,'Employee Mapping'!$K$10:$K$2009,F$134,'Employee Mapping'!$L$10:$L$2009,F$136)/COUNTA('Employee Mapping'!$G$10:$G$2009),""))</f>
        <v/>
      </c>
      <c r="G204" s="57">
        <f>IF(OR($A204="",G$136=""),"",IFERROR(COUNTIFS('Employee Mapping'!$J$10:$J$2009,$A204,'Employee Mapping'!$K$10:$K$2009,G$134,'Employee Mapping'!$L$10:$L$2009,G$136)/COUNTA('Employee Mapping'!$G$10:$G$2009),""))</f>
        <v/>
      </c>
      <c r="H204" s="57">
        <f>IF(OR($A204="",H$136=""),"",IFERROR(COUNTIFS('Employee Mapping'!$J$10:$J$2009,$A204,'Employee Mapping'!$K$10:$K$2009,H$134,'Employee Mapping'!$L$10:$L$2009,H$136)/COUNTA('Employee Mapping'!$G$10:$G$2009),""))</f>
        <v/>
      </c>
      <c r="I204" s="57">
        <f>IF(OR($A204="",I$136=""),"",IFERROR(COUNTIFS('Employee Mapping'!$J$10:$J$2009,$A204,'Employee Mapping'!$K$10:$K$2009,I$134,'Employee Mapping'!$L$10:$L$2009,I$136)/COUNTA('Employee Mapping'!$G$10:$G$2009),""))</f>
        <v/>
      </c>
      <c r="J204" s="57">
        <f>IF(OR($A204="",J$136=""),"",IFERROR(COUNTIFS('Employee Mapping'!$J$10:$J$2009,$A204,'Employee Mapping'!$K$10:$K$2009,J$134,'Employee Mapping'!$L$10:$L$2009,J$136)/COUNTA('Employee Mapping'!$G$10:$G$2009),""))</f>
        <v/>
      </c>
      <c r="K204" s="57">
        <f>IF(OR($A204="",K$136=""),"",IFERROR(COUNTIFS('Employee Mapping'!$J$10:$J$2009,$A204,'Employee Mapping'!$K$10:$K$2009,K$134,'Employee Mapping'!$L$10:$L$2009,K$136)/COUNTA('Employee Mapping'!$G$10:$G$2009),""))</f>
        <v/>
      </c>
      <c r="L204" s="57">
        <f>IF(OR($A204="",L$136=""),"",IFERROR(COUNTIFS('Employee Mapping'!$J$10:$J$2009,$A204,'Employee Mapping'!$K$10:$K$2009,L$134,'Employee Mapping'!$L$10:$L$2009,L$136)/COUNTA('Employee Mapping'!$G$10:$G$2009),""))</f>
        <v/>
      </c>
      <c r="M204" s="57">
        <f>IF(OR($A204="",M$136=""),"",IFERROR(COUNTIFS('Employee Mapping'!$J$10:$J$2009,$A204,'Employee Mapping'!$K$10:$K$2009,M$134,'Employee Mapping'!$L$10:$L$2009,M$136)/COUNTA('Employee Mapping'!$G$10:$G$2009),""))</f>
        <v/>
      </c>
      <c r="N204" s="57">
        <f>IF(OR($A204="",N$136=""),"",IFERROR(COUNTIFS('Employee Mapping'!$J$10:$J$2009,$A204,'Employee Mapping'!$K$10:$K$2009,N$134,'Employee Mapping'!$L$10:$L$2009,N$136)/COUNTA('Employee Mapping'!$G$10:$G$2009),""))</f>
        <v/>
      </c>
      <c r="O204" s="57">
        <f>IF(OR($A204="",O$136=""),"",IFERROR(COUNTIFS('Employee Mapping'!$J$10:$J$2009,$A204,'Employee Mapping'!$K$10:$K$2009,O$134,'Employee Mapping'!$L$10:$L$2009,O$136)/COUNTA('Employee Mapping'!$G$10:$G$2009),""))</f>
        <v/>
      </c>
      <c r="P204" s="57">
        <f>IF(OR($A204="",P$136=""),"",IFERROR(COUNTIFS('Employee Mapping'!$J$10:$J$2009,$A204,'Employee Mapping'!$K$10:$K$2009,P$134,'Employee Mapping'!$L$10:$L$2009,P$136)/COUNTA('Employee Mapping'!$G$10:$G$2009),""))</f>
        <v/>
      </c>
      <c r="Q204" s="57">
        <f>IF(OR($A204="",Q$136=""),"",IFERROR(COUNTIFS('Employee Mapping'!$J$10:$J$2009,$A204,'Employee Mapping'!$K$10:$K$2009,Q$134,'Employee Mapping'!$L$10:$L$2009,Q$136)/COUNTA('Employee Mapping'!$G$10:$G$2009),""))</f>
        <v/>
      </c>
      <c r="R204" s="57">
        <f>IF(OR($A204="",R$136=""),"",IFERROR(COUNTIFS('Employee Mapping'!$J$10:$J$2009,$A204,'Employee Mapping'!$K$10:$K$2009,R$134,'Employee Mapping'!$L$10:$L$2009,R$136)/COUNTA('Employee Mapping'!$G$10:$G$2009),""))</f>
        <v/>
      </c>
      <c r="S204" s="57">
        <f>IF(OR($A204="",S$136=""),"",IFERROR(COUNTIFS('Employee Mapping'!$J$10:$J$2009,$A204,'Employee Mapping'!$K$10:$K$2009,S$134,'Employee Mapping'!$L$10:$L$2009,S$136)/COUNTA('Employee Mapping'!$G$10:$G$2009),""))</f>
        <v/>
      </c>
      <c r="T204" s="57">
        <f>IF(OR($A204="",T$136=""),"",IFERROR(COUNTIFS('Employee Mapping'!$J$10:$J$2009,$A204,'Employee Mapping'!$K$10:$K$2009,T$134,'Employee Mapping'!$L$10:$L$2009,T$136)/COUNTA('Employee Mapping'!$G$10:$G$2009),""))</f>
        <v/>
      </c>
      <c r="U204" s="57">
        <f>IF(OR($A204="",U$136=""),"",IFERROR(COUNTIFS('Employee Mapping'!$J$10:$J$2009,$A204,'Employee Mapping'!$K$10:$K$2009,U$134,'Employee Mapping'!$L$10:$L$2009,U$136)/COUNTA('Employee Mapping'!$G$10:$G$2009),""))</f>
        <v/>
      </c>
      <c r="V204" s="57">
        <f>IF(OR($A204="",V$136=""),"",IFERROR(COUNTIFS('Employee Mapping'!$J$10:$J$2009,$A204,'Employee Mapping'!$K$10:$K$2009,V$134,'Employee Mapping'!$L$10:$L$2009,V$136)/COUNTA('Employee Mapping'!$G$10:$G$2009),""))</f>
        <v/>
      </c>
      <c r="W204" s="57">
        <f>IF(OR($A204="",W$136=""),"",IFERROR(COUNTIFS('Employee Mapping'!$J$10:$J$2009,$A204,'Employee Mapping'!$K$10:$K$2009,W$134,'Employee Mapping'!$L$10:$L$2009,W$136)/COUNTA('Employee Mapping'!$G$10:$G$2009),""))</f>
        <v/>
      </c>
      <c r="X204" s="57">
        <f>IF(OR($A204="",X$136=""),"",IFERROR(COUNTIFS('Employee Mapping'!$J$10:$J$2009,$A204,'Employee Mapping'!$K$10:$K$2009,X$134,'Employee Mapping'!$L$10:$L$2009,X$136)/COUNTA('Employee Mapping'!$G$10:$G$2009),""))</f>
        <v/>
      </c>
      <c r="Y204" s="57">
        <f>IF(OR($A204="",Y$136=""),"",IFERROR(COUNTIFS('Employee Mapping'!$J$10:$J$2009,$A204,'Employee Mapping'!$K$10:$K$2009,Y$134,'Employee Mapping'!$L$10:$L$2009,Y$136)/COUNTA('Employee Mapping'!$G$10:$G$2009),""))</f>
        <v/>
      </c>
      <c r="Z204" s="57">
        <f>IF(OR($A204="",Z$136=""),"",IFERROR(COUNTIFS('Employee Mapping'!$J$10:$J$2009,$A204,'Employee Mapping'!$K$10:$K$2009,Z$134,'Employee Mapping'!$L$10:$L$2009,Z$136)/COUNTA('Employee Mapping'!$G$10:$G$2009),""))</f>
        <v/>
      </c>
      <c r="AA204" s="57">
        <f>IF(OR($A204="",AA$136=""),"",IFERROR(COUNTIFS('Employee Mapping'!$J$10:$J$2009,$A204,'Employee Mapping'!$K$10:$K$2009,AA$134,'Employee Mapping'!$L$10:$L$2009,AA$136)/COUNTA('Employee Mapping'!$G$10:$G$2009),""))</f>
        <v/>
      </c>
      <c r="AB204" s="57">
        <f>IF(OR($A204="",AB$136=""),"",IFERROR(COUNTIFS('Employee Mapping'!$J$10:$J$2009,$A204,'Employee Mapping'!$K$10:$K$2009,AB$134,'Employee Mapping'!$L$10:$L$2009,AB$136)/COUNTA('Employee Mapping'!$G$10:$G$2009),""))</f>
        <v/>
      </c>
      <c r="AC204" s="57">
        <f>IF(OR($A204="",AC$136=""),"",IFERROR(COUNTIFS('Employee Mapping'!$J$10:$J$2009,$A204,'Employee Mapping'!$K$10:$K$2009,AC$134,'Employee Mapping'!$L$10:$L$2009,AC$136)/COUNTA('Employee Mapping'!$G$10:$G$2009),""))</f>
        <v/>
      </c>
      <c r="AD204" s="57">
        <f>IF(OR($A204="",AD$136=""),"",IFERROR(COUNTIFS('Employee Mapping'!$J$10:$J$2009,$A204,'Employee Mapping'!$K$10:$K$2009,AD$134,'Employee Mapping'!$L$10:$L$2009,AD$136)/COUNTA('Employee Mapping'!$G$10:$G$2009),""))</f>
        <v/>
      </c>
      <c r="AE204" s="57">
        <f>IF(OR($A204="",AE$136=""),"",IFERROR(COUNTIFS('Employee Mapping'!$J$10:$J$2009,$A204,'Employee Mapping'!$K$10:$K$2009,AE$134,'Employee Mapping'!$L$10:$L$2009,AE$136)/COUNTA('Employee Mapping'!$G$10:$G$2009),""))</f>
        <v/>
      </c>
      <c r="AF204" s="57">
        <f>IF(OR($A204="",AF$136=""),"",IFERROR(COUNTIFS('Employee Mapping'!$J$10:$J$2009,$A204,'Employee Mapping'!$K$10:$K$2009,AF$134,'Employee Mapping'!$L$10:$L$2009,AF$136)/COUNTA('Employee Mapping'!$G$10:$G$2009),""))</f>
        <v/>
      </c>
      <c r="AG204" s="57">
        <f>IF(OR($A204="",AG$136=""),"",IFERROR(COUNTIFS('Employee Mapping'!$J$10:$J$2009,$A204,'Employee Mapping'!$K$10:$K$2009,AG$134,'Employee Mapping'!$L$10:$L$2009,AG$136)/COUNTA('Employee Mapping'!$G$10:$G$2009),""))</f>
        <v/>
      </c>
      <c r="AH204" s="57">
        <f>IF(OR($A204="",AH$136=""),"",IFERROR(COUNTIFS('Employee Mapping'!$J$10:$J$2009,$A204,'Employee Mapping'!$K$10:$K$2009,AH$134,'Employee Mapping'!$L$10:$L$2009,AH$136)/COUNTA('Employee Mapping'!$G$10:$G$2009),""))</f>
        <v/>
      </c>
      <c r="AI204" s="57">
        <f>IF(OR($A204="",AI$136=""),"",IFERROR(COUNTIFS('Employee Mapping'!$J$10:$J$2009,$A204,'Employee Mapping'!$K$10:$K$2009,AI$134,'Employee Mapping'!$L$10:$L$2009,AI$136)/COUNTA('Employee Mapping'!$G$10:$G$2009),""))</f>
        <v/>
      </c>
      <c r="AJ204" s="57">
        <f>IF(OR($A204="",AJ$136=""),"",IFERROR(COUNTIFS('Employee Mapping'!$J$10:$J$2009,$A204,'Employee Mapping'!$K$10:$K$2009,AJ$134,'Employee Mapping'!$L$10:$L$2009,AJ$136)/COUNTA('Employee Mapping'!$G$10:$G$2009),""))</f>
        <v/>
      </c>
      <c r="AK204" s="57">
        <f>IF(OR($A204="",AK$136=""),"",IFERROR(COUNTIFS('Employee Mapping'!$J$10:$J$2009,$A204,'Employee Mapping'!$K$10:$K$2009,AK$134,'Employee Mapping'!$L$10:$L$2009,AK$136)/COUNTA('Employee Mapping'!$G$10:$G$2009),""))</f>
        <v/>
      </c>
      <c r="AL204" s="57">
        <f>IF(OR($A204="",AL$136=""),"",IFERROR(COUNTIFS('Employee Mapping'!$J$10:$J$2009,$A204,'Employee Mapping'!$K$10:$K$2009,AL$134,'Employee Mapping'!$L$10:$L$2009,AL$136)/COUNTA('Employee Mapping'!$G$10:$G$2009),""))</f>
        <v/>
      </c>
      <c r="AM204" s="57">
        <f>IF(OR($A204="",AM$136=""),"",IFERROR(COUNTIFS('Employee Mapping'!$J$10:$J$2009,$A204,'Employee Mapping'!$K$10:$K$2009,AM$134,'Employee Mapping'!$L$10:$L$2009,AM$136)/COUNTA('Employee Mapping'!$G$10:$G$2009),""))</f>
        <v/>
      </c>
      <c r="AN204" s="57">
        <f>IF(OR($A204="",AN$136=""),"",IFERROR(COUNTIFS('Employee Mapping'!$J$10:$J$2009,$A204,'Employee Mapping'!$K$10:$K$2009,AN$134,'Employee Mapping'!$L$10:$L$2009,AN$136)/COUNTA('Employee Mapping'!$G$10:$G$2009),""))</f>
        <v/>
      </c>
      <c r="AO204" s="57">
        <f>IF(OR($A204="",AO$136=""),"",IFERROR(COUNTIFS('Employee Mapping'!$J$10:$J$2009,$A204,'Employee Mapping'!$K$10:$K$2009,AO$134,'Employee Mapping'!$L$10:$L$2009,AO$136)/COUNTA('Employee Mapping'!$G$10:$G$2009),""))</f>
        <v/>
      </c>
      <c r="AP204" s="57">
        <f>IF(OR($A204="",AP$136=""),"",IFERROR(COUNTIFS('Employee Mapping'!$J$10:$J$2009,$A204,'Employee Mapping'!$K$10:$K$2009,AP$134,'Employee Mapping'!$L$10:$L$2009,AP$136)/COUNTA('Employee Mapping'!$G$10:$G$2009),""))</f>
        <v/>
      </c>
      <c r="AQ204" s="57">
        <f>IF(OR($A204="",AQ$136=""),"",IFERROR(COUNTIFS('Employee Mapping'!$J$10:$J$2009,$A204,'Employee Mapping'!$K$10:$K$2009,AQ$134,'Employee Mapping'!$L$10:$L$2009,AQ$136)/COUNTA('Employee Mapping'!$G$10:$G$2009),""))</f>
        <v/>
      </c>
      <c r="AR204" s="57">
        <f>IF(OR($A204="",AR$136=""),"",IFERROR(COUNTIFS('Employee Mapping'!$J$10:$J$2009,$A204,'Employee Mapping'!$K$10:$K$2009,AR$134,'Employee Mapping'!$L$10:$L$2009,AR$136)/COUNTA('Employee Mapping'!$G$10:$G$2009),""))</f>
        <v/>
      </c>
      <c r="AS204" s="57">
        <f>IF(OR($A204="",AS$136=""),"",IFERROR(COUNTIFS('Employee Mapping'!$J$10:$J$2009,$A204,'Employee Mapping'!$K$10:$K$2009,AS$134,'Employee Mapping'!$L$10:$L$2009,AS$136)/COUNTA('Employee Mapping'!$G$10:$G$2009),""))</f>
        <v/>
      </c>
      <c r="AT204" s="57">
        <f>IF(OR($A204="",AT$136=""),"",IFERROR(COUNTIFS('Employee Mapping'!$J$10:$J$2009,$A204,'Employee Mapping'!$K$10:$K$2009,AT$134,'Employee Mapping'!$L$10:$L$2009,AT$136)/COUNTA('Employee Mapping'!$G$10:$G$2009),""))</f>
        <v/>
      </c>
      <c r="AU204" s="57">
        <f>IF(OR($A204="",AU$136=""),"",IFERROR(COUNTIFS('Employee Mapping'!$J$10:$J$2009,$A204,'Employee Mapping'!$K$10:$K$2009,AU$134,'Employee Mapping'!$L$10:$L$2009,AU$136)/COUNTA('Employee Mapping'!$G$10:$G$2009),""))</f>
        <v/>
      </c>
      <c r="AV204" s="57">
        <f>IF(OR($A204="",AV$136=""),"",IFERROR(COUNTIFS('Employee Mapping'!$J$10:$J$2009,$A204,'Employee Mapping'!$K$10:$K$2009,AV$134,'Employee Mapping'!$L$10:$L$2009,AV$136)/COUNTA('Employee Mapping'!$G$10:$G$2009),""))</f>
        <v/>
      </c>
      <c r="AW204" s="57">
        <f>IF(OR($A204="",AW$136=""),"",IFERROR(COUNTIFS('Employee Mapping'!$J$10:$J$2009,$A204,'Employee Mapping'!$K$10:$K$2009,AW$134,'Employee Mapping'!$L$10:$L$2009,AW$136)/COUNTA('Employee Mapping'!$G$10:$G$2009),""))</f>
        <v/>
      </c>
      <c r="AX204" s="57">
        <f>IF(OR($A204="",AX$136=""),"",IFERROR(COUNTIFS('Employee Mapping'!$J$10:$J$2009,$A204,'Employee Mapping'!$K$10:$K$2009,AX$134,'Employee Mapping'!$L$10:$L$2009,AX$136)/COUNTA('Employee Mapping'!$G$10:$G$2009),""))</f>
        <v/>
      </c>
      <c r="AY204" s="57">
        <f>IF(OR($A204="",AY$136=""),"",IFERROR(COUNTIFS('Employee Mapping'!$J$10:$J$2009,$A204,'Employee Mapping'!$K$10:$K$2009,AY$134,'Employee Mapping'!$L$10:$L$2009,AY$136)/COUNTA('Employee Mapping'!$G$10:$G$2009),""))</f>
        <v/>
      </c>
      <c r="AZ204" s="57">
        <f>IF(OR($A204="",AZ$136=""),"",IFERROR(COUNTIFS('Employee Mapping'!$J$10:$J$2009,$A204,'Employee Mapping'!$K$10:$K$2009,AZ$134,'Employee Mapping'!$L$10:$L$2009,AZ$136)/COUNTA('Employee Mapping'!$G$10:$G$2009),""))</f>
        <v/>
      </c>
      <c r="BA204" s="57">
        <f>IF(OR($A204="",BA$136=""),"",IFERROR(COUNTIFS('Employee Mapping'!$J$10:$J$2009,$A204,'Employee Mapping'!$K$10:$K$2009,BA$134,'Employee Mapping'!$L$10:$L$2009,BA$136)/COUNTA('Employee Mapping'!$G$10:$G$2009),""))</f>
        <v/>
      </c>
      <c r="BB204" s="57">
        <f>IF(OR($A204="",BB$136=""),"",IFERROR(COUNTIFS('Employee Mapping'!$J$10:$J$2009,$A204,'Employee Mapping'!$K$10:$K$2009,BB$134,'Employee Mapping'!$L$10:$L$2009,BB$136)/COUNTA('Employee Mapping'!$G$10:$G$2009),""))</f>
        <v/>
      </c>
      <c r="BC204" s="57">
        <f>IF(OR($A204="",BC$136=""),"",IFERROR(COUNTIFS('Employee Mapping'!$J$10:$J$2009,$A204,'Employee Mapping'!$K$10:$K$2009,BC$134,'Employee Mapping'!$L$10:$L$2009,BC$136)/COUNTA('Employee Mapping'!$G$10:$G$2009),""))</f>
        <v/>
      </c>
      <c r="BD204" s="57">
        <f>IF(OR($A204="",BD$136=""),"",IFERROR(COUNTIFS('Employee Mapping'!$J$10:$J$2009,$A204,'Employee Mapping'!$K$10:$K$2009,BD$134,'Employee Mapping'!$L$10:$L$2009,BD$136)/COUNTA('Employee Mapping'!$G$10:$G$2009),""))</f>
        <v/>
      </c>
      <c r="BE204" s="57">
        <f>IF(OR($A204="",BE$136=""),"",IFERROR(COUNTIFS('Employee Mapping'!$J$10:$J$2009,$A204,'Employee Mapping'!$K$10:$K$2009,BE$134,'Employee Mapping'!$L$10:$L$2009,BE$136)/COUNTA('Employee Mapping'!$G$10:$G$2009),""))</f>
        <v/>
      </c>
      <c r="BF204" s="57">
        <f>IF(OR($A204="",BF$136=""),"",IFERROR(COUNTIFS('Employee Mapping'!$J$10:$J$2009,$A204,'Employee Mapping'!$K$10:$K$2009,BF$134,'Employee Mapping'!$L$10:$L$2009,BF$136)/COUNTA('Employee Mapping'!$G$10:$G$2009),""))</f>
        <v/>
      </c>
      <c r="BG204" s="57">
        <f>IF(OR($A204="",BG$136=""),"",IFERROR(COUNTIFS('Employee Mapping'!$J$10:$J$2009,$A204,'Employee Mapping'!$K$10:$K$2009,BG$134,'Employee Mapping'!$L$10:$L$2009,BG$136)/COUNTA('Employee Mapping'!$G$10:$G$2009),""))</f>
        <v/>
      </c>
      <c r="BH204" s="57">
        <f>IF(OR($A204="",BH$136=""),"",IFERROR(COUNTIFS('Employee Mapping'!$J$10:$J$2009,$A204,'Employee Mapping'!$K$10:$K$2009,BH$134,'Employee Mapping'!$L$10:$L$2009,BH$136)/COUNTA('Employee Mapping'!$G$10:$G$2009),""))</f>
        <v/>
      </c>
      <c r="BI204" s="57">
        <f>IF(OR($A204="",BI$136=""),"",IFERROR(COUNTIFS('Employee Mapping'!$J$10:$J$2009,$A204,'Employee Mapping'!$K$10:$K$2009,BI$134,'Employee Mapping'!$L$10:$L$2009,BI$136)/COUNTA('Employee Mapping'!$G$10:$G$2009),""))</f>
        <v/>
      </c>
      <c r="BJ204" s="57">
        <f>IF(OR($A204="",BJ$136=""),"",IFERROR(COUNTIFS('Employee Mapping'!$J$10:$J$2009,$A204,'Employee Mapping'!$K$10:$K$2009,BJ$134,'Employee Mapping'!$L$10:$L$2009,BJ$136)/COUNTA('Employee Mapping'!$G$10:$G$2009),""))</f>
        <v/>
      </c>
      <c r="BK204" s="57">
        <f>IF(OR($A204="",BK$136=""),"",IFERROR(COUNTIFS('Employee Mapping'!$J$10:$J$2009,$A204,'Employee Mapping'!$K$10:$K$2009,BK$134,'Employee Mapping'!$L$10:$L$2009,BK$136)/COUNTA('Employee Mapping'!$G$10:$G$2009),""))</f>
        <v/>
      </c>
      <c r="BL204" s="57">
        <f>IF(OR($A204="",BL$136=""),"",IFERROR(COUNTIFS('Employee Mapping'!$J$10:$J$2009,$A204,'Employee Mapping'!$K$10:$K$2009,BL$134,'Employee Mapping'!$L$10:$L$2009,BL$136)/COUNTA('Employee Mapping'!$G$10:$G$2009),""))</f>
        <v/>
      </c>
      <c r="BM204" s="57">
        <f>IF(OR($A204="",BM$136=""),"",IFERROR(COUNTIFS('Employee Mapping'!$J$10:$J$2009,$A204,'Employee Mapping'!$K$10:$K$2009,BM$134,'Employee Mapping'!$L$10:$L$2009,BM$136)/COUNTA('Employee Mapping'!$G$10:$G$2009),""))</f>
        <v/>
      </c>
      <c r="BN204" s="57">
        <f>IF(OR($A204="",BN$136=""),"",IFERROR(COUNTIFS('Employee Mapping'!$J$10:$J$2009,$A204,'Employee Mapping'!$K$10:$K$2009,BN$134,'Employee Mapping'!$L$10:$L$2009,BN$136)/COUNTA('Employee Mapping'!$G$10:$G$2009),""))</f>
        <v/>
      </c>
      <c r="BO204" s="57">
        <f>IF(OR($A204="",BO$136=""),"",IFERROR(COUNTIFS('Employee Mapping'!$J$10:$J$2009,$A204,'Employee Mapping'!$K$10:$K$2009,BO$134,'Employee Mapping'!$L$10:$L$2009,BO$136)/COUNTA('Employee Mapping'!$G$10:$G$2009),""))</f>
        <v/>
      </c>
      <c r="BP204" s="57">
        <f>IF(OR($A204="",BP$136=""),"",IFERROR(COUNTIFS('Employee Mapping'!$J$10:$J$2009,$A204,'Employee Mapping'!$K$10:$K$2009,BP$134,'Employee Mapping'!$L$10:$L$2009,BP$136)/COUNTA('Employee Mapping'!$G$10:$G$2009),""))</f>
        <v/>
      </c>
      <c r="BQ204" s="57">
        <f>IF(OR($A204="",BQ$136=""),"",IFERROR(COUNTIFS('Employee Mapping'!$J$10:$J$2009,$A204,'Employee Mapping'!$K$10:$K$2009,BQ$134,'Employee Mapping'!$L$10:$L$2009,BQ$136)/COUNTA('Employee Mapping'!$G$10:$G$2009),""))</f>
        <v/>
      </c>
      <c r="BR204" s="57">
        <f>IF(OR($A204="",BR$136=""),"",IFERROR(COUNTIFS('Employee Mapping'!$J$10:$J$2009,$A204,'Employee Mapping'!$K$10:$K$2009,BR$134,'Employee Mapping'!$L$10:$L$2009,BR$136)/COUNTA('Employee Mapping'!$G$10:$G$2009),""))</f>
        <v/>
      </c>
      <c r="BS204" s="57">
        <f>IF(OR($A204="",BS$136=""),"",IFERROR(COUNTIFS('Employee Mapping'!$J$10:$J$2009,$A204,'Employee Mapping'!$K$10:$K$2009,BS$134,'Employee Mapping'!$L$10:$L$2009,BS$136)/COUNTA('Employee Mapping'!$G$10:$G$2009),""))</f>
        <v/>
      </c>
      <c r="BT204" s="57">
        <f>IF(OR($A204="",BT$136=""),"",IFERROR(COUNTIFS('Employee Mapping'!$J$10:$J$2009,$A204,'Employee Mapping'!$K$10:$K$2009,BT$134,'Employee Mapping'!$L$10:$L$2009,BT$136)/COUNTA('Employee Mapping'!$G$10:$G$2009),""))</f>
        <v/>
      </c>
      <c r="BU204" s="57">
        <f>IF(OR($A204="",BU$136=""),"",IFERROR(COUNTIFS('Employee Mapping'!$J$10:$J$2009,$A204,'Employee Mapping'!$K$10:$K$2009,BU$134,'Employee Mapping'!$L$10:$L$2009,BU$136)/COUNTA('Employee Mapping'!$G$10:$G$2009),""))</f>
        <v/>
      </c>
      <c r="BV204" s="57">
        <f>IF(OR($A204="",BV$136=""),"",IFERROR(COUNTIFS('Employee Mapping'!$J$10:$J$2009,$A204,'Employee Mapping'!$K$10:$K$2009,BV$134,'Employee Mapping'!$L$10:$L$2009,BV$136)/COUNTA('Employee Mapping'!$G$10:$G$2009),""))</f>
        <v/>
      </c>
      <c r="BW204" s="57">
        <f>IF(OR($A204="",BW$136=""),"",IFERROR(COUNTIFS('Employee Mapping'!$J$10:$J$2009,$A204,'Employee Mapping'!$K$10:$K$2009,BW$134,'Employee Mapping'!$L$10:$L$2009,BW$136)/COUNTA('Employee Mapping'!$G$10:$G$2009),""))</f>
        <v/>
      </c>
      <c r="BX204" s="57">
        <f>IF(OR($A204="",BX$136=""),"",IFERROR(COUNTIFS('Employee Mapping'!$J$10:$J$2009,$A204,'Employee Mapping'!$K$10:$K$2009,BX$134,'Employee Mapping'!$L$10:$L$2009,BX$136)/COUNTA('Employee Mapping'!$G$10:$G$2009),""))</f>
        <v/>
      </c>
      <c r="BY204" s="57">
        <f>IF(OR($A204="",BY$136=""),"",IFERROR(COUNTIFS('Employee Mapping'!$J$10:$J$2009,$A204,'Employee Mapping'!$K$10:$K$2009,BY$134,'Employee Mapping'!$L$10:$L$2009,BY$136)/COUNTA('Employee Mapping'!$G$10:$G$2009),""))</f>
        <v/>
      </c>
      <c r="BZ204" s="57">
        <f>IF(OR($A204="",BZ$136=""),"",IFERROR(COUNTIFS('Employee Mapping'!$J$10:$J$2009,$A204,'Employee Mapping'!$K$10:$K$2009,BZ$134,'Employee Mapping'!$L$10:$L$2009,BZ$136)/COUNTA('Employee Mapping'!$G$10:$G$2009),""))</f>
        <v/>
      </c>
      <c r="CA204" s="57">
        <f>IF(OR($A204="",CA$136=""),"",IFERROR(COUNTIFS('Employee Mapping'!$J$10:$J$2009,$A204,'Employee Mapping'!$K$10:$K$2009,CA$134,'Employee Mapping'!$L$10:$L$2009,CA$136)/COUNTA('Employee Mapping'!$G$10:$G$2009),""))</f>
        <v/>
      </c>
      <c r="CB204" s="57">
        <f>IF(OR($A204="",CB$136=""),"",IFERROR(COUNTIFS('Employee Mapping'!$J$10:$J$2009,$A204,'Employee Mapping'!$K$10:$K$2009,CB$134,'Employee Mapping'!$L$10:$L$2009,CB$136)/COUNTA('Employee Mapping'!$G$10:$G$2009),""))</f>
        <v/>
      </c>
      <c r="CC204" s="57">
        <f>IF(OR($A204="",CC$136=""),"",IFERROR(COUNTIFS('Employee Mapping'!$J$10:$J$2009,$A204,'Employee Mapping'!$K$10:$K$2009,CC$134,'Employee Mapping'!$L$10:$L$2009,CC$136)/COUNTA('Employee Mapping'!$G$10:$G$2009),""))</f>
        <v/>
      </c>
      <c r="CD204" s="57">
        <f>IF(OR($A204="",CD$136=""),"",IFERROR(COUNTIFS('Employee Mapping'!$J$10:$J$2009,$A204,'Employee Mapping'!$K$10:$K$2009,CD$134,'Employee Mapping'!$L$10:$L$2009,CD$136)/COUNTA('Employee Mapping'!$G$10:$G$2009),""))</f>
        <v/>
      </c>
      <c r="CE204" s="57">
        <f>IF(OR($A204="",CE$136=""),"",IFERROR(COUNTIFS('Employee Mapping'!$J$10:$J$2009,$A204,'Employee Mapping'!$K$10:$K$2009,CE$134,'Employee Mapping'!$L$10:$L$2009,CE$136)/COUNTA('Employee Mapping'!$G$10:$G$2009),""))</f>
        <v/>
      </c>
      <c r="CF204" s="57">
        <f>IF(OR($A204="",CF$136=""),"",IFERROR(COUNTIFS('Employee Mapping'!$J$10:$J$2009,$A204,'Employee Mapping'!$K$10:$K$2009,CF$134,'Employee Mapping'!$L$10:$L$2009,CF$136)/COUNTA('Employee Mapping'!$G$10:$G$2009),""))</f>
        <v/>
      </c>
      <c r="CG204" s="57">
        <f>IF(OR($A204="",CG$136=""),"",IFERROR(COUNTIFS('Employee Mapping'!$J$10:$J$2009,$A204,'Employee Mapping'!$K$10:$K$2009,CG$134,'Employee Mapping'!$L$10:$L$2009,CG$136)/COUNTA('Employee Mapping'!$G$10:$G$2009),""))</f>
        <v/>
      </c>
      <c r="CH204" s="57">
        <f>IF(OR($A204="",CH$136=""),"",IFERROR(COUNTIFS('Employee Mapping'!$J$10:$J$2009,$A204,'Employee Mapping'!$K$10:$K$2009,CH$134,'Employee Mapping'!$L$10:$L$2009,CH$136)/COUNTA('Employee Mapping'!$G$10:$G$2009),""))</f>
        <v/>
      </c>
      <c r="CI204" s="57">
        <f>IF(OR($A204="",CI$136=""),"",IFERROR(COUNTIFS('Employee Mapping'!$J$10:$J$2009,$A204,'Employee Mapping'!$K$10:$K$2009,CI$134,'Employee Mapping'!$L$10:$L$2009,CI$136)/COUNTA('Employee Mapping'!$G$10:$G$2009),""))</f>
        <v/>
      </c>
      <c r="CJ204" s="57">
        <f>IF(OR($A204="",CJ$136=""),"",IFERROR(COUNTIFS('Employee Mapping'!$J$10:$J$2009,$A204,'Employee Mapping'!$K$10:$K$2009,CJ$134,'Employee Mapping'!$L$10:$L$2009,CJ$136)/COUNTA('Employee Mapping'!$G$10:$G$2009),""))</f>
        <v/>
      </c>
      <c r="CK204" s="57">
        <f>IF(OR($A204="",CK$136=""),"",IFERROR(COUNTIFS('Employee Mapping'!$J$10:$J$2009,$A204,'Employee Mapping'!$K$10:$K$2009,CK$134,'Employee Mapping'!$L$10:$L$2009,CK$136)/COUNTA('Employee Mapping'!$G$10:$G$2009),""))</f>
        <v/>
      </c>
      <c r="CL204" s="57">
        <f>IF(OR($A204="",CL$136=""),"",IFERROR(COUNTIFS('Employee Mapping'!$J$10:$J$2009,$A204,'Employee Mapping'!$K$10:$K$2009,CL$134,'Employee Mapping'!$L$10:$L$2009,CL$136)/COUNTA('Employee Mapping'!$G$10:$G$2009),""))</f>
        <v/>
      </c>
      <c r="CM204" s="57">
        <f>IF(OR($A204="",CM$136=""),"",IFERROR(COUNTIFS('Employee Mapping'!$J$10:$J$2009,$A204,'Employee Mapping'!$K$10:$K$2009,CM$134,'Employee Mapping'!$L$10:$L$2009,CM$136)/COUNTA('Employee Mapping'!$G$10:$G$2009),""))</f>
        <v/>
      </c>
      <c r="CN204" s="57">
        <f>IF(OR($A204="",CN$136=""),"",IFERROR(COUNTIFS('Employee Mapping'!$J$10:$J$2009,$A204,'Employee Mapping'!$K$10:$K$2009,CN$134,'Employee Mapping'!$L$10:$L$2009,CN$136)/COUNTA('Employee Mapping'!$G$10:$G$2009),""))</f>
        <v/>
      </c>
      <c r="CO204" s="57">
        <f>IF(OR($A204="",CO$136=""),"",IFERROR(COUNTIFS('Employee Mapping'!$J$10:$J$2009,$A204,'Employee Mapping'!$K$10:$K$2009,CO$134,'Employee Mapping'!$L$10:$L$2009,CO$136)/COUNTA('Employee Mapping'!$G$10:$G$2009),""))</f>
        <v/>
      </c>
      <c r="CP204" s="57">
        <f>IF(OR($A204="",CP$136=""),"",IFERROR(COUNTIFS('Employee Mapping'!$J$10:$J$2009,$A204,'Employee Mapping'!$K$10:$K$2009,CP$134,'Employee Mapping'!$L$10:$L$2009,CP$136)/COUNTA('Employee Mapping'!$G$10:$G$2009),""))</f>
        <v/>
      </c>
      <c r="CQ204" s="57">
        <f>IF(OR($A204="",CQ$136=""),"",IFERROR(COUNTIFS('Employee Mapping'!$J$10:$J$2009,$A204,'Employee Mapping'!$K$10:$K$2009,CQ$134,'Employee Mapping'!$L$10:$L$2009,CQ$136)/COUNTA('Employee Mapping'!$G$10:$G$2009),""))</f>
        <v/>
      </c>
      <c r="CR204" s="57">
        <f>IF(OR($A204="",CR$136=""),"",IFERROR(COUNTIFS('Employee Mapping'!$J$10:$J$2009,$A204,'Employee Mapping'!$K$10:$K$2009,CR$134,'Employee Mapping'!$L$10:$L$2009,CR$136)/COUNTA('Employee Mapping'!$G$10:$G$2009),""))</f>
        <v/>
      </c>
      <c r="CS204" s="57">
        <f>IF(OR($A204="",CS$136=""),"",IFERROR(COUNTIFS('Employee Mapping'!$J$10:$J$2009,$A204,'Employee Mapping'!$K$10:$K$2009,CS$134,'Employee Mapping'!$L$10:$L$2009,CS$136)/COUNTA('Employee Mapping'!$G$10:$G$2009),""))</f>
        <v/>
      </c>
      <c r="CT204" s="57">
        <f>IF(OR($A204="",CT$136=""),"",IFERROR(COUNTIFS('Employee Mapping'!$J$10:$J$2009,$A204,'Employee Mapping'!$K$10:$K$2009,CT$134,'Employee Mapping'!$L$10:$L$2009,CT$136)/COUNTA('Employee Mapping'!$G$10:$G$2009),""))</f>
        <v/>
      </c>
      <c r="CU204" s="58">
        <f>IF($A204="","",SUM(C204:CT204))</f>
        <v/>
      </c>
    </row>
    <row r="205">
      <c r="A205">
        <f>IF(SETUP!$C216="","",SETUP!$C216)</f>
        <v/>
      </c>
      <c r="B205" s="9">
        <f>IF(SETUP!$C216="","",SETUP!$B216&amp;" / "&amp;SETUP!$D216)</f>
        <v/>
      </c>
      <c r="C205" s="57">
        <f>IF(OR($A205="",C$136=""),"",IFERROR(COUNTIFS('Employee Mapping'!$J$10:$J$2009,$A205,'Employee Mapping'!$K$10:$K$2009,C$134,'Employee Mapping'!$L$10:$L$2009,C$136)/COUNTA('Employee Mapping'!$G$10:$G$2009),""))</f>
        <v/>
      </c>
      <c r="D205" s="57">
        <f>IF(OR($A205="",D$136=""),"",IFERROR(COUNTIFS('Employee Mapping'!$J$10:$J$2009,$A205,'Employee Mapping'!$K$10:$K$2009,D$134,'Employee Mapping'!$L$10:$L$2009,D$136)/COUNTA('Employee Mapping'!$G$10:$G$2009),""))</f>
        <v/>
      </c>
      <c r="E205" s="57">
        <f>IF(OR($A205="",E$136=""),"",IFERROR(COUNTIFS('Employee Mapping'!$J$10:$J$2009,$A205,'Employee Mapping'!$K$10:$K$2009,E$134,'Employee Mapping'!$L$10:$L$2009,E$136)/COUNTA('Employee Mapping'!$G$10:$G$2009),""))</f>
        <v/>
      </c>
      <c r="F205" s="57">
        <f>IF(OR($A205="",F$136=""),"",IFERROR(COUNTIFS('Employee Mapping'!$J$10:$J$2009,$A205,'Employee Mapping'!$K$10:$K$2009,F$134,'Employee Mapping'!$L$10:$L$2009,F$136)/COUNTA('Employee Mapping'!$G$10:$G$2009),""))</f>
        <v/>
      </c>
      <c r="G205" s="57">
        <f>IF(OR($A205="",G$136=""),"",IFERROR(COUNTIFS('Employee Mapping'!$J$10:$J$2009,$A205,'Employee Mapping'!$K$10:$K$2009,G$134,'Employee Mapping'!$L$10:$L$2009,G$136)/COUNTA('Employee Mapping'!$G$10:$G$2009),""))</f>
        <v/>
      </c>
      <c r="H205" s="57">
        <f>IF(OR($A205="",H$136=""),"",IFERROR(COUNTIFS('Employee Mapping'!$J$10:$J$2009,$A205,'Employee Mapping'!$K$10:$K$2009,H$134,'Employee Mapping'!$L$10:$L$2009,H$136)/COUNTA('Employee Mapping'!$G$10:$G$2009),""))</f>
        <v/>
      </c>
      <c r="I205" s="57">
        <f>IF(OR($A205="",I$136=""),"",IFERROR(COUNTIFS('Employee Mapping'!$J$10:$J$2009,$A205,'Employee Mapping'!$K$10:$K$2009,I$134,'Employee Mapping'!$L$10:$L$2009,I$136)/COUNTA('Employee Mapping'!$G$10:$G$2009),""))</f>
        <v/>
      </c>
      <c r="J205" s="57">
        <f>IF(OR($A205="",J$136=""),"",IFERROR(COUNTIFS('Employee Mapping'!$J$10:$J$2009,$A205,'Employee Mapping'!$K$10:$K$2009,J$134,'Employee Mapping'!$L$10:$L$2009,J$136)/COUNTA('Employee Mapping'!$G$10:$G$2009),""))</f>
        <v/>
      </c>
      <c r="K205" s="57">
        <f>IF(OR($A205="",K$136=""),"",IFERROR(COUNTIFS('Employee Mapping'!$J$10:$J$2009,$A205,'Employee Mapping'!$K$10:$K$2009,K$134,'Employee Mapping'!$L$10:$L$2009,K$136)/COUNTA('Employee Mapping'!$G$10:$G$2009),""))</f>
        <v/>
      </c>
      <c r="L205" s="57">
        <f>IF(OR($A205="",L$136=""),"",IFERROR(COUNTIFS('Employee Mapping'!$J$10:$J$2009,$A205,'Employee Mapping'!$K$10:$K$2009,L$134,'Employee Mapping'!$L$10:$L$2009,L$136)/COUNTA('Employee Mapping'!$G$10:$G$2009),""))</f>
        <v/>
      </c>
      <c r="M205" s="57">
        <f>IF(OR($A205="",M$136=""),"",IFERROR(COUNTIFS('Employee Mapping'!$J$10:$J$2009,$A205,'Employee Mapping'!$K$10:$K$2009,M$134,'Employee Mapping'!$L$10:$L$2009,M$136)/COUNTA('Employee Mapping'!$G$10:$G$2009),""))</f>
        <v/>
      </c>
      <c r="N205" s="57">
        <f>IF(OR($A205="",N$136=""),"",IFERROR(COUNTIFS('Employee Mapping'!$J$10:$J$2009,$A205,'Employee Mapping'!$K$10:$K$2009,N$134,'Employee Mapping'!$L$10:$L$2009,N$136)/COUNTA('Employee Mapping'!$G$10:$G$2009),""))</f>
        <v/>
      </c>
      <c r="O205" s="57">
        <f>IF(OR($A205="",O$136=""),"",IFERROR(COUNTIFS('Employee Mapping'!$J$10:$J$2009,$A205,'Employee Mapping'!$K$10:$K$2009,O$134,'Employee Mapping'!$L$10:$L$2009,O$136)/COUNTA('Employee Mapping'!$G$10:$G$2009),""))</f>
        <v/>
      </c>
      <c r="P205" s="57">
        <f>IF(OR($A205="",P$136=""),"",IFERROR(COUNTIFS('Employee Mapping'!$J$10:$J$2009,$A205,'Employee Mapping'!$K$10:$K$2009,P$134,'Employee Mapping'!$L$10:$L$2009,P$136)/COUNTA('Employee Mapping'!$G$10:$G$2009),""))</f>
        <v/>
      </c>
      <c r="Q205" s="57">
        <f>IF(OR($A205="",Q$136=""),"",IFERROR(COUNTIFS('Employee Mapping'!$J$10:$J$2009,$A205,'Employee Mapping'!$K$10:$K$2009,Q$134,'Employee Mapping'!$L$10:$L$2009,Q$136)/COUNTA('Employee Mapping'!$G$10:$G$2009),""))</f>
        <v/>
      </c>
      <c r="R205" s="57">
        <f>IF(OR($A205="",R$136=""),"",IFERROR(COUNTIFS('Employee Mapping'!$J$10:$J$2009,$A205,'Employee Mapping'!$K$10:$K$2009,R$134,'Employee Mapping'!$L$10:$L$2009,R$136)/COUNTA('Employee Mapping'!$G$10:$G$2009),""))</f>
        <v/>
      </c>
      <c r="S205" s="57">
        <f>IF(OR($A205="",S$136=""),"",IFERROR(COUNTIFS('Employee Mapping'!$J$10:$J$2009,$A205,'Employee Mapping'!$K$10:$K$2009,S$134,'Employee Mapping'!$L$10:$L$2009,S$136)/COUNTA('Employee Mapping'!$G$10:$G$2009),""))</f>
        <v/>
      </c>
      <c r="T205" s="57">
        <f>IF(OR($A205="",T$136=""),"",IFERROR(COUNTIFS('Employee Mapping'!$J$10:$J$2009,$A205,'Employee Mapping'!$K$10:$K$2009,T$134,'Employee Mapping'!$L$10:$L$2009,T$136)/COUNTA('Employee Mapping'!$G$10:$G$2009),""))</f>
        <v/>
      </c>
      <c r="U205" s="57">
        <f>IF(OR($A205="",U$136=""),"",IFERROR(COUNTIFS('Employee Mapping'!$J$10:$J$2009,$A205,'Employee Mapping'!$K$10:$K$2009,U$134,'Employee Mapping'!$L$10:$L$2009,U$136)/COUNTA('Employee Mapping'!$G$10:$G$2009),""))</f>
        <v/>
      </c>
      <c r="V205" s="57">
        <f>IF(OR($A205="",V$136=""),"",IFERROR(COUNTIFS('Employee Mapping'!$J$10:$J$2009,$A205,'Employee Mapping'!$K$10:$K$2009,V$134,'Employee Mapping'!$L$10:$L$2009,V$136)/COUNTA('Employee Mapping'!$G$10:$G$2009),""))</f>
        <v/>
      </c>
      <c r="W205" s="57">
        <f>IF(OR($A205="",W$136=""),"",IFERROR(COUNTIFS('Employee Mapping'!$J$10:$J$2009,$A205,'Employee Mapping'!$K$10:$K$2009,W$134,'Employee Mapping'!$L$10:$L$2009,W$136)/COUNTA('Employee Mapping'!$G$10:$G$2009),""))</f>
        <v/>
      </c>
      <c r="X205" s="57">
        <f>IF(OR($A205="",X$136=""),"",IFERROR(COUNTIFS('Employee Mapping'!$J$10:$J$2009,$A205,'Employee Mapping'!$K$10:$K$2009,X$134,'Employee Mapping'!$L$10:$L$2009,X$136)/COUNTA('Employee Mapping'!$G$10:$G$2009),""))</f>
        <v/>
      </c>
      <c r="Y205" s="57">
        <f>IF(OR($A205="",Y$136=""),"",IFERROR(COUNTIFS('Employee Mapping'!$J$10:$J$2009,$A205,'Employee Mapping'!$K$10:$K$2009,Y$134,'Employee Mapping'!$L$10:$L$2009,Y$136)/COUNTA('Employee Mapping'!$G$10:$G$2009),""))</f>
        <v/>
      </c>
      <c r="Z205" s="57">
        <f>IF(OR($A205="",Z$136=""),"",IFERROR(COUNTIFS('Employee Mapping'!$J$10:$J$2009,$A205,'Employee Mapping'!$K$10:$K$2009,Z$134,'Employee Mapping'!$L$10:$L$2009,Z$136)/COUNTA('Employee Mapping'!$G$10:$G$2009),""))</f>
        <v/>
      </c>
      <c r="AA205" s="57">
        <f>IF(OR($A205="",AA$136=""),"",IFERROR(COUNTIFS('Employee Mapping'!$J$10:$J$2009,$A205,'Employee Mapping'!$K$10:$K$2009,AA$134,'Employee Mapping'!$L$10:$L$2009,AA$136)/COUNTA('Employee Mapping'!$G$10:$G$2009),""))</f>
        <v/>
      </c>
      <c r="AB205" s="57">
        <f>IF(OR($A205="",AB$136=""),"",IFERROR(COUNTIFS('Employee Mapping'!$J$10:$J$2009,$A205,'Employee Mapping'!$K$10:$K$2009,AB$134,'Employee Mapping'!$L$10:$L$2009,AB$136)/COUNTA('Employee Mapping'!$G$10:$G$2009),""))</f>
        <v/>
      </c>
      <c r="AC205" s="57">
        <f>IF(OR($A205="",AC$136=""),"",IFERROR(COUNTIFS('Employee Mapping'!$J$10:$J$2009,$A205,'Employee Mapping'!$K$10:$K$2009,AC$134,'Employee Mapping'!$L$10:$L$2009,AC$136)/COUNTA('Employee Mapping'!$G$10:$G$2009),""))</f>
        <v/>
      </c>
      <c r="AD205" s="57">
        <f>IF(OR($A205="",AD$136=""),"",IFERROR(COUNTIFS('Employee Mapping'!$J$10:$J$2009,$A205,'Employee Mapping'!$K$10:$K$2009,AD$134,'Employee Mapping'!$L$10:$L$2009,AD$136)/COUNTA('Employee Mapping'!$G$10:$G$2009),""))</f>
        <v/>
      </c>
      <c r="AE205" s="57">
        <f>IF(OR($A205="",AE$136=""),"",IFERROR(COUNTIFS('Employee Mapping'!$J$10:$J$2009,$A205,'Employee Mapping'!$K$10:$K$2009,AE$134,'Employee Mapping'!$L$10:$L$2009,AE$136)/COUNTA('Employee Mapping'!$G$10:$G$2009),""))</f>
        <v/>
      </c>
      <c r="AF205" s="57">
        <f>IF(OR($A205="",AF$136=""),"",IFERROR(COUNTIFS('Employee Mapping'!$J$10:$J$2009,$A205,'Employee Mapping'!$K$10:$K$2009,AF$134,'Employee Mapping'!$L$10:$L$2009,AF$136)/COUNTA('Employee Mapping'!$G$10:$G$2009),""))</f>
        <v/>
      </c>
      <c r="AG205" s="57">
        <f>IF(OR($A205="",AG$136=""),"",IFERROR(COUNTIFS('Employee Mapping'!$J$10:$J$2009,$A205,'Employee Mapping'!$K$10:$K$2009,AG$134,'Employee Mapping'!$L$10:$L$2009,AG$136)/COUNTA('Employee Mapping'!$G$10:$G$2009),""))</f>
        <v/>
      </c>
      <c r="AH205" s="57">
        <f>IF(OR($A205="",AH$136=""),"",IFERROR(COUNTIFS('Employee Mapping'!$J$10:$J$2009,$A205,'Employee Mapping'!$K$10:$K$2009,AH$134,'Employee Mapping'!$L$10:$L$2009,AH$136)/COUNTA('Employee Mapping'!$G$10:$G$2009),""))</f>
        <v/>
      </c>
      <c r="AI205" s="57">
        <f>IF(OR($A205="",AI$136=""),"",IFERROR(COUNTIFS('Employee Mapping'!$J$10:$J$2009,$A205,'Employee Mapping'!$K$10:$K$2009,AI$134,'Employee Mapping'!$L$10:$L$2009,AI$136)/COUNTA('Employee Mapping'!$G$10:$G$2009),""))</f>
        <v/>
      </c>
      <c r="AJ205" s="57">
        <f>IF(OR($A205="",AJ$136=""),"",IFERROR(COUNTIFS('Employee Mapping'!$J$10:$J$2009,$A205,'Employee Mapping'!$K$10:$K$2009,AJ$134,'Employee Mapping'!$L$10:$L$2009,AJ$136)/COUNTA('Employee Mapping'!$G$10:$G$2009),""))</f>
        <v/>
      </c>
      <c r="AK205" s="57">
        <f>IF(OR($A205="",AK$136=""),"",IFERROR(COUNTIFS('Employee Mapping'!$J$10:$J$2009,$A205,'Employee Mapping'!$K$10:$K$2009,AK$134,'Employee Mapping'!$L$10:$L$2009,AK$136)/COUNTA('Employee Mapping'!$G$10:$G$2009),""))</f>
        <v/>
      </c>
      <c r="AL205" s="57">
        <f>IF(OR($A205="",AL$136=""),"",IFERROR(COUNTIFS('Employee Mapping'!$J$10:$J$2009,$A205,'Employee Mapping'!$K$10:$K$2009,AL$134,'Employee Mapping'!$L$10:$L$2009,AL$136)/COUNTA('Employee Mapping'!$G$10:$G$2009),""))</f>
        <v/>
      </c>
      <c r="AM205" s="57">
        <f>IF(OR($A205="",AM$136=""),"",IFERROR(COUNTIFS('Employee Mapping'!$J$10:$J$2009,$A205,'Employee Mapping'!$K$10:$K$2009,AM$134,'Employee Mapping'!$L$10:$L$2009,AM$136)/COUNTA('Employee Mapping'!$G$10:$G$2009),""))</f>
        <v/>
      </c>
      <c r="AN205" s="57">
        <f>IF(OR($A205="",AN$136=""),"",IFERROR(COUNTIFS('Employee Mapping'!$J$10:$J$2009,$A205,'Employee Mapping'!$K$10:$K$2009,AN$134,'Employee Mapping'!$L$10:$L$2009,AN$136)/COUNTA('Employee Mapping'!$G$10:$G$2009),""))</f>
        <v/>
      </c>
      <c r="AO205" s="57">
        <f>IF(OR($A205="",AO$136=""),"",IFERROR(COUNTIFS('Employee Mapping'!$J$10:$J$2009,$A205,'Employee Mapping'!$K$10:$K$2009,AO$134,'Employee Mapping'!$L$10:$L$2009,AO$136)/COUNTA('Employee Mapping'!$G$10:$G$2009),""))</f>
        <v/>
      </c>
      <c r="AP205" s="57">
        <f>IF(OR($A205="",AP$136=""),"",IFERROR(COUNTIFS('Employee Mapping'!$J$10:$J$2009,$A205,'Employee Mapping'!$K$10:$K$2009,AP$134,'Employee Mapping'!$L$10:$L$2009,AP$136)/COUNTA('Employee Mapping'!$G$10:$G$2009),""))</f>
        <v/>
      </c>
      <c r="AQ205" s="57">
        <f>IF(OR($A205="",AQ$136=""),"",IFERROR(COUNTIFS('Employee Mapping'!$J$10:$J$2009,$A205,'Employee Mapping'!$K$10:$K$2009,AQ$134,'Employee Mapping'!$L$10:$L$2009,AQ$136)/COUNTA('Employee Mapping'!$G$10:$G$2009),""))</f>
        <v/>
      </c>
      <c r="AR205" s="57">
        <f>IF(OR($A205="",AR$136=""),"",IFERROR(COUNTIFS('Employee Mapping'!$J$10:$J$2009,$A205,'Employee Mapping'!$K$10:$K$2009,AR$134,'Employee Mapping'!$L$10:$L$2009,AR$136)/COUNTA('Employee Mapping'!$G$10:$G$2009),""))</f>
        <v/>
      </c>
      <c r="AS205" s="57">
        <f>IF(OR($A205="",AS$136=""),"",IFERROR(COUNTIFS('Employee Mapping'!$J$10:$J$2009,$A205,'Employee Mapping'!$K$10:$K$2009,AS$134,'Employee Mapping'!$L$10:$L$2009,AS$136)/COUNTA('Employee Mapping'!$G$10:$G$2009),""))</f>
        <v/>
      </c>
      <c r="AT205" s="57">
        <f>IF(OR($A205="",AT$136=""),"",IFERROR(COUNTIFS('Employee Mapping'!$J$10:$J$2009,$A205,'Employee Mapping'!$K$10:$K$2009,AT$134,'Employee Mapping'!$L$10:$L$2009,AT$136)/COUNTA('Employee Mapping'!$G$10:$G$2009),""))</f>
        <v/>
      </c>
      <c r="AU205" s="57">
        <f>IF(OR($A205="",AU$136=""),"",IFERROR(COUNTIFS('Employee Mapping'!$J$10:$J$2009,$A205,'Employee Mapping'!$K$10:$K$2009,AU$134,'Employee Mapping'!$L$10:$L$2009,AU$136)/COUNTA('Employee Mapping'!$G$10:$G$2009),""))</f>
        <v/>
      </c>
      <c r="AV205" s="57">
        <f>IF(OR($A205="",AV$136=""),"",IFERROR(COUNTIFS('Employee Mapping'!$J$10:$J$2009,$A205,'Employee Mapping'!$K$10:$K$2009,AV$134,'Employee Mapping'!$L$10:$L$2009,AV$136)/COUNTA('Employee Mapping'!$G$10:$G$2009),""))</f>
        <v/>
      </c>
      <c r="AW205" s="57">
        <f>IF(OR($A205="",AW$136=""),"",IFERROR(COUNTIFS('Employee Mapping'!$J$10:$J$2009,$A205,'Employee Mapping'!$K$10:$K$2009,AW$134,'Employee Mapping'!$L$10:$L$2009,AW$136)/COUNTA('Employee Mapping'!$G$10:$G$2009),""))</f>
        <v/>
      </c>
      <c r="AX205" s="57">
        <f>IF(OR($A205="",AX$136=""),"",IFERROR(COUNTIFS('Employee Mapping'!$J$10:$J$2009,$A205,'Employee Mapping'!$K$10:$K$2009,AX$134,'Employee Mapping'!$L$10:$L$2009,AX$136)/COUNTA('Employee Mapping'!$G$10:$G$2009),""))</f>
        <v/>
      </c>
      <c r="AY205" s="57">
        <f>IF(OR($A205="",AY$136=""),"",IFERROR(COUNTIFS('Employee Mapping'!$J$10:$J$2009,$A205,'Employee Mapping'!$K$10:$K$2009,AY$134,'Employee Mapping'!$L$10:$L$2009,AY$136)/COUNTA('Employee Mapping'!$G$10:$G$2009),""))</f>
        <v/>
      </c>
      <c r="AZ205" s="57">
        <f>IF(OR($A205="",AZ$136=""),"",IFERROR(COUNTIFS('Employee Mapping'!$J$10:$J$2009,$A205,'Employee Mapping'!$K$10:$K$2009,AZ$134,'Employee Mapping'!$L$10:$L$2009,AZ$136)/COUNTA('Employee Mapping'!$G$10:$G$2009),""))</f>
        <v/>
      </c>
      <c r="BA205" s="57">
        <f>IF(OR($A205="",BA$136=""),"",IFERROR(COUNTIFS('Employee Mapping'!$J$10:$J$2009,$A205,'Employee Mapping'!$K$10:$K$2009,BA$134,'Employee Mapping'!$L$10:$L$2009,BA$136)/COUNTA('Employee Mapping'!$G$10:$G$2009),""))</f>
        <v/>
      </c>
      <c r="BB205" s="57">
        <f>IF(OR($A205="",BB$136=""),"",IFERROR(COUNTIFS('Employee Mapping'!$J$10:$J$2009,$A205,'Employee Mapping'!$K$10:$K$2009,BB$134,'Employee Mapping'!$L$10:$L$2009,BB$136)/COUNTA('Employee Mapping'!$G$10:$G$2009),""))</f>
        <v/>
      </c>
      <c r="BC205" s="57">
        <f>IF(OR($A205="",BC$136=""),"",IFERROR(COUNTIFS('Employee Mapping'!$J$10:$J$2009,$A205,'Employee Mapping'!$K$10:$K$2009,BC$134,'Employee Mapping'!$L$10:$L$2009,BC$136)/COUNTA('Employee Mapping'!$G$10:$G$2009),""))</f>
        <v/>
      </c>
      <c r="BD205" s="57">
        <f>IF(OR($A205="",BD$136=""),"",IFERROR(COUNTIFS('Employee Mapping'!$J$10:$J$2009,$A205,'Employee Mapping'!$K$10:$K$2009,BD$134,'Employee Mapping'!$L$10:$L$2009,BD$136)/COUNTA('Employee Mapping'!$G$10:$G$2009),""))</f>
        <v/>
      </c>
      <c r="BE205" s="57">
        <f>IF(OR($A205="",BE$136=""),"",IFERROR(COUNTIFS('Employee Mapping'!$J$10:$J$2009,$A205,'Employee Mapping'!$K$10:$K$2009,BE$134,'Employee Mapping'!$L$10:$L$2009,BE$136)/COUNTA('Employee Mapping'!$G$10:$G$2009),""))</f>
        <v/>
      </c>
      <c r="BF205" s="57">
        <f>IF(OR($A205="",BF$136=""),"",IFERROR(COUNTIFS('Employee Mapping'!$J$10:$J$2009,$A205,'Employee Mapping'!$K$10:$K$2009,BF$134,'Employee Mapping'!$L$10:$L$2009,BF$136)/COUNTA('Employee Mapping'!$G$10:$G$2009),""))</f>
        <v/>
      </c>
      <c r="BG205" s="57">
        <f>IF(OR($A205="",BG$136=""),"",IFERROR(COUNTIFS('Employee Mapping'!$J$10:$J$2009,$A205,'Employee Mapping'!$K$10:$K$2009,BG$134,'Employee Mapping'!$L$10:$L$2009,BG$136)/COUNTA('Employee Mapping'!$G$10:$G$2009),""))</f>
        <v/>
      </c>
      <c r="BH205" s="57">
        <f>IF(OR($A205="",BH$136=""),"",IFERROR(COUNTIFS('Employee Mapping'!$J$10:$J$2009,$A205,'Employee Mapping'!$K$10:$K$2009,BH$134,'Employee Mapping'!$L$10:$L$2009,BH$136)/COUNTA('Employee Mapping'!$G$10:$G$2009),""))</f>
        <v/>
      </c>
      <c r="BI205" s="57">
        <f>IF(OR($A205="",BI$136=""),"",IFERROR(COUNTIFS('Employee Mapping'!$J$10:$J$2009,$A205,'Employee Mapping'!$K$10:$K$2009,BI$134,'Employee Mapping'!$L$10:$L$2009,BI$136)/COUNTA('Employee Mapping'!$G$10:$G$2009),""))</f>
        <v/>
      </c>
      <c r="BJ205" s="57">
        <f>IF(OR($A205="",BJ$136=""),"",IFERROR(COUNTIFS('Employee Mapping'!$J$10:$J$2009,$A205,'Employee Mapping'!$K$10:$K$2009,BJ$134,'Employee Mapping'!$L$10:$L$2009,BJ$136)/COUNTA('Employee Mapping'!$G$10:$G$2009),""))</f>
        <v/>
      </c>
      <c r="BK205" s="57">
        <f>IF(OR($A205="",BK$136=""),"",IFERROR(COUNTIFS('Employee Mapping'!$J$10:$J$2009,$A205,'Employee Mapping'!$K$10:$K$2009,BK$134,'Employee Mapping'!$L$10:$L$2009,BK$136)/COUNTA('Employee Mapping'!$G$10:$G$2009),""))</f>
        <v/>
      </c>
      <c r="BL205" s="57">
        <f>IF(OR($A205="",BL$136=""),"",IFERROR(COUNTIFS('Employee Mapping'!$J$10:$J$2009,$A205,'Employee Mapping'!$K$10:$K$2009,BL$134,'Employee Mapping'!$L$10:$L$2009,BL$136)/COUNTA('Employee Mapping'!$G$10:$G$2009),""))</f>
        <v/>
      </c>
      <c r="BM205" s="57">
        <f>IF(OR($A205="",BM$136=""),"",IFERROR(COUNTIFS('Employee Mapping'!$J$10:$J$2009,$A205,'Employee Mapping'!$K$10:$K$2009,BM$134,'Employee Mapping'!$L$10:$L$2009,BM$136)/COUNTA('Employee Mapping'!$G$10:$G$2009),""))</f>
        <v/>
      </c>
      <c r="BN205" s="57">
        <f>IF(OR($A205="",BN$136=""),"",IFERROR(COUNTIFS('Employee Mapping'!$J$10:$J$2009,$A205,'Employee Mapping'!$K$10:$K$2009,BN$134,'Employee Mapping'!$L$10:$L$2009,BN$136)/COUNTA('Employee Mapping'!$G$10:$G$2009),""))</f>
        <v/>
      </c>
      <c r="BO205" s="57">
        <f>IF(OR($A205="",BO$136=""),"",IFERROR(COUNTIFS('Employee Mapping'!$J$10:$J$2009,$A205,'Employee Mapping'!$K$10:$K$2009,BO$134,'Employee Mapping'!$L$10:$L$2009,BO$136)/COUNTA('Employee Mapping'!$G$10:$G$2009),""))</f>
        <v/>
      </c>
      <c r="BP205" s="57">
        <f>IF(OR($A205="",BP$136=""),"",IFERROR(COUNTIFS('Employee Mapping'!$J$10:$J$2009,$A205,'Employee Mapping'!$K$10:$K$2009,BP$134,'Employee Mapping'!$L$10:$L$2009,BP$136)/COUNTA('Employee Mapping'!$G$10:$G$2009),""))</f>
        <v/>
      </c>
      <c r="BQ205" s="57">
        <f>IF(OR($A205="",BQ$136=""),"",IFERROR(COUNTIFS('Employee Mapping'!$J$10:$J$2009,$A205,'Employee Mapping'!$K$10:$K$2009,BQ$134,'Employee Mapping'!$L$10:$L$2009,BQ$136)/COUNTA('Employee Mapping'!$G$10:$G$2009),""))</f>
        <v/>
      </c>
      <c r="BR205" s="57">
        <f>IF(OR($A205="",BR$136=""),"",IFERROR(COUNTIFS('Employee Mapping'!$J$10:$J$2009,$A205,'Employee Mapping'!$K$10:$K$2009,BR$134,'Employee Mapping'!$L$10:$L$2009,BR$136)/COUNTA('Employee Mapping'!$G$10:$G$2009),""))</f>
        <v/>
      </c>
      <c r="BS205" s="57">
        <f>IF(OR($A205="",BS$136=""),"",IFERROR(COUNTIFS('Employee Mapping'!$J$10:$J$2009,$A205,'Employee Mapping'!$K$10:$K$2009,BS$134,'Employee Mapping'!$L$10:$L$2009,BS$136)/COUNTA('Employee Mapping'!$G$10:$G$2009),""))</f>
        <v/>
      </c>
      <c r="BT205" s="57">
        <f>IF(OR($A205="",BT$136=""),"",IFERROR(COUNTIFS('Employee Mapping'!$J$10:$J$2009,$A205,'Employee Mapping'!$K$10:$K$2009,BT$134,'Employee Mapping'!$L$10:$L$2009,BT$136)/COUNTA('Employee Mapping'!$G$10:$G$2009),""))</f>
        <v/>
      </c>
      <c r="BU205" s="57">
        <f>IF(OR($A205="",BU$136=""),"",IFERROR(COUNTIFS('Employee Mapping'!$J$10:$J$2009,$A205,'Employee Mapping'!$K$10:$K$2009,BU$134,'Employee Mapping'!$L$10:$L$2009,BU$136)/COUNTA('Employee Mapping'!$G$10:$G$2009),""))</f>
        <v/>
      </c>
      <c r="BV205" s="57">
        <f>IF(OR($A205="",BV$136=""),"",IFERROR(COUNTIFS('Employee Mapping'!$J$10:$J$2009,$A205,'Employee Mapping'!$K$10:$K$2009,BV$134,'Employee Mapping'!$L$10:$L$2009,BV$136)/COUNTA('Employee Mapping'!$G$10:$G$2009),""))</f>
        <v/>
      </c>
      <c r="BW205" s="57">
        <f>IF(OR($A205="",BW$136=""),"",IFERROR(COUNTIFS('Employee Mapping'!$J$10:$J$2009,$A205,'Employee Mapping'!$K$10:$K$2009,BW$134,'Employee Mapping'!$L$10:$L$2009,BW$136)/COUNTA('Employee Mapping'!$G$10:$G$2009),""))</f>
        <v/>
      </c>
      <c r="BX205" s="57">
        <f>IF(OR($A205="",BX$136=""),"",IFERROR(COUNTIFS('Employee Mapping'!$J$10:$J$2009,$A205,'Employee Mapping'!$K$10:$K$2009,BX$134,'Employee Mapping'!$L$10:$L$2009,BX$136)/COUNTA('Employee Mapping'!$G$10:$G$2009),""))</f>
        <v/>
      </c>
      <c r="BY205" s="57">
        <f>IF(OR($A205="",BY$136=""),"",IFERROR(COUNTIFS('Employee Mapping'!$J$10:$J$2009,$A205,'Employee Mapping'!$K$10:$K$2009,BY$134,'Employee Mapping'!$L$10:$L$2009,BY$136)/COUNTA('Employee Mapping'!$G$10:$G$2009),""))</f>
        <v/>
      </c>
      <c r="BZ205" s="57">
        <f>IF(OR($A205="",BZ$136=""),"",IFERROR(COUNTIFS('Employee Mapping'!$J$10:$J$2009,$A205,'Employee Mapping'!$K$10:$K$2009,BZ$134,'Employee Mapping'!$L$10:$L$2009,BZ$136)/COUNTA('Employee Mapping'!$G$10:$G$2009),""))</f>
        <v/>
      </c>
      <c r="CA205" s="57">
        <f>IF(OR($A205="",CA$136=""),"",IFERROR(COUNTIFS('Employee Mapping'!$J$10:$J$2009,$A205,'Employee Mapping'!$K$10:$K$2009,CA$134,'Employee Mapping'!$L$10:$L$2009,CA$136)/COUNTA('Employee Mapping'!$G$10:$G$2009),""))</f>
        <v/>
      </c>
      <c r="CB205" s="57">
        <f>IF(OR($A205="",CB$136=""),"",IFERROR(COUNTIFS('Employee Mapping'!$J$10:$J$2009,$A205,'Employee Mapping'!$K$10:$K$2009,CB$134,'Employee Mapping'!$L$10:$L$2009,CB$136)/COUNTA('Employee Mapping'!$G$10:$G$2009),""))</f>
        <v/>
      </c>
      <c r="CC205" s="57">
        <f>IF(OR($A205="",CC$136=""),"",IFERROR(COUNTIFS('Employee Mapping'!$J$10:$J$2009,$A205,'Employee Mapping'!$K$10:$K$2009,CC$134,'Employee Mapping'!$L$10:$L$2009,CC$136)/COUNTA('Employee Mapping'!$G$10:$G$2009),""))</f>
        <v/>
      </c>
      <c r="CD205" s="57">
        <f>IF(OR($A205="",CD$136=""),"",IFERROR(COUNTIFS('Employee Mapping'!$J$10:$J$2009,$A205,'Employee Mapping'!$K$10:$K$2009,CD$134,'Employee Mapping'!$L$10:$L$2009,CD$136)/COUNTA('Employee Mapping'!$G$10:$G$2009),""))</f>
        <v/>
      </c>
      <c r="CE205" s="57">
        <f>IF(OR($A205="",CE$136=""),"",IFERROR(COUNTIFS('Employee Mapping'!$J$10:$J$2009,$A205,'Employee Mapping'!$K$10:$K$2009,CE$134,'Employee Mapping'!$L$10:$L$2009,CE$136)/COUNTA('Employee Mapping'!$G$10:$G$2009),""))</f>
        <v/>
      </c>
      <c r="CF205" s="57">
        <f>IF(OR($A205="",CF$136=""),"",IFERROR(COUNTIFS('Employee Mapping'!$J$10:$J$2009,$A205,'Employee Mapping'!$K$10:$K$2009,CF$134,'Employee Mapping'!$L$10:$L$2009,CF$136)/COUNTA('Employee Mapping'!$G$10:$G$2009),""))</f>
        <v/>
      </c>
      <c r="CG205" s="57">
        <f>IF(OR($A205="",CG$136=""),"",IFERROR(COUNTIFS('Employee Mapping'!$J$10:$J$2009,$A205,'Employee Mapping'!$K$10:$K$2009,CG$134,'Employee Mapping'!$L$10:$L$2009,CG$136)/COUNTA('Employee Mapping'!$G$10:$G$2009),""))</f>
        <v/>
      </c>
      <c r="CH205" s="57">
        <f>IF(OR($A205="",CH$136=""),"",IFERROR(COUNTIFS('Employee Mapping'!$J$10:$J$2009,$A205,'Employee Mapping'!$K$10:$K$2009,CH$134,'Employee Mapping'!$L$10:$L$2009,CH$136)/COUNTA('Employee Mapping'!$G$10:$G$2009),""))</f>
        <v/>
      </c>
      <c r="CI205" s="57">
        <f>IF(OR($A205="",CI$136=""),"",IFERROR(COUNTIFS('Employee Mapping'!$J$10:$J$2009,$A205,'Employee Mapping'!$K$10:$K$2009,CI$134,'Employee Mapping'!$L$10:$L$2009,CI$136)/COUNTA('Employee Mapping'!$G$10:$G$2009),""))</f>
        <v/>
      </c>
      <c r="CJ205" s="57">
        <f>IF(OR($A205="",CJ$136=""),"",IFERROR(COUNTIFS('Employee Mapping'!$J$10:$J$2009,$A205,'Employee Mapping'!$K$10:$K$2009,CJ$134,'Employee Mapping'!$L$10:$L$2009,CJ$136)/COUNTA('Employee Mapping'!$G$10:$G$2009),""))</f>
        <v/>
      </c>
      <c r="CK205" s="57">
        <f>IF(OR($A205="",CK$136=""),"",IFERROR(COUNTIFS('Employee Mapping'!$J$10:$J$2009,$A205,'Employee Mapping'!$K$10:$K$2009,CK$134,'Employee Mapping'!$L$10:$L$2009,CK$136)/COUNTA('Employee Mapping'!$G$10:$G$2009),""))</f>
        <v/>
      </c>
      <c r="CL205" s="57">
        <f>IF(OR($A205="",CL$136=""),"",IFERROR(COUNTIFS('Employee Mapping'!$J$10:$J$2009,$A205,'Employee Mapping'!$K$10:$K$2009,CL$134,'Employee Mapping'!$L$10:$L$2009,CL$136)/COUNTA('Employee Mapping'!$G$10:$G$2009),""))</f>
        <v/>
      </c>
      <c r="CM205" s="57">
        <f>IF(OR($A205="",CM$136=""),"",IFERROR(COUNTIFS('Employee Mapping'!$J$10:$J$2009,$A205,'Employee Mapping'!$K$10:$K$2009,CM$134,'Employee Mapping'!$L$10:$L$2009,CM$136)/COUNTA('Employee Mapping'!$G$10:$G$2009),""))</f>
        <v/>
      </c>
      <c r="CN205" s="57">
        <f>IF(OR($A205="",CN$136=""),"",IFERROR(COUNTIFS('Employee Mapping'!$J$10:$J$2009,$A205,'Employee Mapping'!$K$10:$K$2009,CN$134,'Employee Mapping'!$L$10:$L$2009,CN$136)/COUNTA('Employee Mapping'!$G$10:$G$2009),""))</f>
        <v/>
      </c>
      <c r="CO205" s="57">
        <f>IF(OR($A205="",CO$136=""),"",IFERROR(COUNTIFS('Employee Mapping'!$J$10:$J$2009,$A205,'Employee Mapping'!$K$10:$K$2009,CO$134,'Employee Mapping'!$L$10:$L$2009,CO$136)/COUNTA('Employee Mapping'!$G$10:$G$2009),""))</f>
        <v/>
      </c>
      <c r="CP205" s="57">
        <f>IF(OR($A205="",CP$136=""),"",IFERROR(COUNTIFS('Employee Mapping'!$J$10:$J$2009,$A205,'Employee Mapping'!$K$10:$K$2009,CP$134,'Employee Mapping'!$L$10:$L$2009,CP$136)/COUNTA('Employee Mapping'!$G$10:$G$2009),""))</f>
        <v/>
      </c>
      <c r="CQ205" s="57">
        <f>IF(OR($A205="",CQ$136=""),"",IFERROR(COUNTIFS('Employee Mapping'!$J$10:$J$2009,$A205,'Employee Mapping'!$K$10:$K$2009,CQ$134,'Employee Mapping'!$L$10:$L$2009,CQ$136)/COUNTA('Employee Mapping'!$G$10:$G$2009),""))</f>
        <v/>
      </c>
      <c r="CR205" s="57">
        <f>IF(OR($A205="",CR$136=""),"",IFERROR(COUNTIFS('Employee Mapping'!$J$10:$J$2009,$A205,'Employee Mapping'!$K$10:$K$2009,CR$134,'Employee Mapping'!$L$10:$L$2009,CR$136)/COUNTA('Employee Mapping'!$G$10:$G$2009),""))</f>
        <v/>
      </c>
      <c r="CS205" s="57">
        <f>IF(OR($A205="",CS$136=""),"",IFERROR(COUNTIFS('Employee Mapping'!$J$10:$J$2009,$A205,'Employee Mapping'!$K$10:$K$2009,CS$134,'Employee Mapping'!$L$10:$L$2009,CS$136)/COUNTA('Employee Mapping'!$G$10:$G$2009),""))</f>
        <v/>
      </c>
      <c r="CT205" s="57">
        <f>IF(OR($A205="",CT$136=""),"",IFERROR(COUNTIFS('Employee Mapping'!$J$10:$J$2009,$A205,'Employee Mapping'!$K$10:$K$2009,CT$134,'Employee Mapping'!$L$10:$L$2009,CT$136)/COUNTA('Employee Mapping'!$G$10:$G$2009),""))</f>
        <v/>
      </c>
      <c r="CU205" s="58">
        <f>IF($A205="","",SUM(C205:CT205))</f>
        <v/>
      </c>
    </row>
    <row r="206">
      <c r="A206">
        <f>IF(SETUP!$C217="","",SETUP!$C217)</f>
        <v/>
      </c>
      <c r="B206" s="9">
        <f>IF(SETUP!$C217="","",SETUP!$B217&amp;" / "&amp;SETUP!$D217)</f>
        <v/>
      </c>
      <c r="C206" s="57">
        <f>IF(OR($A206="",C$136=""),"",IFERROR(COUNTIFS('Employee Mapping'!$J$10:$J$2009,$A206,'Employee Mapping'!$K$10:$K$2009,C$134,'Employee Mapping'!$L$10:$L$2009,C$136)/COUNTA('Employee Mapping'!$G$10:$G$2009),""))</f>
        <v/>
      </c>
      <c r="D206" s="57">
        <f>IF(OR($A206="",D$136=""),"",IFERROR(COUNTIFS('Employee Mapping'!$J$10:$J$2009,$A206,'Employee Mapping'!$K$10:$K$2009,D$134,'Employee Mapping'!$L$10:$L$2009,D$136)/COUNTA('Employee Mapping'!$G$10:$G$2009),""))</f>
        <v/>
      </c>
      <c r="E206" s="57">
        <f>IF(OR($A206="",E$136=""),"",IFERROR(COUNTIFS('Employee Mapping'!$J$10:$J$2009,$A206,'Employee Mapping'!$K$10:$K$2009,E$134,'Employee Mapping'!$L$10:$L$2009,E$136)/COUNTA('Employee Mapping'!$G$10:$G$2009),""))</f>
        <v/>
      </c>
      <c r="F206" s="57">
        <f>IF(OR($A206="",F$136=""),"",IFERROR(COUNTIFS('Employee Mapping'!$J$10:$J$2009,$A206,'Employee Mapping'!$K$10:$K$2009,F$134,'Employee Mapping'!$L$10:$L$2009,F$136)/COUNTA('Employee Mapping'!$G$10:$G$2009),""))</f>
        <v/>
      </c>
      <c r="G206" s="57">
        <f>IF(OR($A206="",G$136=""),"",IFERROR(COUNTIFS('Employee Mapping'!$J$10:$J$2009,$A206,'Employee Mapping'!$K$10:$K$2009,G$134,'Employee Mapping'!$L$10:$L$2009,G$136)/COUNTA('Employee Mapping'!$G$10:$G$2009),""))</f>
        <v/>
      </c>
      <c r="H206" s="57">
        <f>IF(OR($A206="",H$136=""),"",IFERROR(COUNTIFS('Employee Mapping'!$J$10:$J$2009,$A206,'Employee Mapping'!$K$10:$K$2009,H$134,'Employee Mapping'!$L$10:$L$2009,H$136)/COUNTA('Employee Mapping'!$G$10:$G$2009),""))</f>
        <v/>
      </c>
      <c r="I206" s="57">
        <f>IF(OR($A206="",I$136=""),"",IFERROR(COUNTIFS('Employee Mapping'!$J$10:$J$2009,$A206,'Employee Mapping'!$K$10:$K$2009,I$134,'Employee Mapping'!$L$10:$L$2009,I$136)/COUNTA('Employee Mapping'!$G$10:$G$2009),""))</f>
        <v/>
      </c>
      <c r="J206" s="57">
        <f>IF(OR($A206="",J$136=""),"",IFERROR(COUNTIFS('Employee Mapping'!$J$10:$J$2009,$A206,'Employee Mapping'!$K$10:$K$2009,J$134,'Employee Mapping'!$L$10:$L$2009,J$136)/COUNTA('Employee Mapping'!$G$10:$G$2009),""))</f>
        <v/>
      </c>
      <c r="K206" s="57">
        <f>IF(OR($A206="",K$136=""),"",IFERROR(COUNTIFS('Employee Mapping'!$J$10:$J$2009,$A206,'Employee Mapping'!$K$10:$K$2009,K$134,'Employee Mapping'!$L$10:$L$2009,K$136)/COUNTA('Employee Mapping'!$G$10:$G$2009),""))</f>
        <v/>
      </c>
      <c r="L206" s="57">
        <f>IF(OR($A206="",L$136=""),"",IFERROR(COUNTIFS('Employee Mapping'!$J$10:$J$2009,$A206,'Employee Mapping'!$K$10:$K$2009,L$134,'Employee Mapping'!$L$10:$L$2009,L$136)/COUNTA('Employee Mapping'!$G$10:$G$2009),""))</f>
        <v/>
      </c>
      <c r="M206" s="57">
        <f>IF(OR($A206="",M$136=""),"",IFERROR(COUNTIFS('Employee Mapping'!$J$10:$J$2009,$A206,'Employee Mapping'!$K$10:$K$2009,M$134,'Employee Mapping'!$L$10:$L$2009,M$136)/COUNTA('Employee Mapping'!$G$10:$G$2009),""))</f>
        <v/>
      </c>
      <c r="N206" s="57">
        <f>IF(OR($A206="",N$136=""),"",IFERROR(COUNTIFS('Employee Mapping'!$J$10:$J$2009,$A206,'Employee Mapping'!$K$10:$K$2009,N$134,'Employee Mapping'!$L$10:$L$2009,N$136)/COUNTA('Employee Mapping'!$G$10:$G$2009),""))</f>
        <v/>
      </c>
      <c r="O206" s="57">
        <f>IF(OR($A206="",O$136=""),"",IFERROR(COUNTIFS('Employee Mapping'!$J$10:$J$2009,$A206,'Employee Mapping'!$K$10:$K$2009,O$134,'Employee Mapping'!$L$10:$L$2009,O$136)/COUNTA('Employee Mapping'!$G$10:$G$2009),""))</f>
        <v/>
      </c>
      <c r="P206" s="57">
        <f>IF(OR($A206="",P$136=""),"",IFERROR(COUNTIFS('Employee Mapping'!$J$10:$J$2009,$A206,'Employee Mapping'!$K$10:$K$2009,P$134,'Employee Mapping'!$L$10:$L$2009,P$136)/COUNTA('Employee Mapping'!$G$10:$G$2009),""))</f>
        <v/>
      </c>
      <c r="Q206" s="57">
        <f>IF(OR($A206="",Q$136=""),"",IFERROR(COUNTIFS('Employee Mapping'!$J$10:$J$2009,$A206,'Employee Mapping'!$K$10:$K$2009,Q$134,'Employee Mapping'!$L$10:$L$2009,Q$136)/COUNTA('Employee Mapping'!$G$10:$G$2009),""))</f>
        <v/>
      </c>
      <c r="R206" s="57">
        <f>IF(OR($A206="",R$136=""),"",IFERROR(COUNTIFS('Employee Mapping'!$J$10:$J$2009,$A206,'Employee Mapping'!$K$10:$K$2009,R$134,'Employee Mapping'!$L$10:$L$2009,R$136)/COUNTA('Employee Mapping'!$G$10:$G$2009),""))</f>
        <v/>
      </c>
      <c r="S206" s="57">
        <f>IF(OR($A206="",S$136=""),"",IFERROR(COUNTIFS('Employee Mapping'!$J$10:$J$2009,$A206,'Employee Mapping'!$K$10:$K$2009,S$134,'Employee Mapping'!$L$10:$L$2009,S$136)/COUNTA('Employee Mapping'!$G$10:$G$2009),""))</f>
        <v/>
      </c>
      <c r="T206" s="57">
        <f>IF(OR($A206="",T$136=""),"",IFERROR(COUNTIFS('Employee Mapping'!$J$10:$J$2009,$A206,'Employee Mapping'!$K$10:$K$2009,T$134,'Employee Mapping'!$L$10:$L$2009,T$136)/COUNTA('Employee Mapping'!$G$10:$G$2009),""))</f>
        <v/>
      </c>
      <c r="U206" s="57">
        <f>IF(OR($A206="",U$136=""),"",IFERROR(COUNTIFS('Employee Mapping'!$J$10:$J$2009,$A206,'Employee Mapping'!$K$10:$K$2009,U$134,'Employee Mapping'!$L$10:$L$2009,U$136)/COUNTA('Employee Mapping'!$G$10:$G$2009),""))</f>
        <v/>
      </c>
      <c r="V206" s="57">
        <f>IF(OR($A206="",V$136=""),"",IFERROR(COUNTIFS('Employee Mapping'!$J$10:$J$2009,$A206,'Employee Mapping'!$K$10:$K$2009,V$134,'Employee Mapping'!$L$10:$L$2009,V$136)/COUNTA('Employee Mapping'!$G$10:$G$2009),""))</f>
        <v/>
      </c>
      <c r="W206" s="57">
        <f>IF(OR($A206="",W$136=""),"",IFERROR(COUNTIFS('Employee Mapping'!$J$10:$J$2009,$A206,'Employee Mapping'!$K$10:$K$2009,W$134,'Employee Mapping'!$L$10:$L$2009,W$136)/COUNTA('Employee Mapping'!$G$10:$G$2009),""))</f>
        <v/>
      </c>
      <c r="X206" s="57">
        <f>IF(OR($A206="",X$136=""),"",IFERROR(COUNTIFS('Employee Mapping'!$J$10:$J$2009,$A206,'Employee Mapping'!$K$10:$K$2009,X$134,'Employee Mapping'!$L$10:$L$2009,X$136)/COUNTA('Employee Mapping'!$G$10:$G$2009),""))</f>
        <v/>
      </c>
      <c r="Y206" s="57">
        <f>IF(OR($A206="",Y$136=""),"",IFERROR(COUNTIFS('Employee Mapping'!$J$10:$J$2009,$A206,'Employee Mapping'!$K$10:$K$2009,Y$134,'Employee Mapping'!$L$10:$L$2009,Y$136)/COUNTA('Employee Mapping'!$G$10:$G$2009),""))</f>
        <v/>
      </c>
      <c r="Z206" s="57">
        <f>IF(OR($A206="",Z$136=""),"",IFERROR(COUNTIFS('Employee Mapping'!$J$10:$J$2009,$A206,'Employee Mapping'!$K$10:$K$2009,Z$134,'Employee Mapping'!$L$10:$L$2009,Z$136)/COUNTA('Employee Mapping'!$G$10:$G$2009),""))</f>
        <v/>
      </c>
      <c r="AA206" s="57">
        <f>IF(OR($A206="",AA$136=""),"",IFERROR(COUNTIFS('Employee Mapping'!$J$10:$J$2009,$A206,'Employee Mapping'!$K$10:$K$2009,AA$134,'Employee Mapping'!$L$10:$L$2009,AA$136)/COUNTA('Employee Mapping'!$G$10:$G$2009),""))</f>
        <v/>
      </c>
      <c r="AB206" s="57">
        <f>IF(OR($A206="",AB$136=""),"",IFERROR(COUNTIFS('Employee Mapping'!$J$10:$J$2009,$A206,'Employee Mapping'!$K$10:$K$2009,AB$134,'Employee Mapping'!$L$10:$L$2009,AB$136)/COUNTA('Employee Mapping'!$G$10:$G$2009),""))</f>
        <v/>
      </c>
      <c r="AC206" s="57">
        <f>IF(OR($A206="",AC$136=""),"",IFERROR(COUNTIFS('Employee Mapping'!$J$10:$J$2009,$A206,'Employee Mapping'!$K$10:$K$2009,AC$134,'Employee Mapping'!$L$10:$L$2009,AC$136)/COUNTA('Employee Mapping'!$G$10:$G$2009),""))</f>
        <v/>
      </c>
      <c r="AD206" s="57">
        <f>IF(OR($A206="",AD$136=""),"",IFERROR(COUNTIFS('Employee Mapping'!$J$10:$J$2009,$A206,'Employee Mapping'!$K$10:$K$2009,AD$134,'Employee Mapping'!$L$10:$L$2009,AD$136)/COUNTA('Employee Mapping'!$G$10:$G$2009),""))</f>
        <v/>
      </c>
      <c r="AE206" s="57">
        <f>IF(OR($A206="",AE$136=""),"",IFERROR(COUNTIFS('Employee Mapping'!$J$10:$J$2009,$A206,'Employee Mapping'!$K$10:$K$2009,AE$134,'Employee Mapping'!$L$10:$L$2009,AE$136)/COUNTA('Employee Mapping'!$G$10:$G$2009),""))</f>
        <v/>
      </c>
      <c r="AF206" s="57">
        <f>IF(OR($A206="",AF$136=""),"",IFERROR(COUNTIFS('Employee Mapping'!$J$10:$J$2009,$A206,'Employee Mapping'!$K$10:$K$2009,AF$134,'Employee Mapping'!$L$10:$L$2009,AF$136)/COUNTA('Employee Mapping'!$G$10:$G$2009),""))</f>
        <v/>
      </c>
      <c r="AG206" s="57">
        <f>IF(OR($A206="",AG$136=""),"",IFERROR(COUNTIFS('Employee Mapping'!$J$10:$J$2009,$A206,'Employee Mapping'!$K$10:$K$2009,AG$134,'Employee Mapping'!$L$10:$L$2009,AG$136)/COUNTA('Employee Mapping'!$G$10:$G$2009),""))</f>
        <v/>
      </c>
      <c r="AH206" s="57">
        <f>IF(OR($A206="",AH$136=""),"",IFERROR(COUNTIFS('Employee Mapping'!$J$10:$J$2009,$A206,'Employee Mapping'!$K$10:$K$2009,AH$134,'Employee Mapping'!$L$10:$L$2009,AH$136)/COUNTA('Employee Mapping'!$G$10:$G$2009),""))</f>
        <v/>
      </c>
      <c r="AI206" s="57">
        <f>IF(OR($A206="",AI$136=""),"",IFERROR(COUNTIFS('Employee Mapping'!$J$10:$J$2009,$A206,'Employee Mapping'!$K$10:$K$2009,AI$134,'Employee Mapping'!$L$10:$L$2009,AI$136)/COUNTA('Employee Mapping'!$G$10:$G$2009),""))</f>
        <v/>
      </c>
      <c r="AJ206" s="57">
        <f>IF(OR($A206="",AJ$136=""),"",IFERROR(COUNTIFS('Employee Mapping'!$J$10:$J$2009,$A206,'Employee Mapping'!$K$10:$K$2009,AJ$134,'Employee Mapping'!$L$10:$L$2009,AJ$136)/COUNTA('Employee Mapping'!$G$10:$G$2009),""))</f>
        <v/>
      </c>
      <c r="AK206" s="57">
        <f>IF(OR($A206="",AK$136=""),"",IFERROR(COUNTIFS('Employee Mapping'!$J$10:$J$2009,$A206,'Employee Mapping'!$K$10:$K$2009,AK$134,'Employee Mapping'!$L$10:$L$2009,AK$136)/COUNTA('Employee Mapping'!$G$10:$G$2009),""))</f>
        <v/>
      </c>
      <c r="AL206" s="57">
        <f>IF(OR($A206="",AL$136=""),"",IFERROR(COUNTIFS('Employee Mapping'!$J$10:$J$2009,$A206,'Employee Mapping'!$K$10:$K$2009,AL$134,'Employee Mapping'!$L$10:$L$2009,AL$136)/COUNTA('Employee Mapping'!$G$10:$G$2009),""))</f>
        <v/>
      </c>
      <c r="AM206" s="57">
        <f>IF(OR($A206="",AM$136=""),"",IFERROR(COUNTIFS('Employee Mapping'!$J$10:$J$2009,$A206,'Employee Mapping'!$K$10:$K$2009,AM$134,'Employee Mapping'!$L$10:$L$2009,AM$136)/COUNTA('Employee Mapping'!$G$10:$G$2009),""))</f>
        <v/>
      </c>
      <c r="AN206" s="57">
        <f>IF(OR($A206="",AN$136=""),"",IFERROR(COUNTIFS('Employee Mapping'!$J$10:$J$2009,$A206,'Employee Mapping'!$K$10:$K$2009,AN$134,'Employee Mapping'!$L$10:$L$2009,AN$136)/COUNTA('Employee Mapping'!$G$10:$G$2009),""))</f>
        <v/>
      </c>
      <c r="AO206" s="57">
        <f>IF(OR($A206="",AO$136=""),"",IFERROR(COUNTIFS('Employee Mapping'!$J$10:$J$2009,$A206,'Employee Mapping'!$K$10:$K$2009,AO$134,'Employee Mapping'!$L$10:$L$2009,AO$136)/COUNTA('Employee Mapping'!$G$10:$G$2009),""))</f>
        <v/>
      </c>
      <c r="AP206" s="57">
        <f>IF(OR($A206="",AP$136=""),"",IFERROR(COUNTIFS('Employee Mapping'!$J$10:$J$2009,$A206,'Employee Mapping'!$K$10:$K$2009,AP$134,'Employee Mapping'!$L$10:$L$2009,AP$136)/COUNTA('Employee Mapping'!$G$10:$G$2009),""))</f>
        <v/>
      </c>
      <c r="AQ206" s="57">
        <f>IF(OR($A206="",AQ$136=""),"",IFERROR(COUNTIFS('Employee Mapping'!$J$10:$J$2009,$A206,'Employee Mapping'!$K$10:$K$2009,AQ$134,'Employee Mapping'!$L$10:$L$2009,AQ$136)/COUNTA('Employee Mapping'!$G$10:$G$2009),""))</f>
        <v/>
      </c>
      <c r="AR206" s="57">
        <f>IF(OR($A206="",AR$136=""),"",IFERROR(COUNTIFS('Employee Mapping'!$J$10:$J$2009,$A206,'Employee Mapping'!$K$10:$K$2009,AR$134,'Employee Mapping'!$L$10:$L$2009,AR$136)/COUNTA('Employee Mapping'!$G$10:$G$2009),""))</f>
        <v/>
      </c>
      <c r="AS206" s="57">
        <f>IF(OR($A206="",AS$136=""),"",IFERROR(COUNTIFS('Employee Mapping'!$J$10:$J$2009,$A206,'Employee Mapping'!$K$10:$K$2009,AS$134,'Employee Mapping'!$L$10:$L$2009,AS$136)/COUNTA('Employee Mapping'!$G$10:$G$2009),""))</f>
        <v/>
      </c>
      <c r="AT206" s="57">
        <f>IF(OR($A206="",AT$136=""),"",IFERROR(COUNTIFS('Employee Mapping'!$J$10:$J$2009,$A206,'Employee Mapping'!$K$10:$K$2009,AT$134,'Employee Mapping'!$L$10:$L$2009,AT$136)/COUNTA('Employee Mapping'!$G$10:$G$2009),""))</f>
        <v/>
      </c>
      <c r="AU206" s="57">
        <f>IF(OR($A206="",AU$136=""),"",IFERROR(COUNTIFS('Employee Mapping'!$J$10:$J$2009,$A206,'Employee Mapping'!$K$10:$K$2009,AU$134,'Employee Mapping'!$L$10:$L$2009,AU$136)/COUNTA('Employee Mapping'!$G$10:$G$2009),""))</f>
        <v/>
      </c>
      <c r="AV206" s="57">
        <f>IF(OR($A206="",AV$136=""),"",IFERROR(COUNTIFS('Employee Mapping'!$J$10:$J$2009,$A206,'Employee Mapping'!$K$10:$K$2009,AV$134,'Employee Mapping'!$L$10:$L$2009,AV$136)/COUNTA('Employee Mapping'!$G$10:$G$2009),""))</f>
        <v/>
      </c>
      <c r="AW206" s="57">
        <f>IF(OR($A206="",AW$136=""),"",IFERROR(COUNTIFS('Employee Mapping'!$J$10:$J$2009,$A206,'Employee Mapping'!$K$10:$K$2009,AW$134,'Employee Mapping'!$L$10:$L$2009,AW$136)/COUNTA('Employee Mapping'!$G$10:$G$2009),""))</f>
        <v/>
      </c>
      <c r="AX206" s="57">
        <f>IF(OR($A206="",AX$136=""),"",IFERROR(COUNTIFS('Employee Mapping'!$J$10:$J$2009,$A206,'Employee Mapping'!$K$10:$K$2009,AX$134,'Employee Mapping'!$L$10:$L$2009,AX$136)/COUNTA('Employee Mapping'!$G$10:$G$2009),""))</f>
        <v/>
      </c>
      <c r="AY206" s="57">
        <f>IF(OR($A206="",AY$136=""),"",IFERROR(COUNTIFS('Employee Mapping'!$J$10:$J$2009,$A206,'Employee Mapping'!$K$10:$K$2009,AY$134,'Employee Mapping'!$L$10:$L$2009,AY$136)/COUNTA('Employee Mapping'!$G$10:$G$2009),""))</f>
        <v/>
      </c>
      <c r="AZ206" s="57">
        <f>IF(OR($A206="",AZ$136=""),"",IFERROR(COUNTIFS('Employee Mapping'!$J$10:$J$2009,$A206,'Employee Mapping'!$K$10:$K$2009,AZ$134,'Employee Mapping'!$L$10:$L$2009,AZ$136)/COUNTA('Employee Mapping'!$G$10:$G$2009),""))</f>
        <v/>
      </c>
      <c r="BA206" s="57">
        <f>IF(OR($A206="",BA$136=""),"",IFERROR(COUNTIFS('Employee Mapping'!$J$10:$J$2009,$A206,'Employee Mapping'!$K$10:$K$2009,BA$134,'Employee Mapping'!$L$10:$L$2009,BA$136)/COUNTA('Employee Mapping'!$G$10:$G$2009),""))</f>
        <v/>
      </c>
      <c r="BB206" s="57">
        <f>IF(OR($A206="",BB$136=""),"",IFERROR(COUNTIFS('Employee Mapping'!$J$10:$J$2009,$A206,'Employee Mapping'!$K$10:$K$2009,BB$134,'Employee Mapping'!$L$10:$L$2009,BB$136)/COUNTA('Employee Mapping'!$G$10:$G$2009),""))</f>
        <v/>
      </c>
      <c r="BC206" s="57">
        <f>IF(OR($A206="",BC$136=""),"",IFERROR(COUNTIFS('Employee Mapping'!$J$10:$J$2009,$A206,'Employee Mapping'!$K$10:$K$2009,BC$134,'Employee Mapping'!$L$10:$L$2009,BC$136)/COUNTA('Employee Mapping'!$G$10:$G$2009),""))</f>
        <v/>
      </c>
      <c r="BD206" s="57">
        <f>IF(OR($A206="",BD$136=""),"",IFERROR(COUNTIFS('Employee Mapping'!$J$10:$J$2009,$A206,'Employee Mapping'!$K$10:$K$2009,BD$134,'Employee Mapping'!$L$10:$L$2009,BD$136)/COUNTA('Employee Mapping'!$G$10:$G$2009),""))</f>
        <v/>
      </c>
      <c r="BE206" s="57">
        <f>IF(OR($A206="",BE$136=""),"",IFERROR(COUNTIFS('Employee Mapping'!$J$10:$J$2009,$A206,'Employee Mapping'!$K$10:$K$2009,BE$134,'Employee Mapping'!$L$10:$L$2009,BE$136)/COUNTA('Employee Mapping'!$G$10:$G$2009),""))</f>
        <v/>
      </c>
      <c r="BF206" s="57">
        <f>IF(OR($A206="",BF$136=""),"",IFERROR(COUNTIFS('Employee Mapping'!$J$10:$J$2009,$A206,'Employee Mapping'!$K$10:$K$2009,BF$134,'Employee Mapping'!$L$10:$L$2009,BF$136)/COUNTA('Employee Mapping'!$G$10:$G$2009),""))</f>
        <v/>
      </c>
      <c r="BG206" s="57">
        <f>IF(OR($A206="",BG$136=""),"",IFERROR(COUNTIFS('Employee Mapping'!$J$10:$J$2009,$A206,'Employee Mapping'!$K$10:$K$2009,BG$134,'Employee Mapping'!$L$10:$L$2009,BG$136)/COUNTA('Employee Mapping'!$G$10:$G$2009),""))</f>
        <v/>
      </c>
      <c r="BH206" s="57">
        <f>IF(OR($A206="",BH$136=""),"",IFERROR(COUNTIFS('Employee Mapping'!$J$10:$J$2009,$A206,'Employee Mapping'!$K$10:$K$2009,BH$134,'Employee Mapping'!$L$10:$L$2009,BH$136)/COUNTA('Employee Mapping'!$G$10:$G$2009),""))</f>
        <v/>
      </c>
      <c r="BI206" s="57">
        <f>IF(OR($A206="",BI$136=""),"",IFERROR(COUNTIFS('Employee Mapping'!$J$10:$J$2009,$A206,'Employee Mapping'!$K$10:$K$2009,BI$134,'Employee Mapping'!$L$10:$L$2009,BI$136)/COUNTA('Employee Mapping'!$G$10:$G$2009),""))</f>
        <v/>
      </c>
      <c r="BJ206" s="57">
        <f>IF(OR($A206="",BJ$136=""),"",IFERROR(COUNTIFS('Employee Mapping'!$J$10:$J$2009,$A206,'Employee Mapping'!$K$10:$K$2009,BJ$134,'Employee Mapping'!$L$10:$L$2009,BJ$136)/COUNTA('Employee Mapping'!$G$10:$G$2009),""))</f>
        <v/>
      </c>
      <c r="BK206" s="57">
        <f>IF(OR($A206="",BK$136=""),"",IFERROR(COUNTIFS('Employee Mapping'!$J$10:$J$2009,$A206,'Employee Mapping'!$K$10:$K$2009,BK$134,'Employee Mapping'!$L$10:$L$2009,BK$136)/COUNTA('Employee Mapping'!$G$10:$G$2009),""))</f>
        <v/>
      </c>
      <c r="BL206" s="57">
        <f>IF(OR($A206="",BL$136=""),"",IFERROR(COUNTIFS('Employee Mapping'!$J$10:$J$2009,$A206,'Employee Mapping'!$K$10:$K$2009,BL$134,'Employee Mapping'!$L$10:$L$2009,BL$136)/COUNTA('Employee Mapping'!$G$10:$G$2009),""))</f>
        <v/>
      </c>
      <c r="BM206" s="57">
        <f>IF(OR($A206="",BM$136=""),"",IFERROR(COUNTIFS('Employee Mapping'!$J$10:$J$2009,$A206,'Employee Mapping'!$K$10:$K$2009,BM$134,'Employee Mapping'!$L$10:$L$2009,BM$136)/COUNTA('Employee Mapping'!$G$10:$G$2009),""))</f>
        <v/>
      </c>
      <c r="BN206" s="57">
        <f>IF(OR($A206="",BN$136=""),"",IFERROR(COUNTIFS('Employee Mapping'!$J$10:$J$2009,$A206,'Employee Mapping'!$K$10:$K$2009,BN$134,'Employee Mapping'!$L$10:$L$2009,BN$136)/COUNTA('Employee Mapping'!$G$10:$G$2009),""))</f>
        <v/>
      </c>
      <c r="BO206" s="57">
        <f>IF(OR($A206="",BO$136=""),"",IFERROR(COUNTIFS('Employee Mapping'!$J$10:$J$2009,$A206,'Employee Mapping'!$K$10:$K$2009,BO$134,'Employee Mapping'!$L$10:$L$2009,BO$136)/COUNTA('Employee Mapping'!$G$10:$G$2009),""))</f>
        <v/>
      </c>
      <c r="BP206" s="57">
        <f>IF(OR($A206="",BP$136=""),"",IFERROR(COUNTIFS('Employee Mapping'!$J$10:$J$2009,$A206,'Employee Mapping'!$K$10:$K$2009,BP$134,'Employee Mapping'!$L$10:$L$2009,BP$136)/COUNTA('Employee Mapping'!$G$10:$G$2009),""))</f>
        <v/>
      </c>
      <c r="BQ206" s="57">
        <f>IF(OR($A206="",BQ$136=""),"",IFERROR(COUNTIFS('Employee Mapping'!$J$10:$J$2009,$A206,'Employee Mapping'!$K$10:$K$2009,BQ$134,'Employee Mapping'!$L$10:$L$2009,BQ$136)/COUNTA('Employee Mapping'!$G$10:$G$2009),""))</f>
        <v/>
      </c>
      <c r="BR206" s="57">
        <f>IF(OR($A206="",BR$136=""),"",IFERROR(COUNTIFS('Employee Mapping'!$J$10:$J$2009,$A206,'Employee Mapping'!$K$10:$K$2009,BR$134,'Employee Mapping'!$L$10:$L$2009,BR$136)/COUNTA('Employee Mapping'!$G$10:$G$2009),""))</f>
        <v/>
      </c>
      <c r="BS206" s="57">
        <f>IF(OR($A206="",BS$136=""),"",IFERROR(COUNTIFS('Employee Mapping'!$J$10:$J$2009,$A206,'Employee Mapping'!$K$10:$K$2009,BS$134,'Employee Mapping'!$L$10:$L$2009,BS$136)/COUNTA('Employee Mapping'!$G$10:$G$2009),""))</f>
        <v/>
      </c>
      <c r="BT206" s="57">
        <f>IF(OR($A206="",BT$136=""),"",IFERROR(COUNTIFS('Employee Mapping'!$J$10:$J$2009,$A206,'Employee Mapping'!$K$10:$K$2009,BT$134,'Employee Mapping'!$L$10:$L$2009,BT$136)/COUNTA('Employee Mapping'!$G$10:$G$2009),""))</f>
        <v/>
      </c>
      <c r="BU206" s="57">
        <f>IF(OR($A206="",BU$136=""),"",IFERROR(COUNTIFS('Employee Mapping'!$J$10:$J$2009,$A206,'Employee Mapping'!$K$10:$K$2009,BU$134,'Employee Mapping'!$L$10:$L$2009,BU$136)/COUNTA('Employee Mapping'!$G$10:$G$2009),""))</f>
        <v/>
      </c>
      <c r="BV206" s="57">
        <f>IF(OR($A206="",BV$136=""),"",IFERROR(COUNTIFS('Employee Mapping'!$J$10:$J$2009,$A206,'Employee Mapping'!$K$10:$K$2009,BV$134,'Employee Mapping'!$L$10:$L$2009,BV$136)/COUNTA('Employee Mapping'!$G$10:$G$2009),""))</f>
        <v/>
      </c>
      <c r="BW206" s="57">
        <f>IF(OR($A206="",BW$136=""),"",IFERROR(COUNTIFS('Employee Mapping'!$J$10:$J$2009,$A206,'Employee Mapping'!$K$10:$K$2009,BW$134,'Employee Mapping'!$L$10:$L$2009,BW$136)/COUNTA('Employee Mapping'!$G$10:$G$2009),""))</f>
        <v/>
      </c>
      <c r="BX206" s="57">
        <f>IF(OR($A206="",BX$136=""),"",IFERROR(COUNTIFS('Employee Mapping'!$J$10:$J$2009,$A206,'Employee Mapping'!$K$10:$K$2009,BX$134,'Employee Mapping'!$L$10:$L$2009,BX$136)/COUNTA('Employee Mapping'!$G$10:$G$2009),""))</f>
        <v/>
      </c>
      <c r="BY206" s="57">
        <f>IF(OR($A206="",BY$136=""),"",IFERROR(COUNTIFS('Employee Mapping'!$J$10:$J$2009,$A206,'Employee Mapping'!$K$10:$K$2009,BY$134,'Employee Mapping'!$L$10:$L$2009,BY$136)/COUNTA('Employee Mapping'!$G$10:$G$2009),""))</f>
        <v/>
      </c>
      <c r="BZ206" s="57">
        <f>IF(OR($A206="",BZ$136=""),"",IFERROR(COUNTIFS('Employee Mapping'!$J$10:$J$2009,$A206,'Employee Mapping'!$K$10:$K$2009,BZ$134,'Employee Mapping'!$L$10:$L$2009,BZ$136)/COUNTA('Employee Mapping'!$G$10:$G$2009),""))</f>
        <v/>
      </c>
      <c r="CA206" s="57">
        <f>IF(OR($A206="",CA$136=""),"",IFERROR(COUNTIFS('Employee Mapping'!$J$10:$J$2009,$A206,'Employee Mapping'!$K$10:$K$2009,CA$134,'Employee Mapping'!$L$10:$L$2009,CA$136)/COUNTA('Employee Mapping'!$G$10:$G$2009),""))</f>
        <v/>
      </c>
      <c r="CB206" s="57">
        <f>IF(OR($A206="",CB$136=""),"",IFERROR(COUNTIFS('Employee Mapping'!$J$10:$J$2009,$A206,'Employee Mapping'!$K$10:$K$2009,CB$134,'Employee Mapping'!$L$10:$L$2009,CB$136)/COUNTA('Employee Mapping'!$G$10:$G$2009),""))</f>
        <v/>
      </c>
      <c r="CC206" s="57">
        <f>IF(OR($A206="",CC$136=""),"",IFERROR(COUNTIFS('Employee Mapping'!$J$10:$J$2009,$A206,'Employee Mapping'!$K$10:$K$2009,CC$134,'Employee Mapping'!$L$10:$L$2009,CC$136)/COUNTA('Employee Mapping'!$G$10:$G$2009),""))</f>
        <v/>
      </c>
      <c r="CD206" s="57">
        <f>IF(OR($A206="",CD$136=""),"",IFERROR(COUNTIFS('Employee Mapping'!$J$10:$J$2009,$A206,'Employee Mapping'!$K$10:$K$2009,CD$134,'Employee Mapping'!$L$10:$L$2009,CD$136)/COUNTA('Employee Mapping'!$G$10:$G$2009),""))</f>
        <v/>
      </c>
      <c r="CE206" s="57">
        <f>IF(OR($A206="",CE$136=""),"",IFERROR(COUNTIFS('Employee Mapping'!$J$10:$J$2009,$A206,'Employee Mapping'!$K$10:$K$2009,CE$134,'Employee Mapping'!$L$10:$L$2009,CE$136)/COUNTA('Employee Mapping'!$G$10:$G$2009),""))</f>
        <v/>
      </c>
      <c r="CF206" s="57">
        <f>IF(OR($A206="",CF$136=""),"",IFERROR(COUNTIFS('Employee Mapping'!$J$10:$J$2009,$A206,'Employee Mapping'!$K$10:$K$2009,CF$134,'Employee Mapping'!$L$10:$L$2009,CF$136)/COUNTA('Employee Mapping'!$G$10:$G$2009),""))</f>
        <v/>
      </c>
      <c r="CG206" s="57">
        <f>IF(OR($A206="",CG$136=""),"",IFERROR(COUNTIFS('Employee Mapping'!$J$10:$J$2009,$A206,'Employee Mapping'!$K$10:$K$2009,CG$134,'Employee Mapping'!$L$10:$L$2009,CG$136)/COUNTA('Employee Mapping'!$G$10:$G$2009),""))</f>
        <v/>
      </c>
      <c r="CH206" s="57">
        <f>IF(OR($A206="",CH$136=""),"",IFERROR(COUNTIFS('Employee Mapping'!$J$10:$J$2009,$A206,'Employee Mapping'!$K$10:$K$2009,CH$134,'Employee Mapping'!$L$10:$L$2009,CH$136)/COUNTA('Employee Mapping'!$G$10:$G$2009),""))</f>
        <v/>
      </c>
      <c r="CI206" s="57">
        <f>IF(OR($A206="",CI$136=""),"",IFERROR(COUNTIFS('Employee Mapping'!$J$10:$J$2009,$A206,'Employee Mapping'!$K$10:$K$2009,CI$134,'Employee Mapping'!$L$10:$L$2009,CI$136)/COUNTA('Employee Mapping'!$G$10:$G$2009),""))</f>
        <v/>
      </c>
      <c r="CJ206" s="57">
        <f>IF(OR($A206="",CJ$136=""),"",IFERROR(COUNTIFS('Employee Mapping'!$J$10:$J$2009,$A206,'Employee Mapping'!$K$10:$K$2009,CJ$134,'Employee Mapping'!$L$10:$L$2009,CJ$136)/COUNTA('Employee Mapping'!$G$10:$G$2009),""))</f>
        <v/>
      </c>
      <c r="CK206" s="57">
        <f>IF(OR($A206="",CK$136=""),"",IFERROR(COUNTIFS('Employee Mapping'!$J$10:$J$2009,$A206,'Employee Mapping'!$K$10:$K$2009,CK$134,'Employee Mapping'!$L$10:$L$2009,CK$136)/COUNTA('Employee Mapping'!$G$10:$G$2009),""))</f>
        <v/>
      </c>
      <c r="CL206" s="57">
        <f>IF(OR($A206="",CL$136=""),"",IFERROR(COUNTIFS('Employee Mapping'!$J$10:$J$2009,$A206,'Employee Mapping'!$K$10:$K$2009,CL$134,'Employee Mapping'!$L$10:$L$2009,CL$136)/COUNTA('Employee Mapping'!$G$10:$G$2009),""))</f>
        <v/>
      </c>
      <c r="CM206" s="57">
        <f>IF(OR($A206="",CM$136=""),"",IFERROR(COUNTIFS('Employee Mapping'!$J$10:$J$2009,$A206,'Employee Mapping'!$K$10:$K$2009,CM$134,'Employee Mapping'!$L$10:$L$2009,CM$136)/COUNTA('Employee Mapping'!$G$10:$G$2009),""))</f>
        <v/>
      </c>
      <c r="CN206" s="57">
        <f>IF(OR($A206="",CN$136=""),"",IFERROR(COUNTIFS('Employee Mapping'!$J$10:$J$2009,$A206,'Employee Mapping'!$K$10:$K$2009,CN$134,'Employee Mapping'!$L$10:$L$2009,CN$136)/COUNTA('Employee Mapping'!$G$10:$G$2009),""))</f>
        <v/>
      </c>
      <c r="CO206" s="57">
        <f>IF(OR($A206="",CO$136=""),"",IFERROR(COUNTIFS('Employee Mapping'!$J$10:$J$2009,$A206,'Employee Mapping'!$K$10:$K$2009,CO$134,'Employee Mapping'!$L$10:$L$2009,CO$136)/COUNTA('Employee Mapping'!$G$10:$G$2009),""))</f>
        <v/>
      </c>
      <c r="CP206" s="57">
        <f>IF(OR($A206="",CP$136=""),"",IFERROR(COUNTIFS('Employee Mapping'!$J$10:$J$2009,$A206,'Employee Mapping'!$K$10:$K$2009,CP$134,'Employee Mapping'!$L$10:$L$2009,CP$136)/COUNTA('Employee Mapping'!$G$10:$G$2009),""))</f>
        <v/>
      </c>
      <c r="CQ206" s="57">
        <f>IF(OR($A206="",CQ$136=""),"",IFERROR(COUNTIFS('Employee Mapping'!$J$10:$J$2009,$A206,'Employee Mapping'!$K$10:$K$2009,CQ$134,'Employee Mapping'!$L$10:$L$2009,CQ$136)/COUNTA('Employee Mapping'!$G$10:$G$2009),""))</f>
        <v/>
      </c>
      <c r="CR206" s="57">
        <f>IF(OR($A206="",CR$136=""),"",IFERROR(COUNTIFS('Employee Mapping'!$J$10:$J$2009,$A206,'Employee Mapping'!$K$10:$K$2009,CR$134,'Employee Mapping'!$L$10:$L$2009,CR$136)/COUNTA('Employee Mapping'!$G$10:$G$2009),""))</f>
        <v/>
      </c>
      <c r="CS206" s="57">
        <f>IF(OR($A206="",CS$136=""),"",IFERROR(COUNTIFS('Employee Mapping'!$J$10:$J$2009,$A206,'Employee Mapping'!$K$10:$K$2009,CS$134,'Employee Mapping'!$L$10:$L$2009,CS$136)/COUNTA('Employee Mapping'!$G$10:$G$2009),""))</f>
        <v/>
      </c>
      <c r="CT206" s="57">
        <f>IF(OR($A206="",CT$136=""),"",IFERROR(COUNTIFS('Employee Mapping'!$J$10:$J$2009,$A206,'Employee Mapping'!$K$10:$K$2009,CT$134,'Employee Mapping'!$L$10:$L$2009,CT$136)/COUNTA('Employee Mapping'!$G$10:$G$2009),""))</f>
        <v/>
      </c>
      <c r="CU206" s="58">
        <f>IF($A206="","",SUM(C206:CT206))</f>
        <v/>
      </c>
    </row>
    <row r="207">
      <c r="A207">
        <f>IF(SETUP!$C218="","",SETUP!$C218)</f>
        <v/>
      </c>
      <c r="B207" s="9">
        <f>IF(SETUP!$C218="","",SETUP!$B218&amp;" / "&amp;SETUP!$D218)</f>
        <v/>
      </c>
      <c r="C207" s="57">
        <f>IF(OR($A207="",C$136=""),"",IFERROR(COUNTIFS('Employee Mapping'!$J$10:$J$2009,$A207,'Employee Mapping'!$K$10:$K$2009,C$134,'Employee Mapping'!$L$10:$L$2009,C$136)/COUNTA('Employee Mapping'!$G$10:$G$2009),""))</f>
        <v/>
      </c>
      <c r="D207" s="57">
        <f>IF(OR($A207="",D$136=""),"",IFERROR(COUNTIFS('Employee Mapping'!$J$10:$J$2009,$A207,'Employee Mapping'!$K$10:$K$2009,D$134,'Employee Mapping'!$L$10:$L$2009,D$136)/COUNTA('Employee Mapping'!$G$10:$G$2009),""))</f>
        <v/>
      </c>
      <c r="E207" s="57">
        <f>IF(OR($A207="",E$136=""),"",IFERROR(COUNTIFS('Employee Mapping'!$J$10:$J$2009,$A207,'Employee Mapping'!$K$10:$K$2009,E$134,'Employee Mapping'!$L$10:$L$2009,E$136)/COUNTA('Employee Mapping'!$G$10:$G$2009),""))</f>
        <v/>
      </c>
      <c r="F207" s="57">
        <f>IF(OR($A207="",F$136=""),"",IFERROR(COUNTIFS('Employee Mapping'!$J$10:$J$2009,$A207,'Employee Mapping'!$K$10:$K$2009,F$134,'Employee Mapping'!$L$10:$L$2009,F$136)/COUNTA('Employee Mapping'!$G$10:$G$2009),""))</f>
        <v/>
      </c>
      <c r="G207" s="57">
        <f>IF(OR($A207="",G$136=""),"",IFERROR(COUNTIFS('Employee Mapping'!$J$10:$J$2009,$A207,'Employee Mapping'!$K$10:$K$2009,G$134,'Employee Mapping'!$L$10:$L$2009,G$136)/COUNTA('Employee Mapping'!$G$10:$G$2009),""))</f>
        <v/>
      </c>
      <c r="H207" s="57">
        <f>IF(OR($A207="",H$136=""),"",IFERROR(COUNTIFS('Employee Mapping'!$J$10:$J$2009,$A207,'Employee Mapping'!$K$10:$K$2009,H$134,'Employee Mapping'!$L$10:$L$2009,H$136)/COUNTA('Employee Mapping'!$G$10:$G$2009),""))</f>
        <v/>
      </c>
      <c r="I207" s="57">
        <f>IF(OR($A207="",I$136=""),"",IFERROR(COUNTIFS('Employee Mapping'!$J$10:$J$2009,$A207,'Employee Mapping'!$K$10:$K$2009,I$134,'Employee Mapping'!$L$10:$L$2009,I$136)/COUNTA('Employee Mapping'!$G$10:$G$2009),""))</f>
        <v/>
      </c>
      <c r="J207" s="57">
        <f>IF(OR($A207="",J$136=""),"",IFERROR(COUNTIFS('Employee Mapping'!$J$10:$J$2009,$A207,'Employee Mapping'!$K$10:$K$2009,J$134,'Employee Mapping'!$L$10:$L$2009,J$136)/COUNTA('Employee Mapping'!$G$10:$G$2009),""))</f>
        <v/>
      </c>
      <c r="K207" s="57">
        <f>IF(OR($A207="",K$136=""),"",IFERROR(COUNTIFS('Employee Mapping'!$J$10:$J$2009,$A207,'Employee Mapping'!$K$10:$K$2009,K$134,'Employee Mapping'!$L$10:$L$2009,K$136)/COUNTA('Employee Mapping'!$G$10:$G$2009),""))</f>
        <v/>
      </c>
      <c r="L207" s="57">
        <f>IF(OR($A207="",L$136=""),"",IFERROR(COUNTIFS('Employee Mapping'!$J$10:$J$2009,$A207,'Employee Mapping'!$K$10:$K$2009,L$134,'Employee Mapping'!$L$10:$L$2009,L$136)/COUNTA('Employee Mapping'!$G$10:$G$2009),""))</f>
        <v/>
      </c>
      <c r="M207" s="57">
        <f>IF(OR($A207="",M$136=""),"",IFERROR(COUNTIFS('Employee Mapping'!$J$10:$J$2009,$A207,'Employee Mapping'!$K$10:$K$2009,M$134,'Employee Mapping'!$L$10:$L$2009,M$136)/COUNTA('Employee Mapping'!$G$10:$G$2009),""))</f>
        <v/>
      </c>
      <c r="N207" s="57">
        <f>IF(OR($A207="",N$136=""),"",IFERROR(COUNTIFS('Employee Mapping'!$J$10:$J$2009,$A207,'Employee Mapping'!$K$10:$K$2009,N$134,'Employee Mapping'!$L$10:$L$2009,N$136)/COUNTA('Employee Mapping'!$G$10:$G$2009),""))</f>
        <v/>
      </c>
      <c r="O207" s="57">
        <f>IF(OR($A207="",O$136=""),"",IFERROR(COUNTIFS('Employee Mapping'!$J$10:$J$2009,$A207,'Employee Mapping'!$K$10:$K$2009,O$134,'Employee Mapping'!$L$10:$L$2009,O$136)/COUNTA('Employee Mapping'!$G$10:$G$2009),""))</f>
        <v/>
      </c>
      <c r="P207" s="57">
        <f>IF(OR($A207="",P$136=""),"",IFERROR(COUNTIFS('Employee Mapping'!$J$10:$J$2009,$A207,'Employee Mapping'!$K$10:$K$2009,P$134,'Employee Mapping'!$L$10:$L$2009,P$136)/COUNTA('Employee Mapping'!$G$10:$G$2009),""))</f>
        <v/>
      </c>
      <c r="Q207" s="57">
        <f>IF(OR($A207="",Q$136=""),"",IFERROR(COUNTIFS('Employee Mapping'!$J$10:$J$2009,$A207,'Employee Mapping'!$K$10:$K$2009,Q$134,'Employee Mapping'!$L$10:$L$2009,Q$136)/COUNTA('Employee Mapping'!$G$10:$G$2009),""))</f>
        <v/>
      </c>
      <c r="R207" s="57">
        <f>IF(OR($A207="",R$136=""),"",IFERROR(COUNTIFS('Employee Mapping'!$J$10:$J$2009,$A207,'Employee Mapping'!$K$10:$K$2009,R$134,'Employee Mapping'!$L$10:$L$2009,R$136)/COUNTA('Employee Mapping'!$G$10:$G$2009),""))</f>
        <v/>
      </c>
      <c r="S207" s="57">
        <f>IF(OR($A207="",S$136=""),"",IFERROR(COUNTIFS('Employee Mapping'!$J$10:$J$2009,$A207,'Employee Mapping'!$K$10:$K$2009,S$134,'Employee Mapping'!$L$10:$L$2009,S$136)/COUNTA('Employee Mapping'!$G$10:$G$2009),""))</f>
        <v/>
      </c>
      <c r="T207" s="57">
        <f>IF(OR($A207="",T$136=""),"",IFERROR(COUNTIFS('Employee Mapping'!$J$10:$J$2009,$A207,'Employee Mapping'!$K$10:$K$2009,T$134,'Employee Mapping'!$L$10:$L$2009,T$136)/COUNTA('Employee Mapping'!$G$10:$G$2009),""))</f>
        <v/>
      </c>
      <c r="U207" s="57">
        <f>IF(OR($A207="",U$136=""),"",IFERROR(COUNTIFS('Employee Mapping'!$J$10:$J$2009,$A207,'Employee Mapping'!$K$10:$K$2009,U$134,'Employee Mapping'!$L$10:$L$2009,U$136)/COUNTA('Employee Mapping'!$G$10:$G$2009),""))</f>
        <v/>
      </c>
      <c r="V207" s="57">
        <f>IF(OR($A207="",V$136=""),"",IFERROR(COUNTIFS('Employee Mapping'!$J$10:$J$2009,$A207,'Employee Mapping'!$K$10:$K$2009,V$134,'Employee Mapping'!$L$10:$L$2009,V$136)/COUNTA('Employee Mapping'!$G$10:$G$2009),""))</f>
        <v/>
      </c>
      <c r="W207" s="57">
        <f>IF(OR($A207="",W$136=""),"",IFERROR(COUNTIFS('Employee Mapping'!$J$10:$J$2009,$A207,'Employee Mapping'!$K$10:$K$2009,W$134,'Employee Mapping'!$L$10:$L$2009,W$136)/COUNTA('Employee Mapping'!$G$10:$G$2009),""))</f>
        <v/>
      </c>
      <c r="X207" s="57">
        <f>IF(OR($A207="",X$136=""),"",IFERROR(COUNTIFS('Employee Mapping'!$J$10:$J$2009,$A207,'Employee Mapping'!$K$10:$K$2009,X$134,'Employee Mapping'!$L$10:$L$2009,X$136)/COUNTA('Employee Mapping'!$G$10:$G$2009),""))</f>
        <v/>
      </c>
      <c r="Y207" s="57">
        <f>IF(OR($A207="",Y$136=""),"",IFERROR(COUNTIFS('Employee Mapping'!$J$10:$J$2009,$A207,'Employee Mapping'!$K$10:$K$2009,Y$134,'Employee Mapping'!$L$10:$L$2009,Y$136)/COUNTA('Employee Mapping'!$G$10:$G$2009),""))</f>
        <v/>
      </c>
      <c r="Z207" s="57">
        <f>IF(OR($A207="",Z$136=""),"",IFERROR(COUNTIFS('Employee Mapping'!$J$10:$J$2009,$A207,'Employee Mapping'!$K$10:$K$2009,Z$134,'Employee Mapping'!$L$10:$L$2009,Z$136)/COUNTA('Employee Mapping'!$G$10:$G$2009),""))</f>
        <v/>
      </c>
      <c r="AA207" s="57">
        <f>IF(OR($A207="",AA$136=""),"",IFERROR(COUNTIFS('Employee Mapping'!$J$10:$J$2009,$A207,'Employee Mapping'!$K$10:$K$2009,AA$134,'Employee Mapping'!$L$10:$L$2009,AA$136)/COUNTA('Employee Mapping'!$G$10:$G$2009),""))</f>
        <v/>
      </c>
      <c r="AB207" s="57">
        <f>IF(OR($A207="",AB$136=""),"",IFERROR(COUNTIFS('Employee Mapping'!$J$10:$J$2009,$A207,'Employee Mapping'!$K$10:$K$2009,AB$134,'Employee Mapping'!$L$10:$L$2009,AB$136)/COUNTA('Employee Mapping'!$G$10:$G$2009),""))</f>
        <v/>
      </c>
      <c r="AC207" s="57">
        <f>IF(OR($A207="",AC$136=""),"",IFERROR(COUNTIFS('Employee Mapping'!$J$10:$J$2009,$A207,'Employee Mapping'!$K$10:$K$2009,AC$134,'Employee Mapping'!$L$10:$L$2009,AC$136)/COUNTA('Employee Mapping'!$G$10:$G$2009),""))</f>
        <v/>
      </c>
      <c r="AD207" s="57">
        <f>IF(OR($A207="",AD$136=""),"",IFERROR(COUNTIFS('Employee Mapping'!$J$10:$J$2009,$A207,'Employee Mapping'!$K$10:$K$2009,AD$134,'Employee Mapping'!$L$10:$L$2009,AD$136)/COUNTA('Employee Mapping'!$G$10:$G$2009),""))</f>
        <v/>
      </c>
      <c r="AE207" s="57">
        <f>IF(OR($A207="",AE$136=""),"",IFERROR(COUNTIFS('Employee Mapping'!$J$10:$J$2009,$A207,'Employee Mapping'!$K$10:$K$2009,AE$134,'Employee Mapping'!$L$10:$L$2009,AE$136)/COUNTA('Employee Mapping'!$G$10:$G$2009),""))</f>
        <v/>
      </c>
      <c r="AF207" s="57">
        <f>IF(OR($A207="",AF$136=""),"",IFERROR(COUNTIFS('Employee Mapping'!$J$10:$J$2009,$A207,'Employee Mapping'!$K$10:$K$2009,AF$134,'Employee Mapping'!$L$10:$L$2009,AF$136)/COUNTA('Employee Mapping'!$G$10:$G$2009),""))</f>
        <v/>
      </c>
      <c r="AG207" s="57">
        <f>IF(OR($A207="",AG$136=""),"",IFERROR(COUNTIFS('Employee Mapping'!$J$10:$J$2009,$A207,'Employee Mapping'!$K$10:$K$2009,AG$134,'Employee Mapping'!$L$10:$L$2009,AG$136)/COUNTA('Employee Mapping'!$G$10:$G$2009),""))</f>
        <v/>
      </c>
      <c r="AH207" s="57">
        <f>IF(OR($A207="",AH$136=""),"",IFERROR(COUNTIFS('Employee Mapping'!$J$10:$J$2009,$A207,'Employee Mapping'!$K$10:$K$2009,AH$134,'Employee Mapping'!$L$10:$L$2009,AH$136)/COUNTA('Employee Mapping'!$G$10:$G$2009),""))</f>
        <v/>
      </c>
      <c r="AI207" s="57">
        <f>IF(OR($A207="",AI$136=""),"",IFERROR(COUNTIFS('Employee Mapping'!$J$10:$J$2009,$A207,'Employee Mapping'!$K$10:$K$2009,AI$134,'Employee Mapping'!$L$10:$L$2009,AI$136)/COUNTA('Employee Mapping'!$G$10:$G$2009),""))</f>
        <v/>
      </c>
      <c r="AJ207" s="57">
        <f>IF(OR($A207="",AJ$136=""),"",IFERROR(COUNTIFS('Employee Mapping'!$J$10:$J$2009,$A207,'Employee Mapping'!$K$10:$K$2009,AJ$134,'Employee Mapping'!$L$10:$L$2009,AJ$136)/COUNTA('Employee Mapping'!$G$10:$G$2009),""))</f>
        <v/>
      </c>
      <c r="AK207" s="57">
        <f>IF(OR($A207="",AK$136=""),"",IFERROR(COUNTIFS('Employee Mapping'!$J$10:$J$2009,$A207,'Employee Mapping'!$K$10:$K$2009,AK$134,'Employee Mapping'!$L$10:$L$2009,AK$136)/COUNTA('Employee Mapping'!$G$10:$G$2009),""))</f>
        <v/>
      </c>
      <c r="AL207" s="57">
        <f>IF(OR($A207="",AL$136=""),"",IFERROR(COUNTIFS('Employee Mapping'!$J$10:$J$2009,$A207,'Employee Mapping'!$K$10:$K$2009,AL$134,'Employee Mapping'!$L$10:$L$2009,AL$136)/COUNTA('Employee Mapping'!$G$10:$G$2009),""))</f>
        <v/>
      </c>
      <c r="AM207" s="57">
        <f>IF(OR($A207="",AM$136=""),"",IFERROR(COUNTIFS('Employee Mapping'!$J$10:$J$2009,$A207,'Employee Mapping'!$K$10:$K$2009,AM$134,'Employee Mapping'!$L$10:$L$2009,AM$136)/COUNTA('Employee Mapping'!$G$10:$G$2009),""))</f>
        <v/>
      </c>
      <c r="AN207" s="57">
        <f>IF(OR($A207="",AN$136=""),"",IFERROR(COUNTIFS('Employee Mapping'!$J$10:$J$2009,$A207,'Employee Mapping'!$K$10:$K$2009,AN$134,'Employee Mapping'!$L$10:$L$2009,AN$136)/COUNTA('Employee Mapping'!$G$10:$G$2009),""))</f>
        <v/>
      </c>
      <c r="AO207" s="57">
        <f>IF(OR($A207="",AO$136=""),"",IFERROR(COUNTIFS('Employee Mapping'!$J$10:$J$2009,$A207,'Employee Mapping'!$K$10:$K$2009,AO$134,'Employee Mapping'!$L$10:$L$2009,AO$136)/COUNTA('Employee Mapping'!$G$10:$G$2009),""))</f>
        <v/>
      </c>
      <c r="AP207" s="57">
        <f>IF(OR($A207="",AP$136=""),"",IFERROR(COUNTIFS('Employee Mapping'!$J$10:$J$2009,$A207,'Employee Mapping'!$K$10:$K$2009,AP$134,'Employee Mapping'!$L$10:$L$2009,AP$136)/COUNTA('Employee Mapping'!$G$10:$G$2009),""))</f>
        <v/>
      </c>
      <c r="AQ207" s="57">
        <f>IF(OR($A207="",AQ$136=""),"",IFERROR(COUNTIFS('Employee Mapping'!$J$10:$J$2009,$A207,'Employee Mapping'!$K$10:$K$2009,AQ$134,'Employee Mapping'!$L$10:$L$2009,AQ$136)/COUNTA('Employee Mapping'!$G$10:$G$2009),""))</f>
        <v/>
      </c>
      <c r="AR207" s="57">
        <f>IF(OR($A207="",AR$136=""),"",IFERROR(COUNTIFS('Employee Mapping'!$J$10:$J$2009,$A207,'Employee Mapping'!$K$10:$K$2009,AR$134,'Employee Mapping'!$L$10:$L$2009,AR$136)/COUNTA('Employee Mapping'!$G$10:$G$2009),""))</f>
        <v/>
      </c>
      <c r="AS207" s="57">
        <f>IF(OR($A207="",AS$136=""),"",IFERROR(COUNTIFS('Employee Mapping'!$J$10:$J$2009,$A207,'Employee Mapping'!$K$10:$K$2009,AS$134,'Employee Mapping'!$L$10:$L$2009,AS$136)/COUNTA('Employee Mapping'!$G$10:$G$2009),""))</f>
        <v/>
      </c>
      <c r="AT207" s="57">
        <f>IF(OR($A207="",AT$136=""),"",IFERROR(COUNTIFS('Employee Mapping'!$J$10:$J$2009,$A207,'Employee Mapping'!$K$10:$K$2009,AT$134,'Employee Mapping'!$L$10:$L$2009,AT$136)/COUNTA('Employee Mapping'!$G$10:$G$2009),""))</f>
        <v/>
      </c>
      <c r="AU207" s="57">
        <f>IF(OR($A207="",AU$136=""),"",IFERROR(COUNTIFS('Employee Mapping'!$J$10:$J$2009,$A207,'Employee Mapping'!$K$10:$K$2009,AU$134,'Employee Mapping'!$L$10:$L$2009,AU$136)/COUNTA('Employee Mapping'!$G$10:$G$2009),""))</f>
        <v/>
      </c>
      <c r="AV207" s="57">
        <f>IF(OR($A207="",AV$136=""),"",IFERROR(COUNTIFS('Employee Mapping'!$J$10:$J$2009,$A207,'Employee Mapping'!$K$10:$K$2009,AV$134,'Employee Mapping'!$L$10:$L$2009,AV$136)/COUNTA('Employee Mapping'!$G$10:$G$2009),""))</f>
        <v/>
      </c>
      <c r="AW207" s="57">
        <f>IF(OR($A207="",AW$136=""),"",IFERROR(COUNTIFS('Employee Mapping'!$J$10:$J$2009,$A207,'Employee Mapping'!$K$10:$K$2009,AW$134,'Employee Mapping'!$L$10:$L$2009,AW$136)/COUNTA('Employee Mapping'!$G$10:$G$2009),""))</f>
        <v/>
      </c>
      <c r="AX207" s="57">
        <f>IF(OR($A207="",AX$136=""),"",IFERROR(COUNTIFS('Employee Mapping'!$J$10:$J$2009,$A207,'Employee Mapping'!$K$10:$K$2009,AX$134,'Employee Mapping'!$L$10:$L$2009,AX$136)/COUNTA('Employee Mapping'!$G$10:$G$2009),""))</f>
        <v/>
      </c>
      <c r="AY207" s="57">
        <f>IF(OR($A207="",AY$136=""),"",IFERROR(COUNTIFS('Employee Mapping'!$J$10:$J$2009,$A207,'Employee Mapping'!$K$10:$K$2009,AY$134,'Employee Mapping'!$L$10:$L$2009,AY$136)/COUNTA('Employee Mapping'!$G$10:$G$2009),""))</f>
        <v/>
      </c>
      <c r="AZ207" s="57">
        <f>IF(OR($A207="",AZ$136=""),"",IFERROR(COUNTIFS('Employee Mapping'!$J$10:$J$2009,$A207,'Employee Mapping'!$K$10:$K$2009,AZ$134,'Employee Mapping'!$L$10:$L$2009,AZ$136)/COUNTA('Employee Mapping'!$G$10:$G$2009),""))</f>
        <v/>
      </c>
      <c r="BA207" s="57">
        <f>IF(OR($A207="",BA$136=""),"",IFERROR(COUNTIFS('Employee Mapping'!$J$10:$J$2009,$A207,'Employee Mapping'!$K$10:$K$2009,BA$134,'Employee Mapping'!$L$10:$L$2009,BA$136)/COUNTA('Employee Mapping'!$G$10:$G$2009),""))</f>
        <v/>
      </c>
      <c r="BB207" s="57">
        <f>IF(OR($A207="",BB$136=""),"",IFERROR(COUNTIFS('Employee Mapping'!$J$10:$J$2009,$A207,'Employee Mapping'!$K$10:$K$2009,BB$134,'Employee Mapping'!$L$10:$L$2009,BB$136)/COUNTA('Employee Mapping'!$G$10:$G$2009),""))</f>
        <v/>
      </c>
      <c r="BC207" s="57">
        <f>IF(OR($A207="",BC$136=""),"",IFERROR(COUNTIFS('Employee Mapping'!$J$10:$J$2009,$A207,'Employee Mapping'!$K$10:$K$2009,BC$134,'Employee Mapping'!$L$10:$L$2009,BC$136)/COUNTA('Employee Mapping'!$G$10:$G$2009),""))</f>
        <v/>
      </c>
      <c r="BD207" s="57">
        <f>IF(OR($A207="",BD$136=""),"",IFERROR(COUNTIFS('Employee Mapping'!$J$10:$J$2009,$A207,'Employee Mapping'!$K$10:$K$2009,BD$134,'Employee Mapping'!$L$10:$L$2009,BD$136)/COUNTA('Employee Mapping'!$G$10:$G$2009),""))</f>
        <v/>
      </c>
      <c r="BE207" s="57">
        <f>IF(OR($A207="",BE$136=""),"",IFERROR(COUNTIFS('Employee Mapping'!$J$10:$J$2009,$A207,'Employee Mapping'!$K$10:$K$2009,BE$134,'Employee Mapping'!$L$10:$L$2009,BE$136)/COUNTA('Employee Mapping'!$G$10:$G$2009),""))</f>
        <v/>
      </c>
      <c r="BF207" s="57">
        <f>IF(OR($A207="",BF$136=""),"",IFERROR(COUNTIFS('Employee Mapping'!$J$10:$J$2009,$A207,'Employee Mapping'!$K$10:$K$2009,BF$134,'Employee Mapping'!$L$10:$L$2009,BF$136)/COUNTA('Employee Mapping'!$G$10:$G$2009),""))</f>
        <v/>
      </c>
      <c r="BG207" s="57">
        <f>IF(OR($A207="",BG$136=""),"",IFERROR(COUNTIFS('Employee Mapping'!$J$10:$J$2009,$A207,'Employee Mapping'!$K$10:$K$2009,BG$134,'Employee Mapping'!$L$10:$L$2009,BG$136)/COUNTA('Employee Mapping'!$G$10:$G$2009),""))</f>
        <v/>
      </c>
      <c r="BH207" s="57">
        <f>IF(OR($A207="",BH$136=""),"",IFERROR(COUNTIFS('Employee Mapping'!$J$10:$J$2009,$A207,'Employee Mapping'!$K$10:$K$2009,BH$134,'Employee Mapping'!$L$10:$L$2009,BH$136)/COUNTA('Employee Mapping'!$G$10:$G$2009),""))</f>
        <v/>
      </c>
      <c r="BI207" s="57">
        <f>IF(OR($A207="",BI$136=""),"",IFERROR(COUNTIFS('Employee Mapping'!$J$10:$J$2009,$A207,'Employee Mapping'!$K$10:$K$2009,BI$134,'Employee Mapping'!$L$10:$L$2009,BI$136)/COUNTA('Employee Mapping'!$G$10:$G$2009),""))</f>
        <v/>
      </c>
      <c r="BJ207" s="57">
        <f>IF(OR($A207="",BJ$136=""),"",IFERROR(COUNTIFS('Employee Mapping'!$J$10:$J$2009,$A207,'Employee Mapping'!$K$10:$K$2009,BJ$134,'Employee Mapping'!$L$10:$L$2009,BJ$136)/COUNTA('Employee Mapping'!$G$10:$G$2009),""))</f>
        <v/>
      </c>
      <c r="BK207" s="57">
        <f>IF(OR($A207="",BK$136=""),"",IFERROR(COUNTIFS('Employee Mapping'!$J$10:$J$2009,$A207,'Employee Mapping'!$K$10:$K$2009,BK$134,'Employee Mapping'!$L$10:$L$2009,BK$136)/COUNTA('Employee Mapping'!$G$10:$G$2009),""))</f>
        <v/>
      </c>
      <c r="BL207" s="57">
        <f>IF(OR($A207="",BL$136=""),"",IFERROR(COUNTIFS('Employee Mapping'!$J$10:$J$2009,$A207,'Employee Mapping'!$K$10:$K$2009,BL$134,'Employee Mapping'!$L$10:$L$2009,BL$136)/COUNTA('Employee Mapping'!$G$10:$G$2009),""))</f>
        <v/>
      </c>
      <c r="BM207" s="57">
        <f>IF(OR($A207="",BM$136=""),"",IFERROR(COUNTIFS('Employee Mapping'!$J$10:$J$2009,$A207,'Employee Mapping'!$K$10:$K$2009,BM$134,'Employee Mapping'!$L$10:$L$2009,BM$136)/COUNTA('Employee Mapping'!$G$10:$G$2009),""))</f>
        <v/>
      </c>
      <c r="BN207" s="57">
        <f>IF(OR($A207="",BN$136=""),"",IFERROR(COUNTIFS('Employee Mapping'!$J$10:$J$2009,$A207,'Employee Mapping'!$K$10:$K$2009,BN$134,'Employee Mapping'!$L$10:$L$2009,BN$136)/COUNTA('Employee Mapping'!$G$10:$G$2009),""))</f>
        <v/>
      </c>
      <c r="BO207" s="57">
        <f>IF(OR($A207="",BO$136=""),"",IFERROR(COUNTIFS('Employee Mapping'!$J$10:$J$2009,$A207,'Employee Mapping'!$K$10:$K$2009,BO$134,'Employee Mapping'!$L$10:$L$2009,BO$136)/COUNTA('Employee Mapping'!$G$10:$G$2009),""))</f>
        <v/>
      </c>
      <c r="BP207" s="57">
        <f>IF(OR($A207="",BP$136=""),"",IFERROR(COUNTIFS('Employee Mapping'!$J$10:$J$2009,$A207,'Employee Mapping'!$K$10:$K$2009,BP$134,'Employee Mapping'!$L$10:$L$2009,BP$136)/COUNTA('Employee Mapping'!$G$10:$G$2009),""))</f>
        <v/>
      </c>
      <c r="BQ207" s="57">
        <f>IF(OR($A207="",BQ$136=""),"",IFERROR(COUNTIFS('Employee Mapping'!$J$10:$J$2009,$A207,'Employee Mapping'!$K$10:$K$2009,BQ$134,'Employee Mapping'!$L$10:$L$2009,BQ$136)/COUNTA('Employee Mapping'!$G$10:$G$2009),""))</f>
        <v/>
      </c>
      <c r="BR207" s="57">
        <f>IF(OR($A207="",BR$136=""),"",IFERROR(COUNTIFS('Employee Mapping'!$J$10:$J$2009,$A207,'Employee Mapping'!$K$10:$K$2009,BR$134,'Employee Mapping'!$L$10:$L$2009,BR$136)/COUNTA('Employee Mapping'!$G$10:$G$2009),""))</f>
        <v/>
      </c>
      <c r="BS207" s="57">
        <f>IF(OR($A207="",BS$136=""),"",IFERROR(COUNTIFS('Employee Mapping'!$J$10:$J$2009,$A207,'Employee Mapping'!$K$10:$K$2009,BS$134,'Employee Mapping'!$L$10:$L$2009,BS$136)/COUNTA('Employee Mapping'!$G$10:$G$2009),""))</f>
        <v/>
      </c>
      <c r="BT207" s="57">
        <f>IF(OR($A207="",BT$136=""),"",IFERROR(COUNTIFS('Employee Mapping'!$J$10:$J$2009,$A207,'Employee Mapping'!$K$10:$K$2009,BT$134,'Employee Mapping'!$L$10:$L$2009,BT$136)/COUNTA('Employee Mapping'!$G$10:$G$2009),""))</f>
        <v/>
      </c>
      <c r="BU207" s="57">
        <f>IF(OR($A207="",BU$136=""),"",IFERROR(COUNTIFS('Employee Mapping'!$J$10:$J$2009,$A207,'Employee Mapping'!$K$10:$K$2009,BU$134,'Employee Mapping'!$L$10:$L$2009,BU$136)/COUNTA('Employee Mapping'!$G$10:$G$2009),""))</f>
        <v/>
      </c>
      <c r="BV207" s="57">
        <f>IF(OR($A207="",BV$136=""),"",IFERROR(COUNTIFS('Employee Mapping'!$J$10:$J$2009,$A207,'Employee Mapping'!$K$10:$K$2009,BV$134,'Employee Mapping'!$L$10:$L$2009,BV$136)/COUNTA('Employee Mapping'!$G$10:$G$2009),""))</f>
        <v/>
      </c>
      <c r="BW207" s="57">
        <f>IF(OR($A207="",BW$136=""),"",IFERROR(COUNTIFS('Employee Mapping'!$J$10:$J$2009,$A207,'Employee Mapping'!$K$10:$K$2009,BW$134,'Employee Mapping'!$L$10:$L$2009,BW$136)/COUNTA('Employee Mapping'!$G$10:$G$2009),""))</f>
        <v/>
      </c>
      <c r="BX207" s="57">
        <f>IF(OR($A207="",BX$136=""),"",IFERROR(COUNTIFS('Employee Mapping'!$J$10:$J$2009,$A207,'Employee Mapping'!$K$10:$K$2009,BX$134,'Employee Mapping'!$L$10:$L$2009,BX$136)/COUNTA('Employee Mapping'!$G$10:$G$2009),""))</f>
        <v/>
      </c>
      <c r="BY207" s="57">
        <f>IF(OR($A207="",BY$136=""),"",IFERROR(COUNTIFS('Employee Mapping'!$J$10:$J$2009,$A207,'Employee Mapping'!$K$10:$K$2009,BY$134,'Employee Mapping'!$L$10:$L$2009,BY$136)/COUNTA('Employee Mapping'!$G$10:$G$2009),""))</f>
        <v/>
      </c>
      <c r="BZ207" s="57">
        <f>IF(OR($A207="",BZ$136=""),"",IFERROR(COUNTIFS('Employee Mapping'!$J$10:$J$2009,$A207,'Employee Mapping'!$K$10:$K$2009,BZ$134,'Employee Mapping'!$L$10:$L$2009,BZ$136)/COUNTA('Employee Mapping'!$G$10:$G$2009),""))</f>
        <v/>
      </c>
      <c r="CA207" s="57">
        <f>IF(OR($A207="",CA$136=""),"",IFERROR(COUNTIFS('Employee Mapping'!$J$10:$J$2009,$A207,'Employee Mapping'!$K$10:$K$2009,CA$134,'Employee Mapping'!$L$10:$L$2009,CA$136)/COUNTA('Employee Mapping'!$G$10:$G$2009),""))</f>
        <v/>
      </c>
      <c r="CB207" s="57">
        <f>IF(OR($A207="",CB$136=""),"",IFERROR(COUNTIFS('Employee Mapping'!$J$10:$J$2009,$A207,'Employee Mapping'!$K$10:$K$2009,CB$134,'Employee Mapping'!$L$10:$L$2009,CB$136)/COUNTA('Employee Mapping'!$G$10:$G$2009),""))</f>
        <v/>
      </c>
      <c r="CC207" s="57">
        <f>IF(OR($A207="",CC$136=""),"",IFERROR(COUNTIFS('Employee Mapping'!$J$10:$J$2009,$A207,'Employee Mapping'!$K$10:$K$2009,CC$134,'Employee Mapping'!$L$10:$L$2009,CC$136)/COUNTA('Employee Mapping'!$G$10:$G$2009),""))</f>
        <v/>
      </c>
      <c r="CD207" s="57">
        <f>IF(OR($A207="",CD$136=""),"",IFERROR(COUNTIFS('Employee Mapping'!$J$10:$J$2009,$A207,'Employee Mapping'!$K$10:$K$2009,CD$134,'Employee Mapping'!$L$10:$L$2009,CD$136)/COUNTA('Employee Mapping'!$G$10:$G$2009),""))</f>
        <v/>
      </c>
      <c r="CE207" s="57">
        <f>IF(OR($A207="",CE$136=""),"",IFERROR(COUNTIFS('Employee Mapping'!$J$10:$J$2009,$A207,'Employee Mapping'!$K$10:$K$2009,CE$134,'Employee Mapping'!$L$10:$L$2009,CE$136)/COUNTA('Employee Mapping'!$G$10:$G$2009),""))</f>
        <v/>
      </c>
      <c r="CF207" s="57">
        <f>IF(OR($A207="",CF$136=""),"",IFERROR(COUNTIFS('Employee Mapping'!$J$10:$J$2009,$A207,'Employee Mapping'!$K$10:$K$2009,CF$134,'Employee Mapping'!$L$10:$L$2009,CF$136)/COUNTA('Employee Mapping'!$G$10:$G$2009),""))</f>
        <v/>
      </c>
      <c r="CG207" s="57">
        <f>IF(OR($A207="",CG$136=""),"",IFERROR(COUNTIFS('Employee Mapping'!$J$10:$J$2009,$A207,'Employee Mapping'!$K$10:$K$2009,CG$134,'Employee Mapping'!$L$10:$L$2009,CG$136)/COUNTA('Employee Mapping'!$G$10:$G$2009),""))</f>
        <v/>
      </c>
      <c r="CH207" s="57">
        <f>IF(OR($A207="",CH$136=""),"",IFERROR(COUNTIFS('Employee Mapping'!$J$10:$J$2009,$A207,'Employee Mapping'!$K$10:$K$2009,CH$134,'Employee Mapping'!$L$10:$L$2009,CH$136)/COUNTA('Employee Mapping'!$G$10:$G$2009),""))</f>
        <v/>
      </c>
      <c r="CI207" s="57">
        <f>IF(OR($A207="",CI$136=""),"",IFERROR(COUNTIFS('Employee Mapping'!$J$10:$J$2009,$A207,'Employee Mapping'!$K$10:$K$2009,CI$134,'Employee Mapping'!$L$10:$L$2009,CI$136)/COUNTA('Employee Mapping'!$G$10:$G$2009),""))</f>
        <v/>
      </c>
      <c r="CJ207" s="57">
        <f>IF(OR($A207="",CJ$136=""),"",IFERROR(COUNTIFS('Employee Mapping'!$J$10:$J$2009,$A207,'Employee Mapping'!$K$10:$K$2009,CJ$134,'Employee Mapping'!$L$10:$L$2009,CJ$136)/COUNTA('Employee Mapping'!$G$10:$G$2009),""))</f>
        <v/>
      </c>
      <c r="CK207" s="57">
        <f>IF(OR($A207="",CK$136=""),"",IFERROR(COUNTIFS('Employee Mapping'!$J$10:$J$2009,$A207,'Employee Mapping'!$K$10:$K$2009,CK$134,'Employee Mapping'!$L$10:$L$2009,CK$136)/COUNTA('Employee Mapping'!$G$10:$G$2009),""))</f>
        <v/>
      </c>
      <c r="CL207" s="57">
        <f>IF(OR($A207="",CL$136=""),"",IFERROR(COUNTIFS('Employee Mapping'!$J$10:$J$2009,$A207,'Employee Mapping'!$K$10:$K$2009,CL$134,'Employee Mapping'!$L$10:$L$2009,CL$136)/COUNTA('Employee Mapping'!$G$10:$G$2009),""))</f>
        <v/>
      </c>
      <c r="CM207" s="57">
        <f>IF(OR($A207="",CM$136=""),"",IFERROR(COUNTIFS('Employee Mapping'!$J$10:$J$2009,$A207,'Employee Mapping'!$K$10:$K$2009,CM$134,'Employee Mapping'!$L$10:$L$2009,CM$136)/COUNTA('Employee Mapping'!$G$10:$G$2009),""))</f>
        <v/>
      </c>
      <c r="CN207" s="57">
        <f>IF(OR($A207="",CN$136=""),"",IFERROR(COUNTIFS('Employee Mapping'!$J$10:$J$2009,$A207,'Employee Mapping'!$K$10:$K$2009,CN$134,'Employee Mapping'!$L$10:$L$2009,CN$136)/COUNTA('Employee Mapping'!$G$10:$G$2009),""))</f>
        <v/>
      </c>
      <c r="CO207" s="57">
        <f>IF(OR($A207="",CO$136=""),"",IFERROR(COUNTIFS('Employee Mapping'!$J$10:$J$2009,$A207,'Employee Mapping'!$K$10:$K$2009,CO$134,'Employee Mapping'!$L$10:$L$2009,CO$136)/COUNTA('Employee Mapping'!$G$10:$G$2009),""))</f>
        <v/>
      </c>
      <c r="CP207" s="57">
        <f>IF(OR($A207="",CP$136=""),"",IFERROR(COUNTIFS('Employee Mapping'!$J$10:$J$2009,$A207,'Employee Mapping'!$K$10:$K$2009,CP$134,'Employee Mapping'!$L$10:$L$2009,CP$136)/COUNTA('Employee Mapping'!$G$10:$G$2009),""))</f>
        <v/>
      </c>
      <c r="CQ207" s="57">
        <f>IF(OR($A207="",CQ$136=""),"",IFERROR(COUNTIFS('Employee Mapping'!$J$10:$J$2009,$A207,'Employee Mapping'!$K$10:$K$2009,CQ$134,'Employee Mapping'!$L$10:$L$2009,CQ$136)/COUNTA('Employee Mapping'!$G$10:$G$2009),""))</f>
        <v/>
      </c>
      <c r="CR207" s="57">
        <f>IF(OR($A207="",CR$136=""),"",IFERROR(COUNTIFS('Employee Mapping'!$J$10:$J$2009,$A207,'Employee Mapping'!$K$10:$K$2009,CR$134,'Employee Mapping'!$L$10:$L$2009,CR$136)/COUNTA('Employee Mapping'!$G$10:$G$2009),""))</f>
        <v/>
      </c>
      <c r="CS207" s="57">
        <f>IF(OR($A207="",CS$136=""),"",IFERROR(COUNTIFS('Employee Mapping'!$J$10:$J$2009,$A207,'Employee Mapping'!$K$10:$K$2009,CS$134,'Employee Mapping'!$L$10:$L$2009,CS$136)/COUNTA('Employee Mapping'!$G$10:$G$2009),""))</f>
        <v/>
      </c>
      <c r="CT207" s="57">
        <f>IF(OR($A207="",CT$136=""),"",IFERROR(COUNTIFS('Employee Mapping'!$J$10:$J$2009,$A207,'Employee Mapping'!$K$10:$K$2009,CT$134,'Employee Mapping'!$L$10:$L$2009,CT$136)/COUNTA('Employee Mapping'!$G$10:$G$2009),""))</f>
        <v/>
      </c>
      <c r="CU207" s="58">
        <f>IF($A207="","",SUM(C207:CT207))</f>
        <v/>
      </c>
    </row>
    <row r="208">
      <c r="A208">
        <f>IF(SETUP!$C219="","",SETUP!$C219)</f>
        <v/>
      </c>
      <c r="B208" s="9">
        <f>IF(SETUP!$C219="","",SETUP!$B219&amp;" / "&amp;SETUP!$D219)</f>
        <v/>
      </c>
      <c r="C208" s="57">
        <f>IF(OR($A208="",C$136=""),"",IFERROR(COUNTIFS('Employee Mapping'!$J$10:$J$2009,$A208,'Employee Mapping'!$K$10:$K$2009,C$134,'Employee Mapping'!$L$10:$L$2009,C$136)/COUNTA('Employee Mapping'!$G$10:$G$2009),""))</f>
        <v/>
      </c>
      <c r="D208" s="57">
        <f>IF(OR($A208="",D$136=""),"",IFERROR(COUNTIFS('Employee Mapping'!$J$10:$J$2009,$A208,'Employee Mapping'!$K$10:$K$2009,D$134,'Employee Mapping'!$L$10:$L$2009,D$136)/COUNTA('Employee Mapping'!$G$10:$G$2009),""))</f>
        <v/>
      </c>
      <c r="E208" s="57">
        <f>IF(OR($A208="",E$136=""),"",IFERROR(COUNTIFS('Employee Mapping'!$J$10:$J$2009,$A208,'Employee Mapping'!$K$10:$K$2009,E$134,'Employee Mapping'!$L$10:$L$2009,E$136)/COUNTA('Employee Mapping'!$G$10:$G$2009),""))</f>
        <v/>
      </c>
      <c r="F208" s="57">
        <f>IF(OR($A208="",F$136=""),"",IFERROR(COUNTIFS('Employee Mapping'!$J$10:$J$2009,$A208,'Employee Mapping'!$K$10:$K$2009,F$134,'Employee Mapping'!$L$10:$L$2009,F$136)/COUNTA('Employee Mapping'!$G$10:$G$2009),""))</f>
        <v/>
      </c>
      <c r="G208" s="57">
        <f>IF(OR($A208="",G$136=""),"",IFERROR(COUNTIFS('Employee Mapping'!$J$10:$J$2009,$A208,'Employee Mapping'!$K$10:$K$2009,G$134,'Employee Mapping'!$L$10:$L$2009,G$136)/COUNTA('Employee Mapping'!$G$10:$G$2009),""))</f>
        <v/>
      </c>
      <c r="H208" s="57">
        <f>IF(OR($A208="",H$136=""),"",IFERROR(COUNTIFS('Employee Mapping'!$J$10:$J$2009,$A208,'Employee Mapping'!$K$10:$K$2009,H$134,'Employee Mapping'!$L$10:$L$2009,H$136)/COUNTA('Employee Mapping'!$G$10:$G$2009),""))</f>
        <v/>
      </c>
      <c r="I208" s="57">
        <f>IF(OR($A208="",I$136=""),"",IFERROR(COUNTIFS('Employee Mapping'!$J$10:$J$2009,$A208,'Employee Mapping'!$K$10:$K$2009,I$134,'Employee Mapping'!$L$10:$L$2009,I$136)/COUNTA('Employee Mapping'!$G$10:$G$2009),""))</f>
        <v/>
      </c>
      <c r="J208" s="57">
        <f>IF(OR($A208="",J$136=""),"",IFERROR(COUNTIFS('Employee Mapping'!$J$10:$J$2009,$A208,'Employee Mapping'!$K$10:$K$2009,J$134,'Employee Mapping'!$L$10:$L$2009,J$136)/COUNTA('Employee Mapping'!$G$10:$G$2009),""))</f>
        <v/>
      </c>
      <c r="K208" s="57">
        <f>IF(OR($A208="",K$136=""),"",IFERROR(COUNTIFS('Employee Mapping'!$J$10:$J$2009,$A208,'Employee Mapping'!$K$10:$K$2009,K$134,'Employee Mapping'!$L$10:$L$2009,K$136)/COUNTA('Employee Mapping'!$G$10:$G$2009),""))</f>
        <v/>
      </c>
      <c r="L208" s="57">
        <f>IF(OR($A208="",L$136=""),"",IFERROR(COUNTIFS('Employee Mapping'!$J$10:$J$2009,$A208,'Employee Mapping'!$K$10:$K$2009,L$134,'Employee Mapping'!$L$10:$L$2009,L$136)/COUNTA('Employee Mapping'!$G$10:$G$2009),""))</f>
        <v/>
      </c>
      <c r="M208" s="57">
        <f>IF(OR($A208="",M$136=""),"",IFERROR(COUNTIFS('Employee Mapping'!$J$10:$J$2009,$A208,'Employee Mapping'!$K$10:$K$2009,M$134,'Employee Mapping'!$L$10:$L$2009,M$136)/COUNTA('Employee Mapping'!$G$10:$G$2009),""))</f>
        <v/>
      </c>
      <c r="N208" s="57">
        <f>IF(OR($A208="",N$136=""),"",IFERROR(COUNTIFS('Employee Mapping'!$J$10:$J$2009,$A208,'Employee Mapping'!$K$10:$K$2009,N$134,'Employee Mapping'!$L$10:$L$2009,N$136)/COUNTA('Employee Mapping'!$G$10:$G$2009),""))</f>
        <v/>
      </c>
      <c r="O208" s="57">
        <f>IF(OR($A208="",O$136=""),"",IFERROR(COUNTIFS('Employee Mapping'!$J$10:$J$2009,$A208,'Employee Mapping'!$K$10:$K$2009,O$134,'Employee Mapping'!$L$10:$L$2009,O$136)/COUNTA('Employee Mapping'!$G$10:$G$2009),""))</f>
        <v/>
      </c>
      <c r="P208" s="57">
        <f>IF(OR($A208="",P$136=""),"",IFERROR(COUNTIFS('Employee Mapping'!$J$10:$J$2009,$A208,'Employee Mapping'!$K$10:$K$2009,P$134,'Employee Mapping'!$L$10:$L$2009,P$136)/COUNTA('Employee Mapping'!$G$10:$G$2009),""))</f>
        <v/>
      </c>
      <c r="Q208" s="57">
        <f>IF(OR($A208="",Q$136=""),"",IFERROR(COUNTIFS('Employee Mapping'!$J$10:$J$2009,$A208,'Employee Mapping'!$K$10:$K$2009,Q$134,'Employee Mapping'!$L$10:$L$2009,Q$136)/COUNTA('Employee Mapping'!$G$10:$G$2009),""))</f>
        <v/>
      </c>
      <c r="R208" s="57">
        <f>IF(OR($A208="",R$136=""),"",IFERROR(COUNTIFS('Employee Mapping'!$J$10:$J$2009,$A208,'Employee Mapping'!$K$10:$K$2009,R$134,'Employee Mapping'!$L$10:$L$2009,R$136)/COUNTA('Employee Mapping'!$G$10:$G$2009),""))</f>
        <v/>
      </c>
      <c r="S208" s="57">
        <f>IF(OR($A208="",S$136=""),"",IFERROR(COUNTIFS('Employee Mapping'!$J$10:$J$2009,$A208,'Employee Mapping'!$K$10:$K$2009,S$134,'Employee Mapping'!$L$10:$L$2009,S$136)/COUNTA('Employee Mapping'!$G$10:$G$2009),""))</f>
        <v/>
      </c>
      <c r="T208" s="57">
        <f>IF(OR($A208="",T$136=""),"",IFERROR(COUNTIFS('Employee Mapping'!$J$10:$J$2009,$A208,'Employee Mapping'!$K$10:$K$2009,T$134,'Employee Mapping'!$L$10:$L$2009,T$136)/COUNTA('Employee Mapping'!$G$10:$G$2009),""))</f>
        <v/>
      </c>
      <c r="U208" s="57">
        <f>IF(OR($A208="",U$136=""),"",IFERROR(COUNTIFS('Employee Mapping'!$J$10:$J$2009,$A208,'Employee Mapping'!$K$10:$K$2009,U$134,'Employee Mapping'!$L$10:$L$2009,U$136)/COUNTA('Employee Mapping'!$G$10:$G$2009),""))</f>
        <v/>
      </c>
      <c r="V208" s="57">
        <f>IF(OR($A208="",V$136=""),"",IFERROR(COUNTIFS('Employee Mapping'!$J$10:$J$2009,$A208,'Employee Mapping'!$K$10:$K$2009,V$134,'Employee Mapping'!$L$10:$L$2009,V$136)/COUNTA('Employee Mapping'!$G$10:$G$2009),""))</f>
        <v/>
      </c>
      <c r="W208" s="57">
        <f>IF(OR($A208="",W$136=""),"",IFERROR(COUNTIFS('Employee Mapping'!$J$10:$J$2009,$A208,'Employee Mapping'!$K$10:$K$2009,W$134,'Employee Mapping'!$L$10:$L$2009,W$136)/COUNTA('Employee Mapping'!$G$10:$G$2009),""))</f>
        <v/>
      </c>
      <c r="X208" s="57">
        <f>IF(OR($A208="",X$136=""),"",IFERROR(COUNTIFS('Employee Mapping'!$J$10:$J$2009,$A208,'Employee Mapping'!$K$10:$K$2009,X$134,'Employee Mapping'!$L$10:$L$2009,X$136)/COUNTA('Employee Mapping'!$G$10:$G$2009),""))</f>
        <v/>
      </c>
      <c r="Y208" s="57">
        <f>IF(OR($A208="",Y$136=""),"",IFERROR(COUNTIFS('Employee Mapping'!$J$10:$J$2009,$A208,'Employee Mapping'!$K$10:$K$2009,Y$134,'Employee Mapping'!$L$10:$L$2009,Y$136)/COUNTA('Employee Mapping'!$G$10:$G$2009),""))</f>
        <v/>
      </c>
      <c r="Z208" s="57">
        <f>IF(OR($A208="",Z$136=""),"",IFERROR(COUNTIFS('Employee Mapping'!$J$10:$J$2009,$A208,'Employee Mapping'!$K$10:$K$2009,Z$134,'Employee Mapping'!$L$10:$L$2009,Z$136)/COUNTA('Employee Mapping'!$G$10:$G$2009),""))</f>
        <v/>
      </c>
      <c r="AA208" s="57">
        <f>IF(OR($A208="",AA$136=""),"",IFERROR(COUNTIFS('Employee Mapping'!$J$10:$J$2009,$A208,'Employee Mapping'!$K$10:$K$2009,AA$134,'Employee Mapping'!$L$10:$L$2009,AA$136)/COUNTA('Employee Mapping'!$G$10:$G$2009),""))</f>
        <v/>
      </c>
      <c r="AB208" s="57">
        <f>IF(OR($A208="",AB$136=""),"",IFERROR(COUNTIFS('Employee Mapping'!$J$10:$J$2009,$A208,'Employee Mapping'!$K$10:$K$2009,AB$134,'Employee Mapping'!$L$10:$L$2009,AB$136)/COUNTA('Employee Mapping'!$G$10:$G$2009),""))</f>
        <v/>
      </c>
      <c r="AC208" s="57">
        <f>IF(OR($A208="",AC$136=""),"",IFERROR(COUNTIFS('Employee Mapping'!$J$10:$J$2009,$A208,'Employee Mapping'!$K$10:$K$2009,AC$134,'Employee Mapping'!$L$10:$L$2009,AC$136)/COUNTA('Employee Mapping'!$G$10:$G$2009),""))</f>
        <v/>
      </c>
      <c r="AD208" s="57">
        <f>IF(OR($A208="",AD$136=""),"",IFERROR(COUNTIFS('Employee Mapping'!$J$10:$J$2009,$A208,'Employee Mapping'!$K$10:$K$2009,AD$134,'Employee Mapping'!$L$10:$L$2009,AD$136)/COUNTA('Employee Mapping'!$G$10:$G$2009),""))</f>
        <v/>
      </c>
      <c r="AE208" s="57">
        <f>IF(OR($A208="",AE$136=""),"",IFERROR(COUNTIFS('Employee Mapping'!$J$10:$J$2009,$A208,'Employee Mapping'!$K$10:$K$2009,AE$134,'Employee Mapping'!$L$10:$L$2009,AE$136)/COUNTA('Employee Mapping'!$G$10:$G$2009),""))</f>
        <v/>
      </c>
      <c r="AF208" s="57">
        <f>IF(OR($A208="",AF$136=""),"",IFERROR(COUNTIFS('Employee Mapping'!$J$10:$J$2009,$A208,'Employee Mapping'!$K$10:$K$2009,AF$134,'Employee Mapping'!$L$10:$L$2009,AF$136)/COUNTA('Employee Mapping'!$G$10:$G$2009),""))</f>
        <v/>
      </c>
      <c r="AG208" s="57">
        <f>IF(OR($A208="",AG$136=""),"",IFERROR(COUNTIFS('Employee Mapping'!$J$10:$J$2009,$A208,'Employee Mapping'!$K$10:$K$2009,AG$134,'Employee Mapping'!$L$10:$L$2009,AG$136)/COUNTA('Employee Mapping'!$G$10:$G$2009),""))</f>
        <v/>
      </c>
      <c r="AH208" s="57">
        <f>IF(OR($A208="",AH$136=""),"",IFERROR(COUNTIFS('Employee Mapping'!$J$10:$J$2009,$A208,'Employee Mapping'!$K$10:$K$2009,AH$134,'Employee Mapping'!$L$10:$L$2009,AH$136)/COUNTA('Employee Mapping'!$G$10:$G$2009),""))</f>
        <v/>
      </c>
      <c r="AI208" s="57">
        <f>IF(OR($A208="",AI$136=""),"",IFERROR(COUNTIFS('Employee Mapping'!$J$10:$J$2009,$A208,'Employee Mapping'!$K$10:$K$2009,AI$134,'Employee Mapping'!$L$10:$L$2009,AI$136)/COUNTA('Employee Mapping'!$G$10:$G$2009),""))</f>
        <v/>
      </c>
      <c r="AJ208" s="57">
        <f>IF(OR($A208="",AJ$136=""),"",IFERROR(COUNTIFS('Employee Mapping'!$J$10:$J$2009,$A208,'Employee Mapping'!$K$10:$K$2009,AJ$134,'Employee Mapping'!$L$10:$L$2009,AJ$136)/COUNTA('Employee Mapping'!$G$10:$G$2009),""))</f>
        <v/>
      </c>
      <c r="AK208" s="57">
        <f>IF(OR($A208="",AK$136=""),"",IFERROR(COUNTIFS('Employee Mapping'!$J$10:$J$2009,$A208,'Employee Mapping'!$K$10:$K$2009,AK$134,'Employee Mapping'!$L$10:$L$2009,AK$136)/COUNTA('Employee Mapping'!$G$10:$G$2009),""))</f>
        <v/>
      </c>
      <c r="AL208" s="57">
        <f>IF(OR($A208="",AL$136=""),"",IFERROR(COUNTIFS('Employee Mapping'!$J$10:$J$2009,$A208,'Employee Mapping'!$K$10:$K$2009,AL$134,'Employee Mapping'!$L$10:$L$2009,AL$136)/COUNTA('Employee Mapping'!$G$10:$G$2009),""))</f>
        <v/>
      </c>
      <c r="AM208" s="57">
        <f>IF(OR($A208="",AM$136=""),"",IFERROR(COUNTIFS('Employee Mapping'!$J$10:$J$2009,$A208,'Employee Mapping'!$K$10:$K$2009,AM$134,'Employee Mapping'!$L$10:$L$2009,AM$136)/COUNTA('Employee Mapping'!$G$10:$G$2009),""))</f>
        <v/>
      </c>
      <c r="AN208" s="57">
        <f>IF(OR($A208="",AN$136=""),"",IFERROR(COUNTIFS('Employee Mapping'!$J$10:$J$2009,$A208,'Employee Mapping'!$K$10:$K$2009,AN$134,'Employee Mapping'!$L$10:$L$2009,AN$136)/COUNTA('Employee Mapping'!$G$10:$G$2009),""))</f>
        <v/>
      </c>
      <c r="AO208" s="57">
        <f>IF(OR($A208="",AO$136=""),"",IFERROR(COUNTIFS('Employee Mapping'!$J$10:$J$2009,$A208,'Employee Mapping'!$K$10:$K$2009,AO$134,'Employee Mapping'!$L$10:$L$2009,AO$136)/COUNTA('Employee Mapping'!$G$10:$G$2009),""))</f>
        <v/>
      </c>
      <c r="AP208" s="57">
        <f>IF(OR($A208="",AP$136=""),"",IFERROR(COUNTIFS('Employee Mapping'!$J$10:$J$2009,$A208,'Employee Mapping'!$K$10:$K$2009,AP$134,'Employee Mapping'!$L$10:$L$2009,AP$136)/COUNTA('Employee Mapping'!$G$10:$G$2009),""))</f>
        <v/>
      </c>
      <c r="AQ208" s="57">
        <f>IF(OR($A208="",AQ$136=""),"",IFERROR(COUNTIFS('Employee Mapping'!$J$10:$J$2009,$A208,'Employee Mapping'!$K$10:$K$2009,AQ$134,'Employee Mapping'!$L$10:$L$2009,AQ$136)/COUNTA('Employee Mapping'!$G$10:$G$2009),""))</f>
        <v/>
      </c>
      <c r="AR208" s="57">
        <f>IF(OR($A208="",AR$136=""),"",IFERROR(COUNTIFS('Employee Mapping'!$J$10:$J$2009,$A208,'Employee Mapping'!$K$10:$K$2009,AR$134,'Employee Mapping'!$L$10:$L$2009,AR$136)/COUNTA('Employee Mapping'!$G$10:$G$2009),""))</f>
        <v/>
      </c>
      <c r="AS208" s="57">
        <f>IF(OR($A208="",AS$136=""),"",IFERROR(COUNTIFS('Employee Mapping'!$J$10:$J$2009,$A208,'Employee Mapping'!$K$10:$K$2009,AS$134,'Employee Mapping'!$L$10:$L$2009,AS$136)/COUNTA('Employee Mapping'!$G$10:$G$2009),""))</f>
        <v/>
      </c>
      <c r="AT208" s="57">
        <f>IF(OR($A208="",AT$136=""),"",IFERROR(COUNTIFS('Employee Mapping'!$J$10:$J$2009,$A208,'Employee Mapping'!$K$10:$K$2009,AT$134,'Employee Mapping'!$L$10:$L$2009,AT$136)/COUNTA('Employee Mapping'!$G$10:$G$2009),""))</f>
        <v/>
      </c>
      <c r="AU208" s="57">
        <f>IF(OR($A208="",AU$136=""),"",IFERROR(COUNTIFS('Employee Mapping'!$J$10:$J$2009,$A208,'Employee Mapping'!$K$10:$K$2009,AU$134,'Employee Mapping'!$L$10:$L$2009,AU$136)/COUNTA('Employee Mapping'!$G$10:$G$2009),""))</f>
        <v/>
      </c>
      <c r="AV208" s="57">
        <f>IF(OR($A208="",AV$136=""),"",IFERROR(COUNTIFS('Employee Mapping'!$J$10:$J$2009,$A208,'Employee Mapping'!$K$10:$K$2009,AV$134,'Employee Mapping'!$L$10:$L$2009,AV$136)/COUNTA('Employee Mapping'!$G$10:$G$2009),""))</f>
        <v/>
      </c>
      <c r="AW208" s="57">
        <f>IF(OR($A208="",AW$136=""),"",IFERROR(COUNTIFS('Employee Mapping'!$J$10:$J$2009,$A208,'Employee Mapping'!$K$10:$K$2009,AW$134,'Employee Mapping'!$L$10:$L$2009,AW$136)/COUNTA('Employee Mapping'!$G$10:$G$2009),""))</f>
        <v/>
      </c>
      <c r="AX208" s="57">
        <f>IF(OR($A208="",AX$136=""),"",IFERROR(COUNTIFS('Employee Mapping'!$J$10:$J$2009,$A208,'Employee Mapping'!$K$10:$K$2009,AX$134,'Employee Mapping'!$L$10:$L$2009,AX$136)/COUNTA('Employee Mapping'!$G$10:$G$2009),""))</f>
        <v/>
      </c>
      <c r="AY208" s="57">
        <f>IF(OR($A208="",AY$136=""),"",IFERROR(COUNTIFS('Employee Mapping'!$J$10:$J$2009,$A208,'Employee Mapping'!$K$10:$K$2009,AY$134,'Employee Mapping'!$L$10:$L$2009,AY$136)/COUNTA('Employee Mapping'!$G$10:$G$2009),""))</f>
        <v/>
      </c>
      <c r="AZ208" s="57">
        <f>IF(OR($A208="",AZ$136=""),"",IFERROR(COUNTIFS('Employee Mapping'!$J$10:$J$2009,$A208,'Employee Mapping'!$K$10:$K$2009,AZ$134,'Employee Mapping'!$L$10:$L$2009,AZ$136)/COUNTA('Employee Mapping'!$G$10:$G$2009),""))</f>
        <v/>
      </c>
      <c r="BA208" s="57">
        <f>IF(OR($A208="",BA$136=""),"",IFERROR(COUNTIFS('Employee Mapping'!$J$10:$J$2009,$A208,'Employee Mapping'!$K$10:$K$2009,BA$134,'Employee Mapping'!$L$10:$L$2009,BA$136)/COUNTA('Employee Mapping'!$G$10:$G$2009),""))</f>
        <v/>
      </c>
      <c r="BB208" s="57">
        <f>IF(OR($A208="",BB$136=""),"",IFERROR(COUNTIFS('Employee Mapping'!$J$10:$J$2009,$A208,'Employee Mapping'!$K$10:$K$2009,BB$134,'Employee Mapping'!$L$10:$L$2009,BB$136)/COUNTA('Employee Mapping'!$G$10:$G$2009),""))</f>
        <v/>
      </c>
      <c r="BC208" s="57">
        <f>IF(OR($A208="",BC$136=""),"",IFERROR(COUNTIFS('Employee Mapping'!$J$10:$J$2009,$A208,'Employee Mapping'!$K$10:$K$2009,BC$134,'Employee Mapping'!$L$10:$L$2009,BC$136)/COUNTA('Employee Mapping'!$G$10:$G$2009),""))</f>
        <v/>
      </c>
      <c r="BD208" s="57">
        <f>IF(OR($A208="",BD$136=""),"",IFERROR(COUNTIFS('Employee Mapping'!$J$10:$J$2009,$A208,'Employee Mapping'!$K$10:$K$2009,BD$134,'Employee Mapping'!$L$10:$L$2009,BD$136)/COUNTA('Employee Mapping'!$G$10:$G$2009),""))</f>
        <v/>
      </c>
      <c r="BE208" s="57">
        <f>IF(OR($A208="",BE$136=""),"",IFERROR(COUNTIFS('Employee Mapping'!$J$10:$J$2009,$A208,'Employee Mapping'!$K$10:$K$2009,BE$134,'Employee Mapping'!$L$10:$L$2009,BE$136)/COUNTA('Employee Mapping'!$G$10:$G$2009),""))</f>
        <v/>
      </c>
      <c r="BF208" s="57">
        <f>IF(OR($A208="",BF$136=""),"",IFERROR(COUNTIFS('Employee Mapping'!$J$10:$J$2009,$A208,'Employee Mapping'!$K$10:$K$2009,BF$134,'Employee Mapping'!$L$10:$L$2009,BF$136)/COUNTA('Employee Mapping'!$G$10:$G$2009),""))</f>
        <v/>
      </c>
      <c r="BG208" s="57">
        <f>IF(OR($A208="",BG$136=""),"",IFERROR(COUNTIFS('Employee Mapping'!$J$10:$J$2009,$A208,'Employee Mapping'!$K$10:$K$2009,BG$134,'Employee Mapping'!$L$10:$L$2009,BG$136)/COUNTA('Employee Mapping'!$G$10:$G$2009),""))</f>
        <v/>
      </c>
      <c r="BH208" s="57">
        <f>IF(OR($A208="",BH$136=""),"",IFERROR(COUNTIFS('Employee Mapping'!$J$10:$J$2009,$A208,'Employee Mapping'!$K$10:$K$2009,BH$134,'Employee Mapping'!$L$10:$L$2009,BH$136)/COUNTA('Employee Mapping'!$G$10:$G$2009),""))</f>
        <v/>
      </c>
      <c r="BI208" s="57">
        <f>IF(OR($A208="",BI$136=""),"",IFERROR(COUNTIFS('Employee Mapping'!$J$10:$J$2009,$A208,'Employee Mapping'!$K$10:$K$2009,BI$134,'Employee Mapping'!$L$10:$L$2009,BI$136)/COUNTA('Employee Mapping'!$G$10:$G$2009),""))</f>
        <v/>
      </c>
      <c r="BJ208" s="57">
        <f>IF(OR($A208="",BJ$136=""),"",IFERROR(COUNTIFS('Employee Mapping'!$J$10:$J$2009,$A208,'Employee Mapping'!$K$10:$K$2009,BJ$134,'Employee Mapping'!$L$10:$L$2009,BJ$136)/COUNTA('Employee Mapping'!$G$10:$G$2009),""))</f>
        <v/>
      </c>
      <c r="BK208" s="57">
        <f>IF(OR($A208="",BK$136=""),"",IFERROR(COUNTIFS('Employee Mapping'!$J$10:$J$2009,$A208,'Employee Mapping'!$K$10:$K$2009,BK$134,'Employee Mapping'!$L$10:$L$2009,BK$136)/COUNTA('Employee Mapping'!$G$10:$G$2009),""))</f>
        <v/>
      </c>
      <c r="BL208" s="57">
        <f>IF(OR($A208="",BL$136=""),"",IFERROR(COUNTIFS('Employee Mapping'!$J$10:$J$2009,$A208,'Employee Mapping'!$K$10:$K$2009,BL$134,'Employee Mapping'!$L$10:$L$2009,BL$136)/COUNTA('Employee Mapping'!$G$10:$G$2009),""))</f>
        <v/>
      </c>
      <c r="BM208" s="57">
        <f>IF(OR($A208="",BM$136=""),"",IFERROR(COUNTIFS('Employee Mapping'!$J$10:$J$2009,$A208,'Employee Mapping'!$K$10:$K$2009,BM$134,'Employee Mapping'!$L$10:$L$2009,BM$136)/COUNTA('Employee Mapping'!$G$10:$G$2009),""))</f>
        <v/>
      </c>
      <c r="BN208" s="57">
        <f>IF(OR($A208="",BN$136=""),"",IFERROR(COUNTIFS('Employee Mapping'!$J$10:$J$2009,$A208,'Employee Mapping'!$K$10:$K$2009,BN$134,'Employee Mapping'!$L$10:$L$2009,BN$136)/COUNTA('Employee Mapping'!$G$10:$G$2009),""))</f>
        <v/>
      </c>
      <c r="BO208" s="57">
        <f>IF(OR($A208="",BO$136=""),"",IFERROR(COUNTIFS('Employee Mapping'!$J$10:$J$2009,$A208,'Employee Mapping'!$K$10:$K$2009,BO$134,'Employee Mapping'!$L$10:$L$2009,BO$136)/COUNTA('Employee Mapping'!$G$10:$G$2009),""))</f>
        <v/>
      </c>
      <c r="BP208" s="57">
        <f>IF(OR($A208="",BP$136=""),"",IFERROR(COUNTIFS('Employee Mapping'!$J$10:$J$2009,$A208,'Employee Mapping'!$K$10:$K$2009,BP$134,'Employee Mapping'!$L$10:$L$2009,BP$136)/COUNTA('Employee Mapping'!$G$10:$G$2009),""))</f>
        <v/>
      </c>
      <c r="BQ208" s="57">
        <f>IF(OR($A208="",BQ$136=""),"",IFERROR(COUNTIFS('Employee Mapping'!$J$10:$J$2009,$A208,'Employee Mapping'!$K$10:$K$2009,BQ$134,'Employee Mapping'!$L$10:$L$2009,BQ$136)/COUNTA('Employee Mapping'!$G$10:$G$2009),""))</f>
        <v/>
      </c>
      <c r="BR208" s="57">
        <f>IF(OR($A208="",BR$136=""),"",IFERROR(COUNTIFS('Employee Mapping'!$J$10:$J$2009,$A208,'Employee Mapping'!$K$10:$K$2009,BR$134,'Employee Mapping'!$L$10:$L$2009,BR$136)/COUNTA('Employee Mapping'!$G$10:$G$2009),""))</f>
        <v/>
      </c>
      <c r="BS208" s="57">
        <f>IF(OR($A208="",BS$136=""),"",IFERROR(COUNTIFS('Employee Mapping'!$J$10:$J$2009,$A208,'Employee Mapping'!$K$10:$K$2009,BS$134,'Employee Mapping'!$L$10:$L$2009,BS$136)/COUNTA('Employee Mapping'!$G$10:$G$2009),""))</f>
        <v/>
      </c>
      <c r="BT208" s="57">
        <f>IF(OR($A208="",BT$136=""),"",IFERROR(COUNTIFS('Employee Mapping'!$J$10:$J$2009,$A208,'Employee Mapping'!$K$10:$K$2009,BT$134,'Employee Mapping'!$L$10:$L$2009,BT$136)/COUNTA('Employee Mapping'!$G$10:$G$2009),""))</f>
        <v/>
      </c>
      <c r="BU208" s="57">
        <f>IF(OR($A208="",BU$136=""),"",IFERROR(COUNTIFS('Employee Mapping'!$J$10:$J$2009,$A208,'Employee Mapping'!$K$10:$K$2009,BU$134,'Employee Mapping'!$L$10:$L$2009,BU$136)/COUNTA('Employee Mapping'!$G$10:$G$2009),""))</f>
        <v/>
      </c>
      <c r="BV208" s="57">
        <f>IF(OR($A208="",BV$136=""),"",IFERROR(COUNTIFS('Employee Mapping'!$J$10:$J$2009,$A208,'Employee Mapping'!$K$10:$K$2009,BV$134,'Employee Mapping'!$L$10:$L$2009,BV$136)/COUNTA('Employee Mapping'!$G$10:$G$2009),""))</f>
        <v/>
      </c>
      <c r="BW208" s="57">
        <f>IF(OR($A208="",BW$136=""),"",IFERROR(COUNTIFS('Employee Mapping'!$J$10:$J$2009,$A208,'Employee Mapping'!$K$10:$K$2009,BW$134,'Employee Mapping'!$L$10:$L$2009,BW$136)/COUNTA('Employee Mapping'!$G$10:$G$2009),""))</f>
        <v/>
      </c>
      <c r="BX208" s="57">
        <f>IF(OR($A208="",BX$136=""),"",IFERROR(COUNTIFS('Employee Mapping'!$J$10:$J$2009,$A208,'Employee Mapping'!$K$10:$K$2009,BX$134,'Employee Mapping'!$L$10:$L$2009,BX$136)/COUNTA('Employee Mapping'!$G$10:$G$2009),""))</f>
        <v/>
      </c>
      <c r="BY208" s="57">
        <f>IF(OR($A208="",BY$136=""),"",IFERROR(COUNTIFS('Employee Mapping'!$J$10:$J$2009,$A208,'Employee Mapping'!$K$10:$K$2009,BY$134,'Employee Mapping'!$L$10:$L$2009,BY$136)/COUNTA('Employee Mapping'!$G$10:$G$2009),""))</f>
        <v/>
      </c>
      <c r="BZ208" s="57">
        <f>IF(OR($A208="",BZ$136=""),"",IFERROR(COUNTIFS('Employee Mapping'!$J$10:$J$2009,$A208,'Employee Mapping'!$K$10:$K$2009,BZ$134,'Employee Mapping'!$L$10:$L$2009,BZ$136)/COUNTA('Employee Mapping'!$G$10:$G$2009),""))</f>
        <v/>
      </c>
      <c r="CA208" s="57">
        <f>IF(OR($A208="",CA$136=""),"",IFERROR(COUNTIFS('Employee Mapping'!$J$10:$J$2009,$A208,'Employee Mapping'!$K$10:$K$2009,CA$134,'Employee Mapping'!$L$10:$L$2009,CA$136)/COUNTA('Employee Mapping'!$G$10:$G$2009),""))</f>
        <v/>
      </c>
      <c r="CB208" s="57">
        <f>IF(OR($A208="",CB$136=""),"",IFERROR(COUNTIFS('Employee Mapping'!$J$10:$J$2009,$A208,'Employee Mapping'!$K$10:$K$2009,CB$134,'Employee Mapping'!$L$10:$L$2009,CB$136)/COUNTA('Employee Mapping'!$G$10:$G$2009),""))</f>
        <v/>
      </c>
      <c r="CC208" s="57">
        <f>IF(OR($A208="",CC$136=""),"",IFERROR(COUNTIFS('Employee Mapping'!$J$10:$J$2009,$A208,'Employee Mapping'!$K$10:$K$2009,CC$134,'Employee Mapping'!$L$10:$L$2009,CC$136)/COUNTA('Employee Mapping'!$G$10:$G$2009),""))</f>
        <v/>
      </c>
      <c r="CD208" s="57">
        <f>IF(OR($A208="",CD$136=""),"",IFERROR(COUNTIFS('Employee Mapping'!$J$10:$J$2009,$A208,'Employee Mapping'!$K$10:$K$2009,CD$134,'Employee Mapping'!$L$10:$L$2009,CD$136)/COUNTA('Employee Mapping'!$G$10:$G$2009),""))</f>
        <v/>
      </c>
      <c r="CE208" s="57">
        <f>IF(OR($A208="",CE$136=""),"",IFERROR(COUNTIFS('Employee Mapping'!$J$10:$J$2009,$A208,'Employee Mapping'!$K$10:$K$2009,CE$134,'Employee Mapping'!$L$10:$L$2009,CE$136)/COUNTA('Employee Mapping'!$G$10:$G$2009),""))</f>
        <v/>
      </c>
      <c r="CF208" s="57">
        <f>IF(OR($A208="",CF$136=""),"",IFERROR(COUNTIFS('Employee Mapping'!$J$10:$J$2009,$A208,'Employee Mapping'!$K$10:$K$2009,CF$134,'Employee Mapping'!$L$10:$L$2009,CF$136)/COUNTA('Employee Mapping'!$G$10:$G$2009),""))</f>
        <v/>
      </c>
      <c r="CG208" s="57">
        <f>IF(OR($A208="",CG$136=""),"",IFERROR(COUNTIFS('Employee Mapping'!$J$10:$J$2009,$A208,'Employee Mapping'!$K$10:$K$2009,CG$134,'Employee Mapping'!$L$10:$L$2009,CG$136)/COUNTA('Employee Mapping'!$G$10:$G$2009),""))</f>
        <v/>
      </c>
      <c r="CH208" s="57">
        <f>IF(OR($A208="",CH$136=""),"",IFERROR(COUNTIFS('Employee Mapping'!$J$10:$J$2009,$A208,'Employee Mapping'!$K$10:$K$2009,CH$134,'Employee Mapping'!$L$10:$L$2009,CH$136)/COUNTA('Employee Mapping'!$G$10:$G$2009),""))</f>
        <v/>
      </c>
      <c r="CI208" s="57">
        <f>IF(OR($A208="",CI$136=""),"",IFERROR(COUNTIFS('Employee Mapping'!$J$10:$J$2009,$A208,'Employee Mapping'!$K$10:$K$2009,CI$134,'Employee Mapping'!$L$10:$L$2009,CI$136)/COUNTA('Employee Mapping'!$G$10:$G$2009),""))</f>
        <v/>
      </c>
      <c r="CJ208" s="57">
        <f>IF(OR($A208="",CJ$136=""),"",IFERROR(COUNTIFS('Employee Mapping'!$J$10:$J$2009,$A208,'Employee Mapping'!$K$10:$K$2009,CJ$134,'Employee Mapping'!$L$10:$L$2009,CJ$136)/COUNTA('Employee Mapping'!$G$10:$G$2009),""))</f>
        <v/>
      </c>
      <c r="CK208" s="57">
        <f>IF(OR($A208="",CK$136=""),"",IFERROR(COUNTIFS('Employee Mapping'!$J$10:$J$2009,$A208,'Employee Mapping'!$K$10:$K$2009,CK$134,'Employee Mapping'!$L$10:$L$2009,CK$136)/COUNTA('Employee Mapping'!$G$10:$G$2009),""))</f>
        <v/>
      </c>
      <c r="CL208" s="57">
        <f>IF(OR($A208="",CL$136=""),"",IFERROR(COUNTIFS('Employee Mapping'!$J$10:$J$2009,$A208,'Employee Mapping'!$K$10:$K$2009,CL$134,'Employee Mapping'!$L$10:$L$2009,CL$136)/COUNTA('Employee Mapping'!$G$10:$G$2009),""))</f>
        <v/>
      </c>
      <c r="CM208" s="57">
        <f>IF(OR($A208="",CM$136=""),"",IFERROR(COUNTIFS('Employee Mapping'!$J$10:$J$2009,$A208,'Employee Mapping'!$K$10:$K$2009,CM$134,'Employee Mapping'!$L$10:$L$2009,CM$136)/COUNTA('Employee Mapping'!$G$10:$G$2009),""))</f>
        <v/>
      </c>
      <c r="CN208" s="57">
        <f>IF(OR($A208="",CN$136=""),"",IFERROR(COUNTIFS('Employee Mapping'!$J$10:$J$2009,$A208,'Employee Mapping'!$K$10:$K$2009,CN$134,'Employee Mapping'!$L$10:$L$2009,CN$136)/COUNTA('Employee Mapping'!$G$10:$G$2009),""))</f>
        <v/>
      </c>
      <c r="CO208" s="57">
        <f>IF(OR($A208="",CO$136=""),"",IFERROR(COUNTIFS('Employee Mapping'!$J$10:$J$2009,$A208,'Employee Mapping'!$K$10:$K$2009,CO$134,'Employee Mapping'!$L$10:$L$2009,CO$136)/COUNTA('Employee Mapping'!$G$10:$G$2009),""))</f>
        <v/>
      </c>
      <c r="CP208" s="57">
        <f>IF(OR($A208="",CP$136=""),"",IFERROR(COUNTIFS('Employee Mapping'!$J$10:$J$2009,$A208,'Employee Mapping'!$K$10:$K$2009,CP$134,'Employee Mapping'!$L$10:$L$2009,CP$136)/COUNTA('Employee Mapping'!$G$10:$G$2009),""))</f>
        <v/>
      </c>
      <c r="CQ208" s="57">
        <f>IF(OR($A208="",CQ$136=""),"",IFERROR(COUNTIFS('Employee Mapping'!$J$10:$J$2009,$A208,'Employee Mapping'!$K$10:$K$2009,CQ$134,'Employee Mapping'!$L$10:$L$2009,CQ$136)/COUNTA('Employee Mapping'!$G$10:$G$2009),""))</f>
        <v/>
      </c>
      <c r="CR208" s="57">
        <f>IF(OR($A208="",CR$136=""),"",IFERROR(COUNTIFS('Employee Mapping'!$J$10:$J$2009,$A208,'Employee Mapping'!$K$10:$K$2009,CR$134,'Employee Mapping'!$L$10:$L$2009,CR$136)/COUNTA('Employee Mapping'!$G$10:$G$2009),""))</f>
        <v/>
      </c>
      <c r="CS208" s="57">
        <f>IF(OR($A208="",CS$136=""),"",IFERROR(COUNTIFS('Employee Mapping'!$J$10:$J$2009,$A208,'Employee Mapping'!$K$10:$K$2009,CS$134,'Employee Mapping'!$L$10:$L$2009,CS$136)/COUNTA('Employee Mapping'!$G$10:$G$2009),""))</f>
        <v/>
      </c>
      <c r="CT208" s="57">
        <f>IF(OR($A208="",CT$136=""),"",IFERROR(COUNTIFS('Employee Mapping'!$J$10:$J$2009,$A208,'Employee Mapping'!$K$10:$K$2009,CT$134,'Employee Mapping'!$L$10:$L$2009,CT$136)/COUNTA('Employee Mapping'!$G$10:$G$2009),""))</f>
        <v/>
      </c>
      <c r="CU208" s="58">
        <f>IF($A208="","",SUM(C208:CT208))</f>
        <v/>
      </c>
    </row>
    <row r="209">
      <c r="A209">
        <f>IF(SETUP!$C220="","",SETUP!$C220)</f>
        <v/>
      </c>
      <c r="B209" s="9">
        <f>IF(SETUP!$C220="","",SETUP!$B220&amp;" / "&amp;SETUP!$D220)</f>
        <v/>
      </c>
      <c r="C209" s="57">
        <f>IF(OR($A209="",C$136=""),"",IFERROR(COUNTIFS('Employee Mapping'!$J$10:$J$2009,$A209,'Employee Mapping'!$K$10:$K$2009,C$134,'Employee Mapping'!$L$10:$L$2009,C$136)/COUNTA('Employee Mapping'!$G$10:$G$2009),""))</f>
        <v/>
      </c>
      <c r="D209" s="57">
        <f>IF(OR($A209="",D$136=""),"",IFERROR(COUNTIFS('Employee Mapping'!$J$10:$J$2009,$A209,'Employee Mapping'!$K$10:$K$2009,D$134,'Employee Mapping'!$L$10:$L$2009,D$136)/COUNTA('Employee Mapping'!$G$10:$G$2009),""))</f>
        <v/>
      </c>
      <c r="E209" s="57">
        <f>IF(OR($A209="",E$136=""),"",IFERROR(COUNTIFS('Employee Mapping'!$J$10:$J$2009,$A209,'Employee Mapping'!$K$10:$K$2009,E$134,'Employee Mapping'!$L$10:$L$2009,E$136)/COUNTA('Employee Mapping'!$G$10:$G$2009),""))</f>
        <v/>
      </c>
      <c r="F209" s="57">
        <f>IF(OR($A209="",F$136=""),"",IFERROR(COUNTIFS('Employee Mapping'!$J$10:$J$2009,$A209,'Employee Mapping'!$K$10:$K$2009,F$134,'Employee Mapping'!$L$10:$L$2009,F$136)/COUNTA('Employee Mapping'!$G$10:$G$2009),""))</f>
        <v/>
      </c>
      <c r="G209" s="57">
        <f>IF(OR($A209="",G$136=""),"",IFERROR(COUNTIFS('Employee Mapping'!$J$10:$J$2009,$A209,'Employee Mapping'!$K$10:$K$2009,G$134,'Employee Mapping'!$L$10:$L$2009,G$136)/COUNTA('Employee Mapping'!$G$10:$G$2009),""))</f>
        <v/>
      </c>
      <c r="H209" s="57">
        <f>IF(OR($A209="",H$136=""),"",IFERROR(COUNTIFS('Employee Mapping'!$J$10:$J$2009,$A209,'Employee Mapping'!$K$10:$K$2009,H$134,'Employee Mapping'!$L$10:$L$2009,H$136)/COUNTA('Employee Mapping'!$G$10:$G$2009),""))</f>
        <v/>
      </c>
      <c r="I209" s="57">
        <f>IF(OR($A209="",I$136=""),"",IFERROR(COUNTIFS('Employee Mapping'!$J$10:$J$2009,$A209,'Employee Mapping'!$K$10:$K$2009,I$134,'Employee Mapping'!$L$10:$L$2009,I$136)/COUNTA('Employee Mapping'!$G$10:$G$2009),""))</f>
        <v/>
      </c>
      <c r="J209" s="57">
        <f>IF(OR($A209="",J$136=""),"",IFERROR(COUNTIFS('Employee Mapping'!$J$10:$J$2009,$A209,'Employee Mapping'!$K$10:$K$2009,J$134,'Employee Mapping'!$L$10:$L$2009,J$136)/COUNTA('Employee Mapping'!$G$10:$G$2009),""))</f>
        <v/>
      </c>
      <c r="K209" s="57">
        <f>IF(OR($A209="",K$136=""),"",IFERROR(COUNTIFS('Employee Mapping'!$J$10:$J$2009,$A209,'Employee Mapping'!$K$10:$K$2009,K$134,'Employee Mapping'!$L$10:$L$2009,K$136)/COUNTA('Employee Mapping'!$G$10:$G$2009),""))</f>
        <v/>
      </c>
      <c r="L209" s="57">
        <f>IF(OR($A209="",L$136=""),"",IFERROR(COUNTIFS('Employee Mapping'!$J$10:$J$2009,$A209,'Employee Mapping'!$K$10:$K$2009,L$134,'Employee Mapping'!$L$10:$L$2009,L$136)/COUNTA('Employee Mapping'!$G$10:$G$2009),""))</f>
        <v/>
      </c>
      <c r="M209" s="57">
        <f>IF(OR($A209="",M$136=""),"",IFERROR(COUNTIFS('Employee Mapping'!$J$10:$J$2009,$A209,'Employee Mapping'!$K$10:$K$2009,M$134,'Employee Mapping'!$L$10:$L$2009,M$136)/COUNTA('Employee Mapping'!$G$10:$G$2009),""))</f>
        <v/>
      </c>
      <c r="N209" s="57">
        <f>IF(OR($A209="",N$136=""),"",IFERROR(COUNTIFS('Employee Mapping'!$J$10:$J$2009,$A209,'Employee Mapping'!$K$10:$K$2009,N$134,'Employee Mapping'!$L$10:$L$2009,N$136)/COUNTA('Employee Mapping'!$G$10:$G$2009),""))</f>
        <v/>
      </c>
      <c r="O209" s="57">
        <f>IF(OR($A209="",O$136=""),"",IFERROR(COUNTIFS('Employee Mapping'!$J$10:$J$2009,$A209,'Employee Mapping'!$K$10:$K$2009,O$134,'Employee Mapping'!$L$10:$L$2009,O$136)/COUNTA('Employee Mapping'!$G$10:$G$2009),""))</f>
        <v/>
      </c>
      <c r="P209" s="57">
        <f>IF(OR($A209="",P$136=""),"",IFERROR(COUNTIFS('Employee Mapping'!$J$10:$J$2009,$A209,'Employee Mapping'!$K$10:$K$2009,P$134,'Employee Mapping'!$L$10:$L$2009,P$136)/COUNTA('Employee Mapping'!$G$10:$G$2009),""))</f>
        <v/>
      </c>
      <c r="Q209" s="57">
        <f>IF(OR($A209="",Q$136=""),"",IFERROR(COUNTIFS('Employee Mapping'!$J$10:$J$2009,$A209,'Employee Mapping'!$K$10:$K$2009,Q$134,'Employee Mapping'!$L$10:$L$2009,Q$136)/COUNTA('Employee Mapping'!$G$10:$G$2009),""))</f>
        <v/>
      </c>
      <c r="R209" s="57">
        <f>IF(OR($A209="",R$136=""),"",IFERROR(COUNTIFS('Employee Mapping'!$J$10:$J$2009,$A209,'Employee Mapping'!$K$10:$K$2009,R$134,'Employee Mapping'!$L$10:$L$2009,R$136)/COUNTA('Employee Mapping'!$G$10:$G$2009),""))</f>
        <v/>
      </c>
      <c r="S209" s="57">
        <f>IF(OR($A209="",S$136=""),"",IFERROR(COUNTIFS('Employee Mapping'!$J$10:$J$2009,$A209,'Employee Mapping'!$K$10:$K$2009,S$134,'Employee Mapping'!$L$10:$L$2009,S$136)/COUNTA('Employee Mapping'!$G$10:$G$2009),""))</f>
        <v/>
      </c>
      <c r="T209" s="57">
        <f>IF(OR($A209="",T$136=""),"",IFERROR(COUNTIFS('Employee Mapping'!$J$10:$J$2009,$A209,'Employee Mapping'!$K$10:$K$2009,T$134,'Employee Mapping'!$L$10:$L$2009,T$136)/COUNTA('Employee Mapping'!$G$10:$G$2009),""))</f>
        <v/>
      </c>
      <c r="U209" s="57">
        <f>IF(OR($A209="",U$136=""),"",IFERROR(COUNTIFS('Employee Mapping'!$J$10:$J$2009,$A209,'Employee Mapping'!$K$10:$K$2009,U$134,'Employee Mapping'!$L$10:$L$2009,U$136)/COUNTA('Employee Mapping'!$G$10:$G$2009),""))</f>
        <v/>
      </c>
      <c r="V209" s="57">
        <f>IF(OR($A209="",V$136=""),"",IFERROR(COUNTIFS('Employee Mapping'!$J$10:$J$2009,$A209,'Employee Mapping'!$K$10:$K$2009,V$134,'Employee Mapping'!$L$10:$L$2009,V$136)/COUNTA('Employee Mapping'!$G$10:$G$2009),""))</f>
        <v/>
      </c>
      <c r="W209" s="57">
        <f>IF(OR($A209="",W$136=""),"",IFERROR(COUNTIFS('Employee Mapping'!$J$10:$J$2009,$A209,'Employee Mapping'!$K$10:$K$2009,W$134,'Employee Mapping'!$L$10:$L$2009,W$136)/COUNTA('Employee Mapping'!$G$10:$G$2009),""))</f>
        <v/>
      </c>
      <c r="X209" s="57">
        <f>IF(OR($A209="",X$136=""),"",IFERROR(COUNTIFS('Employee Mapping'!$J$10:$J$2009,$A209,'Employee Mapping'!$K$10:$K$2009,X$134,'Employee Mapping'!$L$10:$L$2009,X$136)/COUNTA('Employee Mapping'!$G$10:$G$2009),""))</f>
        <v/>
      </c>
      <c r="Y209" s="57">
        <f>IF(OR($A209="",Y$136=""),"",IFERROR(COUNTIFS('Employee Mapping'!$J$10:$J$2009,$A209,'Employee Mapping'!$K$10:$K$2009,Y$134,'Employee Mapping'!$L$10:$L$2009,Y$136)/COUNTA('Employee Mapping'!$G$10:$G$2009),""))</f>
        <v/>
      </c>
      <c r="Z209" s="57">
        <f>IF(OR($A209="",Z$136=""),"",IFERROR(COUNTIFS('Employee Mapping'!$J$10:$J$2009,$A209,'Employee Mapping'!$K$10:$K$2009,Z$134,'Employee Mapping'!$L$10:$L$2009,Z$136)/COUNTA('Employee Mapping'!$G$10:$G$2009),""))</f>
        <v/>
      </c>
      <c r="AA209" s="57">
        <f>IF(OR($A209="",AA$136=""),"",IFERROR(COUNTIFS('Employee Mapping'!$J$10:$J$2009,$A209,'Employee Mapping'!$K$10:$K$2009,AA$134,'Employee Mapping'!$L$10:$L$2009,AA$136)/COUNTA('Employee Mapping'!$G$10:$G$2009),""))</f>
        <v/>
      </c>
      <c r="AB209" s="57">
        <f>IF(OR($A209="",AB$136=""),"",IFERROR(COUNTIFS('Employee Mapping'!$J$10:$J$2009,$A209,'Employee Mapping'!$K$10:$K$2009,AB$134,'Employee Mapping'!$L$10:$L$2009,AB$136)/COUNTA('Employee Mapping'!$G$10:$G$2009),""))</f>
        <v/>
      </c>
      <c r="AC209" s="57">
        <f>IF(OR($A209="",AC$136=""),"",IFERROR(COUNTIFS('Employee Mapping'!$J$10:$J$2009,$A209,'Employee Mapping'!$K$10:$K$2009,AC$134,'Employee Mapping'!$L$10:$L$2009,AC$136)/COUNTA('Employee Mapping'!$G$10:$G$2009),""))</f>
        <v/>
      </c>
      <c r="AD209" s="57">
        <f>IF(OR($A209="",AD$136=""),"",IFERROR(COUNTIFS('Employee Mapping'!$J$10:$J$2009,$A209,'Employee Mapping'!$K$10:$K$2009,AD$134,'Employee Mapping'!$L$10:$L$2009,AD$136)/COUNTA('Employee Mapping'!$G$10:$G$2009),""))</f>
        <v/>
      </c>
      <c r="AE209" s="57">
        <f>IF(OR($A209="",AE$136=""),"",IFERROR(COUNTIFS('Employee Mapping'!$J$10:$J$2009,$A209,'Employee Mapping'!$K$10:$K$2009,AE$134,'Employee Mapping'!$L$10:$L$2009,AE$136)/COUNTA('Employee Mapping'!$G$10:$G$2009),""))</f>
        <v/>
      </c>
      <c r="AF209" s="57">
        <f>IF(OR($A209="",AF$136=""),"",IFERROR(COUNTIFS('Employee Mapping'!$J$10:$J$2009,$A209,'Employee Mapping'!$K$10:$K$2009,AF$134,'Employee Mapping'!$L$10:$L$2009,AF$136)/COUNTA('Employee Mapping'!$G$10:$G$2009),""))</f>
        <v/>
      </c>
      <c r="AG209" s="57">
        <f>IF(OR($A209="",AG$136=""),"",IFERROR(COUNTIFS('Employee Mapping'!$J$10:$J$2009,$A209,'Employee Mapping'!$K$10:$K$2009,AG$134,'Employee Mapping'!$L$10:$L$2009,AG$136)/COUNTA('Employee Mapping'!$G$10:$G$2009),""))</f>
        <v/>
      </c>
      <c r="AH209" s="57">
        <f>IF(OR($A209="",AH$136=""),"",IFERROR(COUNTIFS('Employee Mapping'!$J$10:$J$2009,$A209,'Employee Mapping'!$K$10:$K$2009,AH$134,'Employee Mapping'!$L$10:$L$2009,AH$136)/COUNTA('Employee Mapping'!$G$10:$G$2009),""))</f>
        <v/>
      </c>
      <c r="AI209" s="57">
        <f>IF(OR($A209="",AI$136=""),"",IFERROR(COUNTIFS('Employee Mapping'!$J$10:$J$2009,$A209,'Employee Mapping'!$K$10:$K$2009,AI$134,'Employee Mapping'!$L$10:$L$2009,AI$136)/COUNTA('Employee Mapping'!$G$10:$G$2009),""))</f>
        <v/>
      </c>
      <c r="AJ209" s="57">
        <f>IF(OR($A209="",AJ$136=""),"",IFERROR(COUNTIFS('Employee Mapping'!$J$10:$J$2009,$A209,'Employee Mapping'!$K$10:$K$2009,AJ$134,'Employee Mapping'!$L$10:$L$2009,AJ$136)/COUNTA('Employee Mapping'!$G$10:$G$2009),""))</f>
        <v/>
      </c>
      <c r="AK209" s="57">
        <f>IF(OR($A209="",AK$136=""),"",IFERROR(COUNTIFS('Employee Mapping'!$J$10:$J$2009,$A209,'Employee Mapping'!$K$10:$K$2009,AK$134,'Employee Mapping'!$L$10:$L$2009,AK$136)/COUNTA('Employee Mapping'!$G$10:$G$2009),""))</f>
        <v/>
      </c>
      <c r="AL209" s="57">
        <f>IF(OR($A209="",AL$136=""),"",IFERROR(COUNTIFS('Employee Mapping'!$J$10:$J$2009,$A209,'Employee Mapping'!$K$10:$K$2009,AL$134,'Employee Mapping'!$L$10:$L$2009,AL$136)/COUNTA('Employee Mapping'!$G$10:$G$2009),""))</f>
        <v/>
      </c>
      <c r="AM209" s="57">
        <f>IF(OR($A209="",AM$136=""),"",IFERROR(COUNTIFS('Employee Mapping'!$J$10:$J$2009,$A209,'Employee Mapping'!$K$10:$K$2009,AM$134,'Employee Mapping'!$L$10:$L$2009,AM$136)/COUNTA('Employee Mapping'!$G$10:$G$2009),""))</f>
        <v/>
      </c>
      <c r="AN209" s="57">
        <f>IF(OR($A209="",AN$136=""),"",IFERROR(COUNTIFS('Employee Mapping'!$J$10:$J$2009,$A209,'Employee Mapping'!$K$10:$K$2009,AN$134,'Employee Mapping'!$L$10:$L$2009,AN$136)/COUNTA('Employee Mapping'!$G$10:$G$2009),""))</f>
        <v/>
      </c>
      <c r="AO209" s="57">
        <f>IF(OR($A209="",AO$136=""),"",IFERROR(COUNTIFS('Employee Mapping'!$J$10:$J$2009,$A209,'Employee Mapping'!$K$10:$K$2009,AO$134,'Employee Mapping'!$L$10:$L$2009,AO$136)/COUNTA('Employee Mapping'!$G$10:$G$2009),""))</f>
        <v/>
      </c>
      <c r="AP209" s="57">
        <f>IF(OR($A209="",AP$136=""),"",IFERROR(COUNTIFS('Employee Mapping'!$J$10:$J$2009,$A209,'Employee Mapping'!$K$10:$K$2009,AP$134,'Employee Mapping'!$L$10:$L$2009,AP$136)/COUNTA('Employee Mapping'!$G$10:$G$2009),""))</f>
        <v/>
      </c>
      <c r="AQ209" s="57">
        <f>IF(OR($A209="",AQ$136=""),"",IFERROR(COUNTIFS('Employee Mapping'!$J$10:$J$2009,$A209,'Employee Mapping'!$K$10:$K$2009,AQ$134,'Employee Mapping'!$L$10:$L$2009,AQ$136)/COUNTA('Employee Mapping'!$G$10:$G$2009),""))</f>
        <v/>
      </c>
      <c r="AR209" s="57">
        <f>IF(OR($A209="",AR$136=""),"",IFERROR(COUNTIFS('Employee Mapping'!$J$10:$J$2009,$A209,'Employee Mapping'!$K$10:$K$2009,AR$134,'Employee Mapping'!$L$10:$L$2009,AR$136)/COUNTA('Employee Mapping'!$G$10:$G$2009),""))</f>
        <v/>
      </c>
      <c r="AS209" s="57">
        <f>IF(OR($A209="",AS$136=""),"",IFERROR(COUNTIFS('Employee Mapping'!$J$10:$J$2009,$A209,'Employee Mapping'!$K$10:$K$2009,AS$134,'Employee Mapping'!$L$10:$L$2009,AS$136)/COUNTA('Employee Mapping'!$G$10:$G$2009),""))</f>
        <v/>
      </c>
      <c r="AT209" s="57">
        <f>IF(OR($A209="",AT$136=""),"",IFERROR(COUNTIFS('Employee Mapping'!$J$10:$J$2009,$A209,'Employee Mapping'!$K$10:$K$2009,AT$134,'Employee Mapping'!$L$10:$L$2009,AT$136)/COUNTA('Employee Mapping'!$G$10:$G$2009),""))</f>
        <v/>
      </c>
      <c r="AU209" s="57">
        <f>IF(OR($A209="",AU$136=""),"",IFERROR(COUNTIFS('Employee Mapping'!$J$10:$J$2009,$A209,'Employee Mapping'!$K$10:$K$2009,AU$134,'Employee Mapping'!$L$10:$L$2009,AU$136)/COUNTA('Employee Mapping'!$G$10:$G$2009),""))</f>
        <v/>
      </c>
      <c r="AV209" s="57">
        <f>IF(OR($A209="",AV$136=""),"",IFERROR(COUNTIFS('Employee Mapping'!$J$10:$J$2009,$A209,'Employee Mapping'!$K$10:$K$2009,AV$134,'Employee Mapping'!$L$10:$L$2009,AV$136)/COUNTA('Employee Mapping'!$G$10:$G$2009),""))</f>
        <v/>
      </c>
      <c r="AW209" s="57">
        <f>IF(OR($A209="",AW$136=""),"",IFERROR(COUNTIFS('Employee Mapping'!$J$10:$J$2009,$A209,'Employee Mapping'!$K$10:$K$2009,AW$134,'Employee Mapping'!$L$10:$L$2009,AW$136)/COUNTA('Employee Mapping'!$G$10:$G$2009),""))</f>
        <v/>
      </c>
      <c r="AX209" s="57">
        <f>IF(OR($A209="",AX$136=""),"",IFERROR(COUNTIFS('Employee Mapping'!$J$10:$J$2009,$A209,'Employee Mapping'!$K$10:$K$2009,AX$134,'Employee Mapping'!$L$10:$L$2009,AX$136)/COUNTA('Employee Mapping'!$G$10:$G$2009),""))</f>
        <v/>
      </c>
      <c r="AY209" s="57">
        <f>IF(OR($A209="",AY$136=""),"",IFERROR(COUNTIFS('Employee Mapping'!$J$10:$J$2009,$A209,'Employee Mapping'!$K$10:$K$2009,AY$134,'Employee Mapping'!$L$10:$L$2009,AY$136)/COUNTA('Employee Mapping'!$G$10:$G$2009),""))</f>
        <v/>
      </c>
      <c r="AZ209" s="57">
        <f>IF(OR($A209="",AZ$136=""),"",IFERROR(COUNTIFS('Employee Mapping'!$J$10:$J$2009,$A209,'Employee Mapping'!$K$10:$K$2009,AZ$134,'Employee Mapping'!$L$10:$L$2009,AZ$136)/COUNTA('Employee Mapping'!$G$10:$G$2009),""))</f>
        <v/>
      </c>
      <c r="BA209" s="57">
        <f>IF(OR($A209="",BA$136=""),"",IFERROR(COUNTIFS('Employee Mapping'!$J$10:$J$2009,$A209,'Employee Mapping'!$K$10:$K$2009,BA$134,'Employee Mapping'!$L$10:$L$2009,BA$136)/COUNTA('Employee Mapping'!$G$10:$G$2009),""))</f>
        <v/>
      </c>
      <c r="BB209" s="57">
        <f>IF(OR($A209="",BB$136=""),"",IFERROR(COUNTIFS('Employee Mapping'!$J$10:$J$2009,$A209,'Employee Mapping'!$K$10:$K$2009,BB$134,'Employee Mapping'!$L$10:$L$2009,BB$136)/COUNTA('Employee Mapping'!$G$10:$G$2009),""))</f>
        <v/>
      </c>
      <c r="BC209" s="57">
        <f>IF(OR($A209="",BC$136=""),"",IFERROR(COUNTIFS('Employee Mapping'!$J$10:$J$2009,$A209,'Employee Mapping'!$K$10:$K$2009,BC$134,'Employee Mapping'!$L$10:$L$2009,BC$136)/COUNTA('Employee Mapping'!$G$10:$G$2009),""))</f>
        <v/>
      </c>
      <c r="BD209" s="57">
        <f>IF(OR($A209="",BD$136=""),"",IFERROR(COUNTIFS('Employee Mapping'!$J$10:$J$2009,$A209,'Employee Mapping'!$K$10:$K$2009,BD$134,'Employee Mapping'!$L$10:$L$2009,BD$136)/COUNTA('Employee Mapping'!$G$10:$G$2009),""))</f>
        <v/>
      </c>
      <c r="BE209" s="57">
        <f>IF(OR($A209="",BE$136=""),"",IFERROR(COUNTIFS('Employee Mapping'!$J$10:$J$2009,$A209,'Employee Mapping'!$K$10:$K$2009,BE$134,'Employee Mapping'!$L$10:$L$2009,BE$136)/COUNTA('Employee Mapping'!$G$10:$G$2009),""))</f>
        <v/>
      </c>
      <c r="BF209" s="57">
        <f>IF(OR($A209="",BF$136=""),"",IFERROR(COUNTIFS('Employee Mapping'!$J$10:$J$2009,$A209,'Employee Mapping'!$K$10:$K$2009,BF$134,'Employee Mapping'!$L$10:$L$2009,BF$136)/COUNTA('Employee Mapping'!$G$10:$G$2009),""))</f>
        <v/>
      </c>
      <c r="BG209" s="57">
        <f>IF(OR($A209="",BG$136=""),"",IFERROR(COUNTIFS('Employee Mapping'!$J$10:$J$2009,$A209,'Employee Mapping'!$K$10:$K$2009,BG$134,'Employee Mapping'!$L$10:$L$2009,BG$136)/COUNTA('Employee Mapping'!$G$10:$G$2009),""))</f>
        <v/>
      </c>
      <c r="BH209" s="57">
        <f>IF(OR($A209="",BH$136=""),"",IFERROR(COUNTIFS('Employee Mapping'!$J$10:$J$2009,$A209,'Employee Mapping'!$K$10:$K$2009,BH$134,'Employee Mapping'!$L$10:$L$2009,BH$136)/COUNTA('Employee Mapping'!$G$10:$G$2009),""))</f>
        <v/>
      </c>
      <c r="BI209" s="57">
        <f>IF(OR($A209="",BI$136=""),"",IFERROR(COUNTIFS('Employee Mapping'!$J$10:$J$2009,$A209,'Employee Mapping'!$K$10:$K$2009,BI$134,'Employee Mapping'!$L$10:$L$2009,BI$136)/COUNTA('Employee Mapping'!$G$10:$G$2009),""))</f>
        <v/>
      </c>
      <c r="BJ209" s="57">
        <f>IF(OR($A209="",BJ$136=""),"",IFERROR(COUNTIFS('Employee Mapping'!$J$10:$J$2009,$A209,'Employee Mapping'!$K$10:$K$2009,BJ$134,'Employee Mapping'!$L$10:$L$2009,BJ$136)/COUNTA('Employee Mapping'!$G$10:$G$2009),""))</f>
        <v/>
      </c>
      <c r="BK209" s="57">
        <f>IF(OR($A209="",BK$136=""),"",IFERROR(COUNTIFS('Employee Mapping'!$J$10:$J$2009,$A209,'Employee Mapping'!$K$10:$K$2009,BK$134,'Employee Mapping'!$L$10:$L$2009,BK$136)/COUNTA('Employee Mapping'!$G$10:$G$2009),""))</f>
        <v/>
      </c>
      <c r="BL209" s="57">
        <f>IF(OR($A209="",BL$136=""),"",IFERROR(COUNTIFS('Employee Mapping'!$J$10:$J$2009,$A209,'Employee Mapping'!$K$10:$K$2009,BL$134,'Employee Mapping'!$L$10:$L$2009,BL$136)/COUNTA('Employee Mapping'!$G$10:$G$2009),""))</f>
        <v/>
      </c>
      <c r="BM209" s="57">
        <f>IF(OR($A209="",BM$136=""),"",IFERROR(COUNTIFS('Employee Mapping'!$J$10:$J$2009,$A209,'Employee Mapping'!$K$10:$K$2009,BM$134,'Employee Mapping'!$L$10:$L$2009,BM$136)/COUNTA('Employee Mapping'!$G$10:$G$2009),""))</f>
        <v/>
      </c>
      <c r="BN209" s="57">
        <f>IF(OR($A209="",BN$136=""),"",IFERROR(COUNTIFS('Employee Mapping'!$J$10:$J$2009,$A209,'Employee Mapping'!$K$10:$K$2009,BN$134,'Employee Mapping'!$L$10:$L$2009,BN$136)/COUNTA('Employee Mapping'!$G$10:$G$2009),""))</f>
        <v/>
      </c>
      <c r="BO209" s="57">
        <f>IF(OR($A209="",BO$136=""),"",IFERROR(COUNTIFS('Employee Mapping'!$J$10:$J$2009,$A209,'Employee Mapping'!$K$10:$K$2009,BO$134,'Employee Mapping'!$L$10:$L$2009,BO$136)/COUNTA('Employee Mapping'!$G$10:$G$2009),""))</f>
        <v/>
      </c>
      <c r="BP209" s="57">
        <f>IF(OR($A209="",BP$136=""),"",IFERROR(COUNTIFS('Employee Mapping'!$J$10:$J$2009,$A209,'Employee Mapping'!$K$10:$K$2009,BP$134,'Employee Mapping'!$L$10:$L$2009,BP$136)/COUNTA('Employee Mapping'!$G$10:$G$2009),""))</f>
        <v/>
      </c>
      <c r="BQ209" s="57">
        <f>IF(OR($A209="",BQ$136=""),"",IFERROR(COUNTIFS('Employee Mapping'!$J$10:$J$2009,$A209,'Employee Mapping'!$K$10:$K$2009,BQ$134,'Employee Mapping'!$L$10:$L$2009,BQ$136)/COUNTA('Employee Mapping'!$G$10:$G$2009),""))</f>
        <v/>
      </c>
      <c r="BR209" s="57">
        <f>IF(OR($A209="",BR$136=""),"",IFERROR(COUNTIFS('Employee Mapping'!$J$10:$J$2009,$A209,'Employee Mapping'!$K$10:$K$2009,BR$134,'Employee Mapping'!$L$10:$L$2009,BR$136)/COUNTA('Employee Mapping'!$G$10:$G$2009),""))</f>
        <v/>
      </c>
      <c r="BS209" s="57">
        <f>IF(OR($A209="",BS$136=""),"",IFERROR(COUNTIFS('Employee Mapping'!$J$10:$J$2009,$A209,'Employee Mapping'!$K$10:$K$2009,BS$134,'Employee Mapping'!$L$10:$L$2009,BS$136)/COUNTA('Employee Mapping'!$G$10:$G$2009),""))</f>
        <v/>
      </c>
      <c r="BT209" s="57">
        <f>IF(OR($A209="",BT$136=""),"",IFERROR(COUNTIFS('Employee Mapping'!$J$10:$J$2009,$A209,'Employee Mapping'!$K$10:$K$2009,BT$134,'Employee Mapping'!$L$10:$L$2009,BT$136)/COUNTA('Employee Mapping'!$G$10:$G$2009),""))</f>
        <v/>
      </c>
      <c r="BU209" s="57">
        <f>IF(OR($A209="",BU$136=""),"",IFERROR(COUNTIFS('Employee Mapping'!$J$10:$J$2009,$A209,'Employee Mapping'!$K$10:$K$2009,BU$134,'Employee Mapping'!$L$10:$L$2009,BU$136)/COUNTA('Employee Mapping'!$G$10:$G$2009),""))</f>
        <v/>
      </c>
      <c r="BV209" s="57">
        <f>IF(OR($A209="",BV$136=""),"",IFERROR(COUNTIFS('Employee Mapping'!$J$10:$J$2009,$A209,'Employee Mapping'!$K$10:$K$2009,BV$134,'Employee Mapping'!$L$10:$L$2009,BV$136)/COUNTA('Employee Mapping'!$G$10:$G$2009),""))</f>
        <v/>
      </c>
      <c r="BW209" s="57">
        <f>IF(OR($A209="",BW$136=""),"",IFERROR(COUNTIFS('Employee Mapping'!$J$10:$J$2009,$A209,'Employee Mapping'!$K$10:$K$2009,BW$134,'Employee Mapping'!$L$10:$L$2009,BW$136)/COUNTA('Employee Mapping'!$G$10:$G$2009),""))</f>
        <v/>
      </c>
      <c r="BX209" s="57">
        <f>IF(OR($A209="",BX$136=""),"",IFERROR(COUNTIFS('Employee Mapping'!$J$10:$J$2009,$A209,'Employee Mapping'!$K$10:$K$2009,BX$134,'Employee Mapping'!$L$10:$L$2009,BX$136)/COUNTA('Employee Mapping'!$G$10:$G$2009),""))</f>
        <v/>
      </c>
      <c r="BY209" s="57">
        <f>IF(OR($A209="",BY$136=""),"",IFERROR(COUNTIFS('Employee Mapping'!$J$10:$J$2009,$A209,'Employee Mapping'!$K$10:$K$2009,BY$134,'Employee Mapping'!$L$10:$L$2009,BY$136)/COUNTA('Employee Mapping'!$G$10:$G$2009),""))</f>
        <v/>
      </c>
      <c r="BZ209" s="57">
        <f>IF(OR($A209="",BZ$136=""),"",IFERROR(COUNTIFS('Employee Mapping'!$J$10:$J$2009,$A209,'Employee Mapping'!$K$10:$K$2009,BZ$134,'Employee Mapping'!$L$10:$L$2009,BZ$136)/COUNTA('Employee Mapping'!$G$10:$G$2009),""))</f>
        <v/>
      </c>
      <c r="CA209" s="57">
        <f>IF(OR($A209="",CA$136=""),"",IFERROR(COUNTIFS('Employee Mapping'!$J$10:$J$2009,$A209,'Employee Mapping'!$K$10:$K$2009,CA$134,'Employee Mapping'!$L$10:$L$2009,CA$136)/COUNTA('Employee Mapping'!$G$10:$G$2009),""))</f>
        <v/>
      </c>
      <c r="CB209" s="57">
        <f>IF(OR($A209="",CB$136=""),"",IFERROR(COUNTIFS('Employee Mapping'!$J$10:$J$2009,$A209,'Employee Mapping'!$K$10:$K$2009,CB$134,'Employee Mapping'!$L$10:$L$2009,CB$136)/COUNTA('Employee Mapping'!$G$10:$G$2009),""))</f>
        <v/>
      </c>
      <c r="CC209" s="57">
        <f>IF(OR($A209="",CC$136=""),"",IFERROR(COUNTIFS('Employee Mapping'!$J$10:$J$2009,$A209,'Employee Mapping'!$K$10:$K$2009,CC$134,'Employee Mapping'!$L$10:$L$2009,CC$136)/COUNTA('Employee Mapping'!$G$10:$G$2009),""))</f>
        <v/>
      </c>
      <c r="CD209" s="57">
        <f>IF(OR($A209="",CD$136=""),"",IFERROR(COUNTIFS('Employee Mapping'!$J$10:$J$2009,$A209,'Employee Mapping'!$K$10:$K$2009,CD$134,'Employee Mapping'!$L$10:$L$2009,CD$136)/COUNTA('Employee Mapping'!$G$10:$G$2009),""))</f>
        <v/>
      </c>
      <c r="CE209" s="57">
        <f>IF(OR($A209="",CE$136=""),"",IFERROR(COUNTIFS('Employee Mapping'!$J$10:$J$2009,$A209,'Employee Mapping'!$K$10:$K$2009,CE$134,'Employee Mapping'!$L$10:$L$2009,CE$136)/COUNTA('Employee Mapping'!$G$10:$G$2009),""))</f>
        <v/>
      </c>
      <c r="CF209" s="57">
        <f>IF(OR($A209="",CF$136=""),"",IFERROR(COUNTIFS('Employee Mapping'!$J$10:$J$2009,$A209,'Employee Mapping'!$K$10:$K$2009,CF$134,'Employee Mapping'!$L$10:$L$2009,CF$136)/COUNTA('Employee Mapping'!$G$10:$G$2009),""))</f>
        <v/>
      </c>
      <c r="CG209" s="57">
        <f>IF(OR($A209="",CG$136=""),"",IFERROR(COUNTIFS('Employee Mapping'!$J$10:$J$2009,$A209,'Employee Mapping'!$K$10:$K$2009,CG$134,'Employee Mapping'!$L$10:$L$2009,CG$136)/COUNTA('Employee Mapping'!$G$10:$G$2009),""))</f>
        <v/>
      </c>
      <c r="CH209" s="57">
        <f>IF(OR($A209="",CH$136=""),"",IFERROR(COUNTIFS('Employee Mapping'!$J$10:$J$2009,$A209,'Employee Mapping'!$K$10:$K$2009,CH$134,'Employee Mapping'!$L$10:$L$2009,CH$136)/COUNTA('Employee Mapping'!$G$10:$G$2009),""))</f>
        <v/>
      </c>
      <c r="CI209" s="57">
        <f>IF(OR($A209="",CI$136=""),"",IFERROR(COUNTIFS('Employee Mapping'!$J$10:$J$2009,$A209,'Employee Mapping'!$K$10:$K$2009,CI$134,'Employee Mapping'!$L$10:$L$2009,CI$136)/COUNTA('Employee Mapping'!$G$10:$G$2009),""))</f>
        <v/>
      </c>
      <c r="CJ209" s="57">
        <f>IF(OR($A209="",CJ$136=""),"",IFERROR(COUNTIFS('Employee Mapping'!$J$10:$J$2009,$A209,'Employee Mapping'!$K$10:$K$2009,CJ$134,'Employee Mapping'!$L$10:$L$2009,CJ$136)/COUNTA('Employee Mapping'!$G$10:$G$2009),""))</f>
        <v/>
      </c>
      <c r="CK209" s="57">
        <f>IF(OR($A209="",CK$136=""),"",IFERROR(COUNTIFS('Employee Mapping'!$J$10:$J$2009,$A209,'Employee Mapping'!$K$10:$K$2009,CK$134,'Employee Mapping'!$L$10:$L$2009,CK$136)/COUNTA('Employee Mapping'!$G$10:$G$2009),""))</f>
        <v/>
      </c>
      <c r="CL209" s="57">
        <f>IF(OR($A209="",CL$136=""),"",IFERROR(COUNTIFS('Employee Mapping'!$J$10:$J$2009,$A209,'Employee Mapping'!$K$10:$K$2009,CL$134,'Employee Mapping'!$L$10:$L$2009,CL$136)/COUNTA('Employee Mapping'!$G$10:$G$2009),""))</f>
        <v/>
      </c>
      <c r="CM209" s="57">
        <f>IF(OR($A209="",CM$136=""),"",IFERROR(COUNTIFS('Employee Mapping'!$J$10:$J$2009,$A209,'Employee Mapping'!$K$10:$K$2009,CM$134,'Employee Mapping'!$L$10:$L$2009,CM$136)/COUNTA('Employee Mapping'!$G$10:$G$2009),""))</f>
        <v/>
      </c>
      <c r="CN209" s="57">
        <f>IF(OR($A209="",CN$136=""),"",IFERROR(COUNTIFS('Employee Mapping'!$J$10:$J$2009,$A209,'Employee Mapping'!$K$10:$K$2009,CN$134,'Employee Mapping'!$L$10:$L$2009,CN$136)/COUNTA('Employee Mapping'!$G$10:$G$2009),""))</f>
        <v/>
      </c>
      <c r="CO209" s="57">
        <f>IF(OR($A209="",CO$136=""),"",IFERROR(COUNTIFS('Employee Mapping'!$J$10:$J$2009,$A209,'Employee Mapping'!$K$10:$K$2009,CO$134,'Employee Mapping'!$L$10:$L$2009,CO$136)/COUNTA('Employee Mapping'!$G$10:$G$2009),""))</f>
        <v/>
      </c>
      <c r="CP209" s="57">
        <f>IF(OR($A209="",CP$136=""),"",IFERROR(COUNTIFS('Employee Mapping'!$J$10:$J$2009,$A209,'Employee Mapping'!$K$10:$K$2009,CP$134,'Employee Mapping'!$L$10:$L$2009,CP$136)/COUNTA('Employee Mapping'!$G$10:$G$2009),""))</f>
        <v/>
      </c>
      <c r="CQ209" s="57">
        <f>IF(OR($A209="",CQ$136=""),"",IFERROR(COUNTIFS('Employee Mapping'!$J$10:$J$2009,$A209,'Employee Mapping'!$K$10:$K$2009,CQ$134,'Employee Mapping'!$L$10:$L$2009,CQ$136)/COUNTA('Employee Mapping'!$G$10:$G$2009),""))</f>
        <v/>
      </c>
      <c r="CR209" s="57">
        <f>IF(OR($A209="",CR$136=""),"",IFERROR(COUNTIFS('Employee Mapping'!$J$10:$J$2009,$A209,'Employee Mapping'!$K$10:$K$2009,CR$134,'Employee Mapping'!$L$10:$L$2009,CR$136)/COUNTA('Employee Mapping'!$G$10:$G$2009),""))</f>
        <v/>
      </c>
      <c r="CS209" s="57">
        <f>IF(OR($A209="",CS$136=""),"",IFERROR(COUNTIFS('Employee Mapping'!$J$10:$J$2009,$A209,'Employee Mapping'!$K$10:$K$2009,CS$134,'Employee Mapping'!$L$10:$L$2009,CS$136)/COUNTA('Employee Mapping'!$G$10:$G$2009),""))</f>
        <v/>
      </c>
      <c r="CT209" s="57">
        <f>IF(OR($A209="",CT$136=""),"",IFERROR(COUNTIFS('Employee Mapping'!$J$10:$J$2009,$A209,'Employee Mapping'!$K$10:$K$2009,CT$134,'Employee Mapping'!$L$10:$L$2009,CT$136)/COUNTA('Employee Mapping'!$G$10:$G$2009),""))</f>
        <v/>
      </c>
      <c r="CU209" s="58">
        <f>IF($A209="","",SUM(C209:CT209))</f>
        <v/>
      </c>
    </row>
    <row r="210">
      <c r="A210">
        <f>IF(SETUP!$C221="","",SETUP!$C221)</f>
        <v/>
      </c>
      <c r="B210" s="9">
        <f>IF(SETUP!$C221="","",SETUP!$B221&amp;" / "&amp;SETUP!$D221)</f>
        <v/>
      </c>
      <c r="C210" s="57">
        <f>IF(OR($A210="",C$136=""),"",IFERROR(COUNTIFS('Employee Mapping'!$J$10:$J$2009,$A210,'Employee Mapping'!$K$10:$K$2009,C$134,'Employee Mapping'!$L$10:$L$2009,C$136)/COUNTA('Employee Mapping'!$G$10:$G$2009),""))</f>
        <v/>
      </c>
      <c r="D210" s="57">
        <f>IF(OR($A210="",D$136=""),"",IFERROR(COUNTIFS('Employee Mapping'!$J$10:$J$2009,$A210,'Employee Mapping'!$K$10:$K$2009,D$134,'Employee Mapping'!$L$10:$L$2009,D$136)/COUNTA('Employee Mapping'!$G$10:$G$2009),""))</f>
        <v/>
      </c>
      <c r="E210" s="57">
        <f>IF(OR($A210="",E$136=""),"",IFERROR(COUNTIFS('Employee Mapping'!$J$10:$J$2009,$A210,'Employee Mapping'!$K$10:$K$2009,E$134,'Employee Mapping'!$L$10:$L$2009,E$136)/COUNTA('Employee Mapping'!$G$10:$G$2009),""))</f>
        <v/>
      </c>
      <c r="F210" s="57">
        <f>IF(OR($A210="",F$136=""),"",IFERROR(COUNTIFS('Employee Mapping'!$J$10:$J$2009,$A210,'Employee Mapping'!$K$10:$K$2009,F$134,'Employee Mapping'!$L$10:$L$2009,F$136)/COUNTA('Employee Mapping'!$G$10:$G$2009),""))</f>
        <v/>
      </c>
      <c r="G210" s="57">
        <f>IF(OR($A210="",G$136=""),"",IFERROR(COUNTIFS('Employee Mapping'!$J$10:$J$2009,$A210,'Employee Mapping'!$K$10:$K$2009,G$134,'Employee Mapping'!$L$10:$L$2009,G$136)/COUNTA('Employee Mapping'!$G$10:$G$2009),""))</f>
        <v/>
      </c>
      <c r="H210" s="57">
        <f>IF(OR($A210="",H$136=""),"",IFERROR(COUNTIFS('Employee Mapping'!$J$10:$J$2009,$A210,'Employee Mapping'!$K$10:$K$2009,H$134,'Employee Mapping'!$L$10:$L$2009,H$136)/COUNTA('Employee Mapping'!$G$10:$G$2009),""))</f>
        <v/>
      </c>
      <c r="I210" s="57">
        <f>IF(OR($A210="",I$136=""),"",IFERROR(COUNTIFS('Employee Mapping'!$J$10:$J$2009,$A210,'Employee Mapping'!$K$10:$K$2009,I$134,'Employee Mapping'!$L$10:$L$2009,I$136)/COUNTA('Employee Mapping'!$G$10:$G$2009),""))</f>
        <v/>
      </c>
      <c r="J210" s="57">
        <f>IF(OR($A210="",J$136=""),"",IFERROR(COUNTIFS('Employee Mapping'!$J$10:$J$2009,$A210,'Employee Mapping'!$K$10:$K$2009,J$134,'Employee Mapping'!$L$10:$L$2009,J$136)/COUNTA('Employee Mapping'!$G$10:$G$2009),""))</f>
        <v/>
      </c>
      <c r="K210" s="57">
        <f>IF(OR($A210="",K$136=""),"",IFERROR(COUNTIFS('Employee Mapping'!$J$10:$J$2009,$A210,'Employee Mapping'!$K$10:$K$2009,K$134,'Employee Mapping'!$L$10:$L$2009,K$136)/COUNTA('Employee Mapping'!$G$10:$G$2009),""))</f>
        <v/>
      </c>
      <c r="L210" s="57">
        <f>IF(OR($A210="",L$136=""),"",IFERROR(COUNTIFS('Employee Mapping'!$J$10:$J$2009,$A210,'Employee Mapping'!$K$10:$K$2009,L$134,'Employee Mapping'!$L$10:$L$2009,L$136)/COUNTA('Employee Mapping'!$G$10:$G$2009),""))</f>
        <v/>
      </c>
      <c r="M210" s="57">
        <f>IF(OR($A210="",M$136=""),"",IFERROR(COUNTIFS('Employee Mapping'!$J$10:$J$2009,$A210,'Employee Mapping'!$K$10:$K$2009,M$134,'Employee Mapping'!$L$10:$L$2009,M$136)/COUNTA('Employee Mapping'!$G$10:$G$2009),""))</f>
        <v/>
      </c>
      <c r="N210" s="57">
        <f>IF(OR($A210="",N$136=""),"",IFERROR(COUNTIFS('Employee Mapping'!$J$10:$J$2009,$A210,'Employee Mapping'!$K$10:$K$2009,N$134,'Employee Mapping'!$L$10:$L$2009,N$136)/COUNTA('Employee Mapping'!$G$10:$G$2009),""))</f>
        <v/>
      </c>
      <c r="O210" s="57">
        <f>IF(OR($A210="",O$136=""),"",IFERROR(COUNTIFS('Employee Mapping'!$J$10:$J$2009,$A210,'Employee Mapping'!$K$10:$K$2009,O$134,'Employee Mapping'!$L$10:$L$2009,O$136)/COUNTA('Employee Mapping'!$G$10:$G$2009),""))</f>
        <v/>
      </c>
      <c r="P210" s="57">
        <f>IF(OR($A210="",P$136=""),"",IFERROR(COUNTIFS('Employee Mapping'!$J$10:$J$2009,$A210,'Employee Mapping'!$K$10:$K$2009,P$134,'Employee Mapping'!$L$10:$L$2009,P$136)/COUNTA('Employee Mapping'!$G$10:$G$2009),""))</f>
        <v/>
      </c>
      <c r="Q210" s="57">
        <f>IF(OR($A210="",Q$136=""),"",IFERROR(COUNTIFS('Employee Mapping'!$J$10:$J$2009,$A210,'Employee Mapping'!$K$10:$K$2009,Q$134,'Employee Mapping'!$L$10:$L$2009,Q$136)/COUNTA('Employee Mapping'!$G$10:$G$2009),""))</f>
        <v/>
      </c>
      <c r="R210" s="57">
        <f>IF(OR($A210="",R$136=""),"",IFERROR(COUNTIFS('Employee Mapping'!$J$10:$J$2009,$A210,'Employee Mapping'!$K$10:$K$2009,R$134,'Employee Mapping'!$L$10:$L$2009,R$136)/COUNTA('Employee Mapping'!$G$10:$G$2009),""))</f>
        <v/>
      </c>
      <c r="S210" s="57">
        <f>IF(OR($A210="",S$136=""),"",IFERROR(COUNTIFS('Employee Mapping'!$J$10:$J$2009,$A210,'Employee Mapping'!$K$10:$K$2009,S$134,'Employee Mapping'!$L$10:$L$2009,S$136)/COUNTA('Employee Mapping'!$G$10:$G$2009),""))</f>
        <v/>
      </c>
      <c r="T210" s="57">
        <f>IF(OR($A210="",T$136=""),"",IFERROR(COUNTIFS('Employee Mapping'!$J$10:$J$2009,$A210,'Employee Mapping'!$K$10:$K$2009,T$134,'Employee Mapping'!$L$10:$L$2009,T$136)/COUNTA('Employee Mapping'!$G$10:$G$2009),""))</f>
        <v/>
      </c>
      <c r="U210" s="57">
        <f>IF(OR($A210="",U$136=""),"",IFERROR(COUNTIFS('Employee Mapping'!$J$10:$J$2009,$A210,'Employee Mapping'!$K$10:$K$2009,U$134,'Employee Mapping'!$L$10:$L$2009,U$136)/COUNTA('Employee Mapping'!$G$10:$G$2009),""))</f>
        <v/>
      </c>
      <c r="V210" s="57">
        <f>IF(OR($A210="",V$136=""),"",IFERROR(COUNTIFS('Employee Mapping'!$J$10:$J$2009,$A210,'Employee Mapping'!$K$10:$K$2009,V$134,'Employee Mapping'!$L$10:$L$2009,V$136)/COUNTA('Employee Mapping'!$G$10:$G$2009),""))</f>
        <v/>
      </c>
      <c r="W210" s="57">
        <f>IF(OR($A210="",W$136=""),"",IFERROR(COUNTIFS('Employee Mapping'!$J$10:$J$2009,$A210,'Employee Mapping'!$K$10:$K$2009,W$134,'Employee Mapping'!$L$10:$L$2009,W$136)/COUNTA('Employee Mapping'!$G$10:$G$2009),""))</f>
        <v/>
      </c>
      <c r="X210" s="57">
        <f>IF(OR($A210="",X$136=""),"",IFERROR(COUNTIFS('Employee Mapping'!$J$10:$J$2009,$A210,'Employee Mapping'!$K$10:$K$2009,X$134,'Employee Mapping'!$L$10:$L$2009,X$136)/COUNTA('Employee Mapping'!$G$10:$G$2009),""))</f>
        <v/>
      </c>
      <c r="Y210" s="57">
        <f>IF(OR($A210="",Y$136=""),"",IFERROR(COUNTIFS('Employee Mapping'!$J$10:$J$2009,$A210,'Employee Mapping'!$K$10:$K$2009,Y$134,'Employee Mapping'!$L$10:$L$2009,Y$136)/COUNTA('Employee Mapping'!$G$10:$G$2009),""))</f>
        <v/>
      </c>
      <c r="Z210" s="57">
        <f>IF(OR($A210="",Z$136=""),"",IFERROR(COUNTIFS('Employee Mapping'!$J$10:$J$2009,$A210,'Employee Mapping'!$K$10:$K$2009,Z$134,'Employee Mapping'!$L$10:$L$2009,Z$136)/COUNTA('Employee Mapping'!$G$10:$G$2009),""))</f>
        <v/>
      </c>
      <c r="AA210" s="57">
        <f>IF(OR($A210="",AA$136=""),"",IFERROR(COUNTIFS('Employee Mapping'!$J$10:$J$2009,$A210,'Employee Mapping'!$K$10:$K$2009,AA$134,'Employee Mapping'!$L$10:$L$2009,AA$136)/COUNTA('Employee Mapping'!$G$10:$G$2009),""))</f>
        <v/>
      </c>
      <c r="AB210" s="57">
        <f>IF(OR($A210="",AB$136=""),"",IFERROR(COUNTIFS('Employee Mapping'!$J$10:$J$2009,$A210,'Employee Mapping'!$K$10:$K$2009,AB$134,'Employee Mapping'!$L$10:$L$2009,AB$136)/COUNTA('Employee Mapping'!$G$10:$G$2009),""))</f>
        <v/>
      </c>
      <c r="AC210" s="57">
        <f>IF(OR($A210="",AC$136=""),"",IFERROR(COUNTIFS('Employee Mapping'!$J$10:$J$2009,$A210,'Employee Mapping'!$K$10:$K$2009,AC$134,'Employee Mapping'!$L$10:$L$2009,AC$136)/COUNTA('Employee Mapping'!$G$10:$G$2009),""))</f>
        <v/>
      </c>
      <c r="AD210" s="57">
        <f>IF(OR($A210="",AD$136=""),"",IFERROR(COUNTIFS('Employee Mapping'!$J$10:$J$2009,$A210,'Employee Mapping'!$K$10:$K$2009,AD$134,'Employee Mapping'!$L$10:$L$2009,AD$136)/COUNTA('Employee Mapping'!$G$10:$G$2009),""))</f>
        <v/>
      </c>
      <c r="AE210" s="57">
        <f>IF(OR($A210="",AE$136=""),"",IFERROR(COUNTIFS('Employee Mapping'!$J$10:$J$2009,$A210,'Employee Mapping'!$K$10:$K$2009,AE$134,'Employee Mapping'!$L$10:$L$2009,AE$136)/COUNTA('Employee Mapping'!$G$10:$G$2009),""))</f>
        <v/>
      </c>
      <c r="AF210" s="57">
        <f>IF(OR($A210="",AF$136=""),"",IFERROR(COUNTIFS('Employee Mapping'!$J$10:$J$2009,$A210,'Employee Mapping'!$K$10:$K$2009,AF$134,'Employee Mapping'!$L$10:$L$2009,AF$136)/COUNTA('Employee Mapping'!$G$10:$G$2009),""))</f>
        <v/>
      </c>
      <c r="AG210" s="57">
        <f>IF(OR($A210="",AG$136=""),"",IFERROR(COUNTIFS('Employee Mapping'!$J$10:$J$2009,$A210,'Employee Mapping'!$K$10:$K$2009,AG$134,'Employee Mapping'!$L$10:$L$2009,AG$136)/COUNTA('Employee Mapping'!$G$10:$G$2009),""))</f>
        <v/>
      </c>
      <c r="AH210" s="57">
        <f>IF(OR($A210="",AH$136=""),"",IFERROR(COUNTIFS('Employee Mapping'!$J$10:$J$2009,$A210,'Employee Mapping'!$K$10:$K$2009,AH$134,'Employee Mapping'!$L$10:$L$2009,AH$136)/COUNTA('Employee Mapping'!$G$10:$G$2009),""))</f>
        <v/>
      </c>
      <c r="AI210" s="57">
        <f>IF(OR($A210="",AI$136=""),"",IFERROR(COUNTIFS('Employee Mapping'!$J$10:$J$2009,$A210,'Employee Mapping'!$K$10:$K$2009,AI$134,'Employee Mapping'!$L$10:$L$2009,AI$136)/COUNTA('Employee Mapping'!$G$10:$G$2009),""))</f>
        <v/>
      </c>
      <c r="AJ210" s="57">
        <f>IF(OR($A210="",AJ$136=""),"",IFERROR(COUNTIFS('Employee Mapping'!$J$10:$J$2009,$A210,'Employee Mapping'!$K$10:$K$2009,AJ$134,'Employee Mapping'!$L$10:$L$2009,AJ$136)/COUNTA('Employee Mapping'!$G$10:$G$2009),""))</f>
        <v/>
      </c>
      <c r="AK210" s="57">
        <f>IF(OR($A210="",AK$136=""),"",IFERROR(COUNTIFS('Employee Mapping'!$J$10:$J$2009,$A210,'Employee Mapping'!$K$10:$K$2009,AK$134,'Employee Mapping'!$L$10:$L$2009,AK$136)/COUNTA('Employee Mapping'!$G$10:$G$2009),""))</f>
        <v/>
      </c>
      <c r="AL210" s="57">
        <f>IF(OR($A210="",AL$136=""),"",IFERROR(COUNTIFS('Employee Mapping'!$J$10:$J$2009,$A210,'Employee Mapping'!$K$10:$K$2009,AL$134,'Employee Mapping'!$L$10:$L$2009,AL$136)/COUNTA('Employee Mapping'!$G$10:$G$2009),""))</f>
        <v/>
      </c>
      <c r="AM210" s="57">
        <f>IF(OR($A210="",AM$136=""),"",IFERROR(COUNTIFS('Employee Mapping'!$J$10:$J$2009,$A210,'Employee Mapping'!$K$10:$K$2009,AM$134,'Employee Mapping'!$L$10:$L$2009,AM$136)/COUNTA('Employee Mapping'!$G$10:$G$2009),""))</f>
        <v/>
      </c>
      <c r="AN210" s="57">
        <f>IF(OR($A210="",AN$136=""),"",IFERROR(COUNTIFS('Employee Mapping'!$J$10:$J$2009,$A210,'Employee Mapping'!$K$10:$K$2009,AN$134,'Employee Mapping'!$L$10:$L$2009,AN$136)/COUNTA('Employee Mapping'!$G$10:$G$2009),""))</f>
        <v/>
      </c>
      <c r="AO210" s="57">
        <f>IF(OR($A210="",AO$136=""),"",IFERROR(COUNTIFS('Employee Mapping'!$J$10:$J$2009,$A210,'Employee Mapping'!$K$10:$K$2009,AO$134,'Employee Mapping'!$L$10:$L$2009,AO$136)/COUNTA('Employee Mapping'!$G$10:$G$2009),""))</f>
        <v/>
      </c>
      <c r="AP210" s="57">
        <f>IF(OR($A210="",AP$136=""),"",IFERROR(COUNTIFS('Employee Mapping'!$J$10:$J$2009,$A210,'Employee Mapping'!$K$10:$K$2009,AP$134,'Employee Mapping'!$L$10:$L$2009,AP$136)/COUNTA('Employee Mapping'!$G$10:$G$2009),""))</f>
        <v/>
      </c>
      <c r="AQ210" s="57">
        <f>IF(OR($A210="",AQ$136=""),"",IFERROR(COUNTIFS('Employee Mapping'!$J$10:$J$2009,$A210,'Employee Mapping'!$K$10:$K$2009,AQ$134,'Employee Mapping'!$L$10:$L$2009,AQ$136)/COUNTA('Employee Mapping'!$G$10:$G$2009),""))</f>
        <v/>
      </c>
      <c r="AR210" s="57">
        <f>IF(OR($A210="",AR$136=""),"",IFERROR(COUNTIFS('Employee Mapping'!$J$10:$J$2009,$A210,'Employee Mapping'!$K$10:$K$2009,AR$134,'Employee Mapping'!$L$10:$L$2009,AR$136)/COUNTA('Employee Mapping'!$G$10:$G$2009),""))</f>
        <v/>
      </c>
      <c r="AS210" s="57">
        <f>IF(OR($A210="",AS$136=""),"",IFERROR(COUNTIFS('Employee Mapping'!$J$10:$J$2009,$A210,'Employee Mapping'!$K$10:$K$2009,AS$134,'Employee Mapping'!$L$10:$L$2009,AS$136)/COUNTA('Employee Mapping'!$G$10:$G$2009),""))</f>
        <v/>
      </c>
      <c r="AT210" s="57">
        <f>IF(OR($A210="",AT$136=""),"",IFERROR(COUNTIFS('Employee Mapping'!$J$10:$J$2009,$A210,'Employee Mapping'!$K$10:$K$2009,AT$134,'Employee Mapping'!$L$10:$L$2009,AT$136)/COUNTA('Employee Mapping'!$G$10:$G$2009),""))</f>
        <v/>
      </c>
      <c r="AU210" s="57">
        <f>IF(OR($A210="",AU$136=""),"",IFERROR(COUNTIFS('Employee Mapping'!$J$10:$J$2009,$A210,'Employee Mapping'!$K$10:$K$2009,AU$134,'Employee Mapping'!$L$10:$L$2009,AU$136)/COUNTA('Employee Mapping'!$G$10:$G$2009),""))</f>
        <v/>
      </c>
      <c r="AV210" s="57">
        <f>IF(OR($A210="",AV$136=""),"",IFERROR(COUNTIFS('Employee Mapping'!$J$10:$J$2009,$A210,'Employee Mapping'!$K$10:$K$2009,AV$134,'Employee Mapping'!$L$10:$L$2009,AV$136)/COUNTA('Employee Mapping'!$G$10:$G$2009),""))</f>
        <v/>
      </c>
      <c r="AW210" s="57">
        <f>IF(OR($A210="",AW$136=""),"",IFERROR(COUNTIFS('Employee Mapping'!$J$10:$J$2009,$A210,'Employee Mapping'!$K$10:$K$2009,AW$134,'Employee Mapping'!$L$10:$L$2009,AW$136)/COUNTA('Employee Mapping'!$G$10:$G$2009),""))</f>
        <v/>
      </c>
      <c r="AX210" s="57">
        <f>IF(OR($A210="",AX$136=""),"",IFERROR(COUNTIFS('Employee Mapping'!$J$10:$J$2009,$A210,'Employee Mapping'!$K$10:$K$2009,AX$134,'Employee Mapping'!$L$10:$L$2009,AX$136)/COUNTA('Employee Mapping'!$G$10:$G$2009),""))</f>
        <v/>
      </c>
      <c r="AY210" s="57">
        <f>IF(OR($A210="",AY$136=""),"",IFERROR(COUNTIFS('Employee Mapping'!$J$10:$J$2009,$A210,'Employee Mapping'!$K$10:$K$2009,AY$134,'Employee Mapping'!$L$10:$L$2009,AY$136)/COUNTA('Employee Mapping'!$G$10:$G$2009),""))</f>
        <v/>
      </c>
      <c r="AZ210" s="57">
        <f>IF(OR($A210="",AZ$136=""),"",IFERROR(COUNTIFS('Employee Mapping'!$J$10:$J$2009,$A210,'Employee Mapping'!$K$10:$K$2009,AZ$134,'Employee Mapping'!$L$10:$L$2009,AZ$136)/COUNTA('Employee Mapping'!$G$10:$G$2009),""))</f>
        <v/>
      </c>
      <c r="BA210" s="57">
        <f>IF(OR($A210="",BA$136=""),"",IFERROR(COUNTIFS('Employee Mapping'!$J$10:$J$2009,$A210,'Employee Mapping'!$K$10:$K$2009,BA$134,'Employee Mapping'!$L$10:$L$2009,BA$136)/COUNTA('Employee Mapping'!$G$10:$G$2009),""))</f>
        <v/>
      </c>
      <c r="BB210" s="57">
        <f>IF(OR($A210="",BB$136=""),"",IFERROR(COUNTIFS('Employee Mapping'!$J$10:$J$2009,$A210,'Employee Mapping'!$K$10:$K$2009,BB$134,'Employee Mapping'!$L$10:$L$2009,BB$136)/COUNTA('Employee Mapping'!$G$10:$G$2009),""))</f>
        <v/>
      </c>
      <c r="BC210" s="57">
        <f>IF(OR($A210="",BC$136=""),"",IFERROR(COUNTIFS('Employee Mapping'!$J$10:$J$2009,$A210,'Employee Mapping'!$K$10:$K$2009,BC$134,'Employee Mapping'!$L$10:$L$2009,BC$136)/COUNTA('Employee Mapping'!$G$10:$G$2009),""))</f>
        <v/>
      </c>
      <c r="BD210" s="57">
        <f>IF(OR($A210="",BD$136=""),"",IFERROR(COUNTIFS('Employee Mapping'!$J$10:$J$2009,$A210,'Employee Mapping'!$K$10:$K$2009,BD$134,'Employee Mapping'!$L$10:$L$2009,BD$136)/COUNTA('Employee Mapping'!$G$10:$G$2009),""))</f>
        <v/>
      </c>
      <c r="BE210" s="57">
        <f>IF(OR($A210="",BE$136=""),"",IFERROR(COUNTIFS('Employee Mapping'!$J$10:$J$2009,$A210,'Employee Mapping'!$K$10:$K$2009,BE$134,'Employee Mapping'!$L$10:$L$2009,BE$136)/COUNTA('Employee Mapping'!$G$10:$G$2009),""))</f>
        <v/>
      </c>
      <c r="BF210" s="57">
        <f>IF(OR($A210="",BF$136=""),"",IFERROR(COUNTIFS('Employee Mapping'!$J$10:$J$2009,$A210,'Employee Mapping'!$K$10:$K$2009,BF$134,'Employee Mapping'!$L$10:$L$2009,BF$136)/COUNTA('Employee Mapping'!$G$10:$G$2009),""))</f>
        <v/>
      </c>
      <c r="BG210" s="57">
        <f>IF(OR($A210="",BG$136=""),"",IFERROR(COUNTIFS('Employee Mapping'!$J$10:$J$2009,$A210,'Employee Mapping'!$K$10:$K$2009,BG$134,'Employee Mapping'!$L$10:$L$2009,BG$136)/COUNTA('Employee Mapping'!$G$10:$G$2009),""))</f>
        <v/>
      </c>
      <c r="BH210" s="57">
        <f>IF(OR($A210="",BH$136=""),"",IFERROR(COUNTIFS('Employee Mapping'!$J$10:$J$2009,$A210,'Employee Mapping'!$K$10:$K$2009,BH$134,'Employee Mapping'!$L$10:$L$2009,BH$136)/COUNTA('Employee Mapping'!$G$10:$G$2009),""))</f>
        <v/>
      </c>
      <c r="BI210" s="57">
        <f>IF(OR($A210="",BI$136=""),"",IFERROR(COUNTIFS('Employee Mapping'!$J$10:$J$2009,$A210,'Employee Mapping'!$K$10:$K$2009,BI$134,'Employee Mapping'!$L$10:$L$2009,BI$136)/COUNTA('Employee Mapping'!$G$10:$G$2009),""))</f>
        <v/>
      </c>
      <c r="BJ210" s="57">
        <f>IF(OR($A210="",BJ$136=""),"",IFERROR(COUNTIFS('Employee Mapping'!$J$10:$J$2009,$A210,'Employee Mapping'!$K$10:$K$2009,BJ$134,'Employee Mapping'!$L$10:$L$2009,BJ$136)/COUNTA('Employee Mapping'!$G$10:$G$2009),""))</f>
        <v/>
      </c>
      <c r="BK210" s="57">
        <f>IF(OR($A210="",BK$136=""),"",IFERROR(COUNTIFS('Employee Mapping'!$J$10:$J$2009,$A210,'Employee Mapping'!$K$10:$K$2009,BK$134,'Employee Mapping'!$L$10:$L$2009,BK$136)/COUNTA('Employee Mapping'!$G$10:$G$2009),""))</f>
        <v/>
      </c>
      <c r="BL210" s="57">
        <f>IF(OR($A210="",BL$136=""),"",IFERROR(COUNTIFS('Employee Mapping'!$J$10:$J$2009,$A210,'Employee Mapping'!$K$10:$K$2009,BL$134,'Employee Mapping'!$L$10:$L$2009,BL$136)/COUNTA('Employee Mapping'!$G$10:$G$2009),""))</f>
        <v/>
      </c>
      <c r="BM210" s="57">
        <f>IF(OR($A210="",BM$136=""),"",IFERROR(COUNTIFS('Employee Mapping'!$J$10:$J$2009,$A210,'Employee Mapping'!$K$10:$K$2009,BM$134,'Employee Mapping'!$L$10:$L$2009,BM$136)/COUNTA('Employee Mapping'!$G$10:$G$2009),""))</f>
        <v/>
      </c>
      <c r="BN210" s="57">
        <f>IF(OR($A210="",BN$136=""),"",IFERROR(COUNTIFS('Employee Mapping'!$J$10:$J$2009,$A210,'Employee Mapping'!$K$10:$K$2009,BN$134,'Employee Mapping'!$L$10:$L$2009,BN$136)/COUNTA('Employee Mapping'!$G$10:$G$2009),""))</f>
        <v/>
      </c>
      <c r="BO210" s="57">
        <f>IF(OR($A210="",BO$136=""),"",IFERROR(COUNTIFS('Employee Mapping'!$J$10:$J$2009,$A210,'Employee Mapping'!$K$10:$K$2009,BO$134,'Employee Mapping'!$L$10:$L$2009,BO$136)/COUNTA('Employee Mapping'!$G$10:$G$2009),""))</f>
        <v/>
      </c>
      <c r="BP210" s="57">
        <f>IF(OR($A210="",BP$136=""),"",IFERROR(COUNTIFS('Employee Mapping'!$J$10:$J$2009,$A210,'Employee Mapping'!$K$10:$K$2009,BP$134,'Employee Mapping'!$L$10:$L$2009,BP$136)/COUNTA('Employee Mapping'!$G$10:$G$2009),""))</f>
        <v/>
      </c>
      <c r="BQ210" s="57">
        <f>IF(OR($A210="",BQ$136=""),"",IFERROR(COUNTIFS('Employee Mapping'!$J$10:$J$2009,$A210,'Employee Mapping'!$K$10:$K$2009,BQ$134,'Employee Mapping'!$L$10:$L$2009,BQ$136)/COUNTA('Employee Mapping'!$G$10:$G$2009),""))</f>
        <v/>
      </c>
      <c r="BR210" s="57">
        <f>IF(OR($A210="",BR$136=""),"",IFERROR(COUNTIFS('Employee Mapping'!$J$10:$J$2009,$A210,'Employee Mapping'!$K$10:$K$2009,BR$134,'Employee Mapping'!$L$10:$L$2009,BR$136)/COUNTA('Employee Mapping'!$G$10:$G$2009),""))</f>
        <v/>
      </c>
      <c r="BS210" s="57">
        <f>IF(OR($A210="",BS$136=""),"",IFERROR(COUNTIFS('Employee Mapping'!$J$10:$J$2009,$A210,'Employee Mapping'!$K$10:$K$2009,BS$134,'Employee Mapping'!$L$10:$L$2009,BS$136)/COUNTA('Employee Mapping'!$G$10:$G$2009),""))</f>
        <v/>
      </c>
      <c r="BT210" s="57">
        <f>IF(OR($A210="",BT$136=""),"",IFERROR(COUNTIFS('Employee Mapping'!$J$10:$J$2009,$A210,'Employee Mapping'!$K$10:$K$2009,BT$134,'Employee Mapping'!$L$10:$L$2009,BT$136)/COUNTA('Employee Mapping'!$G$10:$G$2009),""))</f>
        <v/>
      </c>
      <c r="BU210" s="57">
        <f>IF(OR($A210="",BU$136=""),"",IFERROR(COUNTIFS('Employee Mapping'!$J$10:$J$2009,$A210,'Employee Mapping'!$K$10:$K$2009,BU$134,'Employee Mapping'!$L$10:$L$2009,BU$136)/COUNTA('Employee Mapping'!$G$10:$G$2009),""))</f>
        <v/>
      </c>
      <c r="BV210" s="57">
        <f>IF(OR($A210="",BV$136=""),"",IFERROR(COUNTIFS('Employee Mapping'!$J$10:$J$2009,$A210,'Employee Mapping'!$K$10:$K$2009,BV$134,'Employee Mapping'!$L$10:$L$2009,BV$136)/COUNTA('Employee Mapping'!$G$10:$G$2009),""))</f>
        <v/>
      </c>
      <c r="BW210" s="57">
        <f>IF(OR($A210="",BW$136=""),"",IFERROR(COUNTIFS('Employee Mapping'!$J$10:$J$2009,$A210,'Employee Mapping'!$K$10:$K$2009,BW$134,'Employee Mapping'!$L$10:$L$2009,BW$136)/COUNTA('Employee Mapping'!$G$10:$G$2009),""))</f>
        <v/>
      </c>
      <c r="BX210" s="57">
        <f>IF(OR($A210="",BX$136=""),"",IFERROR(COUNTIFS('Employee Mapping'!$J$10:$J$2009,$A210,'Employee Mapping'!$K$10:$K$2009,BX$134,'Employee Mapping'!$L$10:$L$2009,BX$136)/COUNTA('Employee Mapping'!$G$10:$G$2009),""))</f>
        <v/>
      </c>
      <c r="BY210" s="57">
        <f>IF(OR($A210="",BY$136=""),"",IFERROR(COUNTIFS('Employee Mapping'!$J$10:$J$2009,$A210,'Employee Mapping'!$K$10:$K$2009,BY$134,'Employee Mapping'!$L$10:$L$2009,BY$136)/COUNTA('Employee Mapping'!$G$10:$G$2009),""))</f>
        <v/>
      </c>
      <c r="BZ210" s="57">
        <f>IF(OR($A210="",BZ$136=""),"",IFERROR(COUNTIFS('Employee Mapping'!$J$10:$J$2009,$A210,'Employee Mapping'!$K$10:$K$2009,BZ$134,'Employee Mapping'!$L$10:$L$2009,BZ$136)/COUNTA('Employee Mapping'!$G$10:$G$2009),""))</f>
        <v/>
      </c>
      <c r="CA210" s="57">
        <f>IF(OR($A210="",CA$136=""),"",IFERROR(COUNTIFS('Employee Mapping'!$J$10:$J$2009,$A210,'Employee Mapping'!$K$10:$K$2009,CA$134,'Employee Mapping'!$L$10:$L$2009,CA$136)/COUNTA('Employee Mapping'!$G$10:$G$2009),""))</f>
        <v/>
      </c>
      <c r="CB210" s="57">
        <f>IF(OR($A210="",CB$136=""),"",IFERROR(COUNTIFS('Employee Mapping'!$J$10:$J$2009,$A210,'Employee Mapping'!$K$10:$K$2009,CB$134,'Employee Mapping'!$L$10:$L$2009,CB$136)/COUNTA('Employee Mapping'!$G$10:$G$2009),""))</f>
        <v/>
      </c>
      <c r="CC210" s="57">
        <f>IF(OR($A210="",CC$136=""),"",IFERROR(COUNTIFS('Employee Mapping'!$J$10:$J$2009,$A210,'Employee Mapping'!$K$10:$K$2009,CC$134,'Employee Mapping'!$L$10:$L$2009,CC$136)/COUNTA('Employee Mapping'!$G$10:$G$2009),""))</f>
        <v/>
      </c>
      <c r="CD210" s="57">
        <f>IF(OR($A210="",CD$136=""),"",IFERROR(COUNTIFS('Employee Mapping'!$J$10:$J$2009,$A210,'Employee Mapping'!$K$10:$K$2009,CD$134,'Employee Mapping'!$L$10:$L$2009,CD$136)/COUNTA('Employee Mapping'!$G$10:$G$2009),""))</f>
        <v/>
      </c>
      <c r="CE210" s="57">
        <f>IF(OR($A210="",CE$136=""),"",IFERROR(COUNTIFS('Employee Mapping'!$J$10:$J$2009,$A210,'Employee Mapping'!$K$10:$K$2009,CE$134,'Employee Mapping'!$L$10:$L$2009,CE$136)/COUNTA('Employee Mapping'!$G$10:$G$2009),""))</f>
        <v/>
      </c>
      <c r="CF210" s="57">
        <f>IF(OR($A210="",CF$136=""),"",IFERROR(COUNTIFS('Employee Mapping'!$J$10:$J$2009,$A210,'Employee Mapping'!$K$10:$K$2009,CF$134,'Employee Mapping'!$L$10:$L$2009,CF$136)/COUNTA('Employee Mapping'!$G$10:$G$2009),""))</f>
        <v/>
      </c>
      <c r="CG210" s="57">
        <f>IF(OR($A210="",CG$136=""),"",IFERROR(COUNTIFS('Employee Mapping'!$J$10:$J$2009,$A210,'Employee Mapping'!$K$10:$K$2009,CG$134,'Employee Mapping'!$L$10:$L$2009,CG$136)/COUNTA('Employee Mapping'!$G$10:$G$2009),""))</f>
        <v/>
      </c>
      <c r="CH210" s="57">
        <f>IF(OR($A210="",CH$136=""),"",IFERROR(COUNTIFS('Employee Mapping'!$J$10:$J$2009,$A210,'Employee Mapping'!$K$10:$K$2009,CH$134,'Employee Mapping'!$L$10:$L$2009,CH$136)/COUNTA('Employee Mapping'!$G$10:$G$2009),""))</f>
        <v/>
      </c>
      <c r="CI210" s="57">
        <f>IF(OR($A210="",CI$136=""),"",IFERROR(COUNTIFS('Employee Mapping'!$J$10:$J$2009,$A210,'Employee Mapping'!$K$10:$K$2009,CI$134,'Employee Mapping'!$L$10:$L$2009,CI$136)/COUNTA('Employee Mapping'!$G$10:$G$2009),""))</f>
        <v/>
      </c>
      <c r="CJ210" s="57">
        <f>IF(OR($A210="",CJ$136=""),"",IFERROR(COUNTIFS('Employee Mapping'!$J$10:$J$2009,$A210,'Employee Mapping'!$K$10:$K$2009,CJ$134,'Employee Mapping'!$L$10:$L$2009,CJ$136)/COUNTA('Employee Mapping'!$G$10:$G$2009),""))</f>
        <v/>
      </c>
      <c r="CK210" s="57">
        <f>IF(OR($A210="",CK$136=""),"",IFERROR(COUNTIFS('Employee Mapping'!$J$10:$J$2009,$A210,'Employee Mapping'!$K$10:$K$2009,CK$134,'Employee Mapping'!$L$10:$L$2009,CK$136)/COUNTA('Employee Mapping'!$G$10:$G$2009),""))</f>
        <v/>
      </c>
      <c r="CL210" s="57">
        <f>IF(OR($A210="",CL$136=""),"",IFERROR(COUNTIFS('Employee Mapping'!$J$10:$J$2009,$A210,'Employee Mapping'!$K$10:$K$2009,CL$134,'Employee Mapping'!$L$10:$L$2009,CL$136)/COUNTA('Employee Mapping'!$G$10:$G$2009),""))</f>
        <v/>
      </c>
      <c r="CM210" s="57">
        <f>IF(OR($A210="",CM$136=""),"",IFERROR(COUNTIFS('Employee Mapping'!$J$10:$J$2009,$A210,'Employee Mapping'!$K$10:$K$2009,CM$134,'Employee Mapping'!$L$10:$L$2009,CM$136)/COUNTA('Employee Mapping'!$G$10:$G$2009),""))</f>
        <v/>
      </c>
      <c r="CN210" s="57">
        <f>IF(OR($A210="",CN$136=""),"",IFERROR(COUNTIFS('Employee Mapping'!$J$10:$J$2009,$A210,'Employee Mapping'!$K$10:$K$2009,CN$134,'Employee Mapping'!$L$10:$L$2009,CN$136)/COUNTA('Employee Mapping'!$G$10:$G$2009),""))</f>
        <v/>
      </c>
      <c r="CO210" s="57">
        <f>IF(OR($A210="",CO$136=""),"",IFERROR(COUNTIFS('Employee Mapping'!$J$10:$J$2009,$A210,'Employee Mapping'!$K$10:$K$2009,CO$134,'Employee Mapping'!$L$10:$L$2009,CO$136)/COUNTA('Employee Mapping'!$G$10:$G$2009),""))</f>
        <v/>
      </c>
      <c r="CP210" s="57">
        <f>IF(OR($A210="",CP$136=""),"",IFERROR(COUNTIFS('Employee Mapping'!$J$10:$J$2009,$A210,'Employee Mapping'!$K$10:$K$2009,CP$134,'Employee Mapping'!$L$10:$L$2009,CP$136)/COUNTA('Employee Mapping'!$G$10:$G$2009),""))</f>
        <v/>
      </c>
      <c r="CQ210" s="57">
        <f>IF(OR($A210="",CQ$136=""),"",IFERROR(COUNTIFS('Employee Mapping'!$J$10:$J$2009,$A210,'Employee Mapping'!$K$10:$K$2009,CQ$134,'Employee Mapping'!$L$10:$L$2009,CQ$136)/COUNTA('Employee Mapping'!$G$10:$G$2009),""))</f>
        <v/>
      </c>
      <c r="CR210" s="57">
        <f>IF(OR($A210="",CR$136=""),"",IFERROR(COUNTIFS('Employee Mapping'!$J$10:$J$2009,$A210,'Employee Mapping'!$K$10:$K$2009,CR$134,'Employee Mapping'!$L$10:$L$2009,CR$136)/COUNTA('Employee Mapping'!$G$10:$G$2009),""))</f>
        <v/>
      </c>
      <c r="CS210" s="57">
        <f>IF(OR($A210="",CS$136=""),"",IFERROR(COUNTIFS('Employee Mapping'!$J$10:$J$2009,$A210,'Employee Mapping'!$K$10:$K$2009,CS$134,'Employee Mapping'!$L$10:$L$2009,CS$136)/COUNTA('Employee Mapping'!$G$10:$G$2009),""))</f>
        <v/>
      </c>
      <c r="CT210" s="57">
        <f>IF(OR($A210="",CT$136=""),"",IFERROR(COUNTIFS('Employee Mapping'!$J$10:$J$2009,$A210,'Employee Mapping'!$K$10:$K$2009,CT$134,'Employee Mapping'!$L$10:$L$2009,CT$136)/COUNTA('Employee Mapping'!$G$10:$G$2009),""))</f>
        <v/>
      </c>
      <c r="CU210" s="58">
        <f>IF($A210="","",SUM(C210:CT210))</f>
        <v/>
      </c>
    </row>
    <row r="211">
      <c r="A211">
        <f>IF(SETUP!$C222="","",SETUP!$C222)</f>
        <v/>
      </c>
      <c r="B211" s="9">
        <f>IF(SETUP!$C222="","",SETUP!$B222&amp;" / "&amp;SETUP!$D222)</f>
        <v/>
      </c>
      <c r="C211" s="57">
        <f>IF(OR($A211="",C$136=""),"",IFERROR(COUNTIFS('Employee Mapping'!$J$10:$J$2009,$A211,'Employee Mapping'!$K$10:$K$2009,C$134,'Employee Mapping'!$L$10:$L$2009,C$136)/COUNTA('Employee Mapping'!$G$10:$G$2009),""))</f>
        <v/>
      </c>
      <c r="D211" s="57">
        <f>IF(OR($A211="",D$136=""),"",IFERROR(COUNTIFS('Employee Mapping'!$J$10:$J$2009,$A211,'Employee Mapping'!$K$10:$K$2009,D$134,'Employee Mapping'!$L$10:$L$2009,D$136)/COUNTA('Employee Mapping'!$G$10:$G$2009),""))</f>
        <v/>
      </c>
      <c r="E211" s="57">
        <f>IF(OR($A211="",E$136=""),"",IFERROR(COUNTIFS('Employee Mapping'!$J$10:$J$2009,$A211,'Employee Mapping'!$K$10:$K$2009,E$134,'Employee Mapping'!$L$10:$L$2009,E$136)/COUNTA('Employee Mapping'!$G$10:$G$2009),""))</f>
        <v/>
      </c>
      <c r="F211" s="57">
        <f>IF(OR($A211="",F$136=""),"",IFERROR(COUNTIFS('Employee Mapping'!$J$10:$J$2009,$A211,'Employee Mapping'!$K$10:$K$2009,F$134,'Employee Mapping'!$L$10:$L$2009,F$136)/COUNTA('Employee Mapping'!$G$10:$G$2009),""))</f>
        <v/>
      </c>
      <c r="G211" s="57">
        <f>IF(OR($A211="",G$136=""),"",IFERROR(COUNTIFS('Employee Mapping'!$J$10:$J$2009,$A211,'Employee Mapping'!$K$10:$K$2009,G$134,'Employee Mapping'!$L$10:$L$2009,G$136)/COUNTA('Employee Mapping'!$G$10:$G$2009),""))</f>
        <v/>
      </c>
      <c r="H211" s="57">
        <f>IF(OR($A211="",H$136=""),"",IFERROR(COUNTIFS('Employee Mapping'!$J$10:$J$2009,$A211,'Employee Mapping'!$K$10:$K$2009,H$134,'Employee Mapping'!$L$10:$L$2009,H$136)/COUNTA('Employee Mapping'!$G$10:$G$2009),""))</f>
        <v/>
      </c>
      <c r="I211" s="57">
        <f>IF(OR($A211="",I$136=""),"",IFERROR(COUNTIFS('Employee Mapping'!$J$10:$J$2009,$A211,'Employee Mapping'!$K$10:$K$2009,I$134,'Employee Mapping'!$L$10:$L$2009,I$136)/COUNTA('Employee Mapping'!$G$10:$G$2009),""))</f>
        <v/>
      </c>
      <c r="J211" s="57">
        <f>IF(OR($A211="",J$136=""),"",IFERROR(COUNTIFS('Employee Mapping'!$J$10:$J$2009,$A211,'Employee Mapping'!$K$10:$K$2009,J$134,'Employee Mapping'!$L$10:$L$2009,J$136)/COUNTA('Employee Mapping'!$G$10:$G$2009),""))</f>
        <v/>
      </c>
      <c r="K211" s="57">
        <f>IF(OR($A211="",K$136=""),"",IFERROR(COUNTIFS('Employee Mapping'!$J$10:$J$2009,$A211,'Employee Mapping'!$K$10:$K$2009,K$134,'Employee Mapping'!$L$10:$L$2009,K$136)/COUNTA('Employee Mapping'!$G$10:$G$2009),""))</f>
        <v/>
      </c>
      <c r="L211" s="57">
        <f>IF(OR($A211="",L$136=""),"",IFERROR(COUNTIFS('Employee Mapping'!$J$10:$J$2009,$A211,'Employee Mapping'!$K$10:$K$2009,L$134,'Employee Mapping'!$L$10:$L$2009,L$136)/COUNTA('Employee Mapping'!$G$10:$G$2009),""))</f>
        <v/>
      </c>
      <c r="M211" s="57">
        <f>IF(OR($A211="",M$136=""),"",IFERROR(COUNTIFS('Employee Mapping'!$J$10:$J$2009,$A211,'Employee Mapping'!$K$10:$K$2009,M$134,'Employee Mapping'!$L$10:$L$2009,M$136)/COUNTA('Employee Mapping'!$G$10:$G$2009),""))</f>
        <v/>
      </c>
      <c r="N211" s="57">
        <f>IF(OR($A211="",N$136=""),"",IFERROR(COUNTIFS('Employee Mapping'!$J$10:$J$2009,$A211,'Employee Mapping'!$K$10:$K$2009,N$134,'Employee Mapping'!$L$10:$L$2009,N$136)/COUNTA('Employee Mapping'!$G$10:$G$2009),""))</f>
        <v/>
      </c>
      <c r="O211" s="57">
        <f>IF(OR($A211="",O$136=""),"",IFERROR(COUNTIFS('Employee Mapping'!$J$10:$J$2009,$A211,'Employee Mapping'!$K$10:$K$2009,O$134,'Employee Mapping'!$L$10:$L$2009,O$136)/COUNTA('Employee Mapping'!$G$10:$G$2009),""))</f>
        <v/>
      </c>
      <c r="P211" s="57">
        <f>IF(OR($A211="",P$136=""),"",IFERROR(COUNTIFS('Employee Mapping'!$J$10:$J$2009,$A211,'Employee Mapping'!$K$10:$K$2009,P$134,'Employee Mapping'!$L$10:$L$2009,P$136)/COUNTA('Employee Mapping'!$G$10:$G$2009),""))</f>
        <v/>
      </c>
      <c r="Q211" s="57">
        <f>IF(OR($A211="",Q$136=""),"",IFERROR(COUNTIFS('Employee Mapping'!$J$10:$J$2009,$A211,'Employee Mapping'!$K$10:$K$2009,Q$134,'Employee Mapping'!$L$10:$L$2009,Q$136)/COUNTA('Employee Mapping'!$G$10:$G$2009),""))</f>
        <v/>
      </c>
      <c r="R211" s="57">
        <f>IF(OR($A211="",R$136=""),"",IFERROR(COUNTIFS('Employee Mapping'!$J$10:$J$2009,$A211,'Employee Mapping'!$K$10:$K$2009,R$134,'Employee Mapping'!$L$10:$L$2009,R$136)/COUNTA('Employee Mapping'!$G$10:$G$2009),""))</f>
        <v/>
      </c>
      <c r="S211" s="57">
        <f>IF(OR($A211="",S$136=""),"",IFERROR(COUNTIFS('Employee Mapping'!$J$10:$J$2009,$A211,'Employee Mapping'!$K$10:$K$2009,S$134,'Employee Mapping'!$L$10:$L$2009,S$136)/COUNTA('Employee Mapping'!$G$10:$G$2009),""))</f>
        <v/>
      </c>
      <c r="T211" s="57">
        <f>IF(OR($A211="",T$136=""),"",IFERROR(COUNTIFS('Employee Mapping'!$J$10:$J$2009,$A211,'Employee Mapping'!$K$10:$K$2009,T$134,'Employee Mapping'!$L$10:$L$2009,T$136)/COUNTA('Employee Mapping'!$G$10:$G$2009),""))</f>
        <v/>
      </c>
      <c r="U211" s="57">
        <f>IF(OR($A211="",U$136=""),"",IFERROR(COUNTIFS('Employee Mapping'!$J$10:$J$2009,$A211,'Employee Mapping'!$K$10:$K$2009,U$134,'Employee Mapping'!$L$10:$L$2009,U$136)/COUNTA('Employee Mapping'!$G$10:$G$2009),""))</f>
        <v/>
      </c>
      <c r="V211" s="57">
        <f>IF(OR($A211="",V$136=""),"",IFERROR(COUNTIFS('Employee Mapping'!$J$10:$J$2009,$A211,'Employee Mapping'!$K$10:$K$2009,V$134,'Employee Mapping'!$L$10:$L$2009,V$136)/COUNTA('Employee Mapping'!$G$10:$G$2009),""))</f>
        <v/>
      </c>
      <c r="W211" s="57">
        <f>IF(OR($A211="",W$136=""),"",IFERROR(COUNTIFS('Employee Mapping'!$J$10:$J$2009,$A211,'Employee Mapping'!$K$10:$K$2009,W$134,'Employee Mapping'!$L$10:$L$2009,W$136)/COUNTA('Employee Mapping'!$G$10:$G$2009),""))</f>
        <v/>
      </c>
      <c r="X211" s="57">
        <f>IF(OR($A211="",X$136=""),"",IFERROR(COUNTIFS('Employee Mapping'!$J$10:$J$2009,$A211,'Employee Mapping'!$K$10:$K$2009,X$134,'Employee Mapping'!$L$10:$L$2009,X$136)/COUNTA('Employee Mapping'!$G$10:$G$2009),""))</f>
        <v/>
      </c>
      <c r="Y211" s="57">
        <f>IF(OR($A211="",Y$136=""),"",IFERROR(COUNTIFS('Employee Mapping'!$J$10:$J$2009,$A211,'Employee Mapping'!$K$10:$K$2009,Y$134,'Employee Mapping'!$L$10:$L$2009,Y$136)/COUNTA('Employee Mapping'!$G$10:$G$2009),""))</f>
        <v/>
      </c>
      <c r="Z211" s="57">
        <f>IF(OR($A211="",Z$136=""),"",IFERROR(COUNTIFS('Employee Mapping'!$J$10:$J$2009,$A211,'Employee Mapping'!$K$10:$K$2009,Z$134,'Employee Mapping'!$L$10:$L$2009,Z$136)/COUNTA('Employee Mapping'!$G$10:$G$2009),""))</f>
        <v/>
      </c>
      <c r="AA211" s="57">
        <f>IF(OR($A211="",AA$136=""),"",IFERROR(COUNTIFS('Employee Mapping'!$J$10:$J$2009,$A211,'Employee Mapping'!$K$10:$K$2009,AA$134,'Employee Mapping'!$L$10:$L$2009,AA$136)/COUNTA('Employee Mapping'!$G$10:$G$2009),""))</f>
        <v/>
      </c>
      <c r="AB211" s="57">
        <f>IF(OR($A211="",AB$136=""),"",IFERROR(COUNTIFS('Employee Mapping'!$J$10:$J$2009,$A211,'Employee Mapping'!$K$10:$K$2009,AB$134,'Employee Mapping'!$L$10:$L$2009,AB$136)/COUNTA('Employee Mapping'!$G$10:$G$2009),""))</f>
        <v/>
      </c>
      <c r="AC211" s="57">
        <f>IF(OR($A211="",AC$136=""),"",IFERROR(COUNTIFS('Employee Mapping'!$J$10:$J$2009,$A211,'Employee Mapping'!$K$10:$K$2009,AC$134,'Employee Mapping'!$L$10:$L$2009,AC$136)/COUNTA('Employee Mapping'!$G$10:$G$2009),""))</f>
        <v/>
      </c>
      <c r="AD211" s="57">
        <f>IF(OR($A211="",AD$136=""),"",IFERROR(COUNTIFS('Employee Mapping'!$J$10:$J$2009,$A211,'Employee Mapping'!$K$10:$K$2009,AD$134,'Employee Mapping'!$L$10:$L$2009,AD$136)/COUNTA('Employee Mapping'!$G$10:$G$2009),""))</f>
        <v/>
      </c>
      <c r="AE211" s="57">
        <f>IF(OR($A211="",AE$136=""),"",IFERROR(COUNTIFS('Employee Mapping'!$J$10:$J$2009,$A211,'Employee Mapping'!$K$10:$K$2009,AE$134,'Employee Mapping'!$L$10:$L$2009,AE$136)/COUNTA('Employee Mapping'!$G$10:$G$2009),""))</f>
        <v/>
      </c>
      <c r="AF211" s="57">
        <f>IF(OR($A211="",AF$136=""),"",IFERROR(COUNTIFS('Employee Mapping'!$J$10:$J$2009,$A211,'Employee Mapping'!$K$10:$K$2009,AF$134,'Employee Mapping'!$L$10:$L$2009,AF$136)/COUNTA('Employee Mapping'!$G$10:$G$2009),""))</f>
        <v/>
      </c>
      <c r="AG211" s="57">
        <f>IF(OR($A211="",AG$136=""),"",IFERROR(COUNTIFS('Employee Mapping'!$J$10:$J$2009,$A211,'Employee Mapping'!$K$10:$K$2009,AG$134,'Employee Mapping'!$L$10:$L$2009,AG$136)/COUNTA('Employee Mapping'!$G$10:$G$2009),""))</f>
        <v/>
      </c>
      <c r="AH211" s="57">
        <f>IF(OR($A211="",AH$136=""),"",IFERROR(COUNTIFS('Employee Mapping'!$J$10:$J$2009,$A211,'Employee Mapping'!$K$10:$K$2009,AH$134,'Employee Mapping'!$L$10:$L$2009,AH$136)/COUNTA('Employee Mapping'!$G$10:$G$2009),""))</f>
        <v/>
      </c>
      <c r="AI211" s="57">
        <f>IF(OR($A211="",AI$136=""),"",IFERROR(COUNTIFS('Employee Mapping'!$J$10:$J$2009,$A211,'Employee Mapping'!$K$10:$K$2009,AI$134,'Employee Mapping'!$L$10:$L$2009,AI$136)/COUNTA('Employee Mapping'!$G$10:$G$2009),""))</f>
        <v/>
      </c>
      <c r="AJ211" s="57">
        <f>IF(OR($A211="",AJ$136=""),"",IFERROR(COUNTIFS('Employee Mapping'!$J$10:$J$2009,$A211,'Employee Mapping'!$K$10:$K$2009,AJ$134,'Employee Mapping'!$L$10:$L$2009,AJ$136)/COUNTA('Employee Mapping'!$G$10:$G$2009),""))</f>
        <v/>
      </c>
      <c r="AK211" s="57">
        <f>IF(OR($A211="",AK$136=""),"",IFERROR(COUNTIFS('Employee Mapping'!$J$10:$J$2009,$A211,'Employee Mapping'!$K$10:$K$2009,AK$134,'Employee Mapping'!$L$10:$L$2009,AK$136)/COUNTA('Employee Mapping'!$G$10:$G$2009),""))</f>
        <v/>
      </c>
      <c r="AL211" s="57">
        <f>IF(OR($A211="",AL$136=""),"",IFERROR(COUNTIFS('Employee Mapping'!$J$10:$J$2009,$A211,'Employee Mapping'!$K$10:$K$2009,AL$134,'Employee Mapping'!$L$10:$L$2009,AL$136)/COUNTA('Employee Mapping'!$G$10:$G$2009),""))</f>
        <v/>
      </c>
      <c r="AM211" s="57">
        <f>IF(OR($A211="",AM$136=""),"",IFERROR(COUNTIFS('Employee Mapping'!$J$10:$J$2009,$A211,'Employee Mapping'!$K$10:$K$2009,AM$134,'Employee Mapping'!$L$10:$L$2009,AM$136)/COUNTA('Employee Mapping'!$G$10:$G$2009),""))</f>
        <v/>
      </c>
      <c r="AN211" s="57">
        <f>IF(OR($A211="",AN$136=""),"",IFERROR(COUNTIFS('Employee Mapping'!$J$10:$J$2009,$A211,'Employee Mapping'!$K$10:$K$2009,AN$134,'Employee Mapping'!$L$10:$L$2009,AN$136)/COUNTA('Employee Mapping'!$G$10:$G$2009),""))</f>
        <v/>
      </c>
      <c r="AO211" s="57">
        <f>IF(OR($A211="",AO$136=""),"",IFERROR(COUNTIFS('Employee Mapping'!$J$10:$J$2009,$A211,'Employee Mapping'!$K$10:$K$2009,AO$134,'Employee Mapping'!$L$10:$L$2009,AO$136)/COUNTA('Employee Mapping'!$G$10:$G$2009),""))</f>
        <v/>
      </c>
      <c r="AP211" s="57">
        <f>IF(OR($A211="",AP$136=""),"",IFERROR(COUNTIFS('Employee Mapping'!$J$10:$J$2009,$A211,'Employee Mapping'!$K$10:$K$2009,AP$134,'Employee Mapping'!$L$10:$L$2009,AP$136)/COUNTA('Employee Mapping'!$G$10:$G$2009),""))</f>
        <v/>
      </c>
      <c r="AQ211" s="57">
        <f>IF(OR($A211="",AQ$136=""),"",IFERROR(COUNTIFS('Employee Mapping'!$J$10:$J$2009,$A211,'Employee Mapping'!$K$10:$K$2009,AQ$134,'Employee Mapping'!$L$10:$L$2009,AQ$136)/COUNTA('Employee Mapping'!$G$10:$G$2009),""))</f>
        <v/>
      </c>
      <c r="AR211" s="57">
        <f>IF(OR($A211="",AR$136=""),"",IFERROR(COUNTIFS('Employee Mapping'!$J$10:$J$2009,$A211,'Employee Mapping'!$K$10:$K$2009,AR$134,'Employee Mapping'!$L$10:$L$2009,AR$136)/COUNTA('Employee Mapping'!$G$10:$G$2009),""))</f>
        <v/>
      </c>
      <c r="AS211" s="57">
        <f>IF(OR($A211="",AS$136=""),"",IFERROR(COUNTIFS('Employee Mapping'!$J$10:$J$2009,$A211,'Employee Mapping'!$K$10:$K$2009,AS$134,'Employee Mapping'!$L$10:$L$2009,AS$136)/COUNTA('Employee Mapping'!$G$10:$G$2009),""))</f>
        <v/>
      </c>
      <c r="AT211" s="57">
        <f>IF(OR($A211="",AT$136=""),"",IFERROR(COUNTIFS('Employee Mapping'!$J$10:$J$2009,$A211,'Employee Mapping'!$K$10:$K$2009,AT$134,'Employee Mapping'!$L$10:$L$2009,AT$136)/COUNTA('Employee Mapping'!$G$10:$G$2009),""))</f>
        <v/>
      </c>
      <c r="AU211" s="57">
        <f>IF(OR($A211="",AU$136=""),"",IFERROR(COUNTIFS('Employee Mapping'!$J$10:$J$2009,$A211,'Employee Mapping'!$K$10:$K$2009,AU$134,'Employee Mapping'!$L$10:$L$2009,AU$136)/COUNTA('Employee Mapping'!$G$10:$G$2009),""))</f>
        <v/>
      </c>
      <c r="AV211" s="57">
        <f>IF(OR($A211="",AV$136=""),"",IFERROR(COUNTIFS('Employee Mapping'!$J$10:$J$2009,$A211,'Employee Mapping'!$K$10:$K$2009,AV$134,'Employee Mapping'!$L$10:$L$2009,AV$136)/COUNTA('Employee Mapping'!$G$10:$G$2009),""))</f>
        <v/>
      </c>
      <c r="AW211" s="57">
        <f>IF(OR($A211="",AW$136=""),"",IFERROR(COUNTIFS('Employee Mapping'!$J$10:$J$2009,$A211,'Employee Mapping'!$K$10:$K$2009,AW$134,'Employee Mapping'!$L$10:$L$2009,AW$136)/COUNTA('Employee Mapping'!$G$10:$G$2009),""))</f>
        <v/>
      </c>
      <c r="AX211" s="57">
        <f>IF(OR($A211="",AX$136=""),"",IFERROR(COUNTIFS('Employee Mapping'!$J$10:$J$2009,$A211,'Employee Mapping'!$K$10:$K$2009,AX$134,'Employee Mapping'!$L$10:$L$2009,AX$136)/COUNTA('Employee Mapping'!$G$10:$G$2009),""))</f>
        <v/>
      </c>
      <c r="AY211" s="57">
        <f>IF(OR($A211="",AY$136=""),"",IFERROR(COUNTIFS('Employee Mapping'!$J$10:$J$2009,$A211,'Employee Mapping'!$K$10:$K$2009,AY$134,'Employee Mapping'!$L$10:$L$2009,AY$136)/COUNTA('Employee Mapping'!$G$10:$G$2009),""))</f>
        <v/>
      </c>
      <c r="AZ211" s="57">
        <f>IF(OR($A211="",AZ$136=""),"",IFERROR(COUNTIFS('Employee Mapping'!$J$10:$J$2009,$A211,'Employee Mapping'!$K$10:$K$2009,AZ$134,'Employee Mapping'!$L$10:$L$2009,AZ$136)/COUNTA('Employee Mapping'!$G$10:$G$2009),""))</f>
        <v/>
      </c>
      <c r="BA211" s="57">
        <f>IF(OR($A211="",BA$136=""),"",IFERROR(COUNTIFS('Employee Mapping'!$J$10:$J$2009,$A211,'Employee Mapping'!$K$10:$K$2009,BA$134,'Employee Mapping'!$L$10:$L$2009,BA$136)/COUNTA('Employee Mapping'!$G$10:$G$2009),""))</f>
        <v/>
      </c>
      <c r="BB211" s="57">
        <f>IF(OR($A211="",BB$136=""),"",IFERROR(COUNTIFS('Employee Mapping'!$J$10:$J$2009,$A211,'Employee Mapping'!$K$10:$K$2009,BB$134,'Employee Mapping'!$L$10:$L$2009,BB$136)/COUNTA('Employee Mapping'!$G$10:$G$2009),""))</f>
        <v/>
      </c>
      <c r="BC211" s="57">
        <f>IF(OR($A211="",BC$136=""),"",IFERROR(COUNTIFS('Employee Mapping'!$J$10:$J$2009,$A211,'Employee Mapping'!$K$10:$K$2009,BC$134,'Employee Mapping'!$L$10:$L$2009,BC$136)/COUNTA('Employee Mapping'!$G$10:$G$2009),""))</f>
        <v/>
      </c>
      <c r="BD211" s="57">
        <f>IF(OR($A211="",BD$136=""),"",IFERROR(COUNTIFS('Employee Mapping'!$J$10:$J$2009,$A211,'Employee Mapping'!$K$10:$K$2009,BD$134,'Employee Mapping'!$L$10:$L$2009,BD$136)/COUNTA('Employee Mapping'!$G$10:$G$2009),""))</f>
        <v/>
      </c>
      <c r="BE211" s="57">
        <f>IF(OR($A211="",BE$136=""),"",IFERROR(COUNTIFS('Employee Mapping'!$J$10:$J$2009,$A211,'Employee Mapping'!$K$10:$K$2009,BE$134,'Employee Mapping'!$L$10:$L$2009,BE$136)/COUNTA('Employee Mapping'!$G$10:$G$2009),""))</f>
        <v/>
      </c>
      <c r="BF211" s="57">
        <f>IF(OR($A211="",BF$136=""),"",IFERROR(COUNTIFS('Employee Mapping'!$J$10:$J$2009,$A211,'Employee Mapping'!$K$10:$K$2009,BF$134,'Employee Mapping'!$L$10:$L$2009,BF$136)/COUNTA('Employee Mapping'!$G$10:$G$2009),""))</f>
        <v/>
      </c>
      <c r="BG211" s="57">
        <f>IF(OR($A211="",BG$136=""),"",IFERROR(COUNTIFS('Employee Mapping'!$J$10:$J$2009,$A211,'Employee Mapping'!$K$10:$K$2009,BG$134,'Employee Mapping'!$L$10:$L$2009,BG$136)/COUNTA('Employee Mapping'!$G$10:$G$2009),""))</f>
        <v/>
      </c>
      <c r="BH211" s="57">
        <f>IF(OR($A211="",BH$136=""),"",IFERROR(COUNTIFS('Employee Mapping'!$J$10:$J$2009,$A211,'Employee Mapping'!$K$10:$K$2009,BH$134,'Employee Mapping'!$L$10:$L$2009,BH$136)/COUNTA('Employee Mapping'!$G$10:$G$2009),""))</f>
        <v/>
      </c>
      <c r="BI211" s="57">
        <f>IF(OR($A211="",BI$136=""),"",IFERROR(COUNTIFS('Employee Mapping'!$J$10:$J$2009,$A211,'Employee Mapping'!$K$10:$K$2009,BI$134,'Employee Mapping'!$L$10:$L$2009,BI$136)/COUNTA('Employee Mapping'!$G$10:$G$2009),""))</f>
        <v/>
      </c>
      <c r="BJ211" s="57">
        <f>IF(OR($A211="",BJ$136=""),"",IFERROR(COUNTIFS('Employee Mapping'!$J$10:$J$2009,$A211,'Employee Mapping'!$K$10:$K$2009,BJ$134,'Employee Mapping'!$L$10:$L$2009,BJ$136)/COUNTA('Employee Mapping'!$G$10:$G$2009),""))</f>
        <v/>
      </c>
      <c r="BK211" s="57">
        <f>IF(OR($A211="",BK$136=""),"",IFERROR(COUNTIFS('Employee Mapping'!$J$10:$J$2009,$A211,'Employee Mapping'!$K$10:$K$2009,BK$134,'Employee Mapping'!$L$10:$L$2009,BK$136)/COUNTA('Employee Mapping'!$G$10:$G$2009),""))</f>
        <v/>
      </c>
      <c r="BL211" s="57">
        <f>IF(OR($A211="",BL$136=""),"",IFERROR(COUNTIFS('Employee Mapping'!$J$10:$J$2009,$A211,'Employee Mapping'!$K$10:$K$2009,BL$134,'Employee Mapping'!$L$10:$L$2009,BL$136)/COUNTA('Employee Mapping'!$G$10:$G$2009),""))</f>
        <v/>
      </c>
      <c r="BM211" s="57">
        <f>IF(OR($A211="",BM$136=""),"",IFERROR(COUNTIFS('Employee Mapping'!$J$10:$J$2009,$A211,'Employee Mapping'!$K$10:$K$2009,BM$134,'Employee Mapping'!$L$10:$L$2009,BM$136)/COUNTA('Employee Mapping'!$G$10:$G$2009),""))</f>
        <v/>
      </c>
      <c r="BN211" s="57">
        <f>IF(OR($A211="",BN$136=""),"",IFERROR(COUNTIFS('Employee Mapping'!$J$10:$J$2009,$A211,'Employee Mapping'!$K$10:$K$2009,BN$134,'Employee Mapping'!$L$10:$L$2009,BN$136)/COUNTA('Employee Mapping'!$G$10:$G$2009),""))</f>
        <v/>
      </c>
      <c r="BO211" s="57">
        <f>IF(OR($A211="",BO$136=""),"",IFERROR(COUNTIFS('Employee Mapping'!$J$10:$J$2009,$A211,'Employee Mapping'!$K$10:$K$2009,BO$134,'Employee Mapping'!$L$10:$L$2009,BO$136)/COUNTA('Employee Mapping'!$G$10:$G$2009),""))</f>
        <v/>
      </c>
      <c r="BP211" s="57">
        <f>IF(OR($A211="",BP$136=""),"",IFERROR(COUNTIFS('Employee Mapping'!$J$10:$J$2009,$A211,'Employee Mapping'!$K$10:$K$2009,BP$134,'Employee Mapping'!$L$10:$L$2009,BP$136)/COUNTA('Employee Mapping'!$G$10:$G$2009),""))</f>
        <v/>
      </c>
      <c r="BQ211" s="57">
        <f>IF(OR($A211="",BQ$136=""),"",IFERROR(COUNTIFS('Employee Mapping'!$J$10:$J$2009,$A211,'Employee Mapping'!$K$10:$K$2009,BQ$134,'Employee Mapping'!$L$10:$L$2009,BQ$136)/COUNTA('Employee Mapping'!$G$10:$G$2009),""))</f>
        <v/>
      </c>
      <c r="BR211" s="57">
        <f>IF(OR($A211="",BR$136=""),"",IFERROR(COUNTIFS('Employee Mapping'!$J$10:$J$2009,$A211,'Employee Mapping'!$K$10:$K$2009,BR$134,'Employee Mapping'!$L$10:$L$2009,BR$136)/COUNTA('Employee Mapping'!$G$10:$G$2009),""))</f>
        <v/>
      </c>
      <c r="BS211" s="57">
        <f>IF(OR($A211="",BS$136=""),"",IFERROR(COUNTIFS('Employee Mapping'!$J$10:$J$2009,$A211,'Employee Mapping'!$K$10:$K$2009,BS$134,'Employee Mapping'!$L$10:$L$2009,BS$136)/COUNTA('Employee Mapping'!$G$10:$G$2009),""))</f>
        <v/>
      </c>
      <c r="BT211" s="57">
        <f>IF(OR($A211="",BT$136=""),"",IFERROR(COUNTIFS('Employee Mapping'!$J$10:$J$2009,$A211,'Employee Mapping'!$K$10:$K$2009,BT$134,'Employee Mapping'!$L$10:$L$2009,BT$136)/COUNTA('Employee Mapping'!$G$10:$G$2009),""))</f>
        <v/>
      </c>
      <c r="BU211" s="57">
        <f>IF(OR($A211="",BU$136=""),"",IFERROR(COUNTIFS('Employee Mapping'!$J$10:$J$2009,$A211,'Employee Mapping'!$K$10:$K$2009,BU$134,'Employee Mapping'!$L$10:$L$2009,BU$136)/COUNTA('Employee Mapping'!$G$10:$G$2009),""))</f>
        <v/>
      </c>
      <c r="BV211" s="57">
        <f>IF(OR($A211="",BV$136=""),"",IFERROR(COUNTIFS('Employee Mapping'!$J$10:$J$2009,$A211,'Employee Mapping'!$K$10:$K$2009,BV$134,'Employee Mapping'!$L$10:$L$2009,BV$136)/COUNTA('Employee Mapping'!$G$10:$G$2009),""))</f>
        <v/>
      </c>
      <c r="BW211" s="57">
        <f>IF(OR($A211="",BW$136=""),"",IFERROR(COUNTIFS('Employee Mapping'!$J$10:$J$2009,$A211,'Employee Mapping'!$K$10:$K$2009,BW$134,'Employee Mapping'!$L$10:$L$2009,BW$136)/COUNTA('Employee Mapping'!$G$10:$G$2009),""))</f>
        <v/>
      </c>
      <c r="BX211" s="57">
        <f>IF(OR($A211="",BX$136=""),"",IFERROR(COUNTIFS('Employee Mapping'!$J$10:$J$2009,$A211,'Employee Mapping'!$K$10:$K$2009,BX$134,'Employee Mapping'!$L$10:$L$2009,BX$136)/COUNTA('Employee Mapping'!$G$10:$G$2009),""))</f>
        <v/>
      </c>
      <c r="BY211" s="57">
        <f>IF(OR($A211="",BY$136=""),"",IFERROR(COUNTIFS('Employee Mapping'!$J$10:$J$2009,$A211,'Employee Mapping'!$K$10:$K$2009,BY$134,'Employee Mapping'!$L$10:$L$2009,BY$136)/COUNTA('Employee Mapping'!$G$10:$G$2009),""))</f>
        <v/>
      </c>
      <c r="BZ211" s="57">
        <f>IF(OR($A211="",BZ$136=""),"",IFERROR(COUNTIFS('Employee Mapping'!$J$10:$J$2009,$A211,'Employee Mapping'!$K$10:$K$2009,BZ$134,'Employee Mapping'!$L$10:$L$2009,BZ$136)/COUNTA('Employee Mapping'!$G$10:$G$2009),""))</f>
        <v/>
      </c>
      <c r="CA211" s="57">
        <f>IF(OR($A211="",CA$136=""),"",IFERROR(COUNTIFS('Employee Mapping'!$J$10:$J$2009,$A211,'Employee Mapping'!$K$10:$K$2009,CA$134,'Employee Mapping'!$L$10:$L$2009,CA$136)/COUNTA('Employee Mapping'!$G$10:$G$2009),""))</f>
        <v/>
      </c>
      <c r="CB211" s="57">
        <f>IF(OR($A211="",CB$136=""),"",IFERROR(COUNTIFS('Employee Mapping'!$J$10:$J$2009,$A211,'Employee Mapping'!$K$10:$K$2009,CB$134,'Employee Mapping'!$L$10:$L$2009,CB$136)/COUNTA('Employee Mapping'!$G$10:$G$2009),""))</f>
        <v/>
      </c>
      <c r="CC211" s="57">
        <f>IF(OR($A211="",CC$136=""),"",IFERROR(COUNTIFS('Employee Mapping'!$J$10:$J$2009,$A211,'Employee Mapping'!$K$10:$K$2009,CC$134,'Employee Mapping'!$L$10:$L$2009,CC$136)/COUNTA('Employee Mapping'!$G$10:$G$2009),""))</f>
        <v/>
      </c>
      <c r="CD211" s="57">
        <f>IF(OR($A211="",CD$136=""),"",IFERROR(COUNTIFS('Employee Mapping'!$J$10:$J$2009,$A211,'Employee Mapping'!$K$10:$K$2009,CD$134,'Employee Mapping'!$L$10:$L$2009,CD$136)/COUNTA('Employee Mapping'!$G$10:$G$2009),""))</f>
        <v/>
      </c>
      <c r="CE211" s="57">
        <f>IF(OR($A211="",CE$136=""),"",IFERROR(COUNTIFS('Employee Mapping'!$J$10:$J$2009,$A211,'Employee Mapping'!$K$10:$K$2009,CE$134,'Employee Mapping'!$L$10:$L$2009,CE$136)/COUNTA('Employee Mapping'!$G$10:$G$2009),""))</f>
        <v/>
      </c>
      <c r="CF211" s="57">
        <f>IF(OR($A211="",CF$136=""),"",IFERROR(COUNTIFS('Employee Mapping'!$J$10:$J$2009,$A211,'Employee Mapping'!$K$10:$K$2009,CF$134,'Employee Mapping'!$L$10:$L$2009,CF$136)/COUNTA('Employee Mapping'!$G$10:$G$2009),""))</f>
        <v/>
      </c>
      <c r="CG211" s="57">
        <f>IF(OR($A211="",CG$136=""),"",IFERROR(COUNTIFS('Employee Mapping'!$J$10:$J$2009,$A211,'Employee Mapping'!$K$10:$K$2009,CG$134,'Employee Mapping'!$L$10:$L$2009,CG$136)/COUNTA('Employee Mapping'!$G$10:$G$2009),""))</f>
        <v/>
      </c>
      <c r="CH211" s="57">
        <f>IF(OR($A211="",CH$136=""),"",IFERROR(COUNTIFS('Employee Mapping'!$J$10:$J$2009,$A211,'Employee Mapping'!$K$10:$K$2009,CH$134,'Employee Mapping'!$L$10:$L$2009,CH$136)/COUNTA('Employee Mapping'!$G$10:$G$2009),""))</f>
        <v/>
      </c>
      <c r="CI211" s="57">
        <f>IF(OR($A211="",CI$136=""),"",IFERROR(COUNTIFS('Employee Mapping'!$J$10:$J$2009,$A211,'Employee Mapping'!$K$10:$K$2009,CI$134,'Employee Mapping'!$L$10:$L$2009,CI$136)/COUNTA('Employee Mapping'!$G$10:$G$2009),""))</f>
        <v/>
      </c>
      <c r="CJ211" s="57">
        <f>IF(OR($A211="",CJ$136=""),"",IFERROR(COUNTIFS('Employee Mapping'!$J$10:$J$2009,$A211,'Employee Mapping'!$K$10:$K$2009,CJ$134,'Employee Mapping'!$L$10:$L$2009,CJ$136)/COUNTA('Employee Mapping'!$G$10:$G$2009),""))</f>
        <v/>
      </c>
      <c r="CK211" s="57">
        <f>IF(OR($A211="",CK$136=""),"",IFERROR(COUNTIFS('Employee Mapping'!$J$10:$J$2009,$A211,'Employee Mapping'!$K$10:$K$2009,CK$134,'Employee Mapping'!$L$10:$L$2009,CK$136)/COUNTA('Employee Mapping'!$G$10:$G$2009),""))</f>
        <v/>
      </c>
      <c r="CL211" s="57">
        <f>IF(OR($A211="",CL$136=""),"",IFERROR(COUNTIFS('Employee Mapping'!$J$10:$J$2009,$A211,'Employee Mapping'!$K$10:$K$2009,CL$134,'Employee Mapping'!$L$10:$L$2009,CL$136)/COUNTA('Employee Mapping'!$G$10:$G$2009),""))</f>
        <v/>
      </c>
      <c r="CM211" s="57">
        <f>IF(OR($A211="",CM$136=""),"",IFERROR(COUNTIFS('Employee Mapping'!$J$10:$J$2009,$A211,'Employee Mapping'!$K$10:$K$2009,CM$134,'Employee Mapping'!$L$10:$L$2009,CM$136)/COUNTA('Employee Mapping'!$G$10:$G$2009),""))</f>
        <v/>
      </c>
      <c r="CN211" s="57">
        <f>IF(OR($A211="",CN$136=""),"",IFERROR(COUNTIFS('Employee Mapping'!$J$10:$J$2009,$A211,'Employee Mapping'!$K$10:$K$2009,CN$134,'Employee Mapping'!$L$10:$L$2009,CN$136)/COUNTA('Employee Mapping'!$G$10:$G$2009),""))</f>
        <v/>
      </c>
      <c r="CO211" s="57">
        <f>IF(OR($A211="",CO$136=""),"",IFERROR(COUNTIFS('Employee Mapping'!$J$10:$J$2009,$A211,'Employee Mapping'!$K$10:$K$2009,CO$134,'Employee Mapping'!$L$10:$L$2009,CO$136)/COUNTA('Employee Mapping'!$G$10:$G$2009),""))</f>
        <v/>
      </c>
      <c r="CP211" s="57">
        <f>IF(OR($A211="",CP$136=""),"",IFERROR(COUNTIFS('Employee Mapping'!$J$10:$J$2009,$A211,'Employee Mapping'!$K$10:$K$2009,CP$134,'Employee Mapping'!$L$10:$L$2009,CP$136)/COUNTA('Employee Mapping'!$G$10:$G$2009),""))</f>
        <v/>
      </c>
      <c r="CQ211" s="57">
        <f>IF(OR($A211="",CQ$136=""),"",IFERROR(COUNTIFS('Employee Mapping'!$J$10:$J$2009,$A211,'Employee Mapping'!$K$10:$K$2009,CQ$134,'Employee Mapping'!$L$10:$L$2009,CQ$136)/COUNTA('Employee Mapping'!$G$10:$G$2009),""))</f>
        <v/>
      </c>
      <c r="CR211" s="57">
        <f>IF(OR($A211="",CR$136=""),"",IFERROR(COUNTIFS('Employee Mapping'!$J$10:$J$2009,$A211,'Employee Mapping'!$K$10:$K$2009,CR$134,'Employee Mapping'!$L$10:$L$2009,CR$136)/COUNTA('Employee Mapping'!$G$10:$G$2009),""))</f>
        <v/>
      </c>
      <c r="CS211" s="57">
        <f>IF(OR($A211="",CS$136=""),"",IFERROR(COUNTIFS('Employee Mapping'!$J$10:$J$2009,$A211,'Employee Mapping'!$K$10:$K$2009,CS$134,'Employee Mapping'!$L$10:$L$2009,CS$136)/COUNTA('Employee Mapping'!$G$10:$G$2009),""))</f>
        <v/>
      </c>
      <c r="CT211" s="57">
        <f>IF(OR($A211="",CT$136=""),"",IFERROR(COUNTIFS('Employee Mapping'!$J$10:$J$2009,$A211,'Employee Mapping'!$K$10:$K$2009,CT$134,'Employee Mapping'!$L$10:$L$2009,CT$136)/COUNTA('Employee Mapping'!$G$10:$G$2009),""))</f>
        <v/>
      </c>
      <c r="CU211" s="58">
        <f>IF($A211="","",SUM(C211:CT211))</f>
        <v/>
      </c>
    </row>
    <row r="212">
      <c r="A212">
        <f>IF(SETUP!$C223="","",SETUP!$C223)</f>
        <v/>
      </c>
      <c r="B212" s="9">
        <f>IF(SETUP!$C223="","",SETUP!$B223&amp;" / "&amp;SETUP!$D223)</f>
        <v/>
      </c>
      <c r="C212" s="57">
        <f>IF(OR($A212="",C$136=""),"",IFERROR(COUNTIFS('Employee Mapping'!$J$10:$J$2009,$A212,'Employee Mapping'!$K$10:$K$2009,C$134,'Employee Mapping'!$L$10:$L$2009,C$136)/COUNTA('Employee Mapping'!$G$10:$G$2009),""))</f>
        <v/>
      </c>
      <c r="D212" s="57">
        <f>IF(OR($A212="",D$136=""),"",IFERROR(COUNTIFS('Employee Mapping'!$J$10:$J$2009,$A212,'Employee Mapping'!$K$10:$K$2009,D$134,'Employee Mapping'!$L$10:$L$2009,D$136)/COUNTA('Employee Mapping'!$G$10:$G$2009),""))</f>
        <v/>
      </c>
      <c r="E212" s="57">
        <f>IF(OR($A212="",E$136=""),"",IFERROR(COUNTIFS('Employee Mapping'!$J$10:$J$2009,$A212,'Employee Mapping'!$K$10:$K$2009,E$134,'Employee Mapping'!$L$10:$L$2009,E$136)/COUNTA('Employee Mapping'!$G$10:$G$2009),""))</f>
        <v/>
      </c>
      <c r="F212" s="57">
        <f>IF(OR($A212="",F$136=""),"",IFERROR(COUNTIFS('Employee Mapping'!$J$10:$J$2009,$A212,'Employee Mapping'!$K$10:$K$2009,F$134,'Employee Mapping'!$L$10:$L$2009,F$136)/COUNTA('Employee Mapping'!$G$10:$G$2009),""))</f>
        <v/>
      </c>
      <c r="G212" s="57">
        <f>IF(OR($A212="",G$136=""),"",IFERROR(COUNTIFS('Employee Mapping'!$J$10:$J$2009,$A212,'Employee Mapping'!$K$10:$K$2009,G$134,'Employee Mapping'!$L$10:$L$2009,G$136)/COUNTA('Employee Mapping'!$G$10:$G$2009),""))</f>
        <v/>
      </c>
      <c r="H212" s="57">
        <f>IF(OR($A212="",H$136=""),"",IFERROR(COUNTIFS('Employee Mapping'!$J$10:$J$2009,$A212,'Employee Mapping'!$K$10:$K$2009,H$134,'Employee Mapping'!$L$10:$L$2009,H$136)/COUNTA('Employee Mapping'!$G$10:$G$2009),""))</f>
        <v/>
      </c>
      <c r="I212" s="57">
        <f>IF(OR($A212="",I$136=""),"",IFERROR(COUNTIFS('Employee Mapping'!$J$10:$J$2009,$A212,'Employee Mapping'!$K$10:$K$2009,I$134,'Employee Mapping'!$L$10:$L$2009,I$136)/COUNTA('Employee Mapping'!$G$10:$G$2009),""))</f>
        <v/>
      </c>
      <c r="J212" s="57">
        <f>IF(OR($A212="",J$136=""),"",IFERROR(COUNTIFS('Employee Mapping'!$J$10:$J$2009,$A212,'Employee Mapping'!$K$10:$K$2009,J$134,'Employee Mapping'!$L$10:$L$2009,J$136)/COUNTA('Employee Mapping'!$G$10:$G$2009),""))</f>
        <v/>
      </c>
      <c r="K212" s="57">
        <f>IF(OR($A212="",K$136=""),"",IFERROR(COUNTIFS('Employee Mapping'!$J$10:$J$2009,$A212,'Employee Mapping'!$K$10:$K$2009,K$134,'Employee Mapping'!$L$10:$L$2009,K$136)/COUNTA('Employee Mapping'!$G$10:$G$2009),""))</f>
        <v/>
      </c>
      <c r="L212" s="57">
        <f>IF(OR($A212="",L$136=""),"",IFERROR(COUNTIFS('Employee Mapping'!$J$10:$J$2009,$A212,'Employee Mapping'!$K$10:$K$2009,L$134,'Employee Mapping'!$L$10:$L$2009,L$136)/COUNTA('Employee Mapping'!$G$10:$G$2009),""))</f>
        <v/>
      </c>
      <c r="M212" s="57">
        <f>IF(OR($A212="",M$136=""),"",IFERROR(COUNTIFS('Employee Mapping'!$J$10:$J$2009,$A212,'Employee Mapping'!$K$10:$K$2009,M$134,'Employee Mapping'!$L$10:$L$2009,M$136)/COUNTA('Employee Mapping'!$G$10:$G$2009),""))</f>
        <v/>
      </c>
      <c r="N212" s="57">
        <f>IF(OR($A212="",N$136=""),"",IFERROR(COUNTIFS('Employee Mapping'!$J$10:$J$2009,$A212,'Employee Mapping'!$K$10:$K$2009,N$134,'Employee Mapping'!$L$10:$L$2009,N$136)/COUNTA('Employee Mapping'!$G$10:$G$2009),""))</f>
        <v/>
      </c>
      <c r="O212" s="57">
        <f>IF(OR($A212="",O$136=""),"",IFERROR(COUNTIFS('Employee Mapping'!$J$10:$J$2009,$A212,'Employee Mapping'!$K$10:$K$2009,O$134,'Employee Mapping'!$L$10:$L$2009,O$136)/COUNTA('Employee Mapping'!$G$10:$G$2009),""))</f>
        <v/>
      </c>
      <c r="P212" s="57">
        <f>IF(OR($A212="",P$136=""),"",IFERROR(COUNTIFS('Employee Mapping'!$J$10:$J$2009,$A212,'Employee Mapping'!$K$10:$K$2009,P$134,'Employee Mapping'!$L$10:$L$2009,P$136)/COUNTA('Employee Mapping'!$G$10:$G$2009),""))</f>
        <v/>
      </c>
      <c r="Q212" s="57">
        <f>IF(OR($A212="",Q$136=""),"",IFERROR(COUNTIFS('Employee Mapping'!$J$10:$J$2009,$A212,'Employee Mapping'!$K$10:$K$2009,Q$134,'Employee Mapping'!$L$10:$L$2009,Q$136)/COUNTA('Employee Mapping'!$G$10:$G$2009),""))</f>
        <v/>
      </c>
      <c r="R212" s="57">
        <f>IF(OR($A212="",R$136=""),"",IFERROR(COUNTIFS('Employee Mapping'!$J$10:$J$2009,$A212,'Employee Mapping'!$K$10:$K$2009,R$134,'Employee Mapping'!$L$10:$L$2009,R$136)/COUNTA('Employee Mapping'!$G$10:$G$2009),""))</f>
        <v/>
      </c>
      <c r="S212" s="57">
        <f>IF(OR($A212="",S$136=""),"",IFERROR(COUNTIFS('Employee Mapping'!$J$10:$J$2009,$A212,'Employee Mapping'!$K$10:$K$2009,S$134,'Employee Mapping'!$L$10:$L$2009,S$136)/COUNTA('Employee Mapping'!$G$10:$G$2009),""))</f>
        <v/>
      </c>
      <c r="T212" s="57">
        <f>IF(OR($A212="",T$136=""),"",IFERROR(COUNTIFS('Employee Mapping'!$J$10:$J$2009,$A212,'Employee Mapping'!$K$10:$K$2009,T$134,'Employee Mapping'!$L$10:$L$2009,T$136)/COUNTA('Employee Mapping'!$G$10:$G$2009),""))</f>
        <v/>
      </c>
      <c r="U212" s="57">
        <f>IF(OR($A212="",U$136=""),"",IFERROR(COUNTIFS('Employee Mapping'!$J$10:$J$2009,$A212,'Employee Mapping'!$K$10:$K$2009,U$134,'Employee Mapping'!$L$10:$L$2009,U$136)/COUNTA('Employee Mapping'!$G$10:$G$2009),""))</f>
        <v/>
      </c>
      <c r="V212" s="57">
        <f>IF(OR($A212="",V$136=""),"",IFERROR(COUNTIFS('Employee Mapping'!$J$10:$J$2009,$A212,'Employee Mapping'!$K$10:$K$2009,V$134,'Employee Mapping'!$L$10:$L$2009,V$136)/COUNTA('Employee Mapping'!$G$10:$G$2009),""))</f>
        <v/>
      </c>
      <c r="W212" s="57">
        <f>IF(OR($A212="",W$136=""),"",IFERROR(COUNTIFS('Employee Mapping'!$J$10:$J$2009,$A212,'Employee Mapping'!$K$10:$K$2009,W$134,'Employee Mapping'!$L$10:$L$2009,W$136)/COUNTA('Employee Mapping'!$G$10:$G$2009),""))</f>
        <v/>
      </c>
      <c r="X212" s="57">
        <f>IF(OR($A212="",X$136=""),"",IFERROR(COUNTIFS('Employee Mapping'!$J$10:$J$2009,$A212,'Employee Mapping'!$K$10:$K$2009,X$134,'Employee Mapping'!$L$10:$L$2009,X$136)/COUNTA('Employee Mapping'!$G$10:$G$2009),""))</f>
        <v/>
      </c>
      <c r="Y212" s="57">
        <f>IF(OR($A212="",Y$136=""),"",IFERROR(COUNTIFS('Employee Mapping'!$J$10:$J$2009,$A212,'Employee Mapping'!$K$10:$K$2009,Y$134,'Employee Mapping'!$L$10:$L$2009,Y$136)/COUNTA('Employee Mapping'!$G$10:$G$2009),""))</f>
        <v/>
      </c>
      <c r="Z212" s="57">
        <f>IF(OR($A212="",Z$136=""),"",IFERROR(COUNTIFS('Employee Mapping'!$J$10:$J$2009,$A212,'Employee Mapping'!$K$10:$K$2009,Z$134,'Employee Mapping'!$L$10:$L$2009,Z$136)/COUNTA('Employee Mapping'!$G$10:$G$2009),""))</f>
        <v/>
      </c>
      <c r="AA212" s="57">
        <f>IF(OR($A212="",AA$136=""),"",IFERROR(COUNTIFS('Employee Mapping'!$J$10:$J$2009,$A212,'Employee Mapping'!$K$10:$K$2009,AA$134,'Employee Mapping'!$L$10:$L$2009,AA$136)/COUNTA('Employee Mapping'!$G$10:$G$2009),""))</f>
        <v/>
      </c>
      <c r="AB212" s="57">
        <f>IF(OR($A212="",AB$136=""),"",IFERROR(COUNTIFS('Employee Mapping'!$J$10:$J$2009,$A212,'Employee Mapping'!$K$10:$K$2009,AB$134,'Employee Mapping'!$L$10:$L$2009,AB$136)/COUNTA('Employee Mapping'!$G$10:$G$2009),""))</f>
        <v/>
      </c>
      <c r="AC212" s="57">
        <f>IF(OR($A212="",AC$136=""),"",IFERROR(COUNTIFS('Employee Mapping'!$J$10:$J$2009,$A212,'Employee Mapping'!$K$10:$K$2009,AC$134,'Employee Mapping'!$L$10:$L$2009,AC$136)/COUNTA('Employee Mapping'!$G$10:$G$2009),""))</f>
        <v/>
      </c>
      <c r="AD212" s="57">
        <f>IF(OR($A212="",AD$136=""),"",IFERROR(COUNTIFS('Employee Mapping'!$J$10:$J$2009,$A212,'Employee Mapping'!$K$10:$K$2009,AD$134,'Employee Mapping'!$L$10:$L$2009,AD$136)/COUNTA('Employee Mapping'!$G$10:$G$2009),""))</f>
        <v/>
      </c>
      <c r="AE212" s="57">
        <f>IF(OR($A212="",AE$136=""),"",IFERROR(COUNTIFS('Employee Mapping'!$J$10:$J$2009,$A212,'Employee Mapping'!$K$10:$K$2009,AE$134,'Employee Mapping'!$L$10:$L$2009,AE$136)/COUNTA('Employee Mapping'!$G$10:$G$2009),""))</f>
        <v/>
      </c>
      <c r="AF212" s="57">
        <f>IF(OR($A212="",AF$136=""),"",IFERROR(COUNTIFS('Employee Mapping'!$J$10:$J$2009,$A212,'Employee Mapping'!$K$10:$K$2009,AF$134,'Employee Mapping'!$L$10:$L$2009,AF$136)/COUNTA('Employee Mapping'!$G$10:$G$2009),""))</f>
        <v/>
      </c>
      <c r="AG212" s="57">
        <f>IF(OR($A212="",AG$136=""),"",IFERROR(COUNTIFS('Employee Mapping'!$J$10:$J$2009,$A212,'Employee Mapping'!$K$10:$K$2009,AG$134,'Employee Mapping'!$L$10:$L$2009,AG$136)/COUNTA('Employee Mapping'!$G$10:$G$2009),""))</f>
        <v/>
      </c>
      <c r="AH212" s="57">
        <f>IF(OR($A212="",AH$136=""),"",IFERROR(COUNTIFS('Employee Mapping'!$J$10:$J$2009,$A212,'Employee Mapping'!$K$10:$K$2009,AH$134,'Employee Mapping'!$L$10:$L$2009,AH$136)/COUNTA('Employee Mapping'!$G$10:$G$2009),""))</f>
        <v/>
      </c>
      <c r="AI212" s="57">
        <f>IF(OR($A212="",AI$136=""),"",IFERROR(COUNTIFS('Employee Mapping'!$J$10:$J$2009,$A212,'Employee Mapping'!$K$10:$K$2009,AI$134,'Employee Mapping'!$L$10:$L$2009,AI$136)/COUNTA('Employee Mapping'!$G$10:$G$2009),""))</f>
        <v/>
      </c>
      <c r="AJ212" s="57">
        <f>IF(OR($A212="",AJ$136=""),"",IFERROR(COUNTIFS('Employee Mapping'!$J$10:$J$2009,$A212,'Employee Mapping'!$K$10:$K$2009,AJ$134,'Employee Mapping'!$L$10:$L$2009,AJ$136)/COUNTA('Employee Mapping'!$G$10:$G$2009),""))</f>
        <v/>
      </c>
      <c r="AK212" s="57">
        <f>IF(OR($A212="",AK$136=""),"",IFERROR(COUNTIFS('Employee Mapping'!$J$10:$J$2009,$A212,'Employee Mapping'!$K$10:$K$2009,AK$134,'Employee Mapping'!$L$10:$L$2009,AK$136)/COUNTA('Employee Mapping'!$G$10:$G$2009),""))</f>
        <v/>
      </c>
      <c r="AL212" s="57">
        <f>IF(OR($A212="",AL$136=""),"",IFERROR(COUNTIFS('Employee Mapping'!$J$10:$J$2009,$A212,'Employee Mapping'!$K$10:$K$2009,AL$134,'Employee Mapping'!$L$10:$L$2009,AL$136)/COUNTA('Employee Mapping'!$G$10:$G$2009),""))</f>
        <v/>
      </c>
      <c r="AM212" s="57">
        <f>IF(OR($A212="",AM$136=""),"",IFERROR(COUNTIFS('Employee Mapping'!$J$10:$J$2009,$A212,'Employee Mapping'!$K$10:$K$2009,AM$134,'Employee Mapping'!$L$10:$L$2009,AM$136)/COUNTA('Employee Mapping'!$G$10:$G$2009),""))</f>
        <v/>
      </c>
      <c r="AN212" s="57">
        <f>IF(OR($A212="",AN$136=""),"",IFERROR(COUNTIFS('Employee Mapping'!$J$10:$J$2009,$A212,'Employee Mapping'!$K$10:$K$2009,AN$134,'Employee Mapping'!$L$10:$L$2009,AN$136)/COUNTA('Employee Mapping'!$G$10:$G$2009),""))</f>
        <v/>
      </c>
      <c r="AO212" s="57">
        <f>IF(OR($A212="",AO$136=""),"",IFERROR(COUNTIFS('Employee Mapping'!$J$10:$J$2009,$A212,'Employee Mapping'!$K$10:$K$2009,AO$134,'Employee Mapping'!$L$10:$L$2009,AO$136)/COUNTA('Employee Mapping'!$G$10:$G$2009),""))</f>
        <v/>
      </c>
      <c r="AP212" s="57">
        <f>IF(OR($A212="",AP$136=""),"",IFERROR(COUNTIFS('Employee Mapping'!$J$10:$J$2009,$A212,'Employee Mapping'!$K$10:$K$2009,AP$134,'Employee Mapping'!$L$10:$L$2009,AP$136)/COUNTA('Employee Mapping'!$G$10:$G$2009),""))</f>
        <v/>
      </c>
      <c r="AQ212" s="57">
        <f>IF(OR($A212="",AQ$136=""),"",IFERROR(COUNTIFS('Employee Mapping'!$J$10:$J$2009,$A212,'Employee Mapping'!$K$10:$K$2009,AQ$134,'Employee Mapping'!$L$10:$L$2009,AQ$136)/COUNTA('Employee Mapping'!$G$10:$G$2009),""))</f>
        <v/>
      </c>
      <c r="AR212" s="57">
        <f>IF(OR($A212="",AR$136=""),"",IFERROR(COUNTIFS('Employee Mapping'!$J$10:$J$2009,$A212,'Employee Mapping'!$K$10:$K$2009,AR$134,'Employee Mapping'!$L$10:$L$2009,AR$136)/COUNTA('Employee Mapping'!$G$10:$G$2009),""))</f>
        <v/>
      </c>
      <c r="AS212" s="57">
        <f>IF(OR($A212="",AS$136=""),"",IFERROR(COUNTIFS('Employee Mapping'!$J$10:$J$2009,$A212,'Employee Mapping'!$K$10:$K$2009,AS$134,'Employee Mapping'!$L$10:$L$2009,AS$136)/COUNTA('Employee Mapping'!$G$10:$G$2009),""))</f>
        <v/>
      </c>
      <c r="AT212" s="57">
        <f>IF(OR($A212="",AT$136=""),"",IFERROR(COUNTIFS('Employee Mapping'!$J$10:$J$2009,$A212,'Employee Mapping'!$K$10:$K$2009,AT$134,'Employee Mapping'!$L$10:$L$2009,AT$136)/COUNTA('Employee Mapping'!$G$10:$G$2009),""))</f>
        <v/>
      </c>
      <c r="AU212" s="57">
        <f>IF(OR($A212="",AU$136=""),"",IFERROR(COUNTIFS('Employee Mapping'!$J$10:$J$2009,$A212,'Employee Mapping'!$K$10:$K$2009,AU$134,'Employee Mapping'!$L$10:$L$2009,AU$136)/COUNTA('Employee Mapping'!$G$10:$G$2009),""))</f>
        <v/>
      </c>
      <c r="AV212" s="57">
        <f>IF(OR($A212="",AV$136=""),"",IFERROR(COUNTIFS('Employee Mapping'!$J$10:$J$2009,$A212,'Employee Mapping'!$K$10:$K$2009,AV$134,'Employee Mapping'!$L$10:$L$2009,AV$136)/COUNTA('Employee Mapping'!$G$10:$G$2009),""))</f>
        <v/>
      </c>
      <c r="AW212" s="57">
        <f>IF(OR($A212="",AW$136=""),"",IFERROR(COUNTIFS('Employee Mapping'!$J$10:$J$2009,$A212,'Employee Mapping'!$K$10:$K$2009,AW$134,'Employee Mapping'!$L$10:$L$2009,AW$136)/COUNTA('Employee Mapping'!$G$10:$G$2009),""))</f>
        <v/>
      </c>
      <c r="AX212" s="57">
        <f>IF(OR($A212="",AX$136=""),"",IFERROR(COUNTIFS('Employee Mapping'!$J$10:$J$2009,$A212,'Employee Mapping'!$K$10:$K$2009,AX$134,'Employee Mapping'!$L$10:$L$2009,AX$136)/COUNTA('Employee Mapping'!$G$10:$G$2009),""))</f>
        <v/>
      </c>
      <c r="AY212" s="57">
        <f>IF(OR($A212="",AY$136=""),"",IFERROR(COUNTIFS('Employee Mapping'!$J$10:$J$2009,$A212,'Employee Mapping'!$K$10:$K$2009,AY$134,'Employee Mapping'!$L$10:$L$2009,AY$136)/COUNTA('Employee Mapping'!$G$10:$G$2009),""))</f>
        <v/>
      </c>
      <c r="AZ212" s="57">
        <f>IF(OR($A212="",AZ$136=""),"",IFERROR(COUNTIFS('Employee Mapping'!$J$10:$J$2009,$A212,'Employee Mapping'!$K$10:$K$2009,AZ$134,'Employee Mapping'!$L$10:$L$2009,AZ$136)/COUNTA('Employee Mapping'!$G$10:$G$2009),""))</f>
        <v/>
      </c>
      <c r="BA212" s="57">
        <f>IF(OR($A212="",BA$136=""),"",IFERROR(COUNTIFS('Employee Mapping'!$J$10:$J$2009,$A212,'Employee Mapping'!$K$10:$K$2009,BA$134,'Employee Mapping'!$L$10:$L$2009,BA$136)/COUNTA('Employee Mapping'!$G$10:$G$2009),""))</f>
        <v/>
      </c>
      <c r="BB212" s="57">
        <f>IF(OR($A212="",BB$136=""),"",IFERROR(COUNTIFS('Employee Mapping'!$J$10:$J$2009,$A212,'Employee Mapping'!$K$10:$K$2009,BB$134,'Employee Mapping'!$L$10:$L$2009,BB$136)/COUNTA('Employee Mapping'!$G$10:$G$2009),""))</f>
        <v/>
      </c>
      <c r="BC212" s="57">
        <f>IF(OR($A212="",BC$136=""),"",IFERROR(COUNTIFS('Employee Mapping'!$J$10:$J$2009,$A212,'Employee Mapping'!$K$10:$K$2009,BC$134,'Employee Mapping'!$L$10:$L$2009,BC$136)/COUNTA('Employee Mapping'!$G$10:$G$2009),""))</f>
        <v/>
      </c>
      <c r="BD212" s="57">
        <f>IF(OR($A212="",BD$136=""),"",IFERROR(COUNTIFS('Employee Mapping'!$J$10:$J$2009,$A212,'Employee Mapping'!$K$10:$K$2009,BD$134,'Employee Mapping'!$L$10:$L$2009,BD$136)/COUNTA('Employee Mapping'!$G$10:$G$2009),""))</f>
        <v/>
      </c>
      <c r="BE212" s="57">
        <f>IF(OR($A212="",BE$136=""),"",IFERROR(COUNTIFS('Employee Mapping'!$J$10:$J$2009,$A212,'Employee Mapping'!$K$10:$K$2009,BE$134,'Employee Mapping'!$L$10:$L$2009,BE$136)/COUNTA('Employee Mapping'!$G$10:$G$2009),""))</f>
        <v/>
      </c>
      <c r="BF212" s="57">
        <f>IF(OR($A212="",BF$136=""),"",IFERROR(COUNTIFS('Employee Mapping'!$J$10:$J$2009,$A212,'Employee Mapping'!$K$10:$K$2009,BF$134,'Employee Mapping'!$L$10:$L$2009,BF$136)/COUNTA('Employee Mapping'!$G$10:$G$2009),""))</f>
        <v/>
      </c>
      <c r="BG212" s="57">
        <f>IF(OR($A212="",BG$136=""),"",IFERROR(COUNTIFS('Employee Mapping'!$J$10:$J$2009,$A212,'Employee Mapping'!$K$10:$K$2009,BG$134,'Employee Mapping'!$L$10:$L$2009,BG$136)/COUNTA('Employee Mapping'!$G$10:$G$2009),""))</f>
        <v/>
      </c>
      <c r="BH212" s="57">
        <f>IF(OR($A212="",BH$136=""),"",IFERROR(COUNTIFS('Employee Mapping'!$J$10:$J$2009,$A212,'Employee Mapping'!$K$10:$K$2009,BH$134,'Employee Mapping'!$L$10:$L$2009,BH$136)/COUNTA('Employee Mapping'!$G$10:$G$2009),""))</f>
        <v/>
      </c>
      <c r="BI212" s="57">
        <f>IF(OR($A212="",BI$136=""),"",IFERROR(COUNTIFS('Employee Mapping'!$J$10:$J$2009,$A212,'Employee Mapping'!$K$10:$K$2009,BI$134,'Employee Mapping'!$L$10:$L$2009,BI$136)/COUNTA('Employee Mapping'!$G$10:$G$2009),""))</f>
        <v/>
      </c>
      <c r="BJ212" s="57">
        <f>IF(OR($A212="",BJ$136=""),"",IFERROR(COUNTIFS('Employee Mapping'!$J$10:$J$2009,$A212,'Employee Mapping'!$K$10:$K$2009,BJ$134,'Employee Mapping'!$L$10:$L$2009,BJ$136)/COUNTA('Employee Mapping'!$G$10:$G$2009),""))</f>
        <v/>
      </c>
      <c r="BK212" s="57">
        <f>IF(OR($A212="",BK$136=""),"",IFERROR(COUNTIFS('Employee Mapping'!$J$10:$J$2009,$A212,'Employee Mapping'!$K$10:$K$2009,BK$134,'Employee Mapping'!$L$10:$L$2009,BK$136)/COUNTA('Employee Mapping'!$G$10:$G$2009),""))</f>
        <v/>
      </c>
      <c r="BL212" s="57">
        <f>IF(OR($A212="",BL$136=""),"",IFERROR(COUNTIFS('Employee Mapping'!$J$10:$J$2009,$A212,'Employee Mapping'!$K$10:$K$2009,BL$134,'Employee Mapping'!$L$10:$L$2009,BL$136)/COUNTA('Employee Mapping'!$G$10:$G$2009),""))</f>
        <v/>
      </c>
      <c r="BM212" s="57">
        <f>IF(OR($A212="",BM$136=""),"",IFERROR(COUNTIFS('Employee Mapping'!$J$10:$J$2009,$A212,'Employee Mapping'!$K$10:$K$2009,BM$134,'Employee Mapping'!$L$10:$L$2009,BM$136)/COUNTA('Employee Mapping'!$G$10:$G$2009),""))</f>
        <v/>
      </c>
      <c r="BN212" s="57">
        <f>IF(OR($A212="",BN$136=""),"",IFERROR(COUNTIFS('Employee Mapping'!$J$10:$J$2009,$A212,'Employee Mapping'!$K$10:$K$2009,BN$134,'Employee Mapping'!$L$10:$L$2009,BN$136)/COUNTA('Employee Mapping'!$G$10:$G$2009),""))</f>
        <v/>
      </c>
      <c r="BO212" s="57">
        <f>IF(OR($A212="",BO$136=""),"",IFERROR(COUNTIFS('Employee Mapping'!$J$10:$J$2009,$A212,'Employee Mapping'!$K$10:$K$2009,BO$134,'Employee Mapping'!$L$10:$L$2009,BO$136)/COUNTA('Employee Mapping'!$G$10:$G$2009),""))</f>
        <v/>
      </c>
      <c r="BP212" s="57">
        <f>IF(OR($A212="",BP$136=""),"",IFERROR(COUNTIFS('Employee Mapping'!$J$10:$J$2009,$A212,'Employee Mapping'!$K$10:$K$2009,BP$134,'Employee Mapping'!$L$10:$L$2009,BP$136)/COUNTA('Employee Mapping'!$G$10:$G$2009),""))</f>
        <v/>
      </c>
      <c r="BQ212" s="57">
        <f>IF(OR($A212="",BQ$136=""),"",IFERROR(COUNTIFS('Employee Mapping'!$J$10:$J$2009,$A212,'Employee Mapping'!$K$10:$K$2009,BQ$134,'Employee Mapping'!$L$10:$L$2009,BQ$136)/COUNTA('Employee Mapping'!$G$10:$G$2009),""))</f>
        <v/>
      </c>
      <c r="BR212" s="57">
        <f>IF(OR($A212="",BR$136=""),"",IFERROR(COUNTIFS('Employee Mapping'!$J$10:$J$2009,$A212,'Employee Mapping'!$K$10:$K$2009,BR$134,'Employee Mapping'!$L$10:$L$2009,BR$136)/COUNTA('Employee Mapping'!$G$10:$G$2009),""))</f>
        <v/>
      </c>
      <c r="BS212" s="57">
        <f>IF(OR($A212="",BS$136=""),"",IFERROR(COUNTIFS('Employee Mapping'!$J$10:$J$2009,$A212,'Employee Mapping'!$K$10:$K$2009,BS$134,'Employee Mapping'!$L$10:$L$2009,BS$136)/COUNTA('Employee Mapping'!$G$10:$G$2009),""))</f>
        <v/>
      </c>
      <c r="BT212" s="57">
        <f>IF(OR($A212="",BT$136=""),"",IFERROR(COUNTIFS('Employee Mapping'!$J$10:$J$2009,$A212,'Employee Mapping'!$K$10:$K$2009,BT$134,'Employee Mapping'!$L$10:$L$2009,BT$136)/COUNTA('Employee Mapping'!$G$10:$G$2009),""))</f>
        <v/>
      </c>
      <c r="BU212" s="57">
        <f>IF(OR($A212="",BU$136=""),"",IFERROR(COUNTIFS('Employee Mapping'!$J$10:$J$2009,$A212,'Employee Mapping'!$K$10:$K$2009,BU$134,'Employee Mapping'!$L$10:$L$2009,BU$136)/COUNTA('Employee Mapping'!$G$10:$G$2009),""))</f>
        <v/>
      </c>
      <c r="BV212" s="57">
        <f>IF(OR($A212="",BV$136=""),"",IFERROR(COUNTIFS('Employee Mapping'!$J$10:$J$2009,$A212,'Employee Mapping'!$K$10:$K$2009,BV$134,'Employee Mapping'!$L$10:$L$2009,BV$136)/COUNTA('Employee Mapping'!$G$10:$G$2009),""))</f>
        <v/>
      </c>
      <c r="BW212" s="57">
        <f>IF(OR($A212="",BW$136=""),"",IFERROR(COUNTIFS('Employee Mapping'!$J$10:$J$2009,$A212,'Employee Mapping'!$K$10:$K$2009,BW$134,'Employee Mapping'!$L$10:$L$2009,BW$136)/COUNTA('Employee Mapping'!$G$10:$G$2009),""))</f>
        <v/>
      </c>
      <c r="BX212" s="57">
        <f>IF(OR($A212="",BX$136=""),"",IFERROR(COUNTIFS('Employee Mapping'!$J$10:$J$2009,$A212,'Employee Mapping'!$K$10:$K$2009,BX$134,'Employee Mapping'!$L$10:$L$2009,BX$136)/COUNTA('Employee Mapping'!$G$10:$G$2009),""))</f>
        <v/>
      </c>
      <c r="BY212" s="57">
        <f>IF(OR($A212="",BY$136=""),"",IFERROR(COUNTIFS('Employee Mapping'!$J$10:$J$2009,$A212,'Employee Mapping'!$K$10:$K$2009,BY$134,'Employee Mapping'!$L$10:$L$2009,BY$136)/COUNTA('Employee Mapping'!$G$10:$G$2009),""))</f>
        <v/>
      </c>
      <c r="BZ212" s="57">
        <f>IF(OR($A212="",BZ$136=""),"",IFERROR(COUNTIFS('Employee Mapping'!$J$10:$J$2009,$A212,'Employee Mapping'!$K$10:$K$2009,BZ$134,'Employee Mapping'!$L$10:$L$2009,BZ$136)/COUNTA('Employee Mapping'!$G$10:$G$2009),""))</f>
        <v/>
      </c>
      <c r="CA212" s="57">
        <f>IF(OR($A212="",CA$136=""),"",IFERROR(COUNTIFS('Employee Mapping'!$J$10:$J$2009,$A212,'Employee Mapping'!$K$10:$K$2009,CA$134,'Employee Mapping'!$L$10:$L$2009,CA$136)/COUNTA('Employee Mapping'!$G$10:$G$2009),""))</f>
        <v/>
      </c>
      <c r="CB212" s="57">
        <f>IF(OR($A212="",CB$136=""),"",IFERROR(COUNTIFS('Employee Mapping'!$J$10:$J$2009,$A212,'Employee Mapping'!$K$10:$K$2009,CB$134,'Employee Mapping'!$L$10:$L$2009,CB$136)/COUNTA('Employee Mapping'!$G$10:$G$2009),""))</f>
        <v/>
      </c>
      <c r="CC212" s="57">
        <f>IF(OR($A212="",CC$136=""),"",IFERROR(COUNTIFS('Employee Mapping'!$J$10:$J$2009,$A212,'Employee Mapping'!$K$10:$K$2009,CC$134,'Employee Mapping'!$L$10:$L$2009,CC$136)/COUNTA('Employee Mapping'!$G$10:$G$2009),""))</f>
        <v/>
      </c>
      <c r="CD212" s="57">
        <f>IF(OR($A212="",CD$136=""),"",IFERROR(COUNTIFS('Employee Mapping'!$J$10:$J$2009,$A212,'Employee Mapping'!$K$10:$K$2009,CD$134,'Employee Mapping'!$L$10:$L$2009,CD$136)/COUNTA('Employee Mapping'!$G$10:$G$2009),""))</f>
        <v/>
      </c>
      <c r="CE212" s="57">
        <f>IF(OR($A212="",CE$136=""),"",IFERROR(COUNTIFS('Employee Mapping'!$J$10:$J$2009,$A212,'Employee Mapping'!$K$10:$K$2009,CE$134,'Employee Mapping'!$L$10:$L$2009,CE$136)/COUNTA('Employee Mapping'!$G$10:$G$2009),""))</f>
        <v/>
      </c>
      <c r="CF212" s="57">
        <f>IF(OR($A212="",CF$136=""),"",IFERROR(COUNTIFS('Employee Mapping'!$J$10:$J$2009,$A212,'Employee Mapping'!$K$10:$K$2009,CF$134,'Employee Mapping'!$L$10:$L$2009,CF$136)/COUNTA('Employee Mapping'!$G$10:$G$2009),""))</f>
        <v/>
      </c>
      <c r="CG212" s="57">
        <f>IF(OR($A212="",CG$136=""),"",IFERROR(COUNTIFS('Employee Mapping'!$J$10:$J$2009,$A212,'Employee Mapping'!$K$10:$K$2009,CG$134,'Employee Mapping'!$L$10:$L$2009,CG$136)/COUNTA('Employee Mapping'!$G$10:$G$2009),""))</f>
        <v/>
      </c>
      <c r="CH212" s="57">
        <f>IF(OR($A212="",CH$136=""),"",IFERROR(COUNTIFS('Employee Mapping'!$J$10:$J$2009,$A212,'Employee Mapping'!$K$10:$K$2009,CH$134,'Employee Mapping'!$L$10:$L$2009,CH$136)/COUNTA('Employee Mapping'!$G$10:$G$2009),""))</f>
        <v/>
      </c>
      <c r="CI212" s="57">
        <f>IF(OR($A212="",CI$136=""),"",IFERROR(COUNTIFS('Employee Mapping'!$J$10:$J$2009,$A212,'Employee Mapping'!$K$10:$K$2009,CI$134,'Employee Mapping'!$L$10:$L$2009,CI$136)/COUNTA('Employee Mapping'!$G$10:$G$2009),""))</f>
        <v/>
      </c>
      <c r="CJ212" s="57">
        <f>IF(OR($A212="",CJ$136=""),"",IFERROR(COUNTIFS('Employee Mapping'!$J$10:$J$2009,$A212,'Employee Mapping'!$K$10:$K$2009,CJ$134,'Employee Mapping'!$L$10:$L$2009,CJ$136)/COUNTA('Employee Mapping'!$G$10:$G$2009),""))</f>
        <v/>
      </c>
      <c r="CK212" s="57">
        <f>IF(OR($A212="",CK$136=""),"",IFERROR(COUNTIFS('Employee Mapping'!$J$10:$J$2009,$A212,'Employee Mapping'!$K$10:$K$2009,CK$134,'Employee Mapping'!$L$10:$L$2009,CK$136)/COUNTA('Employee Mapping'!$G$10:$G$2009),""))</f>
        <v/>
      </c>
      <c r="CL212" s="57">
        <f>IF(OR($A212="",CL$136=""),"",IFERROR(COUNTIFS('Employee Mapping'!$J$10:$J$2009,$A212,'Employee Mapping'!$K$10:$K$2009,CL$134,'Employee Mapping'!$L$10:$L$2009,CL$136)/COUNTA('Employee Mapping'!$G$10:$G$2009),""))</f>
        <v/>
      </c>
      <c r="CM212" s="57">
        <f>IF(OR($A212="",CM$136=""),"",IFERROR(COUNTIFS('Employee Mapping'!$J$10:$J$2009,$A212,'Employee Mapping'!$K$10:$K$2009,CM$134,'Employee Mapping'!$L$10:$L$2009,CM$136)/COUNTA('Employee Mapping'!$G$10:$G$2009),""))</f>
        <v/>
      </c>
      <c r="CN212" s="57">
        <f>IF(OR($A212="",CN$136=""),"",IFERROR(COUNTIFS('Employee Mapping'!$J$10:$J$2009,$A212,'Employee Mapping'!$K$10:$K$2009,CN$134,'Employee Mapping'!$L$10:$L$2009,CN$136)/COUNTA('Employee Mapping'!$G$10:$G$2009),""))</f>
        <v/>
      </c>
      <c r="CO212" s="57">
        <f>IF(OR($A212="",CO$136=""),"",IFERROR(COUNTIFS('Employee Mapping'!$J$10:$J$2009,$A212,'Employee Mapping'!$K$10:$K$2009,CO$134,'Employee Mapping'!$L$10:$L$2009,CO$136)/COUNTA('Employee Mapping'!$G$10:$G$2009),""))</f>
        <v/>
      </c>
      <c r="CP212" s="57">
        <f>IF(OR($A212="",CP$136=""),"",IFERROR(COUNTIFS('Employee Mapping'!$J$10:$J$2009,$A212,'Employee Mapping'!$K$10:$K$2009,CP$134,'Employee Mapping'!$L$10:$L$2009,CP$136)/COUNTA('Employee Mapping'!$G$10:$G$2009),""))</f>
        <v/>
      </c>
      <c r="CQ212" s="57">
        <f>IF(OR($A212="",CQ$136=""),"",IFERROR(COUNTIFS('Employee Mapping'!$J$10:$J$2009,$A212,'Employee Mapping'!$K$10:$K$2009,CQ$134,'Employee Mapping'!$L$10:$L$2009,CQ$136)/COUNTA('Employee Mapping'!$G$10:$G$2009),""))</f>
        <v/>
      </c>
      <c r="CR212" s="57">
        <f>IF(OR($A212="",CR$136=""),"",IFERROR(COUNTIFS('Employee Mapping'!$J$10:$J$2009,$A212,'Employee Mapping'!$K$10:$K$2009,CR$134,'Employee Mapping'!$L$10:$L$2009,CR$136)/COUNTA('Employee Mapping'!$G$10:$G$2009),""))</f>
        <v/>
      </c>
      <c r="CS212" s="57">
        <f>IF(OR($A212="",CS$136=""),"",IFERROR(COUNTIFS('Employee Mapping'!$J$10:$J$2009,$A212,'Employee Mapping'!$K$10:$K$2009,CS$134,'Employee Mapping'!$L$10:$L$2009,CS$136)/COUNTA('Employee Mapping'!$G$10:$G$2009),""))</f>
        <v/>
      </c>
      <c r="CT212" s="57">
        <f>IF(OR($A212="",CT$136=""),"",IFERROR(COUNTIFS('Employee Mapping'!$J$10:$J$2009,$A212,'Employee Mapping'!$K$10:$K$2009,CT$134,'Employee Mapping'!$L$10:$L$2009,CT$136)/COUNTA('Employee Mapping'!$G$10:$G$2009),""))</f>
        <v/>
      </c>
      <c r="CU212" s="58">
        <f>IF($A212="","",SUM(C212:CT212))</f>
        <v/>
      </c>
    </row>
    <row r="213">
      <c r="A213">
        <f>IF(SETUP!$C224="","",SETUP!$C224)</f>
        <v/>
      </c>
      <c r="B213" s="9">
        <f>IF(SETUP!$C224="","",SETUP!$B224&amp;" / "&amp;SETUP!$D224)</f>
        <v/>
      </c>
      <c r="C213" s="57">
        <f>IF(OR($A213="",C$136=""),"",IFERROR(COUNTIFS('Employee Mapping'!$J$10:$J$2009,$A213,'Employee Mapping'!$K$10:$K$2009,C$134,'Employee Mapping'!$L$10:$L$2009,C$136)/COUNTA('Employee Mapping'!$G$10:$G$2009),""))</f>
        <v/>
      </c>
      <c r="D213" s="57">
        <f>IF(OR($A213="",D$136=""),"",IFERROR(COUNTIFS('Employee Mapping'!$J$10:$J$2009,$A213,'Employee Mapping'!$K$10:$K$2009,D$134,'Employee Mapping'!$L$10:$L$2009,D$136)/COUNTA('Employee Mapping'!$G$10:$G$2009),""))</f>
        <v/>
      </c>
      <c r="E213" s="57">
        <f>IF(OR($A213="",E$136=""),"",IFERROR(COUNTIFS('Employee Mapping'!$J$10:$J$2009,$A213,'Employee Mapping'!$K$10:$K$2009,E$134,'Employee Mapping'!$L$10:$L$2009,E$136)/COUNTA('Employee Mapping'!$G$10:$G$2009),""))</f>
        <v/>
      </c>
      <c r="F213" s="57">
        <f>IF(OR($A213="",F$136=""),"",IFERROR(COUNTIFS('Employee Mapping'!$J$10:$J$2009,$A213,'Employee Mapping'!$K$10:$K$2009,F$134,'Employee Mapping'!$L$10:$L$2009,F$136)/COUNTA('Employee Mapping'!$G$10:$G$2009),""))</f>
        <v/>
      </c>
      <c r="G213" s="57">
        <f>IF(OR($A213="",G$136=""),"",IFERROR(COUNTIFS('Employee Mapping'!$J$10:$J$2009,$A213,'Employee Mapping'!$K$10:$K$2009,G$134,'Employee Mapping'!$L$10:$L$2009,G$136)/COUNTA('Employee Mapping'!$G$10:$G$2009),""))</f>
        <v/>
      </c>
      <c r="H213" s="57">
        <f>IF(OR($A213="",H$136=""),"",IFERROR(COUNTIFS('Employee Mapping'!$J$10:$J$2009,$A213,'Employee Mapping'!$K$10:$K$2009,H$134,'Employee Mapping'!$L$10:$L$2009,H$136)/COUNTA('Employee Mapping'!$G$10:$G$2009),""))</f>
        <v/>
      </c>
      <c r="I213" s="57">
        <f>IF(OR($A213="",I$136=""),"",IFERROR(COUNTIFS('Employee Mapping'!$J$10:$J$2009,$A213,'Employee Mapping'!$K$10:$K$2009,I$134,'Employee Mapping'!$L$10:$L$2009,I$136)/COUNTA('Employee Mapping'!$G$10:$G$2009),""))</f>
        <v/>
      </c>
      <c r="J213" s="57">
        <f>IF(OR($A213="",J$136=""),"",IFERROR(COUNTIFS('Employee Mapping'!$J$10:$J$2009,$A213,'Employee Mapping'!$K$10:$K$2009,J$134,'Employee Mapping'!$L$10:$L$2009,J$136)/COUNTA('Employee Mapping'!$G$10:$G$2009),""))</f>
        <v/>
      </c>
      <c r="K213" s="57">
        <f>IF(OR($A213="",K$136=""),"",IFERROR(COUNTIFS('Employee Mapping'!$J$10:$J$2009,$A213,'Employee Mapping'!$K$10:$K$2009,K$134,'Employee Mapping'!$L$10:$L$2009,K$136)/COUNTA('Employee Mapping'!$G$10:$G$2009),""))</f>
        <v/>
      </c>
      <c r="L213" s="57">
        <f>IF(OR($A213="",L$136=""),"",IFERROR(COUNTIFS('Employee Mapping'!$J$10:$J$2009,$A213,'Employee Mapping'!$K$10:$K$2009,L$134,'Employee Mapping'!$L$10:$L$2009,L$136)/COUNTA('Employee Mapping'!$G$10:$G$2009),""))</f>
        <v/>
      </c>
      <c r="M213" s="57">
        <f>IF(OR($A213="",M$136=""),"",IFERROR(COUNTIFS('Employee Mapping'!$J$10:$J$2009,$A213,'Employee Mapping'!$K$10:$K$2009,M$134,'Employee Mapping'!$L$10:$L$2009,M$136)/COUNTA('Employee Mapping'!$G$10:$G$2009),""))</f>
        <v/>
      </c>
      <c r="N213" s="57">
        <f>IF(OR($A213="",N$136=""),"",IFERROR(COUNTIFS('Employee Mapping'!$J$10:$J$2009,$A213,'Employee Mapping'!$K$10:$K$2009,N$134,'Employee Mapping'!$L$10:$L$2009,N$136)/COUNTA('Employee Mapping'!$G$10:$G$2009),""))</f>
        <v/>
      </c>
      <c r="O213" s="57">
        <f>IF(OR($A213="",O$136=""),"",IFERROR(COUNTIFS('Employee Mapping'!$J$10:$J$2009,$A213,'Employee Mapping'!$K$10:$K$2009,O$134,'Employee Mapping'!$L$10:$L$2009,O$136)/COUNTA('Employee Mapping'!$G$10:$G$2009),""))</f>
        <v/>
      </c>
      <c r="P213" s="57">
        <f>IF(OR($A213="",P$136=""),"",IFERROR(COUNTIFS('Employee Mapping'!$J$10:$J$2009,$A213,'Employee Mapping'!$K$10:$K$2009,P$134,'Employee Mapping'!$L$10:$L$2009,P$136)/COUNTA('Employee Mapping'!$G$10:$G$2009),""))</f>
        <v/>
      </c>
      <c r="Q213" s="57">
        <f>IF(OR($A213="",Q$136=""),"",IFERROR(COUNTIFS('Employee Mapping'!$J$10:$J$2009,$A213,'Employee Mapping'!$K$10:$K$2009,Q$134,'Employee Mapping'!$L$10:$L$2009,Q$136)/COUNTA('Employee Mapping'!$G$10:$G$2009),""))</f>
        <v/>
      </c>
      <c r="R213" s="57">
        <f>IF(OR($A213="",R$136=""),"",IFERROR(COUNTIFS('Employee Mapping'!$J$10:$J$2009,$A213,'Employee Mapping'!$K$10:$K$2009,R$134,'Employee Mapping'!$L$10:$L$2009,R$136)/COUNTA('Employee Mapping'!$G$10:$G$2009),""))</f>
        <v/>
      </c>
      <c r="S213" s="57">
        <f>IF(OR($A213="",S$136=""),"",IFERROR(COUNTIFS('Employee Mapping'!$J$10:$J$2009,$A213,'Employee Mapping'!$K$10:$K$2009,S$134,'Employee Mapping'!$L$10:$L$2009,S$136)/COUNTA('Employee Mapping'!$G$10:$G$2009),""))</f>
        <v/>
      </c>
      <c r="T213" s="57">
        <f>IF(OR($A213="",T$136=""),"",IFERROR(COUNTIFS('Employee Mapping'!$J$10:$J$2009,$A213,'Employee Mapping'!$K$10:$K$2009,T$134,'Employee Mapping'!$L$10:$L$2009,T$136)/COUNTA('Employee Mapping'!$G$10:$G$2009),""))</f>
        <v/>
      </c>
      <c r="U213" s="57">
        <f>IF(OR($A213="",U$136=""),"",IFERROR(COUNTIFS('Employee Mapping'!$J$10:$J$2009,$A213,'Employee Mapping'!$K$10:$K$2009,U$134,'Employee Mapping'!$L$10:$L$2009,U$136)/COUNTA('Employee Mapping'!$G$10:$G$2009),""))</f>
        <v/>
      </c>
      <c r="V213" s="57">
        <f>IF(OR($A213="",V$136=""),"",IFERROR(COUNTIFS('Employee Mapping'!$J$10:$J$2009,$A213,'Employee Mapping'!$K$10:$K$2009,V$134,'Employee Mapping'!$L$10:$L$2009,V$136)/COUNTA('Employee Mapping'!$G$10:$G$2009),""))</f>
        <v/>
      </c>
      <c r="W213" s="57">
        <f>IF(OR($A213="",W$136=""),"",IFERROR(COUNTIFS('Employee Mapping'!$J$10:$J$2009,$A213,'Employee Mapping'!$K$10:$K$2009,W$134,'Employee Mapping'!$L$10:$L$2009,W$136)/COUNTA('Employee Mapping'!$G$10:$G$2009),""))</f>
        <v/>
      </c>
      <c r="X213" s="57">
        <f>IF(OR($A213="",X$136=""),"",IFERROR(COUNTIFS('Employee Mapping'!$J$10:$J$2009,$A213,'Employee Mapping'!$K$10:$K$2009,X$134,'Employee Mapping'!$L$10:$L$2009,X$136)/COUNTA('Employee Mapping'!$G$10:$G$2009),""))</f>
        <v/>
      </c>
      <c r="Y213" s="57">
        <f>IF(OR($A213="",Y$136=""),"",IFERROR(COUNTIFS('Employee Mapping'!$J$10:$J$2009,$A213,'Employee Mapping'!$K$10:$K$2009,Y$134,'Employee Mapping'!$L$10:$L$2009,Y$136)/COUNTA('Employee Mapping'!$G$10:$G$2009),""))</f>
        <v/>
      </c>
      <c r="Z213" s="57">
        <f>IF(OR($A213="",Z$136=""),"",IFERROR(COUNTIFS('Employee Mapping'!$J$10:$J$2009,$A213,'Employee Mapping'!$K$10:$K$2009,Z$134,'Employee Mapping'!$L$10:$L$2009,Z$136)/COUNTA('Employee Mapping'!$G$10:$G$2009),""))</f>
        <v/>
      </c>
      <c r="AA213" s="57">
        <f>IF(OR($A213="",AA$136=""),"",IFERROR(COUNTIFS('Employee Mapping'!$J$10:$J$2009,$A213,'Employee Mapping'!$K$10:$K$2009,AA$134,'Employee Mapping'!$L$10:$L$2009,AA$136)/COUNTA('Employee Mapping'!$G$10:$G$2009),""))</f>
        <v/>
      </c>
      <c r="AB213" s="57">
        <f>IF(OR($A213="",AB$136=""),"",IFERROR(COUNTIFS('Employee Mapping'!$J$10:$J$2009,$A213,'Employee Mapping'!$K$10:$K$2009,AB$134,'Employee Mapping'!$L$10:$L$2009,AB$136)/COUNTA('Employee Mapping'!$G$10:$G$2009),""))</f>
        <v/>
      </c>
      <c r="AC213" s="57">
        <f>IF(OR($A213="",AC$136=""),"",IFERROR(COUNTIFS('Employee Mapping'!$J$10:$J$2009,$A213,'Employee Mapping'!$K$10:$K$2009,AC$134,'Employee Mapping'!$L$10:$L$2009,AC$136)/COUNTA('Employee Mapping'!$G$10:$G$2009),""))</f>
        <v/>
      </c>
      <c r="AD213" s="57">
        <f>IF(OR($A213="",AD$136=""),"",IFERROR(COUNTIFS('Employee Mapping'!$J$10:$J$2009,$A213,'Employee Mapping'!$K$10:$K$2009,AD$134,'Employee Mapping'!$L$10:$L$2009,AD$136)/COUNTA('Employee Mapping'!$G$10:$G$2009),""))</f>
        <v/>
      </c>
      <c r="AE213" s="57">
        <f>IF(OR($A213="",AE$136=""),"",IFERROR(COUNTIFS('Employee Mapping'!$J$10:$J$2009,$A213,'Employee Mapping'!$K$10:$K$2009,AE$134,'Employee Mapping'!$L$10:$L$2009,AE$136)/COUNTA('Employee Mapping'!$G$10:$G$2009),""))</f>
        <v/>
      </c>
      <c r="AF213" s="57">
        <f>IF(OR($A213="",AF$136=""),"",IFERROR(COUNTIFS('Employee Mapping'!$J$10:$J$2009,$A213,'Employee Mapping'!$K$10:$K$2009,AF$134,'Employee Mapping'!$L$10:$L$2009,AF$136)/COUNTA('Employee Mapping'!$G$10:$G$2009),""))</f>
        <v/>
      </c>
      <c r="AG213" s="57">
        <f>IF(OR($A213="",AG$136=""),"",IFERROR(COUNTIFS('Employee Mapping'!$J$10:$J$2009,$A213,'Employee Mapping'!$K$10:$K$2009,AG$134,'Employee Mapping'!$L$10:$L$2009,AG$136)/COUNTA('Employee Mapping'!$G$10:$G$2009),""))</f>
        <v/>
      </c>
      <c r="AH213" s="57">
        <f>IF(OR($A213="",AH$136=""),"",IFERROR(COUNTIFS('Employee Mapping'!$J$10:$J$2009,$A213,'Employee Mapping'!$K$10:$K$2009,AH$134,'Employee Mapping'!$L$10:$L$2009,AH$136)/COUNTA('Employee Mapping'!$G$10:$G$2009),""))</f>
        <v/>
      </c>
      <c r="AI213" s="57">
        <f>IF(OR($A213="",AI$136=""),"",IFERROR(COUNTIFS('Employee Mapping'!$J$10:$J$2009,$A213,'Employee Mapping'!$K$10:$K$2009,AI$134,'Employee Mapping'!$L$10:$L$2009,AI$136)/COUNTA('Employee Mapping'!$G$10:$G$2009),""))</f>
        <v/>
      </c>
      <c r="AJ213" s="57">
        <f>IF(OR($A213="",AJ$136=""),"",IFERROR(COUNTIFS('Employee Mapping'!$J$10:$J$2009,$A213,'Employee Mapping'!$K$10:$K$2009,AJ$134,'Employee Mapping'!$L$10:$L$2009,AJ$136)/COUNTA('Employee Mapping'!$G$10:$G$2009),""))</f>
        <v/>
      </c>
      <c r="AK213" s="57">
        <f>IF(OR($A213="",AK$136=""),"",IFERROR(COUNTIFS('Employee Mapping'!$J$10:$J$2009,$A213,'Employee Mapping'!$K$10:$K$2009,AK$134,'Employee Mapping'!$L$10:$L$2009,AK$136)/COUNTA('Employee Mapping'!$G$10:$G$2009),""))</f>
        <v/>
      </c>
      <c r="AL213" s="57">
        <f>IF(OR($A213="",AL$136=""),"",IFERROR(COUNTIFS('Employee Mapping'!$J$10:$J$2009,$A213,'Employee Mapping'!$K$10:$K$2009,AL$134,'Employee Mapping'!$L$10:$L$2009,AL$136)/COUNTA('Employee Mapping'!$G$10:$G$2009),""))</f>
        <v/>
      </c>
      <c r="AM213" s="57">
        <f>IF(OR($A213="",AM$136=""),"",IFERROR(COUNTIFS('Employee Mapping'!$J$10:$J$2009,$A213,'Employee Mapping'!$K$10:$K$2009,AM$134,'Employee Mapping'!$L$10:$L$2009,AM$136)/COUNTA('Employee Mapping'!$G$10:$G$2009),""))</f>
        <v/>
      </c>
      <c r="AN213" s="57">
        <f>IF(OR($A213="",AN$136=""),"",IFERROR(COUNTIFS('Employee Mapping'!$J$10:$J$2009,$A213,'Employee Mapping'!$K$10:$K$2009,AN$134,'Employee Mapping'!$L$10:$L$2009,AN$136)/COUNTA('Employee Mapping'!$G$10:$G$2009),""))</f>
        <v/>
      </c>
      <c r="AO213" s="57">
        <f>IF(OR($A213="",AO$136=""),"",IFERROR(COUNTIFS('Employee Mapping'!$J$10:$J$2009,$A213,'Employee Mapping'!$K$10:$K$2009,AO$134,'Employee Mapping'!$L$10:$L$2009,AO$136)/COUNTA('Employee Mapping'!$G$10:$G$2009),""))</f>
        <v/>
      </c>
      <c r="AP213" s="57">
        <f>IF(OR($A213="",AP$136=""),"",IFERROR(COUNTIFS('Employee Mapping'!$J$10:$J$2009,$A213,'Employee Mapping'!$K$10:$K$2009,AP$134,'Employee Mapping'!$L$10:$L$2009,AP$136)/COUNTA('Employee Mapping'!$G$10:$G$2009),""))</f>
        <v/>
      </c>
      <c r="AQ213" s="57">
        <f>IF(OR($A213="",AQ$136=""),"",IFERROR(COUNTIFS('Employee Mapping'!$J$10:$J$2009,$A213,'Employee Mapping'!$K$10:$K$2009,AQ$134,'Employee Mapping'!$L$10:$L$2009,AQ$136)/COUNTA('Employee Mapping'!$G$10:$G$2009),""))</f>
        <v/>
      </c>
      <c r="AR213" s="57">
        <f>IF(OR($A213="",AR$136=""),"",IFERROR(COUNTIFS('Employee Mapping'!$J$10:$J$2009,$A213,'Employee Mapping'!$K$10:$K$2009,AR$134,'Employee Mapping'!$L$10:$L$2009,AR$136)/COUNTA('Employee Mapping'!$G$10:$G$2009),""))</f>
        <v/>
      </c>
      <c r="AS213" s="57">
        <f>IF(OR($A213="",AS$136=""),"",IFERROR(COUNTIFS('Employee Mapping'!$J$10:$J$2009,$A213,'Employee Mapping'!$K$10:$K$2009,AS$134,'Employee Mapping'!$L$10:$L$2009,AS$136)/COUNTA('Employee Mapping'!$G$10:$G$2009),""))</f>
        <v/>
      </c>
      <c r="AT213" s="57">
        <f>IF(OR($A213="",AT$136=""),"",IFERROR(COUNTIFS('Employee Mapping'!$J$10:$J$2009,$A213,'Employee Mapping'!$K$10:$K$2009,AT$134,'Employee Mapping'!$L$10:$L$2009,AT$136)/COUNTA('Employee Mapping'!$G$10:$G$2009),""))</f>
        <v/>
      </c>
      <c r="AU213" s="57">
        <f>IF(OR($A213="",AU$136=""),"",IFERROR(COUNTIFS('Employee Mapping'!$J$10:$J$2009,$A213,'Employee Mapping'!$K$10:$K$2009,AU$134,'Employee Mapping'!$L$10:$L$2009,AU$136)/COUNTA('Employee Mapping'!$G$10:$G$2009),""))</f>
        <v/>
      </c>
      <c r="AV213" s="57">
        <f>IF(OR($A213="",AV$136=""),"",IFERROR(COUNTIFS('Employee Mapping'!$J$10:$J$2009,$A213,'Employee Mapping'!$K$10:$K$2009,AV$134,'Employee Mapping'!$L$10:$L$2009,AV$136)/COUNTA('Employee Mapping'!$G$10:$G$2009),""))</f>
        <v/>
      </c>
      <c r="AW213" s="57">
        <f>IF(OR($A213="",AW$136=""),"",IFERROR(COUNTIFS('Employee Mapping'!$J$10:$J$2009,$A213,'Employee Mapping'!$K$10:$K$2009,AW$134,'Employee Mapping'!$L$10:$L$2009,AW$136)/COUNTA('Employee Mapping'!$G$10:$G$2009),""))</f>
        <v/>
      </c>
      <c r="AX213" s="57">
        <f>IF(OR($A213="",AX$136=""),"",IFERROR(COUNTIFS('Employee Mapping'!$J$10:$J$2009,$A213,'Employee Mapping'!$K$10:$K$2009,AX$134,'Employee Mapping'!$L$10:$L$2009,AX$136)/COUNTA('Employee Mapping'!$G$10:$G$2009),""))</f>
        <v/>
      </c>
      <c r="AY213" s="57">
        <f>IF(OR($A213="",AY$136=""),"",IFERROR(COUNTIFS('Employee Mapping'!$J$10:$J$2009,$A213,'Employee Mapping'!$K$10:$K$2009,AY$134,'Employee Mapping'!$L$10:$L$2009,AY$136)/COUNTA('Employee Mapping'!$G$10:$G$2009),""))</f>
        <v/>
      </c>
      <c r="AZ213" s="57">
        <f>IF(OR($A213="",AZ$136=""),"",IFERROR(COUNTIFS('Employee Mapping'!$J$10:$J$2009,$A213,'Employee Mapping'!$K$10:$K$2009,AZ$134,'Employee Mapping'!$L$10:$L$2009,AZ$136)/COUNTA('Employee Mapping'!$G$10:$G$2009),""))</f>
        <v/>
      </c>
      <c r="BA213" s="57">
        <f>IF(OR($A213="",BA$136=""),"",IFERROR(COUNTIFS('Employee Mapping'!$J$10:$J$2009,$A213,'Employee Mapping'!$K$10:$K$2009,BA$134,'Employee Mapping'!$L$10:$L$2009,BA$136)/COUNTA('Employee Mapping'!$G$10:$G$2009),""))</f>
        <v/>
      </c>
      <c r="BB213" s="57">
        <f>IF(OR($A213="",BB$136=""),"",IFERROR(COUNTIFS('Employee Mapping'!$J$10:$J$2009,$A213,'Employee Mapping'!$K$10:$K$2009,BB$134,'Employee Mapping'!$L$10:$L$2009,BB$136)/COUNTA('Employee Mapping'!$G$10:$G$2009),""))</f>
        <v/>
      </c>
      <c r="BC213" s="57">
        <f>IF(OR($A213="",BC$136=""),"",IFERROR(COUNTIFS('Employee Mapping'!$J$10:$J$2009,$A213,'Employee Mapping'!$K$10:$K$2009,BC$134,'Employee Mapping'!$L$10:$L$2009,BC$136)/COUNTA('Employee Mapping'!$G$10:$G$2009),""))</f>
        <v/>
      </c>
      <c r="BD213" s="57">
        <f>IF(OR($A213="",BD$136=""),"",IFERROR(COUNTIFS('Employee Mapping'!$J$10:$J$2009,$A213,'Employee Mapping'!$K$10:$K$2009,BD$134,'Employee Mapping'!$L$10:$L$2009,BD$136)/COUNTA('Employee Mapping'!$G$10:$G$2009),""))</f>
        <v/>
      </c>
      <c r="BE213" s="57">
        <f>IF(OR($A213="",BE$136=""),"",IFERROR(COUNTIFS('Employee Mapping'!$J$10:$J$2009,$A213,'Employee Mapping'!$K$10:$K$2009,BE$134,'Employee Mapping'!$L$10:$L$2009,BE$136)/COUNTA('Employee Mapping'!$G$10:$G$2009),""))</f>
        <v/>
      </c>
      <c r="BF213" s="57">
        <f>IF(OR($A213="",BF$136=""),"",IFERROR(COUNTIFS('Employee Mapping'!$J$10:$J$2009,$A213,'Employee Mapping'!$K$10:$K$2009,BF$134,'Employee Mapping'!$L$10:$L$2009,BF$136)/COUNTA('Employee Mapping'!$G$10:$G$2009),""))</f>
        <v/>
      </c>
      <c r="BG213" s="57">
        <f>IF(OR($A213="",BG$136=""),"",IFERROR(COUNTIFS('Employee Mapping'!$J$10:$J$2009,$A213,'Employee Mapping'!$K$10:$K$2009,BG$134,'Employee Mapping'!$L$10:$L$2009,BG$136)/COUNTA('Employee Mapping'!$G$10:$G$2009),""))</f>
        <v/>
      </c>
      <c r="BH213" s="57">
        <f>IF(OR($A213="",BH$136=""),"",IFERROR(COUNTIFS('Employee Mapping'!$J$10:$J$2009,$A213,'Employee Mapping'!$K$10:$K$2009,BH$134,'Employee Mapping'!$L$10:$L$2009,BH$136)/COUNTA('Employee Mapping'!$G$10:$G$2009),""))</f>
        <v/>
      </c>
      <c r="BI213" s="57">
        <f>IF(OR($A213="",BI$136=""),"",IFERROR(COUNTIFS('Employee Mapping'!$J$10:$J$2009,$A213,'Employee Mapping'!$K$10:$K$2009,BI$134,'Employee Mapping'!$L$10:$L$2009,BI$136)/COUNTA('Employee Mapping'!$G$10:$G$2009),""))</f>
        <v/>
      </c>
      <c r="BJ213" s="57">
        <f>IF(OR($A213="",BJ$136=""),"",IFERROR(COUNTIFS('Employee Mapping'!$J$10:$J$2009,$A213,'Employee Mapping'!$K$10:$K$2009,BJ$134,'Employee Mapping'!$L$10:$L$2009,BJ$136)/COUNTA('Employee Mapping'!$G$10:$G$2009),""))</f>
        <v/>
      </c>
      <c r="BK213" s="57">
        <f>IF(OR($A213="",BK$136=""),"",IFERROR(COUNTIFS('Employee Mapping'!$J$10:$J$2009,$A213,'Employee Mapping'!$K$10:$K$2009,BK$134,'Employee Mapping'!$L$10:$L$2009,BK$136)/COUNTA('Employee Mapping'!$G$10:$G$2009),""))</f>
        <v/>
      </c>
      <c r="BL213" s="57">
        <f>IF(OR($A213="",BL$136=""),"",IFERROR(COUNTIFS('Employee Mapping'!$J$10:$J$2009,$A213,'Employee Mapping'!$K$10:$K$2009,BL$134,'Employee Mapping'!$L$10:$L$2009,BL$136)/COUNTA('Employee Mapping'!$G$10:$G$2009),""))</f>
        <v/>
      </c>
      <c r="BM213" s="57">
        <f>IF(OR($A213="",BM$136=""),"",IFERROR(COUNTIFS('Employee Mapping'!$J$10:$J$2009,$A213,'Employee Mapping'!$K$10:$K$2009,BM$134,'Employee Mapping'!$L$10:$L$2009,BM$136)/COUNTA('Employee Mapping'!$G$10:$G$2009),""))</f>
        <v/>
      </c>
      <c r="BN213" s="57">
        <f>IF(OR($A213="",BN$136=""),"",IFERROR(COUNTIFS('Employee Mapping'!$J$10:$J$2009,$A213,'Employee Mapping'!$K$10:$K$2009,BN$134,'Employee Mapping'!$L$10:$L$2009,BN$136)/COUNTA('Employee Mapping'!$G$10:$G$2009),""))</f>
        <v/>
      </c>
      <c r="BO213" s="57">
        <f>IF(OR($A213="",BO$136=""),"",IFERROR(COUNTIFS('Employee Mapping'!$J$10:$J$2009,$A213,'Employee Mapping'!$K$10:$K$2009,BO$134,'Employee Mapping'!$L$10:$L$2009,BO$136)/COUNTA('Employee Mapping'!$G$10:$G$2009),""))</f>
        <v/>
      </c>
      <c r="BP213" s="57">
        <f>IF(OR($A213="",BP$136=""),"",IFERROR(COUNTIFS('Employee Mapping'!$J$10:$J$2009,$A213,'Employee Mapping'!$K$10:$K$2009,BP$134,'Employee Mapping'!$L$10:$L$2009,BP$136)/COUNTA('Employee Mapping'!$G$10:$G$2009),""))</f>
        <v/>
      </c>
      <c r="BQ213" s="57">
        <f>IF(OR($A213="",BQ$136=""),"",IFERROR(COUNTIFS('Employee Mapping'!$J$10:$J$2009,$A213,'Employee Mapping'!$K$10:$K$2009,BQ$134,'Employee Mapping'!$L$10:$L$2009,BQ$136)/COUNTA('Employee Mapping'!$G$10:$G$2009),""))</f>
        <v/>
      </c>
      <c r="BR213" s="57">
        <f>IF(OR($A213="",BR$136=""),"",IFERROR(COUNTIFS('Employee Mapping'!$J$10:$J$2009,$A213,'Employee Mapping'!$K$10:$K$2009,BR$134,'Employee Mapping'!$L$10:$L$2009,BR$136)/COUNTA('Employee Mapping'!$G$10:$G$2009),""))</f>
        <v/>
      </c>
      <c r="BS213" s="57">
        <f>IF(OR($A213="",BS$136=""),"",IFERROR(COUNTIFS('Employee Mapping'!$J$10:$J$2009,$A213,'Employee Mapping'!$K$10:$K$2009,BS$134,'Employee Mapping'!$L$10:$L$2009,BS$136)/COUNTA('Employee Mapping'!$G$10:$G$2009),""))</f>
        <v/>
      </c>
      <c r="BT213" s="57">
        <f>IF(OR($A213="",BT$136=""),"",IFERROR(COUNTIFS('Employee Mapping'!$J$10:$J$2009,$A213,'Employee Mapping'!$K$10:$K$2009,BT$134,'Employee Mapping'!$L$10:$L$2009,BT$136)/COUNTA('Employee Mapping'!$G$10:$G$2009),""))</f>
        <v/>
      </c>
      <c r="BU213" s="57">
        <f>IF(OR($A213="",BU$136=""),"",IFERROR(COUNTIFS('Employee Mapping'!$J$10:$J$2009,$A213,'Employee Mapping'!$K$10:$K$2009,BU$134,'Employee Mapping'!$L$10:$L$2009,BU$136)/COUNTA('Employee Mapping'!$G$10:$G$2009),""))</f>
        <v/>
      </c>
      <c r="BV213" s="57">
        <f>IF(OR($A213="",BV$136=""),"",IFERROR(COUNTIFS('Employee Mapping'!$J$10:$J$2009,$A213,'Employee Mapping'!$K$10:$K$2009,BV$134,'Employee Mapping'!$L$10:$L$2009,BV$136)/COUNTA('Employee Mapping'!$G$10:$G$2009),""))</f>
        <v/>
      </c>
      <c r="BW213" s="57">
        <f>IF(OR($A213="",BW$136=""),"",IFERROR(COUNTIFS('Employee Mapping'!$J$10:$J$2009,$A213,'Employee Mapping'!$K$10:$K$2009,BW$134,'Employee Mapping'!$L$10:$L$2009,BW$136)/COUNTA('Employee Mapping'!$G$10:$G$2009),""))</f>
        <v/>
      </c>
      <c r="BX213" s="57">
        <f>IF(OR($A213="",BX$136=""),"",IFERROR(COUNTIFS('Employee Mapping'!$J$10:$J$2009,$A213,'Employee Mapping'!$K$10:$K$2009,BX$134,'Employee Mapping'!$L$10:$L$2009,BX$136)/COUNTA('Employee Mapping'!$G$10:$G$2009),""))</f>
        <v/>
      </c>
      <c r="BY213" s="57">
        <f>IF(OR($A213="",BY$136=""),"",IFERROR(COUNTIFS('Employee Mapping'!$J$10:$J$2009,$A213,'Employee Mapping'!$K$10:$K$2009,BY$134,'Employee Mapping'!$L$10:$L$2009,BY$136)/COUNTA('Employee Mapping'!$G$10:$G$2009),""))</f>
        <v/>
      </c>
      <c r="BZ213" s="57">
        <f>IF(OR($A213="",BZ$136=""),"",IFERROR(COUNTIFS('Employee Mapping'!$J$10:$J$2009,$A213,'Employee Mapping'!$K$10:$K$2009,BZ$134,'Employee Mapping'!$L$10:$L$2009,BZ$136)/COUNTA('Employee Mapping'!$G$10:$G$2009),""))</f>
        <v/>
      </c>
      <c r="CA213" s="57">
        <f>IF(OR($A213="",CA$136=""),"",IFERROR(COUNTIFS('Employee Mapping'!$J$10:$J$2009,$A213,'Employee Mapping'!$K$10:$K$2009,CA$134,'Employee Mapping'!$L$10:$L$2009,CA$136)/COUNTA('Employee Mapping'!$G$10:$G$2009),""))</f>
        <v/>
      </c>
      <c r="CB213" s="57">
        <f>IF(OR($A213="",CB$136=""),"",IFERROR(COUNTIFS('Employee Mapping'!$J$10:$J$2009,$A213,'Employee Mapping'!$K$10:$K$2009,CB$134,'Employee Mapping'!$L$10:$L$2009,CB$136)/COUNTA('Employee Mapping'!$G$10:$G$2009),""))</f>
        <v/>
      </c>
      <c r="CC213" s="57">
        <f>IF(OR($A213="",CC$136=""),"",IFERROR(COUNTIFS('Employee Mapping'!$J$10:$J$2009,$A213,'Employee Mapping'!$K$10:$K$2009,CC$134,'Employee Mapping'!$L$10:$L$2009,CC$136)/COUNTA('Employee Mapping'!$G$10:$G$2009),""))</f>
        <v/>
      </c>
      <c r="CD213" s="57">
        <f>IF(OR($A213="",CD$136=""),"",IFERROR(COUNTIFS('Employee Mapping'!$J$10:$J$2009,$A213,'Employee Mapping'!$K$10:$K$2009,CD$134,'Employee Mapping'!$L$10:$L$2009,CD$136)/COUNTA('Employee Mapping'!$G$10:$G$2009),""))</f>
        <v/>
      </c>
      <c r="CE213" s="57">
        <f>IF(OR($A213="",CE$136=""),"",IFERROR(COUNTIFS('Employee Mapping'!$J$10:$J$2009,$A213,'Employee Mapping'!$K$10:$K$2009,CE$134,'Employee Mapping'!$L$10:$L$2009,CE$136)/COUNTA('Employee Mapping'!$G$10:$G$2009),""))</f>
        <v/>
      </c>
      <c r="CF213" s="57">
        <f>IF(OR($A213="",CF$136=""),"",IFERROR(COUNTIFS('Employee Mapping'!$J$10:$J$2009,$A213,'Employee Mapping'!$K$10:$K$2009,CF$134,'Employee Mapping'!$L$10:$L$2009,CF$136)/COUNTA('Employee Mapping'!$G$10:$G$2009),""))</f>
        <v/>
      </c>
      <c r="CG213" s="57">
        <f>IF(OR($A213="",CG$136=""),"",IFERROR(COUNTIFS('Employee Mapping'!$J$10:$J$2009,$A213,'Employee Mapping'!$K$10:$K$2009,CG$134,'Employee Mapping'!$L$10:$L$2009,CG$136)/COUNTA('Employee Mapping'!$G$10:$G$2009),""))</f>
        <v/>
      </c>
      <c r="CH213" s="57">
        <f>IF(OR($A213="",CH$136=""),"",IFERROR(COUNTIFS('Employee Mapping'!$J$10:$J$2009,$A213,'Employee Mapping'!$K$10:$K$2009,CH$134,'Employee Mapping'!$L$10:$L$2009,CH$136)/COUNTA('Employee Mapping'!$G$10:$G$2009),""))</f>
        <v/>
      </c>
      <c r="CI213" s="57">
        <f>IF(OR($A213="",CI$136=""),"",IFERROR(COUNTIFS('Employee Mapping'!$J$10:$J$2009,$A213,'Employee Mapping'!$K$10:$K$2009,CI$134,'Employee Mapping'!$L$10:$L$2009,CI$136)/COUNTA('Employee Mapping'!$G$10:$G$2009),""))</f>
        <v/>
      </c>
      <c r="CJ213" s="57">
        <f>IF(OR($A213="",CJ$136=""),"",IFERROR(COUNTIFS('Employee Mapping'!$J$10:$J$2009,$A213,'Employee Mapping'!$K$10:$K$2009,CJ$134,'Employee Mapping'!$L$10:$L$2009,CJ$136)/COUNTA('Employee Mapping'!$G$10:$G$2009),""))</f>
        <v/>
      </c>
      <c r="CK213" s="57">
        <f>IF(OR($A213="",CK$136=""),"",IFERROR(COUNTIFS('Employee Mapping'!$J$10:$J$2009,$A213,'Employee Mapping'!$K$10:$K$2009,CK$134,'Employee Mapping'!$L$10:$L$2009,CK$136)/COUNTA('Employee Mapping'!$G$10:$G$2009),""))</f>
        <v/>
      </c>
      <c r="CL213" s="57">
        <f>IF(OR($A213="",CL$136=""),"",IFERROR(COUNTIFS('Employee Mapping'!$J$10:$J$2009,$A213,'Employee Mapping'!$K$10:$K$2009,CL$134,'Employee Mapping'!$L$10:$L$2009,CL$136)/COUNTA('Employee Mapping'!$G$10:$G$2009),""))</f>
        <v/>
      </c>
      <c r="CM213" s="57">
        <f>IF(OR($A213="",CM$136=""),"",IFERROR(COUNTIFS('Employee Mapping'!$J$10:$J$2009,$A213,'Employee Mapping'!$K$10:$K$2009,CM$134,'Employee Mapping'!$L$10:$L$2009,CM$136)/COUNTA('Employee Mapping'!$G$10:$G$2009),""))</f>
        <v/>
      </c>
      <c r="CN213" s="57">
        <f>IF(OR($A213="",CN$136=""),"",IFERROR(COUNTIFS('Employee Mapping'!$J$10:$J$2009,$A213,'Employee Mapping'!$K$10:$K$2009,CN$134,'Employee Mapping'!$L$10:$L$2009,CN$136)/COUNTA('Employee Mapping'!$G$10:$G$2009),""))</f>
        <v/>
      </c>
      <c r="CO213" s="57">
        <f>IF(OR($A213="",CO$136=""),"",IFERROR(COUNTIFS('Employee Mapping'!$J$10:$J$2009,$A213,'Employee Mapping'!$K$10:$K$2009,CO$134,'Employee Mapping'!$L$10:$L$2009,CO$136)/COUNTA('Employee Mapping'!$G$10:$G$2009),""))</f>
        <v/>
      </c>
      <c r="CP213" s="57">
        <f>IF(OR($A213="",CP$136=""),"",IFERROR(COUNTIFS('Employee Mapping'!$J$10:$J$2009,$A213,'Employee Mapping'!$K$10:$K$2009,CP$134,'Employee Mapping'!$L$10:$L$2009,CP$136)/COUNTA('Employee Mapping'!$G$10:$G$2009),""))</f>
        <v/>
      </c>
      <c r="CQ213" s="57">
        <f>IF(OR($A213="",CQ$136=""),"",IFERROR(COUNTIFS('Employee Mapping'!$J$10:$J$2009,$A213,'Employee Mapping'!$K$10:$K$2009,CQ$134,'Employee Mapping'!$L$10:$L$2009,CQ$136)/COUNTA('Employee Mapping'!$G$10:$G$2009),""))</f>
        <v/>
      </c>
      <c r="CR213" s="57">
        <f>IF(OR($A213="",CR$136=""),"",IFERROR(COUNTIFS('Employee Mapping'!$J$10:$J$2009,$A213,'Employee Mapping'!$K$10:$K$2009,CR$134,'Employee Mapping'!$L$10:$L$2009,CR$136)/COUNTA('Employee Mapping'!$G$10:$G$2009),""))</f>
        <v/>
      </c>
      <c r="CS213" s="57">
        <f>IF(OR($A213="",CS$136=""),"",IFERROR(COUNTIFS('Employee Mapping'!$J$10:$J$2009,$A213,'Employee Mapping'!$K$10:$K$2009,CS$134,'Employee Mapping'!$L$10:$L$2009,CS$136)/COUNTA('Employee Mapping'!$G$10:$G$2009),""))</f>
        <v/>
      </c>
      <c r="CT213" s="57">
        <f>IF(OR($A213="",CT$136=""),"",IFERROR(COUNTIFS('Employee Mapping'!$J$10:$J$2009,$A213,'Employee Mapping'!$K$10:$K$2009,CT$134,'Employee Mapping'!$L$10:$L$2009,CT$136)/COUNTA('Employee Mapping'!$G$10:$G$2009),""))</f>
        <v/>
      </c>
      <c r="CU213" s="58">
        <f>IF($A213="","",SUM(C213:CT213))</f>
        <v/>
      </c>
    </row>
    <row r="214">
      <c r="A214">
        <f>IF(SETUP!$C225="","",SETUP!$C225)</f>
        <v/>
      </c>
      <c r="B214" s="9">
        <f>IF(SETUP!$C225="","",SETUP!$B225&amp;" / "&amp;SETUP!$D225)</f>
        <v/>
      </c>
      <c r="C214" s="57">
        <f>IF(OR($A214="",C$136=""),"",IFERROR(COUNTIFS('Employee Mapping'!$J$10:$J$2009,$A214,'Employee Mapping'!$K$10:$K$2009,C$134,'Employee Mapping'!$L$10:$L$2009,C$136)/COUNTA('Employee Mapping'!$G$10:$G$2009),""))</f>
        <v/>
      </c>
      <c r="D214" s="57">
        <f>IF(OR($A214="",D$136=""),"",IFERROR(COUNTIFS('Employee Mapping'!$J$10:$J$2009,$A214,'Employee Mapping'!$K$10:$K$2009,D$134,'Employee Mapping'!$L$10:$L$2009,D$136)/COUNTA('Employee Mapping'!$G$10:$G$2009),""))</f>
        <v/>
      </c>
      <c r="E214" s="57">
        <f>IF(OR($A214="",E$136=""),"",IFERROR(COUNTIFS('Employee Mapping'!$J$10:$J$2009,$A214,'Employee Mapping'!$K$10:$K$2009,E$134,'Employee Mapping'!$L$10:$L$2009,E$136)/COUNTA('Employee Mapping'!$G$10:$G$2009),""))</f>
        <v/>
      </c>
      <c r="F214" s="57">
        <f>IF(OR($A214="",F$136=""),"",IFERROR(COUNTIFS('Employee Mapping'!$J$10:$J$2009,$A214,'Employee Mapping'!$K$10:$K$2009,F$134,'Employee Mapping'!$L$10:$L$2009,F$136)/COUNTA('Employee Mapping'!$G$10:$G$2009),""))</f>
        <v/>
      </c>
      <c r="G214" s="57">
        <f>IF(OR($A214="",G$136=""),"",IFERROR(COUNTIFS('Employee Mapping'!$J$10:$J$2009,$A214,'Employee Mapping'!$K$10:$K$2009,G$134,'Employee Mapping'!$L$10:$L$2009,G$136)/COUNTA('Employee Mapping'!$G$10:$G$2009),""))</f>
        <v/>
      </c>
      <c r="H214" s="57">
        <f>IF(OR($A214="",H$136=""),"",IFERROR(COUNTIFS('Employee Mapping'!$J$10:$J$2009,$A214,'Employee Mapping'!$K$10:$K$2009,H$134,'Employee Mapping'!$L$10:$L$2009,H$136)/COUNTA('Employee Mapping'!$G$10:$G$2009),""))</f>
        <v/>
      </c>
      <c r="I214" s="57">
        <f>IF(OR($A214="",I$136=""),"",IFERROR(COUNTIFS('Employee Mapping'!$J$10:$J$2009,$A214,'Employee Mapping'!$K$10:$K$2009,I$134,'Employee Mapping'!$L$10:$L$2009,I$136)/COUNTA('Employee Mapping'!$G$10:$G$2009),""))</f>
        <v/>
      </c>
      <c r="J214" s="57">
        <f>IF(OR($A214="",J$136=""),"",IFERROR(COUNTIFS('Employee Mapping'!$J$10:$J$2009,$A214,'Employee Mapping'!$K$10:$K$2009,J$134,'Employee Mapping'!$L$10:$L$2009,J$136)/COUNTA('Employee Mapping'!$G$10:$G$2009),""))</f>
        <v/>
      </c>
      <c r="K214" s="57">
        <f>IF(OR($A214="",K$136=""),"",IFERROR(COUNTIFS('Employee Mapping'!$J$10:$J$2009,$A214,'Employee Mapping'!$K$10:$K$2009,K$134,'Employee Mapping'!$L$10:$L$2009,K$136)/COUNTA('Employee Mapping'!$G$10:$G$2009),""))</f>
        <v/>
      </c>
      <c r="L214" s="57">
        <f>IF(OR($A214="",L$136=""),"",IFERROR(COUNTIFS('Employee Mapping'!$J$10:$J$2009,$A214,'Employee Mapping'!$K$10:$K$2009,L$134,'Employee Mapping'!$L$10:$L$2009,L$136)/COUNTA('Employee Mapping'!$G$10:$G$2009),""))</f>
        <v/>
      </c>
      <c r="M214" s="57">
        <f>IF(OR($A214="",M$136=""),"",IFERROR(COUNTIFS('Employee Mapping'!$J$10:$J$2009,$A214,'Employee Mapping'!$K$10:$K$2009,M$134,'Employee Mapping'!$L$10:$L$2009,M$136)/COUNTA('Employee Mapping'!$G$10:$G$2009),""))</f>
        <v/>
      </c>
      <c r="N214" s="57">
        <f>IF(OR($A214="",N$136=""),"",IFERROR(COUNTIFS('Employee Mapping'!$J$10:$J$2009,$A214,'Employee Mapping'!$K$10:$K$2009,N$134,'Employee Mapping'!$L$10:$L$2009,N$136)/COUNTA('Employee Mapping'!$G$10:$G$2009),""))</f>
        <v/>
      </c>
      <c r="O214" s="57">
        <f>IF(OR($A214="",O$136=""),"",IFERROR(COUNTIFS('Employee Mapping'!$J$10:$J$2009,$A214,'Employee Mapping'!$K$10:$K$2009,O$134,'Employee Mapping'!$L$10:$L$2009,O$136)/COUNTA('Employee Mapping'!$G$10:$G$2009),""))</f>
        <v/>
      </c>
      <c r="P214" s="57">
        <f>IF(OR($A214="",P$136=""),"",IFERROR(COUNTIFS('Employee Mapping'!$J$10:$J$2009,$A214,'Employee Mapping'!$K$10:$K$2009,P$134,'Employee Mapping'!$L$10:$L$2009,P$136)/COUNTA('Employee Mapping'!$G$10:$G$2009),""))</f>
        <v/>
      </c>
      <c r="Q214" s="57">
        <f>IF(OR($A214="",Q$136=""),"",IFERROR(COUNTIFS('Employee Mapping'!$J$10:$J$2009,$A214,'Employee Mapping'!$K$10:$K$2009,Q$134,'Employee Mapping'!$L$10:$L$2009,Q$136)/COUNTA('Employee Mapping'!$G$10:$G$2009),""))</f>
        <v/>
      </c>
      <c r="R214" s="57">
        <f>IF(OR($A214="",R$136=""),"",IFERROR(COUNTIFS('Employee Mapping'!$J$10:$J$2009,$A214,'Employee Mapping'!$K$10:$K$2009,R$134,'Employee Mapping'!$L$10:$L$2009,R$136)/COUNTA('Employee Mapping'!$G$10:$G$2009),""))</f>
        <v/>
      </c>
      <c r="S214" s="57">
        <f>IF(OR($A214="",S$136=""),"",IFERROR(COUNTIFS('Employee Mapping'!$J$10:$J$2009,$A214,'Employee Mapping'!$K$10:$K$2009,S$134,'Employee Mapping'!$L$10:$L$2009,S$136)/COUNTA('Employee Mapping'!$G$10:$G$2009),""))</f>
        <v/>
      </c>
      <c r="T214" s="57">
        <f>IF(OR($A214="",T$136=""),"",IFERROR(COUNTIFS('Employee Mapping'!$J$10:$J$2009,$A214,'Employee Mapping'!$K$10:$K$2009,T$134,'Employee Mapping'!$L$10:$L$2009,T$136)/COUNTA('Employee Mapping'!$G$10:$G$2009),""))</f>
        <v/>
      </c>
      <c r="U214" s="57">
        <f>IF(OR($A214="",U$136=""),"",IFERROR(COUNTIFS('Employee Mapping'!$J$10:$J$2009,$A214,'Employee Mapping'!$K$10:$K$2009,U$134,'Employee Mapping'!$L$10:$L$2009,U$136)/COUNTA('Employee Mapping'!$G$10:$G$2009),""))</f>
        <v/>
      </c>
      <c r="V214" s="57">
        <f>IF(OR($A214="",V$136=""),"",IFERROR(COUNTIFS('Employee Mapping'!$J$10:$J$2009,$A214,'Employee Mapping'!$K$10:$K$2009,V$134,'Employee Mapping'!$L$10:$L$2009,V$136)/COUNTA('Employee Mapping'!$G$10:$G$2009),""))</f>
        <v/>
      </c>
      <c r="W214" s="57">
        <f>IF(OR($A214="",W$136=""),"",IFERROR(COUNTIFS('Employee Mapping'!$J$10:$J$2009,$A214,'Employee Mapping'!$K$10:$K$2009,W$134,'Employee Mapping'!$L$10:$L$2009,W$136)/COUNTA('Employee Mapping'!$G$10:$G$2009),""))</f>
        <v/>
      </c>
      <c r="X214" s="57">
        <f>IF(OR($A214="",X$136=""),"",IFERROR(COUNTIFS('Employee Mapping'!$J$10:$J$2009,$A214,'Employee Mapping'!$K$10:$K$2009,X$134,'Employee Mapping'!$L$10:$L$2009,X$136)/COUNTA('Employee Mapping'!$G$10:$G$2009),""))</f>
        <v/>
      </c>
      <c r="Y214" s="57">
        <f>IF(OR($A214="",Y$136=""),"",IFERROR(COUNTIFS('Employee Mapping'!$J$10:$J$2009,$A214,'Employee Mapping'!$K$10:$K$2009,Y$134,'Employee Mapping'!$L$10:$L$2009,Y$136)/COUNTA('Employee Mapping'!$G$10:$G$2009),""))</f>
        <v/>
      </c>
      <c r="Z214" s="57">
        <f>IF(OR($A214="",Z$136=""),"",IFERROR(COUNTIFS('Employee Mapping'!$J$10:$J$2009,$A214,'Employee Mapping'!$K$10:$K$2009,Z$134,'Employee Mapping'!$L$10:$L$2009,Z$136)/COUNTA('Employee Mapping'!$G$10:$G$2009),""))</f>
        <v/>
      </c>
      <c r="AA214" s="57">
        <f>IF(OR($A214="",AA$136=""),"",IFERROR(COUNTIFS('Employee Mapping'!$J$10:$J$2009,$A214,'Employee Mapping'!$K$10:$K$2009,AA$134,'Employee Mapping'!$L$10:$L$2009,AA$136)/COUNTA('Employee Mapping'!$G$10:$G$2009),""))</f>
        <v/>
      </c>
      <c r="AB214" s="57">
        <f>IF(OR($A214="",AB$136=""),"",IFERROR(COUNTIFS('Employee Mapping'!$J$10:$J$2009,$A214,'Employee Mapping'!$K$10:$K$2009,AB$134,'Employee Mapping'!$L$10:$L$2009,AB$136)/COUNTA('Employee Mapping'!$G$10:$G$2009),""))</f>
        <v/>
      </c>
      <c r="AC214" s="57">
        <f>IF(OR($A214="",AC$136=""),"",IFERROR(COUNTIFS('Employee Mapping'!$J$10:$J$2009,$A214,'Employee Mapping'!$K$10:$K$2009,AC$134,'Employee Mapping'!$L$10:$L$2009,AC$136)/COUNTA('Employee Mapping'!$G$10:$G$2009),""))</f>
        <v/>
      </c>
      <c r="AD214" s="57">
        <f>IF(OR($A214="",AD$136=""),"",IFERROR(COUNTIFS('Employee Mapping'!$J$10:$J$2009,$A214,'Employee Mapping'!$K$10:$K$2009,AD$134,'Employee Mapping'!$L$10:$L$2009,AD$136)/COUNTA('Employee Mapping'!$G$10:$G$2009),""))</f>
        <v/>
      </c>
      <c r="AE214" s="57">
        <f>IF(OR($A214="",AE$136=""),"",IFERROR(COUNTIFS('Employee Mapping'!$J$10:$J$2009,$A214,'Employee Mapping'!$K$10:$K$2009,AE$134,'Employee Mapping'!$L$10:$L$2009,AE$136)/COUNTA('Employee Mapping'!$G$10:$G$2009),""))</f>
        <v/>
      </c>
      <c r="AF214" s="57">
        <f>IF(OR($A214="",AF$136=""),"",IFERROR(COUNTIFS('Employee Mapping'!$J$10:$J$2009,$A214,'Employee Mapping'!$K$10:$K$2009,AF$134,'Employee Mapping'!$L$10:$L$2009,AF$136)/COUNTA('Employee Mapping'!$G$10:$G$2009),""))</f>
        <v/>
      </c>
      <c r="AG214" s="57">
        <f>IF(OR($A214="",AG$136=""),"",IFERROR(COUNTIFS('Employee Mapping'!$J$10:$J$2009,$A214,'Employee Mapping'!$K$10:$K$2009,AG$134,'Employee Mapping'!$L$10:$L$2009,AG$136)/COUNTA('Employee Mapping'!$G$10:$G$2009),""))</f>
        <v/>
      </c>
      <c r="AH214" s="57">
        <f>IF(OR($A214="",AH$136=""),"",IFERROR(COUNTIFS('Employee Mapping'!$J$10:$J$2009,$A214,'Employee Mapping'!$K$10:$K$2009,AH$134,'Employee Mapping'!$L$10:$L$2009,AH$136)/COUNTA('Employee Mapping'!$G$10:$G$2009),""))</f>
        <v/>
      </c>
      <c r="AI214" s="57">
        <f>IF(OR($A214="",AI$136=""),"",IFERROR(COUNTIFS('Employee Mapping'!$J$10:$J$2009,$A214,'Employee Mapping'!$K$10:$K$2009,AI$134,'Employee Mapping'!$L$10:$L$2009,AI$136)/COUNTA('Employee Mapping'!$G$10:$G$2009),""))</f>
        <v/>
      </c>
      <c r="AJ214" s="57">
        <f>IF(OR($A214="",AJ$136=""),"",IFERROR(COUNTIFS('Employee Mapping'!$J$10:$J$2009,$A214,'Employee Mapping'!$K$10:$K$2009,AJ$134,'Employee Mapping'!$L$10:$L$2009,AJ$136)/COUNTA('Employee Mapping'!$G$10:$G$2009),""))</f>
        <v/>
      </c>
      <c r="AK214" s="57">
        <f>IF(OR($A214="",AK$136=""),"",IFERROR(COUNTIFS('Employee Mapping'!$J$10:$J$2009,$A214,'Employee Mapping'!$K$10:$K$2009,AK$134,'Employee Mapping'!$L$10:$L$2009,AK$136)/COUNTA('Employee Mapping'!$G$10:$G$2009),""))</f>
        <v/>
      </c>
      <c r="AL214" s="57">
        <f>IF(OR($A214="",AL$136=""),"",IFERROR(COUNTIFS('Employee Mapping'!$J$10:$J$2009,$A214,'Employee Mapping'!$K$10:$K$2009,AL$134,'Employee Mapping'!$L$10:$L$2009,AL$136)/COUNTA('Employee Mapping'!$G$10:$G$2009),""))</f>
        <v/>
      </c>
      <c r="AM214" s="57">
        <f>IF(OR($A214="",AM$136=""),"",IFERROR(COUNTIFS('Employee Mapping'!$J$10:$J$2009,$A214,'Employee Mapping'!$K$10:$K$2009,AM$134,'Employee Mapping'!$L$10:$L$2009,AM$136)/COUNTA('Employee Mapping'!$G$10:$G$2009),""))</f>
        <v/>
      </c>
      <c r="AN214" s="57">
        <f>IF(OR($A214="",AN$136=""),"",IFERROR(COUNTIFS('Employee Mapping'!$J$10:$J$2009,$A214,'Employee Mapping'!$K$10:$K$2009,AN$134,'Employee Mapping'!$L$10:$L$2009,AN$136)/COUNTA('Employee Mapping'!$G$10:$G$2009),""))</f>
        <v/>
      </c>
      <c r="AO214" s="57">
        <f>IF(OR($A214="",AO$136=""),"",IFERROR(COUNTIFS('Employee Mapping'!$J$10:$J$2009,$A214,'Employee Mapping'!$K$10:$K$2009,AO$134,'Employee Mapping'!$L$10:$L$2009,AO$136)/COUNTA('Employee Mapping'!$G$10:$G$2009),""))</f>
        <v/>
      </c>
      <c r="AP214" s="57">
        <f>IF(OR($A214="",AP$136=""),"",IFERROR(COUNTIFS('Employee Mapping'!$J$10:$J$2009,$A214,'Employee Mapping'!$K$10:$K$2009,AP$134,'Employee Mapping'!$L$10:$L$2009,AP$136)/COUNTA('Employee Mapping'!$G$10:$G$2009),""))</f>
        <v/>
      </c>
      <c r="AQ214" s="57">
        <f>IF(OR($A214="",AQ$136=""),"",IFERROR(COUNTIFS('Employee Mapping'!$J$10:$J$2009,$A214,'Employee Mapping'!$K$10:$K$2009,AQ$134,'Employee Mapping'!$L$10:$L$2009,AQ$136)/COUNTA('Employee Mapping'!$G$10:$G$2009),""))</f>
        <v/>
      </c>
      <c r="AR214" s="57">
        <f>IF(OR($A214="",AR$136=""),"",IFERROR(COUNTIFS('Employee Mapping'!$J$10:$J$2009,$A214,'Employee Mapping'!$K$10:$K$2009,AR$134,'Employee Mapping'!$L$10:$L$2009,AR$136)/COUNTA('Employee Mapping'!$G$10:$G$2009),""))</f>
        <v/>
      </c>
      <c r="AS214" s="57">
        <f>IF(OR($A214="",AS$136=""),"",IFERROR(COUNTIFS('Employee Mapping'!$J$10:$J$2009,$A214,'Employee Mapping'!$K$10:$K$2009,AS$134,'Employee Mapping'!$L$10:$L$2009,AS$136)/COUNTA('Employee Mapping'!$G$10:$G$2009),""))</f>
        <v/>
      </c>
      <c r="AT214" s="57">
        <f>IF(OR($A214="",AT$136=""),"",IFERROR(COUNTIFS('Employee Mapping'!$J$10:$J$2009,$A214,'Employee Mapping'!$K$10:$K$2009,AT$134,'Employee Mapping'!$L$10:$L$2009,AT$136)/COUNTA('Employee Mapping'!$G$10:$G$2009),""))</f>
        <v/>
      </c>
      <c r="AU214" s="57">
        <f>IF(OR($A214="",AU$136=""),"",IFERROR(COUNTIFS('Employee Mapping'!$J$10:$J$2009,$A214,'Employee Mapping'!$K$10:$K$2009,AU$134,'Employee Mapping'!$L$10:$L$2009,AU$136)/COUNTA('Employee Mapping'!$G$10:$G$2009),""))</f>
        <v/>
      </c>
      <c r="AV214" s="57">
        <f>IF(OR($A214="",AV$136=""),"",IFERROR(COUNTIFS('Employee Mapping'!$J$10:$J$2009,$A214,'Employee Mapping'!$K$10:$K$2009,AV$134,'Employee Mapping'!$L$10:$L$2009,AV$136)/COUNTA('Employee Mapping'!$G$10:$G$2009),""))</f>
        <v/>
      </c>
      <c r="AW214" s="57">
        <f>IF(OR($A214="",AW$136=""),"",IFERROR(COUNTIFS('Employee Mapping'!$J$10:$J$2009,$A214,'Employee Mapping'!$K$10:$K$2009,AW$134,'Employee Mapping'!$L$10:$L$2009,AW$136)/COUNTA('Employee Mapping'!$G$10:$G$2009),""))</f>
        <v/>
      </c>
      <c r="AX214" s="57">
        <f>IF(OR($A214="",AX$136=""),"",IFERROR(COUNTIFS('Employee Mapping'!$J$10:$J$2009,$A214,'Employee Mapping'!$K$10:$K$2009,AX$134,'Employee Mapping'!$L$10:$L$2009,AX$136)/COUNTA('Employee Mapping'!$G$10:$G$2009),""))</f>
        <v/>
      </c>
      <c r="AY214" s="57">
        <f>IF(OR($A214="",AY$136=""),"",IFERROR(COUNTIFS('Employee Mapping'!$J$10:$J$2009,$A214,'Employee Mapping'!$K$10:$K$2009,AY$134,'Employee Mapping'!$L$10:$L$2009,AY$136)/COUNTA('Employee Mapping'!$G$10:$G$2009),""))</f>
        <v/>
      </c>
      <c r="AZ214" s="57">
        <f>IF(OR($A214="",AZ$136=""),"",IFERROR(COUNTIFS('Employee Mapping'!$J$10:$J$2009,$A214,'Employee Mapping'!$K$10:$K$2009,AZ$134,'Employee Mapping'!$L$10:$L$2009,AZ$136)/COUNTA('Employee Mapping'!$G$10:$G$2009),""))</f>
        <v/>
      </c>
      <c r="BA214" s="57">
        <f>IF(OR($A214="",BA$136=""),"",IFERROR(COUNTIFS('Employee Mapping'!$J$10:$J$2009,$A214,'Employee Mapping'!$K$10:$K$2009,BA$134,'Employee Mapping'!$L$10:$L$2009,BA$136)/COUNTA('Employee Mapping'!$G$10:$G$2009),""))</f>
        <v/>
      </c>
      <c r="BB214" s="57">
        <f>IF(OR($A214="",BB$136=""),"",IFERROR(COUNTIFS('Employee Mapping'!$J$10:$J$2009,$A214,'Employee Mapping'!$K$10:$K$2009,BB$134,'Employee Mapping'!$L$10:$L$2009,BB$136)/COUNTA('Employee Mapping'!$G$10:$G$2009),""))</f>
        <v/>
      </c>
      <c r="BC214" s="57">
        <f>IF(OR($A214="",BC$136=""),"",IFERROR(COUNTIFS('Employee Mapping'!$J$10:$J$2009,$A214,'Employee Mapping'!$K$10:$K$2009,BC$134,'Employee Mapping'!$L$10:$L$2009,BC$136)/COUNTA('Employee Mapping'!$G$10:$G$2009),""))</f>
        <v/>
      </c>
      <c r="BD214" s="57">
        <f>IF(OR($A214="",BD$136=""),"",IFERROR(COUNTIFS('Employee Mapping'!$J$10:$J$2009,$A214,'Employee Mapping'!$K$10:$K$2009,BD$134,'Employee Mapping'!$L$10:$L$2009,BD$136)/COUNTA('Employee Mapping'!$G$10:$G$2009),""))</f>
        <v/>
      </c>
      <c r="BE214" s="57">
        <f>IF(OR($A214="",BE$136=""),"",IFERROR(COUNTIFS('Employee Mapping'!$J$10:$J$2009,$A214,'Employee Mapping'!$K$10:$K$2009,BE$134,'Employee Mapping'!$L$10:$L$2009,BE$136)/COUNTA('Employee Mapping'!$G$10:$G$2009),""))</f>
        <v/>
      </c>
      <c r="BF214" s="57">
        <f>IF(OR($A214="",BF$136=""),"",IFERROR(COUNTIFS('Employee Mapping'!$J$10:$J$2009,$A214,'Employee Mapping'!$K$10:$K$2009,BF$134,'Employee Mapping'!$L$10:$L$2009,BF$136)/COUNTA('Employee Mapping'!$G$10:$G$2009),""))</f>
        <v/>
      </c>
      <c r="BG214" s="57">
        <f>IF(OR($A214="",BG$136=""),"",IFERROR(COUNTIFS('Employee Mapping'!$J$10:$J$2009,$A214,'Employee Mapping'!$K$10:$K$2009,BG$134,'Employee Mapping'!$L$10:$L$2009,BG$136)/COUNTA('Employee Mapping'!$G$10:$G$2009),""))</f>
        <v/>
      </c>
      <c r="BH214" s="57">
        <f>IF(OR($A214="",BH$136=""),"",IFERROR(COUNTIFS('Employee Mapping'!$J$10:$J$2009,$A214,'Employee Mapping'!$K$10:$K$2009,BH$134,'Employee Mapping'!$L$10:$L$2009,BH$136)/COUNTA('Employee Mapping'!$G$10:$G$2009),""))</f>
        <v/>
      </c>
      <c r="BI214" s="57">
        <f>IF(OR($A214="",BI$136=""),"",IFERROR(COUNTIFS('Employee Mapping'!$J$10:$J$2009,$A214,'Employee Mapping'!$K$10:$K$2009,BI$134,'Employee Mapping'!$L$10:$L$2009,BI$136)/COUNTA('Employee Mapping'!$G$10:$G$2009),""))</f>
        <v/>
      </c>
      <c r="BJ214" s="57">
        <f>IF(OR($A214="",BJ$136=""),"",IFERROR(COUNTIFS('Employee Mapping'!$J$10:$J$2009,$A214,'Employee Mapping'!$K$10:$K$2009,BJ$134,'Employee Mapping'!$L$10:$L$2009,BJ$136)/COUNTA('Employee Mapping'!$G$10:$G$2009),""))</f>
        <v/>
      </c>
      <c r="BK214" s="57">
        <f>IF(OR($A214="",BK$136=""),"",IFERROR(COUNTIFS('Employee Mapping'!$J$10:$J$2009,$A214,'Employee Mapping'!$K$10:$K$2009,BK$134,'Employee Mapping'!$L$10:$L$2009,BK$136)/COUNTA('Employee Mapping'!$G$10:$G$2009),""))</f>
        <v/>
      </c>
      <c r="BL214" s="57">
        <f>IF(OR($A214="",BL$136=""),"",IFERROR(COUNTIFS('Employee Mapping'!$J$10:$J$2009,$A214,'Employee Mapping'!$K$10:$K$2009,BL$134,'Employee Mapping'!$L$10:$L$2009,BL$136)/COUNTA('Employee Mapping'!$G$10:$G$2009),""))</f>
        <v/>
      </c>
      <c r="BM214" s="57">
        <f>IF(OR($A214="",BM$136=""),"",IFERROR(COUNTIFS('Employee Mapping'!$J$10:$J$2009,$A214,'Employee Mapping'!$K$10:$K$2009,BM$134,'Employee Mapping'!$L$10:$L$2009,BM$136)/COUNTA('Employee Mapping'!$G$10:$G$2009),""))</f>
        <v/>
      </c>
      <c r="BN214" s="57">
        <f>IF(OR($A214="",BN$136=""),"",IFERROR(COUNTIFS('Employee Mapping'!$J$10:$J$2009,$A214,'Employee Mapping'!$K$10:$K$2009,BN$134,'Employee Mapping'!$L$10:$L$2009,BN$136)/COUNTA('Employee Mapping'!$G$10:$G$2009),""))</f>
        <v/>
      </c>
      <c r="BO214" s="57">
        <f>IF(OR($A214="",BO$136=""),"",IFERROR(COUNTIFS('Employee Mapping'!$J$10:$J$2009,$A214,'Employee Mapping'!$K$10:$K$2009,BO$134,'Employee Mapping'!$L$10:$L$2009,BO$136)/COUNTA('Employee Mapping'!$G$10:$G$2009),""))</f>
        <v/>
      </c>
      <c r="BP214" s="57">
        <f>IF(OR($A214="",BP$136=""),"",IFERROR(COUNTIFS('Employee Mapping'!$J$10:$J$2009,$A214,'Employee Mapping'!$K$10:$K$2009,BP$134,'Employee Mapping'!$L$10:$L$2009,BP$136)/COUNTA('Employee Mapping'!$G$10:$G$2009),""))</f>
        <v/>
      </c>
      <c r="BQ214" s="57">
        <f>IF(OR($A214="",BQ$136=""),"",IFERROR(COUNTIFS('Employee Mapping'!$J$10:$J$2009,$A214,'Employee Mapping'!$K$10:$K$2009,BQ$134,'Employee Mapping'!$L$10:$L$2009,BQ$136)/COUNTA('Employee Mapping'!$G$10:$G$2009),""))</f>
        <v/>
      </c>
      <c r="BR214" s="57">
        <f>IF(OR($A214="",BR$136=""),"",IFERROR(COUNTIFS('Employee Mapping'!$J$10:$J$2009,$A214,'Employee Mapping'!$K$10:$K$2009,BR$134,'Employee Mapping'!$L$10:$L$2009,BR$136)/COUNTA('Employee Mapping'!$G$10:$G$2009),""))</f>
        <v/>
      </c>
      <c r="BS214" s="57">
        <f>IF(OR($A214="",BS$136=""),"",IFERROR(COUNTIFS('Employee Mapping'!$J$10:$J$2009,$A214,'Employee Mapping'!$K$10:$K$2009,BS$134,'Employee Mapping'!$L$10:$L$2009,BS$136)/COUNTA('Employee Mapping'!$G$10:$G$2009),""))</f>
        <v/>
      </c>
      <c r="BT214" s="57">
        <f>IF(OR($A214="",BT$136=""),"",IFERROR(COUNTIFS('Employee Mapping'!$J$10:$J$2009,$A214,'Employee Mapping'!$K$10:$K$2009,BT$134,'Employee Mapping'!$L$10:$L$2009,BT$136)/COUNTA('Employee Mapping'!$G$10:$G$2009),""))</f>
        <v/>
      </c>
      <c r="BU214" s="57">
        <f>IF(OR($A214="",BU$136=""),"",IFERROR(COUNTIFS('Employee Mapping'!$J$10:$J$2009,$A214,'Employee Mapping'!$K$10:$K$2009,BU$134,'Employee Mapping'!$L$10:$L$2009,BU$136)/COUNTA('Employee Mapping'!$G$10:$G$2009),""))</f>
        <v/>
      </c>
      <c r="BV214" s="57">
        <f>IF(OR($A214="",BV$136=""),"",IFERROR(COUNTIFS('Employee Mapping'!$J$10:$J$2009,$A214,'Employee Mapping'!$K$10:$K$2009,BV$134,'Employee Mapping'!$L$10:$L$2009,BV$136)/COUNTA('Employee Mapping'!$G$10:$G$2009),""))</f>
        <v/>
      </c>
      <c r="BW214" s="57">
        <f>IF(OR($A214="",BW$136=""),"",IFERROR(COUNTIFS('Employee Mapping'!$J$10:$J$2009,$A214,'Employee Mapping'!$K$10:$K$2009,BW$134,'Employee Mapping'!$L$10:$L$2009,BW$136)/COUNTA('Employee Mapping'!$G$10:$G$2009),""))</f>
        <v/>
      </c>
      <c r="BX214" s="57">
        <f>IF(OR($A214="",BX$136=""),"",IFERROR(COUNTIFS('Employee Mapping'!$J$10:$J$2009,$A214,'Employee Mapping'!$K$10:$K$2009,BX$134,'Employee Mapping'!$L$10:$L$2009,BX$136)/COUNTA('Employee Mapping'!$G$10:$G$2009),""))</f>
        <v/>
      </c>
      <c r="BY214" s="57">
        <f>IF(OR($A214="",BY$136=""),"",IFERROR(COUNTIFS('Employee Mapping'!$J$10:$J$2009,$A214,'Employee Mapping'!$K$10:$K$2009,BY$134,'Employee Mapping'!$L$10:$L$2009,BY$136)/COUNTA('Employee Mapping'!$G$10:$G$2009),""))</f>
        <v/>
      </c>
      <c r="BZ214" s="57">
        <f>IF(OR($A214="",BZ$136=""),"",IFERROR(COUNTIFS('Employee Mapping'!$J$10:$J$2009,$A214,'Employee Mapping'!$K$10:$K$2009,BZ$134,'Employee Mapping'!$L$10:$L$2009,BZ$136)/COUNTA('Employee Mapping'!$G$10:$G$2009),""))</f>
        <v/>
      </c>
      <c r="CA214" s="57">
        <f>IF(OR($A214="",CA$136=""),"",IFERROR(COUNTIFS('Employee Mapping'!$J$10:$J$2009,$A214,'Employee Mapping'!$K$10:$K$2009,CA$134,'Employee Mapping'!$L$10:$L$2009,CA$136)/COUNTA('Employee Mapping'!$G$10:$G$2009),""))</f>
        <v/>
      </c>
      <c r="CB214" s="57">
        <f>IF(OR($A214="",CB$136=""),"",IFERROR(COUNTIFS('Employee Mapping'!$J$10:$J$2009,$A214,'Employee Mapping'!$K$10:$K$2009,CB$134,'Employee Mapping'!$L$10:$L$2009,CB$136)/COUNTA('Employee Mapping'!$G$10:$G$2009),""))</f>
        <v/>
      </c>
      <c r="CC214" s="57">
        <f>IF(OR($A214="",CC$136=""),"",IFERROR(COUNTIFS('Employee Mapping'!$J$10:$J$2009,$A214,'Employee Mapping'!$K$10:$K$2009,CC$134,'Employee Mapping'!$L$10:$L$2009,CC$136)/COUNTA('Employee Mapping'!$G$10:$G$2009),""))</f>
        <v/>
      </c>
      <c r="CD214" s="57">
        <f>IF(OR($A214="",CD$136=""),"",IFERROR(COUNTIFS('Employee Mapping'!$J$10:$J$2009,$A214,'Employee Mapping'!$K$10:$K$2009,CD$134,'Employee Mapping'!$L$10:$L$2009,CD$136)/COUNTA('Employee Mapping'!$G$10:$G$2009),""))</f>
        <v/>
      </c>
      <c r="CE214" s="57">
        <f>IF(OR($A214="",CE$136=""),"",IFERROR(COUNTIFS('Employee Mapping'!$J$10:$J$2009,$A214,'Employee Mapping'!$K$10:$K$2009,CE$134,'Employee Mapping'!$L$10:$L$2009,CE$136)/COUNTA('Employee Mapping'!$G$10:$G$2009),""))</f>
        <v/>
      </c>
      <c r="CF214" s="57">
        <f>IF(OR($A214="",CF$136=""),"",IFERROR(COUNTIFS('Employee Mapping'!$J$10:$J$2009,$A214,'Employee Mapping'!$K$10:$K$2009,CF$134,'Employee Mapping'!$L$10:$L$2009,CF$136)/COUNTA('Employee Mapping'!$G$10:$G$2009),""))</f>
        <v/>
      </c>
      <c r="CG214" s="57">
        <f>IF(OR($A214="",CG$136=""),"",IFERROR(COUNTIFS('Employee Mapping'!$J$10:$J$2009,$A214,'Employee Mapping'!$K$10:$K$2009,CG$134,'Employee Mapping'!$L$10:$L$2009,CG$136)/COUNTA('Employee Mapping'!$G$10:$G$2009),""))</f>
        <v/>
      </c>
      <c r="CH214" s="57">
        <f>IF(OR($A214="",CH$136=""),"",IFERROR(COUNTIFS('Employee Mapping'!$J$10:$J$2009,$A214,'Employee Mapping'!$K$10:$K$2009,CH$134,'Employee Mapping'!$L$10:$L$2009,CH$136)/COUNTA('Employee Mapping'!$G$10:$G$2009),""))</f>
        <v/>
      </c>
      <c r="CI214" s="57">
        <f>IF(OR($A214="",CI$136=""),"",IFERROR(COUNTIFS('Employee Mapping'!$J$10:$J$2009,$A214,'Employee Mapping'!$K$10:$K$2009,CI$134,'Employee Mapping'!$L$10:$L$2009,CI$136)/COUNTA('Employee Mapping'!$G$10:$G$2009),""))</f>
        <v/>
      </c>
      <c r="CJ214" s="57">
        <f>IF(OR($A214="",CJ$136=""),"",IFERROR(COUNTIFS('Employee Mapping'!$J$10:$J$2009,$A214,'Employee Mapping'!$K$10:$K$2009,CJ$134,'Employee Mapping'!$L$10:$L$2009,CJ$136)/COUNTA('Employee Mapping'!$G$10:$G$2009),""))</f>
        <v/>
      </c>
      <c r="CK214" s="57">
        <f>IF(OR($A214="",CK$136=""),"",IFERROR(COUNTIFS('Employee Mapping'!$J$10:$J$2009,$A214,'Employee Mapping'!$K$10:$K$2009,CK$134,'Employee Mapping'!$L$10:$L$2009,CK$136)/COUNTA('Employee Mapping'!$G$10:$G$2009),""))</f>
        <v/>
      </c>
      <c r="CL214" s="57">
        <f>IF(OR($A214="",CL$136=""),"",IFERROR(COUNTIFS('Employee Mapping'!$J$10:$J$2009,$A214,'Employee Mapping'!$K$10:$K$2009,CL$134,'Employee Mapping'!$L$10:$L$2009,CL$136)/COUNTA('Employee Mapping'!$G$10:$G$2009),""))</f>
        <v/>
      </c>
      <c r="CM214" s="57">
        <f>IF(OR($A214="",CM$136=""),"",IFERROR(COUNTIFS('Employee Mapping'!$J$10:$J$2009,$A214,'Employee Mapping'!$K$10:$K$2009,CM$134,'Employee Mapping'!$L$10:$L$2009,CM$136)/COUNTA('Employee Mapping'!$G$10:$G$2009),""))</f>
        <v/>
      </c>
      <c r="CN214" s="57">
        <f>IF(OR($A214="",CN$136=""),"",IFERROR(COUNTIFS('Employee Mapping'!$J$10:$J$2009,$A214,'Employee Mapping'!$K$10:$K$2009,CN$134,'Employee Mapping'!$L$10:$L$2009,CN$136)/COUNTA('Employee Mapping'!$G$10:$G$2009),""))</f>
        <v/>
      </c>
      <c r="CO214" s="57">
        <f>IF(OR($A214="",CO$136=""),"",IFERROR(COUNTIFS('Employee Mapping'!$J$10:$J$2009,$A214,'Employee Mapping'!$K$10:$K$2009,CO$134,'Employee Mapping'!$L$10:$L$2009,CO$136)/COUNTA('Employee Mapping'!$G$10:$G$2009),""))</f>
        <v/>
      </c>
      <c r="CP214" s="57">
        <f>IF(OR($A214="",CP$136=""),"",IFERROR(COUNTIFS('Employee Mapping'!$J$10:$J$2009,$A214,'Employee Mapping'!$K$10:$K$2009,CP$134,'Employee Mapping'!$L$10:$L$2009,CP$136)/COUNTA('Employee Mapping'!$G$10:$G$2009),""))</f>
        <v/>
      </c>
      <c r="CQ214" s="57">
        <f>IF(OR($A214="",CQ$136=""),"",IFERROR(COUNTIFS('Employee Mapping'!$J$10:$J$2009,$A214,'Employee Mapping'!$K$10:$K$2009,CQ$134,'Employee Mapping'!$L$10:$L$2009,CQ$136)/COUNTA('Employee Mapping'!$G$10:$G$2009),""))</f>
        <v/>
      </c>
      <c r="CR214" s="57">
        <f>IF(OR($A214="",CR$136=""),"",IFERROR(COUNTIFS('Employee Mapping'!$J$10:$J$2009,$A214,'Employee Mapping'!$K$10:$K$2009,CR$134,'Employee Mapping'!$L$10:$L$2009,CR$136)/COUNTA('Employee Mapping'!$G$10:$G$2009),""))</f>
        <v/>
      </c>
      <c r="CS214" s="57">
        <f>IF(OR($A214="",CS$136=""),"",IFERROR(COUNTIFS('Employee Mapping'!$J$10:$J$2009,$A214,'Employee Mapping'!$K$10:$K$2009,CS$134,'Employee Mapping'!$L$10:$L$2009,CS$136)/COUNTA('Employee Mapping'!$G$10:$G$2009),""))</f>
        <v/>
      </c>
      <c r="CT214" s="57">
        <f>IF(OR($A214="",CT$136=""),"",IFERROR(COUNTIFS('Employee Mapping'!$J$10:$J$2009,$A214,'Employee Mapping'!$K$10:$K$2009,CT$134,'Employee Mapping'!$L$10:$L$2009,CT$136)/COUNTA('Employee Mapping'!$G$10:$G$2009),""))</f>
        <v/>
      </c>
      <c r="CU214" s="58">
        <f>IF($A214="","",SUM(C214:CT214))</f>
        <v/>
      </c>
    </row>
    <row r="215">
      <c r="A215">
        <f>IF(SETUP!$C226="","",SETUP!$C226)</f>
        <v/>
      </c>
      <c r="B215" s="9">
        <f>IF(SETUP!$C226="","",SETUP!$B226&amp;" / "&amp;SETUP!$D226)</f>
        <v/>
      </c>
      <c r="C215" s="57">
        <f>IF(OR($A215="",C$136=""),"",IFERROR(COUNTIFS('Employee Mapping'!$J$10:$J$2009,$A215,'Employee Mapping'!$K$10:$K$2009,C$134,'Employee Mapping'!$L$10:$L$2009,C$136)/COUNTA('Employee Mapping'!$G$10:$G$2009),""))</f>
        <v/>
      </c>
      <c r="D215" s="57">
        <f>IF(OR($A215="",D$136=""),"",IFERROR(COUNTIFS('Employee Mapping'!$J$10:$J$2009,$A215,'Employee Mapping'!$K$10:$K$2009,D$134,'Employee Mapping'!$L$10:$L$2009,D$136)/COUNTA('Employee Mapping'!$G$10:$G$2009),""))</f>
        <v/>
      </c>
      <c r="E215" s="57">
        <f>IF(OR($A215="",E$136=""),"",IFERROR(COUNTIFS('Employee Mapping'!$J$10:$J$2009,$A215,'Employee Mapping'!$K$10:$K$2009,E$134,'Employee Mapping'!$L$10:$L$2009,E$136)/COUNTA('Employee Mapping'!$G$10:$G$2009),""))</f>
        <v/>
      </c>
      <c r="F215" s="57">
        <f>IF(OR($A215="",F$136=""),"",IFERROR(COUNTIFS('Employee Mapping'!$J$10:$J$2009,$A215,'Employee Mapping'!$K$10:$K$2009,F$134,'Employee Mapping'!$L$10:$L$2009,F$136)/COUNTA('Employee Mapping'!$G$10:$G$2009),""))</f>
        <v/>
      </c>
      <c r="G215" s="57">
        <f>IF(OR($A215="",G$136=""),"",IFERROR(COUNTIFS('Employee Mapping'!$J$10:$J$2009,$A215,'Employee Mapping'!$K$10:$K$2009,G$134,'Employee Mapping'!$L$10:$L$2009,G$136)/COUNTA('Employee Mapping'!$G$10:$G$2009),""))</f>
        <v/>
      </c>
      <c r="H215" s="57">
        <f>IF(OR($A215="",H$136=""),"",IFERROR(COUNTIFS('Employee Mapping'!$J$10:$J$2009,$A215,'Employee Mapping'!$K$10:$K$2009,H$134,'Employee Mapping'!$L$10:$L$2009,H$136)/COUNTA('Employee Mapping'!$G$10:$G$2009),""))</f>
        <v/>
      </c>
      <c r="I215" s="57">
        <f>IF(OR($A215="",I$136=""),"",IFERROR(COUNTIFS('Employee Mapping'!$J$10:$J$2009,$A215,'Employee Mapping'!$K$10:$K$2009,I$134,'Employee Mapping'!$L$10:$L$2009,I$136)/COUNTA('Employee Mapping'!$G$10:$G$2009),""))</f>
        <v/>
      </c>
      <c r="J215" s="57">
        <f>IF(OR($A215="",J$136=""),"",IFERROR(COUNTIFS('Employee Mapping'!$J$10:$J$2009,$A215,'Employee Mapping'!$K$10:$K$2009,J$134,'Employee Mapping'!$L$10:$L$2009,J$136)/COUNTA('Employee Mapping'!$G$10:$G$2009),""))</f>
        <v/>
      </c>
      <c r="K215" s="57">
        <f>IF(OR($A215="",K$136=""),"",IFERROR(COUNTIFS('Employee Mapping'!$J$10:$J$2009,$A215,'Employee Mapping'!$K$10:$K$2009,K$134,'Employee Mapping'!$L$10:$L$2009,K$136)/COUNTA('Employee Mapping'!$G$10:$G$2009),""))</f>
        <v/>
      </c>
      <c r="L215" s="57">
        <f>IF(OR($A215="",L$136=""),"",IFERROR(COUNTIFS('Employee Mapping'!$J$10:$J$2009,$A215,'Employee Mapping'!$K$10:$K$2009,L$134,'Employee Mapping'!$L$10:$L$2009,L$136)/COUNTA('Employee Mapping'!$G$10:$G$2009),""))</f>
        <v/>
      </c>
      <c r="M215" s="57">
        <f>IF(OR($A215="",M$136=""),"",IFERROR(COUNTIFS('Employee Mapping'!$J$10:$J$2009,$A215,'Employee Mapping'!$K$10:$K$2009,M$134,'Employee Mapping'!$L$10:$L$2009,M$136)/COUNTA('Employee Mapping'!$G$10:$G$2009),""))</f>
        <v/>
      </c>
      <c r="N215" s="57">
        <f>IF(OR($A215="",N$136=""),"",IFERROR(COUNTIFS('Employee Mapping'!$J$10:$J$2009,$A215,'Employee Mapping'!$K$10:$K$2009,N$134,'Employee Mapping'!$L$10:$L$2009,N$136)/COUNTA('Employee Mapping'!$G$10:$G$2009),""))</f>
        <v/>
      </c>
      <c r="O215" s="57">
        <f>IF(OR($A215="",O$136=""),"",IFERROR(COUNTIFS('Employee Mapping'!$J$10:$J$2009,$A215,'Employee Mapping'!$K$10:$K$2009,O$134,'Employee Mapping'!$L$10:$L$2009,O$136)/COUNTA('Employee Mapping'!$G$10:$G$2009),""))</f>
        <v/>
      </c>
      <c r="P215" s="57">
        <f>IF(OR($A215="",P$136=""),"",IFERROR(COUNTIFS('Employee Mapping'!$J$10:$J$2009,$A215,'Employee Mapping'!$K$10:$K$2009,P$134,'Employee Mapping'!$L$10:$L$2009,P$136)/COUNTA('Employee Mapping'!$G$10:$G$2009),""))</f>
        <v/>
      </c>
      <c r="Q215" s="57">
        <f>IF(OR($A215="",Q$136=""),"",IFERROR(COUNTIFS('Employee Mapping'!$J$10:$J$2009,$A215,'Employee Mapping'!$K$10:$K$2009,Q$134,'Employee Mapping'!$L$10:$L$2009,Q$136)/COUNTA('Employee Mapping'!$G$10:$G$2009),""))</f>
        <v/>
      </c>
      <c r="R215" s="57">
        <f>IF(OR($A215="",R$136=""),"",IFERROR(COUNTIFS('Employee Mapping'!$J$10:$J$2009,$A215,'Employee Mapping'!$K$10:$K$2009,R$134,'Employee Mapping'!$L$10:$L$2009,R$136)/COUNTA('Employee Mapping'!$G$10:$G$2009),""))</f>
        <v/>
      </c>
      <c r="S215" s="57">
        <f>IF(OR($A215="",S$136=""),"",IFERROR(COUNTIFS('Employee Mapping'!$J$10:$J$2009,$A215,'Employee Mapping'!$K$10:$K$2009,S$134,'Employee Mapping'!$L$10:$L$2009,S$136)/COUNTA('Employee Mapping'!$G$10:$G$2009),""))</f>
        <v/>
      </c>
      <c r="T215" s="57">
        <f>IF(OR($A215="",T$136=""),"",IFERROR(COUNTIFS('Employee Mapping'!$J$10:$J$2009,$A215,'Employee Mapping'!$K$10:$K$2009,T$134,'Employee Mapping'!$L$10:$L$2009,T$136)/COUNTA('Employee Mapping'!$G$10:$G$2009),""))</f>
        <v/>
      </c>
      <c r="U215" s="57">
        <f>IF(OR($A215="",U$136=""),"",IFERROR(COUNTIFS('Employee Mapping'!$J$10:$J$2009,$A215,'Employee Mapping'!$K$10:$K$2009,U$134,'Employee Mapping'!$L$10:$L$2009,U$136)/COUNTA('Employee Mapping'!$G$10:$G$2009),""))</f>
        <v/>
      </c>
      <c r="V215" s="57">
        <f>IF(OR($A215="",V$136=""),"",IFERROR(COUNTIFS('Employee Mapping'!$J$10:$J$2009,$A215,'Employee Mapping'!$K$10:$K$2009,V$134,'Employee Mapping'!$L$10:$L$2009,V$136)/COUNTA('Employee Mapping'!$G$10:$G$2009),""))</f>
        <v/>
      </c>
      <c r="W215" s="57">
        <f>IF(OR($A215="",W$136=""),"",IFERROR(COUNTIFS('Employee Mapping'!$J$10:$J$2009,$A215,'Employee Mapping'!$K$10:$K$2009,W$134,'Employee Mapping'!$L$10:$L$2009,W$136)/COUNTA('Employee Mapping'!$G$10:$G$2009),""))</f>
        <v/>
      </c>
      <c r="X215" s="57">
        <f>IF(OR($A215="",X$136=""),"",IFERROR(COUNTIFS('Employee Mapping'!$J$10:$J$2009,$A215,'Employee Mapping'!$K$10:$K$2009,X$134,'Employee Mapping'!$L$10:$L$2009,X$136)/COUNTA('Employee Mapping'!$G$10:$G$2009),""))</f>
        <v/>
      </c>
      <c r="Y215" s="57">
        <f>IF(OR($A215="",Y$136=""),"",IFERROR(COUNTIFS('Employee Mapping'!$J$10:$J$2009,$A215,'Employee Mapping'!$K$10:$K$2009,Y$134,'Employee Mapping'!$L$10:$L$2009,Y$136)/COUNTA('Employee Mapping'!$G$10:$G$2009),""))</f>
        <v/>
      </c>
      <c r="Z215" s="57">
        <f>IF(OR($A215="",Z$136=""),"",IFERROR(COUNTIFS('Employee Mapping'!$J$10:$J$2009,$A215,'Employee Mapping'!$K$10:$K$2009,Z$134,'Employee Mapping'!$L$10:$L$2009,Z$136)/COUNTA('Employee Mapping'!$G$10:$G$2009),""))</f>
        <v/>
      </c>
      <c r="AA215" s="57">
        <f>IF(OR($A215="",AA$136=""),"",IFERROR(COUNTIFS('Employee Mapping'!$J$10:$J$2009,$A215,'Employee Mapping'!$K$10:$K$2009,AA$134,'Employee Mapping'!$L$10:$L$2009,AA$136)/COUNTA('Employee Mapping'!$G$10:$G$2009),""))</f>
        <v/>
      </c>
      <c r="AB215" s="57">
        <f>IF(OR($A215="",AB$136=""),"",IFERROR(COUNTIFS('Employee Mapping'!$J$10:$J$2009,$A215,'Employee Mapping'!$K$10:$K$2009,AB$134,'Employee Mapping'!$L$10:$L$2009,AB$136)/COUNTA('Employee Mapping'!$G$10:$G$2009),""))</f>
        <v/>
      </c>
      <c r="AC215" s="57">
        <f>IF(OR($A215="",AC$136=""),"",IFERROR(COUNTIFS('Employee Mapping'!$J$10:$J$2009,$A215,'Employee Mapping'!$K$10:$K$2009,AC$134,'Employee Mapping'!$L$10:$L$2009,AC$136)/COUNTA('Employee Mapping'!$G$10:$G$2009),""))</f>
        <v/>
      </c>
      <c r="AD215" s="57">
        <f>IF(OR($A215="",AD$136=""),"",IFERROR(COUNTIFS('Employee Mapping'!$J$10:$J$2009,$A215,'Employee Mapping'!$K$10:$K$2009,AD$134,'Employee Mapping'!$L$10:$L$2009,AD$136)/COUNTA('Employee Mapping'!$G$10:$G$2009),""))</f>
        <v/>
      </c>
      <c r="AE215" s="57">
        <f>IF(OR($A215="",AE$136=""),"",IFERROR(COUNTIFS('Employee Mapping'!$J$10:$J$2009,$A215,'Employee Mapping'!$K$10:$K$2009,AE$134,'Employee Mapping'!$L$10:$L$2009,AE$136)/COUNTA('Employee Mapping'!$G$10:$G$2009),""))</f>
        <v/>
      </c>
      <c r="AF215" s="57">
        <f>IF(OR($A215="",AF$136=""),"",IFERROR(COUNTIFS('Employee Mapping'!$J$10:$J$2009,$A215,'Employee Mapping'!$K$10:$K$2009,AF$134,'Employee Mapping'!$L$10:$L$2009,AF$136)/COUNTA('Employee Mapping'!$G$10:$G$2009),""))</f>
        <v/>
      </c>
      <c r="AG215" s="57">
        <f>IF(OR($A215="",AG$136=""),"",IFERROR(COUNTIFS('Employee Mapping'!$J$10:$J$2009,$A215,'Employee Mapping'!$K$10:$K$2009,AG$134,'Employee Mapping'!$L$10:$L$2009,AG$136)/COUNTA('Employee Mapping'!$G$10:$G$2009),""))</f>
        <v/>
      </c>
      <c r="AH215" s="57">
        <f>IF(OR($A215="",AH$136=""),"",IFERROR(COUNTIFS('Employee Mapping'!$J$10:$J$2009,$A215,'Employee Mapping'!$K$10:$K$2009,AH$134,'Employee Mapping'!$L$10:$L$2009,AH$136)/COUNTA('Employee Mapping'!$G$10:$G$2009),""))</f>
        <v/>
      </c>
      <c r="AI215" s="57">
        <f>IF(OR($A215="",AI$136=""),"",IFERROR(COUNTIFS('Employee Mapping'!$J$10:$J$2009,$A215,'Employee Mapping'!$K$10:$K$2009,AI$134,'Employee Mapping'!$L$10:$L$2009,AI$136)/COUNTA('Employee Mapping'!$G$10:$G$2009),""))</f>
        <v/>
      </c>
      <c r="AJ215" s="57">
        <f>IF(OR($A215="",AJ$136=""),"",IFERROR(COUNTIFS('Employee Mapping'!$J$10:$J$2009,$A215,'Employee Mapping'!$K$10:$K$2009,AJ$134,'Employee Mapping'!$L$10:$L$2009,AJ$136)/COUNTA('Employee Mapping'!$G$10:$G$2009),""))</f>
        <v/>
      </c>
      <c r="AK215" s="57">
        <f>IF(OR($A215="",AK$136=""),"",IFERROR(COUNTIFS('Employee Mapping'!$J$10:$J$2009,$A215,'Employee Mapping'!$K$10:$K$2009,AK$134,'Employee Mapping'!$L$10:$L$2009,AK$136)/COUNTA('Employee Mapping'!$G$10:$G$2009),""))</f>
        <v/>
      </c>
      <c r="AL215" s="57">
        <f>IF(OR($A215="",AL$136=""),"",IFERROR(COUNTIFS('Employee Mapping'!$J$10:$J$2009,$A215,'Employee Mapping'!$K$10:$K$2009,AL$134,'Employee Mapping'!$L$10:$L$2009,AL$136)/COUNTA('Employee Mapping'!$G$10:$G$2009),""))</f>
        <v/>
      </c>
      <c r="AM215" s="57">
        <f>IF(OR($A215="",AM$136=""),"",IFERROR(COUNTIFS('Employee Mapping'!$J$10:$J$2009,$A215,'Employee Mapping'!$K$10:$K$2009,AM$134,'Employee Mapping'!$L$10:$L$2009,AM$136)/COUNTA('Employee Mapping'!$G$10:$G$2009),""))</f>
        <v/>
      </c>
      <c r="AN215" s="57">
        <f>IF(OR($A215="",AN$136=""),"",IFERROR(COUNTIFS('Employee Mapping'!$J$10:$J$2009,$A215,'Employee Mapping'!$K$10:$K$2009,AN$134,'Employee Mapping'!$L$10:$L$2009,AN$136)/COUNTA('Employee Mapping'!$G$10:$G$2009),""))</f>
        <v/>
      </c>
      <c r="AO215" s="57">
        <f>IF(OR($A215="",AO$136=""),"",IFERROR(COUNTIFS('Employee Mapping'!$J$10:$J$2009,$A215,'Employee Mapping'!$K$10:$K$2009,AO$134,'Employee Mapping'!$L$10:$L$2009,AO$136)/COUNTA('Employee Mapping'!$G$10:$G$2009),""))</f>
        <v/>
      </c>
      <c r="AP215" s="57">
        <f>IF(OR($A215="",AP$136=""),"",IFERROR(COUNTIFS('Employee Mapping'!$J$10:$J$2009,$A215,'Employee Mapping'!$K$10:$K$2009,AP$134,'Employee Mapping'!$L$10:$L$2009,AP$136)/COUNTA('Employee Mapping'!$G$10:$G$2009),""))</f>
        <v/>
      </c>
      <c r="AQ215" s="57">
        <f>IF(OR($A215="",AQ$136=""),"",IFERROR(COUNTIFS('Employee Mapping'!$J$10:$J$2009,$A215,'Employee Mapping'!$K$10:$K$2009,AQ$134,'Employee Mapping'!$L$10:$L$2009,AQ$136)/COUNTA('Employee Mapping'!$G$10:$G$2009),""))</f>
        <v/>
      </c>
      <c r="AR215" s="57">
        <f>IF(OR($A215="",AR$136=""),"",IFERROR(COUNTIFS('Employee Mapping'!$J$10:$J$2009,$A215,'Employee Mapping'!$K$10:$K$2009,AR$134,'Employee Mapping'!$L$10:$L$2009,AR$136)/COUNTA('Employee Mapping'!$G$10:$G$2009),""))</f>
        <v/>
      </c>
      <c r="AS215" s="57">
        <f>IF(OR($A215="",AS$136=""),"",IFERROR(COUNTIFS('Employee Mapping'!$J$10:$J$2009,$A215,'Employee Mapping'!$K$10:$K$2009,AS$134,'Employee Mapping'!$L$10:$L$2009,AS$136)/COUNTA('Employee Mapping'!$G$10:$G$2009),""))</f>
        <v/>
      </c>
      <c r="AT215" s="57">
        <f>IF(OR($A215="",AT$136=""),"",IFERROR(COUNTIFS('Employee Mapping'!$J$10:$J$2009,$A215,'Employee Mapping'!$K$10:$K$2009,AT$134,'Employee Mapping'!$L$10:$L$2009,AT$136)/COUNTA('Employee Mapping'!$G$10:$G$2009),""))</f>
        <v/>
      </c>
      <c r="AU215" s="57">
        <f>IF(OR($A215="",AU$136=""),"",IFERROR(COUNTIFS('Employee Mapping'!$J$10:$J$2009,$A215,'Employee Mapping'!$K$10:$K$2009,AU$134,'Employee Mapping'!$L$10:$L$2009,AU$136)/COUNTA('Employee Mapping'!$G$10:$G$2009),""))</f>
        <v/>
      </c>
      <c r="AV215" s="57">
        <f>IF(OR($A215="",AV$136=""),"",IFERROR(COUNTIFS('Employee Mapping'!$J$10:$J$2009,$A215,'Employee Mapping'!$K$10:$K$2009,AV$134,'Employee Mapping'!$L$10:$L$2009,AV$136)/COUNTA('Employee Mapping'!$G$10:$G$2009),""))</f>
        <v/>
      </c>
      <c r="AW215" s="57">
        <f>IF(OR($A215="",AW$136=""),"",IFERROR(COUNTIFS('Employee Mapping'!$J$10:$J$2009,$A215,'Employee Mapping'!$K$10:$K$2009,AW$134,'Employee Mapping'!$L$10:$L$2009,AW$136)/COUNTA('Employee Mapping'!$G$10:$G$2009),""))</f>
        <v/>
      </c>
      <c r="AX215" s="57">
        <f>IF(OR($A215="",AX$136=""),"",IFERROR(COUNTIFS('Employee Mapping'!$J$10:$J$2009,$A215,'Employee Mapping'!$K$10:$K$2009,AX$134,'Employee Mapping'!$L$10:$L$2009,AX$136)/COUNTA('Employee Mapping'!$G$10:$G$2009),""))</f>
        <v/>
      </c>
      <c r="AY215" s="57">
        <f>IF(OR($A215="",AY$136=""),"",IFERROR(COUNTIFS('Employee Mapping'!$J$10:$J$2009,$A215,'Employee Mapping'!$K$10:$K$2009,AY$134,'Employee Mapping'!$L$10:$L$2009,AY$136)/COUNTA('Employee Mapping'!$G$10:$G$2009),""))</f>
        <v/>
      </c>
      <c r="AZ215" s="57">
        <f>IF(OR($A215="",AZ$136=""),"",IFERROR(COUNTIFS('Employee Mapping'!$J$10:$J$2009,$A215,'Employee Mapping'!$K$10:$K$2009,AZ$134,'Employee Mapping'!$L$10:$L$2009,AZ$136)/COUNTA('Employee Mapping'!$G$10:$G$2009),""))</f>
        <v/>
      </c>
      <c r="BA215" s="57">
        <f>IF(OR($A215="",BA$136=""),"",IFERROR(COUNTIFS('Employee Mapping'!$J$10:$J$2009,$A215,'Employee Mapping'!$K$10:$K$2009,BA$134,'Employee Mapping'!$L$10:$L$2009,BA$136)/COUNTA('Employee Mapping'!$G$10:$G$2009),""))</f>
        <v/>
      </c>
      <c r="BB215" s="57">
        <f>IF(OR($A215="",BB$136=""),"",IFERROR(COUNTIFS('Employee Mapping'!$J$10:$J$2009,$A215,'Employee Mapping'!$K$10:$K$2009,BB$134,'Employee Mapping'!$L$10:$L$2009,BB$136)/COUNTA('Employee Mapping'!$G$10:$G$2009),""))</f>
        <v/>
      </c>
      <c r="BC215" s="57">
        <f>IF(OR($A215="",BC$136=""),"",IFERROR(COUNTIFS('Employee Mapping'!$J$10:$J$2009,$A215,'Employee Mapping'!$K$10:$K$2009,BC$134,'Employee Mapping'!$L$10:$L$2009,BC$136)/COUNTA('Employee Mapping'!$G$10:$G$2009),""))</f>
        <v/>
      </c>
      <c r="BD215" s="57">
        <f>IF(OR($A215="",BD$136=""),"",IFERROR(COUNTIFS('Employee Mapping'!$J$10:$J$2009,$A215,'Employee Mapping'!$K$10:$K$2009,BD$134,'Employee Mapping'!$L$10:$L$2009,BD$136)/COUNTA('Employee Mapping'!$G$10:$G$2009),""))</f>
        <v/>
      </c>
      <c r="BE215" s="57">
        <f>IF(OR($A215="",BE$136=""),"",IFERROR(COUNTIFS('Employee Mapping'!$J$10:$J$2009,$A215,'Employee Mapping'!$K$10:$K$2009,BE$134,'Employee Mapping'!$L$10:$L$2009,BE$136)/COUNTA('Employee Mapping'!$G$10:$G$2009),""))</f>
        <v/>
      </c>
      <c r="BF215" s="57">
        <f>IF(OR($A215="",BF$136=""),"",IFERROR(COUNTIFS('Employee Mapping'!$J$10:$J$2009,$A215,'Employee Mapping'!$K$10:$K$2009,BF$134,'Employee Mapping'!$L$10:$L$2009,BF$136)/COUNTA('Employee Mapping'!$G$10:$G$2009),""))</f>
        <v/>
      </c>
      <c r="BG215" s="57">
        <f>IF(OR($A215="",BG$136=""),"",IFERROR(COUNTIFS('Employee Mapping'!$J$10:$J$2009,$A215,'Employee Mapping'!$K$10:$K$2009,BG$134,'Employee Mapping'!$L$10:$L$2009,BG$136)/COUNTA('Employee Mapping'!$G$10:$G$2009),""))</f>
        <v/>
      </c>
      <c r="BH215" s="57">
        <f>IF(OR($A215="",BH$136=""),"",IFERROR(COUNTIFS('Employee Mapping'!$J$10:$J$2009,$A215,'Employee Mapping'!$K$10:$K$2009,BH$134,'Employee Mapping'!$L$10:$L$2009,BH$136)/COUNTA('Employee Mapping'!$G$10:$G$2009),""))</f>
        <v/>
      </c>
      <c r="BI215" s="57">
        <f>IF(OR($A215="",BI$136=""),"",IFERROR(COUNTIFS('Employee Mapping'!$J$10:$J$2009,$A215,'Employee Mapping'!$K$10:$K$2009,BI$134,'Employee Mapping'!$L$10:$L$2009,BI$136)/COUNTA('Employee Mapping'!$G$10:$G$2009),""))</f>
        <v/>
      </c>
      <c r="BJ215" s="57">
        <f>IF(OR($A215="",BJ$136=""),"",IFERROR(COUNTIFS('Employee Mapping'!$J$10:$J$2009,$A215,'Employee Mapping'!$K$10:$K$2009,BJ$134,'Employee Mapping'!$L$10:$L$2009,BJ$136)/COUNTA('Employee Mapping'!$G$10:$G$2009),""))</f>
        <v/>
      </c>
      <c r="BK215" s="57">
        <f>IF(OR($A215="",BK$136=""),"",IFERROR(COUNTIFS('Employee Mapping'!$J$10:$J$2009,$A215,'Employee Mapping'!$K$10:$K$2009,BK$134,'Employee Mapping'!$L$10:$L$2009,BK$136)/COUNTA('Employee Mapping'!$G$10:$G$2009),""))</f>
        <v/>
      </c>
      <c r="BL215" s="57">
        <f>IF(OR($A215="",BL$136=""),"",IFERROR(COUNTIFS('Employee Mapping'!$J$10:$J$2009,$A215,'Employee Mapping'!$K$10:$K$2009,BL$134,'Employee Mapping'!$L$10:$L$2009,BL$136)/COUNTA('Employee Mapping'!$G$10:$G$2009),""))</f>
        <v/>
      </c>
      <c r="BM215" s="57">
        <f>IF(OR($A215="",BM$136=""),"",IFERROR(COUNTIFS('Employee Mapping'!$J$10:$J$2009,$A215,'Employee Mapping'!$K$10:$K$2009,BM$134,'Employee Mapping'!$L$10:$L$2009,BM$136)/COUNTA('Employee Mapping'!$G$10:$G$2009),""))</f>
        <v/>
      </c>
      <c r="BN215" s="57">
        <f>IF(OR($A215="",BN$136=""),"",IFERROR(COUNTIFS('Employee Mapping'!$J$10:$J$2009,$A215,'Employee Mapping'!$K$10:$K$2009,BN$134,'Employee Mapping'!$L$10:$L$2009,BN$136)/COUNTA('Employee Mapping'!$G$10:$G$2009),""))</f>
        <v/>
      </c>
      <c r="BO215" s="57">
        <f>IF(OR($A215="",BO$136=""),"",IFERROR(COUNTIFS('Employee Mapping'!$J$10:$J$2009,$A215,'Employee Mapping'!$K$10:$K$2009,BO$134,'Employee Mapping'!$L$10:$L$2009,BO$136)/COUNTA('Employee Mapping'!$G$10:$G$2009),""))</f>
        <v/>
      </c>
      <c r="BP215" s="57">
        <f>IF(OR($A215="",BP$136=""),"",IFERROR(COUNTIFS('Employee Mapping'!$J$10:$J$2009,$A215,'Employee Mapping'!$K$10:$K$2009,BP$134,'Employee Mapping'!$L$10:$L$2009,BP$136)/COUNTA('Employee Mapping'!$G$10:$G$2009),""))</f>
        <v/>
      </c>
      <c r="BQ215" s="57">
        <f>IF(OR($A215="",BQ$136=""),"",IFERROR(COUNTIFS('Employee Mapping'!$J$10:$J$2009,$A215,'Employee Mapping'!$K$10:$K$2009,BQ$134,'Employee Mapping'!$L$10:$L$2009,BQ$136)/COUNTA('Employee Mapping'!$G$10:$G$2009),""))</f>
        <v/>
      </c>
      <c r="BR215" s="57">
        <f>IF(OR($A215="",BR$136=""),"",IFERROR(COUNTIFS('Employee Mapping'!$J$10:$J$2009,$A215,'Employee Mapping'!$K$10:$K$2009,BR$134,'Employee Mapping'!$L$10:$L$2009,BR$136)/COUNTA('Employee Mapping'!$G$10:$G$2009),""))</f>
        <v/>
      </c>
      <c r="BS215" s="57">
        <f>IF(OR($A215="",BS$136=""),"",IFERROR(COUNTIFS('Employee Mapping'!$J$10:$J$2009,$A215,'Employee Mapping'!$K$10:$K$2009,BS$134,'Employee Mapping'!$L$10:$L$2009,BS$136)/COUNTA('Employee Mapping'!$G$10:$G$2009),""))</f>
        <v/>
      </c>
      <c r="BT215" s="57">
        <f>IF(OR($A215="",BT$136=""),"",IFERROR(COUNTIFS('Employee Mapping'!$J$10:$J$2009,$A215,'Employee Mapping'!$K$10:$K$2009,BT$134,'Employee Mapping'!$L$10:$L$2009,BT$136)/COUNTA('Employee Mapping'!$G$10:$G$2009),""))</f>
        <v/>
      </c>
      <c r="BU215" s="57">
        <f>IF(OR($A215="",BU$136=""),"",IFERROR(COUNTIFS('Employee Mapping'!$J$10:$J$2009,$A215,'Employee Mapping'!$K$10:$K$2009,BU$134,'Employee Mapping'!$L$10:$L$2009,BU$136)/COUNTA('Employee Mapping'!$G$10:$G$2009),""))</f>
        <v/>
      </c>
      <c r="BV215" s="57">
        <f>IF(OR($A215="",BV$136=""),"",IFERROR(COUNTIFS('Employee Mapping'!$J$10:$J$2009,$A215,'Employee Mapping'!$K$10:$K$2009,BV$134,'Employee Mapping'!$L$10:$L$2009,BV$136)/COUNTA('Employee Mapping'!$G$10:$G$2009),""))</f>
        <v/>
      </c>
      <c r="BW215" s="57">
        <f>IF(OR($A215="",BW$136=""),"",IFERROR(COUNTIFS('Employee Mapping'!$J$10:$J$2009,$A215,'Employee Mapping'!$K$10:$K$2009,BW$134,'Employee Mapping'!$L$10:$L$2009,BW$136)/COUNTA('Employee Mapping'!$G$10:$G$2009),""))</f>
        <v/>
      </c>
      <c r="BX215" s="57">
        <f>IF(OR($A215="",BX$136=""),"",IFERROR(COUNTIFS('Employee Mapping'!$J$10:$J$2009,$A215,'Employee Mapping'!$K$10:$K$2009,BX$134,'Employee Mapping'!$L$10:$L$2009,BX$136)/COUNTA('Employee Mapping'!$G$10:$G$2009),""))</f>
        <v/>
      </c>
      <c r="BY215" s="57">
        <f>IF(OR($A215="",BY$136=""),"",IFERROR(COUNTIFS('Employee Mapping'!$J$10:$J$2009,$A215,'Employee Mapping'!$K$10:$K$2009,BY$134,'Employee Mapping'!$L$10:$L$2009,BY$136)/COUNTA('Employee Mapping'!$G$10:$G$2009),""))</f>
        <v/>
      </c>
      <c r="BZ215" s="57">
        <f>IF(OR($A215="",BZ$136=""),"",IFERROR(COUNTIFS('Employee Mapping'!$J$10:$J$2009,$A215,'Employee Mapping'!$K$10:$K$2009,BZ$134,'Employee Mapping'!$L$10:$L$2009,BZ$136)/COUNTA('Employee Mapping'!$G$10:$G$2009),""))</f>
        <v/>
      </c>
      <c r="CA215" s="57">
        <f>IF(OR($A215="",CA$136=""),"",IFERROR(COUNTIFS('Employee Mapping'!$J$10:$J$2009,$A215,'Employee Mapping'!$K$10:$K$2009,CA$134,'Employee Mapping'!$L$10:$L$2009,CA$136)/COUNTA('Employee Mapping'!$G$10:$G$2009),""))</f>
        <v/>
      </c>
      <c r="CB215" s="57">
        <f>IF(OR($A215="",CB$136=""),"",IFERROR(COUNTIFS('Employee Mapping'!$J$10:$J$2009,$A215,'Employee Mapping'!$K$10:$K$2009,CB$134,'Employee Mapping'!$L$10:$L$2009,CB$136)/COUNTA('Employee Mapping'!$G$10:$G$2009),""))</f>
        <v/>
      </c>
      <c r="CC215" s="57">
        <f>IF(OR($A215="",CC$136=""),"",IFERROR(COUNTIFS('Employee Mapping'!$J$10:$J$2009,$A215,'Employee Mapping'!$K$10:$K$2009,CC$134,'Employee Mapping'!$L$10:$L$2009,CC$136)/COUNTA('Employee Mapping'!$G$10:$G$2009),""))</f>
        <v/>
      </c>
      <c r="CD215" s="57">
        <f>IF(OR($A215="",CD$136=""),"",IFERROR(COUNTIFS('Employee Mapping'!$J$10:$J$2009,$A215,'Employee Mapping'!$K$10:$K$2009,CD$134,'Employee Mapping'!$L$10:$L$2009,CD$136)/COUNTA('Employee Mapping'!$G$10:$G$2009),""))</f>
        <v/>
      </c>
      <c r="CE215" s="57">
        <f>IF(OR($A215="",CE$136=""),"",IFERROR(COUNTIFS('Employee Mapping'!$J$10:$J$2009,$A215,'Employee Mapping'!$K$10:$K$2009,CE$134,'Employee Mapping'!$L$10:$L$2009,CE$136)/COUNTA('Employee Mapping'!$G$10:$G$2009),""))</f>
        <v/>
      </c>
      <c r="CF215" s="57">
        <f>IF(OR($A215="",CF$136=""),"",IFERROR(COUNTIFS('Employee Mapping'!$J$10:$J$2009,$A215,'Employee Mapping'!$K$10:$K$2009,CF$134,'Employee Mapping'!$L$10:$L$2009,CF$136)/COUNTA('Employee Mapping'!$G$10:$G$2009),""))</f>
        <v/>
      </c>
      <c r="CG215" s="57">
        <f>IF(OR($A215="",CG$136=""),"",IFERROR(COUNTIFS('Employee Mapping'!$J$10:$J$2009,$A215,'Employee Mapping'!$K$10:$K$2009,CG$134,'Employee Mapping'!$L$10:$L$2009,CG$136)/COUNTA('Employee Mapping'!$G$10:$G$2009),""))</f>
        <v/>
      </c>
      <c r="CH215" s="57">
        <f>IF(OR($A215="",CH$136=""),"",IFERROR(COUNTIFS('Employee Mapping'!$J$10:$J$2009,$A215,'Employee Mapping'!$K$10:$K$2009,CH$134,'Employee Mapping'!$L$10:$L$2009,CH$136)/COUNTA('Employee Mapping'!$G$10:$G$2009),""))</f>
        <v/>
      </c>
      <c r="CI215" s="57">
        <f>IF(OR($A215="",CI$136=""),"",IFERROR(COUNTIFS('Employee Mapping'!$J$10:$J$2009,$A215,'Employee Mapping'!$K$10:$K$2009,CI$134,'Employee Mapping'!$L$10:$L$2009,CI$136)/COUNTA('Employee Mapping'!$G$10:$G$2009),""))</f>
        <v/>
      </c>
      <c r="CJ215" s="57">
        <f>IF(OR($A215="",CJ$136=""),"",IFERROR(COUNTIFS('Employee Mapping'!$J$10:$J$2009,$A215,'Employee Mapping'!$K$10:$K$2009,CJ$134,'Employee Mapping'!$L$10:$L$2009,CJ$136)/COUNTA('Employee Mapping'!$G$10:$G$2009),""))</f>
        <v/>
      </c>
      <c r="CK215" s="57">
        <f>IF(OR($A215="",CK$136=""),"",IFERROR(COUNTIFS('Employee Mapping'!$J$10:$J$2009,$A215,'Employee Mapping'!$K$10:$K$2009,CK$134,'Employee Mapping'!$L$10:$L$2009,CK$136)/COUNTA('Employee Mapping'!$G$10:$G$2009),""))</f>
        <v/>
      </c>
      <c r="CL215" s="57">
        <f>IF(OR($A215="",CL$136=""),"",IFERROR(COUNTIFS('Employee Mapping'!$J$10:$J$2009,$A215,'Employee Mapping'!$K$10:$K$2009,CL$134,'Employee Mapping'!$L$10:$L$2009,CL$136)/COUNTA('Employee Mapping'!$G$10:$G$2009),""))</f>
        <v/>
      </c>
      <c r="CM215" s="57">
        <f>IF(OR($A215="",CM$136=""),"",IFERROR(COUNTIFS('Employee Mapping'!$J$10:$J$2009,$A215,'Employee Mapping'!$K$10:$K$2009,CM$134,'Employee Mapping'!$L$10:$L$2009,CM$136)/COUNTA('Employee Mapping'!$G$10:$G$2009),""))</f>
        <v/>
      </c>
      <c r="CN215" s="57">
        <f>IF(OR($A215="",CN$136=""),"",IFERROR(COUNTIFS('Employee Mapping'!$J$10:$J$2009,$A215,'Employee Mapping'!$K$10:$K$2009,CN$134,'Employee Mapping'!$L$10:$L$2009,CN$136)/COUNTA('Employee Mapping'!$G$10:$G$2009),""))</f>
        <v/>
      </c>
      <c r="CO215" s="57">
        <f>IF(OR($A215="",CO$136=""),"",IFERROR(COUNTIFS('Employee Mapping'!$J$10:$J$2009,$A215,'Employee Mapping'!$K$10:$K$2009,CO$134,'Employee Mapping'!$L$10:$L$2009,CO$136)/COUNTA('Employee Mapping'!$G$10:$G$2009),""))</f>
        <v/>
      </c>
      <c r="CP215" s="57">
        <f>IF(OR($A215="",CP$136=""),"",IFERROR(COUNTIFS('Employee Mapping'!$J$10:$J$2009,$A215,'Employee Mapping'!$K$10:$K$2009,CP$134,'Employee Mapping'!$L$10:$L$2009,CP$136)/COUNTA('Employee Mapping'!$G$10:$G$2009),""))</f>
        <v/>
      </c>
      <c r="CQ215" s="57">
        <f>IF(OR($A215="",CQ$136=""),"",IFERROR(COUNTIFS('Employee Mapping'!$J$10:$J$2009,$A215,'Employee Mapping'!$K$10:$K$2009,CQ$134,'Employee Mapping'!$L$10:$L$2009,CQ$136)/COUNTA('Employee Mapping'!$G$10:$G$2009),""))</f>
        <v/>
      </c>
      <c r="CR215" s="57">
        <f>IF(OR($A215="",CR$136=""),"",IFERROR(COUNTIFS('Employee Mapping'!$J$10:$J$2009,$A215,'Employee Mapping'!$K$10:$K$2009,CR$134,'Employee Mapping'!$L$10:$L$2009,CR$136)/COUNTA('Employee Mapping'!$G$10:$G$2009),""))</f>
        <v/>
      </c>
      <c r="CS215" s="57">
        <f>IF(OR($A215="",CS$136=""),"",IFERROR(COUNTIFS('Employee Mapping'!$J$10:$J$2009,$A215,'Employee Mapping'!$K$10:$K$2009,CS$134,'Employee Mapping'!$L$10:$L$2009,CS$136)/COUNTA('Employee Mapping'!$G$10:$G$2009),""))</f>
        <v/>
      </c>
      <c r="CT215" s="57">
        <f>IF(OR($A215="",CT$136=""),"",IFERROR(COUNTIFS('Employee Mapping'!$J$10:$J$2009,$A215,'Employee Mapping'!$K$10:$K$2009,CT$134,'Employee Mapping'!$L$10:$L$2009,CT$136)/COUNTA('Employee Mapping'!$G$10:$G$2009),""))</f>
        <v/>
      </c>
      <c r="CU215" s="58">
        <f>IF($A215="","",SUM(C215:CT215))</f>
        <v/>
      </c>
    </row>
    <row r="216">
      <c r="A216">
        <f>IF(SETUP!$C227="","",SETUP!$C227)</f>
        <v/>
      </c>
      <c r="B216" s="9">
        <f>IF(SETUP!$C227="","",SETUP!$B227&amp;" / "&amp;SETUP!$D227)</f>
        <v/>
      </c>
      <c r="C216" s="57">
        <f>IF(OR($A216="",C$136=""),"",IFERROR(COUNTIFS('Employee Mapping'!$J$10:$J$2009,$A216,'Employee Mapping'!$K$10:$K$2009,C$134,'Employee Mapping'!$L$10:$L$2009,C$136)/COUNTA('Employee Mapping'!$G$10:$G$2009),""))</f>
        <v/>
      </c>
      <c r="D216" s="57">
        <f>IF(OR($A216="",D$136=""),"",IFERROR(COUNTIFS('Employee Mapping'!$J$10:$J$2009,$A216,'Employee Mapping'!$K$10:$K$2009,D$134,'Employee Mapping'!$L$10:$L$2009,D$136)/COUNTA('Employee Mapping'!$G$10:$G$2009),""))</f>
        <v/>
      </c>
      <c r="E216" s="57">
        <f>IF(OR($A216="",E$136=""),"",IFERROR(COUNTIFS('Employee Mapping'!$J$10:$J$2009,$A216,'Employee Mapping'!$K$10:$K$2009,E$134,'Employee Mapping'!$L$10:$L$2009,E$136)/COUNTA('Employee Mapping'!$G$10:$G$2009),""))</f>
        <v/>
      </c>
      <c r="F216" s="57">
        <f>IF(OR($A216="",F$136=""),"",IFERROR(COUNTIFS('Employee Mapping'!$J$10:$J$2009,$A216,'Employee Mapping'!$K$10:$K$2009,F$134,'Employee Mapping'!$L$10:$L$2009,F$136)/COUNTA('Employee Mapping'!$G$10:$G$2009),""))</f>
        <v/>
      </c>
      <c r="G216" s="57">
        <f>IF(OR($A216="",G$136=""),"",IFERROR(COUNTIFS('Employee Mapping'!$J$10:$J$2009,$A216,'Employee Mapping'!$K$10:$K$2009,G$134,'Employee Mapping'!$L$10:$L$2009,G$136)/COUNTA('Employee Mapping'!$G$10:$G$2009),""))</f>
        <v/>
      </c>
      <c r="H216" s="57">
        <f>IF(OR($A216="",H$136=""),"",IFERROR(COUNTIFS('Employee Mapping'!$J$10:$J$2009,$A216,'Employee Mapping'!$K$10:$K$2009,H$134,'Employee Mapping'!$L$10:$L$2009,H$136)/COUNTA('Employee Mapping'!$G$10:$G$2009),""))</f>
        <v/>
      </c>
      <c r="I216" s="57">
        <f>IF(OR($A216="",I$136=""),"",IFERROR(COUNTIFS('Employee Mapping'!$J$10:$J$2009,$A216,'Employee Mapping'!$K$10:$K$2009,I$134,'Employee Mapping'!$L$10:$L$2009,I$136)/COUNTA('Employee Mapping'!$G$10:$G$2009),""))</f>
        <v/>
      </c>
      <c r="J216" s="57">
        <f>IF(OR($A216="",J$136=""),"",IFERROR(COUNTIFS('Employee Mapping'!$J$10:$J$2009,$A216,'Employee Mapping'!$K$10:$K$2009,J$134,'Employee Mapping'!$L$10:$L$2009,J$136)/COUNTA('Employee Mapping'!$G$10:$G$2009),""))</f>
        <v/>
      </c>
      <c r="K216" s="57">
        <f>IF(OR($A216="",K$136=""),"",IFERROR(COUNTIFS('Employee Mapping'!$J$10:$J$2009,$A216,'Employee Mapping'!$K$10:$K$2009,K$134,'Employee Mapping'!$L$10:$L$2009,K$136)/COUNTA('Employee Mapping'!$G$10:$G$2009),""))</f>
        <v/>
      </c>
      <c r="L216" s="57">
        <f>IF(OR($A216="",L$136=""),"",IFERROR(COUNTIFS('Employee Mapping'!$J$10:$J$2009,$A216,'Employee Mapping'!$K$10:$K$2009,L$134,'Employee Mapping'!$L$10:$L$2009,L$136)/COUNTA('Employee Mapping'!$G$10:$G$2009),""))</f>
        <v/>
      </c>
      <c r="M216" s="57">
        <f>IF(OR($A216="",M$136=""),"",IFERROR(COUNTIFS('Employee Mapping'!$J$10:$J$2009,$A216,'Employee Mapping'!$K$10:$K$2009,M$134,'Employee Mapping'!$L$10:$L$2009,M$136)/COUNTA('Employee Mapping'!$G$10:$G$2009),""))</f>
        <v/>
      </c>
      <c r="N216" s="57">
        <f>IF(OR($A216="",N$136=""),"",IFERROR(COUNTIFS('Employee Mapping'!$J$10:$J$2009,$A216,'Employee Mapping'!$K$10:$K$2009,N$134,'Employee Mapping'!$L$10:$L$2009,N$136)/COUNTA('Employee Mapping'!$G$10:$G$2009),""))</f>
        <v/>
      </c>
      <c r="O216" s="57">
        <f>IF(OR($A216="",O$136=""),"",IFERROR(COUNTIFS('Employee Mapping'!$J$10:$J$2009,$A216,'Employee Mapping'!$K$10:$K$2009,O$134,'Employee Mapping'!$L$10:$L$2009,O$136)/COUNTA('Employee Mapping'!$G$10:$G$2009),""))</f>
        <v/>
      </c>
      <c r="P216" s="57">
        <f>IF(OR($A216="",P$136=""),"",IFERROR(COUNTIFS('Employee Mapping'!$J$10:$J$2009,$A216,'Employee Mapping'!$K$10:$K$2009,P$134,'Employee Mapping'!$L$10:$L$2009,P$136)/COUNTA('Employee Mapping'!$G$10:$G$2009),""))</f>
        <v/>
      </c>
      <c r="Q216" s="57">
        <f>IF(OR($A216="",Q$136=""),"",IFERROR(COUNTIFS('Employee Mapping'!$J$10:$J$2009,$A216,'Employee Mapping'!$K$10:$K$2009,Q$134,'Employee Mapping'!$L$10:$L$2009,Q$136)/COUNTA('Employee Mapping'!$G$10:$G$2009),""))</f>
        <v/>
      </c>
      <c r="R216" s="57">
        <f>IF(OR($A216="",R$136=""),"",IFERROR(COUNTIFS('Employee Mapping'!$J$10:$J$2009,$A216,'Employee Mapping'!$K$10:$K$2009,R$134,'Employee Mapping'!$L$10:$L$2009,R$136)/COUNTA('Employee Mapping'!$G$10:$G$2009),""))</f>
        <v/>
      </c>
      <c r="S216" s="57">
        <f>IF(OR($A216="",S$136=""),"",IFERROR(COUNTIFS('Employee Mapping'!$J$10:$J$2009,$A216,'Employee Mapping'!$K$10:$K$2009,S$134,'Employee Mapping'!$L$10:$L$2009,S$136)/COUNTA('Employee Mapping'!$G$10:$G$2009),""))</f>
        <v/>
      </c>
      <c r="T216" s="57">
        <f>IF(OR($A216="",T$136=""),"",IFERROR(COUNTIFS('Employee Mapping'!$J$10:$J$2009,$A216,'Employee Mapping'!$K$10:$K$2009,T$134,'Employee Mapping'!$L$10:$L$2009,T$136)/COUNTA('Employee Mapping'!$G$10:$G$2009),""))</f>
        <v/>
      </c>
      <c r="U216" s="57">
        <f>IF(OR($A216="",U$136=""),"",IFERROR(COUNTIFS('Employee Mapping'!$J$10:$J$2009,$A216,'Employee Mapping'!$K$10:$K$2009,U$134,'Employee Mapping'!$L$10:$L$2009,U$136)/COUNTA('Employee Mapping'!$G$10:$G$2009),""))</f>
        <v/>
      </c>
      <c r="V216" s="57">
        <f>IF(OR($A216="",V$136=""),"",IFERROR(COUNTIFS('Employee Mapping'!$J$10:$J$2009,$A216,'Employee Mapping'!$K$10:$K$2009,V$134,'Employee Mapping'!$L$10:$L$2009,V$136)/COUNTA('Employee Mapping'!$G$10:$G$2009),""))</f>
        <v/>
      </c>
      <c r="W216" s="57">
        <f>IF(OR($A216="",W$136=""),"",IFERROR(COUNTIFS('Employee Mapping'!$J$10:$J$2009,$A216,'Employee Mapping'!$K$10:$K$2009,W$134,'Employee Mapping'!$L$10:$L$2009,W$136)/COUNTA('Employee Mapping'!$G$10:$G$2009),""))</f>
        <v/>
      </c>
      <c r="X216" s="57">
        <f>IF(OR($A216="",X$136=""),"",IFERROR(COUNTIFS('Employee Mapping'!$J$10:$J$2009,$A216,'Employee Mapping'!$K$10:$K$2009,X$134,'Employee Mapping'!$L$10:$L$2009,X$136)/COUNTA('Employee Mapping'!$G$10:$G$2009),""))</f>
        <v/>
      </c>
      <c r="Y216" s="57">
        <f>IF(OR($A216="",Y$136=""),"",IFERROR(COUNTIFS('Employee Mapping'!$J$10:$J$2009,$A216,'Employee Mapping'!$K$10:$K$2009,Y$134,'Employee Mapping'!$L$10:$L$2009,Y$136)/COUNTA('Employee Mapping'!$G$10:$G$2009),""))</f>
        <v/>
      </c>
      <c r="Z216" s="57">
        <f>IF(OR($A216="",Z$136=""),"",IFERROR(COUNTIFS('Employee Mapping'!$J$10:$J$2009,$A216,'Employee Mapping'!$K$10:$K$2009,Z$134,'Employee Mapping'!$L$10:$L$2009,Z$136)/COUNTA('Employee Mapping'!$G$10:$G$2009),""))</f>
        <v/>
      </c>
      <c r="AA216" s="57">
        <f>IF(OR($A216="",AA$136=""),"",IFERROR(COUNTIFS('Employee Mapping'!$J$10:$J$2009,$A216,'Employee Mapping'!$K$10:$K$2009,AA$134,'Employee Mapping'!$L$10:$L$2009,AA$136)/COUNTA('Employee Mapping'!$G$10:$G$2009),""))</f>
        <v/>
      </c>
      <c r="AB216" s="57">
        <f>IF(OR($A216="",AB$136=""),"",IFERROR(COUNTIFS('Employee Mapping'!$J$10:$J$2009,$A216,'Employee Mapping'!$K$10:$K$2009,AB$134,'Employee Mapping'!$L$10:$L$2009,AB$136)/COUNTA('Employee Mapping'!$G$10:$G$2009),""))</f>
        <v/>
      </c>
      <c r="AC216" s="57">
        <f>IF(OR($A216="",AC$136=""),"",IFERROR(COUNTIFS('Employee Mapping'!$J$10:$J$2009,$A216,'Employee Mapping'!$K$10:$K$2009,AC$134,'Employee Mapping'!$L$10:$L$2009,AC$136)/COUNTA('Employee Mapping'!$G$10:$G$2009),""))</f>
        <v/>
      </c>
      <c r="AD216" s="57">
        <f>IF(OR($A216="",AD$136=""),"",IFERROR(COUNTIFS('Employee Mapping'!$J$10:$J$2009,$A216,'Employee Mapping'!$K$10:$K$2009,AD$134,'Employee Mapping'!$L$10:$L$2009,AD$136)/COUNTA('Employee Mapping'!$G$10:$G$2009),""))</f>
        <v/>
      </c>
      <c r="AE216" s="57">
        <f>IF(OR($A216="",AE$136=""),"",IFERROR(COUNTIFS('Employee Mapping'!$J$10:$J$2009,$A216,'Employee Mapping'!$K$10:$K$2009,AE$134,'Employee Mapping'!$L$10:$L$2009,AE$136)/COUNTA('Employee Mapping'!$G$10:$G$2009),""))</f>
        <v/>
      </c>
      <c r="AF216" s="57">
        <f>IF(OR($A216="",AF$136=""),"",IFERROR(COUNTIFS('Employee Mapping'!$J$10:$J$2009,$A216,'Employee Mapping'!$K$10:$K$2009,AF$134,'Employee Mapping'!$L$10:$L$2009,AF$136)/COUNTA('Employee Mapping'!$G$10:$G$2009),""))</f>
        <v/>
      </c>
      <c r="AG216" s="57">
        <f>IF(OR($A216="",AG$136=""),"",IFERROR(COUNTIFS('Employee Mapping'!$J$10:$J$2009,$A216,'Employee Mapping'!$K$10:$K$2009,AG$134,'Employee Mapping'!$L$10:$L$2009,AG$136)/COUNTA('Employee Mapping'!$G$10:$G$2009),""))</f>
        <v/>
      </c>
      <c r="AH216" s="57">
        <f>IF(OR($A216="",AH$136=""),"",IFERROR(COUNTIFS('Employee Mapping'!$J$10:$J$2009,$A216,'Employee Mapping'!$K$10:$K$2009,AH$134,'Employee Mapping'!$L$10:$L$2009,AH$136)/COUNTA('Employee Mapping'!$G$10:$G$2009),""))</f>
        <v/>
      </c>
      <c r="AI216" s="57">
        <f>IF(OR($A216="",AI$136=""),"",IFERROR(COUNTIFS('Employee Mapping'!$J$10:$J$2009,$A216,'Employee Mapping'!$K$10:$K$2009,AI$134,'Employee Mapping'!$L$10:$L$2009,AI$136)/COUNTA('Employee Mapping'!$G$10:$G$2009),""))</f>
        <v/>
      </c>
      <c r="AJ216" s="57">
        <f>IF(OR($A216="",AJ$136=""),"",IFERROR(COUNTIFS('Employee Mapping'!$J$10:$J$2009,$A216,'Employee Mapping'!$K$10:$K$2009,AJ$134,'Employee Mapping'!$L$10:$L$2009,AJ$136)/COUNTA('Employee Mapping'!$G$10:$G$2009),""))</f>
        <v/>
      </c>
      <c r="AK216" s="57">
        <f>IF(OR($A216="",AK$136=""),"",IFERROR(COUNTIFS('Employee Mapping'!$J$10:$J$2009,$A216,'Employee Mapping'!$K$10:$K$2009,AK$134,'Employee Mapping'!$L$10:$L$2009,AK$136)/COUNTA('Employee Mapping'!$G$10:$G$2009),""))</f>
        <v/>
      </c>
      <c r="AL216" s="57">
        <f>IF(OR($A216="",AL$136=""),"",IFERROR(COUNTIFS('Employee Mapping'!$J$10:$J$2009,$A216,'Employee Mapping'!$K$10:$K$2009,AL$134,'Employee Mapping'!$L$10:$L$2009,AL$136)/COUNTA('Employee Mapping'!$G$10:$G$2009),""))</f>
        <v/>
      </c>
      <c r="AM216" s="57">
        <f>IF(OR($A216="",AM$136=""),"",IFERROR(COUNTIFS('Employee Mapping'!$J$10:$J$2009,$A216,'Employee Mapping'!$K$10:$K$2009,AM$134,'Employee Mapping'!$L$10:$L$2009,AM$136)/COUNTA('Employee Mapping'!$G$10:$G$2009),""))</f>
        <v/>
      </c>
      <c r="AN216" s="57">
        <f>IF(OR($A216="",AN$136=""),"",IFERROR(COUNTIFS('Employee Mapping'!$J$10:$J$2009,$A216,'Employee Mapping'!$K$10:$K$2009,AN$134,'Employee Mapping'!$L$10:$L$2009,AN$136)/COUNTA('Employee Mapping'!$G$10:$G$2009),""))</f>
        <v/>
      </c>
      <c r="AO216" s="57">
        <f>IF(OR($A216="",AO$136=""),"",IFERROR(COUNTIFS('Employee Mapping'!$J$10:$J$2009,$A216,'Employee Mapping'!$K$10:$K$2009,AO$134,'Employee Mapping'!$L$10:$L$2009,AO$136)/COUNTA('Employee Mapping'!$G$10:$G$2009),""))</f>
        <v/>
      </c>
      <c r="AP216" s="57">
        <f>IF(OR($A216="",AP$136=""),"",IFERROR(COUNTIFS('Employee Mapping'!$J$10:$J$2009,$A216,'Employee Mapping'!$K$10:$K$2009,AP$134,'Employee Mapping'!$L$10:$L$2009,AP$136)/COUNTA('Employee Mapping'!$G$10:$G$2009),""))</f>
        <v/>
      </c>
      <c r="AQ216" s="57">
        <f>IF(OR($A216="",AQ$136=""),"",IFERROR(COUNTIFS('Employee Mapping'!$J$10:$J$2009,$A216,'Employee Mapping'!$K$10:$K$2009,AQ$134,'Employee Mapping'!$L$10:$L$2009,AQ$136)/COUNTA('Employee Mapping'!$G$10:$G$2009),""))</f>
        <v/>
      </c>
      <c r="AR216" s="57">
        <f>IF(OR($A216="",AR$136=""),"",IFERROR(COUNTIFS('Employee Mapping'!$J$10:$J$2009,$A216,'Employee Mapping'!$K$10:$K$2009,AR$134,'Employee Mapping'!$L$10:$L$2009,AR$136)/COUNTA('Employee Mapping'!$G$10:$G$2009),""))</f>
        <v/>
      </c>
      <c r="AS216" s="57">
        <f>IF(OR($A216="",AS$136=""),"",IFERROR(COUNTIFS('Employee Mapping'!$J$10:$J$2009,$A216,'Employee Mapping'!$K$10:$K$2009,AS$134,'Employee Mapping'!$L$10:$L$2009,AS$136)/COUNTA('Employee Mapping'!$G$10:$G$2009),""))</f>
        <v/>
      </c>
      <c r="AT216" s="57">
        <f>IF(OR($A216="",AT$136=""),"",IFERROR(COUNTIFS('Employee Mapping'!$J$10:$J$2009,$A216,'Employee Mapping'!$K$10:$K$2009,AT$134,'Employee Mapping'!$L$10:$L$2009,AT$136)/COUNTA('Employee Mapping'!$G$10:$G$2009),""))</f>
        <v/>
      </c>
      <c r="AU216" s="57">
        <f>IF(OR($A216="",AU$136=""),"",IFERROR(COUNTIFS('Employee Mapping'!$J$10:$J$2009,$A216,'Employee Mapping'!$K$10:$K$2009,AU$134,'Employee Mapping'!$L$10:$L$2009,AU$136)/COUNTA('Employee Mapping'!$G$10:$G$2009),""))</f>
        <v/>
      </c>
      <c r="AV216" s="57">
        <f>IF(OR($A216="",AV$136=""),"",IFERROR(COUNTIFS('Employee Mapping'!$J$10:$J$2009,$A216,'Employee Mapping'!$K$10:$K$2009,AV$134,'Employee Mapping'!$L$10:$L$2009,AV$136)/COUNTA('Employee Mapping'!$G$10:$G$2009),""))</f>
        <v/>
      </c>
      <c r="AW216" s="57">
        <f>IF(OR($A216="",AW$136=""),"",IFERROR(COUNTIFS('Employee Mapping'!$J$10:$J$2009,$A216,'Employee Mapping'!$K$10:$K$2009,AW$134,'Employee Mapping'!$L$10:$L$2009,AW$136)/COUNTA('Employee Mapping'!$G$10:$G$2009),""))</f>
        <v/>
      </c>
      <c r="AX216" s="57">
        <f>IF(OR($A216="",AX$136=""),"",IFERROR(COUNTIFS('Employee Mapping'!$J$10:$J$2009,$A216,'Employee Mapping'!$K$10:$K$2009,AX$134,'Employee Mapping'!$L$10:$L$2009,AX$136)/COUNTA('Employee Mapping'!$G$10:$G$2009),""))</f>
        <v/>
      </c>
      <c r="AY216" s="57">
        <f>IF(OR($A216="",AY$136=""),"",IFERROR(COUNTIFS('Employee Mapping'!$J$10:$J$2009,$A216,'Employee Mapping'!$K$10:$K$2009,AY$134,'Employee Mapping'!$L$10:$L$2009,AY$136)/COUNTA('Employee Mapping'!$G$10:$G$2009),""))</f>
        <v/>
      </c>
      <c r="AZ216" s="57">
        <f>IF(OR($A216="",AZ$136=""),"",IFERROR(COUNTIFS('Employee Mapping'!$J$10:$J$2009,$A216,'Employee Mapping'!$K$10:$K$2009,AZ$134,'Employee Mapping'!$L$10:$L$2009,AZ$136)/COUNTA('Employee Mapping'!$G$10:$G$2009),""))</f>
        <v/>
      </c>
      <c r="BA216" s="57">
        <f>IF(OR($A216="",BA$136=""),"",IFERROR(COUNTIFS('Employee Mapping'!$J$10:$J$2009,$A216,'Employee Mapping'!$K$10:$K$2009,BA$134,'Employee Mapping'!$L$10:$L$2009,BA$136)/COUNTA('Employee Mapping'!$G$10:$G$2009),""))</f>
        <v/>
      </c>
      <c r="BB216" s="57">
        <f>IF(OR($A216="",BB$136=""),"",IFERROR(COUNTIFS('Employee Mapping'!$J$10:$J$2009,$A216,'Employee Mapping'!$K$10:$K$2009,BB$134,'Employee Mapping'!$L$10:$L$2009,BB$136)/COUNTA('Employee Mapping'!$G$10:$G$2009),""))</f>
        <v/>
      </c>
      <c r="BC216" s="57">
        <f>IF(OR($A216="",BC$136=""),"",IFERROR(COUNTIFS('Employee Mapping'!$J$10:$J$2009,$A216,'Employee Mapping'!$K$10:$K$2009,BC$134,'Employee Mapping'!$L$10:$L$2009,BC$136)/COUNTA('Employee Mapping'!$G$10:$G$2009),""))</f>
        <v/>
      </c>
      <c r="BD216" s="57">
        <f>IF(OR($A216="",BD$136=""),"",IFERROR(COUNTIFS('Employee Mapping'!$J$10:$J$2009,$A216,'Employee Mapping'!$K$10:$K$2009,BD$134,'Employee Mapping'!$L$10:$L$2009,BD$136)/COUNTA('Employee Mapping'!$G$10:$G$2009),""))</f>
        <v/>
      </c>
      <c r="BE216" s="57">
        <f>IF(OR($A216="",BE$136=""),"",IFERROR(COUNTIFS('Employee Mapping'!$J$10:$J$2009,$A216,'Employee Mapping'!$K$10:$K$2009,BE$134,'Employee Mapping'!$L$10:$L$2009,BE$136)/COUNTA('Employee Mapping'!$G$10:$G$2009),""))</f>
        <v/>
      </c>
      <c r="BF216" s="57">
        <f>IF(OR($A216="",BF$136=""),"",IFERROR(COUNTIFS('Employee Mapping'!$J$10:$J$2009,$A216,'Employee Mapping'!$K$10:$K$2009,BF$134,'Employee Mapping'!$L$10:$L$2009,BF$136)/COUNTA('Employee Mapping'!$G$10:$G$2009),""))</f>
        <v/>
      </c>
      <c r="BG216" s="57">
        <f>IF(OR($A216="",BG$136=""),"",IFERROR(COUNTIFS('Employee Mapping'!$J$10:$J$2009,$A216,'Employee Mapping'!$K$10:$K$2009,BG$134,'Employee Mapping'!$L$10:$L$2009,BG$136)/COUNTA('Employee Mapping'!$G$10:$G$2009),""))</f>
        <v/>
      </c>
      <c r="BH216" s="57">
        <f>IF(OR($A216="",BH$136=""),"",IFERROR(COUNTIFS('Employee Mapping'!$J$10:$J$2009,$A216,'Employee Mapping'!$K$10:$K$2009,BH$134,'Employee Mapping'!$L$10:$L$2009,BH$136)/COUNTA('Employee Mapping'!$G$10:$G$2009),""))</f>
        <v/>
      </c>
      <c r="BI216" s="57">
        <f>IF(OR($A216="",BI$136=""),"",IFERROR(COUNTIFS('Employee Mapping'!$J$10:$J$2009,$A216,'Employee Mapping'!$K$10:$K$2009,BI$134,'Employee Mapping'!$L$10:$L$2009,BI$136)/COUNTA('Employee Mapping'!$G$10:$G$2009),""))</f>
        <v/>
      </c>
      <c r="BJ216" s="57">
        <f>IF(OR($A216="",BJ$136=""),"",IFERROR(COUNTIFS('Employee Mapping'!$J$10:$J$2009,$A216,'Employee Mapping'!$K$10:$K$2009,BJ$134,'Employee Mapping'!$L$10:$L$2009,BJ$136)/COUNTA('Employee Mapping'!$G$10:$G$2009),""))</f>
        <v/>
      </c>
      <c r="BK216" s="57">
        <f>IF(OR($A216="",BK$136=""),"",IFERROR(COUNTIFS('Employee Mapping'!$J$10:$J$2009,$A216,'Employee Mapping'!$K$10:$K$2009,BK$134,'Employee Mapping'!$L$10:$L$2009,BK$136)/COUNTA('Employee Mapping'!$G$10:$G$2009),""))</f>
        <v/>
      </c>
      <c r="BL216" s="57">
        <f>IF(OR($A216="",BL$136=""),"",IFERROR(COUNTIFS('Employee Mapping'!$J$10:$J$2009,$A216,'Employee Mapping'!$K$10:$K$2009,BL$134,'Employee Mapping'!$L$10:$L$2009,BL$136)/COUNTA('Employee Mapping'!$G$10:$G$2009),""))</f>
        <v/>
      </c>
      <c r="BM216" s="57">
        <f>IF(OR($A216="",BM$136=""),"",IFERROR(COUNTIFS('Employee Mapping'!$J$10:$J$2009,$A216,'Employee Mapping'!$K$10:$K$2009,BM$134,'Employee Mapping'!$L$10:$L$2009,BM$136)/COUNTA('Employee Mapping'!$G$10:$G$2009),""))</f>
        <v/>
      </c>
      <c r="BN216" s="57">
        <f>IF(OR($A216="",BN$136=""),"",IFERROR(COUNTIFS('Employee Mapping'!$J$10:$J$2009,$A216,'Employee Mapping'!$K$10:$K$2009,BN$134,'Employee Mapping'!$L$10:$L$2009,BN$136)/COUNTA('Employee Mapping'!$G$10:$G$2009),""))</f>
        <v/>
      </c>
      <c r="BO216" s="57">
        <f>IF(OR($A216="",BO$136=""),"",IFERROR(COUNTIFS('Employee Mapping'!$J$10:$J$2009,$A216,'Employee Mapping'!$K$10:$K$2009,BO$134,'Employee Mapping'!$L$10:$L$2009,BO$136)/COUNTA('Employee Mapping'!$G$10:$G$2009),""))</f>
        <v/>
      </c>
      <c r="BP216" s="57">
        <f>IF(OR($A216="",BP$136=""),"",IFERROR(COUNTIFS('Employee Mapping'!$J$10:$J$2009,$A216,'Employee Mapping'!$K$10:$K$2009,BP$134,'Employee Mapping'!$L$10:$L$2009,BP$136)/COUNTA('Employee Mapping'!$G$10:$G$2009),""))</f>
        <v/>
      </c>
      <c r="BQ216" s="57">
        <f>IF(OR($A216="",BQ$136=""),"",IFERROR(COUNTIFS('Employee Mapping'!$J$10:$J$2009,$A216,'Employee Mapping'!$K$10:$K$2009,BQ$134,'Employee Mapping'!$L$10:$L$2009,BQ$136)/COUNTA('Employee Mapping'!$G$10:$G$2009),""))</f>
        <v/>
      </c>
      <c r="BR216" s="57">
        <f>IF(OR($A216="",BR$136=""),"",IFERROR(COUNTIFS('Employee Mapping'!$J$10:$J$2009,$A216,'Employee Mapping'!$K$10:$K$2009,BR$134,'Employee Mapping'!$L$10:$L$2009,BR$136)/COUNTA('Employee Mapping'!$G$10:$G$2009),""))</f>
        <v/>
      </c>
      <c r="BS216" s="57">
        <f>IF(OR($A216="",BS$136=""),"",IFERROR(COUNTIFS('Employee Mapping'!$J$10:$J$2009,$A216,'Employee Mapping'!$K$10:$K$2009,BS$134,'Employee Mapping'!$L$10:$L$2009,BS$136)/COUNTA('Employee Mapping'!$G$10:$G$2009),""))</f>
        <v/>
      </c>
      <c r="BT216" s="57">
        <f>IF(OR($A216="",BT$136=""),"",IFERROR(COUNTIFS('Employee Mapping'!$J$10:$J$2009,$A216,'Employee Mapping'!$K$10:$K$2009,BT$134,'Employee Mapping'!$L$10:$L$2009,BT$136)/COUNTA('Employee Mapping'!$G$10:$G$2009),""))</f>
        <v/>
      </c>
      <c r="BU216" s="57">
        <f>IF(OR($A216="",BU$136=""),"",IFERROR(COUNTIFS('Employee Mapping'!$J$10:$J$2009,$A216,'Employee Mapping'!$K$10:$K$2009,BU$134,'Employee Mapping'!$L$10:$L$2009,BU$136)/COUNTA('Employee Mapping'!$G$10:$G$2009),""))</f>
        <v/>
      </c>
      <c r="BV216" s="57">
        <f>IF(OR($A216="",BV$136=""),"",IFERROR(COUNTIFS('Employee Mapping'!$J$10:$J$2009,$A216,'Employee Mapping'!$K$10:$K$2009,BV$134,'Employee Mapping'!$L$10:$L$2009,BV$136)/COUNTA('Employee Mapping'!$G$10:$G$2009),""))</f>
        <v/>
      </c>
      <c r="BW216" s="57">
        <f>IF(OR($A216="",BW$136=""),"",IFERROR(COUNTIFS('Employee Mapping'!$J$10:$J$2009,$A216,'Employee Mapping'!$K$10:$K$2009,BW$134,'Employee Mapping'!$L$10:$L$2009,BW$136)/COUNTA('Employee Mapping'!$G$10:$G$2009),""))</f>
        <v/>
      </c>
      <c r="BX216" s="57">
        <f>IF(OR($A216="",BX$136=""),"",IFERROR(COUNTIFS('Employee Mapping'!$J$10:$J$2009,$A216,'Employee Mapping'!$K$10:$K$2009,BX$134,'Employee Mapping'!$L$10:$L$2009,BX$136)/COUNTA('Employee Mapping'!$G$10:$G$2009),""))</f>
        <v/>
      </c>
      <c r="BY216" s="57">
        <f>IF(OR($A216="",BY$136=""),"",IFERROR(COUNTIFS('Employee Mapping'!$J$10:$J$2009,$A216,'Employee Mapping'!$K$10:$K$2009,BY$134,'Employee Mapping'!$L$10:$L$2009,BY$136)/COUNTA('Employee Mapping'!$G$10:$G$2009),""))</f>
        <v/>
      </c>
      <c r="BZ216" s="57">
        <f>IF(OR($A216="",BZ$136=""),"",IFERROR(COUNTIFS('Employee Mapping'!$J$10:$J$2009,$A216,'Employee Mapping'!$K$10:$K$2009,BZ$134,'Employee Mapping'!$L$10:$L$2009,BZ$136)/COUNTA('Employee Mapping'!$G$10:$G$2009),""))</f>
        <v/>
      </c>
      <c r="CA216" s="57">
        <f>IF(OR($A216="",CA$136=""),"",IFERROR(COUNTIFS('Employee Mapping'!$J$10:$J$2009,$A216,'Employee Mapping'!$K$10:$K$2009,CA$134,'Employee Mapping'!$L$10:$L$2009,CA$136)/COUNTA('Employee Mapping'!$G$10:$G$2009),""))</f>
        <v/>
      </c>
      <c r="CB216" s="57">
        <f>IF(OR($A216="",CB$136=""),"",IFERROR(COUNTIFS('Employee Mapping'!$J$10:$J$2009,$A216,'Employee Mapping'!$K$10:$K$2009,CB$134,'Employee Mapping'!$L$10:$L$2009,CB$136)/COUNTA('Employee Mapping'!$G$10:$G$2009),""))</f>
        <v/>
      </c>
      <c r="CC216" s="57">
        <f>IF(OR($A216="",CC$136=""),"",IFERROR(COUNTIFS('Employee Mapping'!$J$10:$J$2009,$A216,'Employee Mapping'!$K$10:$K$2009,CC$134,'Employee Mapping'!$L$10:$L$2009,CC$136)/COUNTA('Employee Mapping'!$G$10:$G$2009),""))</f>
        <v/>
      </c>
      <c r="CD216" s="57">
        <f>IF(OR($A216="",CD$136=""),"",IFERROR(COUNTIFS('Employee Mapping'!$J$10:$J$2009,$A216,'Employee Mapping'!$K$10:$K$2009,CD$134,'Employee Mapping'!$L$10:$L$2009,CD$136)/COUNTA('Employee Mapping'!$G$10:$G$2009),""))</f>
        <v/>
      </c>
      <c r="CE216" s="57">
        <f>IF(OR($A216="",CE$136=""),"",IFERROR(COUNTIFS('Employee Mapping'!$J$10:$J$2009,$A216,'Employee Mapping'!$K$10:$K$2009,CE$134,'Employee Mapping'!$L$10:$L$2009,CE$136)/COUNTA('Employee Mapping'!$G$10:$G$2009),""))</f>
        <v/>
      </c>
      <c r="CF216" s="57">
        <f>IF(OR($A216="",CF$136=""),"",IFERROR(COUNTIFS('Employee Mapping'!$J$10:$J$2009,$A216,'Employee Mapping'!$K$10:$K$2009,CF$134,'Employee Mapping'!$L$10:$L$2009,CF$136)/COUNTA('Employee Mapping'!$G$10:$G$2009),""))</f>
        <v/>
      </c>
      <c r="CG216" s="57">
        <f>IF(OR($A216="",CG$136=""),"",IFERROR(COUNTIFS('Employee Mapping'!$J$10:$J$2009,$A216,'Employee Mapping'!$K$10:$K$2009,CG$134,'Employee Mapping'!$L$10:$L$2009,CG$136)/COUNTA('Employee Mapping'!$G$10:$G$2009),""))</f>
        <v/>
      </c>
      <c r="CH216" s="57">
        <f>IF(OR($A216="",CH$136=""),"",IFERROR(COUNTIFS('Employee Mapping'!$J$10:$J$2009,$A216,'Employee Mapping'!$K$10:$K$2009,CH$134,'Employee Mapping'!$L$10:$L$2009,CH$136)/COUNTA('Employee Mapping'!$G$10:$G$2009),""))</f>
        <v/>
      </c>
      <c r="CI216" s="57">
        <f>IF(OR($A216="",CI$136=""),"",IFERROR(COUNTIFS('Employee Mapping'!$J$10:$J$2009,$A216,'Employee Mapping'!$K$10:$K$2009,CI$134,'Employee Mapping'!$L$10:$L$2009,CI$136)/COUNTA('Employee Mapping'!$G$10:$G$2009),""))</f>
        <v/>
      </c>
      <c r="CJ216" s="57">
        <f>IF(OR($A216="",CJ$136=""),"",IFERROR(COUNTIFS('Employee Mapping'!$J$10:$J$2009,$A216,'Employee Mapping'!$K$10:$K$2009,CJ$134,'Employee Mapping'!$L$10:$L$2009,CJ$136)/COUNTA('Employee Mapping'!$G$10:$G$2009),""))</f>
        <v/>
      </c>
      <c r="CK216" s="57">
        <f>IF(OR($A216="",CK$136=""),"",IFERROR(COUNTIFS('Employee Mapping'!$J$10:$J$2009,$A216,'Employee Mapping'!$K$10:$K$2009,CK$134,'Employee Mapping'!$L$10:$L$2009,CK$136)/COUNTA('Employee Mapping'!$G$10:$G$2009),""))</f>
        <v/>
      </c>
      <c r="CL216" s="57">
        <f>IF(OR($A216="",CL$136=""),"",IFERROR(COUNTIFS('Employee Mapping'!$J$10:$J$2009,$A216,'Employee Mapping'!$K$10:$K$2009,CL$134,'Employee Mapping'!$L$10:$L$2009,CL$136)/COUNTA('Employee Mapping'!$G$10:$G$2009),""))</f>
        <v/>
      </c>
      <c r="CM216" s="57">
        <f>IF(OR($A216="",CM$136=""),"",IFERROR(COUNTIFS('Employee Mapping'!$J$10:$J$2009,$A216,'Employee Mapping'!$K$10:$K$2009,CM$134,'Employee Mapping'!$L$10:$L$2009,CM$136)/COUNTA('Employee Mapping'!$G$10:$G$2009),""))</f>
        <v/>
      </c>
      <c r="CN216" s="57">
        <f>IF(OR($A216="",CN$136=""),"",IFERROR(COUNTIFS('Employee Mapping'!$J$10:$J$2009,$A216,'Employee Mapping'!$K$10:$K$2009,CN$134,'Employee Mapping'!$L$10:$L$2009,CN$136)/COUNTA('Employee Mapping'!$G$10:$G$2009),""))</f>
        <v/>
      </c>
      <c r="CO216" s="57">
        <f>IF(OR($A216="",CO$136=""),"",IFERROR(COUNTIFS('Employee Mapping'!$J$10:$J$2009,$A216,'Employee Mapping'!$K$10:$K$2009,CO$134,'Employee Mapping'!$L$10:$L$2009,CO$136)/COUNTA('Employee Mapping'!$G$10:$G$2009),""))</f>
        <v/>
      </c>
      <c r="CP216" s="57">
        <f>IF(OR($A216="",CP$136=""),"",IFERROR(COUNTIFS('Employee Mapping'!$J$10:$J$2009,$A216,'Employee Mapping'!$K$10:$K$2009,CP$134,'Employee Mapping'!$L$10:$L$2009,CP$136)/COUNTA('Employee Mapping'!$G$10:$G$2009),""))</f>
        <v/>
      </c>
      <c r="CQ216" s="57">
        <f>IF(OR($A216="",CQ$136=""),"",IFERROR(COUNTIFS('Employee Mapping'!$J$10:$J$2009,$A216,'Employee Mapping'!$K$10:$K$2009,CQ$134,'Employee Mapping'!$L$10:$L$2009,CQ$136)/COUNTA('Employee Mapping'!$G$10:$G$2009),""))</f>
        <v/>
      </c>
      <c r="CR216" s="57">
        <f>IF(OR($A216="",CR$136=""),"",IFERROR(COUNTIFS('Employee Mapping'!$J$10:$J$2009,$A216,'Employee Mapping'!$K$10:$K$2009,CR$134,'Employee Mapping'!$L$10:$L$2009,CR$136)/COUNTA('Employee Mapping'!$G$10:$G$2009),""))</f>
        <v/>
      </c>
      <c r="CS216" s="57">
        <f>IF(OR($A216="",CS$136=""),"",IFERROR(COUNTIFS('Employee Mapping'!$J$10:$J$2009,$A216,'Employee Mapping'!$K$10:$K$2009,CS$134,'Employee Mapping'!$L$10:$L$2009,CS$136)/COUNTA('Employee Mapping'!$G$10:$G$2009),""))</f>
        <v/>
      </c>
      <c r="CT216" s="57">
        <f>IF(OR($A216="",CT$136=""),"",IFERROR(COUNTIFS('Employee Mapping'!$J$10:$J$2009,$A216,'Employee Mapping'!$K$10:$K$2009,CT$134,'Employee Mapping'!$L$10:$L$2009,CT$136)/COUNTA('Employee Mapping'!$G$10:$G$2009),""))</f>
        <v/>
      </c>
      <c r="CU216" s="58">
        <f>IF($A216="","",SUM(C216:CT216))</f>
        <v/>
      </c>
    </row>
    <row r="217">
      <c r="A217">
        <f>IF(SETUP!$C228="","",SETUP!$C228)</f>
        <v/>
      </c>
      <c r="B217" s="9">
        <f>IF(SETUP!$C228="","",SETUP!$B228&amp;" / "&amp;SETUP!$D228)</f>
        <v/>
      </c>
      <c r="C217" s="57">
        <f>IF(OR($A217="",C$136=""),"",IFERROR(COUNTIFS('Employee Mapping'!$J$10:$J$2009,$A217,'Employee Mapping'!$K$10:$K$2009,C$134,'Employee Mapping'!$L$10:$L$2009,C$136)/COUNTA('Employee Mapping'!$G$10:$G$2009),""))</f>
        <v/>
      </c>
      <c r="D217" s="57">
        <f>IF(OR($A217="",D$136=""),"",IFERROR(COUNTIFS('Employee Mapping'!$J$10:$J$2009,$A217,'Employee Mapping'!$K$10:$K$2009,D$134,'Employee Mapping'!$L$10:$L$2009,D$136)/COUNTA('Employee Mapping'!$G$10:$G$2009),""))</f>
        <v/>
      </c>
      <c r="E217" s="57">
        <f>IF(OR($A217="",E$136=""),"",IFERROR(COUNTIFS('Employee Mapping'!$J$10:$J$2009,$A217,'Employee Mapping'!$K$10:$K$2009,E$134,'Employee Mapping'!$L$10:$L$2009,E$136)/COUNTA('Employee Mapping'!$G$10:$G$2009),""))</f>
        <v/>
      </c>
      <c r="F217" s="57">
        <f>IF(OR($A217="",F$136=""),"",IFERROR(COUNTIFS('Employee Mapping'!$J$10:$J$2009,$A217,'Employee Mapping'!$K$10:$K$2009,F$134,'Employee Mapping'!$L$10:$L$2009,F$136)/COUNTA('Employee Mapping'!$G$10:$G$2009),""))</f>
        <v/>
      </c>
      <c r="G217" s="57">
        <f>IF(OR($A217="",G$136=""),"",IFERROR(COUNTIFS('Employee Mapping'!$J$10:$J$2009,$A217,'Employee Mapping'!$K$10:$K$2009,G$134,'Employee Mapping'!$L$10:$L$2009,G$136)/COUNTA('Employee Mapping'!$G$10:$G$2009),""))</f>
        <v/>
      </c>
      <c r="H217" s="57">
        <f>IF(OR($A217="",H$136=""),"",IFERROR(COUNTIFS('Employee Mapping'!$J$10:$J$2009,$A217,'Employee Mapping'!$K$10:$K$2009,H$134,'Employee Mapping'!$L$10:$L$2009,H$136)/COUNTA('Employee Mapping'!$G$10:$G$2009),""))</f>
        <v/>
      </c>
      <c r="I217" s="57">
        <f>IF(OR($A217="",I$136=""),"",IFERROR(COUNTIFS('Employee Mapping'!$J$10:$J$2009,$A217,'Employee Mapping'!$K$10:$K$2009,I$134,'Employee Mapping'!$L$10:$L$2009,I$136)/COUNTA('Employee Mapping'!$G$10:$G$2009),""))</f>
        <v/>
      </c>
      <c r="J217" s="57">
        <f>IF(OR($A217="",J$136=""),"",IFERROR(COUNTIFS('Employee Mapping'!$J$10:$J$2009,$A217,'Employee Mapping'!$K$10:$K$2009,J$134,'Employee Mapping'!$L$10:$L$2009,J$136)/COUNTA('Employee Mapping'!$G$10:$G$2009),""))</f>
        <v/>
      </c>
      <c r="K217" s="57">
        <f>IF(OR($A217="",K$136=""),"",IFERROR(COUNTIFS('Employee Mapping'!$J$10:$J$2009,$A217,'Employee Mapping'!$K$10:$K$2009,K$134,'Employee Mapping'!$L$10:$L$2009,K$136)/COUNTA('Employee Mapping'!$G$10:$G$2009),""))</f>
        <v/>
      </c>
      <c r="L217" s="57">
        <f>IF(OR($A217="",L$136=""),"",IFERROR(COUNTIFS('Employee Mapping'!$J$10:$J$2009,$A217,'Employee Mapping'!$K$10:$K$2009,L$134,'Employee Mapping'!$L$10:$L$2009,L$136)/COUNTA('Employee Mapping'!$G$10:$G$2009),""))</f>
        <v/>
      </c>
      <c r="M217" s="57">
        <f>IF(OR($A217="",M$136=""),"",IFERROR(COUNTIFS('Employee Mapping'!$J$10:$J$2009,$A217,'Employee Mapping'!$K$10:$K$2009,M$134,'Employee Mapping'!$L$10:$L$2009,M$136)/COUNTA('Employee Mapping'!$G$10:$G$2009),""))</f>
        <v/>
      </c>
      <c r="N217" s="57">
        <f>IF(OR($A217="",N$136=""),"",IFERROR(COUNTIFS('Employee Mapping'!$J$10:$J$2009,$A217,'Employee Mapping'!$K$10:$K$2009,N$134,'Employee Mapping'!$L$10:$L$2009,N$136)/COUNTA('Employee Mapping'!$G$10:$G$2009),""))</f>
        <v/>
      </c>
      <c r="O217" s="57">
        <f>IF(OR($A217="",O$136=""),"",IFERROR(COUNTIFS('Employee Mapping'!$J$10:$J$2009,$A217,'Employee Mapping'!$K$10:$K$2009,O$134,'Employee Mapping'!$L$10:$L$2009,O$136)/COUNTA('Employee Mapping'!$G$10:$G$2009),""))</f>
        <v/>
      </c>
      <c r="P217" s="57">
        <f>IF(OR($A217="",P$136=""),"",IFERROR(COUNTIFS('Employee Mapping'!$J$10:$J$2009,$A217,'Employee Mapping'!$K$10:$K$2009,P$134,'Employee Mapping'!$L$10:$L$2009,P$136)/COUNTA('Employee Mapping'!$G$10:$G$2009),""))</f>
        <v/>
      </c>
      <c r="Q217" s="57">
        <f>IF(OR($A217="",Q$136=""),"",IFERROR(COUNTIFS('Employee Mapping'!$J$10:$J$2009,$A217,'Employee Mapping'!$K$10:$K$2009,Q$134,'Employee Mapping'!$L$10:$L$2009,Q$136)/COUNTA('Employee Mapping'!$G$10:$G$2009),""))</f>
        <v/>
      </c>
      <c r="R217" s="57">
        <f>IF(OR($A217="",R$136=""),"",IFERROR(COUNTIFS('Employee Mapping'!$J$10:$J$2009,$A217,'Employee Mapping'!$K$10:$K$2009,R$134,'Employee Mapping'!$L$10:$L$2009,R$136)/COUNTA('Employee Mapping'!$G$10:$G$2009),""))</f>
        <v/>
      </c>
      <c r="S217" s="57">
        <f>IF(OR($A217="",S$136=""),"",IFERROR(COUNTIFS('Employee Mapping'!$J$10:$J$2009,$A217,'Employee Mapping'!$K$10:$K$2009,S$134,'Employee Mapping'!$L$10:$L$2009,S$136)/COUNTA('Employee Mapping'!$G$10:$G$2009),""))</f>
        <v/>
      </c>
      <c r="T217" s="57">
        <f>IF(OR($A217="",T$136=""),"",IFERROR(COUNTIFS('Employee Mapping'!$J$10:$J$2009,$A217,'Employee Mapping'!$K$10:$K$2009,T$134,'Employee Mapping'!$L$10:$L$2009,T$136)/COUNTA('Employee Mapping'!$G$10:$G$2009),""))</f>
        <v/>
      </c>
      <c r="U217" s="57">
        <f>IF(OR($A217="",U$136=""),"",IFERROR(COUNTIFS('Employee Mapping'!$J$10:$J$2009,$A217,'Employee Mapping'!$K$10:$K$2009,U$134,'Employee Mapping'!$L$10:$L$2009,U$136)/COUNTA('Employee Mapping'!$G$10:$G$2009),""))</f>
        <v/>
      </c>
      <c r="V217" s="57">
        <f>IF(OR($A217="",V$136=""),"",IFERROR(COUNTIFS('Employee Mapping'!$J$10:$J$2009,$A217,'Employee Mapping'!$K$10:$K$2009,V$134,'Employee Mapping'!$L$10:$L$2009,V$136)/COUNTA('Employee Mapping'!$G$10:$G$2009),""))</f>
        <v/>
      </c>
      <c r="W217" s="57">
        <f>IF(OR($A217="",W$136=""),"",IFERROR(COUNTIFS('Employee Mapping'!$J$10:$J$2009,$A217,'Employee Mapping'!$K$10:$K$2009,W$134,'Employee Mapping'!$L$10:$L$2009,W$136)/COUNTA('Employee Mapping'!$G$10:$G$2009),""))</f>
        <v/>
      </c>
      <c r="X217" s="57">
        <f>IF(OR($A217="",X$136=""),"",IFERROR(COUNTIFS('Employee Mapping'!$J$10:$J$2009,$A217,'Employee Mapping'!$K$10:$K$2009,X$134,'Employee Mapping'!$L$10:$L$2009,X$136)/COUNTA('Employee Mapping'!$G$10:$G$2009),""))</f>
        <v/>
      </c>
      <c r="Y217" s="57">
        <f>IF(OR($A217="",Y$136=""),"",IFERROR(COUNTIFS('Employee Mapping'!$J$10:$J$2009,$A217,'Employee Mapping'!$K$10:$K$2009,Y$134,'Employee Mapping'!$L$10:$L$2009,Y$136)/COUNTA('Employee Mapping'!$G$10:$G$2009),""))</f>
        <v/>
      </c>
      <c r="Z217" s="57">
        <f>IF(OR($A217="",Z$136=""),"",IFERROR(COUNTIFS('Employee Mapping'!$J$10:$J$2009,$A217,'Employee Mapping'!$K$10:$K$2009,Z$134,'Employee Mapping'!$L$10:$L$2009,Z$136)/COUNTA('Employee Mapping'!$G$10:$G$2009),""))</f>
        <v/>
      </c>
      <c r="AA217" s="57">
        <f>IF(OR($A217="",AA$136=""),"",IFERROR(COUNTIFS('Employee Mapping'!$J$10:$J$2009,$A217,'Employee Mapping'!$K$10:$K$2009,AA$134,'Employee Mapping'!$L$10:$L$2009,AA$136)/COUNTA('Employee Mapping'!$G$10:$G$2009),""))</f>
        <v/>
      </c>
      <c r="AB217" s="57">
        <f>IF(OR($A217="",AB$136=""),"",IFERROR(COUNTIFS('Employee Mapping'!$J$10:$J$2009,$A217,'Employee Mapping'!$K$10:$K$2009,AB$134,'Employee Mapping'!$L$10:$L$2009,AB$136)/COUNTA('Employee Mapping'!$G$10:$G$2009),""))</f>
        <v/>
      </c>
      <c r="AC217" s="57">
        <f>IF(OR($A217="",AC$136=""),"",IFERROR(COUNTIFS('Employee Mapping'!$J$10:$J$2009,$A217,'Employee Mapping'!$K$10:$K$2009,AC$134,'Employee Mapping'!$L$10:$L$2009,AC$136)/COUNTA('Employee Mapping'!$G$10:$G$2009),""))</f>
        <v/>
      </c>
      <c r="AD217" s="57">
        <f>IF(OR($A217="",AD$136=""),"",IFERROR(COUNTIFS('Employee Mapping'!$J$10:$J$2009,$A217,'Employee Mapping'!$K$10:$K$2009,AD$134,'Employee Mapping'!$L$10:$L$2009,AD$136)/COUNTA('Employee Mapping'!$G$10:$G$2009),""))</f>
        <v/>
      </c>
      <c r="AE217" s="57">
        <f>IF(OR($A217="",AE$136=""),"",IFERROR(COUNTIFS('Employee Mapping'!$J$10:$J$2009,$A217,'Employee Mapping'!$K$10:$K$2009,AE$134,'Employee Mapping'!$L$10:$L$2009,AE$136)/COUNTA('Employee Mapping'!$G$10:$G$2009),""))</f>
        <v/>
      </c>
      <c r="AF217" s="57">
        <f>IF(OR($A217="",AF$136=""),"",IFERROR(COUNTIFS('Employee Mapping'!$J$10:$J$2009,$A217,'Employee Mapping'!$K$10:$K$2009,AF$134,'Employee Mapping'!$L$10:$L$2009,AF$136)/COUNTA('Employee Mapping'!$G$10:$G$2009),""))</f>
        <v/>
      </c>
      <c r="AG217" s="57">
        <f>IF(OR($A217="",AG$136=""),"",IFERROR(COUNTIFS('Employee Mapping'!$J$10:$J$2009,$A217,'Employee Mapping'!$K$10:$K$2009,AG$134,'Employee Mapping'!$L$10:$L$2009,AG$136)/COUNTA('Employee Mapping'!$G$10:$G$2009),""))</f>
        <v/>
      </c>
      <c r="AH217" s="57">
        <f>IF(OR($A217="",AH$136=""),"",IFERROR(COUNTIFS('Employee Mapping'!$J$10:$J$2009,$A217,'Employee Mapping'!$K$10:$K$2009,AH$134,'Employee Mapping'!$L$10:$L$2009,AH$136)/COUNTA('Employee Mapping'!$G$10:$G$2009),""))</f>
        <v/>
      </c>
      <c r="AI217" s="57">
        <f>IF(OR($A217="",AI$136=""),"",IFERROR(COUNTIFS('Employee Mapping'!$J$10:$J$2009,$A217,'Employee Mapping'!$K$10:$K$2009,AI$134,'Employee Mapping'!$L$10:$L$2009,AI$136)/COUNTA('Employee Mapping'!$G$10:$G$2009),""))</f>
        <v/>
      </c>
      <c r="AJ217" s="57">
        <f>IF(OR($A217="",AJ$136=""),"",IFERROR(COUNTIFS('Employee Mapping'!$J$10:$J$2009,$A217,'Employee Mapping'!$K$10:$K$2009,AJ$134,'Employee Mapping'!$L$10:$L$2009,AJ$136)/COUNTA('Employee Mapping'!$G$10:$G$2009),""))</f>
        <v/>
      </c>
      <c r="AK217" s="57">
        <f>IF(OR($A217="",AK$136=""),"",IFERROR(COUNTIFS('Employee Mapping'!$J$10:$J$2009,$A217,'Employee Mapping'!$K$10:$K$2009,AK$134,'Employee Mapping'!$L$10:$L$2009,AK$136)/COUNTA('Employee Mapping'!$G$10:$G$2009),""))</f>
        <v/>
      </c>
      <c r="AL217" s="57">
        <f>IF(OR($A217="",AL$136=""),"",IFERROR(COUNTIFS('Employee Mapping'!$J$10:$J$2009,$A217,'Employee Mapping'!$K$10:$K$2009,AL$134,'Employee Mapping'!$L$10:$L$2009,AL$136)/COUNTA('Employee Mapping'!$G$10:$G$2009),""))</f>
        <v/>
      </c>
      <c r="AM217" s="57">
        <f>IF(OR($A217="",AM$136=""),"",IFERROR(COUNTIFS('Employee Mapping'!$J$10:$J$2009,$A217,'Employee Mapping'!$K$10:$K$2009,AM$134,'Employee Mapping'!$L$10:$L$2009,AM$136)/COUNTA('Employee Mapping'!$G$10:$G$2009),""))</f>
        <v/>
      </c>
      <c r="AN217" s="57">
        <f>IF(OR($A217="",AN$136=""),"",IFERROR(COUNTIFS('Employee Mapping'!$J$10:$J$2009,$A217,'Employee Mapping'!$K$10:$K$2009,AN$134,'Employee Mapping'!$L$10:$L$2009,AN$136)/COUNTA('Employee Mapping'!$G$10:$G$2009),""))</f>
        <v/>
      </c>
      <c r="AO217" s="57">
        <f>IF(OR($A217="",AO$136=""),"",IFERROR(COUNTIFS('Employee Mapping'!$J$10:$J$2009,$A217,'Employee Mapping'!$K$10:$K$2009,AO$134,'Employee Mapping'!$L$10:$L$2009,AO$136)/COUNTA('Employee Mapping'!$G$10:$G$2009),""))</f>
        <v/>
      </c>
      <c r="AP217" s="57">
        <f>IF(OR($A217="",AP$136=""),"",IFERROR(COUNTIFS('Employee Mapping'!$J$10:$J$2009,$A217,'Employee Mapping'!$K$10:$K$2009,AP$134,'Employee Mapping'!$L$10:$L$2009,AP$136)/COUNTA('Employee Mapping'!$G$10:$G$2009),""))</f>
        <v/>
      </c>
      <c r="AQ217" s="57">
        <f>IF(OR($A217="",AQ$136=""),"",IFERROR(COUNTIFS('Employee Mapping'!$J$10:$J$2009,$A217,'Employee Mapping'!$K$10:$K$2009,AQ$134,'Employee Mapping'!$L$10:$L$2009,AQ$136)/COUNTA('Employee Mapping'!$G$10:$G$2009),""))</f>
        <v/>
      </c>
      <c r="AR217" s="57">
        <f>IF(OR($A217="",AR$136=""),"",IFERROR(COUNTIFS('Employee Mapping'!$J$10:$J$2009,$A217,'Employee Mapping'!$K$10:$K$2009,AR$134,'Employee Mapping'!$L$10:$L$2009,AR$136)/COUNTA('Employee Mapping'!$G$10:$G$2009),""))</f>
        <v/>
      </c>
      <c r="AS217" s="57">
        <f>IF(OR($A217="",AS$136=""),"",IFERROR(COUNTIFS('Employee Mapping'!$J$10:$J$2009,$A217,'Employee Mapping'!$K$10:$K$2009,AS$134,'Employee Mapping'!$L$10:$L$2009,AS$136)/COUNTA('Employee Mapping'!$G$10:$G$2009),""))</f>
        <v/>
      </c>
      <c r="AT217" s="57">
        <f>IF(OR($A217="",AT$136=""),"",IFERROR(COUNTIFS('Employee Mapping'!$J$10:$J$2009,$A217,'Employee Mapping'!$K$10:$K$2009,AT$134,'Employee Mapping'!$L$10:$L$2009,AT$136)/COUNTA('Employee Mapping'!$G$10:$G$2009),""))</f>
        <v/>
      </c>
      <c r="AU217" s="57">
        <f>IF(OR($A217="",AU$136=""),"",IFERROR(COUNTIFS('Employee Mapping'!$J$10:$J$2009,$A217,'Employee Mapping'!$K$10:$K$2009,AU$134,'Employee Mapping'!$L$10:$L$2009,AU$136)/COUNTA('Employee Mapping'!$G$10:$G$2009),""))</f>
        <v/>
      </c>
      <c r="AV217" s="57">
        <f>IF(OR($A217="",AV$136=""),"",IFERROR(COUNTIFS('Employee Mapping'!$J$10:$J$2009,$A217,'Employee Mapping'!$K$10:$K$2009,AV$134,'Employee Mapping'!$L$10:$L$2009,AV$136)/COUNTA('Employee Mapping'!$G$10:$G$2009),""))</f>
        <v/>
      </c>
      <c r="AW217" s="57">
        <f>IF(OR($A217="",AW$136=""),"",IFERROR(COUNTIFS('Employee Mapping'!$J$10:$J$2009,$A217,'Employee Mapping'!$K$10:$K$2009,AW$134,'Employee Mapping'!$L$10:$L$2009,AW$136)/COUNTA('Employee Mapping'!$G$10:$G$2009),""))</f>
        <v/>
      </c>
      <c r="AX217" s="57">
        <f>IF(OR($A217="",AX$136=""),"",IFERROR(COUNTIFS('Employee Mapping'!$J$10:$J$2009,$A217,'Employee Mapping'!$K$10:$K$2009,AX$134,'Employee Mapping'!$L$10:$L$2009,AX$136)/COUNTA('Employee Mapping'!$G$10:$G$2009),""))</f>
        <v/>
      </c>
      <c r="AY217" s="57">
        <f>IF(OR($A217="",AY$136=""),"",IFERROR(COUNTIFS('Employee Mapping'!$J$10:$J$2009,$A217,'Employee Mapping'!$K$10:$K$2009,AY$134,'Employee Mapping'!$L$10:$L$2009,AY$136)/COUNTA('Employee Mapping'!$G$10:$G$2009),""))</f>
        <v/>
      </c>
      <c r="AZ217" s="57">
        <f>IF(OR($A217="",AZ$136=""),"",IFERROR(COUNTIFS('Employee Mapping'!$J$10:$J$2009,$A217,'Employee Mapping'!$K$10:$K$2009,AZ$134,'Employee Mapping'!$L$10:$L$2009,AZ$136)/COUNTA('Employee Mapping'!$G$10:$G$2009),""))</f>
        <v/>
      </c>
      <c r="BA217" s="57">
        <f>IF(OR($A217="",BA$136=""),"",IFERROR(COUNTIFS('Employee Mapping'!$J$10:$J$2009,$A217,'Employee Mapping'!$K$10:$K$2009,BA$134,'Employee Mapping'!$L$10:$L$2009,BA$136)/COUNTA('Employee Mapping'!$G$10:$G$2009),""))</f>
        <v/>
      </c>
      <c r="BB217" s="57">
        <f>IF(OR($A217="",BB$136=""),"",IFERROR(COUNTIFS('Employee Mapping'!$J$10:$J$2009,$A217,'Employee Mapping'!$K$10:$K$2009,BB$134,'Employee Mapping'!$L$10:$L$2009,BB$136)/COUNTA('Employee Mapping'!$G$10:$G$2009),""))</f>
        <v/>
      </c>
      <c r="BC217" s="57">
        <f>IF(OR($A217="",BC$136=""),"",IFERROR(COUNTIFS('Employee Mapping'!$J$10:$J$2009,$A217,'Employee Mapping'!$K$10:$K$2009,BC$134,'Employee Mapping'!$L$10:$L$2009,BC$136)/COUNTA('Employee Mapping'!$G$10:$G$2009),""))</f>
        <v/>
      </c>
      <c r="BD217" s="57">
        <f>IF(OR($A217="",BD$136=""),"",IFERROR(COUNTIFS('Employee Mapping'!$J$10:$J$2009,$A217,'Employee Mapping'!$K$10:$K$2009,BD$134,'Employee Mapping'!$L$10:$L$2009,BD$136)/COUNTA('Employee Mapping'!$G$10:$G$2009),""))</f>
        <v/>
      </c>
      <c r="BE217" s="57">
        <f>IF(OR($A217="",BE$136=""),"",IFERROR(COUNTIFS('Employee Mapping'!$J$10:$J$2009,$A217,'Employee Mapping'!$K$10:$K$2009,BE$134,'Employee Mapping'!$L$10:$L$2009,BE$136)/COUNTA('Employee Mapping'!$G$10:$G$2009),""))</f>
        <v/>
      </c>
      <c r="BF217" s="57">
        <f>IF(OR($A217="",BF$136=""),"",IFERROR(COUNTIFS('Employee Mapping'!$J$10:$J$2009,$A217,'Employee Mapping'!$K$10:$K$2009,BF$134,'Employee Mapping'!$L$10:$L$2009,BF$136)/COUNTA('Employee Mapping'!$G$10:$G$2009),""))</f>
        <v/>
      </c>
      <c r="BG217" s="57">
        <f>IF(OR($A217="",BG$136=""),"",IFERROR(COUNTIFS('Employee Mapping'!$J$10:$J$2009,$A217,'Employee Mapping'!$K$10:$K$2009,BG$134,'Employee Mapping'!$L$10:$L$2009,BG$136)/COUNTA('Employee Mapping'!$G$10:$G$2009),""))</f>
        <v/>
      </c>
      <c r="BH217" s="57">
        <f>IF(OR($A217="",BH$136=""),"",IFERROR(COUNTIFS('Employee Mapping'!$J$10:$J$2009,$A217,'Employee Mapping'!$K$10:$K$2009,BH$134,'Employee Mapping'!$L$10:$L$2009,BH$136)/COUNTA('Employee Mapping'!$G$10:$G$2009),""))</f>
        <v/>
      </c>
      <c r="BI217" s="57">
        <f>IF(OR($A217="",BI$136=""),"",IFERROR(COUNTIFS('Employee Mapping'!$J$10:$J$2009,$A217,'Employee Mapping'!$K$10:$K$2009,BI$134,'Employee Mapping'!$L$10:$L$2009,BI$136)/COUNTA('Employee Mapping'!$G$10:$G$2009),""))</f>
        <v/>
      </c>
      <c r="BJ217" s="57">
        <f>IF(OR($A217="",BJ$136=""),"",IFERROR(COUNTIFS('Employee Mapping'!$J$10:$J$2009,$A217,'Employee Mapping'!$K$10:$K$2009,BJ$134,'Employee Mapping'!$L$10:$L$2009,BJ$136)/COUNTA('Employee Mapping'!$G$10:$G$2009),""))</f>
        <v/>
      </c>
      <c r="BK217" s="57">
        <f>IF(OR($A217="",BK$136=""),"",IFERROR(COUNTIFS('Employee Mapping'!$J$10:$J$2009,$A217,'Employee Mapping'!$K$10:$K$2009,BK$134,'Employee Mapping'!$L$10:$L$2009,BK$136)/COUNTA('Employee Mapping'!$G$10:$G$2009),""))</f>
        <v/>
      </c>
      <c r="BL217" s="57">
        <f>IF(OR($A217="",BL$136=""),"",IFERROR(COUNTIFS('Employee Mapping'!$J$10:$J$2009,$A217,'Employee Mapping'!$K$10:$K$2009,BL$134,'Employee Mapping'!$L$10:$L$2009,BL$136)/COUNTA('Employee Mapping'!$G$10:$G$2009),""))</f>
        <v/>
      </c>
      <c r="BM217" s="57">
        <f>IF(OR($A217="",BM$136=""),"",IFERROR(COUNTIFS('Employee Mapping'!$J$10:$J$2009,$A217,'Employee Mapping'!$K$10:$K$2009,BM$134,'Employee Mapping'!$L$10:$L$2009,BM$136)/COUNTA('Employee Mapping'!$G$10:$G$2009),""))</f>
        <v/>
      </c>
      <c r="BN217" s="57">
        <f>IF(OR($A217="",BN$136=""),"",IFERROR(COUNTIFS('Employee Mapping'!$J$10:$J$2009,$A217,'Employee Mapping'!$K$10:$K$2009,BN$134,'Employee Mapping'!$L$10:$L$2009,BN$136)/COUNTA('Employee Mapping'!$G$10:$G$2009),""))</f>
        <v/>
      </c>
      <c r="BO217" s="57">
        <f>IF(OR($A217="",BO$136=""),"",IFERROR(COUNTIFS('Employee Mapping'!$J$10:$J$2009,$A217,'Employee Mapping'!$K$10:$K$2009,BO$134,'Employee Mapping'!$L$10:$L$2009,BO$136)/COUNTA('Employee Mapping'!$G$10:$G$2009),""))</f>
        <v/>
      </c>
      <c r="BP217" s="57">
        <f>IF(OR($A217="",BP$136=""),"",IFERROR(COUNTIFS('Employee Mapping'!$J$10:$J$2009,$A217,'Employee Mapping'!$K$10:$K$2009,BP$134,'Employee Mapping'!$L$10:$L$2009,BP$136)/COUNTA('Employee Mapping'!$G$10:$G$2009),""))</f>
        <v/>
      </c>
      <c r="BQ217" s="57">
        <f>IF(OR($A217="",BQ$136=""),"",IFERROR(COUNTIFS('Employee Mapping'!$J$10:$J$2009,$A217,'Employee Mapping'!$K$10:$K$2009,BQ$134,'Employee Mapping'!$L$10:$L$2009,BQ$136)/COUNTA('Employee Mapping'!$G$10:$G$2009),""))</f>
        <v/>
      </c>
      <c r="BR217" s="57">
        <f>IF(OR($A217="",BR$136=""),"",IFERROR(COUNTIFS('Employee Mapping'!$J$10:$J$2009,$A217,'Employee Mapping'!$K$10:$K$2009,BR$134,'Employee Mapping'!$L$10:$L$2009,BR$136)/COUNTA('Employee Mapping'!$G$10:$G$2009),""))</f>
        <v/>
      </c>
      <c r="BS217" s="57">
        <f>IF(OR($A217="",BS$136=""),"",IFERROR(COUNTIFS('Employee Mapping'!$J$10:$J$2009,$A217,'Employee Mapping'!$K$10:$K$2009,BS$134,'Employee Mapping'!$L$10:$L$2009,BS$136)/COUNTA('Employee Mapping'!$G$10:$G$2009),""))</f>
        <v/>
      </c>
      <c r="BT217" s="57">
        <f>IF(OR($A217="",BT$136=""),"",IFERROR(COUNTIFS('Employee Mapping'!$J$10:$J$2009,$A217,'Employee Mapping'!$K$10:$K$2009,BT$134,'Employee Mapping'!$L$10:$L$2009,BT$136)/COUNTA('Employee Mapping'!$G$10:$G$2009),""))</f>
        <v/>
      </c>
      <c r="BU217" s="57">
        <f>IF(OR($A217="",BU$136=""),"",IFERROR(COUNTIFS('Employee Mapping'!$J$10:$J$2009,$A217,'Employee Mapping'!$K$10:$K$2009,BU$134,'Employee Mapping'!$L$10:$L$2009,BU$136)/COUNTA('Employee Mapping'!$G$10:$G$2009),""))</f>
        <v/>
      </c>
      <c r="BV217" s="57">
        <f>IF(OR($A217="",BV$136=""),"",IFERROR(COUNTIFS('Employee Mapping'!$J$10:$J$2009,$A217,'Employee Mapping'!$K$10:$K$2009,BV$134,'Employee Mapping'!$L$10:$L$2009,BV$136)/COUNTA('Employee Mapping'!$G$10:$G$2009),""))</f>
        <v/>
      </c>
      <c r="BW217" s="57">
        <f>IF(OR($A217="",BW$136=""),"",IFERROR(COUNTIFS('Employee Mapping'!$J$10:$J$2009,$A217,'Employee Mapping'!$K$10:$K$2009,BW$134,'Employee Mapping'!$L$10:$L$2009,BW$136)/COUNTA('Employee Mapping'!$G$10:$G$2009),""))</f>
        <v/>
      </c>
      <c r="BX217" s="57">
        <f>IF(OR($A217="",BX$136=""),"",IFERROR(COUNTIFS('Employee Mapping'!$J$10:$J$2009,$A217,'Employee Mapping'!$K$10:$K$2009,BX$134,'Employee Mapping'!$L$10:$L$2009,BX$136)/COUNTA('Employee Mapping'!$G$10:$G$2009),""))</f>
        <v/>
      </c>
      <c r="BY217" s="57">
        <f>IF(OR($A217="",BY$136=""),"",IFERROR(COUNTIFS('Employee Mapping'!$J$10:$J$2009,$A217,'Employee Mapping'!$K$10:$K$2009,BY$134,'Employee Mapping'!$L$10:$L$2009,BY$136)/COUNTA('Employee Mapping'!$G$10:$G$2009),""))</f>
        <v/>
      </c>
      <c r="BZ217" s="57">
        <f>IF(OR($A217="",BZ$136=""),"",IFERROR(COUNTIFS('Employee Mapping'!$J$10:$J$2009,$A217,'Employee Mapping'!$K$10:$K$2009,BZ$134,'Employee Mapping'!$L$10:$L$2009,BZ$136)/COUNTA('Employee Mapping'!$G$10:$G$2009),""))</f>
        <v/>
      </c>
      <c r="CA217" s="57">
        <f>IF(OR($A217="",CA$136=""),"",IFERROR(COUNTIFS('Employee Mapping'!$J$10:$J$2009,$A217,'Employee Mapping'!$K$10:$K$2009,CA$134,'Employee Mapping'!$L$10:$L$2009,CA$136)/COUNTA('Employee Mapping'!$G$10:$G$2009),""))</f>
        <v/>
      </c>
      <c r="CB217" s="57">
        <f>IF(OR($A217="",CB$136=""),"",IFERROR(COUNTIFS('Employee Mapping'!$J$10:$J$2009,$A217,'Employee Mapping'!$K$10:$K$2009,CB$134,'Employee Mapping'!$L$10:$L$2009,CB$136)/COUNTA('Employee Mapping'!$G$10:$G$2009),""))</f>
        <v/>
      </c>
      <c r="CC217" s="57">
        <f>IF(OR($A217="",CC$136=""),"",IFERROR(COUNTIFS('Employee Mapping'!$J$10:$J$2009,$A217,'Employee Mapping'!$K$10:$K$2009,CC$134,'Employee Mapping'!$L$10:$L$2009,CC$136)/COUNTA('Employee Mapping'!$G$10:$G$2009),""))</f>
        <v/>
      </c>
      <c r="CD217" s="57">
        <f>IF(OR($A217="",CD$136=""),"",IFERROR(COUNTIFS('Employee Mapping'!$J$10:$J$2009,$A217,'Employee Mapping'!$K$10:$K$2009,CD$134,'Employee Mapping'!$L$10:$L$2009,CD$136)/COUNTA('Employee Mapping'!$G$10:$G$2009),""))</f>
        <v/>
      </c>
      <c r="CE217" s="57">
        <f>IF(OR($A217="",CE$136=""),"",IFERROR(COUNTIFS('Employee Mapping'!$J$10:$J$2009,$A217,'Employee Mapping'!$K$10:$K$2009,CE$134,'Employee Mapping'!$L$10:$L$2009,CE$136)/COUNTA('Employee Mapping'!$G$10:$G$2009),""))</f>
        <v/>
      </c>
      <c r="CF217" s="57">
        <f>IF(OR($A217="",CF$136=""),"",IFERROR(COUNTIFS('Employee Mapping'!$J$10:$J$2009,$A217,'Employee Mapping'!$K$10:$K$2009,CF$134,'Employee Mapping'!$L$10:$L$2009,CF$136)/COUNTA('Employee Mapping'!$G$10:$G$2009),""))</f>
        <v/>
      </c>
      <c r="CG217" s="57">
        <f>IF(OR($A217="",CG$136=""),"",IFERROR(COUNTIFS('Employee Mapping'!$J$10:$J$2009,$A217,'Employee Mapping'!$K$10:$K$2009,CG$134,'Employee Mapping'!$L$10:$L$2009,CG$136)/COUNTA('Employee Mapping'!$G$10:$G$2009),""))</f>
        <v/>
      </c>
      <c r="CH217" s="57">
        <f>IF(OR($A217="",CH$136=""),"",IFERROR(COUNTIFS('Employee Mapping'!$J$10:$J$2009,$A217,'Employee Mapping'!$K$10:$K$2009,CH$134,'Employee Mapping'!$L$10:$L$2009,CH$136)/COUNTA('Employee Mapping'!$G$10:$G$2009),""))</f>
        <v/>
      </c>
      <c r="CI217" s="57">
        <f>IF(OR($A217="",CI$136=""),"",IFERROR(COUNTIFS('Employee Mapping'!$J$10:$J$2009,$A217,'Employee Mapping'!$K$10:$K$2009,CI$134,'Employee Mapping'!$L$10:$L$2009,CI$136)/COUNTA('Employee Mapping'!$G$10:$G$2009),""))</f>
        <v/>
      </c>
      <c r="CJ217" s="57">
        <f>IF(OR($A217="",CJ$136=""),"",IFERROR(COUNTIFS('Employee Mapping'!$J$10:$J$2009,$A217,'Employee Mapping'!$K$10:$K$2009,CJ$134,'Employee Mapping'!$L$10:$L$2009,CJ$136)/COUNTA('Employee Mapping'!$G$10:$G$2009),""))</f>
        <v/>
      </c>
      <c r="CK217" s="57">
        <f>IF(OR($A217="",CK$136=""),"",IFERROR(COUNTIFS('Employee Mapping'!$J$10:$J$2009,$A217,'Employee Mapping'!$K$10:$K$2009,CK$134,'Employee Mapping'!$L$10:$L$2009,CK$136)/COUNTA('Employee Mapping'!$G$10:$G$2009),""))</f>
        <v/>
      </c>
      <c r="CL217" s="57">
        <f>IF(OR($A217="",CL$136=""),"",IFERROR(COUNTIFS('Employee Mapping'!$J$10:$J$2009,$A217,'Employee Mapping'!$K$10:$K$2009,CL$134,'Employee Mapping'!$L$10:$L$2009,CL$136)/COUNTA('Employee Mapping'!$G$10:$G$2009),""))</f>
        <v/>
      </c>
      <c r="CM217" s="57">
        <f>IF(OR($A217="",CM$136=""),"",IFERROR(COUNTIFS('Employee Mapping'!$J$10:$J$2009,$A217,'Employee Mapping'!$K$10:$K$2009,CM$134,'Employee Mapping'!$L$10:$L$2009,CM$136)/COUNTA('Employee Mapping'!$G$10:$G$2009),""))</f>
        <v/>
      </c>
      <c r="CN217" s="57">
        <f>IF(OR($A217="",CN$136=""),"",IFERROR(COUNTIFS('Employee Mapping'!$J$10:$J$2009,$A217,'Employee Mapping'!$K$10:$K$2009,CN$134,'Employee Mapping'!$L$10:$L$2009,CN$136)/COUNTA('Employee Mapping'!$G$10:$G$2009),""))</f>
        <v/>
      </c>
      <c r="CO217" s="57">
        <f>IF(OR($A217="",CO$136=""),"",IFERROR(COUNTIFS('Employee Mapping'!$J$10:$J$2009,$A217,'Employee Mapping'!$K$10:$K$2009,CO$134,'Employee Mapping'!$L$10:$L$2009,CO$136)/COUNTA('Employee Mapping'!$G$10:$G$2009),""))</f>
        <v/>
      </c>
      <c r="CP217" s="57">
        <f>IF(OR($A217="",CP$136=""),"",IFERROR(COUNTIFS('Employee Mapping'!$J$10:$J$2009,$A217,'Employee Mapping'!$K$10:$K$2009,CP$134,'Employee Mapping'!$L$10:$L$2009,CP$136)/COUNTA('Employee Mapping'!$G$10:$G$2009),""))</f>
        <v/>
      </c>
      <c r="CQ217" s="57">
        <f>IF(OR($A217="",CQ$136=""),"",IFERROR(COUNTIFS('Employee Mapping'!$J$10:$J$2009,$A217,'Employee Mapping'!$K$10:$K$2009,CQ$134,'Employee Mapping'!$L$10:$L$2009,CQ$136)/COUNTA('Employee Mapping'!$G$10:$G$2009),""))</f>
        <v/>
      </c>
      <c r="CR217" s="57">
        <f>IF(OR($A217="",CR$136=""),"",IFERROR(COUNTIFS('Employee Mapping'!$J$10:$J$2009,$A217,'Employee Mapping'!$K$10:$K$2009,CR$134,'Employee Mapping'!$L$10:$L$2009,CR$136)/COUNTA('Employee Mapping'!$G$10:$G$2009),""))</f>
        <v/>
      </c>
      <c r="CS217" s="57">
        <f>IF(OR($A217="",CS$136=""),"",IFERROR(COUNTIFS('Employee Mapping'!$J$10:$J$2009,$A217,'Employee Mapping'!$K$10:$K$2009,CS$134,'Employee Mapping'!$L$10:$L$2009,CS$136)/COUNTA('Employee Mapping'!$G$10:$G$2009),""))</f>
        <v/>
      </c>
      <c r="CT217" s="57">
        <f>IF(OR($A217="",CT$136=""),"",IFERROR(COUNTIFS('Employee Mapping'!$J$10:$J$2009,$A217,'Employee Mapping'!$K$10:$K$2009,CT$134,'Employee Mapping'!$L$10:$L$2009,CT$136)/COUNTA('Employee Mapping'!$G$10:$G$2009),""))</f>
        <v/>
      </c>
      <c r="CU217" s="58">
        <f>IF($A217="","",SUM(C217:CT217))</f>
        <v/>
      </c>
    </row>
    <row r="218">
      <c r="A218">
        <f>IF(SETUP!$C229="","",SETUP!$C229)</f>
        <v/>
      </c>
      <c r="B218" s="9">
        <f>IF(SETUP!$C229="","",SETUP!$B229&amp;" / "&amp;SETUP!$D229)</f>
        <v/>
      </c>
      <c r="C218" s="57">
        <f>IF(OR($A218="",C$136=""),"",IFERROR(COUNTIFS('Employee Mapping'!$J$10:$J$2009,$A218,'Employee Mapping'!$K$10:$K$2009,C$134,'Employee Mapping'!$L$10:$L$2009,C$136)/COUNTA('Employee Mapping'!$G$10:$G$2009),""))</f>
        <v/>
      </c>
      <c r="D218" s="57">
        <f>IF(OR($A218="",D$136=""),"",IFERROR(COUNTIFS('Employee Mapping'!$J$10:$J$2009,$A218,'Employee Mapping'!$K$10:$K$2009,D$134,'Employee Mapping'!$L$10:$L$2009,D$136)/COUNTA('Employee Mapping'!$G$10:$G$2009),""))</f>
        <v/>
      </c>
      <c r="E218" s="57">
        <f>IF(OR($A218="",E$136=""),"",IFERROR(COUNTIFS('Employee Mapping'!$J$10:$J$2009,$A218,'Employee Mapping'!$K$10:$K$2009,E$134,'Employee Mapping'!$L$10:$L$2009,E$136)/COUNTA('Employee Mapping'!$G$10:$G$2009),""))</f>
        <v/>
      </c>
      <c r="F218" s="57">
        <f>IF(OR($A218="",F$136=""),"",IFERROR(COUNTIFS('Employee Mapping'!$J$10:$J$2009,$A218,'Employee Mapping'!$K$10:$K$2009,F$134,'Employee Mapping'!$L$10:$L$2009,F$136)/COUNTA('Employee Mapping'!$G$10:$G$2009),""))</f>
        <v/>
      </c>
      <c r="G218" s="57">
        <f>IF(OR($A218="",G$136=""),"",IFERROR(COUNTIFS('Employee Mapping'!$J$10:$J$2009,$A218,'Employee Mapping'!$K$10:$K$2009,G$134,'Employee Mapping'!$L$10:$L$2009,G$136)/COUNTA('Employee Mapping'!$G$10:$G$2009),""))</f>
        <v/>
      </c>
      <c r="H218" s="57">
        <f>IF(OR($A218="",H$136=""),"",IFERROR(COUNTIFS('Employee Mapping'!$J$10:$J$2009,$A218,'Employee Mapping'!$K$10:$K$2009,H$134,'Employee Mapping'!$L$10:$L$2009,H$136)/COUNTA('Employee Mapping'!$G$10:$G$2009),""))</f>
        <v/>
      </c>
      <c r="I218" s="57">
        <f>IF(OR($A218="",I$136=""),"",IFERROR(COUNTIFS('Employee Mapping'!$J$10:$J$2009,$A218,'Employee Mapping'!$K$10:$K$2009,I$134,'Employee Mapping'!$L$10:$L$2009,I$136)/COUNTA('Employee Mapping'!$G$10:$G$2009),""))</f>
        <v/>
      </c>
      <c r="J218" s="57">
        <f>IF(OR($A218="",J$136=""),"",IFERROR(COUNTIFS('Employee Mapping'!$J$10:$J$2009,$A218,'Employee Mapping'!$K$10:$K$2009,J$134,'Employee Mapping'!$L$10:$L$2009,J$136)/COUNTA('Employee Mapping'!$G$10:$G$2009),""))</f>
        <v/>
      </c>
      <c r="K218" s="57">
        <f>IF(OR($A218="",K$136=""),"",IFERROR(COUNTIFS('Employee Mapping'!$J$10:$J$2009,$A218,'Employee Mapping'!$K$10:$K$2009,K$134,'Employee Mapping'!$L$10:$L$2009,K$136)/COUNTA('Employee Mapping'!$G$10:$G$2009),""))</f>
        <v/>
      </c>
      <c r="L218" s="57">
        <f>IF(OR($A218="",L$136=""),"",IFERROR(COUNTIFS('Employee Mapping'!$J$10:$J$2009,$A218,'Employee Mapping'!$K$10:$K$2009,L$134,'Employee Mapping'!$L$10:$L$2009,L$136)/COUNTA('Employee Mapping'!$G$10:$G$2009),""))</f>
        <v/>
      </c>
      <c r="M218" s="57">
        <f>IF(OR($A218="",M$136=""),"",IFERROR(COUNTIFS('Employee Mapping'!$J$10:$J$2009,$A218,'Employee Mapping'!$K$10:$K$2009,M$134,'Employee Mapping'!$L$10:$L$2009,M$136)/COUNTA('Employee Mapping'!$G$10:$G$2009),""))</f>
        <v/>
      </c>
      <c r="N218" s="57">
        <f>IF(OR($A218="",N$136=""),"",IFERROR(COUNTIFS('Employee Mapping'!$J$10:$J$2009,$A218,'Employee Mapping'!$K$10:$K$2009,N$134,'Employee Mapping'!$L$10:$L$2009,N$136)/COUNTA('Employee Mapping'!$G$10:$G$2009),""))</f>
        <v/>
      </c>
      <c r="O218" s="57">
        <f>IF(OR($A218="",O$136=""),"",IFERROR(COUNTIFS('Employee Mapping'!$J$10:$J$2009,$A218,'Employee Mapping'!$K$10:$K$2009,O$134,'Employee Mapping'!$L$10:$L$2009,O$136)/COUNTA('Employee Mapping'!$G$10:$G$2009),""))</f>
        <v/>
      </c>
      <c r="P218" s="57">
        <f>IF(OR($A218="",P$136=""),"",IFERROR(COUNTIFS('Employee Mapping'!$J$10:$J$2009,$A218,'Employee Mapping'!$K$10:$K$2009,P$134,'Employee Mapping'!$L$10:$L$2009,P$136)/COUNTA('Employee Mapping'!$G$10:$G$2009),""))</f>
        <v/>
      </c>
      <c r="Q218" s="57">
        <f>IF(OR($A218="",Q$136=""),"",IFERROR(COUNTIFS('Employee Mapping'!$J$10:$J$2009,$A218,'Employee Mapping'!$K$10:$K$2009,Q$134,'Employee Mapping'!$L$10:$L$2009,Q$136)/COUNTA('Employee Mapping'!$G$10:$G$2009),""))</f>
        <v/>
      </c>
      <c r="R218" s="57">
        <f>IF(OR($A218="",R$136=""),"",IFERROR(COUNTIFS('Employee Mapping'!$J$10:$J$2009,$A218,'Employee Mapping'!$K$10:$K$2009,R$134,'Employee Mapping'!$L$10:$L$2009,R$136)/COUNTA('Employee Mapping'!$G$10:$G$2009),""))</f>
        <v/>
      </c>
      <c r="S218" s="57">
        <f>IF(OR($A218="",S$136=""),"",IFERROR(COUNTIFS('Employee Mapping'!$J$10:$J$2009,$A218,'Employee Mapping'!$K$10:$K$2009,S$134,'Employee Mapping'!$L$10:$L$2009,S$136)/COUNTA('Employee Mapping'!$G$10:$G$2009),""))</f>
        <v/>
      </c>
      <c r="T218" s="57">
        <f>IF(OR($A218="",T$136=""),"",IFERROR(COUNTIFS('Employee Mapping'!$J$10:$J$2009,$A218,'Employee Mapping'!$K$10:$K$2009,T$134,'Employee Mapping'!$L$10:$L$2009,T$136)/COUNTA('Employee Mapping'!$G$10:$G$2009),""))</f>
        <v/>
      </c>
      <c r="U218" s="57">
        <f>IF(OR($A218="",U$136=""),"",IFERROR(COUNTIFS('Employee Mapping'!$J$10:$J$2009,$A218,'Employee Mapping'!$K$10:$K$2009,U$134,'Employee Mapping'!$L$10:$L$2009,U$136)/COUNTA('Employee Mapping'!$G$10:$G$2009),""))</f>
        <v/>
      </c>
      <c r="V218" s="57">
        <f>IF(OR($A218="",V$136=""),"",IFERROR(COUNTIFS('Employee Mapping'!$J$10:$J$2009,$A218,'Employee Mapping'!$K$10:$K$2009,V$134,'Employee Mapping'!$L$10:$L$2009,V$136)/COUNTA('Employee Mapping'!$G$10:$G$2009),""))</f>
        <v/>
      </c>
      <c r="W218" s="57">
        <f>IF(OR($A218="",W$136=""),"",IFERROR(COUNTIFS('Employee Mapping'!$J$10:$J$2009,$A218,'Employee Mapping'!$K$10:$K$2009,W$134,'Employee Mapping'!$L$10:$L$2009,W$136)/COUNTA('Employee Mapping'!$G$10:$G$2009),""))</f>
        <v/>
      </c>
      <c r="X218" s="57">
        <f>IF(OR($A218="",X$136=""),"",IFERROR(COUNTIFS('Employee Mapping'!$J$10:$J$2009,$A218,'Employee Mapping'!$K$10:$K$2009,X$134,'Employee Mapping'!$L$10:$L$2009,X$136)/COUNTA('Employee Mapping'!$G$10:$G$2009),""))</f>
        <v/>
      </c>
      <c r="Y218" s="57">
        <f>IF(OR($A218="",Y$136=""),"",IFERROR(COUNTIFS('Employee Mapping'!$J$10:$J$2009,$A218,'Employee Mapping'!$K$10:$K$2009,Y$134,'Employee Mapping'!$L$10:$L$2009,Y$136)/COUNTA('Employee Mapping'!$G$10:$G$2009),""))</f>
        <v/>
      </c>
      <c r="Z218" s="57">
        <f>IF(OR($A218="",Z$136=""),"",IFERROR(COUNTIFS('Employee Mapping'!$J$10:$J$2009,$A218,'Employee Mapping'!$K$10:$K$2009,Z$134,'Employee Mapping'!$L$10:$L$2009,Z$136)/COUNTA('Employee Mapping'!$G$10:$G$2009),""))</f>
        <v/>
      </c>
      <c r="AA218" s="57">
        <f>IF(OR($A218="",AA$136=""),"",IFERROR(COUNTIFS('Employee Mapping'!$J$10:$J$2009,$A218,'Employee Mapping'!$K$10:$K$2009,AA$134,'Employee Mapping'!$L$10:$L$2009,AA$136)/COUNTA('Employee Mapping'!$G$10:$G$2009),""))</f>
        <v/>
      </c>
      <c r="AB218" s="57">
        <f>IF(OR($A218="",AB$136=""),"",IFERROR(COUNTIFS('Employee Mapping'!$J$10:$J$2009,$A218,'Employee Mapping'!$K$10:$K$2009,AB$134,'Employee Mapping'!$L$10:$L$2009,AB$136)/COUNTA('Employee Mapping'!$G$10:$G$2009),""))</f>
        <v/>
      </c>
      <c r="AC218" s="57">
        <f>IF(OR($A218="",AC$136=""),"",IFERROR(COUNTIFS('Employee Mapping'!$J$10:$J$2009,$A218,'Employee Mapping'!$K$10:$K$2009,AC$134,'Employee Mapping'!$L$10:$L$2009,AC$136)/COUNTA('Employee Mapping'!$G$10:$G$2009),""))</f>
        <v/>
      </c>
      <c r="AD218" s="57">
        <f>IF(OR($A218="",AD$136=""),"",IFERROR(COUNTIFS('Employee Mapping'!$J$10:$J$2009,$A218,'Employee Mapping'!$K$10:$K$2009,AD$134,'Employee Mapping'!$L$10:$L$2009,AD$136)/COUNTA('Employee Mapping'!$G$10:$G$2009),""))</f>
        <v/>
      </c>
      <c r="AE218" s="57">
        <f>IF(OR($A218="",AE$136=""),"",IFERROR(COUNTIFS('Employee Mapping'!$J$10:$J$2009,$A218,'Employee Mapping'!$K$10:$K$2009,AE$134,'Employee Mapping'!$L$10:$L$2009,AE$136)/COUNTA('Employee Mapping'!$G$10:$G$2009),""))</f>
        <v/>
      </c>
      <c r="AF218" s="57">
        <f>IF(OR($A218="",AF$136=""),"",IFERROR(COUNTIFS('Employee Mapping'!$J$10:$J$2009,$A218,'Employee Mapping'!$K$10:$K$2009,AF$134,'Employee Mapping'!$L$10:$L$2009,AF$136)/COUNTA('Employee Mapping'!$G$10:$G$2009),""))</f>
        <v/>
      </c>
      <c r="AG218" s="57">
        <f>IF(OR($A218="",AG$136=""),"",IFERROR(COUNTIFS('Employee Mapping'!$J$10:$J$2009,$A218,'Employee Mapping'!$K$10:$K$2009,AG$134,'Employee Mapping'!$L$10:$L$2009,AG$136)/COUNTA('Employee Mapping'!$G$10:$G$2009),""))</f>
        <v/>
      </c>
      <c r="AH218" s="57">
        <f>IF(OR($A218="",AH$136=""),"",IFERROR(COUNTIFS('Employee Mapping'!$J$10:$J$2009,$A218,'Employee Mapping'!$K$10:$K$2009,AH$134,'Employee Mapping'!$L$10:$L$2009,AH$136)/COUNTA('Employee Mapping'!$G$10:$G$2009),""))</f>
        <v/>
      </c>
      <c r="AI218" s="57">
        <f>IF(OR($A218="",AI$136=""),"",IFERROR(COUNTIFS('Employee Mapping'!$J$10:$J$2009,$A218,'Employee Mapping'!$K$10:$K$2009,AI$134,'Employee Mapping'!$L$10:$L$2009,AI$136)/COUNTA('Employee Mapping'!$G$10:$G$2009),""))</f>
        <v/>
      </c>
      <c r="AJ218" s="57">
        <f>IF(OR($A218="",AJ$136=""),"",IFERROR(COUNTIFS('Employee Mapping'!$J$10:$J$2009,$A218,'Employee Mapping'!$K$10:$K$2009,AJ$134,'Employee Mapping'!$L$10:$L$2009,AJ$136)/COUNTA('Employee Mapping'!$G$10:$G$2009),""))</f>
        <v/>
      </c>
      <c r="AK218" s="57">
        <f>IF(OR($A218="",AK$136=""),"",IFERROR(COUNTIFS('Employee Mapping'!$J$10:$J$2009,$A218,'Employee Mapping'!$K$10:$K$2009,AK$134,'Employee Mapping'!$L$10:$L$2009,AK$136)/COUNTA('Employee Mapping'!$G$10:$G$2009),""))</f>
        <v/>
      </c>
      <c r="AL218" s="57">
        <f>IF(OR($A218="",AL$136=""),"",IFERROR(COUNTIFS('Employee Mapping'!$J$10:$J$2009,$A218,'Employee Mapping'!$K$10:$K$2009,AL$134,'Employee Mapping'!$L$10:$L$2009,AL$136)/COUNTA('Employee Mapping'!$G$10:$G$2009),""))</f>
        <v/>
      </c>
      <c r="AM218" s="57">
        <f>IF(OR($A218="",AM$136=""),"",IFERROR(COUNTIFS('Employee Mapping'!$J$10:$J$2009,$A218,'Employee Mapping'!$K$10:$K$2009,AM$134,'Employee Mapping'!$L$10:$L$2009,AM$136)/COUNTA('Employee Mapping'!$G$10:$G$2009),""))</f>
        <v/>
      </c>
      <c r="AN218" s="57">
        <f>IF(OR($A218="",AN$136=""),"",IFERROR(COUNTIFS('Employee Mapping'!$J$10:$J$2009,$A218,'Employee Mapping'!$K$10:$K$2009,AN$134,'Employee Mapping'!$L$10:$L$2009,AN$136)/COUNTA('Employee Mapping'!$G$10:$G$2009),""))</f>
        <v/>
      </c>
      <c r="AO218" s="57">
        <f>IF(OR($A218="",AO$136=""),"",IFERROR(COUNTIFS('Employee Mapping'!$J$10:$J$2009,$A218,'Employee Mapping'!$K$10:$K$2009,AO$134,'Employee Mapping'!$L$10:$L$2009,AO$136)/COUNTA('Employee Mapping'!$G$10:$G$2009),""))</f>
        <v/>
      </c>
      <c r="AP218" s="57">
        <f>IF(OR($A218="",AP$136=""),"",IFERROR(COUNTIFS('Employee Mapping'!$J$10:$J$2009,$A218,'Employee Mapping'!$K$10:$K$2009,AP$134,'Employee Mapping'!$L$10:$L$2009,AP$136)/COUNTA('Employee Mapping'!$G$10:$G$2009),""))</f>
        <v/>
      </c>
      <c r="AQ218" s="57">
        <f>IF(OR($A218="",AQ$136=""),"",IFERROR(COUNTIFS('Employee Mapping'!$J$10:$J$2009,$A218,'Employee Mapping'!$K$10:$K$2009,AQ$134,'Employee Mapping'!$L$10:$L$2009,AQ$136)/COUNTA('Employee Mapping'!$G$10:$G$2009),""))</f>
        <v/>
      </c>
      <c r="AR218" s="57">
        <f>IF(OR($A218="",AR$136=""),"",IFERROR(COUNTIFS('Employee Mapping'!$J$10:$J$2009,$A218,'Employee Mapping'!$K$10:$K$2009,AR$134,'Employee Mapping'!$L$10:$L$2009,AR$136)/COUNTA('Employee Mapping'!$G$10:$G$2009),""))</f>
        <v/>
      </c>
      <c r="AS218" s="57">
        <f>IF(OR($A218="",AS$136=""),"",IFERROR(COUNTIFS('Employee Mapping'!$J$10:$J$2009,$A218,'Employee Mapping'!$K$10:$K$2009,AS$134,'Employee Mapping'!$L$10:$L$2009,AS$136)/COUNTA('Employee Mapping'!$G$10:$G$2009),""))</f>
        <v/>
      </c>
      <c r="AT218" s="57">
        <f>IF(OR($A218="",AT$136=""),"",IFERROR(COUNTIFS('Employee Mapping'!$J$10:$J$2009,$A218,'Employee Mapping'!$K$10:$K$2009,AT$134,'Employee Mapping'!$L$10:$L$2009,AT$136)/COUNTA('Employee Mapping'!$G$10:$G$2009),""))</f>
        <v/>
      </c>
      <c r="AU218" s="57">
        <f>IF(OR($A218="",AU$136=""),"",IFERROR(COUNTIFS('Employee Mapping'!$J$10:$J$2009,$A218,'Employee Mapping'!$K$10:$K$2009,AU$134,'Employee Mapping'!$L$10:$L$2009,AU$136)/COUNTA('Employee Mapping'!$G$10:$G$2009),""))</f>
        <v/>
      </c>
      <c r="AV218" s="57">
        <f>IF(OR($A218="",AV$136=""),"",IFERROR(COUNTIFS('Employee Mapping'!$J$10:$J$2009,$A218,'Employee Mapping'!$K$10:$K$2009,AV$134,'Employee Mapping'!$L$10:$L$2009,AV$136)/COUNTA('Employee Mapping'!$G$10:$G$2009),""))</f>
        <v/>
      </c>
      <c r="AW218" s="57">
        <f>IF(OR($A218="",AW$136=""),"",IFERROR(COUNTIFS('Employee Mapping'!$J$10:$J$2009,$A218,'Employee Mapping'!$K$10:$K$2009,AW$134,'Employee Mapping'!$L$10:$L$2009,AW$136)/COUNTA('Employee Mapping'!$G$10:$G$2009),""))</f>
        <v/>
      </c>
      <c r="AX218" s="57">
        <f>IF(OR($A218="",AX$136=""),"",IFERROR(COUNTIFS('Employee Mapping'!$J$10:$J$2009,$A218,'Employee Mapping'!$K$10:$K$2009,AX$134,'Employee Mapping'!$L$10:$L$2009,AX$136)/COUNTA('Employee Mapping'!$G$10:$G$2009),""))</f>
        <v/>
      </c>
      <c r="AY218" s="57">
        <f>IF(OR($A218="",AY$136=""),"",IFERROR(COUNTIFS('Employee Mapping'!$J$10:$J$2009,$A218,'Employee Mapping'!$K$10:$K$2009,AY$134,'Employee Mapping'!$L$10:$L$2009,AY$136)/COUNTA('Employee Mapping'!$G$10:$G$2009),""))</f>
        <v/>
      </c>
      <c r="AZ218" s="57">
        <f>IF(OR($A218="",AZ$136=""),"",IFERROR(COUNTIFS('Employee Mapping'!$J$10:$J$2009,$A218,'Employee Mapping'!$K$10:$K$2009,AZ$134,'Employee Mapping'!$L$10:$L$2009,AZ$136)/COUNTA('Employee Mapping'!$G$10:$G$2009),""))</f>
        <v/>
      </c>
      <c r="BA218" s="57">
        <f>IF(OR($A218="",BA$136=""),"",IFERROR(COUNTIFS('Employee Mapping'!$J$10:$J$2009,$A218,'Employee Mapping'!$K$10:$K$2009,BA$134,'Employee Mapping'!$L$10:$L$2009,BA$136)/COUNTA('Employee Mapping'!$G$10:$G$2009),""))</f>
        <v/>
      </c>
      <c r="BB218" s="57">
        <f>IF(OR($A218="",BB$136=""),"",IFERROR(COUNTIFS('Employee Mapping'!$J$10:$J$2009,$A218,'Employee Mapping'!$K$10:$K$2009,BB$134,'Employee Mapping'!$L$10:$L$2009,BB$136)/COUNTA('Employee Mapping'!$G$10:$G$2009),""))</f>
        <v/>
      </c>
      <c r="BC218" s="57">
        <f>IF(OR($A218="",BC$136=""),"",IFERROR(COUNTIFS('Employee Mapping'!$J$10:$J$2009,$A218,'Employee Mapping'!$K$10:$K$2009,BC$134,'Employee Mapping'!$L$10:$L$2009,BC$136)/COUNTA('Employee Mapping'!$G$10:$G$2009),""))</f>
        <v/>
      </c>
      <c r="BD218" s="57">
        <f>IF(OR($A218="",BD$136=""),"",IFERROR(COUNTIFS('Employee Mapping'!$J$10:$J$2009,$A218,'Employee Mapping'!$K$10:$K$2009,BD$134,'Employee Mapping'!$L$10:$L$2009,BD$136)/COUNTA('Employee Mapping'!$G$10:$G$2009),""))</f>
        <v/>
      </c>
      <c r="BE218" s="57">
        <f>IF(OR($A218="",BE$136=""),"",IFERROR(COUNTIFS('Employee Mapping'!$J$10:$J$2009,$A218,'Employee Mapping'!$K$10:$K$2009,BE$134,'Employee Mapping'!$L$10:$L$2009,BE$136)/COUNTA('Employee Mapping'!$G$10:$G$2009),""))</f>
        <v/>
      </c>
      <c r="BF218" s="57">
        <f>IF(OR($A218="",BF$136=""),"",IFERROR(COUNTIFS('Employee Mapping'!$J$10:$J$2009,$A218,'Employee Mapping'!$K$10:$K$2009,BF$134,'Employee Mapping'!$L$10:$L$2009,BF$136)/COUNTA('Employee Mapping'!$G$10:$G$2009),""))</f>
        <v/>
      </c>
      <c r="BG218" s="57">
        <f>IF(OR($A218="",BG$136=""),"",IFERROR(COUNTIFS('Employee Mapping'!$J$10:$J$2009,$A218,'Employee Mapping'!$K$10:$K$2009,BG$134,'Employee Mapping'!$L$10:$L$2009,BG$136)/COUNTA('Employee Mapping'!$G$10:$G$2009),""))</f>
        <v/>
      </c>
      <c r="BH218" s="57">
        <f>IF(OR($A218="",BH$136=""),"",IFERROR(COUNTIFS('Employee Mapping'!$J$10:$J$2009,$A218,'Employee Mapping'!$K$10:$K$2009,BH$134,'Employee Mapping'!$L$10:$L$2009,BH$136)/COUNTA('Employee Mapping'!$G$10:$G$2009),""))</f>
        <v/>
      </c>
      <c r="BI218" s="57">
        <f>IF(OR($A218="",BI$136=""),"",IFERROR(COUNTIFS('Employee Mapping'!$J$10:$J$2009,$A218,'Employee Mapping'!$K$10:$K$2009,BI$134,'Employee Mapping'!$L$10:$L$2009,BI$136)/COUNTA('Employee Mapping'!$G$10:$G$2009),""))</f>
        <v/>
      </c>
      <c r="BJ218" s="57">
        <f>IF(OR($A218="",BJ$136=""),"",IFERROR(COUNTIFS('Employee Mapping'!$J$10:$J$2009,$A218,'Employee Mapping'!$K$10:$K$2009,BJ$134,'Employee Mapping'!$L$10:$L$2009,BJ$136)/COUNTA('Employee Mapping'!$G$10:$G$2009),""))</f>
        <v/>
      </c>
      <c r="BK218" s="57">
        <f>IF(OR($A218="",BK$136=""),"",IFERROR(COUNTIFS('Employee Mapping'!$J$10:$J$2009,$A218,'Employee Mapping'!$K$10:$K$2009,BK$134,'Employee Mapping'!$L$10:$L$2009,BK$136)/COUNTA('Employee Mapping'!$G$10:$G$2009),""))</f>
        <v/>
      </c>
      <c r="BL218" s="57">
        <f>IF(OR($A218="",BL$136=""),"",IFERROR(COUNTIFS('Employee Mapping'!$J$10:$J$2009,$A218,'Employee Mapping'!$K$10:$K$2009,BL$134,'Employee Mapping'!$L$10:$L$2009,BL$136)/COUNTA('Employee Mapping'!$G$10:$G$2009),""))</f>
        <v/>
      </c>
      <c r="BM218" s="57">
        <f>IF(OR($A218="",BM$136=""),"",IFERROR(COUNTIFS('Employee Mapping'!$J$10:$J$2009,$A218,'Employee Mapping'!$K$10:$K$2009,BM$134,'Employee Mapping'!$L$10:$L$2009,BM$136)/COUNTA('Employee Mapping'!$G$10:$G$2009),""))</f>
        <v/>
      </c>
      <c r="BN218" s="57">
        <f>IF(OR($A218="",BN$136=""),"",IFERROR(COUNTIFS('Employee Mapping'!$J$10:$J$2009,$A218,'Employee Mapping'!$K$10:$K$2009,BN$134,'Employee Mapping'!$L$10:$L$2009,BN$136)/COUNTA('Employee Mapping'!$G$10:$G$2009),""))</f>
        <v/>
      </c>
      <c r="BO218" s="57">
        <f>IF(OR($A218="",BO$136=""),"",IFERROR(COUNTIFS('Employee Mapping'!$J$10:$J$2009,$A218,'Employee Mapping'!$K$10:$K$2009,BO$134,'Employee Mapping'!$L$10:$L$2009,BO$136)/COUNTA('Employee Mapping'!$G$10:$G$2009),""))</f>
        <v/>
      </c>
      <c r="BP218" s="57">
        <f>IF(OR($A218="",BP$136=""),"",IFERROR(COUNTIFS('Employee Mapping'!$J$10:$J$2009,$A218,'Employee Mapping'!$K$10:$K$2009,BP$134,'Employee Mapping'!$L$10:$L$2009,BP$136)/COUNTA('Employee Mapping'!$G$10:$G$2009),""))</f>
        <v/>
      </c>
      <c r="BQ218" s="57">
        <f>IF(OR($A218="",BQ$136=""),"",IFERROR(COUNTIFS('Employee Mapping'!$J$10:$J$2009,$A218,'Employee Mapping'!$K$10:$K$2009,BQ$134,'Employee Mapping'!$L$10:$L$2009,BQ$136)/COUNTA('Employee Mapping'!$G$10:$G$2009),""))</f>
        <v/>
      </c>
      <c r="BR218" s="57">
        <f>IF(OR($A218="",BR$136=""),"",IFERROR(COUNTIFS('Employee Mapping'!$J$10:$J$2009,$A218,'Employee Mapping'!$K$10:$K$2009,BR$134,'Employee Mapping'!$L$10:$L$2009,BR$136)/COUNTA('Employee Mapping'!$G$10:$G$2009),""))</f>
        <v/>
      </c>
      <c r="BS218" s="57">
        <f>IF(OR($A218="",BS$136=""),"",IFERROR(COUNTIFS('Employee Mapping'!$J$10:$J$2009,$A218,'Employee Mapping'!$K$10:$K$2009,BS$134,'Employee Mapping'!$L$10:$L$2009,BS$136)/COUNTA('Employee Mapping'!$G$10:$G$2009),""))</f>
        <v/>
      </c>
      <c r="BT218" s="57">
        <f>IF(OR($A218="",BT$136=""),"",IFERROR(COUNTIFS('Employee Mapping'!$J$10:$J$2009,$A218,'Employee Mapping'!$K$10:$K$2009,BT$134,'Employee Mapping'!$L$10:$L$2009,BT$136)/COUNTA('Employee Mapping'!$G$10:$G$2009),""))</f>
        <v/>
      </c>
      <c r="BU218" s="57">
        <f>IF(OR($A218="",BU$136=""),"",IFERROR(COUNTIFS('Employee Mapping'!$J$10:$J$2009,$A218,'Employee Mapping'!$K$10:$K$2009,BU$134,'Employee Mapping'!$L$10:$L$2009,BU$136)/COUNTA('Employee Mapping'!$G$10:$G$2009),""))</f>
        <v/>
      </c>
      <c r="BV218" s="57">
        <f>IF(OR($A218="",BV$136=""),"",IFERROR(COUNTIFS('Employee Mapping'!$J$10:$J$2009,$A218,'Employee Mapping'!$K$10:$K$2009,BV$134,'Employee Mapping'!$L$10:$L$2009,BV$136)/COUNTA('Employee Mapping'!$G$10:$G$2009),""))</f>
        <v/>
      </c>
      <c r="BW218" s="57">
        <f>IF(OR($A218="",BW$136=""),"",IFERROR(COUNTIFS('Employee Mapping'!$J$10:$J$2009,$A218,'Employee Mapping'!$K$10:$K$2009,BW$134,'Employee Mapping'!$L$10:$L$2009,BW$136)/COUNTA('Employee Mapping'!$G$10:$G$2009),""))</f>
        <v/>
      </c>
      <c r="BX218" s="57">
        <f>IF(OR($A218="",BX$136=""),"",IFERROR(COUNTIFS('Employee Mapping'!$J$10:$J$2009,$A218,'Employee Mapping'!$K$10:$K$2009,BX$134,'Employee Mapping'!$L$10:$L$2009,BX$136)/COUNTA('Employee Mapping'!$G$10:$G$2009),""))</f>
        <v/>
      </c>
      <c r="BY218" s="57">
        <f>IF(OR($A218="",BY$136=""),"",IFERROR(COUNTIFS('Employee Mapping'!$J$10:$J$2009,$A218,'Employee Mapping'!$K$10:$K$2009,BY$134,'Employee Mapping'!$L$10:$L$2009,BY$136)/COUNTA('Employee Mapping'!$G$10:$G$2009),""))</f>
        <v/>
      </c>
      <c r="BZ218" s="57">
        <f>IF(OR($A218="",BZ$136=""),"",IFERROR(COUNTIFS('Employee Mapping'!$J$10:$J$2009,$A218,'Employee Mapping'!$K$10:$K$2009,BZ$134,'Employee Mapping'!$L$10:$L$2009,BZ$136)/COUNTA('Employee Mapping'!$G$10:$G$2009),""))</f>
        <v/>
      </c>
      <c r="CA218" s="57">
        <f>IF(OR($A218="",CA$136=""),"",IFERROR(COUNTIFS('Employee Mapping'!$J$10:$J$2009,$A218,'Employee Mapping'!$K$10:$K$2009,CA$134,'Employee Mapping'!$L$10:$L$2009,CA$136)/COUNTA('Employee Mapping'!$G$10:$G$2009),""))</f>
        <v/>
      </c>
      <c r="CB218" s="57">
        <f>IF(OR($A218="",CB$136=""),"",IFERROR(COUNTIFS('Employee Mapping'!$J$10:$J$2009,$A218,'Employee Mapping'!$K$10:$K$2009,CB$134,'Employee Mapping'!$L$10:$L$2009,CB$136)/COUNTA('Employee Mapping'!$G$10:$G$2009),""))</f>
        <v/>
      </c>
      <c r="CC218" s="57">
        <f>IF(OR($A218="",CC$136=""),"",IFERROR(COUNTIFS('Employee Mapping'!$J$10:$J$2009,$A218,'Employee Mapping'!$K$10:$K$2009,CC$134,'Employee Mapping'!$L$10:$L$2009,CC$136)/COUNTA('Employee Mapping'!$G$10:$G$2009),""))</f>
        <v/>
      </c>
      <c r="CD218" s="57">
        <f>IF(OR($A218="",CD$136=""),"",IFERROR(COUNTIFS('Employee Mapping'!$J$10:$J$2009,$A218,'Employee Mapping'!$K$10:$K$2009,CD$134,'Employee Mapping'!$L$10:$L$2009,CD$136)/COUNTA('Employee Mapping'!$G$10:$G$2009),""))</f>
        <v/>
      </c>
      <c r="CE218" s="57">
        <f>IF(OR($A218="",CE$136=""),"",IFERROR(COUNTIFS('Employee Mapping'!$J$10:$J$2009,$A218,'Employee Mapping'!$K$10:$K$2009,CE$134,'Employee Mapping'!$L$10:$L$2009,CE$136)/COUNTA('Employee Mapping'!$G$10:$G$2009),""))</f>
        <v/>
      </c>
      <c r="CF218" s="57">
        <f>IF(OR($A218="",CF$136=""),"",IFERROR(COUNTIFS('Employee Mapping'!$J$10:$J$2009,$A218,'Employee Mapping'!$K$10:$K$2009,CF$134,'Employee Mapping'!$L$10:$L$2009,CF$136)/COUNTA('Employee Mapping'!$G$10:$G$2009),""))</f>
        <v/>
      </c>
      <c r="CG218" s="57">
        <f>IF(OR($A218="",CG$136=""),"",IFERROR(COUNTIFS('Employee Mapping'!$J$10:$J$2009,$A218,'Employee Mapping'!$K$10:$K$2009,CG$134,'Employee Mapping'!$L$10:$L$2009,CG$136)/COUNTA('Employee Mapping'!$G$10:$G$2009),""))</f>
        <v/>
      </c>
      <c r="CH218" s="57">
        <f>IF(OR($A218="",CH$136=""),"",IFERROR(COUNTIFS('Employee Mapping'!$J$10:$J$2009,$A218,'Employee Mapping'!$K$10:$K$2009,CH$134,'Employee Mapping'!$L$10:$L$2009,CH$136)/COUNTA('Employee Mapping'!$G$10:$G$2009),""))</f>
        <v/>
      </c>
      <c r="CI218" s="57">
        <f>IF(OR($A218="",CI$136=""),"",IFERROR(COUNTIFS('Employee Mapping'!$J$10:$J$2009,$A218,'Employee Mapping'!$K$10:$K$2009,CI$134,'Employee Mapping'!$L$10:$L$2009,CI$136)/COUNTA('Employee Mapping'!$G$10:$G$2009),""))</f>
        <v/>
      </c>
      <c r="CJ218" s="57">
        <f>IF(OR($A218="",CJ$136=""),"",IFERROR(COUNTIFS('Employee Mapping'!$J$10:$J$2009,$A218,'Employee Mapping'!$K$10:$K$2009,CJ$134,'Employee Mapping'!$L$10:$L$2009,CJ$136)/COUNTA('Employee Mapping'!$G$10:$G$2009),""))</f>
        <v/>
      </c>
      <c r="CK218" s="57">
        <f>IF(OR($A218="",CK$136=""),"",IFERROR(COUNTIFS('Employee Mapping'!$J$10:$J$2009,$A218,'Employee Mapping'!$K$10:$K$2009,CK$134,'Employee Mapping'!$L$10:$L$2009,CK$136)/COUNTA('Employee Mapping'!$G$10:$G$2009),""))</f>
        <v/>
      </c>
      <c r="CL218" s="57">
        <f>IF(OR($A218="",CL$136=""),"",IFERROR(COUNTIFS('Employee Mapping'!$J$10:$J$2009,$A218,'Employee Mapping'!$K$10:$K$2009,CL$134,'Employee Mapping'!$L$10:$L$2009,CL$136)/COUNTA('Employee Mapping'!$G$10:$G$2009),""))</f>
        <v/>
      </c>
      <c r="CM218" s="57">
        <f>IF(OR($A218="",CM$136=""),"",IFERROR(COUNTIFS('Employee Mapping'!$J$10:$J$2009,$A218,'Employee Mapping'!$K$10:$K$2009,CM$134,'Employee Mapping'!$L$10:$L$2009,CM$136)/COUNTA('Employee Mapping'!$G$10:$G$2009),""))</f>
        <v/>
      </c>
      <c r="CN218" s="57">
        <f>IF(OR($A218="",CN$136=""),"",IFERROR(COUNTIFS('Employee Mapping'!$J$10:$J$2009,$A218,'Employee Mapping'!$K$10:$K$2009,CN$134,'Employee Mapping'!$L$10:$L$2009,CN$136)/COUNTA('Employee Mapping'!$G$10:$G$2009),""))</f>
        <v/>
      </c>
      <c r="CO218" s="57">
        <f>IF(OR($A218="",CO$136=""),"",IFERROR(COUNTIFS('Employee Mapping'!$J$10:$J$2009,$A218,'Employee Mapping'!$K$10:$K$2009,CO$134,'Employee Mapping'!$L$10:$L$2009,CO$136)/COUNTA('Employee Mapping'!$G$10:$G$2009),""))</f>
        <v/>
      </c>
      <c r="CP218" s="57">
        <f>IF(OR($A218="",CP$136=""),"",IFERROR(COUNTIFS('Employee Mapping'!$J$10:$J$2009,$A218,'Employee Mapping'!$K$10:$K$2009,CP$134,'Employee Mapping'!$L$10:$L$2009,CP$136)/COUNTA('Employee Mapping'!$G$10:$G$2009),""))</f>
        <v/>
      </c>
      <c r="CQ218" s="57">
        <f>IF(OR($A218="",CQ$136=""),"",IFERROR(COUNTIFS('Employee Mapping'!$J$10:$J$2009,$A218,'Employee Mapping'!$K$10:$K$2009,CQ$134,'Employee Mapping'!$L$10:$L$2009,CQ$136)/COUNTA('Employee Mapping'!$G$10:$G$2009),""))</f>
        <v/>
      </c>
      <c r="CR218" s="57">
        <f>IF(OR($A218="",CR$136=""),"",IFERROR(COUNTIFS('Employee Mapping'!$J$10:$J$2009,$A218,'Employee Mapping'!$K$10:$K$2009,CR$134,'Employee Mapping'!$L$10:$L$2009,CR$136)/COUNTA('Employee Mapping'!$G$10:$G$2009),""))</f>
        <v/>
      </c>
      <c r="CS218" s="57">
        <f>IF(OR($A218="",CS$136=""),"",IFERROR(COUNTIFS('Employee Mapping'!$J$10:$J$2009,$A218,'Employee Mapping'!$K$10:$K$2009,CS$134,'Employee Mapping'!$L$10:$L$2009,CS$136)/COUNTA('Employee Mapping'!$G$10:$G$2009),""))</f>
        <v/>
      </c>
      <c r="CT218" s="57">
        <f>IF(OR($A218="",CT$136=""),"",IFERROR(COUNTIFS('Employee Mapping'!$J$10:$J$2009,$A218,'Employee Mapping'!$K$10:$K$2009,CT$134,'Employee Mapping'!$L$10:$L$2009,CT$136)/COUNTA('Employee Mapping'!$G$10:$G$2009),""))</f>
        <v/>
      </c>
      <c r="CU218" s="58">
        <f>IF($A218="","",SUM(C218:CT218))</f>
        <v/>
      </c>
    </row>
    <row r="219">
      <c r="A219">
        <f>IF(SETUP!$C230="","",SETUP!$C230)</f>
        <v/>
      </c>
      <c r="B219" s="9">
        <f>IF(SETUP!$C230="","",SETUP!$B230&amp;" / "&amp;SETUP!$D230)</f>
        <v/>
      </c>
      <c r="C219" s="57">
        <f>IF(OR($A219="",C$136=""),"",IFERROR(COUNTIFS('Employee Mapping'!$J$10:$J$2009,$A219,'Employee Mapping'!$K$10:$K$2009,C$134,'Employee Mapping'!$L$10:$L$2009,C$136)/COUNTA('Employee Mapping'!$G$10:$G$2009),""))</f>
        <v/>
      </c>
      <c r="D219" s="57">
        <f>IF(OR($A219="",D$136=""),"",IFERROR(COUNTIFS('Employee Mapping'!$J$10:$J$2009,$A219,'Employee Mapping'!$K$10:$K$2009,D$134,'Employee Mapping'!$L$10:$L$2009,D$136)/COUNTA('Employee Mapping'!$G$10:$G$2009),""))</f>
        <v/>
      </c>
      <c r="E219" s="57">
        <f>IF(OR($A219="",E$136=""),"",IFERROR(COUNTIFS('Employee Mapping'!$J$10:$J$2009,$A219,'Employee Mapping'!$K$10:$K$2009,E$134,'Employee Mapping'!$L$10:$L$2009,E$136)/COUNTA('Employee Mapping'!$G$10:$G$2009),""))</f>
        <v/>
      </c>
      <c r="F219" s="57">
        <f>IF(OR($A219="",F$136=""),"",IFERROR(COUNTIFS('Employee Mapping'!$J$10:$J$2009,$A219,'Employee Mapping'!$K$10:$K$2009,F$134,'Employee Mapping'!$L$10:$L$2009,F$136)/COUNTA('Employee Mapping'!$G$10:$G$2009),""))</f>
        <v/>
      </c>
      <c r="G219" s="57">
        <f>IF(OR($A219="",G$136=""),"",IFERROR(COUNTIFS('Employee Mapping'!$J$10:$J$2009,$A219,'Employee Mapping'!$K$10:$K$2009,G$134,'Employee Mapping'!$L$10:$L$2009,G$136)/COUNTA('Employee Mapping'!$G$10:$G$2009),""))</f>
        <v/>
      </c>
      <c r="H219" s="57">
        <f>IF(OR($A219="",H$136=""),"",IFERROR(COUNTIFS('Employee Mapping'!$J$10:$J$2009,$A219,'Employee Mapping'!$K$10:$K$2009,H$134,'Employee Mapping'!$L$10:$L$2009,H$136)/COUNTA('Employee Mapping'!$G$10:$G$2009),""))</f>
        <v/>
      </c>
      <c r="I219" s="57">
        <f>IF(OR($A219="",I$136=""),"",IFERROR(COUNTIFS('Employee Mapping'!$J$10:$J$2009,$A219,'Employee Mapping'!$K$10:$K$2009,I$134,'Employee Mapping'!$L$10:$L$2009,I$136)/COUNTA('Employee Mapping'!$G$10:$G$2009),""))</f>
        <v/>
      </c>
      <c r="J219" s="57">
        <f>IF(OR($A219="",J$136=""),"",IFERROR(COUNTIFS('Employee Mapping'!$J$10:$J$2009,$A219,'Employee Mapping'!$K$10:$K$2009,J$134,'Employee Mapping'!$L$10:$L$2009,J$136)/COUNTA('Employee Mapping'!$G$10:$G$2009),""))</f>
        <v/>
      </c>
      <c r="K219" s="57">
        <f>IF(OR($A219="",K$136=""),"",IFERROR(COUNTIFS('Employee Mapping'!$J$10:$J$2009,$A219,'Employee Mapping'!$K$10:$K$2009,K$134,'Employee Mapping'!$L$10:$L$2009,K$136)/COUNTA('Employee Mapping'!$G$10:$G$2009),""))</f>
        <v/>
      </c>
      <c r="L219" s="57">
        <f>IF(OR($A219="",L$136=""),"",IFERROR(COUNTIFS('Employee Mapping'!$J$10:$J$2009,$A219,'Employee Mapping'!$K$10:$K$2009,L$134,'Employee Mapping'!$L$10:$L$2009,L$136)/COUNTA('Employee Mapping'!$G$10:$G$2009),""))</f>
        <v/>
      </c>
      <c r="M219" s="57">
        <f>IF(OR($A219="",M$136=""),"",IFERROR(COUNTIFS('Employee Mapping'!$J$10:$J$2009,$A219,'Employee Mapping'!$K$10:$K$2009,M$134,'Employee Mapping'!$L$10:$L$2009,M$136)/COUNTA('Employee Mapping'!$G$10:$G$2009),""))</f>
        <v/>
      </c>
      <c r="N219" s="57">
        <f>IF(OR($A219="",N$136=""),"",IFERROR(COUNTIFS('Employee Mapping'!$J$10:$J$2009,$A219,'Employee Mapping'!$K$10:$K$2009,N$134,'Employee Mapping'!$L$10:$L$2009,N$136)/COUNTA('Employee Mapping'!$G$10:$G$2009),""))</f>
        <v/>
      </c>
      <c r="O219" s="57">
        <f>IF(OR($A219="",O$136=""),"",IFERROR(COUNTIFS('Employee Mapping'!$J$10:$J$2009,$A219,'Employee Mapping'!$K$10:$K$2009,O$134,'Employee Mapping'!$L$10:$L$2009,O$136)/COUNTA('Employee Mapping'!$G$10:$G$2009),""))</f>
        <v/>
      </c>
      <c r="P219" s="57">
        <f>IF(OR($A219="",P$136=""),"",IFERROR(COUNTIFS('Employee Mapping'!$J$10:$J$2009,$A219,'Employee Mapping'!$K$10:$K$2009,P$134,'Employee Mapping'!$L$10:$L$2009,P$136)/COUNTA('Employee Mapping'!$G$10:$G$2009),""))</f>
        <v/>
      </c>
      <c r="Q219" s="57">
        <f>IF(OR($A219="",Q$136=""),"",IFERROR(COUNTIFS('Employee Mapping'!$J$10:$J$2009,$A219,'Employee Mapping'!$K$10:$K$2009,Q$134,'Employee Mapping'!$L$10:$L$2009,Q$136)/COUNTA('Employee Mapping'!$G$10:$G$2009),""))</f>
        <v/>
      </c>
      <c r="R219" s="57">
        <f>IF(OR($A219="",R$136=""),"",IFERROR(COUNTIFS('Employee Mapping'!$J$10:$J$2009,$A219,'Employee Mapping'!$K$10:$K$2009,R$134,'Employee Mapping'!$L$10:$L$2009,R$136)/COUNTA('Employee Mapping'!$G$10:$G$2009),""))</f>
        <v/>
      </c>
      <c r="S219" s="57">
        <f>IF(OR($A219="",S$136=""),"",IFERROR(COUNTIFS('Employee Mapping'!$J$10:$J$2009,$A219,'Employee Mapping'!$K$10:$K$2009,S$134,'Employee Mapping'!$L$10:$L$2009,S$136)/COUNTA('Employee Mapping'!$G$10:$G$2009),""))</f>
        <v/>
      </c>
      <c r="T219" s="57">
        <f>IF(OR($A219="",T$136=""),"",IFERROR(COUNTIFS('Employee Mapping'!$J$10:$J$2009,$A219,'Employee Mapping'!$K$10:$K$2009,T$134,'Employee Mapping'!$L$10:$L$2009,T$136)/COUNTA('Employee Mapping'!$G$10:$G$2009),""))</f>
        <v/>
      </c>
      <c r="U219" s="57">
        <f>IF(OR($A219="",U$136=""),"",IFERROR(COUNTIFS('Employee Mapping'!$J$10:$J$2009,$A219,'Employee Mapping'!$K$10:$K$2009,U$134,'Employee Mapping'!$L$10:$L$2009,U$136)/COUNTA('Employee Mapping'!$G$10:$G$2009),""))</f>
        <v/>
      </c>
      <c r="V219" s="57">
        <f>IF(OR($A219="",V$136=""),"",IFERROR(COUNTIFS('Employee Mapping'!$J$10:$J$2009,$A219,'Employee Mapping'!$K$10:$K$2009,V$134,'Employee Mapping'!$L$10:$L$2009,V$136)/COUNTA('Employee Mapping'!$G$10:$G$2009),""))</f>
        <v/>
      </c>
      <c r="W219" s="57">
        <f>IF(OR($A219="",W$136=""),"",IFERROR(COUNTIFS('Employee Mapping'!$J$10:$J$2009,$A219,'Employee Mapping'!$K$10:$K$2009,W$134,'Employee Mapping'!$L$10:$L$2009,W$136)/COUNTA('Employee Mapping'!$G$10:$G$2009),""))</f>
        <v/>
      </c>
      <c r="X219" s="57">
        <f>IF(OR($A219="",X$136=""),"",IFERROR(COUNTIFS('Employee Mapping'!$J$10:$J$2009,$A219,'Employee Mapping'!$K$10:$K$2009,X$134,'Employee Mapping'!$L$10:$L$2009,X$136)/COUNTA('Employee Mapping'!$G$10:$G$2009),""))</f>
        <v/>
      </c>
      <c r="Y219" s="57">
        <f>IF(OR($A219="",Y$136=""),"",IFERROR(COUNTIFS('Employee Mapping'!$J$10:$J$2009,$A219,'Employee Mapping'!$K$10:$K$2009,Y$134,'Employee Mapping'!$L$10:$L$2009,Y$136)/COUNTA('Employee Mapping'!$G$10:$G$2009),""))</f>
        <v/>
      </c>
      <c r="Z219" s="57">
        <f>IF(OR($A219="",Z$136=""),"",IFERROR(COUNTIFS('Employee Mapping'!$J$10:$J$2009,$A219,'Employee Mapping'!$K$10:$K$2009,Z$134,'Employee Mapping'!$L$10:$L$2009,Z$136)/COUNTA('Employee Mapping'!$G$10:$G$2009),""))</f>
        <v/>
      </c>
      <c r="AA219" s="57">
        <f>IF(OR($A219="",AA$136=""),"",IFERROR(COUNTIFS('Employee Mapping'!$J$10:$J$2009,$A219,'Employee Mapping'!$K$10:$K$2009,AA$134,'Employee Mapping'!$L$10:$L$2009,AA$136)/COUNTA('Employee Mapping'!$G$10:$G$2009),""))</f>
        <v/>
      </c>
      <c r="AB219" s="57">
        <f>IF(OR($A219="",AB$136=""),"",IFERROR(COUNTIFS('Employee Mapping'!$J$10:$J$2009,$A219,'Employee Mapping'!$K$10:$K$2009,AB$134,'Employee Mapping'!$L$10:$L$2009,AB$136)/COUNTA('Employee Mapping'!$G$10:$G$2009),""))</f>
        <v/>
      </c>
      <c r="AC219" s="57">
        <f>IF(OR($A219="",AC$136=""),"",IFERROR(COUNTIFS('Employee Mapping'!$J$10:$J$2009,$A219,'Employee Mapping'!$K$10:$K$2009,AC$134,'Employee Mapping'!$L$10:$L$2009,AC$136)/COUNTA('Employee Mapping'!$G$10:$G$2009),""))</f>
        <v/>
      </c>
      <c r="AD219" s="57">
        <f>IF(OR($A219="",AD$136=""),"",IFERROR(COUNTIFS('Employee Mapping'!$J$10:$J$2009,$A219,'Employee Mapping'!$K$10:$K$2009,AD$134,'Employee Mapping'!$L$10:$L$2009,AD$136)/COUNTA('Employee Mapping'!$G$10:$G$2009),""))</f>
        <v/>
      </c>
      <c r="AE219" s="57">
        <f>IF(OR($A219="",AE$136=""),"",IFERROR(COUNTIFS('Employee Mapping'!$J$10:$J$2009,$A219,'Employee Mapping'!$K$10:$K$2009,AE$134,'Employee Mapping'!$L$10:$L$2009,AE$136)/COUNTA('Employee Mapping'!$G$10:$G$2009),""))</f>
        <v/>
      </c>
      <c r="AF219" s="57">
        <f>IF(OR($A219="",AF$136=""),"",IFERROR(COUNTIFS('Employee Mapping'!$J$10:$J$2009,$A219,'Employee Mapping'!$K$10:$K$2009,AF$134,'Employee Mapping'!$L$10:$L$2009,AF$136)/COUNTA('Employee Mapping'!$G$10:$G$2009),""))</f>
        <v/>
      </c>
      <c r="AG219" s="57">
        <f>IF(OR($A219="",AG$136=""),"",IFERROR(COUNTIFS('Employee Mapping'!$J$10:$J$2009,$A219,'Employee Mapping'!$K$10:$K$2009,AG$134,'Employee Mapping'!$L$10:$L$2009,AG$136)/COUNTA('Employee Mapping'!$G$10:$G$2009),""))</f>
        <v/>
      </c>
      <c r="AH219" s="57">
        <f>IF(OR($A219="",AH$136=""),"",IFERROR(COUNTIFS('Employee Mapping'!$J$10:$J$2009,$A219,'Employee Mapping'!$K$10:$K$2009,AH$134,'Employee Mapping'!$L$10:$L$2009,AH$136)/COUNTA('Employee Mapping'!$G$10:$G$2009),""))</f>
        <v/>
      </c>
      <c r="AI219" s="57">
        <f>IF(OR($A219="",AI$136=""),"",IFERROR(COUNTIFS('Employee Mapping'!$J$10:$J$2009,$A219,'Employee Mapping'!$K$10:$K$2009,AI$134,'Employee Mapping'!$L$10:$L$2009,AI$136)/COUNTA('Employee Mapping'!$G$10:$G$2009),""))</f>
        <v/>
      </c>
      <c r="AJ219" s="57">
        <f>IF(OR($A219="",AJ$136=""),"",IFERROR(COUNTIFS('Employee Mapping'!$J$10:$J$2009,$A219,'Employee Mapping'!$K$10:$K$2009,AJ$134,'Employee Mapping'!$L$10:$L$2009,AJ$136)/COUNTA('Employee Mapping'!$G$10:$G$2009),""))</f>
        <v/>
      </c>
      <c r="AK219" s="57">
        <f>IF(OR($A219="",AK$136=""),"",IFERROR(COUNTIFS('Employee Mapping'!$J$10:$J$2009,$A219,'Employee Mapping'!$K$10:$K$2009,AK$134,'Employee Mapping'!$L$10:$L$2009,AK$136)/COUNTA('Employee Mapping'!$G$10:$G$2009),""))</f>
        <v/>
      </c>
      <c r="AL219" s="57">
        <f>IF(OR($A219="",AL$136=""),"",IFERROR(COUNTIFS('Employee Mapping'!$J$10:$J$2009,$A219,'Employee Mapping'!$K$10:$K$2009,AL$134,'Employee Mapping'!$L$10:$L$2009,AL$136)/COUNTA('Employee Mapping'!$G$10:$G$2009),""))</f>
        <v/>
      </c>
      <c r="AM219" s="57">
        <f>IF(OR($A219="",AM$136=""),"",IFERROR(COUNTIFS('Employee Mapping'!$J$10:$J$2009,$A219,'Employee Mapping'!$K$10:$K$2009,AM$134,'Employee Mapping'!$L$10:$L$2009,AM$136)/COUNTA('Employee Mapping'!$G$10:$G$2009),""))</f>
        <v/>
      </c>
      <c r="AN219" s="57">
        <f>IF(OR($A219="",AN$136=""),"",IFERROR(COUNTIFS('Employee Mapping'!$J$10:$J$2009,$A219,'Employee Mapping'!$K$10:$K$2009,AN$134,'Employee Mapping'!$L$10:$L$2009,AN$136)/COUNTA('Employee Mapping'!$G$10:$G$2009),""))</f>
        <v/>
      </c>
      <c r="AO219" s="57">
        <f>IF(OR($A219="",AO$136=""),"",IFERROR(COUNTIFS('Employee Mapping'!$J$10:$J$2009,$A219,'Employee Mapping'!$K$10:$K$2009,AO$134,'Employee Mapping'!$L$10:$L$2009,AO$136)/COUNTA('Employee Mapping'!$G$10:$G$2009),""))</f>
        <v/>
      </c>
      <c r="AP219" s="57">
        <f>IF(OR($A219="",AP$136=""),"",IFERROR(COUNTIFS('Employee Mapping'!$J$10:$J$2009,$A219,'Employee Mapping'!$K$10:$K$2009,AP$134,'Employee Mapping'!$L$10:$L$2009,AP$136)/COUNTA('Employee Mapping'!$G$10:$G$2009),""))</f>
        <v/>
      </c>
      <c r="AQ219" s="57">
        <f>IF(OR($A219="",AQ$136=""),"",IFERROR(COUNTIFS('Employee Mapping'!$J$10:$J$2009,$A219,'Employee Mapping'!$K$10:$K$2009,AQ$134,'Employee Mapping'!$L$10:$L$2009,AQ$136)/COUNTA('Employee Mapping'!$G$10:$G$2009),""))</f>
        <v/>
      </c>
      <c r="AR219" s="57">
        <f>IF(OR($A219="",AR$136=""),"",IFERROR(COUNTIFS('Employee Mapping'!$J$10:$J$2009,$A219,'Employee Mapping'!$K$10:$K$2009,AR$134,'Employee Mapping'!$L$10:$L$2009,AR$136)/COUNTA('Employee Mapping'!$G$10:$G$2009),""))</f>
        <v/>
      </c>
      <c r="AS219" s="57">
        <f>IF(OR($A219="",AS$136=""),"",IFERROR(COUNTIFS('Employee Mapping'!$J$10:$J$2009,$A219,'Employee Mapping'!$K$10:$K$2009,AS$134,'Employee Mapping'!$L$10:$L$2009,AS$136)/COUNTA('Employee Mapping'!$G$10:$G$2009),""))</f>
        <v/>
      </c>
      <c r="AT219" s="57">
        <f>IF(OR($A219="",AT$136=""),"",IFERROR(COUNTIFS('Employee Mapping'!$J$10:$J$2009,$A219,'Employee Mapping'!$K$10:$K$2009,AT$134,'Employee Mapping'!$L$10:$L$2009,AT$136)/COUNTA('Employee Mapping'!$G$10:$G$2009),""))</f>
        <v/>
      </c>
      <c r="AU219" s="57">
        <f>IF(OR($A219="",AU$136=""),"",IFERROR(COUNTIFS('Employee Mapping'!$J$10:$J$2009,$A219,'Employee Mapping'!$K$10:$K$2009,AU$134,'Employee Mapping'!$L$10:$L$2009,AU$136)/COUNTA('Employee Mapping'!$G$10:$G$2009),""))</f>
        <v/>
      </c>
      <c r="AV219" s="57">
        <f>IF(OR($A219="",AV$136=""),"",IFERROR(COUNTIFS('Employee Mapping'!$J$10:$J$2009,$A219,'Employee Mapping'!$K$10:$K$2009,AV$134,'Employee Mapping'!$L$10:$L$2009,AV$136)/COUNTA('Employee Mapping'!$G$10:$G$2009),""))</f>
        <v/>
      </c>
      <c r="AW219" s="57">
        <f>IF(OR($A219="",AW$136=""),"",IFERROR(COUNTIFS('Employee Mapping'!$J$10:$J$2009,$A219,'Employee Mapping'!$K$10:$K$2009,AW$134,'Employee Mapping'!$L$10:$L$2009,AW$136)/COUNTA('Employee Mapping'!$G$10:$G$2009),""))</f>
        <v/>
      </c>
      <c r="AX219" s="57">
        <f>IF(OR($A219="",AX$136=""),"",IFERROR(COUNTIFS('Employee Mapping'!$J$10:$J$2009,$A219,'Employee Mapping'!$K$10:$K$2009,AX$134,'Employee Mapping'!$L$10:$L$2009,AX$136)/COUNTA('Employee Mapping'!$G$10:$G$2009),""))</f>
        <v/>
      </c>
      <c r="AY219" s="57">
        <f>IF(OR($A219="",AY$136=""),"",IFERROR(COUNTIFS('Employee Mapping'!$J$10:$J$2009,$A219,'Employee Mapping'!$K$10:$K$2009,AY$134,'Employee Mapping'!$L$10:$L$2009,AY$136)/COUNTA('Employee Mapping'!$G$10:$G$2009),""))</f>
        <v/>
      </c>
      <c r="AZ219" s="57">
        <f>IF(OR($A219="",AZ$136=""),"",IFERROR(COUNTIFS('Employee Mapping'!$J$10:$J$2009,$A219,'Employee Mapping'!$K$10:$K$2009,AZ$134,'Employee Mapping'!$L$10:$L$2009,AZ$136)/COUNTA('Employee Mapping'!$G$10:$G$2009),""))</f>
        <v/>
      </c>
      <c r="BA219" s="57">
        <f>IF(OR($A219="",BA$136=""),"",IFERROR(COUNTIFS('Employee Mapping'!$J$10:$J$2009,$A219,'Employee Mapping'!$K$10:$K$2009,BA$134,'Employee Mapping'!$L$10:$L$2009,BA$136)/COUNTA('Employee Mapping'!$G$10:$G$2009),""))</f>
        <v/>
      </c>
      <c r="BB219" s="57">
        <f>IF(OR($A219="",BB$136=""),"",IFERROR(COUNTIFS('Employee Mapping'!$J$10:$J$2009,$A219,'Employee Mapping'!$K$10:$K$2009,BB$134,'Employee Mapping'!$L$10:$L$2009,BB$136)/COUNTA('Employee Mapping'!$G$10:$G$2009),""))</f>
        <v/>
      </c>
      <c r="BC219" s="57">
        <f>IF(OR($A219="",BC$136=""),"",IFERROR(COUNTIFS('Employee Mapping'!$J$10:$J$2009,$A219,'Employee Mapping'!$K$10:$K$2009,BC$134,'Employee Mapping'!$L$10:$L$2009,BC$136)/COUNTA('Employee Mapping'!$G$10:$G$2009),""))</f>
        <v/>
      </c>
      <c r="BD219" s="57">
        <f>IF(OR($A219="",BD$136=""),"",IFERROR(COUNTIFS('Employee Mapping'!$J$10:$J$2009,$A219,'Employee Mapping'!$K$10:$K$2009,BD$134,'Employee Mapping'!$L$10:$L$2009,BD$136)/COUNTA('Employee Mapping'!$G$10:$G$2009),""))</f>
        <v/>
      </c>
      <c r="BE219" s="57">
        <f>IF(OR($A219="",BE$136=""),"",IFERROR(COUNTIFS('Employee Mapping'!$J$10:$J$2009,$A219,'Employee Mapping'!$K$10:$K$2009,BE$134,'Employee Mapping'!$L$10:$L$2009,BE$136)/COUNTA('Employee Mapping'!$G$10:$G$2009),""))</f>
        <v/>
      </c>
      <c r="BF219" s="57">
        <f>IF(OR($A219="",BF$136=""),"",IFERROR(COUNTIFS('Employee Mapping'!$J$10:$J$2009,$A219,'Employee Mapping'!$K$10:$K$2009,BF$134,'Employee Mapping'!$L$10:$L$2009,BF$136)/COUNTA('Employee Mapping'!$G$10:$G$2009),""))</f>
        <v/>
      </c>
      <c r="BG219" s="57">
        <f>IF(OR($A219="",BG$136=""),"",IFERROR(COUNTIFS('Employee Mapping'!$J$10:$J$2009,$A219,'Employee Mapping'!$K$10:$K$2009,BG$134,'Employee Mapping'!$L$10:$L$2009,BG$136)/COUNTA('Employee Mapping'!$G$10:$G$2009),""))</f>
        <v/>
      </c>
      <c r="BH219" s="57">
        <f>IF(OR($A219="",BH$136=""),"",IFERROR(COUNTIFS('Employee Mapping'!$J$10:$J$2009,$A219,'Employee Mapping'!$K$10:$K$2009,BH$134,'Employee Mapping'!$L$10:$L$2009,BH$136)/COUNTA('Employee Mapping'!$G$10:$G$2009),""))</f>
        <v/>
      </c>
      <c r="BI219" s="57">
        <f>IF(OR($A219="",BI$136=""),"",IFERROR(COUNTIFS('Employee Mapping'!$J$10:$J$2009,$A219,'Employee Mapping'!$K$10:$K$2009,BI$134,'Employee Mapping'!$L$10:$L$2009,BI$136)/COUNTA('Employee Mapping'!$G$10:$G$2009),""))</f>
        <v/>
      </c>
      <c r="BJ219" s="57">
        <f>IF(OR($A219="",BJ$136=""),"",IFERROR(COUNTIFS('Employee Mapping'!$J$10:$J$2009,$A219,'Employee Mapping'!$K$10:$K$2009,BJ$134,'Employee Mapping'!$L$10:$L$2009,BJ$136)/COUNTA('Employee Mapping'!$G$10:$G$2009),""))</f>
        <v/>
      </c>
      <c r="BK219" s="57">
        <f>IF(OR($A219="",BK$136=""),"",IFERROR(COUNTIFS('Employee Mapping'!$J$10:$J$2009,$A219,'Employee Mapping'!$K$10:$K$2009,BK$134,'Employee Mapping'!$L$10:$L$2009,BK$136)/COUNTA('Employee Mapping'!$G$10:$G$2009),""))</f>
        <v/>
      </c>
      <c r="BL219" s="57">
        <f>IF(OR($A219="",BL$136=""),"",IFERROR(COUNTIFS('Employee Mapping'!$J$10:$J$2009,$A219,'Employee Mapping'!$K$10:$K$2009,BL$134,'Employee Mapping'!$L$10:$L$2009,BL$136)/COUNTA('Employee Mapping'!$G$10:$G$2009),""))</f>
        <v/>
      </c>
      <c r="BM219" s="57">
        <f>IF(OR($A219="",BM$136=""),"",IFERROR(COUNTIFS('Employee Mapping'!$J$10:$J$2009,$A219,'Employee Mapping'!$K$10:$K$2009,BM$134,'Employee Mapping'!$L$10:$L$2009,BM$136)/COUNTA('Employee Mapping'!$G$10:$G$2009),""))</f>
        <v/>
      </c>
      <c r="BN219" s="57">
        <f>IF(OR($A219="",BN$136=""),"",IFERROR(COUNTIFS('Employee Mapping'!$J$10:$J$2009,$A219,'Employee Mapping'!$K$10:$K$2009,BN$134,'Employee Mapping'!$L$10:$L$2009,BN$136)/COUNTA('Employee Mapping'!$G$10:$G$2009),""))</f>
        <v/>
      </c>
      <c r="BO219" s="57">
        <f>IF(OR($A219="",BO$136=""),"",IFERROR(COUNTIFS('Employee Mapping'!$J$10:$J$2009,$A219,'Employee Mapping'!$K$10:$K$2009,BO$134,'Employee Mapping'!$L$10:$L$2009,BO$136)/COUNTA('Employee Mapping'!$G$10:$G$2009),""))</f>
        <v/>
      </c>
      <c r="BP219" s="57">
        <f>IF(OR($A219="",BP$136=""),"",IFERROR(COUNTIFS('Employee Mapping'!$J$10:$J$2009,$A219,'Employee Mapping'!$K$10:$K$2009,BP$134,'Employee Mapping'!$L$10:$L$2009,BP$136)/COUNTA('Employee Mapping'!$G$10:$G$2009),""))</f>
        <v/>
      </c>
      <c r="BQ219" s="57">
        <f>IF(OR($A219="",BQ$136=""),"",IFERROR(COUNTIFS('Employee Mapping'!$J$10:$J$2009,$A219,'Employee Mapping'!$K$10:$K$2009,BQ$134,'Employee Mapping'!$L$10:$L$2009,BQ$136)/COUNTA('Employee Mapping'!$G$10:$G$2009),""))</f>
        <v/>
      </c>
      <c r="BR219" s="57">
        <f>IF(OR($A219="",BR$136=""),"",IFERROR(COUNTIFS('Employee Mapping'!$J$10:$J$2009,$A219,'Employee Mapping'!$K$10:$K$2009,BR$134,'Employee Mapping'!$L$10:$L$2009,BR$136)/COUNTA('Employee Mapping'!$G$10:$G$2009),""))</f>
        <v/>
      </c>
      <c r="BS219" s="57">
        <f>IF(OR($A219="",BS$136=""),"",IFERROR(COUNTIFS('Employee Mapping'!$J$10:$J$2009,$A219,'Employee Mapping'!$K$10:$K$2009,BS$134,'Employee Mapping'!$L$10:$L$2009,BS$136)/COUNTA('Employee Mapping'!$G$10:$G$2009),""))</f>
        <v/>
      </c>
      <c r="BT219" s="57">
        <f>IF(OR($A219="",BT$136=""),"",IFERROR(COUNTIFS('Employee Mapping'!$J$10:$J$2009,$A219,'Employee Mapping'!$K$10:$K$2009,BT$134,'Employee Mapping'!$L$10:$L$2009,BT$136)/COUNTA('Employee Mapping'!$G$10:$G$2009),""))</f>
        <v/>
      </c>
      <c r="BU219" s="57">
        <f>IF(OR($A219="",BU$136=""),"",IFERROR(COUNTIFS('Employee Mapping'!$J$10:$J$2009,$A219,'Employee Mapping'!$K$10:$K$2009,BU$134,'Employee Mapping'!$L$10:$L$2009,BU$136)/COUNTA('Employee Mapping'!$G$10:$G$2009),""))</f>
        <v/>
      </c>
      <c r="BV219" s="57">
        <f>IF(OR($A219="",BV$136=""),"",IFERROR(COUNTIFS('Employee Mapping'!$J$10:$J$2009,$A219,'Employee Mapping'!$K$10:$K$2009,BV$134,'Employee Mapping'!$L$10:$L$2009,BV$136)/COUNTA('Employee Mapping'!$G$10:$G$2009),""))</f>
        <v/>
      </c>
      <c r="BW219" s="57">
        <f>IF(OR($A219="",BW$136=""),"",IFERROR(COUNTIFS('Employee Mapping'!$J$10:$J$2009,$A219,'Employee Mapping'!$K$10:$K$2009,BW$134,'Employee Mapping'!$L$10:$L$2009,BW$136)/COUNTA('Employee Mapping'!$G$10:$G$2009),""))</f>
        <v/>
      </c>
      <c r="BX219" s="57">
        <f>IF(OR($A219="",BX$136=""),"",IFERROR(COUNTIFS('Employee Mapping'!$J$10:$J$2009,$A219,'Employee Mapping'!$K$10:$K$2009,BX$134,'Employee Mapping'!$L$10:$L$2009,BX$136)/COUNTA('Employee Mapping'!$G$10:$G$2009),""))</f>
        <v/>
      </c>
      <c r="BY219" s="57">
        <f>IF(OR($A219="",BY$136=""),"",IFERROR(COUNTIFS('Employee Mapping'!$J$10:$J$2009,$A219,'Employee Mapping'!$K$10:$K$2009,BY$134,'Employee Mapping'!$L$10:$L$2009,BY$136)/COUNTA('Employee Mapping'!$G$10:$G$2009),""))</f>
        <v/>
      </c>
      <c r="BZ219" s="57">
        <f>IF(OR($A219="",BZ$136=""),"",IFERROR(COUNTIFS('Employee Mapping'!$J$10:$J$2009,$A219,'Employee Mapping'!$K$10:$K$2009,BZ$134,'Employee Mapping'!$L$10:$L$2009,BZ$136)/COUNTA('Employee Mapping'!$G$10:$G$2009),""))</f>
        <v/>
      </c>
      <c r="CA219" s="57">
        <f>IF(OR($A219="",CA$136=""),"",IFERROR(COUNTIFS('Employee Mapping'!$J$10:$J$2009,$A219,'Employee Mapping'!$K$10:$K$2009,CA$134,'Employee Mapping'!$L$10:$L$2009,CA$136)/COUNTA('Employee Mapping'!$G$10:$G$2009),""))</f>
        <v/>
      </c>
      <c r="CB219" s="57">
        <f>IF(OR($A219="",CB$136=""),"",IFERROR(COUNTIFS('Employee Mapping'!$J$10:$J$2009,$A219,'Employee Mapping'!$K$10:$K$2009,CB$134,'Employee Mapping'!$L$10:$L$2009,CB$136)/COUNTA('Employee Mapping'!$G$10:$G$2009),""))</f>
        <v/>
      </c>
      <c r="CC219" s="57">
        <f>IF(OR($A219="",CC$136=""),"",IFERROR(COUNTIFS('Employee Mapping'!$J$10:$J$2009,$A219,'Employee Mapping'!$K$10:$K$2009,CC$134,'Employee Mapping'!$L$10:$L$2009,CC$136)/COUNTA('Employee Mapping'!$G$10:$G$2009),""))</f>
        <v/>
      </c>
      <c r="CD219" s="57">
        <f>IF(OR($A219="",CD$136=""),"",IFERROR(COUNTIFS('Employee Mapping'!$J$10:$J$2009,$A219,'Employee Mapping'!$K$10:$K$2009,CD$134,'Employee Mapping'!$L$10:$L$2009,CD$136)/COUNTA('Employee Mapping'!$G$10:$G$2009),""))</f>
        <v/>
      </c>
      <c r="CE219" s="57">
        <f>IF(OR($A219="",CE$136=""),"",IFERROR(COUNTIFS('Employee Mapping'!$J$10:$J$2009,$A219,'Employee Mapping'!$K$10:$K$2009,CE$134,'Employee Mapping'!$L$10:$L$2009,CE$136)/COUNTA('Employee Mapping'!$G$10:$G$2009),""))</f>
        <v/>
      </c>
      <c r="CF219" s="57">
        <f>IF(OR($A219="",CF$136=""),"",IFERROR(COUNTIFS('Employee Mapping'!$J$10:$J$2009,$A219,'Employee Mapping'!$K$10:$K$2009,CF$134,'Employee Mapping'!$L$10:$L$2009,CF$136)/COUNTA('Employee Mapping'!$G$10:$G$2009),""))</f>
        <v/>
      </c>
      <c r="CG219" s="57">
        <f>IF(OR($A219="",CG$136=""),"",IFERROR(COUNTIFS('Employee Mapping'!$J$10:$J$2009,$A219,'Employee Mapping'!$K$10:$K$2009,CG$134,'Employee Mapping'!$L$10:$L$2009,CG$136)/COUNTA('Employee Mapping'!$G$10:$G$2009),""))</f>
        <v/>
      </c>
      <c r="CH219" s="57">
        <f>IF(OR($A219="",CH$136=""),"",IFERROR(COUNTIFS('Employee Mapping'!$J$10:$J$2009,$A219,'Employee Mapping'!$K$10:$K$2009,CH$134,'Employee Mapping'!$L$10:$L$2009,CH$136)/COUNTA('Employee Mapping'!$G$10:$G$2009),""))</f>
        <v/>
      </c>
      <c r="CI219" s="57">
        <f>IF(OR($A219="",CI$136=""),"",IFERROR(COUNTIFS('Employee Mapping'!$J$10:$J$2009,$A219,'Employee Mapping'!$K$10:$K$2009,CI$134,'Employee Mapping'!$L$10:$L$2009,CI$136)/COUNTA('Employee Mapping'!$G$10:$G$2009),""))</f>
        <v/>
      </c>
      <c r="CJ219" s="57">
        <f>IF(OR($A219="",CJ$136=""),"",IFERROR(COUNTIFS('Employee Mapping'!$J$10:$J$2009,$A219,'Employee Mapping'!$K$10:$K$2009,CJ$134,'Employee Mapping'!$L$10:$L$2009,CJ$136)/COUNTA('Employee Mapping'!$G$10:$G$2009),""))</f>
        <v/>
      </c>
      <c r="CK219" s="57">
        <f>IF(OR($A219="",CK$136=""),"",IFERROR(COUNTIFS('Employee Mapping'!$J$10:$J$2009,$A219,'Employee Mapping'!$K$10:$K$2009,CK$134,'Employee Mapping'!$L$10:$L$2009,CK$136)/COUNTA('Employee Mapping'!$G$10:$G$2009),""))</f>
        <v/>
      </c>
      <c r="CL219" s="57">
        <f>IF(OR($A219="",CL$136=""),"",IFERROR(COUNTIFS('Employee Mapping'!$J$10:$J$2009,$A219,'Employee Mapping'!$K$10:$K$2009,CL$134,'Employee Mapping'!$L$10:$L$2009,CL$136)/COUNTA('Employee Mapping'!$G$10:$G$2009),""))</f>
        <v/>
      </c>
      <c r="CM219" s="57">
        <f>IF(OR($A219="",CM$136=""),"",IFERROR(COUNTIFS('Employee Mapping'!$J$10:$J$2009,$A219,'Employee Mapping'!$K$10:$K$2009,CM$134,'Employee Mapping'!$L$10:$L$2009,CM$136)/COUNTA('Employee Mapping'!$G$10:$G$2009),""))</f>
        <v/>
      </c>
      <c r="CN219" s="57">
        <f>IF(OR($A219="",CN$136=""),"",IFERROR(COUNTIFS('Employee Mapping'!$J$10:$J$2009,$A219,'Employee Mapping'!$K$10:$K$2009,CN$134,'Employee Mapping'!$L$10:$L$2009,CN$136)/COUNTA('Employee Mapping'!$G$10:$G$2009),""))</f>
        <v/>
      </c>
      <c r="CO219" s="57">
        <f>IF(OR($A219="",CO$136=""),"",IFERROR(COUNTIFS('Employee Mapping'!$J$10:$J$2009,$A219,'Employee Mapping'!$K$10:$K$2009,CO$134,'Employee Mapping'!$L$10:$L$2009,CO$136)/COUNTA('Employee Mapping'!$G$10:$G$2009),""))</f>
        <v/>
      </c>
      <c r="CP219" s="57">
        <f>IF(OR($A219="",CP$136=""),"",IFERROR(COUNTIFS('Employee Mapping'!$J$10:$J$2009,$A219,'Employee Mapping'!$K$10:$K$2009,CP$134,'Employee Mapping'!$L$10:$L$2009,CP$136)/COUNTA('Employee Mapping'!$G$10:$G$2009),""))</f>
        <v/>
      </c>
      <c r="CQ219" s="57">
        <f>IF(OR($A219="",CQ$136=""),"",IFERROR(COUNTIFS('Employee Mapping'!$J$10:$J$2009,$A219,'Employee Mapping'!$K$10:$K$2009,CQ$134,'Employee Mapping'!$L$10:$L$2009,CQ$136)/COUNTA('Employee Mapping'!$G$10:$G$2009),""))</f>
        <v/>
      </c>
      <c r="CR219" s="57">
        <f>IF(OR($A219="",CR$136=""),"",IFERROR(COUNTIFS('Employee Mapping'!$J$10:$J$2009,$A219,'Employee Mapping'!$K$10:$K$2009,CR$134,'Employee Mapping'!$L$10:$L$2009,CR$136)/COUNTA('Employee Mapping'!$G$10:$G$2009),""))</f>
        <v/>
      </c>
      <c r="CS219" s="57">
        <f>IF(OR($A219="",CS$136=""),"",IFERROR(COUNTIFS('Employee Mapping'!$J$10:$J$2009,$A219,'Employee Mapping'!$K$10:$K$2009,CS$134,'Employee Mapping'!$L$10:$L$2009,CS$136)/COUNTA('Employee Mapping'!$G$10:$G$2009),""))</f>
        <v/>
      </c>
      <c r="CT219" s="57">
        <f>IF(OR($A219="",CT$136=""),"",IFERROR(COUNTIFS('Employee Mapping'!$J$10:$J$2009,$A219,'Employee Mapping'!$K$10:$K$2009,CT$134,'Employee Mapping'!$L$10:$L$2009,CT$136)/COUNTA('Employee Mapping'!$G$10:$G$2009),""))</f>
        <v/>
      </c>
      <c r="CU219" s="58">
        <f>IF($A219="","",SUM(C219:CT219))</f>
        <v/>
      </c>
    </row>
    <row r="220">
      <c r="A220">
        <f>IF(SETUP!$C231="","",SETUP!$C231)</f>
        <v/>
      </c>
      <c r="B220" s="9">
        <f>IF(SETUP!$C231="","",SETUP!$B231&amp;" / "&amp;SETUP!$D231)</f>
        <v/>
      </c>
      <c r="C220" s="57">
        <f>IF(OR($A220="",C$136=""),"",IFERROR(COUNTIFS('Employee Mapping'!$J$10:$J$2009,$A220,'Employee Mapping'!$K$10:$K$2009,C$134,'Employee Mapping'!$L$10:$L$2009,C$136)/COUNTA('Employee Mapping'!$G$10:$G$2009),""))</f>
        <v/>
      </c>
      <c r="D220" s="57">
        <f>IF(OR($A220="",D$136=""),"",IFERROR(COUNTIFS('Employee Mapping'!$J$10:$J$2009,$A220,'Employee Mapping'!$K$10:$K$2009,D$134,'Employee Mapping'!$L$10:$L$2009,D$136)/COUNTA('Employee Mapping'!$G$10:$G$2009),""))</f>
        <v/>
      </c>
      <c r="E220" s="57">
        <f>IF(OR($A220="",E$136=""),"",IFERROR(COUNTIFS('Employee Mapping'!$J$10:$J$2009,$A220,'Employee Mapping'!$K$10:$K$2009,E$134,'Employee Mapping'!$L$10:$L$2009,E$136)/COUNTA('Employee Mapping'!$G$10:$G$2009),""))</f>
        <v/>
      </c>
      <c r="F220" s="57">
        <f>IF(OR($A220="",F$136=""),"",IFERROR(COUNTIFS('Employee Mapping'!$J$10:$J$2009,$A220,'Employee Mapping'!$K$10:$K$2009,F$134,'Employee Mapping'!$L$10:$L$2009,F$136)/COUNTA('Employee Mapping'!$G$10:$G$2009),""))</f>
        <v/>
      </c>
      <c r="G220" s="57">
        <f>IF(OR($A220="",G$136=""),"",IFERROR(COUNTIFS('Employee Mapping'!$J$10:$J$2009,$A220,'Employee Mapping'!$K$10:$K$2009,G$134,'Employee Mapping'!$L$10:$L$2009,G$136)/COUNTA('Employee Mapping'!$G$10:$G$2009),""))</f>
        <v/>
      </c>
      <c r="H220" s="57">
        <f>IF(OR($A220="",H$136=""),"",IFERROR(COUNTIFS('Employee Mapping'!$J$10:$J$2009,$A220,'Employee Mapping'!$K$10:$K$2009,H$134,'Employee Mapping'!$L$10:$L$2009,H$136)/COUNTA('Employee Mapping'!$G$10:$G$2009),""))</f>
        <v/>
      </c>
      <c r="I220" s="57">
        <f>IF(OR($A220="",I$136=""),"",IFERROR(COUNTIFS('Employee Mapping'!$J$10:$J$2009,$A220,'Employee Mapping'!$K$10:$K$2009,I$134,'Employee Mapping'!$L$10:$L$2009,I$136)/COUNTA('Employee Mapping'!$G$10:$G$2009),""))</f>
        <v/>
      </c>
      <c r="J220" s="57">
        <f>IF(OR($A220="",J$136=""),"",IFERROR(COUNTIFS('Employee Mapping'!$J$10:$J$2009,$A220,'Employee Mapping'!$K$10:$K$2009,J$134,'Employee Mapping'!$L$10:$L$2009,J$136)/COUNTA('Employee Mapping'!$G$10:$G$2009),""))</f>
        <v/>
      </c>
      <c r="K220" s="57">
        <f>IF(OR($A220="",K$136=""),"",IFERROR(COUNTIFS('Employee Mapping'!$J$10:$J$2009,$A220,'Employee Mapping'!$K$10:$K$2009,K$134,'Employee Mapping'!$L$10:$L$2009,K$136)/COUNTA('Employee Mapping'!$G$10:$G$2009),""))</f>
        <v/>
      </c>
      <c r="L220" s="57">
        <f>IF(OR($A220="",L$136=""),"",IFERROR(COUNTIFS('Employee Mapping'!$J$10:$J$2009,$A220,'Employee Mapping'!$K$10:$K$2009,L$134,'Employee Mapping'!$L$10:$L$2009,L$136)/COUNTA('Employee Mapping'!$G$10:$G$2009),""))</f>
        <v/>
      </c>
      <c r="M220" s="57">
        <f>IF(OR($A220="",M$136=""),"",IFERROR(COUNTIFS('Employee Mapping'!$J$10:$J$2009,$A220,'Employee Mapping'!$K$10:$K$2009,M$134,'Employee Mapping'!$L$10:$L$2009,M$136)/COUNTA('Employee Mapping'!$G$10:$G$2009),""))</f>
        <v/>
      </c>
      <c r="N220" s="57">
        <f>IF(OR($A220="",N$136=""),"",IFERROR(COUNTIFS('Employee Mapping'!$J$10:$J$2009,$A220,'Employee Mapping'!$K$10:$K$2009,N$134,'Employee Mapping'!$L$10:$L$2009,N$136)/COUNTA('Employee Mapping'!$G$10:$G$2009),""))</f>
        <v/>
      </c>
      <c r="O220" s="57">
        <f>IF(OR($A220="",O$136=""),"",IFERROR(COUNTIFS('Employee Mapping'!$J$10:$J$2009,$A220,'Employee Mapping'!$K$10:$K$2009,O$134,'Employee Mapping'!$L$10:$L$2009,O$136)/COUNTA('Employee Mapping'!$G$10:$G$2009),""))</f>
        <v/>
      </c>
      <c r="P220" s="57">
        <f>IF(OR($A220="",P$136=""),"",IFERROR(COUNTIFS('Employee Mapping'!$J$10:$J$2009,$A220,'Employee Mapping'!$K$10:$K$2009,P$134,'Employee Mapping'!$L$10:$L$2009,P$136)/COUNTA('Employee Mapping'!$G$10:$G$2009),""))</f>
        <v/>
      </c>
      <c r="Q220" s="57">
        <f>IF(OR($A220="",Q$136=""),"",IFERROR(COUNTIFS('Employee Mapping'!$J$10:$J$2009,$A220,'Employee Mapping'!$K$10:$K$2009,Q$134,'Employee Mapping'!$L$10:$L$2009,Q$136)/COUNTA('Employee Mapping'!$G$10:$G$2009),""))</f>
        <v/>
      </c>
      <c r="R220" s="57">
        <f>IF(OR($A220="",R$136=""),"",IFERROR(COUNTIFS('Employee Mapping'!$J$10:$J$2009,$A220,'Employee Mapping'!$K$10:$K$2009,R$134,'Employee Mapping'!$L$10:$L$2009,R$136)/COUNTA('Employee Mapping'!$G$10:$G$2009),""))</f>
        <v/>
      </c>
      <c r="S220" s="57">
        <f>IF(OR($A220="",S$136=""),"",IFERROR(COUNTIFS('Employee Mapping'!$J$10:$J$2009,$A220,'Employee Mapping'!$K$10:$K$2009,S$134,'Employee Mapping'!$L$10:$L$2009,S$136)/COUNTA('Employee Mapping'!$G$10:$G$2009),""))</f>
        <v/>
      </c>
      <c r="T220" s="57">
        <f>IF(OR($A220="",T$136=""),"",IFERROR(COUNTIFS('Employee Mapping'!$J$10:$J$2009,$A220,'Employee Mapping'!$K$10:$K$2009,T$134,'Employee Mapping'!$L$10:$L$2009,T$136)/COUNTA('Employee Mapping'!$G$10:$G$2009),""))</f>
        <v/>
      </c>
      <c r="U220" s="57">
        <f>IF(OR($A220="",U$136=""),"",IFERROR(COUNTIFS('Employee Mapping'!$J$10:$J$2009,$A220,'Employee Mapping'!$K$10:$K$2009,U$134,'Employee Mapping'!$L$10:$L$2009,U$136)/COUNTA('Employee Mapping'!$G$10:$G$2009),""))</f>
        <v/>
      </c>
      <c r="V220" s="57">
        <f>IF(OR($A220="",V$136=""),"",IFERROR(COUNTIFS('Employee Mapping'!$J$10:$J$2009,$A220,'Employee Mapping'!$K$10:$K$2009,V$134,'Employee Mapping'!$L$10:$L$2009,V$136)/COUNTA('Employee Mapping'!$G$10:$G$2009),""))</f>
        <v/>
      </c>
      <c r="W220" s="57">
        <f>IF(OR($A220="",W$136=""),"",IFERROR(COUNTIFS('Employee Mapping'!$J$10:$J$2009,$A220,'Employee Mapping'!$K$10:$K$2009,W$134,'Employee Mapping'!$L$10:$L$2009,W$136)/COUNTA('Employee Mapping'!$G$10:$G$2009),""))</f>
        <v/>
      </c>
      <c r="X220" s="57">
        <f>IF(OR($A220="",X$136=""),"",IFERROR(COUNTIFS('Employee Mapping'!$J$10:$J$2009,$A220,'Employee Mapping'!$K$10:$K$2009,X$134,'Employee Mapping'!$L$10:$L$2009,X$136)/COUNTA('Employee Mapping'!$G$10:$G$2009),""))</f>
        <v/>
      </c>
      <c r="Y220" s="57">
        <f>IF(OR($A220="",Y$136=""),"",IFERROR(COUNTIFS('Employee Mapping'!$J$10:$J$2009,$A220,'Employee Mapping'!$K$10:$K$2009,Y$134,'Employee Mapping'!$L$10:$L$2009,Y$136)/COUNTA('Employee Mapping'!$G$10:$G$2009),""))</f>
        <v/>
      </c>
      <c r="Z220" s="57">
        <f>IF(OR($A220="",Z$136=""),"",IFERROR(COUNTIFS('Employee Mapping'!$J$10:$J$2009,$A220,'Employee Mapping'!$K$10:$K$2009,Z$134,'Employee Mapping'!$L$10:$L$2009,Z$136)/COUNTA('Employee Mapping'!$G$10:$G$2009),""))</f>
        <v/>
      </c>
      <c r="AA220" s="57">
        <f>IF(OR($A220="",AA$136=""),"",IFERROR(COUNTIFS('Employee Mapping'!$J$10:$J$2009,$A220,'Employee Mapping'!$K$10:$K$2009,AA$134,'Employee Mapping'!$L$10:$L$2009,AA$136)/COUNTA('Employee Mapping'!$G$10:$G$2009),""))</f>
        <v/>
      </c>
      <c r="AB220" s="57">
        <f>IF(OR($A220="",AB$136=""),"",IFERROR(COUNTIFS('Employee Mapping'!$J$10:$J$2009,$A220,'Employee Mapping'!$K$10:$K$2009,AB$134,'Employee Mapping'!$L$10:$L$2009,AB$136)/COUNTA('Employee Mapping'!$G$10:$G$2009),""))</f>
        <v/>
      </c>
      <c r="AC220" s="57">
        <f>IF(OR($A220="",AC$136=""),"",IFERROR(COUNTIFS('Employee Mapping'!$J$10:$J$2009,$A220,'Employee Mapping'!$K$10:$K$2009,AC$134,'Employee Mapping'!$L$10:$L$2009,AC$136)/COUNTA('Employee Mapping'!$G$10:$G$2009),""))</f>
        <v/>
      </c>
      <c r="AD220" s="57">
        <f>IF(OR($A220="",AD$136=""),"",IFERROR(COUNTIFS('Employee Mapping'!$J$10:$J$2009,$A220,'Employee Mapping'!$K$10:$K$2009,AD$134,'Employee Mapping'!$L$10:$L$2009,AD$136)/COUNTA('Employee Mapping'!$G$10:$G$2009),""))</f>
        <v/>
      </c>
      <c r="AE220" s="57">
        <f>IF(OR($A220="",AE$136=""),"",IFERROR(COUNTIFS('Employee Mapping'!$J$10:$J$2009,$A220,'Employee Mapping'!$K$10:$K$2009,AE$134,'Employee Mapping'!$L$10:$L$2009,AE$136)/COUNTA('Employee Mapping'!$G$10:$G$2009),""))</f>
        <v/>
      </c>
      <c r="AF220" s="57">
        <f>IF(OR($A220="",AF$136=""),"",IFERROR(COUNTIFS('Employee Mapping'!$J$10:$J$2009,$A220,'Employee Mapping'!$K$10:$K$2009,AF$134,'Employee Mapping'!$L$10:$L$2009,AF$136)/COUNTA('Employee Mapping'!$G$10:$G$2009),""))</f>
        <v/>
      </c>
      <c r="AG220" s="57">
        <f>IF(OR($A220="",AG$136=""),"",IFERROR(COUNTIFS('Employee Mapping'!$J$10:$J$2009,$A220,'Employee Mapping'!$K$10:$K$2009,AG$134,'Employee Mapping'!$L$10:$L$2009,AG$136)/COUNTA('Employee Mapping'!$G$10:$G$2009),""))</f>
        <v/>
      </c>
      <c r="AH220" s="57">
        <f>IF(OR($A220="",AH$136=""),"",IFERROR(COUNTIFS('Employee Mapping'!$J$10:$J$2009,$A220,'Employee Mapping'!$K$10:$K$2009,AH$134,'Employee Mapping'!$L$10:$L$2009,AH$136)/COUNTA('Employee Mapping'!$G$10:$G$2009),""))</f>
        <v/>
      </c>
      <c r="AI220" s="57">
        <f>IF(OR($A220="",AI$136=""),"",IFERROR(COUNTIFS('Employee Mapping'!$J$10:$J$2009,$A220,'Employee Mapping'!$K$10:$K$2009,AI$134,'Employee Mapping'!$L$10:$L$2009,AI$136)/COUNTA('Employee Mapping'!$G$10:$G$2009),""))</f>
        <v/>
      </c>
      <c r="AJ220" s="57">
        <f>IF(OR($A220="",AJ$136=""),"",IFERROR(COUNTIFS('Employee Mapping'!$J$10:$J$2009,$A220,'Employee Mapping'!$K$10:$K$2009,AJ$134,'Employee Mapping'!$L$10:$L$2009,AJ$136)/COUNTA('Employee Mapping'!$G$10:$G$2009),""))</f>
        <v/>
      </c>
      <c r="AK220" s="57">
        <f>IF(OR($A220="",AK$136=""),"",IFERROR(COUNTIFS('Employee Mapping'!$J$10:$J$2009,$A220,'Employee Mapping'!$K$10:$K$2009,AK$134,'Employee Mapping'!$L$10:$L$2009,AK$136)/COUNTA('Employee Mapping'!$G$10:$G$2009),""))</f>
        <v/>
      </c>
      <c r="AL220" s="57">
        <f>IF(OR($A220="",AL$136=""),"",IFERROR(COUNTIFS('Employee Mapping'!$J$10:$J$2009,$A220,'Employee Mapping'!$K$10:$K$2009,AL$134,'Employee Mapping'!$L$10:$L$2009,AL$136)/COUNTA('Employee Mapping'!$G$10:$G$2009),""))</f>
        <v/>
      </c>
      <c r="AM220" s="57">
        <f>IF(OR($A220="",AM$136=""),"",IFERROR(COUNTIFS('Employee Mapping'!$J$10:$J$2009,$A220,'Employee Mapping'!$K$10:$K$2009,AM$134,'Employee Mapping'!$L$10:$L$2009,AM$136)/COUNTA('Employee Mapping'!$G$10:$G$2009),""))</f>
        <v/>
      </c>
      <c r="AN220" s="57">
        <f>IF(OR($A220="",AN$136=""),"",IFERROR(COUNTIFS('Employee Mapping'!$J$10:$J$2009,$A220,'Employee Mapping'!$K$10:$K$2009,AN$134,'Employee Mapping'!$L$10:$L$2009,AN$136)/COUNTA('Employee Mapping'!$G$10:$G$2009),""))</f>
        <v/>
      </c>
      <c r="AO220" s="57">
        <f>IF(OR($A220="",AO$136=""),"",IFERROR(COUNTIFS('Employee Mapping'!$J$10:$J$2009,$A220,'Employee Mapping'!$K$10:$K$2009,AO$134,'Employee Mapping'!$L$10:$L$2009,AO$136)/COUNTA('Employee Mapping'!$G$10:$G$2009),""))</f>
        <v/>
      </c>
      <c r="AP220" s="57">
        <f>IF(OR($A220="",AP$136=""),"",IFERROR(COUNTIFS('Employee Mapping'!$J$10:$J$2009,$A220,'Employee Mapping'!$K$10:$K$2009,AP$134,'Employee Mapping'!$L$10:$L$2009,AP$136)/COUNTA('Employee Mapping'!$G$10:$G$2009),""))</f>
        <v/>
      </c>
      <c r="AQ220" s="57">
        <f>IF(OR($A220="",AQ$136=""),"",IFERROR(COUNTIFS('Employee Mapping'!$J$10:$J$2009,$A220,'Employee Mapping'!$K$10:$K$2009,AQ$134,'Employee Mapping'!$L$10:$L$2009,AQ$136)/COUNTA('Employee Mapping'!$G$10:$G$2009),""))</f>
        <v/>
      </c>
      <c r="AR220" s="57">
        <f>IF(OR($A220="",AR$136=""),"",IFERROR(COUNTIFS('Employee Mapping'!$J$10:$J$2009,$A220,'Employee Mapping'!$K$10:$K$2009,AR$134,'Employee Mapping'!$L$10:$L$2009,AR$136)/COUNTA('Employee Mapping'!$G$10:$G$2009),""))</f>
        <v/>
      </c>
      <c r="AS220" s="57">
        <f>IF(OR($A220="",AS$136=""),"",IFERROR(COUNTIFS('Employee Mapping'!$J$10:$J$2009,$A220,'Employee Mapping'!$K$10:$K$2009,AS$134,'Employee Mapping'!$L$10:$L$2009,AS$136)/COUNTA('Employee Mapping'!$G$10:$G$2009),""))</f>
        <v/>
      </c>
      <c r="AT220" s="57">
        <f>IF(OR($A220="",AT$136=""),"",IFERROR(COUNTIFS('Employee Mapping'!$J$10:$J$2009,$A220,'Employee Mapping'!$K$10:$K$2009,AT$134,'Employee Mapping'!$L$10:$L$2009,AT$136)/COUNTA('Employee Mapping'!$G$10:$G$2009),""))</f>
        <v/>
      </c>
      <c r="AU220" s="57">
        <f>IF(OR($A220="",AU$136=""),"",IFERROR(COUNTIFS('Employee Mapping'!$J$10:$J$2009,$A220,'Employee Mapping'!$K$10:$K$2009,AU$134,'Employee Mapping'!$L$10:$L$2009,AU$136)/COUNTA('Employee Mapping'!$G$10:$G$2009),""))</f>
        <v/>
      </c>
      <c r="AV220" s="57">
        <f>IF(OR($A220="",AV$136=""),"",IFERROR(COUNTIFS('Employee Mapping'!$J$10:$J$2009,$A220,'Employee Mapping'!$K$10:$K$2009,AV$134,'Employee Mapping'!$L$10:$L$2009,AV$136)/COUNTA('Employee Mapping'!$G$10:$G$2009),""))</f>
        <v/>
      </c>
      <c r="AW220" s="57">
        <f>IF(OR($A220="",AW$136=""),"",IFERROR(COUNTIFS('Employee Mapping'!$J$10:$J$2009,$A220,'Employee Mapping'!$K$10:$K$2009,AW$134,'Employee Mapping'!$L$10:$L$2009,AW$136)/COUNTA('Employee Mapping'!$G$10:$G$2009),""))</f>
        <v/>
      </c>
      <c r="AX220" s="57">
        <f>IF(OR($A220="",AX$136=""),"",IFERROR(COUNTIFS('Employee Mapping'!$J$10:$J$2009,$A220,'Employee Mapping'!$K$10:$K$2009,AX$134,'Employee Mapping'!$L$10:$L$2009,AX$136)/COUNTA('Employee Mapping'!$G$10:$G$2009),""))</f>
        <v/>
      </c>
      <c r="AY220" s="57">
        <f>IF(OR($A220="",AY$136=""),"",IFERROR(COUNTIFS('Employee Mapping'!$J$10:$J$2009,$A220,'Employee Mapping'!$K$10:$K$2009,AY$134,'Employee Mapping'!$L$10:$L$2009,AY$136)/COUNTA('Employee Mapping'!$G$10:$G$2009),""))</f>
        <v/>
      </c>
      <c r="AZ220" s="57">
        <f>IF(OR($A220="",AZ$136=""),"",IFERROR(COUNTIFS('Employee Mapping'!$J$10:$J$2009,$A220,'Employee Mapping'!$K$10:$K$2009,AZ$134,'Employee Mapping'!$L$10:$L$2009,AZ$136)/COUNTA('Employee Mapping'!$G$10:$G$2009),""))</f>
        <v/>
      </c>
      <c r="BA220" s="57">
        <f>IF(OR($A220="",BA$136=""),"",IFERROR(COUNTIFS('Employee Mapping'!$J$10:$J$2009,$A220,'Employee Mapping'!$K$10:$K$2009,BA$134,'Employee Mapping'!$L$10:$L$2009,BA$136)/COUNTA('Employee Mapping'!$G$10:$G$2009),""))</f>
        <v/>
      </c>
      <c r="BB220" s="57">
        <f>IF(OR($A220="",BB$136=""),"",IFERROR(COUNTIFS('Employee Mapping'!$J$10:$J$2009,$A220,'Employee Mapping'!$K$10:$K$2009,BB$134,'Employee Mapping'!$L$10:$L$2009,BB$136)/COUNTA('Employee Mapping'!$G$10:$G$2009),""))</f>
        <v/>
      </c>
      <c r="BC220" s="57">
        <f>IF(OR($A220="",BC$136=""),"",IFERROR(COUNTIFS('Employee Mapping'!$J$10:$J$2009,$A220,'Employee Mapping'!$K$10:$K$2009,BC$134,'Employee Mapping'!$L$10:$L$2009,BC$136)/COUNTA('Employee Mapping'!$G$10:$G$2009),""))</f>
        <v/>
      </c>
      <c r="BD220" s="57">
        <f>IF(OR($A220="",BD$136=""),"",IFERROR(COUNTIFS('Employee Mapping'!$J$10:$J$2009,$A220,'Employee Mapping'!$K$10:$K$2009,BD$134,'Employee Mapping'!$L$10:$L$2009,BD$136)/COUNTA('Employee Mapping'!$G$10:$G$2009),""))</f>
        <v/>
      </c>
      <c r="BE220" s="57">
        <f>IF(OR($A220="",BE$136=""),"",IFERROR(COUNTIFS('Employee Mapping'!$J$10:$J$2009,$A220,'Employee Mapping'!$K$10:$K$2009,BE$134,'Employee Mapping'!$L$10:$L$2009,BE$136)/COUNTA('Employee Mapping'!$G$10:$G$2009),""))</f>
        <v/>
      </c>
      <c r="BF220" s="57">
        <f>IF(OR($A220="",BF$136=""),"",IFERROR(COUNTIFS('Employee Mapping'!$J$10:$J$2009,$A220,'Employee Mapping'!$K$10:$K$2009,BF$134,'Employee Mapping'!$L$10:$L$2009,BF$136)/COUNTA('Employee Mapping'!$G$10:$G$2009),""))</f>
        <v/>
      </c>
      <c r="BG220" s="57">
        <f>IF(OR($A220="",BG$136=""),"",IFERROR(COUNTIFS('Employee Mapping'!$J$10:$J$2009,$A220,'Employee Mapping'!$K$10:$K$2009,BG$134,'Employee Mapping'!$L$10:$L$2009,BG$136)/COUNTA('Employee Mapping'!$G$10:$G$2009),""))</f>
        <v/>
      </c>
      <c r="BH220" s="57">
        <f>IF(OR($A220="",BH$136=""),"",IFERROR(COUNTIFS('Employee Mapping'!$J$10:$J$2009,$A220,'Employee Mapping'!$K$10:$K$2009,BH$134,'Employee Mapping'!$L$10:$L$2009,BH$136)/COUNTA('Employee Mapping'!$G$10:$G$2009),""))</f>
        <v/>
      </c>
      <c r="BI220" s="57">
        <f>IF(OR($A220="",BI$136=""),"",IFERROR(COUNTIFS('Employee Mapping'!$J$10:$J$2009,$A220,'Employee Mapping'!$K$10:$K$2009,BI$134,'Employee Mapping'!$L$10:$L$2009,BI$136)/COUNTA('Employee Mapping'!$G$10:$G$2009),""))</f>
        <v/>
      </c>
      <c r="BJ220" s="57">
        <f>IF(OR($A220="",BJ$136=""),"",IFERROR(COUNTIFS('Employee Mapping'!$J$10:$J$2009,$A220,'Employee Mapping'!$K$10:$K$2009,BJ$134,'Employee Mapping'!$L$10:$L$2009,BJ$136)/COUNTA('Employee Mapping'!$G$10:$G$2009),""))</f>
        <v/>
      </c>
      <c r="BK220" s="57">
        <f>IF(OR($A220="",BK$136=""),"",IFERROR(COUNTIFS('Employee Mapping'!$J$10:$J$2009,$A220,'Employee Mapping'!$K$10:$K$2009,BK$134,'Employee Mapping'!$L$10:$L$2009,BK$136)/COUNTA('Employee Mapping'!$G$10:$G$2009),""))</f>
        <v/>
      </c>
      <c r="BL220" s="57">
        <f>IF(OR($A220="",BL$136=""),"",IFERROR(COUNTIFS('Employee Mapping'!$J$10:$J$2009,$A220,'Employee Mapping'!$K$10:$K$2009,BL$134,'Employee Mapping'!$L$10:$L$2009,BL$136)/COUNTA('Employee Mapping'!$G$10:$G$2009),""))</f>
        <v/>
      </c>
      <c r="BM220" s="57">
        <f>IF(OR($A220="",BM$136=""),"",IFERROR(COUNTIFS('Employee Mapping'!$J$10:$J$2009,$A220,'Employee Mapping'!$K$10:$K$2009,BM$134,'Employee Mapping'!$L$10:$L$2009,BM$136)/COUNTA('Employee Mapping'!$G$10:$G$2009),""))</f>
        <v/>
      </c>
      <c r="BN220" s="57">
        <f>IF(OR($A220="",BN$136=""),"",IFERROR(COUNTIFS('Employee Mapping'!$J$10:$J$2009,$A220,'Employee Mapping'!$K$10:$K$2009,BN$134,'Employee Mapping'!$L$10:$L$2009,BN$136)/COUNTA('Employee Mapping'!$G$10:$G$2009),""))</f>
        <v/>
      </c>
      <c r="BO220" s="57">
        <f>IF(OR($A220="",BO$136=""),"",IFERROR(COUNTIFS('Employee Mapping'!$J$10:$J$2009,$A220,'Employee Mapping'!$K$10:$K$2009,BO$134,'Employee Mapping'!$L$10:$L$2009,BO$136)/COUNTA('Employee Mapping'!$G$10:$G$2009),""))</f>
        <v/>
      </c>
      <c r="BP220" s="57">
        <f>IF(OR($A220="",BP$136=""),"",IFERROR(COUNTIFS('Employee Mapping'!$J$10:$J$2009,$A220,'Employee Mapping'!$K$10:$K$2009,BP$134,'Employee Mapping'!$L$10:$L$2009,BP$136)/COUNTA('Employee Mapping'!$G$10:$G$2009),""))</f>
        <v/>
      </c>
      <c r="BQ220" s="57">
        <f>IF(OR($A220="",BQ$136=""),"",IFERROR(COUNTIFS('Employee Mapping'!$J$10:$J$2009,$A220,'Employee Mapping'!$K$10:$K$2009,BQ$134,'Employee Mapping'!$L$10:$L$2009,BQ$136)/COUNTA('Employee Mapping'!$G$10:$G$2009),""))</f>
        <v/>
      </c>
      <c r="BR220" s="57">
        <f>IF(OR($A220="",BR$136=""),"",IFERROR(COUNTIFS('Employee Mapping'!$J$10:$J$2009,$A220,'Employee Mapping'!$K$10:$K$2009,BR$134,'Employee Mapping'!$L$10:$L$2009,BR$136)/COUNTA('Employee Mapping'!$G$10:$G$2009),""))</f>
        <v/>
      </c>
      <c r="BS220" s="57">
        <f>IF(OR($A220="",BS$136=""),"",IFERROR(COUNTIFS('Employee Mapping'!$J$10:$J$2009,$A220,'Employee Mapping'!$K$10:$K$2009,BS$134,'Employee Mapping'!$L$10:$L$2009,BS$136)/COUNTA('Employee Mapping'!$G$10:$G$2009),""))</f>
        <v/>
      </c>
      <c r="BT220" s="57">
        <f>IF(OR($A220="",BT$136=""),"",IFERROR(COUNTIFS('Employee Mapping'!$J$10:$J$2009,$A220,'Employee Mapping'!$K$10:$K$2009,BT$134,'Employee Mapping'!$L$10:$L$2009,BT$136)/COUNTA('Employee Mapping'!$G$10:$G$2009),""))</f>
        <v/>
      </c>
      <c r="BU220" s="57">
        <f>IF(OR($A220="",BU$136=""),"",IFERROR(COUNTIFS('Employee Mapping'!$J$10:$J$2009,$A220,'Employee Mapping'!$K$10:$K$2009,BU$134,'Employee Mapping'!$L$10:$L$2009,BU$136)/COUNTA('Employee Mapping'!$G$10:$G$2009),""))</f>
        <v/>
      </c>
      <c r="BV220" s="57">
        <f>IF(OR($A220="",BV$136=""),"",IFERROR(COUNTIFS('Employee Mapping'!$J$10:$J$2009,$A220,'Employee Mapping'!$K$10:$K$2009,BV$134,'Employee Mapping'!$L$10:$L$2009,BV$136)/COUNTA('Employee Mapping'!$G$10:$G$2009),""))</f>
        <v/>
      </c>
      <c r="BW220" s="57">
        <f>IF(OR($A220="",BW$136=""),"",IFERROR(COUNTIFS('Employee Mapping'!$J$10:$J$2009,$A220,'Employee Mapping'!$K$10:$K$2009,BW$134,'Employee Mapping'!$L$10:$L$2009,BW$136)/COUNTA('Employee Mapping'!$G$10:$G$2009),""))</f>
        <v/>
      </c>
      <c r="BX220" s="57">
        <f>IF(OR($A220="",BX$136=""),"",IFERROR(COUNTIFS('Employee Mapping'!$J$10:$J$2009,$A220,'Employee Mapping'!$K$10:$K$2009,BX$134,'Employee Mapping'!$L$10:$L$2009,BX$136)/COUNTA('Employee Mapping'!$G$10:$G$2009),""))</f>
        <v/>
      </c>
      <c r="BY220" s="57">
        <f>IF(OR($A220="",BY$136=""),"",IFERROR(COUNTIFS('Employee Mapping'!$J$10:$J$2009,$A220,'Employee Mapping'!$K$10:$K$2009,BY$134,'Employee Mapping'!$L$10:$L$2009,BY$136)/COUNTA('Employee Mapping'!$G$10:$G$2009),""))</f>
        <v/>
      </c>
      <c r="BZ220" s="57">
        <f>IF(OR($A220="",BZ$136=""),"",IFERROR(COUNTIFS('Employee Mapping'!$J$10:$J$2009,$A220,'Employee Mapping'!$K$10:$K$2009,BZ$134,'Employee Mapping'!$L$10:$L$2009,BZ$136)/COUNTA('Employee Mapping'!$G$10:$G$2009),""))</f>
        <v/>
      </c>
      <c r="CA220" s="57">
        <f>IF(OR($A220="",CA$136=""),"",IFERROR(COUNTIFS('Employee Mapping'!$J$10:$J$2009,$A220,'Employee Mapping'!$K$10:$K$2009,CA$134,'Employee Mapping'!$L$10:$L$2009,CA$136)/COUNTA('Employee Mapping'!$G$10:$G$2009),""))</f>
        <v/>
      </c>
      <c r="CB220" s="57">
        <f>IF(OR($A220="",CB$136=""),"",IFERROR(COUNTIFS('Employee Mapping'!$J$10:$J$2009,$A220,'Employee Mapping'!$K$10:$K$2009,CB$134,'Employee Mapping'!$L$10:$L$2009,CB$136)/COUNTA('Employee Mapping'!$G$10:$G$2009),""))</f>
        <v/>
      </c>
      <c r="CC220" s="57">
        <f>IF(OR($A220="",CC$136=""),"",IFERROR(COUNTIFS('Employee Mapping'!$J$10:$J$2009,$A220,'Employee Mapping'!$K$10:$K$2009,CC$134,'Employee Mapping'!$L$10:$L$2009,CC$136)/COUNTA('Employee Mapping'!$G$10:$G$2009),""))</f>
        <v/>
      </c>
      <c r="CD220" s="57">
        <f>IF(OR($A220="",CD$136=""),"",IFERROR(COUNTIFS('Employee Mapping'!$J$10:$J$2009,$A220,'Employee Mapping'!$K$10:$K$2009,CD$134,'Employee Mapping'!$L$10:$L$2009,CD$136)/COUNTA('Employee Mapping'!$G$10:$G$2009),""))</f>
        <v/>
      </c>
      <c r="CE220" s="57">
        <f>IF(OR($A220="",CE$136=""),"",IFERROR(COUNTIFS('Employee Mapping'!$J$10:$J$2009,$A220,'Employee Mapping'!$K$10:$K$2009,CE$134,'Employee Mapping'!$L$10:$L$2009,CE$136)/COUNTA('Employee Mapping'!$G$10:$G$2009),""))</f>
        <v/>
      </c>
      <c r="CF220" s="57">
        <f>IF(OR($A220="",CF$136=""),"",IFERROR(COUNTIFS('Employee Mapping'!$J$10:$J$2009,$A220,'Employee Mapping'!$K$10:$K$2009,CF$134,'Employee Mapping'!$L$10:$L$2009,CF$136)/COUNTA('Employee Mapping'!$G$10:$G$2009),""))</f>
        <v/>
      </c>
      <c r="CG220" s="57">
        <f>IF(OR($A220="",CG$136=""),"",IFERROR(COUNTIFS('Employee Mapping'!$J$10:$J$2009,$A220,'Employee Mapping'!$K$10:$K$2009,CG$134,'Employee Mapping'!$L$10:$L$2009,CG$136)/COUNTA('Employee Mapping'!$G$10:$G$2009),""))</f>
        <v/>
      </c>
      <c r="CH220" s="57">
        <f>IF(OR($A220="",CH$136=""),"",IFERROR(COUNTIFS('Employee Mapping'!$J$10:$J$2009,$A220,'Employee Mapping'!$K$10:$K$2009,CH$134,'Employee Mapping'!$L$10:$L$2009,CH$136)/COUNTA('Employee Mapping'!$G$10:$G$2009),""))</f>
        <v/>
      </c>
      <c r="CI220" s="57">
        <f>IF(OR($A220="",CI$136=""),"",IFERROR(COUNTIFS('Employee Mapping'!$J$10:$J$2009,$A220,'Employee Mapping'!$K$10:$K$2009,CI$134,'Employee Mapping'!$L$10:$L$2009,CI$136)/COUNTA('Employee Mapping'!$G$10:$G$2009),""))</f>
        <v/>
      </c>
      <c r="CJ220" s="57">
        <f>IF(OR($A220="",CJ$136=""),"",IFERROR(COUNTIFS('Employee Mapping'!$J$10:$J$2009,$A220,'Employee Mapping'!$K$10:$K$2009,CJ$134,'Employee Mapping'!$L$10:$L$2009,CJ$136)/COUNTA('Employee Mapping'!$G$10:$G$2009),""))</f>
        <v/>
      </c>
      <c r="CK220" s="57">
        <f>IF(OR($A220="",CK$136=""),"",IFERROR(COUNTIFS('Employee Mapping'!$J$10:$J$2009,$A220,'Employee Mapping'!$K$10:$K$2009,CK$134,'Employee Mapping'!$L$10:$L$2009,CK$136)/COUNTA('Employee Mapping'!$G$10:$G$2009),""))</f>
        <v/>
      </c>
      <c r="CL220" s="57">
        <f>IF(OR($A220="",CL$136=""),"",IFERROR(COUNTIFS('Employee Mapping'!$J$10:$J$2009,$A220,'Employee Mapping'!$K$10:$K$2009,CL$134,'Employee Mapping'!$L$10:$L$2009,CL$136)/COUNTA('Employee Mapping'!$G$10:$G$2009),""))</f>
        <v/>
      </c>
      <c r="CM220" s="57">
        <f>IF(OR($A220="",CM$136=""),"",IFERROR(COUNTIFS('Employee Mapping'!$J$10:$J$2009,$A220,'Employee Mapping'!$K$10:$K$2009,CM$134,'Employee Mapping'!$L$10:$L$2009,CM$136)/COUNTA('Employee Mapping'!$G$10:$G$2009),""))</f>
        <v/>
      </c>
      <c r="CN220" s="57">
        <f>IF(OR($A220="",CN$136=""),"",IFERROR(COUNTIFS('Employee Mapping'!$J$10:$J$2009,$A220,'Employee Mapping'!$K$10:$K$2009,CN$134,'Employee Mapping'!$L$10:$L$2009,CN$136)/COUNTA('Employee Mapping'!$G$10:$G$2009),""))</f>
        <v/>
      </c>
      <c r="CO220" s="57">
        <f>IF(OR($A220="",CO$136=""),"",IFERROR(COUNTIFS('Employee Mapping'!$J$10:$J$2009,$A220,'Employee Mapping'!$K$10:$K$2009,CO$134,'Employee Mapping'!$L$10:$L$2009,CO$136)/COUNTA('Employee Mapping'!$G$10:$G$2009),""))</f>
        <v/>
      </c>
      <c r="CP220" s="57">
        <f>IF(OR($A220="",CP$136=""),"",IFERROR(COUNTIFS('Employee Mapping'!$J$10:$J$2009,$A220,'Employee Mapping'!$K$10:$K$2009,CP$134,'Employee Mapping'!$L$10:$L$2009,CP$136)/COUNTA('Employee Mapping'!$G$10:$G$2009),""))</f>
        <v/>
      </c>
      <c r="CQ220" s="57">
        <f>IF(OR($A220="",CQ$136=""),"",IFERROR(COUNTIFS('Employee Mapping'!$J$10:$J$2009,$A220,'Employee Mapping'!$K$10:$K$2009,CQ$134,'Employee Mapping'!$L$10:$L$2009,CQ$136)/COUNTA('Employee Mapping'!$G$10:$G$2009),""))</f>
        <v/>
      </c>
      <c r="CR220" s="57">
        <f>IF(OR($A220="",CR$136=""),"",IFERROR(COUNTIFS('Employee Mapping'!$J$10:$J$2009,$A220,'Employee Mapping'!$K$10:$K$2009,CR$134,'Employee Mapping'!$L$10:$L$2009,CR$136)/COUNTA('Employee Mapping'!$G$10:$G$2009),""))</f>
        <v/>
      </c>
      <c r="CS220" s="57">
        <f>IF(OR($A220="",CS$136=""),"",IFERROR(COUNTIFS('Employee Mapping'!$J$10:$J$2009,$A220,'Employee Mapping'!$K$10:$K$2009,CS$134,'Employee Mapping'!$L$10:$L$2009,CS$136)/COUNTA('Employee Mapping'!$G$10:$G$2009),""))</f>
        <v/>
      </c>
      <c r="CT220" s="57">
        <f>IF(OR($A220="",CT$136=""),"",IFERROR(COUNTIFS('Employee Mapping'!$J$10:$J$2009,$A220,'Employee Mapping'!$K$10:$K$2009,CT$134,'Employee Mapping'!$L$10:$L$2009,CT$136)/COUNTA('Employee Mapping'!$G$10:$G$2009),""))</f>
        <v/>
      </c>
      <c r="CU220" s="58">
        <f>IF($A220="","",SUM(C220:CT220))</f>
        <v/>
      </c>
    </row>
    <row r="221">
      <c r="A221">
        <f>IF(SETUP!$C232="","",SETUP!$C232)</f>
        <v/>
      </c>
      <c r="B221" s="9">
        <f>IF(SETUP!$C232="","",SETUP!$B232&amp;" / "&amp;SETUP!$D232)</f>
        <v/>
      </c>
      <c r="C221" s="57">
        <f>IF(OR($A221="",C$136=""),"",IFERROR(COUNTIFS('Employee Mapping'!$J$10:$J$2009,$A221,'Employee Mapping'!$K$10:$K$2009,C$134,'Employee Mapping'!$L$10:$L$2009,C$136)/COUNTA('Employee Mapping'!$G$10:$G$2009),""))</f>
        <v/>
      </c>
      <c r="D221" s="57">
        <f>IF(OR($A221="",D$136=""),"",IFERROR(COUNTIFS('Employee Mapping'!$J$10:$J$2009,$A221,'Employee Mapping'!$K$10:$K$2009,D$134,'Employee Mapping'!$L$10:$L$2009,D$136)/COUNTA('Employee Mapping'!$G$10:$G$2009),""))</f>
        <v/>
      </c>
      <c r="E221" s="57">
        <f>IF(OR($A221="",E$136=""),"",IFERROR(COUNTIFS('Employee Mapping'!$J$10:$J$2009,$A221,'Employee Mapping'!$K$10:$K$2009,E$134,'Employee Mapping'!$L$10:$L$2009,E$136)/COUNTA('Employee Mapping'!$G$10:$G$2009),""))</f>
        <v/>
      </c>
      <c r="F221" s="57">
        <f>IF(OR($A221="",F$136=""),"",IFERROR(COUNTIFS('Employee Mapping'!$J$10:$J$2009,$A221,'Employee Mapping'!$K$10:$K$2009,F$134,'Employee Mapping'!$L$10:$L$2009,F$136)/COUNTA('Employee Mapping'!$G$10:$G$2009),""))</f>
        <v/>
      </c>
      <c r="G221" s="57">
        <f>IF(OR($A221="",G$136=""),"",IFERROR(COUNTIFS('Employee Mapping'!$J$10:$J$2009,$A221,'Employee Mapping'!$K$10:$K$2009,G$134,'Employee Mapping'!$L$10:$L$2009,G$136)/COUNTA('Employee Mapping'!$G$10:$G$2009),""))</f>
        <v/>
      </c>
      <c r="H221" s="57">
        <f>IF(OR($A221="",H$136=""),"",IFERROR(COUNTIFS('Employee Mapping'!$J$10:$J$2009,$A221,'Employee Mapping'!$K$10:$K$2009,H$134,'Employee Mapping'!$L$10:$L$2009,H$136)/COUNTA('Employee Mapping'!$G$10:$G$2009),""))</f>
        <v/>
      </c>
      <c r="I221" s="57">
        <f>IF(OR($A221="",I$136=""),"",IFERROR(COUNTIFS('Employee Mapping'!$J$10:$J$2009,$A221,'Employee Mapping'!$K$10:$K$2009,I$134,'Employee Mapping'!$L$10:$L$2009,I$136)/COUNTA('Employee Mapping'!$G$10:$G$2009),""))</f>
        <v/>
      </c>
      <c r="J221" s="57">
        <f>IF(OR($A221="",J$136=""),"",IFERROR(COUNTIFS('Employee Mapping'!$J$10:$J$2009,$A221,'Employee Mapping'!$K$10:$K$2009,J$134,'Employee Mapping'!$L$10:$L$2009,J$136)/COUNTA('Employee Mapping'!$G$10:$G$2009),""))</f>
        <v/>
      </c>
      <c r="K221" s="57">
        <f>IF(OR($A221="",K$136=""),"",IFERROR(COUNTIFS('Employee Mapping'!$J$10:$J$2009,$A221,'Employee Mapping'!$K$10:$K$2009,K$134,'Employee Mapping'!$L$10:$L$2009,K$136)/COUNTA('Employee Mapping'!$G$10:$G$2009),""))</f>
        <v/>
      </c>
      <c r="L221" s="57">
        <f>IF(OR($A221="",L$136=""),"",IFERROR(COUNTIFS('Employee Mapping'!$J$10:$J$2009,$A221,'Employee Mapping'!$K$10:$K$2009,L$134,'Employee Mapping'!$L$10:$L$2009,L$136)/COUNTA('Employee Mapping'!$G$10:$G$2009),""))</f>
        <v/>
      </c>
      <c r="M221" s="57">
        <f>IF(OR($A221="",M$136=""),"",IFERROR(COUNTIFS('Employee Mapping'!$J$10:$J$2009,$A221,'Employee Mapping'!$K$10:$K$2009,M$134,'Employee Mapping'!$L$10:$L$2009,M$136)/COUNTA('Employee Mapping'!$G$10:$G$2009),""))</f>
        <v/>
      </c>
      <c r="N221" s="57">
        <f>IF(OR($A221="",N$136=""),"",IFERROR(COUNTIFS('Employee Mapping'!$J$10:$J$2009,$A221,'Employee Mapping'!$K$10:$K$2009,N$134,'Employee Mapping'!$L$10:$L$2009,N$136)/COUNTA('Employee Mapping'!$G$10:$G$2009),""))</f>
        <v/>
      </c>
      <c r="O221" s="57">
        <f>IF(OR($A221="",O$136=""),"",IFERROR(COUNTIFS('Employee Mapping'!$J$10:$J$2009,$A221,'Employee Mapping'!$K$10:$K$2009,O$134,'Employee Mapping'!$L$10:$L$2009,O$136)/COUNTA('Employee Mapping'!$G$10:$G$2009),""))</f>
        <v/>
      </c>
      <c r="P221" s="57">
        <f>IF(OR($A221="",P$136=""),"",IFERROR(COUNTIFS('Employee Mapping'!$J$10:$J$2009,$A221,'Employee Mapping'!$K$10:$K$2009,P$134,'Employee Mapping'!$L$10:$L$2009,P$136)/COUNTA('Employee Mapping'!$G$10:$G$2009),""))</f>
        <v/>
      </c>
      <c r="Q221" s="57">
        <f>IF(OR($A221="",Q$136=""),"",IFERROR(COUNTIFS('Employee Mapping'!$J$10:$J$2009,$A221,'Employee Mapping'!$K$10:$K$2009,Q$134,'Employee Mapping'!$L$10:$L$2009,Q$136)/COUNTA('Employee Mapping'!$G$10:$G$2009),""))</f>
        <v/>
      </c>
      <c r="R221" s="57">
        <f>IF(OR($A221="",R$136=""),"",IFERROR(COUNTIFS('Employee Mapping'!$J$10:$J$2009,$A221,'Employee Mapping'!$K$10:$K$2009,R$134,'Employee Mapping'!$L$10:$L$2009,R$136)/COUNTA('Employee Mapping'!$G$10:$G$2009),""))</f>
        <v/>
      </c>
      <c r="S221" s="57">
        <f>IF(OR($A221="",S$136=""),"",IFERROR(COUNTIFS('Employee Mapping'!$J$10:$J$2009,$A221,'Employee Mapping'!$K$10:$K$2009,S$134,'Employee Mapping'!$L$10:$L$2009,S$136)/COUNTA('Employee Mapping'!$G$10:$G$2009),""))</f>
        <v/>
      </c>
      <c r="T221" s="57">
        <f>IF(OR($A221="",T$136=""),"",IFERROR(COUNTIFS('Employee Mapping'!$J$10:$J$2009,$A221,'Employee Mapping'!$K$10:$K$2009,T$134,'Employee Mapping'!$L$10:$L$2009,T$136)/COUNTA('Employee Mapping'!$G$10:$G$2009),""))</f>
        <v/>
      </c>
      <c r="U221" s="57">
        <f>IF(OR($A221="",U$136=""),"",IFERROR(COUNTIFS('Employee Mapping'!$J$10:$J$2009,$A221,'Employee Mapping'!$K$10:$K$2009,U$134,'Employee Mapping'!$L$10:$L$2009,U$136)/COUNTA('Employee Mapping'!$G$10:$G$2009),""))</f>
        <v/>
      </c>
      <c r="V221" s="57">
        <f>IF(OR($A221="",V$136=""),"",IFERROR(COUNTIFS('Employee Mapping'!$J$10:$J$2009,$A221,'Employee Mapping'!$K$10:$K$2009,V$134,'Employee Mapping'!$L$10:$L$2009,V$136)/COUNTA('Employee Mapping'!$G$10:$G$2009),""))</f>
        <v/>
      </c>
      <c r="W221" s="57">
        <f>IF(OR($A221="",W$136=""),"",IFERROR(COUNTIFS('Employee Mapping'!$J$10:$J$2009,$A221,'Employee Mapping'!$K$10:$K$2009,W$134,'Employee Mapping'!$L$10:$L$2009,W$136)/COUNTA('Employee Mapping'!$G$10:$G$2009),""))</f>
        <v/>
      </c>
      <c r="X221" s="57">
        <f>IF(OR($A221="",X$136=""),"",IFERROR(COUNTIFS('Employee Mapping'!$J$10:$J$2009,$A221,'Employee Mapping'!$K$10:$K$2009,X$134,'Employee Mapping'!$L$10:$L$2009,X$136)/COUNTA('Employee Mapping'!$G$10:$G$2009),""))</f>
        <v/>
      </c>
      <c r="Y221" s="57">
        <f>IF(OR($A221="",Y$136=""),"",IFERROR(COUNTIFS('Employee Mapping'!$J$10:$J$2009,$A221,'Employee Mapping'!$K$10:$K$2009,Y$134,'Employee Mapping'!$L$10:$L$2009,Y$136)/COUNTA('Employee Mapping'!$G$10:$G$2009),""))</f>
        <v/>
      </c>
      <c r="Z221" s="57">
        <f>IF(OR($A221="",Z$136=""),"",IFERROR(COUNTIFS('Employee Mapping'!$J$10:$J$2009,$A221,'Employee Mapping'!$K$10:$K$2009,Z$134,'Employee Mapping'!$L$10:$L$2009,Z$136)/COUNTA('Employee Mapping'!$G$10:$G$2009),""))</f>
        <v/>
      </c>
      <c r="AA221" s="57">
        <f>IF(OR($A221="",AA$136=""),"",IFERROR(COUNTIFS('Employee Mapping'!$J$10:$J$2009,$A221,'Employee Mapping'!$K$10:$K$2009,AA$134,'Employee Mapping'!$L$10:$L$2009,AA$136)/COUNTA('Employee Mapping'!$G$10:$G$2009),""))</f>
        <v/>
      </c>
      <c r="AB221" s="57">
        <f>IF(OR($A221="",AB$136=""),"",IFERROR(COUNTIFS('Employee Mapping'!$J$10:$J$2009,$A221,'Employee Mapping'!$K$10:$K$2009,AB$134,'Employee Mapping'!$L$10:$L$2009,AB$136)/COUNTA('Employee Mapping'!$G$10:$G$2009),""))</f>
        <v/>
      </c>
      <c r="AC221" s="57">
        <f>IF(OR($A221="",AC$136=""),"",IFERROR(COUNTIFS('Employee Mapping'!$J$10:$J$2009,$A221,'Employee Mapping'!$K$10:$K$2009,AC$134,'Employee Mapping'!$L$10:$L$2009,AC$136)/COUNTA('Employee Mapping'!$G$10:$G$2009),""))</f>
        <v/>
      </c>
      <c r="AD221" s="57">
        <f>IF(OR($A221="",AD$136=""),"",IFERROR(COUNTIFS('Employee Mapping'!$J$10:$J$2009,$A221,'Employee Mapping'!$K$10:$K$2009,AD$134,'Employee Mapping'!$L$10:$L$2009,AD$136)/COUNTA('Employee Mapping'!$G$10:$G$2009),""))</f>
        <v/>
      </c>
      <c r="AE221" s="57">
        <f>IF(OR($A221="",AE$136=""),"",IFERROR(COUNTIFS('Employee Mapping'!$J$10:$J$2009,$A221,'Employee Mapping'!$K$10:$K$2009,AE$134,'Employee Mapping'!$L$10:$L$2009,AE$136)/COUNTA('Employee Mapping'!$G$10:$G$2009),""))</f>
        <v/>
      </c>
      <c r="AF221" s="57">
        <f>IF(OR($A221="",AF$136=""),"",IFERROR(COUNTIFS('Employee Mapping'!$J$10:$J$2009,$A221,'Employee Mapping'!$K$10:$K$2009,AF$134,'Employee Mapping'!$L$10:$L$2009,AF$136)/COUNTA('Employee Mapping'!$G$10:$G$2009),""))</f>
        <v/>
      </c>
      <c r="AG221" s="57">
        <f>IF(OR($A221="",AG$136=""),"",IFERROR(COUNTIFS('Employee Mapping'!$J$10:$J$2009,$A221,'Employee Mapping'!$K$10:$K$2009,AG$134,'Employee Mapping'!$L$10:$L$2009,AG$136)/COUNTA('Employee Mapping'!$G$10:$G$2009),""))</f>
        <v/>
      </c>
      <c r="AH221" s="57">
        <f>IF(OR($A221="",AH$136=""),"",IFERROR(COUNTIFS('Employee Mapping'!$J$10:$J$2009,$A221,'Employee Mapping'!$K$10:$K$2009,AH$134,'Employee Mapping'!$L$10:$L$2009,AH$136)/COUNTA('Employee Mapping'!$G$10:$G$2009),""))</f>
        <v/>
      </c>
      <c r="AI221" s="57">
        <f>IF(OR($A221="",AI$136=""),"",IFERROR(COUNTIFS('Employee Mapping'!$J$10:$J$2009,$A221,'Employee Mapping'!$K$10:$K$2009,AI$134,'Employee Mapping'!$L$10:$L$2009,AI$136)/COUNTA('Employee Mapping'!$G$10:$G$2009),""))</f>
        <v/>
      </c>
      <c r="AJ221" s="57">
        <f>IF(OR($A221="",AJ$136=""),"",IFERROR(COUNTIFS('Employee Mapping'!$J$10:$J$2009,$A221,'Employee Mapping'!$K$10:$K$2009,AJ$134,'Employee Mapping'!$L$10:$L$2009,AJ$136)/COUNTA('Employee Mapping'!$G$10:$G$2009),""))</f>
        <v/>
      </c>
      <c r="AK221" s="57">
        <f>IF(OR($A221="",AK$136=""),"",IFERROR(COUNTIFS('Employee Mapping'!$J$10:$J$2009,$A221,'Employee Mapping'!$K$10:$K$2009,AK$134,'Employee Mapping'!$L$10:$L$2009,AK$136)/COUNTA('Employee Mapping'!$G$10:$G$2009),""))</f>
        <v/>
      </c>
      <c r="AL221" s="57">
        <f>IF(OR($A221="",AL$136=""),"",IFERROR(COUNTIFS('Employee Mapping'!$J$10:$J$2009,$A221,'Employee Mapping'!$K$10:$K$2009,AL$134,'Employee Mapping'!$L$10:$L$2009,AL$136)/COUNTA('Employee Mapping'!$G$10:$G$2009),""))</f>
        <v/>
      </c>
      <c r="AM221" s="57">
        <f>IF(OR($A221="",AM$136=""),"",IFERROR(COUNTIFS('Employee Mapping'!$J$10:$J$2009,$A221,'Employee Mapping'!$K$10:$K$2009,AM$134,'Employee Mapping'!$L$10:$L$2009,AM$136)/COUNTA('Employee Mapping'!$G$10:$G$2009),""))</f>
        <v/>
      </c>
      <c r="AN221" s="57">
        <f>IF(OR($A221="",AN$136=""),"",IFERROR(COUNTIFS('Employee Mapping'!$J$10:$J$2009,$A221,'Employee Mapping'!$K$10:$K$2009,AN$134,'Employee Mapping'!$L$10:$L$2009,AN$136)/COUNTA('Employee Mapping'!$G$10:$G$2009),""))</f>
        <v/>
      </c>
      <c r="AO221" s="57">
        <f>IF(OR($A221="",AO$136=""),"",IFERROR(COUNTIFS('Employee Mapping'!$J$10:$J$2009,$A221,'Employee Mapping'!$K$10:$K$2009,AO$134,'Employee Mapping'!$L$10:$L$2009,AO$136)/COUNTA('Employee Mapping'!$G$10:$G$2009),""))</f>
        <v/>
      </c>
      <c r="AP221" s="57">
        <f>IF(OR($A221="",AP$136=""),"",IFERROR(COUNTIFS('Employee Mapping'!$J$10:$J$2009,$A221,'Employee Mapping'!$K$10:$K$2009,AP$134,'Employee Mapping'!$L$10:$L$2009,AP$136)/COUNTA('Employee Mapping'!$G$10:$G$2009),""))</f>
        <v/>
      </c>
      <c r="AQ221" s="57">
        <f>IF(OR($A221="",AQ$136=""),"",IFERROR(COUNTIFS('Employee Mapping'!$J$10:$J$2009,$A221,'Employee Mapping'!$K$10:$K$2009,AQ$134,'Employee Mapping'!$L$10:$L$2009,AQ$136)/COUNTA('Employee Mapping'!$G$10:$G$2009),""))</f>
        <v/>
      </c>
      <c r="AR221" s="57">
        <f>IF(OR($A221="",AR$136=""),"",IFERROR(COUNTIFS('Employee Mapping'!$J$10:$J$2009,$A221,'Employee Mapping'!$K$10:$K$2009,AR$134,'Employee Mapping'!$L$10:$L$2009,AR$136)/COUNTA('Employee Mapping'!$G$10:$G$2009),""))</f>
        <v/>
      </c>
      <c r="AS221" s="57">
        <f>IF(OR($A221="",AS$136=""),"",IFERROR(COUNTIFS('Employee Mapping'!$J$10:$J$2009,$A221,'Employee Mapping'!$K$10:$K$2009,AS$134,'Employee Mapping'!$L$10:$L$2009,AS$136)/COUNTA('Employee Mapping'!$G$10:$G$2009),""))</f>
        <v/>
      </c>
      <c r="AT221" s="57">
        <f>IF(OR($A221="",AT$136=""),"",IFERROR(COUNTIFS('Employee Mapping'!$J$10:$J$2009,$A221,'Employee Mapping'!$K$10:$K$2009,AT$134,'Employee Mapping'!$L$10:$L$2009,AT$136)/COUNTA('Employee Mapping'!$G$10:$G$2009),""))</f>
        <v/>
      </c>
      <c r="AU221" s="57">
        <f>IF(OR($A221="",AU$136=""),"",IFERROR(COUNTIFS('Employee Mapping'!$J$10:$J$2009,$A221,'Employee Mapping'!$K$10:$K$2009,AU$134,'Employee Mapping'!$L$10:$L$2009,AU$136)/COUNTA('Employee Mapping'!$G$10:$G$2009),""))</f>
        <v/>
      </c>
      <c r="AV221" s="57">
        <f>IF(OR($A221="",AV$136=""),"",IFERROR(COUNTIFS('Employee Mapping'!$J$10:$J$2009,$A221,'Employee Mapping'!$K$10:$K$2009,AV$134,'Employee Mapping'!$L$10:$L$2009,AV$136)/COUNTA('Employee Mapping'!$G$10:$G$2009),""))</f>
        <v/>
      </c>
      <c r="AW221" s="57">
        <f>IF(OR($A221="",AW$136=""),"",IFERROR(COUNTIFS('Employee Mapping'!$J$10:$J$2009,$A221,'Employee Mapping'!$K$10:$K$2009,AW$134,'Employee Mapping'!$L$10:$L$2009,AW$136)/COUNTA('Employee Mapping'!$G$10:$G$2009),""))</f>
        <v/>
      </c>
      <c r="AX221" s="57">
        <f>IF(OR($A221="",AX$136=""),"",IFERROR(COUNTIFS('Employee Mapping'!$J$10:$J$2009,$A221,'Employee Mapping'!$K$10:$K$2009,AX$134,'Employee Mapping'!$L$10:$L$2009,AX$136)/COUNTA('Employee Mapping'!$G$10:$G$2009),""))</f>
        <v/>
      </c>
      <c r="AY221" s="57">
        <f>IF(OR($A221="",AY$136=""),"",IFERROR(COUNTIFS('Employee Mapping'!$J$10:$J$2009,$A221,'Employee Mapping'!$K$10:$K$2009,AY$134,'Employee Mapping'!$L$10:$L$2009,AY$136)/COUNTA('Employee Mapping'!$G$10:$G$2009),""))</f>
        <v/>
      </c>
      <c r="AZ221" s="57">
        <f>IF(OR($A221="",AZ$136=""),"",IFERROR(COUNTIFS('Employee Mapping'!$J$10:$J$2009,$A221,'Employee Mapping'!$K$10:$K$2009,AZ$134,'Employee Mapping'!$L$10:$L$2009,AZ$136)/COUNTA('Employee Mapping'!$G$10:$G$2009),""))</f>
        <v/>
      </c>
      <c r="BA221" s="57">
        <f>IF(OR($A221="",BA$136=""),"",IFERROR(COUNTIFS('Employee Mapping'!$J$10:$J$2009,$A221,'Employee Mapping'!$K$10:$K$2009,BA$134,'Employee Mapping'!$L$10:$L$2009,BA$136)/COUNTA('Employee Mapping'!$G$10:$G$2009),""))</f>
        <v/>
      </c>
      <c r="BB221" s="57">
        <f>IF(OR($A221="",BB$136=""),"",IFERROR(COUNTIFS('Employee Mapping'!$J$10:$J$2009,$A221,'Employee Mapping'!$K$10:$K$2009,BB$134,'Employee Mapping'!$L$10:$L$2009,BB$136)/COUNTA('Employee Mapping'!$G$10:$G$2009),""))</f>
        <v/>
      </c>
      <c r="BC221" s="57">
        <f>IF(OR($A221="",BC$136=""),"",IFERROR(COUNTIFS('Employee Mapping'!$J$10:$J$2009,$A221,'Employee Mapping'!$K$10:$K$2009,BC$134,'Employee Mapping'!$L$10:$L$2009,BC$136)/COUNTA('Employee Mapping'!$G$10:$G$2009),""))</f>
        <v/>
      </c>
      <c r="BD221" s="57">
        <f>IF(OR($A221="",BD$136=""),"",IFERROR(COUNTIFS('Employee Mapping'!$J$10:$J$2009,$A221,'Employee Mapping'!$K$10:$K$2009,BD$134,'Employee Mapping'!$L$10:$L$2009,BD$136)/COUNTA('Employee Mapping'!$G$10:$G$2009),""))</f>
        <v/>
      </c>
      <c r="BE221" s="57">
        <f>IF(OR($A221="",BE$136=""),"",IFERROR(COUNTIFS('Employee Mapping'!$J$10:$J$2009,$A221,'Employee Mapping'!$K$10:$K$2009,BE$134,'Employee Mapping'!$L$10:$L$2009,BE$136)/COUNTA('Employee Mapping'!$G$10:$G$2009),""))</f>
        <v/>
      </c>
      <c r="BF221" s="57">
        <f>IF(OR($A221="",BF$136=""),"",IFERROR(COUNTIFS('Employee Mapping'!$J$10:$J$2009,$A221,'Employee Mapping'!$K$10:$K$2009,BF$134,'Employee Mapping'!$L$10:$L$2009,BF$136)/COUNTA('Employee Mapping'!$G$10:$G$2009),""))</f>
        <v/>
      </c>
      <c r="BG221" s="57">
        <f>IF(OR($A221="",BG$136=""),"",IFERROR(COUNTIFS('Employee Mapping'!$J$10:$J$2009,$A221,'Employee Mapping'!$K$10:$K$2009,BG$134,'Employee Mapping'!$L$10:$L$2009,BG$136)/COUNTA('Employee Mapping'!$G$10:$G$2009),""))</f>
        <v/>
      </c>
      <c r="BH221" s="57">
        <f>IF(OR($A221="",BH$136=""),"",IFERROR(COUNTIFS('Employee Mapping'!$J$10:$J$2009,$A221,'Employee Mapping'!$K$10:$K$2009,BH$134,'Employee Mapping'!$L$10:$L$2009,BH$136)/COUNTA('Employee Mapping'!$G$10:$G$2009),""))</f>
        <v/>
      </c>
      <c r="BI221" s="57">
        <f>IF(OR($A221="",BI$136=""),"",IFERROR(COUNTIFS('Employee Mapping'!$J$10:$J$2009,$A221,'Employee Mapping'!$K$10:$K$2009,BI$134,'Employee Mapping'!$L$10:$L$2009,BI$136)/COUNTA('Employee Mapping'!$G$10:$G$2009),""))</f>
        <v/>
      </c>
      <c r="BJ221" s="57">
        <f>IF(OR($A221="",BJ$136=""),"",IFERROR(COUNTIFS('Employee Mapping'!$J$10:$J$2009,$A221,'Employee Mapping'!$K$10:$K$2009,BJ$134,'Employee Mapping'!$L$10:$L$2009,BJ$136)/COUNTA('Employee Mapping'!$G$10:$G$2009),""))</f>
        <v/>
      </c>
      <c r="BK221" s="57">
        <f>IF(OR($A221="",BK$136=""),"",IFERROR(COUNTIFS('Employee Mapping'!$J$10:$J$2009,$A221,'Employee Mapping'!$K$10:$K$2009,BK$134,'Employee Mapping'!$L$10:$L$2009,BK$136)/COUNTA('Employee Mapping'!$G$10:$G$2009),""))</f>
        <v/>
      </c>
      <c r="BL221" s="57">
        <f>IF(OR($A221="",BL$136=""),"",IFERROR(COUNTIFS('Employee Mapping'!$J$10:$J$2009,$A221,'Employee Mapping'!$K$10:$K$2009,BL$134,'Employee Mapping'!$L$10:$L$2009,BL$136)/COUNTA('Employee Mapping'!$G$10:$G$2009),""))</f>
        <v/>
      </c>
      <c r="BM221" s="57">
        <f>IF(OR($A221="",BM$136=""),"",IFERROR(COUNTIFS('Employee Mapping'!$J$10:$J$2009,$A221,'Employee Mapping'!$K$10:$K$2009,BM$134,'Employee Mapping'!$L$10:$L$2009,BM$136)/COUNTA('Employee Mapping'!$G$10:$G$2009),""))</f>
        <v/>
      </c>
      <c r="BN221" s="57">
        <f>IF(OR($A221="",BN$136=""),"",IFERROR(COUNTIFS('Employee Mapping'!$J$10:$J$2009,$A221,'Employee Mapping'!$K$10:$K$2009,BN$134,'Employee Mapping'!$L$10:$L$2009,BN$136)/COUNTA('Employee Mapping'!$G$10:$G$2009),""))</f>
        <v/>
      </c>
      <c r="BO221" s="57">
        <f>IF(OR($A221="",BO$136=""),"",IFERROR(COUNTIFS('Employee Mapping'!$J$10:$J$2009,$A221,'Employee Mapping'!$K$10:$K$2009,BO$134,'Employee Mapping'!$L$10:$L$2009,BO$136)/COUNTA('Employee Mapping'!$G$10:$G$2009),""))</f>
        <v/>
      </c>
      <c r="BP221" s="57">
        <f>IF(OR($A221="",BP$136=""),"",IFERROR(COUNTIFS('Employee Mapping'!$J$10:$J$2009,$A221,'Employee Mapping'!$K$10:$K$2009,BP$134,'Employee Mapping'!$L$10:$L$2009,BP$136)/COUNTA('Employee Mapping'!$G$10:$G$2009),""))</f>
        <v/>
      </c>
      <c r="BQ221" s="57">
        <f>IF(OR($A221="",BQ$136=""),"",IFERROR(COUNTIFS('Employee Mapping'!$J$10:$J$2009,$A221,'Employee Mapping'!$K$10:$K$2009,BQ$134,'Employee Mapping'!$L$10:$L$2009,BQ$136)/COUNTA('Employee Mapping'!$G$10:$G$2009),""))</f>
        <v/>
      </c>
      <c r="BR221" s="57">
        <f>IF(OR($A221="",BR$136=""),"",IFERROR(COUNTIFS('Employee Mapping'!$J$10:$J$2009,$A221,'Employee Mapping'!$K$10:$K$2009,BR$134,'Employee Mapping'!$L$10:$L$2009,BR$136)/COUNTA('Employee Mapping'!$G$10:$G$2009),""))</f>
        <v/>
      </c>
      <c r="BS221" s="57">
        <f>IF(OR($A221="",BS$136=""),"",IFERROR(COUNTIFS('Employee Mapping'!$J$10:$J$2009,$A221,'Employee Mapping'!$K$10:$K$2009,BS$134,'Employee Mapping'!$L$10:$L$2009,BS$136)/COUNTA('Employee Mapping'!$G$10:$G$2009),""))</f>
        <v/>
      </c>
      <c r="BT221" s="57">
        <f>IF(OR($A221="",BT$136=""),"",IFERROR(COUNTIFS('Employee Mapping'!$J$10:$J$2009,$A221,'Employee Mapping'!$K$10:$K$2009,BT$134,'Employee Mapping'!$L$10:$L$2009,BT$136)/COUNTA('Employee Mapping'!$G$10:$G$2009),""))</f>
        <v/>
      </c>
      <c r="BU221" s="57">
        <f>IF(OR($A221="",BU$136=""),"",IFERROR(COUNTIFS('Employee Mapping'!$J$10:$J$2009,$A221,'Employee Mapping'!$K$10:$K$2009,BU$134,'Employee Mapping'!$L$10:$L$2009,BU$136)/COUNTA('Employee Mapping'!$G$10:$G$2009),""))</f>
        <v/>
      </c>
      <c r="BV221" s="57">
        <f>IF(OR($A221="",BV$136=""),"",IFERROR(COUNTIFS('Employee Mapping'!$J$10:$J$2009,$A221,'Employee Mapping'!$K$10:$K$2009,BV$134,'Employee Mapping'!$L$10:$L$2009,BV$136)/COUNTA('Employee Mapping'!$G$10:$G$2009),""))</f>
        <v/>
      </c>
      <c r="BW221" s="57">
        <f>IF(OR($A221="",BW$136=""),"",IFERROR(COUNTIFS('Employee Mapping'!$J$10:$J$2009,$A221,'Employee Mapping'!$K$10:$K$2009,BW$134,'Employee Mapping'!$L$10:$L$2009,BW$136)/COUNTA('Employee Mapping'!$G$10:$G$2009),""))</f>
        <v/>
      </c>
      <c r="BX221" s="57">
        <f>IF(OR($A221="",BX$136=""),"",IFERROR(COUNTIFS('Employee Mapping'!$J$10:$J$2009,$A221,'Employee Mapping'!$K$10:$K$2009,BX$134,'Employee Mapping'!$L$10:$L$2009,BX$136)/COUNTA('Employee Mapping'!$G$10:$G$2009),""))</f>
        <v/>
      </c>
      <c r="BY221" s="57">
        <f>IF(OR($A221="",BY$136=""),"",IFERROR(COUNTIFS('Employee Mapping'!$J$10:$J$2009,$A221,'Employee Mapping'!$K$10:$K$2009,BY$134,'Employee Mapping'!$L$10:$L$2009,BY$136)/COUNTA('Employee Mapping'!$G$10:$G$2009),""))</f>
        <v/>
      </c>
      <c r="BZ221" s="57">
        <f>IF(OR($A221="",BZ$136=""),"",IFERROR(COUNTIFS('Employee Mapping'!$J$10:$J$2009,$A221,'Employee Mapping'!$K$10:$K$2009,BZ$134,'Employee Mapping'!$L$10:$L$2009,BZ$136)/COUNTA('Employee Mapping'!$G$10:$G$2009),""))</f>
        <v/>
      </c>
      <c r="CA221" s="57">
        <f>IF(OR($A221="",CA$136=""),"",IFERROR(COUNTIFS('Employee Mapping'!$J$10:$J$2009,$A221,'Employee Mapping'!$K$10:$K$2009,CA$134,'Employee Mapping'!$L$10:$L$2009,CA$136)/COUNTA('Employee Mapping'!$G$10:$G$2009),""))</f>
        <v/>
      </c>
      <c r="CB221" s="57">
        <f>IF(OR($A221="",CB$136=""),"",IFERROR(COUNTIFS('Employee Mapping'!$J$10:$J$2009,$A221,'Employee Mapping'!$K$10:$K$2009,CB$134,'Employee Mapping'!$L$10:$L$2009,CB$136)/COUNTA('Employee Mapping'!$G$10:$G$2009),""))</f>
        <v/>
      </c>
      <c r="CC221" s="57">
        <f>IF(OR($A221="",CC$136=""),"",IFERROR(COUNTIFS('Employee Mapping'!$J$10:$J$2009,$A221,'Employee Mapping'!$K$10:$K$2009,CC$134,'Employee Mapping'!$L$10:$L$2009,CC$136)/COUNTA('Employee Mapping'!$G$10:$G$2009),""))</f>
        <v/>
      </c>
      <c r="CD221" s="57">
        <f>IF(OR($A221="",CD$136=""),"",IFERROR(COUNTIFS('Employee Mapping'!$J$10:$J$2009,$A221,'Employee Mapping'!$K$10:$K$2009,CD$134,'Employee Mapping'!$L$10:$L$2009,CD$136)/COUNTA('Employee Mapping'!$G$10:$G$2009),""))</f>
        <v/>
      </c>
      <c r="CE221" s="57">
        <f>IF(OR($A221="",CE$136=""),"",IFERROR(COUNTIFS('Employee Mapping'!$J$10:$J$2009,$A221,'Employee Mapping'!$K$10:$K$2009,CE$134,'Employee Mapping'!$L$10:$L$2009,CE$136)/COUNTA('Employee Mapping'!$G$10:$G$2009),""))</f>
        <v/>
      </c>
      <c r="CF221" s="57">
        <f>IF(OR($A221="",CF$136=""),"",IFERROR(COUNTIFS('Employee Mapping'!$J$10:$J$2009,$A221,'Employee Mapping'!$K$10:$K$2009,CF$134,'Employee Mapping'!$L$10:$L$2009,CF$136)/COUNTA('Employee Mapping'!$G$10:$G$2009),""))</f>
        <v/>
      </c>
      <c r="CG221" s="57">
        <f>IF(OR($A221="",CG$136=""),"",IFERROR(COUNTIFS('Employee Mapping'!$J$10:$J$2009,$A221,'Employee Mapping'!$K$10:$K$2009,CG$134,'Employee Mapping'!$L$10:$L$2009,CG$136)/COUNTA('Employee Mapping'!$G$10:$G$2009),""))</f>
        <v/>
      </c>
      <c r="CH221" s="57">
        <f>IF(OR($A221="",CH$136=""),"",IFERROR(COUNTIFS('Employee Mapping'!$J$10:$J$2009,$A221,'Employee Mapping'!$K$10:$K$2009,CH$134,'Employee Mapping'!$L$10:$L$2009,CH$136)/COUNTA('Employee Mapping'!$G$10:$G$2009),""))</f>
        <v/>
      </c>
      <c r="CI221" s="57">
        <f>IF(OR($A221="",CI$136=""),"",IFERROR(COUNTIFS('Employee Mapping'!$J$10:$J$2009,$A221,'Employee Mapping'!$K$10:$K$2009,CI$134,'Employee Mapping'!$L$10:$L$2009,CI$136)/COUNTA('Employee Mapping'!$G$10:$G$2009),""))</f>
        <v/>
      </c>
      <c r="CJ221" s="57">
        <f>IF(OR($A221="",CJ$136=""),"",IFERROR(COUNTIFS('Employee Mapping'!$J$10:$J$2009,$A221,'Employee Mapping'!$K$10:$K$2009,CJ$134,'Employee Mapping'!$L$10:$L$2009,CJ$136)/COUNTA('Employee Mapping'!$G$10:$G$2009),""))</f>
        <v/>
      </c>
      <c r="CK221" s="57">
        <f>IF(OR($A221="",CK$136=""),"",IFERROR(COUNTIFS('Employee Mapping'!$J$10:$J$2009,$A221,'Employee Mapping'!$K$10:$K$2009,CK$134,'Employee Mapping'!$L$10:$L$2009,CK$136)/COUNTA('Employee Mapping'!$G$10:$G$2009),""))</f>
        <v/>
      </c>
      <c r="CL221" s="57">
        <f>IF(OR($A221="",CL$136=""),"",IFERROR(COUNTIFS('Employee Mapping'!$J$10:$J$2009,$A221,'Employee Mapping'!$K$10:$K$2009,CL$134,'Employee Mapping'!$L$10:$L$2009,CL$136)/COUNTA('Employee Mapping'!$G$10:$G$2009),""))</f>
        <v/>
      </c>
      <c r="CM221" s="57">
        <f>IF(OR($A221="",CM$136=""),"",IFERROR(COUNTIFS('Employee Mapping'!$J$10:$J$2009,$A221,'Employee Mapping'!$K$10:$K$2009,CM$134,'Employee Mapping'!$L$10:$L$2009,CM$136)/COUNTA('Employee Mapping'!$G$10:$G$2009),""))</f>
        <v/>
      </c>
      <c r="CN221" s="57">
        <f>IF(OR($A221="",CN$136=""),"",IFERROR(COUNTIFS('Employee Mapping'!$J$10:$J$2009,$A221,'Employee Mapping'!$K$10:$K$2009,CN$134,'Employee Mapping'!$L$10:$L$2009,CN$136)/COUNTA('Employee Mapping'!$G$10:$G$2009),""))</f>
        <v/>
      </c>
      <c r="CO221" s="57">
        <f>IF(OR($A221="",CO$136=""),"",IFERROR(COUNTIFS('Employee Mapping'!$J$10:$J$2009,$A221,'Employee Mapping'!$K$10:$K$2009,CO$134,'Employee Mapping'!$L$10:$L$2009,CO$136)/COUNTA('Employee Mapping'!$G$10:$G$2009),""))</f>
        <v/>
      </c>
      <c r="CP221" s="57">
        <f>IF(OR($A221="",CP$136=""),"",IFERROR(COUNTIFS('Employee Mapping'!$J$10:$J$2009,$A221,'Employee Mapping'!$K$10:$K$2009,CP$134,'Employee Mapping'!$L$10:$L$2009,CP$136)/COUNTA('Employee Mapping'!$G$10:$G$2009),""))</f>
        <v/>
      </c>
      <c r="CQ221" s="57">
        <f>IF(OR($A221="",CQ$136=""),"",IFERROR(COUNTIFS('Employee Mapping'!$J$10:$J$2009,$A221,'Employee Mapping'!$K$10:$K$2009,CQ$134,'Employee Mapping'!$L$10:$L$2009,CQ$136)/COUNTA('Employee Mapping'!$G$10:$G$2009),""))</f>
        <v/>
      </c>
      <c r="CR221" s="57">
        <f>IF(OR($A221="",CR$136=""),"",IFERROR(COUNTIFS('Employee Mapping'!$J$10:$J$2009,$A221,'Employee Mapping'!$K$10:$K$2009,CR$134,'Employee Mapping'!$L$10:$L$2009,CR$136)/COUNTA('Employee Mapping'!$G$10:$G$2009),""))</f>
        <v/>
      </c>
      <c r="CS221" s="57">
        <f>IF(OR($A221="",CS$136=""),"",IFERROR(COUNTIFS('Employee Mapping'!$J$10:$J$2009,$A221,'Employee Mapping'!$K$10:$K$2009,CS$134,'Employee Mapping'!$L$10:$L$2009,CS$136)/COUNTA('Employee Mapping'!$G$10:$G$2009),""))</f>
        <v/>
      </c>
      <c r="CT221" s="57">
        <f>IF(OR($A221="",CT$136=""),"",IFERROR(COUNTIFS('Employee Mapping'!$J$10:$J$2009,$A221,'Employee Mapping'!$K$10:$K$2009,CT$134,'Employee Mapping'!$L$10:$L$2009,CT$136)/COUNTA('Employee Mapping'!$G$10:$G$2009),""))</f>
        <v/>
      </c>
      <c r="CU221" s="58">
        <f>IF($A221="","",SUM(C221:CT221))</f>
        <v/>
      </c>
    </row>
    <row r="222">
      <c r="A222">
        <f>IF(SETUP!$C233="","",SETUP!$C233)</f>
        <v/>
      </c>
      <c r="B222" s="9">
        <f>IF(SETUP!$C233="","",SETUP!$B233&amp;" / "&amp;SETUP!$D233)</f>
        <v/>
      </c>
      <c r="C222" s="57">
        <f>IF(OR($A222="",C$136=""),"",IFERROR(COUNTIFS('Employee Mapping'!$J$10:$J$2009,$A222,'Employee Mapping'!$K$10:$K$2009,C$134,'Employee Mapping'!$L$10:$L$2009,C$136)/COUNTA('Employee Mapping'!$G$10:$G$2009),""))</f>
        <v/>
      </c>
      <c r="D222" s="57">
        <f>IF(OR($A222="",D$136=""),"",IFERROR(COUNTIFS('Employee Mapping'!$J$10:$J$2009,$A222,'Employee Mapping'!$K$10:$K$2009,D$134,'Employee Mapping'!$L$10:$L$2009,D$136)/COUNTA('Employee Mapping'!$G$10:$G$2009),""))</f>
        <v/>
      </c>
      <c r="E222" s="57">
        <f>IF(OR($A222="",E$136=""),"",IFERROR(COUNTIFS('Employee Mapping'!$J$10:$J$2009,$A222,'Employee Mapping'!$K$10:$K$2009,E$134,'Employee Mapping'!$L$10:$L$2009,E$136)/COUNTA('Employee Mapping'!$G$10:$G$2009),""))</f>
        <v/>
      </c>
      <c r="F222" s="57">
        <f>IF(OR($A222="",F$136=""),"",IFERROR(COUNTIFS('Employee Mapping'!$J$10:$J$2009,$A222,'Employee Mapping'!$K$10:$K$2009,F$134,'Employee Mapping'!$L$10:$L$2009,F$136)/COUNTA('Employee Mapping'!$G$10:$G$2009),""))</f>
        <v/>
      </c>
      <c r="G222" s="57">
        <f>IF(OR($A222="",G$136=""),"",IFERROR(COUNTIFS('Employee Mapping'!$J$10:$J$2009,$A222,'Employee Mapping'!$K$10:$K$2009,G$134,'Employee Mapping'!$L$10:$L$2009,G$136)/COUNTA('Employee Mapping'!$G$10:$G$2009),""))</f>
        <v/>
      </c>
      <c r="H222" s="57">
        <f>IF(OR($A222="",H$136=""),"",IFERROR(COUNTIFS('Employee Mapping'!$J$10:$J$2009,$A222,'Employee Mapping'!$K$10:$K$2009,H$134,'Employee Mapping'!$L$10:$L$2009,H$136)/COUNTA('Employee Mapping'!$G$10:$G$2009),""))</f>
        <v/>
      </c>
      <c r="I222" s="57">
        <f>IF(OR($A222="",I$136=""),"",IFERROR(COUNTIFS('Employee Mapping'!$J$10:$J$2009,$A222,'Employee Mapping'!$K$10:$K$2009,I$134,'Employee Mapping'!$L$10:$L$2009,I$136)/COUNTA('Employee Mapping'!$G$10:$G$2009),""))</f>
        <v/>
      </c>
      <c r="J222" s="57">
        <f>IF(OR($A222="",J$136=""),"",IFERROR(COUNTIFS('Employee Mapping'!$J$10:$J$2009,$A222,'Employee Mapping'!$K$10:$K$2009,J$134,'Employee Mapping'!$L$10:$L$2009,J$136)/COUNTA('Employee Mapping'!$G$10:$G$2009),""))</f>
        <v/>
      </c>
      <c r="K222" s="57">
        <f>IF(OR($A222="",K$136=""),"",IFERROR(COUNTIFS('Employee Mapping'!$J$10:$J$2009,$A222,'Employee Mapping'!$K$10:$K$2009,K$134,'Employee Mapping'!$L$10:$L$2009,K$136)/COUNTA('Employee Mapping'!$G$10:$G$2009),""))</f>
        <v/>
      </c>
      <c r="L222" s="57">
        <f>IF(OR($A222="",L$136=""),"",IFERROR(COUNTIFS('Employee Mapping'!$J$10:$J$2009,$A222,'Employee Mapping'!$K$10:$K$2009,L$134,'Employee Mapping'!$L$10:$L$2009,L$136)/COUNTA('Employee Mapping'!$G$10:$G$2009),""))</f>
        <v/>
      </c>
      <c r="M222" s="57">
        <f>IF(OR($A222="",M$136=""),"",IFERROR(COUNTIFS('Employee Mapping'!$J$10:$J$2009,$A222,'Employee Mapping'!$K$10:$K$2009,M$134,'Employee Mapping'!$L$10:$L$2009,M$136)/COUNTA('Employee Mapping'!$G$10:$G$2009),""))</f>
        <v/>
      </c>
      <c r="N222" s="57">
        <f>IF(OR($A222="",N$136=""),"",IFERROR(COUNTIFS('Employee Mapping'!$J$10:$J$2009,$A222,'Employee Mapping'!$K$10:$K$2009,N$134,'Employee Mapping'!$L$10:$L$2009,N$136)/COUNTA('Employee Mapping'!$G$10:$G$2009),""))</f>
        <v/>
      </c>
      <c r="O222" s="57">
        <f>IF(OR($A222="",O$136=""),"",IFERROR(COUNTIFS('Employee Mapping'!$J$10:$J$2009,$A222,'Employee Mapping'!$K$10:$K$2009,O$134,'Employee Mapping'!$L$10:$L$2009,O$136)/COUNTA('Employee Mapping'!$G$10:$G$2009),""))</f>
        <v/>
      </c>
      <c r="P222" s="57">
        <f>IF(OR($A222="",P$136=""),"",IFERROR(COUNTIFS('Employee Mapping'!$J$10:$J$2009,$A222,'Employee Mapping'!$K$10:$K$2009,P$134,'Employee Mapping'!$L$10:$L$2009,P$136)/COUNTA('Employee Mapping'!$G$10:$G$2009),""))</f>
        <v/>
      </c>
      <c r="Q222" s="57">
        <f>IF(OR($A222="",Q$136=""),"",IFERROR(COUNTIFS('Employee Mapping'!$J$10:$J$2009,$A222,'Employee Mapping'!$K$10:$K$2009,Q$134,'Employee Mapping'!$L$10:$L$2009,Q$136)/COUNTA('Employee Mapping'!$G$10:$G$2009),""))</f>
        <v/>
      </c>
      <c r="R222" s="57">
        <f>IF(OR($A222="",R$136=""),"",IFERROR(COUNTIFS('Employee Mapping'!$J$10:$J$2009,$A222,'Employee Mapping'!$K$10:$K$2009,R$134,'Employee Mapping'!$L$10:$L$2009,R$136)/COUNTA('Employee Mapping'!$G$10:$G$2009),""))</f>
        <v/>
      </c>
      <c r="S222" s="57">
        <f>IF(OR($A222="",S$136=""),"",IFERROR(COUNTIFS('Employee Mapping'!$J$10:$J$2009,$A222,'Employee Mapping'!$K$10:$K$2009,S$134,'Employee Mapping'!$L$10:$L$2009,S$136)/COUNTA('Employee Mapping'!$G$10:$G$2009),""))</f>
        <v/>
      </c>
      <c r="T222" s="57">
        <f>IF(OR($A222="",T$136=""),"",IFERROR(COUNTIFS('Employee Mapping'!$J$10:$J$2009,$A222,'Employee Mapping'!$K$10:$K$2009,T$134,'Employee Mapping'!$L$10:$L$2009,T$136)/COUNTA('Employee Mapping'!$G$10:$G$2009),""))</f>
        <v/>
      </c>
      <c r="U222" s="57">
        <f>IF(OR($A222="",U$136=""),"",IFERROR(COUNTIFS('Employee Mapping'!$J$10:$J$2009,$A222,'Employee Mapping'!$K$10:$K$2009,U$134,'Employee Mapping'!$L$10:$L$2009,U$136)/COUNTA('Employee Mapping'!$G$10:$G$2009),""))</f>
        <v/>
      </c>
      <c r="V222" s="57">
        <f>IF(OR($A222="",V$136=""),"",IFERROR(COUNTIFS('Employee Mapping'!$J$10:$J$2009,$A222,'Employee Mapping'!$K$10:$K$2009,V$134,'Employee Mapping'!$L$10:$L$2009,V$136)/COUNTA('Employee Mapping'!$G$10:$G$2009),""))</f>
        <v/>
      </c>
      <c r="W222" s="57">
        <f>IF(OR($A222="",W$136=""),"",IFERROR(COUNTIFS('Employee Mapping'!$J$10:$J$2009,$A222,'Employee Mapping'!$K$10:$K$2009,W$134,'Employee Mapping'!$L$10:$L$2009,W$136)/COUNTA('Employee Mapping'!$G$10:$G$2009),""))</f>
        <v/>
      </c>
      <c r="X222" s="57">
        <f>IF(OR($A222="",X$136=""),"",IFERROR(COUNTIFS('Employee Mapping'!$J$10:$J$2009,$A222,'Employee Mapping'!$K$10:$K$2009,X$134,'Employee Mapping'!$L$10:$L$2009,X$136)/COUNTA('Employee Mapping'!$G$10:$G$2009),""))</f>
        <v/>
      </c>
      <c r="Y222" s="57">
        <f>IF(OR($A222="",Y$136=""),"",IFERROR(COUNTIFS('Employee Mapping'!$J$10:$J$2009,$A222,'Employee Mapping'!$K$10:$K$2009,Y$134,'Employee Mapping'!$L$10:$L$2009,Y$136)/COUNTA('Employee Mapping'!$G$10:$G$2009),""))</f>
        <v/>
      </c>
      <c r="Z222" s="57">
        <f>IF(OR($A222="",Z$136=""),"",IFERROR(COUNTIFS('Employee Mapping'!$J$10:$J$2009,$A222,'Employee Mapping'!$K$10:$K$2009,Z$134,'Employee Mapping'!$L$10:$L$2009,Z$136)/COUNTA('Employee Mapping'!$G$10:$G$2009),""))</f>
        <v/>
      </c>
      <c r="AA222" s="57">
        <f>IF(OR($A222="",AA$136=""),"",IFERROR(COUNTIFS('Employee Mapping'!$J$10:$J$2009,$A222,'Employee Mapping'!$K$10:$K$2009,AA$134,'Employee Mapping'!$L$10:$L$2009,AA$136)/COUNTA('Employee Mapping'!$G$10:$G$2009),""))</f>
        <v/>
      </c>
      <c r="AB222" s="57">
        <f>IF(OR($A222="",AB$136=""),"",IFERROR(COUNTIFS('Employee Mapping'!$J$10:$J$2009,$A222,'Employee Mapping'!$K$10:$K$2009,AB$134,'Employee Mapping'!$L$10:$L$2009,AB$136)/COUNTA('Employee Mapping'!$G$10:$G$2009),""))</f>
        <v/>
      </c>
      <c r="AC222" s="57">
        <f>IF(OR($A222="",AC$136=""),"",IFERROR(COUNTIFS('Employee Mapping'!$J$10:$J$2009,$A222,'Employee Mapping'!$K$10:$K$2009,AC$134,'Employee Mapping'!$L$10:$L$2009,AC$136)/COUNTA('Employee Mapping'!$G$10:$G$2009),""))</f>
        <v/>
      </c>
      <c r="AD222" s="57">
        <f>IF(OR($A222="",AD$136=""),"",IFERROR(COUNTIFS('Employee Mapping'!$J$10:$J$2009,$A222,'Employee Mapping'!$K$10:$K$2009,AD$134,'Employee Mapping'!$L$10:$L$2009,AD$136)/COUNTA('Employee Mapping'!$G$10:$G$2009),""))</f>
        <v/>
      </c>
      <c r="AE222" s="57">
        <f>IF(OR($A222="",AE$136=""),"",IFERROR(COUNTIFS('Employee Mapping'!$J$10:$J$2009,$A222,'Employee Mapping'!$K$10:$K$2009,AE$134,'Employee Mapping'!$L$10:$L$2009,AE$136)/COUNTA('Employee Mapping'!$G$10:$G$2009),""))</f>
        <v/>
      </c>
      <c r="AF222" s="57">
        <f>IF(OR($A222="",AF$136=""),"",IFERROR(COUNTIFS('Employee Mapping'!$J$10:$J$2009,$A222,'Employee Mapping'!$K$10:$K$2009,AF$134,'Employee Mapping'!$L$10:$L$2009,AF$136)/COUNTA('Employee Mapping'!$G$10:$G$2009),""))</f>
        <v/>
      </c>
      <c r="AG222" s="57">
        <f>IF(OR($A222="",AG$136=""),"",IFERROR(COUNTIFS('Employee Mapping'!$J$10:$J$2009,$A222,'Employee Mapping'!$K$10:$K$2009,AG$134,'Employee Mapping'!$L$10:$L$2009,AG$136)/COUNTA('Employee Mapping'!$G$10:$G$2009),""))</f>
        <v/>
      </c>
      <c r="AH222" s="57">
        <f>IF(OR($A222="",AH$136=""),"",IFERROR(COUNTIFS('Employee Mapping'!$J$10:$J$2009,$A222,'Employee Mapping'!$K$10:$K$2009,AH$134,'Employee Mapping'!$L$10:$L$2009,AH$136)/COUNTA('Employee Mapping'!$G$10:$G$2009),""))</f>
        <v/>
      </c>
      <c r="AI222" s="57">
        <f>IF(OR($A222="",AI$136=""),"",IFERROR(COUNTIFS('Employee Mapping'!$J$10:$J$2009,$A222,'Employee Mapping'!$K$10:$K$2009,AI$134,'Employee Mapping'!$L$10:$L$2009,AI$136)/COUNTA('Employee Mapping'!$G$10:$G$2009),""))</f>
        <v/>
      </c>
      <c r="AJ222" s="57">
        <f>IF(OR($A222="",AJ$136=""),"",IFERROR(COUNTIFS('Employee Mapping'!$J$10:$J$2009,$A222,'Employee Mapping'!$K$10:$K$2009,AJ$134,'Employee Mapping'!$L$10:$L$2009,AJ$136)/COUNTA('Employee Mapping'!$G$10:$G$2009),""))</f>
        <v/>
      </c>
      <c r="AK222" s="57">
        <f>IF(OR($A222="",AK$136=""),"",IFERROR(COUNTIFS('Employee Mapping'!$J$10:$J$2009,$A222,'Employee Mapping'!$K$10:$K$2009,AK$134,'Employee Mapping'!$L$10:$L$2009,AK$136)/COUNTA('Employee Mapping'!$G$10:$G$2009),""))</f>
        <v/>
      </c>
      <c r="AL222" s="57">
        <f>IF(OR($A222="",AL$136=""),"",IFERROR(COUNTIFS('Employee Mapping'!$J$10:$J$2009,$A222,'Employee Mapping'!$K$10:$K$2009,AL$134,'Employee Mapping'!$L$10:$L$2009,AL$136)/COUNTA('Employee Mapping'!$G$10:$G$2009),""))</f>
        <v/>
      </c>
      <c r="AM222" s="57">
        <f>IF(OR($A222="",AM$136=""),"",IFERROR(COUNTIFS('Employee Mapping'!$J$10:$J$2009,$A222,'Employee Mapping'!$K$10:$K$2009,AM$134,'Employee Mapping'!$L$10:$L$2009,AM$136)/COUNTA('Employee Mapping'!$G$10:$G$2009),""))</f>
        <v/>
      </c>
      <c r="AN222" s="57">
        <f>IF(OR($A222="",AN$136=""),"",IFERROR(COUNTIFS('Employee Mapping'!$J$10:$J$2009,$A222,'Employee Mapping'!$K$10:$K$2009,AN$134,'Employee Mapping'!$L$10:$L$2009,AN$136)/COUNTA('Employee Mapping'!$G$10:$G$2009),""))</f>
        <v/>
      </c>
      <c r="AO222" s="57">
        <f>IF(OR($A222="",AO$136=""),"",IFERROR(COUNTIFS('Employee Mapping'!$J$10:$J$2009,$A222,'Employee Mapping'!$K$10:$K$2009,AO$134,'Employee Mapping'!$L$10:$L$2009,AO$136)/COUNTA('Employee Mapping'!$G$10:$G$2009),""))</f>
        <v/>
      </c>
      <c r="AP222" s="57">
        <f>IF(OR($A222="",AP$136=""),"",IFERROR(COUNTIFS('Employee Mapping'!$J$10:$J$2009,$A222,'Employee Mapping'!$K$10:$K$2009,AP$134,'Employee Mapping'!$L$10:$L$2009,AP$136)/COUNTA('Employee Mapping'!$G$10:$G$2009),""))</f>
        <v/>
      </c>
      <c r="AQ222" s="57">
        <f>IF(OR($A222="",AQ$136=""),"",IFERROR(COUNTIFS('Employee Mapping'!$J$10:$J$2009,$A222,'Employee Mapping'!$K$10:$K$2009,AQ$134,'Employee Mapping'!$L$10:$L$2009,AQ$136)/COUNTA('Employee Mapping'!$G$10:$G$2009),""))</f>
        <v/>
      </c>
      <c r="AR222" s="57">
        <f>IF(OR($A222="",AR$136=""),"",IFERROR(COUNTIFS('Employee Mapping'!$J$10:$J$2009,$A222,'Employee Mapping'!$K$10:$K$2009,AR$134,'Employee Mapping'!$L$10:$L$2009,AR$136)/COUNTA('Employee Mapping'!$G$10:$G$2009),""))</f>
        <v/>
      </c>
      <c r="AS222" s="57">
        <f>IF(OR($A222="",AS$136=""),"",IFERROR(COUNTIFS('Employee Mapping'!$J$10:$J$2009,$A222,'Employee Mapping'!$K$10:$K$2009,AS$134,'Employee Mapping'!$L$10:$L$2009,AS$136)/COUNTA('Employee Mapping'!$G$10:$G$2009),""))</f>
        <v/>
      </c>
      <c r="AT222" s="57">
        <f>IF(OR($A222="",AT$136=""),"",IFERROR(COUNTIFS('Employee Mapping'!$J$10:$J$2009,$A222,'Employee Mapping'!$K$10:$K$2009,AT$134,'Employee Mapping'!$L$10:$L$2009,AT$136)/COUNTA('Employee Mapping'!$G$10:$G$2009),""))</f>
        <v/>
      </c>
      <c r="AU222" s="57">
        <f>IF(OR($A222="",AU$136=""),"",IFERROR(COUNTIFS('Employee Mapping'!$J$10:$J$2009,$A222,'Employee Mapping'!$K$10:$K$2009,AU$134,'Employee Mapping'!$L$10:$L$2009,AU$136)/COUNTA('Employee Mapping'!$G$10:$G$2009),""))</f>
        <v/>
      </c>
      <c r="AV222" s="57">
        <f>IF(OR($A222="",AV$136=""),"",IFERROR(COUNTIFS('Employee Mapping'!$J$10:$J$2009,$A222,'Employee Mapping'!$K$10:$K$2009,AV$134,'Employee Mapping'!$L$10:$L$2009,AV$136)/COUNTA('Employee Mapping'!$G$10:$G$2009),""))</f>
        <v/>
      </c>
      <c r="AW222" s="57">
        <f>IF(OR($A222="",AW$136=""),"",IFERROR(COUNTIFS('Employee Mapping'!$J$10:$J$2009,$A222,'Employee Mapping'!$K$10:$K$2009,AW$134,'Employee Mapping'!$L$10:$L$2009,AW$136)/COUNTA('Employee Mapping'!$G$10:$G$2009),""))</f>
        <v/>
      </c>
      <c r="AX222" s="57">
        <f>IF(OR($A222="",AX$136=""),"",IFERROR(COUNTIFS('Employee Mapping'!$J$10:$J$2009,$A222,'Employee Mapping'!$K$10:$K$2009,AX$134,'Employee Mapping'!$L$10:$L$2009,AX$136)/COUNTA('Employee Mapping'!$G$10:$G$2009),""))</f>
        <v/>
      </c>
      <c r="AY222" s="57">
        <f>IF(OR($A222="",AY$136=""),"",IFERROR(COUNTIFS('Employee Mapping'!$J$10:$J$2009,$A222,'Employee Mapping'!$K$10:$K$2009,AY$134,'Employee Mapping'!$L$10:$L$2009,AY$136)/COUNTA('Employee Mapping'!$G$10:$G$2009),""))</f>
        <v/>
      </c>
      <c r="AZ222" s="57">
        <f>IF(OR($A222="",AZ$136=""),"",IFERROR(COUNTIFS('Employee Mapping'!$J$10:$J$2009,$A222,'Employee Mapping'!$K$10:$K$2009,AZ$134,'Employee Mapping'!$L$10:$L$2009,AZ$136)/COUNTA('Employee Mapping'!$G$10:$G$2009),""))</f>
        <v/>
      </c>
      <c r="BA222" s="57">
        <f>IF(OR($A222="",BA$136=""),"",IFERROR(COUNTIFS('Employee Mapping'!$J$10:$J$2009,$A222,'Employee Mapping'!$K$10:$K$2009,BA$134,'Employee Mapping'!$L$10:$L$2009,BA$136)/COUNTA('Employee Mapping'!$G$10:$G$2009),""))</f>
        <v/>
      </c>
      <c r="BB222" s="57">
        <f>IF(OR($A222="",BB$136=""),"",IFERROR(COUNTIFS('Employee Mapping'!$J$10:$J$2009,$A222,'Employee Mapping'!$K$10:$K$2009,BB$134,'Employee Mapping'!$L$10:$L$2009,BB$136)/COUNTA('Employee Mapping'!$G$10:$G$2009),""))</f>
        <v/>
      </c>
      <c r="BC222" s="57">
        <f>IF(OR($A222="",BC$136=""),"",IFERROR(COUNTIFS('Employee Mapping'!$J$10:$J$2009,$A222,'Employee Mapping'!$K$10:$K$2009,BC$134,'Employee Mapping'!$L$10:$L$2009,BC$136)/COUNTA('Employee Mapping'!$G$10:$G$2009),""))</f>
        <v/>
      </c>
      <c r="BD222" s="57">
        <f>IF(OR($A222="",BD$136=""),"",IFERROR(COUNTIFS('Employee Mapping'!$J$10:$J$2009,$A222,'Employee Mapping'!$K$10:$K$2009,BD$134,'Employee Mapping'!$L$10:$L$2009,BD$136)/COUNTA('Employee Mapping'!$G$10:$G$2009),""))</f>
        <v/>
      </c>
      <c r="BE222" s="57">
        <f>IF(OR($A222="",BE$136=""),"",IFERROR(COUNTIFS('Employee Mapping'!$J$10:$J$2009,$A222,'Employee Mapping'!$K$10:$K$2009,BE$134,'Employee Mapping'!$L$10:$L$2009,BE$136)/COUNTA('Employee Mapping'!$G$10:$G$2009),""))</f>
        <v/>
      </c>
      <c r="BF222" s="57">
        <f>IF(OR($A222="",BF$136=""),"",IFERROR(COUNTIFS('Employee Mapping'!$J$10:$J$2009,$A222,'Employee Mapping'!$K$10:$K$2009,BF$134,'Employee Mapping'!$L$10:$L$2009,BF$136)/COUNTA('Employee Mapping'!$G$10:$G$2009),""))</f>
        <v/>
      </c>
      <c r="BG222" s="57">
        <f>IF(OR($A222="",BG$136=""),"",IFERROR(COUNTIFS('Employee Mapping'!$J$10:$J$2009,$A222,'Employee Mapping'!$K$10:$K$2009,BG$134,'Employee Mapping'!$L$10:$L$2009,BG$136)/COUNTA('Employee Mapping'!$G$10:$G$2009),""))</f>
        <v/>
      </c>
      <c r="BH222" s="57">
        <f>IF(OR($A222="",BH$136=""),"",IFERROR(COUNTIFS('Employee Mapping'!$J$10:$J$2009,$A222,'Employee Mapping'!$K$10:$K$2009,BH$134,'Employee Mapping'!$L$10:$L$2009,BH$136)/COUNTA('Employee Mapping'!$G$10:$G$2009),""))</f>
        <v/>
      </c>
      <c r="BI222" s="57">
        <f>IF(OR($A222="",BI$136=""),"",IFERROR(COUNTIFS('Employee Mapping'!$J$10:$J$2009,$A222,'Employee Mapping'!$K$10:$K$2009,BI$134,'Employee Mapping'!$L$10:$L$2009,BI$136)/COUNTA('Employee Mapping'!$G$10:$G$2009),""))</f>
        <v/>
      </c>
      <c r="BJ222" s="57">
        <f>IF(OR($A222="",BJ$136=""),"",IFERROR(COUNTIFS('Employee Mapping'!$J$10:$J$2009,$A222,'Employee Mapping'!$K$10:$K$2009,BJ$134,'Employee Mapping'!$L$10:$L$2009,BJ$136)/COUNTA('Employee Mapping'!$G$10:$G$2009),""))</f>
        <v/>
      </c>
      <c r="BK222" s="57">
        <f>IF(OR($A222="",BK$136=""),"",IFERROR(COUNTIFS('Employee Mapping'!$J$10:$J$2009,$A222,'Employee Mapping'!$K$10:$K$2009,BK$134,'Employee Mapping'!$L$10:$L$2009,BK$136)/COUNTA('Employee Mapping'!$G$10:$G$2009),""))</f>
        <v/>
      </c>
      <c r="BL222" s="57">
        <f>IF(OR($A222="",BL$136=""),"",IFERROR(COUNTIFS('Employee Mapping'!$J$10:$J$2009,$A222,'Employee Mapping'!$K$10:$K$2009,BL$134,'Employee Mapping'!$L$10:$L$2009,BL$136)/COUNTA('Employee Mapping'!$G$10:$G$2009),""))</f>
        <v/>
      </c>
      <c r="BM222" s="57">
        <f>IF(OR($A222="",BM$136=""),"",IFERROR(COUNTIFS('Employee Mapping'!$J$10:$J$2009,$A222,'Employee Mapping'!$K$10:$K$2009,BM$134,'Employee Mapping'!$L$10:$L$2009,BM$136)/COUNTA('Employee Mapping'!$G$10:$G$2009),""))</f>
        <v/>
      </c>
      <c r="BN222" s="57">
        <f>IF(OR($A222="",BN$136=""),"",IFERROR(COUNTIFS('Employee Mapping'!$J$10:$J$2009,$A222,'Employee Mapping'!$K$10:$K$2009,BN$134,'Employee Mapping'!$L$10:$L$2009,BN$136)/COUNTA('Employee Mapping'!$G$10:$G$2009),""))</f>
        <v/>
      </c>
      <c r="BO222" s="57">
        <f>IF(OR($A222="",BO$136=""),"",IFERROR(COUNTIFS('Employee Mapping'!$J$10:$J$2009,$A222,'Employee Mapping'!$K$10:$K$2009,BO$134,'Employee Mapping'!$L$10:$L$2009,BO$136)/COUNTA('Employee Mapping'!$G$10:$G$2009),""))</f>
        <v/>
      </c>
      <c r="BP222" s="57">
        <f>IF(OR($A222="",BP$136=""),"",IFERROR(COUNTIFS('Employee Mapping'!$J$10:$J$2009,$A222,'Employee Mapping'!$K$10:$K$2009,BP$134,'Employee Mapping'!$L$10:$L$2009,BP$136)/COUNTA('Employee Mapping'!$G$10:$G$2009),""))</f>
        <v/>
      </c>
      <c r="BQ222" s="57">
        <f>IF(OR($A222="",BQ$136=""),"",IFERROR(COUNTIFS('Employee Mapping'!$J$10:$J$2009,$A222,'Employee Mapping'!$K$10:$K$2009,BQ$134,'Employee Mapping'!$L$10:$L$2009,BQ$136)/COUNTA('Employee Mapping'!$G$10:$G$2009),""))</f>
        <v/>
      </c>
      <c r="BR222" s="57">
        <f>IF(OR($A222="",BR$136=""),"",IFERROR(COUNTIFS('Employee Mapping'!$J$10:$J$2009,$A222,'Employee Mapping'!$K$10:$K$2009,BR$134,'Employee Mapping'!$L$10:$L$2009,BR$136)/COUNTA('Employee Mapping'!$G$10:$G$2009),""))</f>
        <v/>
      </c>
      <c r="BS222" s="57">
        <f>IF(OR($A222="",BS$136=""),"",IFERROR(COUNTIFS('Employee Mapping'!$J$10:$J$2009,$A222,'Employee Mapping'!$K$10:$K$2009,BS$134,'Employee Mapping'!$L$10:$L$2009,BS$136)/COUNTA('Employee Mapping'!$G$10:$G$2009),""))</f>
        <v/>
      </c>
      <c r="BT222" s="57">
        <f>IF(OR($A222="",BT$136=""),"",IFERROR(COUNTIFS('Employee Mapping'!$J$10:$J$2009,$A222,'Employee Mapping'!$K$10:$K$2009,BT$134,'Employee Mapping'!$L$10:$L$2009,BT$136)/COUNTA('Employee Mapping'!$G$10:$G$2009),""))</f>
        <v/>
      </c>
      <c r="BU222" s="57">
        <f>IF(OR($A222="",BU$136=""),"",IFERROR(COUNTIFS('Employee Mapping'!$J$10:$J$2009,$A222,'Employee Mapping'!$K$10:$K$2009,BU$134,'Employee Mapping'!$L$10:$L$2009,BU$136)/COUNTA('Employee Mapping'!$G$10:$G$2009),""))</f>
        <v/>
      </c>
      <c r="BV222" s="57">
        <f>IF(OR($A222="",BV$136=""),"",IFERROR(COUNTIFS('Employee Mapping'!$J$10:$J$2009,$A222,'Employee Mapping'!$K$10:$K$2009,BV$134,'Employee Mapping'!$L$10:$L$2009,BV$136)/COUNTA('Employee Mapping'!$G$10:$G$2009),""))</f>
        <v/>
      </c>
      <c r="BW222" s="57">
        <f>IF(OR($A222="",BW$136=""),"",IFERROR(COUNTIFS('Employee Mapping'!$J$10:$J$2009,$A222,'Employee Mapping'!$K$10:$K$2009,BW$134,'Employee Mapping'!$L$10:$L$2009,BW$136)/COUNTA('Employee Mapping'!$G$10:$G$2009),""))</f>
        <v/>
      </c>
      <c r="BX222" s="57">
        <f>IF(OR($A222="",BX$136=""),"",IFERROR(COUNTIFS('Employee Mapping'!$J$10:$J$2009,$A222,'Employee Mapping'!$K$10:$K$2009,BX$134,'Employee Mapping'!$L$10:$L$2009,BX$136)/COUNTA('Employee Mapping'!$G$10:$G$2009),""))</f>
        <v/>
      </c>
      <c r="BY222" s="57">
        <f>IF(OR($A222="",BY$136=""),"",IFERROR(COUNTIFS('Employee Mapping'!$J$10:$J$2009,$A222,'Employee Mapping'!$K$10:$K$2009,BY$134,'Employee Mapping'!$L$10:$L$2009,BY$136)/COUNTA('Employee Mapping'!$G$10:$G$2009),""))</f>
        <v/>
      </c>
      <c r="BZ222" s="57">
        <f>IF(OR($A222="",BZ$136=""),"",IFERROR(COUNTIFS('Employee Mapping'!$J$10:$J$2009,$A222,'Employee Mapping'!$K$10:$K$2009,BZ$134,'Employee Mapping'!$L$10:$L$2009,BZ$136)/COUNTA('Employee Mapping'!$G$10:$G$2009),""))</f>
        <v/>
      </c>
      <c r="CA222" s="57">
        <f>IF(OR($A222="",CA$136=""),"",IFERROR(COUNTIFS('Employee Mapping'!$J$10:$J$2009,$A222,'Employee Mapping'!$K$10:$K$2009,CA$134,'Employee Mapping'!$L$10:$L$2009,CA$136)/COUNTA('Employee Mapping'!$G$10:$G$2009),""))</f>
        <v/>
      </c>
      <c r="CB222" s="57">
        <f>IF(OR($A222="",CB$136=""),"",IFERROR(COUNTIFS('Employee Mapping'!$J$10:$J$2009,$A222,'Employee Mapping'!$K$10:$K$2009,CB$134,'Employee Mapping'!$L$10:$L$2009,CB$136)/COUNTA('Employee Mapping'!$G$10:$G$2009),""))</f>
        <v/>
      </c>
      <c r="CC222" s="57">
        <f>IF(OR($A222="",CC$136=""),"",IFERROR(COUNTIFS('Employee Mapping'!$J$10:$J$2009,$A222,'Employee Mapping'!$K$10:$K$2009,CC$134,'Employee Mapping'!$L$10:$L$2009,CC$136)/COUNTA('Employee Mapping'!$G$10:$G$2009),""))</f>
        <v/>
      </c>
      <c r="CD222" s="57">
        <f>IF(OR($A222="",CD$136=""),"",IFERROR(COUNTIFS('Employee Mapping'!$J$10:$J$2009,$A222,'Employee Mapping'!$K$10:$K$2009,CD$134,'Employee Mapping'!$L$10:$L$2009,CD$136)/COUNTA('Employee Mapping'!$G$10:$G$2009),""))</f>
        <v/>
      </c>
      <c r="CE222" s="57">
        <f>IF(OR($A222="",CE$136=""),"",IFERROR(COUNTIFS('Employee Mapping'!$J$10:$J$2009,$A222,'Employee Mapping'!$K$10:$K$2009,CE$134,'Employee Mapping'!$L$10:$L$2009,CE$136)/COUNTA('Employee Mapping'!$G$10:$G$2009),""))</f>
        <v/>
      </c>
      <c r="CF222" s="57">
        <f>IF(OR($A222="",CF$136=""),"",IFERROR(COUNTIFS('Employee Mapping'!$J$10:$J$2009,$A222,'Employee Mapping'!$K$10:$K$2009,CF$134,'Employee Mapping'!$L$10:$L$2009,CF$136)/COUNTA('Employee Mapping'!$G$10:$G$2009),""))</f>
        <v/>
      </c>
      <c r="CG222" s="57">
        <f>IF(OR($A222="",CG$136=""),"",IFERROR(COUNTIFS('Employee Mapping'!$J$10:$J$2009,$A222,'Employee Mapping'!$K$10:$K$2009,CG$134,'Employee Mapping'!$L$10:$L$2009,CG$136)/COUNTA('Employee Mapping'!$G$10:$G$2009),""))</f>
        <v/>
      </c>
      <c r="CH222" s="57">
        <f>IF(OR($A222="",CH$136=""),"",IFERROR(COUNTIFS('Employee Mapping'!$J$10:$J$2009,$A222,'Employee Mapping'!$K$10:$K$2009,CH$134,'Employee Mapping'!$L$10:$L$2009,CH$136)/COUNTA('Employee Mapping'!$G$10:$G$2009),""))</f>
        <v/>
      </c>
      <c r="CI222" s="57">
        <f>IF(OR($A222="",CI$136=""),"",IFERROR(COUNTIFS('Employee Mapping'!$J$10:$J$2009,$A222,'Employee Mapping'!$K$10:$K$2009,CI$134,'Employee Mapping'!$L$10:$L$2009,CI$136)/COUNTA('Employee Mapping'!$G$10:$G$2009),""))</f>
        <v/>
      </c>
      <c r="CJ222" s="57">
        <f>IF(OR($A222="",CJ$136=""),"",IFERROR(COUNTIFS('Employee Mapping'!$J$10:$J$2009,$A222,'Employee Mapping'!$K$10:$K$2009,CJ$134,'Employee Mapping'!$L$10:$L$2009,CJ$136)/COUNTA('Employee Mapping'!$G$10:$G$2009),""))</f>
        <v/>
      </c>
      <c r="CK222" s="57">
        <f>IF(OR($A222="",CK$136=""),"",IFERROR(COUNTIFS('Employee Mapping'!$J$10:$J$2009,$A222,'Employee Mapping'!$K$10:$K$2009,CK$134,'Employee Mapping'!$L$10:$L$2009,CK$136)/COUNTA('Employee Mapping'!$G$10:$G$2009),""))</f>
        <v/>
      </c>
      <c r="CL222" s="57">
        <f>IF(OR($A222="",CL$136=""),"",IFERROR(COUNTIFS('Employee Mapping'!$J$10:$J$2009,$A222,'Employee Mapping'!$K$10:$K$2009,CL$134,'Employee Mapping'!$L$10:$L$2009,CL$136)/COUNTA('Employee Mapping'!$G$10:$G$2009),""))</f>
        <v/>
      </c>
      <c r="CM222" s="57">
        <f>IF(OR($A222="",CM$136=""),"",IFERROR(COUNTIFS('Employee Mapping'!$J$10:$J$2009,$A222,'Employee Mapping'!$K$10:$K$2009,CM$134,'Employee Mapping'!$L$10:$L$2009,CM$136)/COUNTA('Employee Mapping'!$G$10:$G$2009),""))</f>
        <v/>
      </c>
      <c r="CN222" s="57">
        <f>IF(OR($A222="",CN$136=""),"",IFERROR(COUNTIFS('Employee Mapping'!$J$10:$J$2009,$A222,'Employee Mapping'!$K$10:$K$2009,CN$134,'Employee Mapping'!$L$10:$L$2009,CN$136)/COUNTA('Employee Mapping'!$G$10:$G$2009),""))</f>
        <v/>
      </c>
      <c r="CO222" s="57">
        <f>IF(OR($A222="",CO$136=""),"",IFERROR(COUNTIFS('Employee Mapping'!$J$10:$J$2009,$A222,'Employee Mapping'!$K$10:$K$2009,CO$134,'Employee Mapping'!$L$10:$L$2009,CO$136)/COUNTA('Employee Mapping'!$G$10:$G$2009),""))</f>
        <v/>
      </c>
      <c r="CP222" s="57">
        <f>IF(OR($A222="",CP$136=""),"",IFERROR(COUNTIFS('Employee Mapping'!$J$10:$J$2009,$A222,'Employee Mapping'!$K$10:$K$2009,CP$134,'Employee Mapping'!$L$10:$L$2009,CP$136)/COUNTA('Employee Mapping'!$G$10:$G$2009),""))</f>
        <v/>
      </c>
      <c r="CQ222" s="57">
        <f>IF(OR($A222="",CQ$136=""),"",IFERROR(COUNTIFS('Employee Mapping'!$J$10:$J$2009,$A222,'Employee Mapping'!$K$10:$K$2009,CQ$134,'Employee Mapping'!$L$10:$L$2009,CQ$136)/COUNTA('Employee Mapping'!$G$10:$G$2009),""))</f>
        <v/>
      </c>
      <c r="CR222" s="57">
        <f>IF(OR($A222="",CR$136=""),"",IFERROR(COUNTIFS('Employee Mapping'!$J$10:$J$2009,$A222,'Employee Mapping'!$K$10:$K$2009,CR$134,'Employee Mapping'!$L$10:$L$2009,CR$136)/COUNTA('Employee Mapping'!$G$10:$G$2009),""))</f>
        <v/>
      </c>
      <c r="CS222" s="57">
        <f>IF(OR($A222="",CS$136=""),"",IFERROR(COUNTIFS('Employee Mapping'!$J$10:$J$2009,$A222,'Employee Mapping'!$K$10:$K$2009,CS$134,'Employee Mapping'!$L$10:$L$2009,CS$136)/COUNTA('Employee Mapping'!$G$10:$G$2009),""))</f>
        <v/>
      </c>
      <c r="CT222" s="57">
        <f>IF(OR($A222="",CT$136=""),"",IFERROR(COUNTIFS('Employee Mapping'!$J$10:$J$2009,$A222,'Employee Mapping'!$K$10:$K$2009,CT$134,'Employee Mapping'!$L$10:$L$2009,CT$136)/COUNTA('Employee Mapping'!$G$10:$G$2009),""))</f>
        <v/>
      </c>
      <c r="CU222" s="58">
        <f>IF($A222="","",SUM(C222:CT222))</f>
        <v/>
      </c>
    </row>
    <row r="223">
      <c r="A223">
        <f>IF(SETUP!$C234="","",SETUP!$C234)</f>
        <v/>
      </c>
      <c r="B223" s="9">
        <f>IF(SETUP!$C234="","",SETUP!$B234&amp;" / "&amp;SETUP!$D234)</f>
        <v/>
      </c>
      <c r="C223" s="57">
        <f>IF(OR($A223="",C$136=""),"",IFERROR(COUNTIFS('Employee Mapping'!$J$10:$J$2009,$A223,'Employee Mapping'!$K$10:$K$2009,C$134,'Employee Mapping'!$L$10:$L$2009,C$136)/COUNTA('Employee Mapping'!$G$10:$G$2009),""))</f>
        <v/>
      </c>
      <c r="D223" s="57">
        <f>IF(OR($A223="",D$136=""),"",IFERROR(COUNTIFS('Employee Mapping'!$J$10:$J$2009,$A223,'Employee Mapping'!$K$10:$K$2009,D$134,'Employee Mapping'!$L$10:$L$2009,D$136)/COUNTA('Employee Mapping'!$G$10:$G$2009),""))</f>
        <v/>
      </c>
      <c r="E223" s="57">
        <f>IF(OR($A223="",E$136=""),"",IFERROR(COUNTIFS('Employee Mapping'!$J$10:$J$2009,$A223,'Employee Mapping'!$K$10:$K$2009,E$134,'Employee Mapping'!$L$10:$L$2009,E$136)/COUNTA('Employee Mapping'!$G$10:$G$2009),""))</f>
        <v/>
      </c>
      <c r="F223" s="57">
        <f>IF(OR($A223="",F$136=""),"",IFERROR(COUNTIFS('Employee Mapping'!$J$10:$J$2009,$A223,'Employee Mapping'!$K$10:$K$2009,F$134,'Employee Mapping'!$L$10:$L$2009,F$136)/COUNTA('Employee Mapping'!$G$10:$G$2009),""))</f>
        <v/>
      </c>
      <c r="G223" s="57">
        <f>IF(OR($A223="",G$136=""),"",IFERROR(COUNTIFS('Employee Mapping'!$J$10:$J$2009,$A223,'Employee Mapping'!$K$10:$K$2009,G$134,'Employee Mapping'!$L$10:$L$2009,G$136)/COUNTA('Employee Mapping'!$G$10:$G$2009),""))</f>
        <v/>
      </c>
      <c r="H223" s="57">
        <f>IF(OR($A223="",H$136=""),"",IFERROR(COUNTIFS('Employee Mapping'!$J$10:$J$2009,$A223,'Employee Mapping'!$K$10:$K$2009,H$134,'Employee Mapping'!$L$10:$L$2009,H$136)/COUNTA('Employee Mapping'!$G$10:$G$2009),""))</f>
        <v/>
      </c>
      <c r="I223" s="57">
        <f>IF(OR($A223="",I$136=""),"",IFERROR(COUNTIFS('Employee Mapping'!$J$10:$J$2009,$A223,'Employee Mapping'!$K$10:$K$2009,I$134,'Employee Mapping'!$L$10:$L$2009,I$136)/COUNTA('Employee Mapping'!$G$10:$G$2009),""))</f>
        <v/>
      </c>
      <c r="J223" s="57">
        <f>IF(OR($A223="",J$136=""),"",IFERROR(COUNTIFS('Employee Mapping'!$J$10:$J$2009,$A223,'Employee Mapping'!$K$10:$K$2009,J$134,'Employee Mapping'!$L$10:$L$2009,J$136)/COUNTA('Employee Mapping'!$G$10:$G$2009),""))</f>
        <v/>
      </c>
      <c r="K223" s="57">
        <f>IF(OR($A223="",K$136=""),"",IFERROR(COUNTIFS('Employee Mapping'!$J$10:$J$2009,$A223,'Employee Mapping'!$K$10:$K$2009,K$134,'Employee Mapping'!$L$10:$L$2009,K$136)/COUNTA('Employee Mapping'!$G$10:$G$2009),""))</f>
        <v/>
      </c>
      <c r="L223" s="57">
        <f>IF(OR($A223="",L$136=""),"",IFERROR(COUNTIFS('Employee Mapping'!$J$10:$J$2009,$A223,'Employee Mapping'!$K$10:$K$2009,L$134,'Employee Mapping'!$L$10:$L$2009,L$136)/COUNTA('Employee Mapping'!$G$10:$G$2009),""))</f>
        <v/>
      </c>
      <c r="M223" s="57">
        <f>IF(OR($A223="",M$136=""),"",IFERROR(COUNTIFS('Employee Mapping'!$J$10:$J$2009,$A223,'Employee Mapping'!$K$10:$K$2009,M$134,'Employee Mapping'!$L$10:$L$2009,M$136)/COUNTA('Employee Mapping'!$G$10:$G$2009),""))</f>
        <v/>
      </c>
      <c r="N223" s="57">
        <f>IF(OR($A223="",N$136=""),"",IFERROR(COUNTIFS('Employee Mapping'!$J$10:$J$2009,$A223,'Employee Mapping'!$K$10:$K$2009,N$134,'Employee Mapping'!$L$10:$L$2009,N$136)/COUNTA('Employee Mapping'!$G$10:$G$2009),""))</f>
        <v/>
      </c>
      <c r="O223" s="57">
        <f>IF(OR($A223="",O$136=""),"",IFERROR(COUNTIFS('Employee Mapping'!$J$10:$J$2009,$A223,'Employee Mapping'!$K$10:$K$2009,O$134,'Employee Mapping'!$L$10:$L$2009,O$136)/COUNTA('Employee Mapping'!$G$10:$G$2009),""))</f>
        <v/>
      </c>
      <c r="P223" s="57">
        <f>IF(OR($A223="",P$136=""),"",IFERROR(COUNTIFS('Employee Mapping'!$J$10:$J$2009,$A223,'Employee Mapping'!$K$10:$K$2009,P$134,'Employee Mapping'!$L$10:$L$2009,P$136)/COUNTA('Employee Mapping'!$G$10:$G$2009),""))</f>
        <v/>
      </c>
      <c r="Q223" s="57">
        <f>IF(OR($A223="",Q$136=""),"",IFERROR(COUNTIFS('Employee Mapping'!$J$10:$J$2009,$A223,'Employee Mapping'!$K$10:$K$2009,Q$134,'Employee Mapping'!$L$10:$L$2009,Q$136)/COUNTA('Employee Mapping'!$G$10:$G$2009),""))</f>
        <v/>
      </c>
      <c r="R223" s="57">
        <f>IF(OR($A223="",R$136=""),"",IFERROR(COUNTIFS('Employee Mapping'!$J$10:$J$2009,$A223,'Employee Mapping'!$K$10:$K$2009,R$134,'Employee Mapping'!$L$10:$L$2009,R$136)/COUNTA('Employee Mapping'!$G$10:$G$2009),""))</f>
        <v/>
      </c>
      <c r="S223" s="57">
        <f>IF(OR($A223="",S$136=""),"",IFERROR(COUNTIFS('Employee Mapping'!$J$10:$J$2009,$A223,'Employee Mapping'!$K$10:$K$2009,S$134,'Employee Mapping'!$L$10:$L$2009,S$136)/COUNTA('Employee Mapping'!$G$10:$G$2009),""))</f>
        <v/>
      </c>
      <c r="T223" s="57">
        <f>IF(OR($A223="",T$136=""),"",IFERROR(COUNTIFS('Employee Mapping'!$J$10:$J$2009,$A223,'Employee Mapping'!$K$10:$K$2009,T$134,'Employee Mapping'!$L$10:$L$2009,T$136)/COUNTA('Employee Mapping'!$G$10:$G$2009),""))</f>
        <v/>
      </c>
      <c r="U223" s="57">
        <f>IF(OR($A223="",U$136=""),"",IFERROR(COUNTIFS('Employee Mapping'!$J$10:$J$2009,$A223,'Employee Mapping'!$K$10:$K$2009,U$134,'Employee Mapping'!$L$10:$L$2009,U$136)/COUNTA('Employee Mapping'!$G$10:$G$2009),""))</f>
        <v/>
      </c>
      <c r="V223" s="57">
        <f>IF(OR($A223="",V$136=""),"",IFERROR(COUNTIFS('Employee Mapping'!$J$10:$J$2009,$A223,'Employee Mapping'!$K$10:$K$2009,V$134,'Employee Mapping'!$L$10:$L$2009,V$136)/COUNTA('Employee Mapping'!$G$10:$G$2009),""))</f>
        <v/>
      </c>
      <c r="W223" s="57">
        <f>IF(OR($A223="",W$136=""),"",IFERROR(COUNTIFS('Employee Mapping'!$J$10:$J$2009,$A223,'Employee Mapping'!$K$10:$K$2009,W$134,'Employee Mapping'!$L$10:$L$2009,W$136)/COUNTA('Employee Mapping'!$G$10:$G$2009),""))</f>
        <v/>
      </c>
      <c r="X223" s="57">
        <f>IF(OR($A223="",X$136=""),"",IFERROR(COUNTIFS('Employee Mapping'!$J$10:$J$2009,$A223,'Employee Mapping'!$K$10:$K$2009,X$134,'Employee Mapping'!$L$10:$L$2009,X$136)/COUNTA('Employee Mapping'!$G$10:$G$2009),""))</f>
        <v/>
      </c>
      <c r="Y223" s="57">
        <f>IF(OR($A223="",Y$136=""),"",IFERROR(COUNTIFS('Employee Mapping'!$J$10:$J$2009,$A223,'Employee Mapping'!$K$10:$K$2009,Y$134,'Employee Mapping'!$L$10:$L$2009,Y$136)/COUNTA('Employee Mapping'!$G$10:$G$2009),""))</f>
        <v/>
      </c>
      <c r="Z223" s="57">
        <f>IF(OR($A223="",Z$136=""),"",IFERROR(COUNTIFS('Employee Mapping'!$J$10:$J$2009,$A223,'Employee Mapping'!$K$10:$K$2009,Z$134,'Employee Mapping'!$L$10:$L$2009,Z$136)/COUNTA('Employee Mapping'!$G$10:$G$2009),""))</f>
        <v/>
      </c>
      <c r="AA223" s="57">
        <f>IF(OR($A223="",AA$136=""),"",IFERROR(COUNTIFS('Employee Mapping'!$J$10:$J$2009,$A223,'Employee Mapping'!$K$10:$K$2009,AA$134,'Employee Mapping'!$L$10:$L$2009,AA$136)/COUNTA('Employee Mapping'!$G$10:$G$2009),""))</f>
        <v/>
      </c>
      <c r="AB223" s="57">
        <f>IF(OR($A223="",AB$136=""),"",IFERROR(COUNTIFS('Employee Mapping'!$J$10:$J$2009,$A223,'Employee Mapping'!$K$10:$K$2009,AB$134,'Employee Mapping'!$L$10:$L$2009,AB$136)/COUNTA('Employee Mapping'!$G$10:$G$2009),""))</f>
        <v/>
      </c>
      <c r="AC223" s="57">
        <f>IF(OR($A223="",AC$136=""),"",IFERROR(COUNTIFS('Employee Mapping'!$J$10:$J$2009,$A223,'Employee Mapping'!$K$10:$K$2009,AC$134,'Employee Mapping'!$L$10:$L$2009,AC$136)/COUNTA('Employee Mapping'!$G$10:$G$2009),""))</f>
        <v/>
      </c>
      <c r="AD223" s="57">
        <f>IF(OR($A223="",AD$136=""),"",IFERROR(COUNTIFS('Employee Mapping'!$J$10:$J$2009,$A223,'Employee Mapping'!$K$10:$K$2009,AD$134,'Employee Mapping'!$L$10:$L$2009,AD$136)/COUNTA('Employee Mapping'!$G$10:$G$2009),""))</f>
        <v/>
      </c>
      <c r="AE223" s="57">
        <f>IF(OR($A223="",AE$136=""),"",IFERROR(COUNTIFS('Employee Mapping'!$J$10:$J$2009,$A223,'Employee Mapping'!$K$10:$K$2009,AE$134,'Employee Mapping'!$L$10:$L$2009,AE$136)/COUNTA('Employee Mapping'!$G$10:$G$2009),""))</f>
        <v/>
      </c>
      <c r="AF223" s="57">
        <f>IF(OR($A223="",AF$136=""),"",IFERROR(COUNTIFS('Employee Mapping'!$J$10:$J$2009,$A223,'Employee Mapping'!$K$10:$K$2009,AF$134,'Employee Mapping'!$L$10:$L$2009,AF$136)/COUNTA('Employee Mapping'!$G$10:$G$2009),""))</f>
        <v/>
      </c>
      <c r="AG223" s="57">
        <f>IF(OR($A223="",AG$136=""),"",IFERROR(COUNTIFS('Employee Mapping'!$J$10:$J$2009,$A223,'Employee Mapping'!$K$10:$K$2009,AG$134,'Employee Mapping'!$L$10:$L$2009,AG$136)/COUNTA('Employee Mapping'!$G$10:$G$2009),""))</f>
        <v/>
      </c>
      <c r="AH223" s="57">
        <f>IF(OR($A223="",AH$136=""),"",IFERROR(COUNTIFS('Employee Mapping'!$J$10:$J$2009,$A223,'Employee Mapping'!$K$10:$K$2009,AH$134,'Employee Mapping'!$L$10:$L$2009,AH$136)/COUNTA('Employee Mapping'!$G$10:$G$2009),""))</f>
        <v/>
      </c>
      <c r="AI223" s="57">
        <f>IF(OR($A223="",AI$136=""),"",IFERROR(COUNTIFS('Employee Mapping'!$J$10:$J$2009,$A223,'Employee Mapping'!$K$10:$K$2009,AI$134,'Employee Mapping'!$L$10:$L$2009,AI$136)/COUNTA('Employee Mapping'!$G$10:$G$2009),""))</f>
        <v/>
      </c>
      <c r="AJ223" s="57">
        <f>IF(OR($A223="",AJ$136=""),"",IFERROR(COUNTIFS('Employee Mapping'!$J$10:$J$2009,$A223,'Employee Mapping'!$K$10:$K$2009,AJ$134,'Employee Mapping'!$L$10:$L$2009,AJ$136)/COUNTA('Employee Mapping'!$G$10:$G$2009),""))</f>
        <v/>
      </c>
      <c r="AK223" s="57">
        <f>IF(OR($A223="",AK$136=""),"",IFERROR(COUNTIFS('Employee Mapping'!$J$10:$J$2009,$A223,'Employee Mapping'!$K$10:$K$2009,AK$134,'Employee Mapping'!$L$10:$L$2009,AK$136)/COUNTA('Employee Mapping'!$G$10:$G$2009),""))</f>
        <v/>
      </c>
      <c r="AL223" s="57">
        <f>IF(OR($A223="",AL$136=""),"",IFERROR(COUNTIFS('Employee Mapping'!$J$10:$J$2009,$A223,'Employee Mapping'!$K$10:$K$2009,AL$134,'Employee Mapping'!$L$10:$L$2009,AL$136)/COUNTA('Employee Mapping'!$G$10:$G$2009),""))</f>
        <v/>
      </c>
      <c r="AM223" s="57">
        <f>IF(OR($A223="",AM$136=""),"",IFERROR(COUNTIFS('Employee Mapping'!$J$10:$J$2009,$A223,'Employee Mapping'!$K$10:$K$2009,AM$134,'Employee Mapping'!$L$10:$L$2009,AM$136)/COUNTA('Employee Mapping'!$G$10:$G$2009),""))</f>
        <v/>
      </c>
      <c r="AN223" s="57">
        <f>IF(OR($A223="",AN$136=""),"",IFERROR(COUNTIFS('Employee Mapping'!$J$10:$J$2009,$A223,'Employee Mapping'!$K$10:$K$2009,AN$134,'Employee Mapping'!$L$10:$L$2009,AN$136)/COUNTA('Employee Mapping'!$G$10:$G$2009),""))</f>
        <v/>
      </c>
      <c r="AO223" s="57">
        <f>IF(OR($A223="",AO$136=""),"",IFERROR(COUNTIFS('Employee Mapping'!$J$10:$J$2009,$A223,'Employee Mapping'!$K$10:$K$2009,AO$134,'Employee Mapping'!$L$10:$L$2009,AO$136)/COUNTA('Employee Mapping'!$G$10:$G$2009),""))</f>
        <v/>
      </c>
      <c r="AP223" s="57">
        <f>IF(OR($A223="",AP$136=""),"",IFERROR(COUNTIFS('Employee Mapping'!$J$10:$J$2009,$A223,'Employee Mapping'!$K$10:$K$2009,AP$134,'Employee Mapping'!$L$10:$L$2009,AP$136)/COUNTA('Employee Mapping'!$G$10:$G$2009),""))</f>
        <v/>
      </c>
      <c r="AQ223" s="57">
        <f>IF(OR($A223="",AQ$136=""),"",IFERROR(COUNTIFS('Employee Mapping'!$J$10:$J$2009,$A223,'Employee Mapping'!$K$10:$K$2009,AQ$134,'Employee Mapping'!$L$10:$L$2009,AQ$136)/COUNTA('Employee Mapping'!$G$10:$G$2009),""))</f>
        <v/>
      </c>
      <c r="AR223" s="57">
        <f>IF(OR($A223="",AR$136=""),"",IFERROR(COUNTIFS('Employee Mapping'!$J$10:$J$2009,$A223,'Employee Mapping'!$K$10:$K$2009,AR$134,'Employee Mapping'!$L$10:$L$2009,AR$136)/COUNTA('Employee Mapping'!$G$10:$G$2009),""))</f>
        <v/>
      </c>
      <c r="AS223" s="57">
        <f>IF(OR($A223="",AS$136=""),"",IFERROR(COUNTIFS('Employee Mapping'!$J$10:$J$2009,$A223,'Employee Mapping'!$K$10:$K$2009,AS$134,'Employee Mapping'!$L$10:$L$2009,AS$136)/COUNTA('Employee Mapping'!$G$10:$G$2009),""))</f>
        <v/>
      </c>
      <c r="AT223" s="57">
        <f>IF(OR($A223="",AT$136=""),"",IFERROR(COUNTIFS('Employee Mapping'!$J$10:$J$2009,$A223,'Employee Mapping'!$K$10:$K$2009,AT$134,'Employee Mapping'!$L$10:$L$2009,AT$136)/COUNTA('Employee Mapping'!$G$10:$G$2009),""))</f>
        <v/>
      </c>
      <c r="AU223" s="57">
        <f>IF(OR($A223="",AU$136=""),"",IFERROR(COUNTIFS('Employee Mapping'!$J$10:$J$2009,$A223,'Employee Mapping'!$K$10:$K$2009,AU$134,'Employee Mapping'!$L$10:$L$2009,AU$136)/COUNTA('Employee Mapping'!$G$10:$G$2009),""))</f>
        <v/>
      </c>
      <c r="AV223" s="57">
        <f>IF(OR($A223="",AV$136=""),"",IFERROR(COUNTIFS('Employee Mapping'!$J$10:$J$2009,$A223,'Employee Mapping'!$K$10:$K$2009,AV$134,'Employee Mapping'!$L$10:$L$2009,AV$136)/COUNTA('Employee Mapping'!$G$10:$G$2009),""))</f>
        <v/>
      </c>
      <c r="AW223" s="57">
        <f>IF(OR($A223="",AW$136=""),"",IFERROR(COUNTIFS('Employee Mapping'!$J$10:$J$2009,$A223,'Employee Mapping'!$K$10:$K$2009,AW$134,'Employee Mapping'!$L$10:$L$2009,AW$136)/COUNTA('Employee Mapping'!$G$10:$G$2009),""))</f>
        <v/>
      </c>
      <c r="AX223" s="57">
        <f>IF(OR($A223="",AX$136=""),"",IFERROR(COUNTIFS('Employee Mapping'!$J$10:$J$2009,$A223,'Employee Mapping'!$K$10:$K$2009,AX$134,'Employee Mapping'!$L$10:$L$2009,AX$136)/COUNTA('Employee Mapping'!$G$10:$G$2009),""))</f>
        <v/>
      </c>
      <c r="AY223" s="57">
        <f>IF(OR($A223="",AY$136=""),"",IFERROR(COUNTIFS('Employee Mapping'!$J$10:$J$2009,$A223,'Employee Mapping'!$K$10:$K$2009,AY$134,'Employee Mapping'!$L$10:$L$2009,AY$136)/COUNTA('Employee Mapping'!$G$10:$G$2009),""))</f>
        <v/>
      </c>
      <c r="AZ223" s="57">
        <f>IF(OR($A223="",AZ$136=""),"",IFERROR(COUNTIFS('Employee Mapping'!$J$10:$J$2009,$A223,'Employee Mapping'!$K$10:$K$2009,AZ$134,'Employee Mapping'!$L$10:$L$2009,AZ$136)/COUNTA('Employee Mapping'!$G$10:$G$2009),""))</f>
        <v/>
      </c>
      <c r="BA223" s="57">
        <f>IF(OR($A223="",BA$136=""),"",IFERROR(COUNTIFS('Employee Mapping'!$J$10:$J$2009,$A223,'Employee Mapping'!$K$10:$K$2009,BA$134,'Employee Mapping'!$L$10:$L$2009,BA$136)/COUNTA('Employee Mapping'!$G$10:$G$2009),""))</f>
        <v/>
      </c>
      <c r="BB223" s="57">
        <f>IF(OR($A223="",BB$136=""),"",IFERROR(COUNTIFS('Employee Mapping'!$J$10:$J$2009,$A223,'Employee Mapping'!$K$10:$K$2009,BB$134,'Employee Mapping'!$L$10:$L$2009,BB$136)/COUNTA('Employee Mapping'!$G$10:$G$2009),""))</f>
        <v/>
      </c>
      <c r="BC223" s="57">
        <f>IF(OR($A223="",BC$136=""),"",IFERROR(COUNTIFS('Employee Mapping'!$J$10:$J$2009,$A223,'Employee Mapping'!$K$10:$K$2009,BC$134,'Employee Mapping'!$L$10:$L$2009,BC$136)/COUNTA('Employee Mapping'!$G$10:$G$2009),""))</f>
        <v/>
      </c>
      <c r="BD223" s="57">
        <f>IF(OR($A223="",BD$136=""),"",IFERROR(COUNTIFS('Employee Mapping'!$J$10:$J$2009,$A223,'Employee Mapping'!$K$10:$K$2009,BD$134,'Employee Mapping'!$L$10:$L$2009,BD$136)/COUNTA('Employee Mapping'!$G$10:$G$2009),""))</f>
        <v/>
      </c>
      <c r="BE223" s="57">
        <f>IF(OR($A223="",BE$136=""),"",IFERROR(COUNTIFS('Employee Mapping'!$J$10:$J$2009,$A223,'Employee Mapping'!$K$10:$K$2009,BE$134,'Employee Mapping'!$L$10:$L$2009,BE$136)/COUNTA('Employee Mapping'!$G$10:$G$2009),""))</f>
        <v/>
      </c>
      <c r="BF223" s="57">
        <f>IF(OR($A223="",BF$136=""),"",IFERROR(COUNTIFS('Employee Mapping'!$J$10:$J$2009,$A223,'Employee Mapping'!$K$10:$K$2009,BF$134,'Employee Mapping'!$L$10:$L$2009,BF$136)/COUNTA('Employee Mapping'!$G$10:$G$2009),""))</f>
        <v/>
      </c>
      <c r="BG223" s="57">
        <f>IF(OR($A223="",BG$136=""),"",IFERROR(COUNTIFS('Employee Mapping'!$J$10:$J$2009,$A223,'Employee Mapping'!$K$10:$K$2009,BG$134,'Employee Mapping'!$L$10:$L$2009,BG$136)/COUNTA('Employee Mapping'!$G$10:$G$2009),""))</f>
        <v/>
      </c>
      <c r="BH223" s="57">
        <f>IF(OR($A223="",BH$136=""),"",IFERROR(COUNTIFS('Employee Mapping'!$J$10:$J$2009,$A223,'Employee Mapping'!$K$10:$K$2009,BH$134,'Employee Mapping'!$L$10:$L$2009,BH$136)/COUNTA('Employee Mapping'!$G$10:$G$2009),""))</f>
        <v/>
      </c>
      <c r="BI223" s="57">
        <f>IF(OR($A223="",BI$136=""),"",IFERROR(COUNTIFS('Employee Mapping'!$J$10:$J$2009,$A223,'Employee Mapping'!$K$10:$K$2009,BI$134,'Employee Mapping'!$L$10:$L$2009,BI$136)/COUNTA('Employee Mapping'!$G$10:$G$2009),""))</f>
        <v/>
      </c>
      <c r="BJ223" s="57">
        <f>IF(OR($A223="",BJ$136=""),"",IFERROR(COUNTIFS('Employee Mapping'!$J$10:$J$2009,$A223,'Employee Mapping'!$K$10:$K$2009,BJ$134,'Employee Mapping'!$L$10:$L$2009,BJ$136)/COUNTA('Employee Mapping'!$G$10:$G$2009),""))</f>
        <v/>
      </c>
      <c r="BK223" s="57">
        <f>IF(OR($A223="",BK$136=""),"",IFERROR(COUNTIFS('Employee Mapping'!$J$10:$J$2009,$A223,'Employee Mapping'!$K$10:$K$2009,BK$134,'Employee Mapping'!$L$10:$L$2009,BK$136)/COUNTA('Employee Mapping'!$G$10:$G$2009),""))</f>
        <v/>
      </c>
      <c r="BL223" s="57">
        <f>IF(OR($A223="",BL$136=""),"",IFERROR(COUNTIFS('Employee Mapping'!$J$10:$J$2009,$A223,'Employee Mapping'!$K$10:$K$2009,BL$134,'Employee Mapping'!$L$10:$L$2009,BL$136)/COUNTA('Employee Mapping'!$G$10:$G$2009),""))</f>
        <v/>
      </c>
      <c r="BM223" s="57">
        <f>IF(OR($A223="",BM$136=""),"",IFERROR(COUNTIFS('Employee Mapping'!$J$10:$J$2009,$A223,'Employee Mapping'!$K$10:$K$2009,BM$134,'Employee Mapping'!$L$10:$L$2009,BM$136)/COUNTA('Employee Mapping'!$G$10:$G$2009),""))</f>
        <v/>
      </c>
      <c r="BN223" s="57">
        <f>IF(OR($A223="",BN$136=""),"",IFERROR(COUNTIFS('Employee Mapping'!$J$10:$J$2009,$A223,'Employee Mapping'!$K$10:$K$2009,BN$134,'Employee Mapping'!$L$10:$L$2009,BN$136)/COUNTA('Employee Mapping'!$G$10:$G$2009),""))</f>
        <v/>
      </c>
      <c r="BO223" s="57">
        <f>IF(OR($A223="",BO$136=""),"",IFERROR(COUNTIFS('Employee Mapping'!$J$10:$J$2009,$A223,'Employee Mapping'!$K$10:$K$2009,BO$134,'Employee Mapping'!$L$10:$L$2009,BO$136)/COUNTA('Employee Mapping'!$G$10:$G$2009),""))</f>
        <v/>
      </c>
      <c r="BP223" s="57">
        <f>IF(OR($A223="",BP$136=""),"",IFERROR(COUNTIFS('Employee Mapping'!$J$10:$J$2009,$A223,'Employee Mapping'!$K$10:$K$2009,BP$134,'Employee Mapping'!$L$10:$L$2009,BP$136)/COUNTA('Employee Mapping'!$G$10:$G$2009),""))</f>
        <v/>
      </c>
      <c r="BQ223" s="57">
        <f>IF(OR($A223="",BQ$136=""),"",IFERROR(COUNTIFS('Employee Mapping'!$J$10:$J$2009,$A223,'Employee Mapping'!$K$10:$K$2009,BQ$134,'Employee Mapping'!$L$10:$L$2009,BQ$136)/COUNTA('Employee Mapping'!$G$10:$G$2009),""))</f>
        <v/>
      </c>
      <c r="BR223" s="57">
        <f>IF(OR($A223="",BR$136=""),"",IFERROR(COUNTIFS('Employee Mapping'!$J$10:$J$2009,$A223,'Employee Mapping'!$K$10:$K$2009,BR$134,'Employee Mapping'!$L$10:$L$2009,BR$136)/COUNTA('Employee Mapping'!$G$10:$G$2009),""))</f>
        <v/>
      </c>
      <c r="BS223" s="57">
        <f>IF(OR($A223="",BS$136=""),"",IFERROR(COUNTIFS('Employee Mapping'!$J$10:$J$2009,$A223,'Employee Mapping'!$K$10:$K$2009,BS$134,'Employee Mapping'!$L$10:$L$2009,BS$136)/COUNTA('Employee Mapping'!$G$10:$G$2009),""))</f>
        <v/>
      </c>
      <c r="BT223" s="57">
        <f>IF(OR($A223="",BT$136=""),"",IFERROR(COUNTIFS('Employee Mapping'!$J$10:$J$2009,$A223,'Employee Mapping'!$K$10:$K$2009,BT$134,'Employee Mapping'!$L$10:$L$2009,BT$136)/COUNTA('Employee Mapping'!$G$10:$G$2009),""))</f>
        <v/>
      </c>
      <c r="BU223" s="57">
        <f>IF(OR($A223="",BU$136=""),"",IFERROR(COUNTIFS('Employee Mapping'!$J$10:$J$2009,$A223,'Employee Mapping'!$K$10:$K$2009,BU$134,'Employee Mapping'!$L$10:$L$2009,BU$136)/COUNTA('Employee Mapping'!$G$10:$G$2009),""))</f>
        <v/>
      </c>
      <c r="BV223" s="57">
        <f>IF(OR($A223="",BV$136=""),"",IFERROR(COUNTIFS('Employee Mapping'!$J$10:$J$2009,$A223,'Employee Mapping'!$K$10:$K$2009,BV$134,'Employee Mapping'!$L$10:$L$2009,BV$136)/COUNTA('Employee Mapping'!$G$10:$G$2009),""))</f>
        <v/>
      </c>
      <c r="BW223" s="57">
        <f>IF(OR($A223="",BW$136=""),"",IFERROR(COUNTIFS('Employee Mapping'!$J$10:$J$2009,$A223,'Employee Mapping'!$K$10:$K$2009,BW$134,'Employee Mapping'!$L$10:$L$2009,BW$136)/COUNTA('Employee Mapping'!$G$10:$G$2009),""))</f>
        <v/>
      </c>
      <c r="BX223" s="57">
        <f>IF(OR($A223="",BX$136=""),"",IFERROR(COUNTIFS('Employee Mapping'!$J$10:$J$2009,$A223,'Employee Mapping'!$K$10:$K$2009,BX$134,'Employee Mapping'!$L$10:$L$2009,BX$136)/COUNTA('Employee Mapping'!$G$10:$G$2009),""))</f>
        <v/>
      </c>
      <c r="BY223" s="57">
        <f>IF(OR($A223="",BY$136=""),"",IFERROR(COUNTIFS('Employee Mapping'!$J$10:$J$2009,$A223,'Employee Mapping'!$K$10:$K$2009,BY$134,'Employee Mapping'!$L$10:$L$2009,BY$136)/COUNTA('Employee Mapping'!$G$10:$G$2009),""))</f>
        <v/>
      </c>
      <c r="BZ223" s="57">
        <f>IF(OR($A223="",BZ$136=""),"",IFERROR(COUNTIFS('Employee Mapping'!$J$10:$J$2009,$A223,'Employee Mapping'!$K$10:$K$2009,BZ$134,'Employee Mapping'!$L$10:$L$2009,BZ$136)/COUNTA('Employee Mapping'!$G$10:$G$2009),""))</f>
        <v/>
      </c>
      <c r="CA223" s="57">
        <f>IF(OR($A223="",CA$136=""),"",IFERROR(COUNTIFS('Employee Mapping'!$J$10:$J$2009,$A223,'Employee Mapping'!$K$10:$K$2009,CA$134,'Employee Mapping'!$L$10:$L$2009,CA$136)/COUNTA('Employee Mapping'!$G$10:$G$2009),""))</f>
        <v/>
      </c>
      <c r="CB223" s="57">
        <f>IF(OR($A223="",CB$136=""),"",IFERROR(COUNTIFS('Employee Mapping'!$J$10:$J$2009,$A223,'Employee Mapping'!$K$10:$K$2009,CB$134,'Employee Mapping'!$L$10:$L$2009,CB$136)/COUNTA('Employee Mapping'!$G$10:$G$2009),""))</f>
        <v/>
      </c>
      <c r="CC223" s="57">
        <f>IF(OR($A223="",CC$136=""),"",IFERROR(COUNTIFS('Employee Mapping'!$J$10:$J$2009,$A223,'Employee Mapping'!$K$10:$K$2009,CC$134,'Employee Mapping'!$L$10:$L$2009,CC$136)/COUNTA('Employee Mapping'!$G$10:$G$2009),""))</f>
        <v/>
      </c>
      <c r="CD223" s="57">
        <f>IF(OR($A223="",CD$136=""),"",IFERROR(COUNTIFS('Employee Mapping'!$J$10:$J$2009,$A223,'Employee Mapping'!$K$10:$K$2009,CD$134,'Employee Mapping'!$L$10:$L$2009,CD$136)/COUNTA('Employee Mapping'!$G$10:$G$2009),""))</f>
        <v/>
      </c>
      <c r="CE223" s="57">
        <f>IF(OR($A223="",CE$136=""),"",IFERROR(COUNTIFS('Employee Mapping'!$J$10:$J$2009,$A223,'Employee Mapping'!$K$10:$K$2009,CE$134,'Employee Mapping'!$L$10:$L$2009,CE$136)/COUNTA('Employee Mapping'!$G$10:$G$2009),""))</f>
        <v/>
      </c>
      <c r="CF223" s="57">
        <f>IF(OR($A223="",CF$136=""),"",IFERROR(COUNTIFS('Employee Mapping'!$J$10:$J$2009,$A223,'Employee Mapping'!$K$10:$K$2009,CF$134,'Employee Mapping'!$L$10:$L$2009,CF$136)/COUNTA('Employee Mapping'!$G$10:$G$2009),""))</f>
        <v/>
      </c>
      <c r="CG223" s="57">
        <f>IF(OR($A223="",CG$136=""),"",IFERROR(COUNTIFS('Employee Mapping'!$J$10:$J$2009,$A223,'Employee Mapping'!$K$10:$K$2009,CG$134,'Employee Mapping'!$L$10:$L$2009,CG$136)/COUNTA('Employee Mapping'!$G$10:$G$2009),""))</f>
        <v/>
      </c>
      <c r="CH223" s="57">
        <f>IF(OR($A223="",CH$136=""),"",IFERROR(COUNTIFS('Employee Mapping'!$J$10:$J$2009,$A223,'Employee Mapping'!$K$10:$K$2009,CH$134,'Employee Mapping'!$L$10:$L$2009,CH$136)/COUNTA('Employee Mapping'!$G$10:$G$2009),""))</f>
        <v/>
      </c>
      <c r="CI223" s="57">
        <f>IF(OR($A223="",CI$136=""),"",IFERROR(COUNTIFS('Employee Mapping'!$J$10:$J$2009,$A223,'Employee Mapping'!$K$10:$K$2009,CI$134,'Employee Mapping'!$L$10:$L$2009,CI$136)/COUNTA('Employee Mapping'!$G$10:$G$2009),""))</f>
        <v/>
      </c>
      <c r="CJ223" s="57">
        <f>IF(OR($A223="",CJ$136=""),"",IFERROR(COUNTIFS('Employee Mapping'!$J$10:$J$2009,$A223,'Employee Mapping'!$K$10:$K$2009,CJ$134,'Employee Mapping'!$L$10:$L$2009,CJ$136)/COUNTA('Employee Mapping'!$G$10:$G$2009),""))</f>
        <v/>
      </c>
      <c r="CK223" s="57">
        <f>IF(OR($A223="",CK$136=""),"",IFERROR(COUNTIFS('Employee Mapping'!$J$10:$J$2009,$A223,'Employee Mapping'!$K$10:$K$2009,CK$134,'Employee Mapping'!$L$10:$L$2009,CK$136)/COUNTA('Employee Mapping'!$G$10:$G$2009),""))</f>
        <v/>
      </c>
      <c r="CL223" s="57">
        <f>IF(OR($A223="",CL$136=""),"",IFERROR(COUNTIFS('Employee Mapping'!$J$10:$J$2009,$A223,'Employee Mapping'!$K$10:$K$2009,CL$134,'Employee Mapping'!$L$10:$L$2009,CL$136)/COUNTA('Employee Mapping'!$G$10:$G$2009),""))</f>
        <v/>
      </c>
      <c r="CM223" s="57">
        <f>IF(OR($A223="",CM$136=""),"",IFERROR(COUNTIFS('Employee Mapping'!$J$10:$J$2009,$A223,'Employee Mapping'!$K$10:$K$2009,CM$134,'Employee Mapping'!$L$10:$L$2009,CM$136)/COUNTA('Employee Mapping'!$G$10:$G$2009),""))</f>
        <v/>
      </c>
      <c r="CN223" s="57">
        <f>IF(OR($A223="",CN$136=""),"",IFERROR(COUNTIFS('Employee Mapping'!$J$10:$J$2009,$A223,'Employee Mapping'!$K$10:$K$2009,CN$134,'Employee Mapping'!$L$10:$L$2009,CN$136)/COUNTA('Employee Mapping'!$G$10:$G$2009),""))</f>
        <v/>
      </c>
      <c r="CO223" s="57">
        <f>IF(OR($A223="",CO$136=""),"",IFERROR(COUNTIFS('Employee Mapping'!$J$10:$J$2009,$A223,'Employee Mapping'!$K$10:$K$2009,CO$134,'Employee Mapping'!$L$10:$L$2009,CO$136)/COUNTA('Employee Mapping'!$G$10:$G$2009),""))</f>
        <v/>
      </c>
      <c r="CP223" s="57">
        <f>IF(OR($A223="",CP$136=""),"",IFERROR(COUNTIFS('Employee Mapping'!$J$10:$J$2009,$A223,'Employee Mapping'!$K$10:$K$2009,CP$134,'Employee Mapping'!$L$10:$L$2009,CP$136)/COUNTA('Employee Mapping'!$G$10:$G$2009),""))</f>
        <v/>
      </c>
      <c r="CQ223" s="57">
        <f>IF(OR($A223="",CQ$136=""),"",IFERROR(COUNTIFS('Employee Mapping'!$J$10:$J$2009,$A223,'Employee Mapping'!$K$10:$K$2009,CQ$134,'Employee Mapping'!$L$10:$L$2009,CQ$136)/COUNTA('Employee Mapping'!$G$10:$G$2009),""))</f>
        <v/>
      </c>
      <c r="CR223" s="57">
        <f>IF(OR($A223="",CR$136=""),"",IFERROR(COUNTIFS('Employee Mapping'!$J$10:$J$2009,$A223,'Employee Mapping'!$K$10:$K$2009,CR$134,'Employee Mapping'!$L$10:$L$2009,CR$136)/COUNTA('Employee Mapping'!$G$10:$G$2009),""))</f>
        <v/>
      </c>
      <c r="CS223" s="57">
        <f>IF(OR($A223="",CS$136=""),"",IFERROR(COUNTIFS('Employee Mapping'!$J$10:$J$2009,$A223,'Employee Mapping'!$K$10:$K$2009,CS$134,'Employee Mapping'!$L$10:$L$2009,CS$136)/COUNTA('Employee Mapping'!$G$10:$G$2009),""))</f>
        <v/>
      </c>
      <c r="CT223" s="57">
        <f>IF(OR($A223="",CT$136=""),"",IFERROR(COUNTIFS('Employee Mapping'!$J$10:$J$2009,$A223,'Employee Mapping'!$K$10:$K$2009,CT$134,'Employee Mapping'!$L$10:$L$2009,CT$136)/COUNTA('Employee Mapping'!$G$10:$G$2009),""))</f>
        <v/>
      </c>
      <c r="CU223" s="58">
        <f>IF($A223="","",SUM(C223:CT223))</f>
        <v/>
      </c>
    </row>
    <row r="224">
      <c r="A224">
        <f>IF(SETUP!$C235="","",SETUP!$C235)</f>
        <v/>
      </c>
      <c r="B224" s="9">
        <f>IF(SETUP!$C235="","",SETUP!$B235&amp;" / "&amp;SETUP!$D235)</f>
        <v/>
      </c>
      <c r="C224" s="57">
        <f>IF(OR($A224="",C$136=""),"",IFERROR(COUNTIFS('Employee Mapping'!$J$10:$J$2009,$A224,'Employee Mapping'!$K$10:$K$2009,C$134,'Employee Mapping'!$L$10:$L$2009,C$136)/COUNTA('Employee Mapping'!$G$10:$G$2009),""))</f>
        <v/>
      </c>
      <c r="D224" s="57">
        <f>IF(OR($A224="",D$136=""),"",IFERROR(COUNTIFS('Employee Mapping'!$J$10:$J$2009,$A224,'Employee Mapping'!$K$10:$K$2009,D$134,'Employee Mapping'!$L$10:$L$2009,D$136)/COUNTA('Employee Mapping'!$G$10:$G$2009),""))</f>
        <v/>
      </c>
      <c r="E224" s="57">
        <f>IF(OR($A224="",E$136=""),"",IFERROR(COUNTIFS('Employee Mapping'!$J$10:$J$2009,$A224,'Employee Mapping'!$K$10:$K$2009,E$134,'Employee Mapping'!$L$10:$L$2009,E$136)/COUNTA('Employee Mapping'!$G$10:$G$2009),""))</f>
        <v/>
      </c>
      <c r="F224" s="57">
        <f>IF(OR($A224="",F$136=""),"",IFERROR(COUNTIFS('Employee Mapping'!$J$10:$J$2009,$A224,'Employee Mapping'!$K$10:$K$2009,F$134,'Employee Mapping'!$L$10:$L$2009,F$136)/COUNTA('Employee Mapping'!$G$10:$G$2009),""))</f>
        <v/>
      </c>
      <c r="G224" s="57">
        <f>IF(OR($A224="",G$136=""),"",IFERROR(COUNTIFS('Employee Mapping'!$J$10:$J$2009,$A224,'Employee Mapping'!$K$10:$K$2009,G$134,'Employee Mapping'!$L$10:$L$2009,G$136)/COUNTA('Employee Mapping'!$G$10:$G$2009),""))</f>
        <v/>
      </c>
      <c r="H224" s="57">
        <f>IF(OR($A224="",H$136=""),"",IFERROR(COUNTIFS('Employee Mapping'!$J$10:$J$2009,$A224,'Employee Mapping'!$K$10:$K$2009,H$134,'Employee Mapping'!$L$10:$L$2009,H$136)/COUNTA('Employee Mapping'!$G$10:$G$2009),""))</f>
        <v/>
      </c>
      <c r="I224" s="57">
        <f>IF(OR($A224="",I$136=""),"",IFERROR(COUNTIFS('Employee Mapping'!$J$10:$J$2009,$A224,'Employee Mapping'!$K$10:$K$2009,I$134,'Employee Mapping'!$L$10:$L$2009,I$136)/COUNTA('Employee Mapping'!$G$10:$G$2009),""))</f>
        <v/>
      </c>
      <c r="J224" s="57">
        <f>IF(OR($A224="",J$136=""),"",IFERROR(COUNTIFS('Employee Mapping'!$J$10:$J$2009,$A224,'Employee Mapping'!$K$10:$K$2009,J$134,'Employee Mapping'!$L$10:$L$2009,J$136)/COUNTA('Employee Mapping'!$G$10:$G$2009),""))</f>
        <v/>
      </c>
      <c r="K224" s="57">
        <f>IF(OR($A224="",K$136=""),"",IFERROR(COUNTIFS('Employee Mapping'!$J$10:$J$2009,$A224,'Employee Mapping'!$K$10:$K$2009,K$134,'Employee Mapping'!$L$10:$L$2009,K$136)/COUNTA('Employee Mapping'!$G$10:$G$2009),""))</f>
        <v/>
      </c>
      <c r="L224" s="57">
        <f>IF(OR($A224="",L$136=""),"",IFERROR(COUNTIFS('Employee Mapping'!$J$10:$J$2009,$A224,'Employee Mapping'!$K$10:$K$2009,L$134,'Employee Mapping'!$L$10:$L$2009,L$136)/COUNTA('Employee Mapping'!$G$10:$G$2009),""))</f>
        <v/>
      </c>
      <c r="M224" s="57">
        <f>IF(OR($A224="",M$136=""),"",IFERROR(COUNTIFS('Employee Mapping'!$J$10:$J$2009,$A224,'Employee Mapping'!$K$10:$K$2009,M$134,'Employee Mapping'!$L$10:$L$2009,M$136)/COUNTA('Employee Mapping'!$G$10:$G$2009),""))</f>
        <v/>
      </c>
      <c r="N224" s="57">
        <f>IF(OR($A224="",N$136=""),"",IFERROR(COUNTIFS('Employee Mapping'!$J$10:$J$2009,$A224,'Employee Mapping'!$K$10:$K$2009,N$134,'Employee Mapping'!$L$10:$L$2009,N$136)/COUNTA('Employee Mapping'!$G$10:$G$2009),""))</f>
        <v/>
      </c>
      <c r="O224" s="57">
        <f>IF(OR($A224="",O$136=""),"",IFERROR(COUNTIFS('Employee Mapping'!$J$10:$J$2009,$A224,'Employee Mapping'!$K$10:$K$2009,O$134,'Employee Mapping'!$L$10:$L$2009,O$136)/COUNTA('Employee Mapping'!$G$10:$G$2009),""))</f>
        <v/>
      </c>
      <c r="P224" s="57">
        <f>IF(OR($A224="",P$136=""),"",IFERROR(COUNTIFS('Employee Mapping'!$J$10:$J$2009,$A224,'Employee Mapping'!$K$10:$K$2009,P$134,'Employee Mapping'!$L$10:$L$2009,P$136)/COUNTA('Employee Mapping'!$G$10:$G$2009),""))</f>
        <v/>
      </c>
      <c r="Q224" s="57">
        <f>IF(OR($A224="",Q$136=""),"",IFERROR(COUNTIFS('Employee Mapping'!$J$10:$J$2009,$A224,'Employee Mapping'!$K$10:$K$2009,Q$134,'Employee Mapping'!$L$10:$L$2009,Q$136)/COUNTA('Employee Mapping'!$G$10:$G$2009),""))</f>
        <v/>
      </c>
      <c r="R224" s="57">
        <f>IF(OR($A224="",R$136=""),"",IFERROR(COUNTIFS('Employee Mapping'!$J$10:$J$2009,$A224,'Employee Mapping'!$K$10:$K$2009,R$134,'Employee Mapping'!$L$10:$L$2009,R$136)/COUNTA('Employee Mapping'!$G$10:$G$2009),""))</f>
        <v/>
      </c>
      <c r="S224" s="57">
        <f>IF(OR($A224="",S$136=""),"",IFERROR(COUNTIFS('Employee Mapping'!$J$10:$J$2009,$A224,'Employee Mapping'!$K$10:$K$2009,S$134,'Employee Mapping'!$L$10:$L$2009,S$136)/COUNTA('Employee Mapping'!$G$10:$G$2009),""))</f>
        <v/>
      </c>
      <c r="T224" s="57">
        <f>IF(OR($A224="",T$136=""),"",IFERROR(COUNTIFS('Employee Mapping'!$J$10:$J$2009,$A224,'Employee Mapping'!$K$10:$K$2009,T$134,'Employee Mapping'!$L$10:$L$2009,T$136)/COUNTA('Employee Mapping'!$G$10:$G$2009),""))</f>
        <v/>
      </c>
      <c r="U224" s="57">
        <f>IF(OR($A224="",U$136=""),"",IFERROR(COUNTIFS('Employee Mapping'!$J$10:$J$2009,$A224,'Employee Mapping'!$K$10:$K$2009,U$134,'Employee Mapping'!$L$10:$L$2009,U$136)/COUNTA('Employee Mapping'!$G$10:$G$2009),""))</f>
        <v/>
      </c>
      <c r="V224" s="57">
        <f>IF(OR($A224="",V$136=""),"",IFERROR(COUNTIFS('Employee Mapping'!$J$10:$J$2009,$A224,'Employee Mapping'!$K$10:$K$2009,V$134,'Employee Mapping'!$L$10:$L$2009,V$136)/COUNTA('Employee Mapping'!$G$10:$G$2009),""))</f>
        <v/>
      </c>
      <c r="W224" s="57">
        <f>IF(OR($A224="",W$136=""),"",IFERROR(COUNTIFS('Employee Mapping'!$J$10:$J$2009,$A224,'Employee Mapping'!$K$10:$K$2009,W$134,'Employee Mapping'!$L$10:$L$2009,W$136)/COUNTA('Employee Mapping'!$G$10:$G$2009),""))</f>
        <v/>
      </c>
      <c r="X224" s="57">
        <f>IF(OR($A224="",X$136=""),"",IFERROR(COUNTIFS('Employee Mapping'!$J$10:$J$2009,$A224,'Employee Mapping'!$K$10:$K$2009,X$134,'Employee Mapping'!$L$10:$L$2009,X$136)/COUNTA('Employee Mapping'!$G$10:$G$2009),""))</f>
        <v/>
      </c>
      <c r="Y224" s="57">
        <f>IF(OR($A224="",Y$136=""),"",IFERROR(COUNTIFS('Employee Mapping'!$J$10:$J$2009,$A224,'Employee Mapping'!$K$10:$K$2009,Y$134,'Employee Mapping'!$L$10:$L$2009,Y$136)/COUNTA('Employee Mapping'!$G$10:$G$2009),""))</f>
        <v/>
      </c>
      <c r="Z224" s="57">
        <f>IF(OR($A224="",Z$136=""),"",IFERROR(COUNTIFS('Employee Mapping'!$J$10:$J$2009,$A224,'Employee Mapping'!$K$10:$K$2009,Z$134,'Employee Mapping'!$L$10:$L$2009,Z$136)/COUNTA('Employee Mapping'!$G$10:$G$2009),""))</f>
        <v/>
      </c>
      <c r="AA224" s="57">
        <f>IF(OR($A224="",AA$136=""),"",IFERROR(COUNTIFS('Employee Mapping'!$J$10:$J$2009,$A224,'Employee Mapping'!$K$10:$K$2009,AA$134,'Employee Mapping'!$L$10:$L$2009,AA$136)/COUNTA('Employee Mapping'!$G$10:$G$2009),""))</f>
        <v/>
      </c>
      <c r="AB224" s="57">
        <f>IF(OR($A224="",AB$136=""),"",IFERROR(COUNTIFS('Employee Mapping'!$J$10:$J$2009,$A224,'Employee Mapping'!$K$10:$K$2009,AB$134,'Employee Mapping'!$L$10:$L$2009,AB$136)/COUNTA('Employee Mapping'!$G$10:$G$2009),""))</f>
        <v/>
      </c>
      <c r="AC224" s="57">
        <f>IF(OR($A224="",AC$136=""),"",IFERROR(COUNTIFS('Employee Mapping'!$J$10:$J$2009,$A224,'Employee Mapping'!$K$10:$K$2009,AC$134,'Employee Mapping'!$L$10:$L$2009,AC$136)/COUNTA('Employee Mapping'!$G$10:$G$2009),""))</f>
        <v/>
      </c>
      <c r="AD224" s="57">
        <f>IF(OR($A224="",AD$136=""),"",IFERROR(COUNTIFS('Employee Mapping'!$J$10:$J$2009,$A224,'Employee Mapping'!$K$10:$K$2009,AD$134,'Employee Mapping'!$L$10:$L$2009,AD$136)/COUNTA('Employee Mapping'!$G$10:$G$2009),""))</f>
        <v/>
      </c>
      <c r="AE224" s="57">
        <f>IF(OR($A224="",AE$136=""),"",IFERROR(COUNTIFS('Employee Mapping'!$J$10:$J$2009,$A224,'Employee Mapping'!$K$10:$K$2009,AE$134,'Employee Mapping'!$L$10:$L$2009,AE$136)/COUNTA('Employee Mapping'!$G$10:$G$2009),""))</f>
        <v/>
      </c>
      <c r="AF224" s="57">
        <f>IF(OR($A224="",AF$136=""),"",IFERROR(COUNTIFS('Employee Mapping'!$J$10:$J$2009,$A224,'Employee Mapping'!$K$10:$K$2009,AF$134,'Employee Mapping'!$L$10:$L$2009,AF$136)/COUNTA('Employee Mapping'!$G$10:$G$2009),""))</f>
        <v/>
      </c>
      <c r="AG224" s="57">
        <f>IF(OR($A224="",AG$136=""),"",IFERROR(COUNTIFS('Employee Mapping'!$J$10:$J$2009,$A224,'Employee Mapping'!$K$10:$K$2009,AG$134,'Employee Mapping'!$L$10:$L$2009,AG$136)/COUNTA('Employee Mapping'!$G$10:$G$2009),""))</f>
        <v/>
      </c>
      <c r="AH224" s="57">
        <f>IF(OR($A224="",AH$136=""),"",IFERROR(COUNTIFS('Employee Mapping'!$J$10:$J$2009,$A224,'Employee Mapping'!$K$10:$K$2009,AH$134,'Employee Mapping'!$L$10:$L$2009,AH$136)/COUNTA('Employee Mapping'!$G$10:$G$2009),""))</f>
        <v/>
      </c>
      <c r="AI224" s="57">
        <f>IF(OR($A224="",AI$136=""),"",IFERROR(COUNTIFS('Employee Mapping'!$J$10:$J$2009,$A224,'Employee Mapping'!$K$10:$K$2009,AI$134,'Employee Mapping'!$L$10:$L$2009,AI$136)/COUNTA('Employee Mapping'!$G$10:$G$2009),""))</f>
        <v/>
      </c>
      <c r="AJ224" s="57">
        <f>IF(OR($A224="",AJ$136=""),"",IFERROR(COUNTIFS('Employee Mapping'!$J$10:$J$2009,$A224,'Employee Mapping'!$K$10:$K$2009,AJ$134,'Employee Mapping'!$L$10:$L$2009,AJ$136)/COUNTA('Employee Mapping'!$G$10:$G$2009),""))</f>
        <v/>
      </c>
      <c r="AK224" s="57">
        <f>IF(OR($A224="",AK$136=""),"",IFERROR(COUNTIFS('Employee Mapping'!$J$10:$J$2009,$A224,'Employee Mapping'!$K$10:$K$2009,AK$134,'Employee Mapping'!$L$10:$L$2009,AK$136)/COUNTA('Employee Mapping'!$G$10:$G$2009),""))</f>
        <v/>
      </c>
      <c r="AL224" s="57">
        <f>IF(OR($A224="",AL$136=""),"",IFERROR(COUNTIFS('Employee Mapping'!$J$10:$J$2009,$A224,'Employee Mapping'!$K$10:$K$2009,AL$134,'Employee Mapping'!$L$10:$L$2009,AL$136)/COUNTA('Employee Mapping'!$G$10:$G$2009),""))</f>
        <v/>
      </c>
      <c r="AM224" s="57">
        <f>IF(OR($A224="",AM$136=""),"",IFERROR(COUNTIFS('Employee Mapping'!$J$10:$J$2009,$A224,'Employee Mapping'!$K$10:$K$2009,AM$134,'Employee Mapping'!$L$10:$L$2009,AM$136)/COUNTA('Employee Mapping'!$G$10:$G$2009),""))</f>
        <v/>
      </c>
      <c r="AN224" s="57">
        <f>IF(OR($A224="",AN$136=""),"",IFERROR(COUNTIFS('Employee Mapping'!$J$10:$J$2009,$A224,'Employee Mapping'!$K$10:$K$2009,AN$134,'Employee Mapping'!$L$10:$L$2009,AN$136)/COUNTA('Employee Mapping'!$G$10:$G$2009),""))</f>
        <v/>
      </c>
      <c r="AO224" s="57">
        <f>IF(OR($A224="",AO$136=""),"",IFERROR(COUNTIFS('Employee Mapping'!$J$10:$J$2009,$A224,'Employee Mapping'!$K$10:$K$2009,AO$134,'Employee Mapping'!$L$10:$L$2009,AO$136)/COUNTA('Employee Mapping'!$G$10:$G$2009),""))</f>
        <v/>
      </c>
      <c r="AP224" s="57">
        <f>IF(OR($A224="",AP$136=""),"",IFERROR(COUNTIFS('Employee Mapping'!$J$10:$J$2009,$A224,'Employee Mapping'!$K$10:$K$2009,AP$134,'Employee Mapping'!$L$10:$L$2009,AP$136)/COUNTA('Employee Mapping'!$G$10:$G$2009),""))</f>
        <v/>
      </c>
      <c r="AQ224" s="57">
        <f>IF(OR($A224="",AQ$136=""),"",IFERROR(COUNTIFS('Employee Mapping'!$J$10:$J$2009,$A224,'Employee Mapping'!$K$10:$K$2009,AQ$134,'Employee Mapping'!$L$10:$L$2009,AQ$136)/COUNTA('Employee Mapping'!$G$10:$G$2009),""))</f>
        <v/>
      </c>
      <c r="AR224" s="57">
        <f>IF(OR($A224="",AR$136=""),"",IFERROR(COUNTIFS('Employee Mapping'!$J$10:$J$2009,$A224,'Employee Mapping'!$K$10:$K$2009,AR$134,'Employee Mapping'!$L$10:$L$2009,AR$136)/COUNTA('Employee Mapping'!$G$10:$G$2009),""))</f>
        <v/>
      </c>
      <c r="AS224" s="57">
        <f>IF(OR($A224="",AS$136=""),"",IFERROR(COUNTIFS('Employee Mapping'!$J$10:$J$2009,$A224,'Employee Mapping'!$K$10:$K$2009,AS$134,'Employee Mapping'!$L$10:$L$2009,AS$136)/COUNTA('Employee Mapping'!$G$10:$G$2009),""))</f>
        <v/>
      </c>
      <c r="AT224" s="57">
        <f>IF(OR($A224="",AT$136=""),"",IFERROR(COUNTIFS('Employee Mapping'!$J$10:$J$2009,$A224,'Employee Mapping'!$K$10:$K$2009,AT$134,'Employee Mapping'!$L$10:$L$2009,AT$136)/COUNTA('Employee Mapping'!$G$10:$G$2009),""))</f>
        <v/>
      </c>
      <c r="AU224" s="57">
        <f>IF(OR($A224="",AU$136=""),"",IFERROR(COUNTIFS('Employee Mapping'!$J$10:$J$2009,$A224,'Employee Mapping'!$K$10:$K$2009,AU$134,'Employee Mapping'!$L$10:$L$2009,AU$136)/COUNTA('Employee Mapping'!$G$10:$G$2009),""))</f>
        <v/>
      </c>
      <c r="AV224" s="57">
        <f>IF(OR($A224="",AV$136=""),"",IFERROR(COUNTIFS('Employee Mapping'!$J$10:$J$2009,$A224,'Employee Mapping'!$K$10:$K$2009,AV$134,'Employee Mapping'!$L$10:$L$2009,AV$136)/COUNTA('Employee Mapping'!$G$10:$G$2009),""))</f>
        <v/>
      </c>
      <c r="AW224" s="57">
        <f>IF(OR($A224="",AW$136=""),"",IFERROR(COUNTIFS('Employee Mapping'!$J$10:$J$2009,$A224,'Employee Mapping'!$K$10:$K$2009,AW$134,'Employee Mapping'!$L$10:$L$2009,AW$136)/COUNTA('Employee Mapping'!$G$10:$G$2009),""))</f>
        <v/>
      </c>
      <c r="AX224" s="57">
        <f>IF(OR($A224="",AX$136=""),"",IFERROR(COUNTIFS('Employee Mapping'!$J$10:$J$2009,$A224,'Employee Mapping'!$K$10:$K$2009,AX$134,'Employee Mapping'!$L$10:$L$2009,AX$136)/COUNTA('Employee Mapping'!$G$10:$G$2009),""))</f>
        <v/>
      </c>
      <c r="AY224" s="57">
        <f>IF(OR($A224="",AY$136=""),"",IFERROR(COUNTIFS('Employee Mapping'!$J$10:$J$2009,$A224,'Employee Mapping'!$K$10:$K$2009,AY$134,'Employee Mapping'!$L$10:$L$2009,AY$136)/COUNTA('Employee Mapping'!$G$10:$G$2009),""))</f>
        <v/>
      </c>
      <c r="AZ224" s="57">
        <f>IF(OR($A224="",AZ$136=""),"",IFERROR(COUNTIFS('Employee Mapping'!$J$10:$J$2009,$A224,'Employee Mapping'!$K$10:$K$2009,AZ$134,'Employee Mapping'!$L$10:$L$2009,AZ$136)/COUNTA('Employee Mapping'!$G$10:$G$2009),""))</f>
        <v/>
      </c>
      <c r="BA224" s="57">
        <f>IF(OR($A224="",BA$136=""),"",IFERROR(COUNTIFS('Employee Mapping'!$J$10:$J$2009,$A224,'Employee Mapping'!$K$10:$K$2009,BA$134,'Employee Mapping'!$L$10:$L$2009,BA$136)/COUNTA('Employee Mapping'!$G$10:$G$2009),""))</f>
        <v/>
      </c>
      <c r="BB224" s="57">
        <f>IF(OR($A224="",BB$136=""),"",IFERROR(COUNTIFS('Employee Mapping'!$J$10:$J$2009,$A224,'Employee Mapping'!$K$10:$K$2009,BB$134,'Employee Mapping'!$L$10:$L$2009,BB$136)/COUNTA('Employee Mapping'!$G$10:$G$2009),""))</f>
        <v/>
      </c>
      <c r="BC224" s="57">
        <f>IF(OR($A224="",BC$136=""),"",IFERROR(COUNTIFS('Employee Mapping'!$J$10:$J$2009,$A224,'Employee Mapping'!$K$10:$K$2009,BC$134,'Employee Mapping'!$L$10:$L$2009,BC$136)/COUNTA('Employee Mapping'!$G$10:$G$2009),""))</f>
        <v/>
      </c>
      <c r="BD224" s="57">
        <f>IF(OR($A224="",BD$136=""),"",IFERROR(COUNTIFS('Employee Mapping'!$J$10:$J$2009,$A224,'Employee Mapping'!$K$10:$K$2009,BD$134,'Employee Mapping'!$L$10:$L$2009,BD$136)/COUNTA('Employee Mapping'!$G$10:$G$2009),""))</f>
        <v/>
      </c>
      <c r="BE224" s="57">
        <f>IF(OR($A224="",BE$136=""),"",IFERROR(COUNTIFS('Employee Mapping'!$J$10:$J$2009,$A224,'Employee Mapping'!$K$10:$K$2009,BE$134,'Employee Mapping'!$L$10:$L$2009,BE$136)/COUNTA('Employee Mapping'!$G$10:$G$2009),""))</f>
        <v/>
      </c>
      <c r="BF224" s="57">
        <f>IF(OR($A224="",BF$136=""),"",IFERROR(COUNTIFS('Employee Mapping'!$J$10:$J$2009,$A224,'Employee Mapping'!$K$10:$K$2009,BF$134,'Employee Mapping'!$L$10:$L$2009,BF$136)/COUNTA('Employee Mapping'!$G$10:$G$2009),""))</f>
        <v/>
      </c>
      <c r="BG224" s="57">
        <f>IF(OR($A224="",BG$136=""),"",IFERROR(COUNTIFS('Employee Mapping'!$J$10:$J$2009,$A224,'Employee Mapping'!$K$10:$K$2009,BG$134,'Employee Mapping'!$L$10:$L$2009,BG$136)/COUNTA('Employee Mapping'!$G$10:$G$2009),""))</f>
        <v/>
      </c>
      <c r="BH224" s="57">
        <f>IF(OR($A224="",BH$136=""),"",IFERROR(COUNTIFS('Employee Mapping'!$J$10:$J$2009,$A224,'Employee Mapping'!$K$10:$K$2009,BH$134,'Employee Mapping'!$L$10:$L$2009,BH$136)/COUNTA('Employee Mapping'!$G$10:$G$2009),""))</f>
        <v/>
      </c>
      <c r="BI224" s="57">
        <f>IF(OR($A224="",BI$136=""),"",IFERROR(COUNTIFS('Employee Mapping'!$J$10:$J$2009,$A224,'Employee Mapping'!$K$10:$K$2009,BI$134,'Employee Mapping'!$L$10:$L$2009,BI$136)/COUNTA('Employee Mapping'!$G$10:$G$2009),""))</f>
        <v/>
      </c>
      <c r="BJ224" s="57">
        <f>IF(OR($A224="",BJ$136=""),"",IFERROR(COUNTIFS('Employee Mapping'!$J$10:$J$2009,$A224,'Employee Mapping'!$K$10:$K$2009,BJ$134,'Employee Mapping'!$L$10:$L$2009,BJ$136)/COUNTA('Employee Mapping'!$G$10:$G$2009),""))</f>
        <v/>
      </c>
      <c r="BK224" s="57">
        <f>IF(OR($A224="",BK$136=""),"",IFERROR(COUNTIFS('Employee Mapping'!$J$10:$J$2009,$A224,'Employee Mapping'!$K$10:$K$2009,BK$134,'Employee Mapping'!$L$10:$L$2009,BK$136)/COUNTA('Employee Mapping'!$G$10:$G$2009),""))</f>
        <v/>
      </c>
      <c r="BL224" s="57">
        <f>IF(OR($A224="",BL$136=""),"",IFERROR(COUNTIFS('Employee Mapping'!$J$10:$J$2009,$A224,'Employee Mapping'!$K$10:$K$2009,BL$134,'Employee Mapping'!$L$10:$L$2009,BL$136)/COUNTA('Employee Mapping'!$G$10:$G$2009),""))</f>
        <v/>
      </c>
      <c r="BM224" s="57">
        <f>IF(OR($A224="",BM$136=""),"",IFERROR(COUNTIFS('Employee Mapping'!$J$10:$J$2009,$A224,'Employee Mapping'!$K$10:$K$2009,BM$134,'Employee Mapping'!$L$10:$L$2009,BM$136)/COUNTA('Employee Mapping'!$G$10:$G$2009),""))</f>
        <v/>
      </c>
      <c r="BN224" s="57">
        <f>IF(OR($A224="",BN$136=""),"",IFERROR(COUNTIFS('Employee Mapping'!$J$10:$J$2009,$A224,'Employee Mapping'!$K$10:$K$2009,BN$134,'Employee Mapping'!$L$10:$L$2009,BN$136)/COUNTA('Employee Mapping'!$G$10:$G$2009),""))</f>
        <v/>
      </c>
      <c r="BO224" s="57">
        <f>IF(OR($A224="",BO$136=""),"",IFERROR(COUNTIFS('Employee Mapping'!$J$10:$J$2009,$A224,'Employee Mapping'!$K$10:$K$2009,BO$134,'Employee Mapping'!$L$10:$L$2009,BO$136)/COUNTA('Employee Mapping'!$G$10:$G$2009),""))</f>
        <v/>
      </c>
      <c r="BP224" s="57">
        <f>IF(OR($A224="",BP$136=""),"",IFERROR(COUNTIFS('Employee Mapping'!$J$10:$J$2009,$A224,'Employee Mapping'!$K$10:$K$2009,BP$134,'Employee Mapping'!$L$10:$L$2009,BP$136)/COUNTA('Employee Mapping'!$G$10:$G$2009),""))</f>
        <v/>
      </c>
      <c r="BQ224" s="57">
        <f>IF(OR($A224="",BQ$136=""),"",IFERROR(COUNTIFS('Employee Mapping'!$J$10:$J$2009,$A224,'Employee Mapping'!$K$10:$K$2009,BQ$134,'Employee Mapping'!$L$10:$L$2009,BQ$136)/COUNTA('Employee Mapping'!$G$10:$G$2009),""))</f>
        <v/>
      </c>
      <c r="BR224" s="57">
        <f>IF(OR($A224="",BR$136=""),"",IFERROR(COUNTIFS('Employee Mapping'!$J$10:$J$2009,$A224,'Employee Mapping'!$K$10:$K$2009,BR$134,'Employee Mapping'!$L$10:$L$2009,BR$136)/COUNTA('Employee Mapping'!$G$10:$G$2009),""))</f>
        <v/>
      </c>
      <c r="BS224" s="57">
        <f>IF(OR($A224="",BS$136=""),"",IFERROR(COUNTIFS('Employee Mapping'!$J$10:$J$2009,$A224,'Employee Mapping'!$K$10:$K$2009,BS$134,'Employee Mapping'!$L$10:$L$2009,BS$136)/COUNTA('Employee Mapping'!$G$10:$G$2009),""))</f>
        <v/>
      </c>
      <c r="BT224" s="57">
        <f>IF(OR($A224="",BT$136=""),"",IFERROR(COUNTIFS('Employee Mapping'!$J$10:$J$2009,$A224,'Employee Mapping'!$K$10:$K$2009,BT$134,'Employee Mapping'!$L$10:$L$2009,BT$136)/COUNTA('Employee Mapping'!$G$10:$G$2009),""))</f>
        <v/>
      </c>
      <c r="BU224" s="57">
        <f>IF(OR($A224="",BU$136=""),"",IFERROR(COUNTIFS('Employee Mapping'!$J$10:$J$2009,$A224,'Employee Mapping'!$K$10:$K$2009,BU$134,'Employee Mapping'!$L$10:$L$2009,BU$136)/COUNTA('Employee Mapping'!$G$10:$G$2009),""))</f>
        <v/>
      </c>
      <c r="BV224" s="57">
        <f>IF(OR($A224="",BV$136=""),"",IFERROR(COUNTIFS('Employee Mapping'!$J$10:$J$2009,$A224,'Employee Mapping'!$K$10:$K$2009,BV$134,'Employee Mapping'!$L$10:$L$2009,BV$136)/COUNTA('Employee Mapping'!$G$10:$G$2009),""))</f>
        <v/>
      </c>
      <c r="BW224" s="57">
        <f>IF(OR($A224="",BW$136=""),"",IFERROR(COUNTIFS('Employee Mapping'!$J$10:$J$2009,$A224,'Employee Mapping'!$K$10:$K$2009,BW$134,'Employee Mapping'!$L$10:$L$2009,BW$136)/COUNTA('Employee Mapping'!$G$10:$G$2009),""))</f>
        <v/>
      </c>
      <c r="BX224" s="57">
        <f>IF(OR($A224="",BX$136=""),"",IFERROR(COUNTIFS('Employee Mapping'!$J$10:$J$2009,$A224,'Employee Mapping'!$K$10:$K$2009,BX$134,'Employee Mapping'!$L$10:$L$2009,BX$136)/COUNTA('Employee Mapping'!$G$10:$G$2009),""))</f>
        <v/>
      </c>
      <c r="BY224" s="57">
        <f>IF(OR($A224="",BY$136=""),"",IFERROR(COUNTIFS('Employee Mapping'!$J$10:$J$2009,$A224,'Employee Mapping'!$K$10:$K$2009,BY$134,'Employee Mapping'!$L$10:$L$2009,BY$136)/COUNTA('Employee Mapping'!$G$10:$G$2009),""))</f>
        <v/>
      </c>
      <c r="BZ224" s="57">
        <f>IF(OR($A224="",BZ$136=""),"",IFERROR(COUNTIFS('Employee Mapping'!$J$10:$J$2009,$A224,'Employee Mapping'!$K$10:$K$2009,BZ$134,'Employee Mapping'!$L$10:$L$2009,BZ$136)/COUNTA('Employee Mapping'!$G$10:$G$2009),""))</f>
        <v/>
      </c>
      <c r="CA224" s="57">
        <f>IF(OR($A224="",CA$136=""),"",IFERROR(COUNTIFS('Employee Mapping'!$J$10:$J$2009,$A224,'Employee Mapping'!$K$10:$K$2009,CA$134,'Employee Mapping'!$L$10:$L$2009,CA$136)/COUNTA('Employee Mapping'!$G$10:$G$2009),""))</f>
        <v/>
      </c>
      <c r="CB224" s="57">
        <f>IF(OR($A224="",CB$136=""),"",IFERROR(COUNTIFS('Employee Mapping'!$J$10:$J$2009,$A224,'Employee Mapping'!$K$10:$K$2009,CB$134,'Employee Mapping'!$L$10:$L$2009,CB$136)/COUNTA('Employee Mapping'!$G$10:$G$2009),""))</f>
        <v/>
      </c>
      <c r="CC224" s="57">
        <f>IF(OR($A224="",CC$136=""),"",IFERROR(COUNTIFS('Employee Mapping'!$J$10:$J$2009,$A224,'Employee Mapping'!$K$10:$K$2009,CC$134,'Employee Mapping'!$L$10:$L$2009,CC$136)/COUNTA('Employee Mapping'!$G$10:$G$2009),""))</f>
        <v/>
      </c>
      <c r="CD224" s="57">
        <f>IF(OR($A224="",CD$136=""),"",IFERROR(COUNTIFS('Employee Mapping'!$J$10:$J$2009,$A224,'Employee Mapping'!$K$10:$K$2009,CD$134,'Employee Mapping'!$L$10:$L$2009,CD$136)/COUNTA('Employee Mapping'!$G$10:$G$2009),""))</f>
        <v/>
      </c>
      <c r="CE224" s="57">
        <f>IF(OR($A224="",CE$136=""),"",IFERROR(COUNTIFS('Employee Mapping'!$J$10:$J$2009,$A224,'Employee Mapping'!$K$10:$K$2009,CE$134,'Employee Mapping'!$L$10:$L$2009,CE$136)/COUNTA('Employee Mapping'!$G$10:$G$2009),""))</f>
        <v/>
      </c>
      <c r="CF224" s="57">
        <f>IF(OR($A224="",CF$136=""),"",IFERROR(COUNTIFS('Employee Mapping'!$J$10:$J$2009,$A224,'Employee Mapping'!$K$10:$K$2009,CF$134,'Employee Mapping'!$L$10:$L$2009,CF$136)/COUNTA('Employee Mapping'!$G$10:$G$2009),""))</f>
        <v/>
      </c>
      <c r="CG224" s="57">
        <f>IF(OR($A224="",CG$136=""),"",IFERROR(COUNTIFS('Employee Mapping'!$J$10:$J$2009,$A224,'Employee Mapping'!$K$10:$K$2009,CG$134,'Employee Mapping'!$L$10:$L$2009,CG$136)/COUNTA('Employee Mapping'!$G$10:$G$2009),""))</f>
        <v/>
      </c>
      <c r="CH224" s="57">
        <f>IF(OR($A224="",CH$136=""),"",IFERROR(COUNTIFS('Employee Mapping'!$J$10:$J$2009,$A224,'Employee Mapping'!$K$10:$K$2009,CH$134,'Employee Mapping'!$L$10:$L$2009,CH$136)/COUNTA('Employee Mapping'!$G$10:$G$2009),""))</f>
        <v/>
      </c>
      <c r="CI224" s="57">
        <f>IF(OR($A224="",CI$136=""),"",IFERROR(COUNTIFS('Employee Mapping'!$J$10:$J$2009,$A224,'Employee Mapping'!$K$10:$K$2009,CI$134,'Employee Mapping'!$L$10:$L$2009,CI$136)/COUNTA('Employee Mapping'!$G$10:$G$2009),""))</f>
        <v/>
      </c>
      <c r="CJ224" s="57">
        <f>IF(OR($A224="",CJ$136=""),"",IFERROR(COUNTIFS('Employee Mapping'!$J$10:$J$2009,$A224,'Employee Mapping'!$K$10:$K$2009,CJ$134,'Employee Mapping'!$L$10:$L$2009,CJ$136)/COUNTA('Employee Mapping'!$G$10:$G$2009),""))</f>
        <v/>
      </c>
      <c r="CK224" s="57">
        <f>IF(OR($A224="",CK$136=""),"",IFERROR(COUNTIFS('Employee Mapping'!$J$10:$J$2009,$A224,'Employee Mapping'!$K$10:$K$2009,CK$134,'Employee Mapping'!$L$10:$L$2009,CK$136)/COUNTA('Employee Mapping'!$G$10:$G$2009),""))</f>
        <v/>
      </c>
      <c r="CL224" s="57">
        <f>IF(OR($A224="",CL$136=""),"",IFERROR(COUNTIFS('Employee Mapping'!$J$10:$J$2009,$A224,'Employee Mapping'!$K$10:$K$2009,CL$134,'Employee Mapping'!$L$10:$L$2009,CL$136)/COUNTA('Employee Mapping'!$G$10:$G$2009),""))</f>
        <v/>
      </c>
      <c r="CM224" s="57">
        <f>IF(OR($A224="",CM$136=""),"",IFERROR(COUNTIFS('Employee Mapping'!$J$10:$J$2009,$A224,'Employee Mapping'!$K$10:$K$2009,CM$134,'Employee Mapping'!$L$10:$L$2009,CM$136)/COUNTA('Employee Mapping'!$G$10:$G$2009),""))</f>
        <v/>
      </c>
      <c r="CN224" s="57">
        <f>IF(OR($A224="",CN$136=""),"",IFERROR(COUNTIFS('Employee Mapping'!$J$10:$J$2009,$A224,'Employee Mapping'!$K$10:$K$2009,CN$134,'Employee Mapping'!$L$10:$L$2009,CN$136)/COUNTA('Employee Mapping'!$G$10:$G$2009),""))</f>
        <v/>
      </c>
      <c r="CO224" s="57">
        <f>IF(OR($A224="",CO$136=""),"",IFERROR(COUNTIFS('Employee Mapping'!$J$10:$J$2009,$A224,'Employee Mapping'!$K$10:$K$2009,CO$134,'Employee Mapping'!$L$10:$L$2009,CO$136)/COUNTA('Employee Mapping'!$G$10:$G$2009),""))</f>
        <v/>
      </c>
      <c r="CP224" s="57">
        <f>IF(OR($A224="",CP$136=""),"",IFERROR(COUNTIFS('Employee Mapping'!$J$10:$J$2009,$A224,'Employee Mapping'!$K$10:$K$2009,CP$134,'Employee Mapping'!$L$10:$L$2009,CP$136)/COUNTA('Employee Mapping'!$G$10:$G$2009),""))</f>
        <v/>
      </c>
      <c r="CQ224" s="57">
        <f>IF(OR($A224="",CQ$136=""),"",IFERROR(COUNTIFS('Employee Mapping'!$J$10:$J$2009,$A224,'Employee Mapping'!$K$10:$K$2009,CQ$134,'Employee Mapping'!$L$10:$L$2009,CQ$136)/COUNTA('Employee Mapping'!$G$10:$G$2009),""))</f>
        <v/>
      </c>
      <c r="CR224" s="57">
        <f>IF(OR($A224="",CR$136=""),"",IFERROR(COUNTIFS('Employee Mapping'!$J$10:$J$2009,$A224,'Employee Mapping'!$K$10:$K$2009,CR$134,'Employee Mapping'!$L$10:$L$2009,CR$136)/COUNTA('Employee Mapping'!$G$10:$G$2009),""))</f>
        <v/>
      </c>
      <c r="CS224" s="57">
        <f>IF(OR($A224="",CS$136=""),"",IFERROR(COUNTIFS('Employee Mapping'!$J$10:$J$2009,$A224,'Employee Mapping'!$K$10:$K$2009,CS$134,'Employee Mapping'!$L$10:$L$2009,CS$136)/COUNTA('Employee Mapping'!$G$10:$G$2009),""))</f>
        <v/>
      </c>
      <c r="CT224" s="57">
        <f>IF(OR($A224="",CT$136=""),"",IFERROR(COUNTIFS('Employee Mapping'!$J$10:$J$2009,$A224,'Employee Mapping'!$K$10:$K$2009,CT$134,'Employee Mapping'!$L$10:$L$2009,CT$136)/COUNTA('Employee Mapping'!$G$10:$G$2009),""))</f>
        <v/>
      </c>
      <c r="CU224" s="58">
        <f>IF($A224="","",SUM(C224:CT224))</f>
        <v/>
      </c>
    </row>
    <row r="225">
      <c r="A225">
        <f>IF(SETUP!$C236="","",SETUP!$C236)</f>
        <v/>
      </c>
      <c r="B225" s="9">
        <f>IF(SETUP!$C236="","",SETUP!$B236&amp;" / "&amp;SETUP!$D236)</f>
        <v/>
      </c>
      <c r="C225" s="57">
        <f>IF(OR($A225="",C$136=""),"",IFERROR(COUNTIFS('Employee Mapping'!$J$10:$J$2009,$A225,'Employee Mapping'!$K$10:$K$2009,C$134,'Employee Mapping'!$L$10:$L$2009,C$136)/COUNTA('Employee Mapping'!$G$10:$G$2009),""))</f>
        <v/>
      </c>
      <c r="D225" s="57">
        <f>IF(OR($A225="",D$136=""),"",IFERROR(COUNTIFS('Employee Mapping'!$J$10:$J$2009,$A225,'Employee Mapping'!$K$10:$K$2009,D$134,'Employee Mapping'!$L$10:$L$2009,D$136)/COUNTA('Employee Mapping'!$G$10:$G$2009),""))</f>
        <v/>
      </c>
      <c r="E225" s="57">
        <f>IF(OR($A225="",E$136=""),"",IFERROR(COUNTIFS('Employee Mapping'!$J$10:$J$2009,$A225,'Employee Mapping'!$K$10:$K$2009,E$134,'Employee Mapping'!$L$10:$L$2009,E$136)/COUNTA('Employee Mapping'!$G$10:$G$2009),""))</f>
        <v/>
      </c>
      <c r="F225" s="57">
        <f>IF(OR($A225="",F$136=""),"",IFERROR(COUNTIFS('Employee Mapping'!$J$10:$J$2009,$A225,'Employee Mapping'!$K$10:$K$2009,F$134,'Employee Mapping'!$L$10:$L$2009,F$136)/COUNTA('Employee Mapping'!$G$10:$G$2009),""))</f>
        <v/>
      </c>
      <c r="G225" s="57">
        <f>IF(OR($A225="",G$136=""),"",IFERROR(COUNTIFS('Employee Mapping'!$J$10:$J$2009,$A225,'Employee Mapping'!$K$10:$K$2009,G$134,'Employee Mapping'!$L$10:$L$2009,G$136)/COUNTA('Employee Mapping'!$G$10:$G$2009),""))</f>
        <v/>
      </c>
      <c r="H225" s="57">
        <f>IF(OR($A225="",H$136=""),"",IFERROR(COUNTIFS('Employee Mapping'!$J$10:$J$2009,$A225,'Employee Mapping'!$K$10:$K$2009,H$134,'Employee Mapping'!$L$10:$L$2009,H$136)/COUNTA('Employee Mapping'!$G$10:$G$2009),""))</f>
        <v/>
      </c>
      <c r="I225" s="57">
        <f>IF(OR($A225="",I$136=""),"",IFERROR(COUNTIFS('Employee Mapping'!$J$10:$J$2009,$A225,'Employee Mapping'!$K$10:$K$2009,I$134,'Employee Mapping'!$L$10:$L$2009,I$136)/COUNTA('Employee Mapping'!$G$10:$G$2009),""))</f>
        <v/>
      </c>
      <c r="J225" s="57">
        <f>IF(OR($A225="",J$136=""),"",IFERROR(COUNTIFS('Employee Mapping'!$J$10:$J$2009,$A225,'Employee Mapping'!$K$10:$K$2009,J$134,'Employee Mapping'!$L$10:$L$2009,J$136)/COUNTA('Employee Mapping'!$G$10:$G$2009),""))</f>
        <v/>
      </c>
      <c r="K225" s="57">
        <f>IF(OR($A225="",K$136=""),"",IFERROR(COUNTIFS('Employee Mapping'!$J$10:$J$2009,$A225,'Employee Mapping'!$K$10:$K$2009,K$134,'Employee Mapping'!$L$10:$L$2009,K$136)/COUNTA('Employee Mapping'!$G$10:$G$2009),""))</f>
        <v/>
      </c>
      <c r="L225" s="57">
        <f>IF(OR($A225="",L$136=""),"",IFERROR(COUNTIFS('Employee Mapping'!$J$10:$J$2009,$A225,'Employee Mapping'!$K$10:$K$2009,L$134,'Employee Mapping'!$L$10:$L$2009,L$136)/COUNTA('Employee Mapping'!$G$10:$G$2009),""))</f>
        <v/>
      </c>
      <c r="M225" s="57">
        <f>IF(OR($A225="",M$136=""),"",IFERROR(COUNTIFS('Employee Mapping'!$J$10:$J$2009,$A225,'Employee Mapping'!$K$10:$K$2009,M$134,'Employee Mapping'!$L$10:$L$2009,M$136)/COUNTA('Employee Mapping'!$G$10:$G$2009),""))</f>
        <v/>
      </c>
      <c r="N225" s="57">
        <f>IF(OR($A225="",N$136=""),"",IFERROR(COUNTIFS('Employee Mapping'!$J$10:$J$2009,$A225,'Employee Mapping'!$K$10:$K$2009,N$134,'Employee Mapping'!$L$10:$L$2009,N$136)/COUNTA('Employee Mapping'!$G$10:$G$2009),""))</f>
        <v/>
      </c>
      <c r="O225" s="57">
        <f>IF(OR($A225="",O$136=""),"",IFERROR(COUNTIFS('Employee Mapping'!$J$10:$J$2009,$A225,'Employee Mapping'!$K$10:$K$2009,O$134,'Employee Mapping'!$L$10:$L$2009,O$136)/COUNTA('Employee Mapping'!$G$10:$G$2009),""))</f>
        <v/>
      </c>
      <c r="P225" s="57">
        <f>IF(OR($A225="",P$136=""),"",IFERROR(COUNTIFS('Employee Mapping'!$J$10:$J$2009,$A225,'Employee Mapping'!$K$10:$K$2009,P$134,'Employee Mapping'!$L$10:$L$2009,P$136)/COUNTA('Employee Mapping'!$G$10:$G$2009),""))</f>
        <v/>
      </c>
      <c r="Q225" s="57">
        <f>IF(OR($A225="",Q$136=""),"",IFERROR(COUNTIFS('Employee Mapping'!$J$10:$J$2009,$A225,'Employee Mapping'!$K$10:$K$2009,Q$134,'Employee Mapping'!$L$10:$L$2009,Q$136)/COUNTA('Employee Mapping'!$G$10:$G$2009),""))</f>
        <v/>
      </c>
      <c r="R225" s="57">
        <f>IF(OR($A225="",R$136=""),"",IFERROR(COUNTIFS('Employee Mapping'!$J$10:$J$2009,$A225,'Employee Mapping'!$K$10:$K$2009,R$134,'Employee Mapping'!$L$10:$L$2009,R$136)/COUNTA('Employee Mapping'!$G$10:$G$2009),""))</f>
        <v/>
      </c>
      <c r="S225" s="57">
        <f>IF(OR($A225="",S$136=""),"",IFERROR(COUNTIFS('Employee Mapping'!$J$10:$J$2009,$A225,'Employee Mapping'!$K$10:$K$2009,S$134,'Employee Mapping'!$L$10:$L$2009,S$136)/COUNTA('Employee Mapping'!$G$10:$G$2009),""))</f>
        <v/>
      </c>
      <c r="T225" s="57">
        <f>IF(OR($A225="",T$136=""),"",IFERROR(COUNTIFS('Employee Mapping'!$J$10:$J$2009,$A225,'Employee Mapping'!$K$10:$K$2009,T$134,'Employee Mapping'!$L$10:$L$2009,T$136)/COUNTA('Employee Mapping'!$G$10:$G$2009),""))</f>
        <v/>
      </c>
      <c r="U225" s="57">
        <f>IF(OR($A225="",U$136=""),"",IFERROR(COUNTIFS('Employee Mapping'!$J$10:$J$2009,$A225,'Employee Mapping'!$K$10:$K$2009,U$134,'Employee Mapping'!$L$10:$L$2009,U$136)/COUNTA('Employee Mapping'!$G$10:$G$2009),""))</f>
        <v/>
      </c>
      <c r="V225" s="57">
        <f>IF(OR($A225="",V$136=""),"",IFERROR(COUNTIFS('Employee Mapping'!$J$10:$J$2009,$A225,'Employee Mapping'!$K$10:$K$2009,V$134,'Employee Mapping'!$L$10:$L$2009,V$136)/COUNTA('Employee Mapping'!$G$10:$G$2009),""))</f>
        <v/>
      </c>
      <c r="W225" s="57">
        <f>IF(OR($A225="",W$136=""),"",IFERROR(COUNTIFS('Employee Mapping'!$J$10:$J$2009,$A225,'Employee Mapping'!$K$10:$K$2009,W$134,'Employee Mapping'!$L$10:$L$2009,W$136)/COUNTA('Employee Mapping'!$G$10:$G$2009),""))</f>
        <v/>
      </c>
      <c r="X225" s="57">
        <f>IF(OR($A225="",X$136=""),"",IFERROR(COUNTIFS('Employee Mapping'!$J$10:$J$2009,$A225,'Employee Mapping'!$K$10:$K$2009,X$134,'Employee Mapping'!$L$10:$L$2009,X$136)/COUNTA('Employee Mapping'!$G$10:$G$2009),""))</f>
        <v/>
      </c>
      <c r="Y225" s="57">
        <f>IF(OR($A225="",Y$136=""),"",IFERROR(COUNTIFS('Employee Mapping'!$J$10:$J$2009,$A225,'Employee Mapping'!$K$10:$K$2009,Y$134,'Employee Mapping'!$L$10:$L$2009,Y$136)/COUNTA('Employee Mapping'!$G$10:$G$2009),""))</f>
        <v/>
      </c>
      <c r="Z225" s="57">
        <f>IF(OR($A225="",Z$136=""),"",IFERROR(COUNTIFS('Employee Mapping'!$J$10:$J$2009,$A225,'Employee Mapping'!$K$10:$K$2009,Z$134,'Employee Mapping'!$L$10:$L$2009,Z$136)/COUNTA('Employee Mapping'!$G$10:$G$2009),""))</f>
        <v/>
      </c>
      <c r="AA225" s="57">
        <f>IF(OR($A225="",AA$136=""),"",IFERROR(COUNTIFS('Employee Mapping'!$J$10:$J$2009,$A225,'Employee Mapping'!$K$10:$K$2009,AA$134,'Employee Mapping'!$L$10:$L$2009,AA$136)/COUNTA('Employee Mapping'!$G$10:$G$2009),""))</f>
        <v/>
      </c>
      <c r="AB225" s="57">
        <f>IF(OR($A225="",AB$136=""),"",IFERROR(COUNTIFS('Employee Mapping'!$J$10:$J$2009,$A225,'Employee Mapping'!$K$10:$K$2009,AB$134,'Employee Mapping'!$L$10:$L$2009,AB$136)/COUNTA('Employee Mapping'!$G$10:$G$2009),""))</f>
        <v/>
      </c>
      <c r="AC225" s="57">
        <f>IF(OR($A225="",AC$136=""),"",IFERROR(COUNTIFS('Employee Mapping'!$J$10:$J$2009,$A225,'Employee Mapping'!$K$10:$K$2009,AC$134,'Employee Mapping'!$L$10:$L$2009,AC$136)/COUNTA('Employee Mapping'!$G$10:$G$2009),""))</f>
        <v/>
      </c>
      <c r="AD225" s="57">
        <f>IF(OR($A225="",AD$136=""),"",IFERROR(COUNTIFS('Employee Mapping'!$J$10:$J$2009,$A225,'Employee Mapping'!$K$10:$K$2009,AD$134,'Employee Mapping'!$L$10:$L$2009,AD$136)/COUNTA('Employee Mapping'!$G$10:$G$2009),""))</f>
        <v/>
      </c>
      <c r="AE225" s="57">
        <f>IF(OR($A225="",AE$136=""),"",IFERROR(COUNTIFS('Employee Mapping'!$J$10:$J$2009,$A225,'Employee Mapping'!$K$10:$K$2009,AE$134,'Employee Mapping'!$L$10:$L$2009,AE$136)/COUNTA('Employee Mapping'!$G$10:$G$2009),""))</f>
        <v/>
      </c>
      <c r="AF225" s="57">
        <f>IF(OR($A225="",AF$136=""),"",IFERROR(COUNTIFS('Employee Mapping'!$J$10:$J$2009,$A225,'Employee Mapping'!$K$10:$K$2009,AF$134,'Employee Mapping'!$L$10:$L$2009,AF$136)/COUNTA('Employee Mapping'!$G$10:$G$2009),""))</f>
        <v/>
      </c>
      <c r="AG225" s="57">
        <f>IF(OR($A225="",AG$136=""),"",IFERROR(COUNTIFS('Employee Mapping'!$J$10:$J$2009,$A225,'Employee Mapping'!$K$10:$K$2009,AG$134,'Employee Mapping'!$L$10:$L$2009,AG$136)/COUNTA('Employee Mapping'!$G$10:$G$2009),""))</f>
        <v/>
      </c>
      <c r="AH225" s="57">
        <f>IF(OR($A225="",AH$136=""),"",IFERROR(COUNTIFS('Employee Mapping'!$J$10:$J$2009,$A225,'Employee Mapping'!$K$10:$K$2009,AH$134,'Employee Mapping'!$L$10:$L$2009,AH$136)/COUNTA('Employee Mapping'!$G$10:$G$2009),""))</f>
        <v/>
      </c>
      <c r="AI225" s="57">
        <f>IF(OR($A225="",AI$136=""),"",IFERROR(COUNTIFS('Employee Mapping'!$J$10:$J$2009,$A225,'Employee Mapping'!$K$10:$K$2009,AI$134,'Employee Mapping'!$L$10:$L$2009,AI$136)/COUNTA('Employee Mapping'!$G$10:$G$2009),""))</f>
        <v/>
      </c>
      <c r="AJ225" s="57">
        <f>IF(OR($A225="",AJ$136=""),"",IFERROR(COUNTIFS('Employee Mapping'!$J$10:$J$2009,$A225,'Employee Mapping'!$K$10:$K$2009,AJ$134,'Employee Mapping'!$L$10:$L$2009,AJ$136)/COUNTA('Employee Mapping'!$G$10:$G$2009),""))</f>
        <v/>
      </c>
      <c r="AK225" s="57">
        <f>IF(OR($A225="",AK$136=""),"",IFERROR(COUNTIFS('Employee Mapping'!$J$10:$J$2009,$A225,'Employee Mapping'!$K$10:$K$2009,AK$134,'Employee Mapping'!$L$10:$L$2009,AK$136)/COUNTA('Employee Mapping'!$G$10:$G$2009),""))</f>
        <v/>
      </c>
      <c r="AL225" s="57">
        <f>IF(OR($A225="",AL$136=""),"",IFERROR(COUNTIFS('Employee Mapping'!$J$10:$J$2009,$A225,'Employee Mapping'!$K$10:$K$2009,AL$134,'Employee Mapping'!$L$10:$L$2009,AL$136)/COUNTA('Employee Mapping'!$G$10:$G$2009),""))</f>
        <v/>
      </c>
      <c r="AM225" s="57">
        <f>IF(OR($A225="",AM$136=""),"",IFERROR(COUNTIFS('Employee Mapping'!$J$10:$J$2009,$A225,'Employee Mapping'!$K$10:$K$2009,AM$134,'Employee Mapping'!$L$10:$L$2009,AM$136)/COUNTA('Employee Mapping'!$G$10:$G$2009),""))</f>
        <v/>
      </c>
      <c r="AN225" s="57">
        <f>IF(OR($A225="",AN$136=""),"",IFERROR(COUNTIFS('Employee Mapping'!$J$10:$J$2009,$A225,'Employee Mapping'!$K$10:$K$2009,AN$134,'Employee Mapping'!$L$10:$L$2009,AN$136)/COUNTA('Employee Mapping'!$G$10:$G$2009),""))</f>
        <v/>
      </c>
      <c r="AO225" s="57">
        <f>IF(OR($A225="",AO$136=""),"",IFERROR(COUNTIFS('Employee Mapping'!$J$10:$J$2009,$A225,'Employee Mapping'!$K$10:$K$2009,AO$134,'Employee Mapping'!$L$10:$L$2009,AO$136)/COUNTA('Employee Mapping'!$G$10:$G$2009),""))</f>
        <v/>
      </c>
      <c r="AP225" s="57">
        <f>IF(OR($A225="",AP$136=""),"",IFERROR(COUNTIFS('Employee Mapping'!$J$10:$J$2009,$A225,'Employee Mapping'!$K$10:$K$2009,AP$134,'Employee Mapping'!$L$10:$L$2009,AP$136)/COUNTA('Employee Mapping'!$G$10:$G$2009),""))</f>
        <v/>
      </c>
      <c r="AQ225" s="57">
        <f>IF(OR($A225="",AQ$136=""),"",IFERROR(COUNTIFS('Employee Mapping'!$J$10:$J$2009,$A225,'Employee Mapping'!$K$10:$K$2009,AQ$134,'Employee Mapping'!$L$10:$L$2009,AQ$136)/COUNTA('Employee Mapping'!$G$10:$G$2009),""))</f>
        <v/>
      </c>
      <c r="AR225" s="57">
        <f>IF(OR($A225="",AR$136=""),"",IFERROR(COUNTIFS('Employee Mapping'!$J$10:$J$2009,$A225,'Employee Mapping'!$K$10:$K$2009,AR$134,'Employee Mapping'!$L$10:$L$2009,AR$136)/COUNTA('Employee Mapping'!$G$10:$G$2009),""))</f>
        <v/>
      </c>
      <c r="AS225" s="57">
        <f>IF(OR($A225="",AS$136=""),"",IFERROR(COUNTIFS('Employee Mapping'!$J$10:$J$2009,$A225,'Employee Mapping'!$K$10:$K$2009,AS$134,'Employee Mapping'!$L$10:$L$2009,AS$136)/COUNTA('Employee Mapping'!$G$10:$G$2009),""))</f>
        <v/>
      </c>
      <c r="AT225" s="57">
        <f>IF(OR($A225="",AT$136=""),"",IFERROR(COUNTIFS('Employee Mapping'!$J$10:$J$2009,$A225,'Employee Mapping'!$K$10:$K$2009,AT$134,'Employee Mapping'!$L$10:$L$2009,AT$136)/COUNTA('Employee Mapping'!$G$10:$G$2009),""))</f>
        <v/>
      </c>
      <c r="AU225" s="57">
        <f>IF(OR($A225="",AU$136=""),"",IFERROR(COUNTIFS('Employee Mapping'!$J$10:$J$2009,$A225,'Employee Mapping'!$K$10:$K$2009,AU$134,'Employee Mapping'!$L$10:$L$2009,AU$136)/COUNTA('Employee Mapping'!$G$10:$G$2009),""))</f>
        <v/>
      </c>
      <c r="AV225" s="57">
        <f>IF(OR($A225="",AV$136=""),"",IFERROR(COUNTIFS('Employee Mapping'!$J$10:$J$2009,$A225,'Employee Mapping'!$K$10:$K$2009,AV$134,'Employee Mapping'!$L$10:$L$2009,AV$136)/COUNTA('Employee Mapping'!$G$10:$G$2009),""))</f>
        <v/>
      </c>
      <c r="AW225" s="57">
        <f>IF(OR($A225="",AW$136=""),"",IFERROR(COUNTIFS('Employee Mapping'!$J$10:$J$2009,$A225,'Employee Mapping'!$K$10:$K$2009,AW$134,'Employee Mapping'!$L$10:$L$2009,AW$136)/COUNTA('Employee Mapping'!$G$10:$G$2009),""))</f>
        <v/>
      </c>
      <c r="AX225" s="57">
        <f>IF(OR($A225="",AX$136=""),"",IFERROR(COUNTIFS('Employee Mapping'!$J$10:$J$2009,$A225,'Employee Mapping'!$K$10:$K$2009,AX$134,'Employee Mapping'!$L$10:$L$2009,AX$136)/COUNTA('Employee Mapping'!$G$10:$G$2009),""))</f>
        <v/>
      </c>
      <c r="AY225" s="57">
        <f>IF(OR($A225="",AY$136=""),"",IFERROR(COUNTIFS('Employee Mapping'!$J$10:$J$2009,$A225,'Employee Mapping'!$K$10:$K$2009,AY$134,'Employee Mapping'!$L$10:$L$2009,AY$136)/COUNTA('Employee Mapping'!$G$10:$G$2009),""))</f>
        <v/>
      </c>
      <c r="AZ225" s="57">
        <f>IF(OR($A225="",AZ$136=""),"",IFERROR(COUNTIFS('Employee Mapping'!$J$10:$J$2009,$A225,'Employee Mapping'!$K$10:$K$2009,AZ$134,'Employee Mapping'!$L$10:$L$2009,AZ$136)/COUNTA('Employee Mapping'!$G$10:$G$2009),""))</f>
        <v/>
      </c>
      <c r="BA225" s="57">
        <f>IF(OR($A225="",BA$136=""),"",IFERROR(COUNTIFS('Employee Mapping'!$J$10:$J$2009,$A225,'Employee Mapping'!$K$10:$K$2009,BA$134,'Employee Mapping'!$L$10:$L$2009,BA$136)/COUNTA('Employee Mapping'!$G$10:$G$2009),""))</f>
        <v/>
      </c>
      <c r="BB225" s="57">
        <f>IF(OR($A225="",BB$136=""),"",IFERROR(COUNTIFS('Employee Mapping'!$J$10:$J$2009,$A225,'Employee Mapping'!$K$10:$K$2009,BB$134,'Employee Mapping'!$L$10:$L$2009,BB$136)/COUNTA('Employee Mapping'!$G$10:$G$2009),""))</f>
        <v/>
      </c>
      <c r="BC225" s="57">
        <f>IF(OR($A225="",BC$136=""),"",IFERROR(COUNTIFS('Employee Mapping'!$J$10:$J$2009,$A225,'Employee Mapping'!$K$10:$K$2009,BC$134,'Employee Mapping'!$L$10:$L$2009,BC$136)/COUNTA('Employee Mapping'!$G$10:$G$2009),""))</f>
        <v/>
      </c>
      <c r="BD225" s="57">
        <f>IF(OR($A225="",BD$136=""),"",IFERROR(COUNTIFS('Employee Mapping'!$J$10:$J$2009,$A225,'Employee Mapping'!$K$10:$K$2009,BD$134,'Employee Mapping'!$L$10:$L$2009,BD$136)/COUNTA('Employee Mapping'!$G$10:$G$2009),""))</f>
        <v/>
      </c>
      <c r="BE225" s="57">
        <f>IF(OR($A225="",BE$136=""),"",IFERROR(COUNTIFS('Employee Mapping'!$J$10:$J$2009,$A225,'Employee Mapping'!$K$10:$K$2009,BE$134,'Employee Mapping'!$L$10:$L$2009,BE$136)/COUNTA('Employee Mapping'!$G$10:$G$2009),""))</f>
        <v/>
      </c>
      <c r="BF225" s="57">
        <f>IF(OR($A225="",BF$136=""),"",IFERROR(COUNTIFS('Employee Mapping'!$J$10:$J$2009,$A225,'Employee Mapping'!$K$10:$K$2009,BF$134,'Employee Mapping'!$L$10:$L$2009,BF$136)/COUNTA('Employee Mapping'!$G$10:$G$2009),""))</f>
        <v/>
      </c>
      <c r="BG225" s="57">
        <f>IF(OR($A225="",BG$136=""),"",IFERROR(COUNTIFS('Employee Mapping'!$J$10:$J$2009,$A225,'Employee Mapping'!$K$10:$K$2009,BG$134,'Employee Mapping'!$L$10:$L$2009,BG$136)/COUNTA('Employee Mapping'!$G$10:$G$2009),""))</f>
        <v/>
      </c>
      <c r="BH225" s="57">
        <f>IF(OR($A225="",BH$136=""),"",IFERROR(COUNTIFS('Employee Mapping'!$J$10:$J$2009,$A225,'Employee Mapping'!$K$10:$K$2009,BH$134,'Employee Mapping'!$L$10:$L$2009,BH$136)/COUNTA('Employee Mapping'!$G$10:$G$2009),""))</f>
        <v/>
      </c>
      <c r="BI225" s="57">
        <f>IF(OR($A225="",BI$136=""),"",IFERROR(COUNTIFS('Employee Mapping'!$J$10:$J$2009,$A225,'Employee Mapping'!$K$10:$K$2009,BI$134,'Employee Mapping'!$L$10:$L$2009,BI$136)/COUNTA('Employee Mapping'!$G$10:$G$2009),""))</f>
        <v/>
      </c>
      <c r="BJ225" s="57">
        <f>IF(OR($A225="",BJ$136=""),"",IFERROR(COUNTIFS('Employee Mapping'!$J$10:$J$2009,$A225,'Employee Mapping'!$K$10:$K$2009,BJ$134,'Employee Mapping'!$L$10:$L$2009,BJ$136)/COUNTA('Employee Mapping'!$G$10:$G$2009),""))</f>
        <v/>
      </c>
      <c r="BK225" s="57">
        <f>IF(OR($A225="",BK$136=""),"",IFERROR(COUNTIFS('Employee Mapping'!$J$10:$J$2009,$A225,'Employee Mapping'!$K$10:$K$2009,BK$134,'Employee Mapping'!$L$10:$L$2009,BK$136)/COUNTA('Employee Mapping'!$G$10:$G$2009),""))</f>
        <v/>
      </c>
      <c r="BL225" s="57">
        <f>IF(OR($A225="",BL$136=""),"",IFERROR(COUNTIFS('Employee Mapping'!$J$10:$J$2009,$A225,'Employee Mapping'!$K$10:$K$2009,BL$134,'Employee Mapping'!$L$10:$L$2009,BL$136)/COUNTA('Employee Mapping'!$G$10:$G$2009),""))</f>
        <v/>
      </c>
      <c r="BM225" s="57">
        <f>IF(OR($A225="",BM$136=""),"",IFERROR(COUNTIFS('Employee Mapping'!$J$10:$J$2009,$A225,'Employee Mapping'!$K$10:$K$2009,BM$134,'Employee Mapping'!$L$10:$L$2009,BM$136)/COUNTA('Employee Mapping'!$G$10:$G$2009),""))</f>
        <v/>
      </c>
      <c r="BN225" s="57">
        <f>IF(OR($A225="",BN$136=""),"",IFERROR(COUNTIFS('Employee Mapping'!$J$10:$J$2009,$A225,'Employee Mapping'!$K$10:$K$2009,BN$134,'Employee Mapping'!$L$10:$L$2009,BN$136)/COUNTA('Employee Mapping'!$G$10:$G$2009),""))</f>
        <v/>
      </c>
      <c r="BO225" s="57">
        <f>IF(OR($A225="",BO$136=""),"",IFERROR(COUNTIFS('Employee Mapping'!$J$10:$J$2009,$A225,'Employee Mapping'!$K$10:$K$2009,BO$134,'Employee Mapping'!$L$10:$L$2009,BO$136)/COUNTA('Employee Mapping'!$G$10:$G$2009),""))</f>
        <v/>
      </c>
      <c r="BP225" s="57">
        <f>IF(OR($A225="",BP$136=""),"",IFERROR(COUNTIFS('Employee Mapping'!$J$10:$J$2009,$A225,'Employee Mapping'!$K$10:$K$2009,BP$134,'Employee Mapping'!$L$10:$L$2009,BP$136)/COUNTA('Employee Mapping'!$G$10:$G$2009),""))</f>
        <v/>
      </c>
      <c r="BQ225" s="57">
        <f>IF(OR($A225="",BQ$136=""),"",IFERROR(COUNTIFS('Employee Mapping'!$J$10:$J$2009,$A225,'Employee Mapping'!$K$10:$K$2009,BQ$134,'Employee Mapping'!$L$10:$L$2009,BQ$136)/COUNTA('Employee Mapping'!$G$10:$G$2009),""))</f>
        <v/>
      </c>
      <c r="BR225" s="57">
        <f>IF(OR($A225="",BR$136=""),"",IFERROR(COUNTIFS('Employee Mapping'!$J$10:$J$2009,$A225,'Employee Mapping'!$K$10:$K$2009,BR$134,'Employee Mapping'!$L$10:$L$2009,BR$136)/COUNTA('Employee Mapping'!$G$10:$G$2009),""))</f>
        <v/>
      </c>
      <c r="BS225" s="57">
        <f>IF(OR($A225="",BS$136=""),"",IFERROR(COUNTIFS('Employee Mapping'!$J$10:$J$2009,$A225,'Employee Mapping'!$K$10:$K$2009,BS$134,'Employee Mapping'!$L$10:$L$2009,BS$136)/COUNTA('Employee Mapping'!$G$10:$G$2009),""))</f>
        <v/>
      </c>
      <c r="BT225" s="57">
        <f>IF(OR($A225="",BT$136=""),"",IFERROR(COUNTIFS('Employee Mapping'!$J$10:$J$2009,$A225,'Employee Mapping'!$K$10:$K$2009,BT$134,'Employee Mapping'!$L$10:$L$2009,BT$136)/COUNTA('Employee Mapping'!$G$10:$G$2009),""))</f>
        <v/>
      </c>
      <c r="BU225" s="57">
        <f>IF(OR($A225="",BU$136=""),"",IFERROR(COUNTIFS('Employee Mapping'!$J$10:$J$2009,$A225,'Employee Mapping'!$K$10:$K$2009,BU$134,'Employee Mapping'!$L$10:$L$2009,BU$136)/COUNTA('Employee Mapping'!$G$10:$G$2009),""))</f>
        <v/>
      </c>
      <c r="BV225" s="57">
        <f>IF(OR($A225="",BV$136=""),"",IFERROR(COUNTIFS('Employee Mapping'!$J$10:$J$2009,$A225,'Employee Mapping'!$K$10:$K$2009,BV$134,'Employee Mapping'!$L$10:$L$2009,BV$136)/COUNTA('Employee Mapping'!$G$10:$G$2009),""))</f>
        <v/>
      </c>
      <c r="BW225" s="57">
        <f>IF(OR($A225="",BW$136=""),"",IFERROR(COUNTIFS('Employee Mapping'!$J$10:$J$2009,$A225,'Employee Mapping'!$K$10:$K$2009,BW$134,'Employee Mapping'!$L$10:$L$2009,BW$136)/COUNTA('Employee Mapping'!$G$10:$G$2009),""))</f>
        <v/>
      </c>
      <c r="BX225" s="57">
        <f>IF(OR($A225="",BX$136=""),"",IFERROR(COUNTIFS('Employee Mapping'!$J$10:$J$2009,$A225,'Employee Mapping'!$K$10:$K$2009,BX$134,'Employee Mapping'!$L$10:$L$2009,BX$136)/COUNTA('Employee Mapping'!$G$10:$G$2009),""))</f>
        <v/>
      </c>
      <c r="BY225" s="57">
        <f>IF(OR($A225="",BY$136=""),"",IFERROR(COUNTIFS('Employee Mapping'!$J$10:$J$2009,$A225,'Employee Mapping'!$K$10:$K$2009,BY$134,'Employee Mapping'!$L$10:$L$2009,BY$136)/COUNTA('Employee Mapping'!$G$10:$G$2009),""))</f>
        <v/>
      </c>
      <c r="BZ225" s="57">
        <f>IF(OR($A225="",BZ$136=""),"",IFERROR(COUNTIFS('Employee Mapping'!$J$10:$J$2009,$A225,'Employee Mapping'!$K$10:$K$2009,BZ$134,'Employee Mapping'!$L$10:$L$2009,BZ$136)/COUNTA('Employee Mapping'!$G$10:$G$2009),""))</f>
        <v/>
      </c>
      <c r="CA225" s="57">
        <f>IF(OR($A225="",CA$136=""),"",IFERROR(COUNTIFS('Employee Mapping'!$J$10:$J$2009,$A225,'Employee Mapping'!$K$10:$K$2009,CA$134,'Employee Mapping'!$L$10:$L$2009,CA$136)/COUNTA('Employee Mapping'!$G$10:$G$2009),""))</f>
        <v/>
      </c>
      <c r="CB225" s="57">
        <f>IF(OR($A225="",CB$136=""),"",IFERROR(COUNTIFS('Employee Mapping'!$J$10:$J$2009,$A225,'Employee Mapping'!$K$10:$K$2009,CB$134,'Employee Mapping'!$L$10:$L$2009,CB$136)/COUNTA('Employee Mapping'!$G$10:$G$2009),""))</f>
        <v/>
      </c>
      <c r="CC225" s="57">
        <f>IF(OR($A225="",CC$136=""),"",IFERROR(COUNTIFS('Employee Mapping'!$J$10:$J$2009,$A225,'Employee Mapping'!$K$10:$K$2009,CC$134,'Employee Mapping'!$L$10:$L$2009,CC$136)/COUNTA('Employee Mapping'!$G$10:$G$2009),""))</f>
        <v/>
      </c>
      <c r="CD225" s="57">
        <f>IF(OR($A225="",CD$136=""),"",IFERROR(COUNTIFS('Employee Mapping'!$J$10:$J$2009,$A225,'Employee Mapping'!$K$10:$K$2009,CD$134,'Employee Mapping'!$L$10:$L$2009,CD$136)/COUNTA('Employee Mapping'!$G$10:$G$2009),""))</f>
        <v/>
      </c>
      <c r="CE225" s="57">
        <f>IF(OR($A225="",CE$136=""),"",IFERROR(COUNTIFS('Employee Mapping'!$J$10:$J$2009,$A225,'Employee Mapping'!$K$10:$K$2009,CE$134,'Employee Mapping'!$L$10:$L$2009,CE$136)/COUNTA('Employee Mapping'!$G$10:$G$2009),""))</f>
        <v/>
      </c>
      <c r="CF225" s="57">
        <f>IF(OR($A225="",CF$136=""),"",IFERROR(COUNTIFS('Employee Mapping'!$J$10:$J$2009,$A225,'Employee Mapping'!$K$10:$K$2009,CF$134,'Employee Mapping'!$L$10:$L$2009,CF$136)/COUNTA('Employee Mapping'!$G$10:$G$2009),""))</f>
        <v/>
      </c>
      <c r="CG225" s="57">
        <f>IF(OR($A225="",CG$136=""),"",IFERROR(COUNTIFS('Employee Mapping'!$J$10:$J$2009,$A225,'Employee Mapping'!$K$10:$K$2009,CG$134,'Employee Mapping'!$L$10:$L$2009,CG$136)/COUNTA('Employee Mapping'!$G$10:$G$2009),""))</f>
        <v/>
      </c>
      <c r="CH225" s="57">
        <f>IF(OR($A225="",CH$136=""),"",IFERROR(COUNTIFS('Employee Mapping'!$J$10:$J$2009,$A225,'Employee Mapping'!$K$10:$K$2009,CH$134,'Employee Mapping'!$L$10:$L$2009,CH$136)/COUNTA('Employee Mapping'!$G$10:$G$2009),""))</f>
        <v/>
      </c>
      <c r="CI225" s="57">
        <f>IF(OR($A225="",CI$136=""),"",IFERROR(COUNTIFS('Employee Mapping'!$J$10:$J$2009,$A225,'Employee Mapping'!$K$10:$K$2009,CI$134,'Employee Mapping'!$L$10:$L$2009,CI$136)/COUNTA('Employee Mapping'!$G$10:$G$2009),""))</f>
        <v/>
      </c>
      <c r="CJ225" s="57">
        <f>IF(OR($A225="",CJ$136=""),"",IFERROR(COUNTIFS('Employee Mapping'!$J$10:$J$2009,$A225,'Employee Mapping'!$K$10:$K$2009,CJ$134,'Employee Mapping'!$L$10:$L$2009,CJ$136)/COUNTA('Employee Mapping'!$G$10:$G$2009),""))</f>
        <v/>
      </c>
      <c r="CK225" s="57">
        <f>IF(OR($A225="",CK$136=""),"",IFERROR(COUNTIFS('Employee Mapping'!$J$10:$J$2009,$A225,'Employee Mapping'!$K$10:$K$2009,CK$134,'Employee Mapping'!$L$10:$L$2009,CK$136)/COUNTA('Employee Mapping'!$G$10:$G$2009),""))</f>
        <v/>
      </c>
      <c r="CL225" s="57">
        <f>IF(OR($A225="",CL$136=""),"",IFERROR(COUNTIFS('Employee Mapping'!$J$10:$J$2009,$A225,'Employee Mapping'!$K$10:$K$2009,CL$134,'Employee Mapping'!$L$10:$L$2009,CL$136)/COUNTA('Employee Mapping'!$G$10:$G$2009),""))</f>
        <v/>
      </c>
      <c r="CM225" s="57">
        <f>IF(OR($A225="",CM$136=""),"",IFERROR(COUNTIFS('Employee Mapping'!$J$10:$J$2009,$A225,'Employee Mapping'!$K$10:$K$2009,CM$134,'Employee Mapping'!$L$10:$L$2009,CM$136)/COUNTA('Employee Mapping'!$G$10:$G$2009),""))</f>
        <v/>
      </c>
      <c r="CN225" s="57">
        <f>IF(OR($A225="",CN$136=""),"",IFERROR(COUNTIFS('Employee Mapping'!$J$10:$J$2009,$A225,'Employee Mapping'!$K$10:$K$2009,CN$134,'Employee Mapping'!$L$10:$L$2009,CN$136)/COUNTA('Employee Mapping'!$G$10:$G$2009),""))</f>
        <v/>
      </c>
      <c r="CO225" s="57">
        <f>IF(OR($A225="",CO$136=""),"",IFERROR(COUNTIFS('Employee Mapping'!$J$10:$J$2009,$A225,'Employee Mapping'!$K$10:$K$2009,CO$134,'Employee Mapping'!$L$10:$L$2009,CO$136)/COUNTA('Employee Mapping'!$G$10:$G$2009),""))</f>
        <v/>
      </c>
      <c r="CP225" s="57">
        <f>IF(OR($A225="",CP$136=""),"",IFERROR(COUNTIFS('Employee Mapping'!$J$10:$J$2009,$A225,'Employee Mapping'!$K$10:$K$2009,CP$134,'Employee Mapping'!$L$10:$L$2009,CP$136)/COUNTA('Employee Mapping'!$G$10:$G$2009),""))</f>
        <v/>
      </c>
      <c r="CQ225" s="57">
        <f>IF(OR($A225="",CQ$136=""),"",IFERROR(COUNTIFS('Employee Mapping'!$J$10:$J$2009,$A225,'Employee Mapping'!$K$10:$K$2009,CQ$134,'Employee Mapping'!$L$10:$L$2009,CQ$136)/COUNTA('Employee Mapping'!$G$10:$G$2009),""))</f>
        <v/>
      </c>
      <c r="CR225" s="57">
        <f>IF(OR($A225="",CR$136=""),"",IFERROR(COUNTIFS('Employee Mapping'!$J$10:$J$2009,$A225,'Employee Mapping'!$K$10:$K$2009,CR$134,'Employee Mapping'!$L$10:$L$2009,CR$136)/COUNTA('Employee Mapping'!$G$10:$G$2009),""))</f>
        <v/>
      </c>
      <c r="CS225" s="57">
        <f>IF(OR($A225="",CS$136=""),"",IFERROR(COUNTIFS('Employee Mapping'!$J$10:$J$2009,$A225,'Employee Mapping'!$K$10:$K$2009,CS$134,'Employee Mapping'!$L$10:$L$2009,CS$136)/COUNTA('Employee Mapping'!$G$10:$G$2009),""))</f>
        <v/>
      </c>
      <c r="CT225" s="57">
        <f>IF(OR($A225="",CT$136=""),"",IFERROR(COUNTIFS('Employee Mapping'!$J$10:$J$2009,$A225,'Employee Mapping'!$K$10:$K$2009,CT$134,'Employee Mapping'!$L$10:$L$2009,CT$136)/COUNTA('Employee Mapping'!$G$10:$G$2009),""))</f>
        <v/>
      </c>
      <c r="CU225" s="58">
        <f>IF($A225="","",SUM(C225:CT225))</f>
        <v/>
      </c>
    </row>
    <row r="226">
      <c r="A226">
        <f>IF(SETUP!$C237="","",SETUP!$C237)</f>
        <v/>
      </c>
      <c r="B226" s="9">
        <f>IF(SETUP!$C237="","",SETUP!$B237&amp;" / "&amp;SETUP!$D237)</f>
        <v/>
      </c>
      <c r="C226" s="57">
        <f>IF(OR($A226="",C$136=""),"",IFERROR(COUNTIFS('Employee Mapping'!$J$10:$J$2009,$A226,'Employee Mapping'!$K$10:$K$2009,C$134,'Employee Mapping'!$L$10:$L$2009,C$136)/COUNTA('Employee Mapping'!$G$10:$G$2009),""))</f>
        <v/>
      </c>
      <c r="D226" s="57">
        <f>IF(OR($A226="",D$136=""),"",IFERROR(COUNTIFS('Employee Mapping'!$J$10:$J$2009,$A226,'Employee Mapping'!$K$10:$K$2009,D$134,'Employee Mapping'!$L$10:$L$2009,D$136)/COUNTA('Employee Mapping'!$G$10:$G$2009),""))</f>
        <v/>
      </c>
      <c r="E226" s="57">
        <f>IF(OR($A226="",E$136=""),"",IFERROR(COUNTIFS('Employee Mapping'!$J$10:$J$2009,$A226,'Employee Mapping'!$K$10:$K$2009,E$134,'Employee Mapping'!$L$10:$L$2009,E$136)/COUNTA('Employee Mapping'!$G$10:$G$2009),""))</f>
        <v/>
      </c>
      <c r="F226" s="57">
        <f>IF(OR($A226="",F$136=""),"",IFERROR(COUNTIFS('Employee Mapping'!$J$10:$J$2009,$A226,'Employee Mapping'!$K$10:$K$2009,F$134,'Employee Mapping'!$L$10:$L$2009,F$136)/COUNTA('Employee Mapping'!$G$10:$G$2009),""))</f>
        <v/>
      </c>
      <c r="G226" s="57">
        <f>IF(OR($A226="",G$136=""),"",IFERROR(COUNTIFS('Employee Mapping'!$J$10:$J$2009,$A226,'Employee Mapping'!$K$10:$K$2009,G$134,'Employee Mapping'!$L$10:$L$2009,G$136)/COUNTA('Employee Mapping'!$G$10:$G$2009),""))</f>
        <v/>
      </c>
      <c r="H226" s="57">
        <f>IF(OR($A226="",H$136=""),"",IFERROR(COUNTIFS('Employee Mapping'!$J$10:$J$2009,$A226,'Employee Mapping'!$K$10:$K$2009,H$134,'Employee Mapping'!$L$10:$L$2009,H$136)/COUNTA('Employee Mapping'!$G$10:$G$2009),""))</f>
        <v/>
      </c>
      <c r="I226" s="57">
        <f>IF(OR($A226="",I$136=""),"",IFERROR(COUNTIFS('Employee Mapping'!$J$10:$J$2009,$A226,'Employee Mapping'!$K$10:$K$2009,I$134,'Employee Mapping'!$L$10:$L$2009,I$136)/COUNTA('Employee Mapping'!$G$10:$G$2009),""))</f>
        <v/>
      </c>
      <c r="J226" s="57">
        <f>IF(OR($A226="",J$136=""),"",IFERROR(COUNTIFS('Employee Mapping'!$J$10:$J$2009,$A226,'Employee Mapping'!$K$10:$K$2009,J$134,'Employee Mapping'!$L$10:$L$2009,J$136)/COUNTA('Employee Mapping'!$G$10:$G$2009),""))</f>
        <v/>
      </c>
      <c r="K226" s="57">
        <f>IF(OR($A226="",K$136=""),"",IFERROR(COUNTIFS('Employee Mapping'!$J$10:$J$2009,$A226,'Employee Mapping'!$K$10:$K$2009,K$134,'Employee Mapping'!$L$10:$L$2009,K$136)/COUNTA('Employee Mapping'!$G$10:$G$2009),""))</f>
        <v/>
      </c>
      <c r="L226" s="57">
        <f>IF(OR($A226="",L$136=""),"",IFERROR(COUNTIFS('Employee Mapping'!$J$10:$J$2009,$A226,'Employee Mapping'!$K$10:$K$2009,L$134,'Employee Mapping'!$L$10:$L$2009,L$136)/COUNTA('Employee Mapping'!$G$10:$G$2009),""))</f>
        <v/>
      </c>
      <c r="M226" s="57">
        <f>IF(OR($A226="",M$136=""),"",IFERROR(COUNTIFS('Employee Mapping'!$J$10:$J$2009,$A226,'Employee Mapping'!$K$10:$K$2009,M$134,'Employee Mapping'!$L$10:$L$2009,M$136)/COUNTA('Employee Mapping'!$G$10:$G$2009),""))</f>
        <v/>
      </c>
      <c r="N226" s="57">
        <f>IF(OR($A226="",N$136=""),"",IFERROR(COUNTIFS('Employee Mapping'!$J$10:$J$2009,$A226,'Employee Mapping'!$K$10:$K$2009,N$134,'Employee Mapping'!$L$10:$L$2009,N$136)/COUNTA('Employee Mapping'!$G$10:$G$2009),""))</f>
        <v/>
      </c>
      <c r="O226" s="57">
        <f>IF(OR($A226="",O$136=""),"",IFERROR(COUNTIFS('Employee Mapping'!$J$10:$J$2009,$A226,'Employee Mapping'!$K$10:$K$2009,O$134,'Employee Mapping'!$L$10:$L$2009,O$136)/COUNTA('Employee Mapping'!$G$10:$G$2009),""))</f>
        <v/>
      </c>
      <c r="P226" s="57">
        <f>IF(OR($A226="",P$136=""),"",IFERROR(COUNTIFS('Employee Mapping'!$J$10:$J$2009,$A226,'Employee Mapping'!$K$10:$K$2009,P$134,'Employee Mapping'!$L$10:$L$2009,P$136)/COUNTA('Employee Mapping'!$G$10:$G$2009),""))</f>
        <v/>
      </c>
      <c r="Q226" s="57">
        <f>IF(OR($A226="",Q$136=""),"",IFERROR(COUNTIFS('Employee Mapping'!$J$10:$J$2009,$A226,'Employee Mapping'!$K$10:$K$2009,Q$134,'Employee Mapping'!$L$10:$L$2009,Q$136)/COUNTA('Employee Mapping'!$G$10:$G$2009),""))</f>
        <v/>
      </c>
      <c r="R226" s="57">
        <f>IF(OR($A226="",R$136=""),"",IFERROR(COUNTIFS('Employee Mapping'!$J$10:$J$2009,$A226,'Employee Mapping'!$K$10:$K$2009,R$134,'Employee Mapping'!$L$10:$L$2009,R$136)/COUNTA('Employee Mapping'!$G$10:$G$2009),""))</f>
        <v/>
      </c>
      <c r="S226" s="57">
        <f>IF(OR($A226="",S$136=""),"",IFERROR(COUNTIFS('Employee Mapping'!$J$10:$J$2009,$A226,'Employee Mapping'!$K$10:$K$2009,S$134,'Employee Mapping'!$L$10:$L$2009,S$136)/COUNTA('Employee Mapping'!$G$10:$G$2009),""))</f>
        <v/>
      </c>
      <c r="T226" s="57">
        <f>IF(OR($A226="",T$136=""),"",IFERROR(COUNTIFS('Employee Mapping'!$J$10:$J$2009,$A226,'Employee Mapping'!$K$10:$K$2009,T$134,'Employee Mapping'!$L$10:$L$2009,T$136)/COUNTA('Employee Mapping'!$G$10:$G$2009),""))</f>
        <v/>
      </c>
      <c r="U226" s="57">
        <f>IF(OR($A226="",U$136=""),"",IFERROR(COUNTIFS('Employee Mapping'!$J$10:$J$2009,$A226,'Employee Mapping'!$K$10:$K$2009,U$134,'Employee Mapping'!$L$10:$L$2009,U$136)/COUNTA('Employee Mapping'!$G$10:$G$2009),""))</f>
        <v/>
      </c>
      <c r="V226" s="57">
        <f>IF(OR($A226="",V$136=""),"",IFERROR(COUNTIFS('Employee Mapping'!$J$10:$J$2009,$A226,'Employee Mapping'!$K$10:$K$2009,V$134,'Employee Mapping'!$L$10:$L$2009,V$136)/COUNTA('Employee Mapping'!$G$10:$G$2009),""))</f>
        <v/>
      </c>
      <c r="W226" s="57">
        <f>IF(OR($A226="",W$136=""),"",IFERROR(COUNTIFS('Employee Mapping'!$J$10:$J$2009,$A226,'Employee Mapping'!$K$10:$K$2009,W$134,'Employee Mapping'!$L$10:$L$2009,W$136)/COUNTA('Employee Mapping'!$G$10:$G$2009),""))</f>
        <v/>
      </c>
      <c r="X226" s="57">
        <f>IF(OR($A226="",X$136=""),"",IFERROR(COUNTIFS('Employee Mapping'!$J$10:$J$2009,$A226,'Employee Mapping'!$K$10:$K$2009,X$134,'Employee Mapping'!$L$10:$L$2009,X$136)/COUNTA('Employee Mapping'!$G$10:$G$2009),""))</f>
        <v/>
      </c>
      <c r="Y226" s="57">
        <f>IF(OR($A226="",Y$136=""),"",IFERROR(COUNTIFS('Employee Mapping'!$J$10:$J$2009,$A226,'Employee Mapping'!$K$10:$K$2009,Y$134,'Employee Mapping'!$L$10:$L$2009,Y$136)/COUNTA('Employee Mapping'!$G$10:$G$2009),""))</f>
        <v/>
      </c>
      <c r="Z226" s="57">
        <f>IF(OR($A226="",Z$136=""),"",IFERROR(COUNTIFS('Employee Mapping'!$J$10:$J$2009,$A226,'Employee Mapping'!$K$10:$K$2009,Z$134,'Employee Mapping'!$L$10:$L$2009,Z$136)/COUNTA('Employee Mapping'!$G$10:$G$2009),""))</f>
        <v/>
      </c>
      <c r="AA226" s="57">
        <f>IF(OR($A226="",AA$136=""),"",IFERROR(COUNTIFS('Employee Mapping'!$J$10:$J$2009,$A226,'Employee Mapping'!$K$10:$K$2009,AA$134,'Employee Mapping'!$L$10:$L$2009,AA$136)/COUNTA('Employee Mapping'!$G$10:$G$2009),""))</f>
        <v/>
      </c>
      <c r="AB226" s="57">
        <f>IF(OR($A226="",AB$136=""),"",IFERROR(COUNTIFS('Employee Mapping'!$J$10:$J$2009,$A226,'Employee Mapping'!$K$10:$K$2009,AB$134,'Employee Mapping'!$L$10:$L$2009,AB$136)/COUNTA('Employee Mapping'!$G$10:$G$2009),""))</f>
        <v/>
      </c>
      <c r="AC226" s="57">
        <f>IF(OR($A226="",AC$136=""),"",IFERROR(COUNTIFS('Employee Mapping'!$J$10:$J$2009,$A226,'Employee Mapping'!$K$10:$K$2009,AC$134,'Employee Mapping'!$L$10:$L$2009,AC$136)/COUNTA('Employee Mapping'!$G$10:$G$2009),""))</f>
        <v/>
      </c>
      <c r="AD226" s="57">
        <f>IF(OR($A226="",AD$136=""),"",IFERROR(COUNTIFS('Employee Mapping'!$J$10:$J$2009,$A226,'Employee Mapping'!$K$10:$K$2009,AD$134,'Employee Mapping'!$L$10:$L$2009,AD$136)/COUNTA('Employee Mapping'!$G$10:$G$2009),""))</f>
        <v/>
      </c>
      <c r="AE226" s="57">
        <f>IF(OR($A226="",AE$136=""),"",IFERROR(COUNTIFS('Employee Mapping'!$J$10:$J$2009,$A226,'Employee Mapping'!$K$10:$K$2009,AE$134,'Employee Mapping'!$L$10:$L$2009,AE$136)/COUNTA('Employee Mapping'!$G$10:$G$2009),""))</f>
        <v/>
      </c>
      <c r="AF226" s="57">
        <f>IF(OR($A226="",AF$136=""),"",IFERROR(COUNTIFS('Employee Mapping'!$J$10:$J$2009,$A226,'Employee Mapping'!$K$10:$K$2009,AF$134,'Employee Mapping'!$L$10:$L$2009,AF$136)/COUNTA('Employee Mapping'!$G$10:$G$2009),""))</f>
        <v/>
      </c>
      <c r="AG226" s="57">
        <f>IF(OR($A226="",AG$136=""),"",IFERROR(COUNTIFS('Employee Mapping'!$J$10:$J$2009,$A226,'Employee Mapping'!$K$10:$K$2009,AG$134,'Employee Mapping'!$L$10:$L$2009,AG$136)/COUNTA('Employee Mapping'!$G$10:$G$2009),""))</f>
        <v/>
      </c>
      <c r="AH226" s="57">
        <f>IF(OR($A226="",AH$136=""),"",IFERROR(COUNTIFS('Employee Mapping'!$J$10:$J$2009,$A226,'Employee Mapping'!$K$10:$K$2009,AH$134,'Employee Mapping'!$L$10:$L$2009,AH$136)/COUNTA('Employee Mapping'!$G$10:$G$2009),""))</f>
        <v/>
      </c>
      <c r="AI226" s="57">
        <f>IF(OR($A226="",AI$136=""),"",IFERROR(COUNTIFS('Employee Mapping'!$J$10:$J$2009,$A226,'Employee Mapping'!$K$10:$K$2009,AI$134,'Employee Mapping'!$L$10:$L$2009,AI$136)/COUNTA('Employee Mapping'!$G$10:$G$2009),""))</f>
        <v/>
      </c>
      <c r="AJ226" s="57">
        <f>IF(OR($A226="",AJ$136=""),"",IFERROR(COUNTIFS('Employee Mapping'!$J$10:$J$2009,$A226,'Employee Mapping'!$K$10:$K$2009,AJ$134,'Employee Mapping'!$L$10:$L$2009,AJ$136)/COUNTA('Employee Mapping'!$G$10:$G$2009),""))</f>
        <v/>
      </c>
      <c r="AK226" s="57">
        <f>IF(OR($A226="",AK$136=""),"",IFERROR(COUNTIFS('Employee Mapping'!$J$10:$J$2009,$A226,'Employee Mapping'!$K$10:$K$2009,AK$134,'Employee Mapping'!$L$10:$L$2009,AK$136)/COUNTA('Employee Mapping'!$G$10:$G$2009),""))</f>
        <v/>
      </c>
      <c r="AL226" s="57">
        <f>IF(OR($A226="",AL$136=""),"",IFERROR(COUNTIFS('Employee Mapping'!$J$10:$J$2009,$A226,'Employee Mapping'!$K$10:$K$2009,AL$134,'Employee Mapping'!$L$10:$L$2009,AL$136)/COUNTA('Employee Mapping'!$G$10:$G$2009),""))</f>
        <v/>
      </c>
      <c r="AM226" s="57">
        <f>IF(OR($A226="",AM$136=""),"",IFERROR(COUNTIFS('Employee Mapping'!$J$10:$J$2009,$A226,'Employee Mapping'!$K$10:$K$2009,AM$134,'Employee Mapping'!$L$10:$L$2009,AM$136)/COUNTA('Employee Mapping'!$G$10:$G$2009),""))</f>
        <v/>
      </c>
      <c r="AN226" s="57">
        <f>IF(OR($A226="",AN$136=""),"",IFERROR(COUNTIFS('Employee Mapping'!$J$10:$J$2009,$A226,'Employee Mapping'!$K$10:$K$2009,AN$134,'Employee Mapping'!$L$10:$L$2009,AN$136)/COUNTA('Employee Mapping'!$G$10:$G$2009),""))</f>
        <v/>
      </c>
      <c r="AO226" s="57">
        <f>IF(OR($A226="",AO$136=""),"",IFERROR(COUNTIFS('Employee Mapping'!$J$10:$J$2009,$A226,'Employee Mapping'!$K$10:$K$2009,AO$134,'Employee Mapping'!$L$10:$L$2009,AO$136)/COUNTA('Employee Mapping'!$G$10:$G$2009),""))</f>
        <v/>
      </c>
      <c r="AP226" s="57">
        <f>IF(OR($A226="",AP$136=""),"",IFERROR(COUNTIFS('Employee Mapping'!$J$10:$J$2009,$A226,'Employee Mapping'!$K$10:$K$2009,AP$134,'Employee Mapping'!$L$10:$L$2009,AP$136)/COUNTA('Employee Mapping'!$G$10:$G$2009),""))</f>
        <v/>
      </c>
      <c r="AQ226" s="57">
        <f>IF(OR($A226="",AQ$136=""),"",IFERROR(COUNTIFS('Employee Mapping'!$J$10:$J$2009,$A226,'Employee Mapping'!$K$10:$K$2009,AQ$134,'Employee Mapping'!$L$10:$L$2009,AQ$136)/COUNTA('Employee Mapping'!$G$10:$G$2009),""))</f>
        <v/>
      </c>
      <c r="AR226" s="57">
        <f>IF(OR($A226="",AR$136=""),"",IFERROR(COUNTIFS('Employee Mapping'!$J$10:$J$2009,$A226,'Employee Mapping'!$K$10:$K$2009,AR$134,'Employee Mapping'!$L$10:$L$2009,AR$136)/COUNTA('Employee Mapping'!$G$10:$G$2009),""))</f>
        <v/>
      </c>
      <c r="AS226" s="57">
        <f>IF(OR($A226="",AS$136=""),"",IFERROR(COUNTIFS('Employee Mapping'!$J$10:$J$2009,$A226,'Employee Mapping'!$K$10:$K$2009,AS$134,'Employee Mapping'!$L$10:$L$2009,AS$136)/COUNTA('Employee Mapping'!$G$10:$G$2009),""))</f>
        <v/>
      </c>
      <c r="AT226" s="57">
        <f>IF(OR($A226="",AT$136=""),"",IFERROR(COUNTIFS('Employee Mapping'!$J$10:$J$2009,$A226,'Employee Mapping'!$K$10:$K$2009,AT$134,'Employee Mapping'!$L$10:$L$2009,AT$136)/COUNTA('Employee Mapping'!$G$10:$G$2009),""))</f>
        <v/>
      </c>
      <c r="AU226" s="57">
        <f>IF(OR($A226="",AU$136=""),"",IFERROR(COUNTIFS('Employee Mapping'!$J$10:$J$2009,$A226,'Employee Mapping'!$K$10:$K$2009,AU$134,'Employee Mapping'!$L$10:$L$2009,AU$136)/COUNTA('Employee Mapping'!$G$10:$G$2009),""))</f>
        <v/>
      </c>
      <c r="AV226" s="57">
        <f>IF(OR($A226="",AV$136=""),"",IFERROR(COUNTIFS('Employee Mapping'!$J$10:$J$2009,$A226,'Employee Mapping'!$K$10:$K$2009,AV$134,'Employee Mapping'!$L$10:$L$2009,AV$136)/COUNTA('Employee Mapping'!$G$10:$G$2009),""))</f>
        <v/>
      </c>
      <c r="AW226" s="57">
        <f>IF(OR($A226="",AW$136=""),"",IFERROR(COUNTIFS('Employee Mapping'!$J$10:$J$2009,$A226,'Employee Mapping'!$K$10:$K$2009,AW$134,'Employee Mapping'!$L$10:$L$2009,AW$136)/COUNTA('Employee Mapping'!$G$10:$G$2009),""))</f>
        <v/>
      </c>
      <c r="AX226" s="57">
        <f>IF(OR($A226="",AX$136=""),"",IFERROR(COUNTIFS('Employee Mapping'!$J$10:$J$2009,$A226,'Employee Mapping'!$K$10:$K$2009,AX$134,'Employee Mapping'!$L$10:$L$2009,AX$136)/COUNTA('Employee Mapping'!$G$10:$G$2009),""))</f>
        <v/>
      </c>
      <c r="AY226" s="57">
        <f>IF(OR($A226="",AY$136=""),"",IFERROR(COUNTIFS('Employee Mapping'!$J$10:$J$2009,$A226,'Employee Mapping'!$K$10:$K$2009,AY$134,'Employee Mapping'!$L$10:$L$2009,AY$136)/COUNTA('Employee Mapping'!$G$10:$G$2009),""))</f>
        <v/>
      </c>
      <c r="AZ226" s="57">
        <f>IF(OR($A226="",AZ$136=""),"",IFERROR(COUNTIFS('Employee Mapping'!$J$10:$J$2009,$A226,'Employee Mapping'!$K$10:$K$2009,AZ$134,'Employee Mapping'!$L$10:$L$2009,AZ$136)/COUNTA('Employee Mapping'!$G$10:$G$2009),""))</f>
        <v/>
      </c>
      <c r="BA226" s="57">
        <f>IF(OR($A226="",BA$136=""),"",IFERROR(COUNTIFS('Employee Mapping'!$J$10:$J$2009,$A226,'Employee Mapping'!$K$10:$K$2009,BA$134,'Employee Mapping'!$L$10:$L$2009,BA$136)/COUNTA('Employee Mapping'!$G$10:$G$2009),""))</f>
        <v/>
      </c>
      <c r="BB226" s="57">
        <f>IF(OR($A226="",BB$136=""),"",IFERROR(COUNTIFS('Employee Mapping'!$J$10:$J$2009,$A226,'Employee Mapping'!$K$10:$K$2009,BB$134,'Employee Mapping'!$L$10:$L$2009,BB$136)/COUNTA('Employee Mapping'!$G$10:$G$2009),""))</f>
        <v/>
      </c>
      <c r="BC226" s="57">
        <f>IF(OR($A226="",BC$136=""),"",IFERROR(COUNTIFS('Employee Mapping'!$J$10:$J$2009,$A226,'Employee Mapping'!$K$10:$K$2009,BC$134,'Employee Mapping'!$L$10:$L$2009,BC$136)/COUNTA('Employee Mapping'!$G$10:$G$2009),""))</f>
        <v/>
      </c>
      <c r="BD226" s="57">
        <f>IF(OR($A226="",BD$136=""),"",IFERROR(COUNTIFS('Employee Mapping'!$J$10:$J$2009,$A226,'Employee Mapping'!$K$10:$K$2009,BD$134,'Employee Mapping'!$L$10:$L$2009,BD$136)/COUNTA('Employee Mapping'!$G$10:$G$2009),""))</f>
        <v/>
      </c>
      <c r="BE226" s="57">
        <f>IF(OR($A226="",BE$136=""),"",IFERROR(COUNTIFS('Employee Mapping'!$J$10:$J$2009,$A226,'Employee Mapping'!$K$10:$K$2009,BE$134,'Employee Mapping'!$L$10:$L$2009,BE$136)/COUNTA('Employee Mapping'!$G$10:$G$2009),""))</f>
        <v/>
      </c>
      <c r="BF226" s="57">
        <f>IF(OR($A226="",BF$136=""),"",IFERROR(COUNTIFS('Employee Mapping'!$J$10:$J$2009,$A226,'Employee Mapping'!$K$10:$K$2009,BF$134,'Employee Mapping'!$L$10:$L$2009,BF$136)/COUNTA('Employee Mapping'!$G$10:$G$2009),""))</f>
        <v/>
      </c>
      <c r="BG226" s="57">
        <f>IF(OR($A226="",BG$136=""),"",IFERROR(COUNTIFS('Employee Mapping'!$J$10:$J$2009,$A226,'Employee Mapping'!$K$10:$K$2009,BG$134,'Employee Mapping'!$L$10:$L$2009,BG$136)/COUNTA('Employee Mapping'!$G$10:$G$2009),""))</f>
        <v/>
      </c>
      <c r="BH226" s="57">
        <f>IF(OR($A226="",BH$136=""),"",IFERROR(COUNTIFS('Employee Mapping'!$J$10:$J$2009,$A226,'Employee Mapping'!$K$10:$K$2009,BH$134,'Employee Mapping'!$L$10:$L$2009,BH$136)/COUNTA('Employee Mapping'!$G$10:$G$2009),""))</f>
        <v/>
      </c>
      <c r="BI226" s="57">
        <f>IF(OR($A226="",BI$136=""),"",IFERROR(COUNTIFS('Employee Mapping'!$J$10:$J$2009,$A226,'Employee Mapping'!$K$10:$K$2009,BI$134,'Employee Mapping'!$L$10:$L$2009,BI$136)/COUNTA('Employee Mapping'!$G$10:$G$2009),""))</f>
        <v/>
      </c>
      <c r="BJ226" s="57">
        <f>IF(OR($A226="",BJ$136=""),"",IFERROR(COUNTIFS('Employee Mapping'!$J$10:$J$2009,$A226,'Employee Mapping'!$K$10:$K$2009,BJ$134,'Employee Mapping'!$L$10:$L$2009,BJ$136)/COUNTA('Employee Mapping'!$G$10:$G$2009),""))</f>
        <v/>
      </c>
      <c r="BK226" s="57">
        <f>IF(OR($A226="",BK$136=""),"",IFERROR(COUNTIFS('Employee Mapping'!$J$10:$J$2009,$A226,'Employee Mapping'!$K$10:$K$2009,BK$134,'Employee Mapping'!$L$10:$L$2009,BK$136)/COUNTA('Employee Mapping'!$G$10:$G$2009),""))</f>
        <v/>
      </c>
      <c r="BL226" s="57">
        <f>IF(OR($A226="",BL$136=""),"",IFERROR(COUNTIFS('Employee Mapping'!$J$10:$J$2009,$A226,'Employee Mapping'!$K$10:$K$2009,BL$134,'Employee Mapping'!$L$10:$L$2009,BL$136)/COUNTA('Employee Mapping'!$G$10:$G$2009),""))</f>
        <v/>
      </c>
      <c r="BM226" s="57">
        <f>IF(OR($A226="",BM$136=""),"",IFERROR(COUNTIFS('Employee Mapping'!$J$10:$J$2009,$A226,'Employee Mapping'!$K$10:$K$2009,BM$134,'Employee Mapping'!$L$10:$L$2009,BM$136)/COUNTA('Employee Mapping'!$G$10:$G$2009),""))</f>
        <v/>
      </c>
      <c r="BN226" s="57">
        <f>IF(OR($A226="",BN$136=""),"",IFERROR(COUNTIFS('Employee Mapping'!$J$10:$J$2009,$A226,'Employee Mapping'!$K$10:$K$2009,BN$134,'Employee Mapping'!$L$10:$L$2009,BN$136)/COUNTA('Employee Mapping'!$G$10:$G$2009),""))</f>
        <v/>
      </c>
      <c r="BO226" s="57">
        <f>IF(OR($A226="",BO$136=""),"",IFERROR(COUNTIFS('Employee Mapping'!$J$10:$J$2009,$A226,'Employee Mapping'!$K$10:$K$2009,BO$134,'Employee Mapping'!$L$10:$L$2009,BO$136)/COUNTA('Employee Mapping'!$G$10:$G$2009),""))</f>
        <v/>
      </c>
      <c r="BP226" s="57">
        <f>IF(OR($A226="",BP$136=""),"",IFERROR(COUNTIFS('Employee Mapping'!$J$10:$J$2009,$A226,'Employee Mapping'!$K$10:$K$2009,BP$134,'Employee Mapping'!$L$10:$L$2009,BP$136)/COUNTA('Employee Mapping'!$G$10:$G$2009),""))</f>
        <v/>
      </c>
      <c r="BQ226" s="57">
        <f>IF(OR($A226="",BQ$136=""),"",IFERROR(COUNTIFS('Employee Mapping'!$J$10:$J$2009,$A226,'Employee Mapping'!$K$10:$K$2009,BQ$134,'Employee Mapping'!$L$10:$L$2009,BQ$136)/COUNTA('Employee Mapping'!$G$10:$G$2009),""))</f>
        <v/>
      </c>
      <c r="BR226" s="57">
        <f>IF(OR($A226="",BR$136=""),"",IFERROR(COUNTIFS('Employee Mapping'!$J$10:$J$2009,$A226,'Employee Mapping'!$K$10:$K$2009,BR$134,'Employee Mapping'!$L$10:$L$2009,BR$136)/COUNTA('Employee Mapping'!$G$10:$G$2009),""))</f>
        <v/>
      </c>
      <c r="BS226" s="57">
        <f>IF(OR($A226="",BS$136=""),"",IFERROR(COUNTIFS('Employee Mapping'!$J$10:$J$2009,$A226,'Employee Mapping'!$K$10:$K$2009,BS$134,'Employee Mapping'!$L$10:$L$2009,BS$136)/COUNTA('Employee Mapping'!$G$10:$G$2009),""))</f>
        <v/>
      </c>
      <c r="BT226" s="57">
        <f>IF(OR($A226="",BT$136=""),"",IFERROR(COUNTIFS('Employee Mapping'!$J$10:$J$2009,$A226,'Employee Mapping'!$K$10:$K$2009,BT$134,'Employee Mapping'!$L$10:$L$2009,BT$136)/COUNTA('Employee Mapping'!$G$10:$G$2009),""))</f>
        <v/>
      </c>
      <c r="BU226" s="57">
        <f>IF(OR($A226="",BU$136=""),"",IFERROR(COUNTIFS('Employee Mapping'!$J$10:$J$2009,$A226,'Employee Mapping'!$K$10:$K$2009,BU$134,'Employee Mapping'!$L$10:$L$2009,BU$136)/COUNTA('Employee Mapping'!$G$10:$G$2009),""))</f>
        <v/>
      </c>
      <c r="BV226" s="57">
        <f>IF(OR($A226="",BV$136=""),"",IFERROR(COUNTIFS('Employee Mapping'!$J$10:$J$2009,$A226,'Employee Mapping'!$K$10:$K$2009,BV$134,'Employee Mapping'!$L$10:$L$2009,BV$136)/COUNTA('Employee Mapping'!$G$10:$G$2009),""))</f>
        <v/>
      </c>
      <c r="BW226" s="57">
        <f>IF(OR($A226="",BW$136=""),"",IFERROR(COUNTIFS('Employee Mapping'!$J$10:$J$2009,$A226,'Employee Mapping'!$K$10:$K$2009,BW$134,'Employee Mapping'!$L$10:$L$2009,BW$136)/COUNTA('Employee Mapping'!$G$10:$G$2009),""))</f>
        <v/>
      </c>
      <c r="BX226" s="57">
        <f>IF(OR($A226="",BX$136=""),"",IFERROR(COUNTIFS('Employee Mapping'!$J$10:$J$2009,$A226,'Employee Mapping'!$K$10:$K$2009,BX$134,'Employee Mapping'!$L$10:$L$2009,BX$136)/COUNTA('Employee Mapping'!$G$10:$G$2009),""))</f>
        <v/>
      </c>
      <c r="BY226" s="57">
        <f>IF(OR($A226="",BY$136=""),"",IFERROR(COUNTIFS('Employee Mapping'!$J$10:$J$2009,$A226,'Employee Mapping'!$K$10:$K$2009,BY$134,'Employee Mapping'!$L$10:$L$2009,BY$136)/COUNTA('Employee Mapping'!$G$10:$G$2009),""))</f>
        <v/>
      </c>
      <c r="BZ226" s="57">
        <f>IF(OR($A226="",BZ$136=""),"",IFERROR(COUNTIFS('Employee Mapping'!$J$10:$J$2009,$A226,'Employee Mapping'!$K$10:$K$2009,BZ$134,'Employee Mapping'!$L$10:$L$2009,BZ$136)/COUNTA('Employee Mapping'!$G$10:$G$2009),""))</f>
        <v/>
      </c>
      <c r="CA226" s="57">
        <f>IF(OR($A226="",CA$136=""),"",IFERROR(COUNTIFS('Employee Mapping'!$J$10:$J$2009,$A226,'Employee Mapping'!$K$10:$K$2009,CA$134,'Employee Mapping'!$L$10:$L$2009,CA$136)/COUNTA('Employee Mapping'!$G$10:$G$2009),""))</f>
        <v/>
      </c>
      <c r="CB226" s="57">
        <f>IF(OR($A226="",CB$136=""),"",IFERROR(COUNTIFS('Employee Mapping'!$J$10:$J$2009,$A226,'Employee Mapping'!$K$10:$K$2009,CB$134,'Employee Mapping'!$L$10:$L$2009,CB$136)/COUNTA('Employee Mapping'!$G$10:$G$2009),""))</f>
        <v/>
      </c>
      <c r="CC226" s="57">
        <f>IF(OR($A226="",CC$136=""),"",IFERROR(COUNTIFS('Employee Mapping'!$J$10:$J$2009,$A226,'Employee Mapping'!$K$10:$K$2009,CC$134,'Employee Mapping'!$L$10:$L$2009,CC$136)/COUNTA('Employee Mapping'!$G$10:$G$2009),""))</f>
        <v/>
      </c>
      <c r="CD226" s="57">
        <f>IF(OR($A226="",CD$136=""),"",IFERROR(COUNTIFS('Employee Mapping'!$J$10:$J$2009,$A226,'Employee Mapping'!$K$10:$K$2009,CD$134,'Employee Mapping'!$L$10:$L$2009,CD$136)/COUNTA('Employee Mapping'!$G$10:$G$2009),""))</f>
        <v/>
      </c>
      <c r="CE226" s="57">
        <f>IF(OR($A226="",CE$136=""),"",IFERROR(COUNTIFS('Employee Mapping'!$J$10:$J$2009,$A226,'Employee Mapping'!$K$10:$K$2009,CE$134,'Employee Mapping'!$L$10:$L$2009,CE$136)/COUNTA('Employee Mapping'!$G$10:$G$2009),""))</f>
        <v/>
      </c>
      <c r="CF226" s="57">
        <f>IF(OR($A226="",CF$136=""),"",IFERROR(COUNTIFS('Employee Mapping'!$J$10:$J$2009,$A226,'Employee Mapping'!$K$10:$K$2009,CF$134,'Employee Mapping'!$L$10:$L$2009,CF$136)/COUNTA('Employee Mapping'!$G$10:$G$2009),""))</f>
        <v/>
      </c>
      <c r="CG226" s="57">
        <f>IF(OR($A226="",CG$136=""),"",IFERROR(COUNTIFS('Employee Mapping'!$J$10:$J$2009,$A226,'Employee Mapping'!$K$10:$K$2009,CG$134,'Employee Mapping'!$L$10:$L$2009,CG$136)/COUNTA('Employee Mapping'!$G$10:$G$2009),""))</f>
        <v/>
      </c>
      <c r="CH226" s="57">
        <f>IF(OR($A226="",CH$136=""),"",IFERROR(COUNTIFS('Employee Mapping'!$J$10:$J$2009,$A226,'Employee Mapping'!$K$10:$K$2009,CH$134,'Employee Mapping'!$L$10:$L$2009,CH$136)/COUNTA('Employee Mapping'!$G$10:$G$2009),""))</f>
        <v/>
      </c>
      <c r="CI226" s="57">
        <f>IF(OR($A226="",CI$136=""),"",IFERROR(COUNTIFS('Employee Mapping'!$J$10:$J$2009,$A226,'Employee Mapping'!$K$10:$K$2009,CI$134,'Employee Mapping'!$L$10:$L$2009,CI$136)/COUNTA('Employee Mapping'!$G$10:$G$2009),""))</f>
        <v/>
      </c>
      <c r="CJ226" s="57">
        <f>IF(OR($A226="",CJ$136=""),"",IFERROR(COUNTIFS('Employee Mapping'!$J$10:$J$2009,$A226,'Employee Mapping'!$K$10:$K$2009,CJ$134,'Employee Mapping'!$L$10:$L$2009,CJ$136)/COUNTA('Employee Mapping'!$G$10:$G$2009),""))</f>
        <v/>
      </c>
      <c r="CK226" s="57">
        <f>IF(OR($A226="",CK$136=""),"",IFERROR(COUNTIFS('Employee Mapping'!$J$10:$J$2009,$A226,'Employee Mapping'!$K$10:$K$2009,CK$134,'Employee Mapping'!$L$10:$L$2009,CK$136)/COUNTA('Employee Mapping'!$G$10:$G$2009),""))</f>
        <v/>
      </c>
      <c r="CL226" s="57">
        <f>IF(OR($A226="",CL$136=""),"",IFERROR(COUNTIFS('Employee Mapping'!$J$10:$J$2009,$A226,'Employee Mapping'!$K$10:$K$2009,CL$134,'Employee Mapping'!$L$10:$L$2009,CL$136)/COUNTA('Employee Mapping'!$G$10:$G$2009),""))</f>
        <v/>
      </c>
      <c r="CM226" s="57">
        <f>IF(OR($A226="",CM$136=""),"",IFERROR(COUNTIFS('Employee Mapping'!$J$10:$J$2009,$A226,'Employee Mapping'!$K$10:$K$2009,CM$134,'Employee Mapping'!$L$10:$L$2009,CM$136)/COUNTA('Employee Mapping'!$G$10:$G$2009),""))</f>
        <v/>
      </c>
      <c r="CN226" s="57">
        <f>IF(OR($A226="",CN$136=""),"",IFERROR(COUNTIFS('Employee Mapping'!$J$10:$J$2009,$A226,'Employee Mapping'!$K$10:$K$2009,CN$134,'Employee Mapping'!$L$10:$L$2009,CN$136)/COUNTA('Employee Mapping'!$G$10:$G$2009),""))</f>
        <v/>
      </c>
      <c r="CO226" s="57">
        <f>IF(OR($A226="",CO$136=""),"",IFERROR(COUNTIFS('Employee Mapping'!$J$10:$J$2009,$A226,'Employee Mapping'!$K$10:$K$2009,CO$134,'Employee Mapping'!$L$10:$L$2009,CO$136)/COUNTA('Employee Mapping'!$G$10:$G$2009),""))</f>
        <v/>
      </c>
      <c r="CP226" s="57">
        <f>IF(OR($A226="",CP$136=""),"",IFERROR(COUNTIFS('Employee Mapping'!$J$10:$J$2009,$A226,'Employee Mapping'!$K$10:$K$2009,CP$134,'Employee Mapping'!$L$10:$L$2009,CP$136)/COUNTA('Employee Mapping'!$G$10:$G$2009),""))</f>
        <v/>
      </c>
      <c r="CQ226" s="57">
        <f>IF(OR($A226="",CQ$136=""),"",IFERROR(COUNTIFS('Employee Mapping'!$J$10:$J$2009,$A226,'Employee Mapping'!$K$10:$K$2009,CQ$134,'Employee Mapping'!$L$10:$L$2009,CQ$136)/COUNTA('Employee Mapping'!$G$10:$G$2009),""))</f>
        <v/>
      </c>
      <c r="CR226" s="57">
        <f>IF(OR($A226="",CR$136=""),"",IFERROR(COUNTIFS('Employee Mapping'!$J$10:$J$2009,$A226,'Employee Mapping'!$K$10:$K$2009,CR$134,'Employee Mapping'!$L$10:$L$2009,CR$136)/COUNTA('Employee Mapping'!$G$10:$G$2009),""))</f>
        <v/>
      </c>
      <c r="CS226" s="57">
        <f>IF(OR($A226="",CS$136=""),"",IFERROR(COUNTIFS('Employee Mapping'!$J$10:$J$2009,$A226,'Employee Mapping'!$K$10:$K$2009,CS$134,'Employee Mapping'!$L$10:$L$2009,CS$136)/COUNTA('Employee Mapping'!$G$10:$G$2009),""))</f>
        <v/>
      </c>
      <c r="CT226" s="57">
        <f>IF(OR($A226="",CT$136=""),"",IFERROR(COUNTIFS('Employee Mapping'!$J$10:$J$2009,$A226,'Employee Mapping'!$K$10:$K$2009,CT$134,'Employee Mapping'!$L$10:$L$2009,CT$136)/COUNTA('Employee Mapping'!$G$10:$G$2009),""))</f>
        <v/>
      </c>
      <c r="CU226" s="58">
        <f>IF($A226="","",SUM(C226:CT226))</f>
        <v/>
      </c>
    </row>
    <row r="227">
      <c r="A227">
        <f>IF(SETUP!$C238="","",SETUP!$C238)</f>
        <v/>
      </c>
      <c r="B227" s="9">
        <f>IF(SETUP!$C238="","",SETUP!$B238&amp;" / "&amp;SETUP!$D238)</f>
        <v/>
      </c>
      <c r="C227" s="57">
        <f>IF(OR($A227="",C$136=""),"",IFERROR(COUNTIFS('Employee Mapping'!$J$10:$J$2009,$A227,'Employee Mapping'!$K$10:$K$2009,C$134,'Employee Mapping'!$L$10:$L$2009,C$136)/COUNTA('Employee Mapping'!$G$10:$G$2009),""))</f>
        <v/>
      </c>
      <c r="D227" s="57">
        <f>IF(OR($A227="",D$136=""),"",IFERROR(COUNTIFS('Employee Mapping'!$J$10:$J$2009,$A227,'Employee Mapping'!$K$10:$K$2009,D$134,'Employee Mapping'!$L$10:$L$2009,D$136)/COUNTA('Employee Mapping'!$G$10:$G$2009),""))</f>
        <v/>
      </c>
      <c r="E227" s="57">
        <f>IF(OR($A227="",E$136=""),"",IFERROR(COUNTIFS('Employee Mapping'!$J$10:$J$2009,$A227,'Employee Mapping'!$K$10:$K$2009,E$134,'Employee Mapping'!$L$10:$L$2009,E$136)/COUNTA('Employee Mapping'!$G$10:$G$2009),""))</f>
        <v/>
      </c>
      <c r="F227" s="57">
        <f>IF(OR($A227="",F$136=""),"",IFERROR(COUNTIFS('Employee Mapping'!$J$10:$J$2009,$A227,'Employee Mapping'!$K$10:$K$2009,F$134,'Employee Mapping'!$L$10:$L$2009,F$136)/COUNTA('Employee Mapping'!$G$10:$G$2009),""))</f>
        <v/>
      </c>
      <c r="G227" s="57">
        <f>IF(OR($A227="",G$136=""),"",IFERROR(COUNTIFS('Employee Mapping'!$J$10:$J$2009,$A227,'Employee Mapping'!$K$10:$K$2009,G$134,'Employee Mapping'!$L$10:$L$2009,G$136)/COUNTA('Employee Mapping'!$G$10:$G$2009),""))</f>
        <v/>
      </c>
      <c r="H227" s="57">
        <f>IF(OR($A227="",H$136=""),"",IFERROR(COUNTIFS('Employee Mapping'!$J$10:$J$2009,$A227,'Employee Mapping'!$K$10:$K$2009,H$134,'Employee Mapping'!$L$10:$L$2009,H$136)/COUNTA('Employee Mapping'!$G$10:$G$2009),""))</f>
        <v/>
      </c>
      <c r="I227" s="57">
        <f>IF(OR($A227="",I$136=""),"",IFERROR(COUNTIFS('Employee Mapping'!$J$10:$J$2009,$A227,'Employee Mapping'!$K$10:$K$2009,I$134,'Employee Mapping'!$L$10:$L$2009,I$136)/COUNTA('Employee Mapping'!$G$10:$G$2009),""))</f>
        <v/>
      </c>
      <c r="J227" s="57">
        <f>IF(OR($A227="",J$136=""),"",IFERROR(COUNTIFS('Employee Mapping'!$J$10:$J$2009,$A227,'Employee Mapping'!$K$10:$K$2009,J$134,'Employee Mapping'!$L$10:$L$2009,J$136)/COUNTA('Employee Mapping'!$G$10:$G$2009),""))</f>
        <v/>
      </c>
      <c r="K227" s="57">
        <f>IF(OR($A227="",K$136=""),"",IFERROR(COUNTIFS('Employee Mapping'!$J$10:$J$2009,$A227,'Employee Mapping'!$K$10:$K$2009,K$134,'Employee Mapping'!$L$10:$L$2009,K$136)/COUNTA('Employee Mapping'!$G$10:$G$2009),""))</f>
        <v/>
      </c>
      <c r="L227" s="57">
        <f>IF(OR($A227="",L$136=""),"",IFERROR(COUNTIFS('Employee Mapping'!$J$10:$J$2009,$A227,'Employee Mapping'!$K$10:$K$2009,L$134,'Employee Mapping'!$L$10:$L$2009,L$136)/COUNTA('Employee Mapping'!$G$10:$G$2009),""))</f>
        <v/>
      </c>
      <c r="M227" s="57">
        <f>IF(OR($A227="",M$136=""),"",IFERROR(COUNTIFS('Employee Mapping'!$J$10:$J$2009,$A227,'Employee Mapping'!$K$10:$K$2009,M$134,'Employee Mapping'!$L$10:$L$2009,M$136)/COUNTA('Employee Mapping'!$G$10:$G$2009),""))</f>
        <v/>
      </c>
      <c r="N227" s="57">
        <f>IF(OR($A227="",N$136=""),"",IFERROR(COUNTIFS('Employee Mapping'!$J$10:$J$2009,$A227,'Employee Mapping'!$K$10:$K$2009,N$134,'Employee Mapping'!$L$10:$L$2009,N$136)/COUNTA('Employee Mapping'!$G$10:$G$2009),""))</f>
        <v/>
      </c>
      <c r="O227" s="57">
        <f>IF(OR($A227="",O$136=""),"",IFERROR(COUNTIFS('Employee Mapping'!$J$10:$J$2009,$A227,'Employee Mapping'!$K$10:$K$2009,O$134,'Employee Mapping'!$L$10:$L$2009,O$136)/COUNTA('Employee Mapping'!$G$10:$G$2009),""))</f>
        <v/>
      </c>
      <c r="P227" s="57">
        <f>IF(OR($A227="",P$136=""),"",IFERROR(COUNTIFS('Employee Mapping'!$J$10:$J$2009,$A227,'Employee Mapping'!$K$10:$K$2009,P$134,'Employee Mapping'!$L$10:$L$2009,P$136)/COUNTA('Employee Mapping'!$G$10:$G$2009),""))</f>
        <v/>
      </c>
      <c r="Q227" s="57">
        <f>IF(OR($A227="",Q$136=""),"",IFERROR(COUNTIFS('Employee Mapping'!$J$10:$J$2009,$A227,'Employee Mapping'!$K$10:$K$2009,Q$134,'Employee Mapping'!$L$10:$L$2009,Q$136)/COUNTA('Employee Mapping'!$G$10:$G$2009),""))</f>
        <v/>
      </c>
      <c r="R227" s="57">
        <f>IF(OR($A227="",R$136=""),"",IFERROR(COUNTIFS('Employee Mapping'!$J$10:$J$2009,$A227,'Employee Mapping'!$K$10:$K$2009,R$134,'Employee Mapping'!$L$10:$L$2009,R$136)/COUNTA('Employee Mapping'!$G$10:$G$2009),""))</f>
        <v/>
      </c>
      <c r="S227" s="57">
        <f>IF(OR($A227="",S$136=""),"",IFERROR(COUNTIFS('Employee Mapping'!$J$10:$J$2009,$A227,'Employee Mapping'!$K$10:$K$2009,S$134,'Employee Mapping'!$L$10:$L$2009,S$136)/COUNTA('Employee Mapping'!$G$10:$G$2009),""))</f>
        <v/>
      </c>
      <c r="T227" s="57">
        <f>IF(OR($A227="",T$136=""),"",IFERROR(COUNTIFS('Employee Mapping'!$J$10:$J$2009,$A227,'Employee Mapping'!$K$10:$K$2009,T$134,'Employee Mapping'!$L$10:$L$2009,T$136)/COUNTA('Employee Mapping'!$G$10:$G$2009),""))</f>
        <v/>
      </c>
      <c r="U227" s="57">
        <f>IF(OR($A227="",U$136=""),"",IFERROR(COUNTIFS('Employee Mapping'!$J$10:$J$2009,$A227,'Employee Mapping'!$K$10:$K$2009,U$134,'Employee Mapping'!$L$10:$L$2009,U$136)/COUNTA('Employee Mapping'!$G$10:$G$2009),""))</f>
        <v/>
      </c>
      <c r="V227" s="57">
        <f>IF(OR($A227="",V$136=""),"",IFERROR(COUNTIFS('Employee Mapping'!$J$10:$J$2009,$A227,'Employee Mapping'!$K$10:$K$2009,V$134,'Employee Mapping'!$L$10:$L$2009,V$136)/COUNTA('Employee Mapping'!$G$10:$G$2009),""))</f>
        <v/>
      </c>
      <c r="W227" s="57">
        <f>IF(OR($A227="",W$136=""),"",IFERROR(COUNTIFS('Employee Mapping'!$J$10:$J$2009,$A227,'Employee Mapping'!$K$10:$K$2009,W$134,'Employee Mapping'!$L$10:$L$2009,W$136)/COUNTA('Employee Mapping'!$G$10:$G$2009),""))</f>
        <v/>
      </c>
      <c r="X227" s="57">
        <f>IF(OR($A227="",X$136=""),"",IFERROR(COUNTIFS('Employee Mapping'!$J$10:$J$2009,$A227,'Employee Mapping'!$K$10:$K$2009,X$134,'Employee Mapping'!$L$10:$L$2009,X$136)/COUNTA('Employee Mapping'!$G$10:$G$2009),""))</f>
        <v/>
      </c>
      <c r="Y227" s="57">
        <f>IF(OR($A227="",Y$136=""),"",IFERROR(COUNTIFS('Employee Mapping'!$J$10:$J$2009,$A227,'Employee Mapping'!$K$10:$K$2009,Y$134,'Employee Mapping'!$L$10:$L$2009,Y$136)/COUNTA('Employee Mapping'!$G$10:$G$2009),""))</f>
        <v/>
      </c>
      <c r="Z227" s="57">
        <f>IF(OR($A227="",Z$136=""),"",IFERROR(COUNTIFS('Employee Mapping'!$J$10:$J$2009,$A227,'Employee Mapping'!$K$10:$K$2009,Z$134,'Employee Mapping'!$L$10:$L$2009,Z$136)/COUNTA('Employee Mapping'!$G$10:$G$2009),""))</f>
        <v/>
      </c>
      <c r="AA227" s="57">
        <f>IF(OR($A227="",AA$136=""),"",IFERROR(COUNTIFS('Employee Mapping'!$J$10:$J$2009,$A227,'Employee Mapping'!$K$10:$K$2009,AA$134,'Employee Mapping'!$L$10:$L$2009,AA$136)/COUNTA('Employee Mapping'!$G$10:$G$2009),""))</f>
        <v/>
      </c>
      <c r="AB227" s="57">
        <f>IF(OR($A227="",AB$136=""),"",IFERROR(COUNTIFS('Employee Mapping'!$J$10:$J$2009,$A227,'Employee Mapping'!$K$10:$K$2009,AB$134,'Employee Mapping'!$L$10:$L$2009,AB$136)/COUNTA('Employee Mapping'!$G$10:$G$2009),""))</f>
        <v/>
      </c>
      <c r="AC227" s="57">
        <f>IF(OR($A227="",AC$136=""),"",IFERROR(COUNTIFS('Employee Mapping'!$J$10:$J$2009,$A227,'Employee Mapping'!$K$10:$K$2009,AC$134,'Employee Mapping'!$L$10:$L$2009,AC$136)/COUNTA('Employee Mapping'!$G$10:$G$2009),""))</f>
        <v/>
      </c>
      <c r="AD227" s="57">
        <f>IF(OR($A227="",AD$136=""),"",IFERROR(COUNTIFS('Employee Mapping'!$J$10:$J$2009,$A227,'Employee Mapping'!$K$10:$K$2009,AD$134,'Employee Mapping'!$L$10:$L$2009,AD$136)/COUNTA('Employee Mapping'!$G$10:$G$2009),""))</f>
        <v/>
      </c>
      <c r="AE227" s="57">
        <f>IF(OR($A227="",AE$136=""),"",IFERROR(COUNTIFS('Employee Mapping'!$J$10:$J$2009,$A227,'Employee Mapping'!$K$10:$K$2009,AE$134,'Employee Mapping'!$L$10:$L$2009,AE$136)/COUNTA('Employee Mapping'!$G$10:$G$2009),""))</f>
        <v/>
      </c>
      <c r="AF227" s="57">
        <f>IF(OR($A227="",AF$136=""),"",IFERROR(COUNTIFS('Employee Mapping'!$J$10:$J$2009,$A227,'Employee Mapping'!$K$10:$K$2009,AF$134,'Employee Mapping'!$L$10:$L$2009,AF$136)/COUNTA('Employee Mapping'!$G$10:$G$2009),""))</f>
        <v/>
      </c>
      <c r="AG227" s="57">
        <f>IF(OR($A227="",AG$136=""),"",IFERROR(COUNTIFS('Employee Mapping'!$J$10:$J$2009,$A227,'Employee Mapping'!$K$10:$K$2009,AG$134,'Employee Mapping'!$L$10:$L$2009,AG$136)/COUNTA('Employee Mapping'!$G$10:$G$2009),""))</f>
        <v/>
      </c>
      <c r="AH227" s="57">
        <f>IF(OR($A227="",AH$136=""),"",IFERROR(COUNTIFS('Employee Mapping'!$J$10:$J$2009,$A227,'Employee Mapping'!$K$10:$K$2009,AH$134,'Employee Mapping'!$L$10:$L$2009,AH$136)/COUNTA('Employee Mapping'!$G$10:$G$2009),""))</f>
        <v/>
      </c>
      <c r="AI227" s="57">
        <f>IF(OR($A227="",AI$136=""),"",IFERROR(COUNTIFS('Employee Mapping'!$J$10:$J$2009,$A227,'Employee Mapping'!$K$10:$K$2009,AI$134,'Employee Mapping'!$L$10:$L$2009,AI$136)/COUNTA('Employee Mapping'!$G$10:$G$2009),""))</f>
        <v/>
      </c>
      <c r="AJ227" s="57">
        <f>IF(OR($A227="",AJ$136=""),"",IFERROR(COUNTIFS('Employee Mapping'!$J$10:$J$2009,$A227,'Employee Mapping'!$K$10:$K$2009,AJ$134,'Employee Mapping'!$L$10:$L$2009,AJ$136)/COUNTA('Employee Mapping'!$G$10:$G$2009),""))</f>
        <v/>
      </c>
      <c r="AK227" s="57">
        <f>IF(OR($A227="",AK$136=""),"",IFERROR(COUNTIFS('Employee Mapping'!$J$10:$J$2009,$A227,'Employee Mapping'!$K$10:$K$2009,AK$134,'Employee Mapping'!$L$10:$L$2009,AK$136)/COUNTA('Employee Mapping'!$G$10:$G$2009),""))</f>
        <v/>
      </c>
      <c r="AL227" s="57">
        <f>IF(OR($A227="",AL$136=""),"",IFERROR(COUNTIFS('Employee Mapping'!$J$10:$J$2009,$A227,'Employee Mapping'!$K$10:$K$2009,AL$134,'Employee Mapping'!$L$10:$L$2009,AL$136)/COUNTA('Employee Mapping'!$G$10:$G$2009),""))</f>
        <v/>
      </c>
      <c r="AM227" s="57">
        <f>IF(OR($A227="",AM$136=""),"",IFERROR(COUNTIFS('Employee Mapping'!$J$10:$J$2009,$A227,'Employee Mapping'!$K$10:$K$2009,AM$134,'Employee Mapping'!$L$10:$L$2009,AM$136)/COUNTA('Employee Mapping'!$G$10:$G$2009),""))</f>
        <v/>
      </c>
      <c r="AN227" s="57">
        <f>IF(OR($A227="",AN$136=""),"",IFERROR(COUNTIFS('Employee Mapping'!$J$10:$J$2009,$A227,'Employee Mapping'!$K$10:$K$2009,AN$134,'Employee Mapping'!$L$10:$L$2009,AN$136)/COUNTA('Employee Mapping'!$G$10:$G$2009),""))</f>
        <v/>
      </c>
      <c r="AO227" s="57">
        <f>IF(OR($A227="",AO$136=""),"",IFERROR(COUNTIFS('Employee Mapping'!$J$10:$J$2009,$A227,'Employee Mapping'!$K$10:$K$2009,AO$134,'Employee Mapping'!$L$10:$L$2009,AO$136)/COUNTA('Employee Mapping'!$G$10:$G$2009),""))</f>
        <v/>
      </c>
      <c r="AP227" s="57">
        <f>IF(OR($A227="",AP$136=""),"",IFERROR(COUNTIFS('Employee Mapping'!$J$10:$J$2009,$A227,'Employee Mapping'!$K$10:$K$2009,AP$134,'Employee Mapping'!$L$10:$L$2009,AP$136)/COUNTA('Employee Mapping'!$G$10:$G$2009),""))</f>
        <v/>
      </c>
      <c r="AQ227" s="57">
        <f>IF(OR($A227="",AQ$136=""),"",IFERROR(COUNTIFS('Employee Mapping'!$J$10:$J$2009,$A227,'Employee Mapping'!$K$10:$K$2009,AQ$134,'Employee Mapping'!$L$10:$L$2009,AQ$136)/COUNTA('Employee Mapping'!$G$10:$G$2009),""))</f>
        <v/>
      </c>
      <c r="AR227" s="57">
        <f>IF(OR($A227="",AR$136=""),"",IFERROR(COUNTIFS('Employee Mapping'!$J$10:$J$2009,$A227,'Employee Mapping'!$K$10:$K$2009,AR$134,'Employee Mapping'!$L$10:$L$2009,AR$136)/COUNTA('Employee Mapping'!$G$10:$G$2009),""))</f>
        <v/>
      </c>
      <c r="AS227" s="57">
        <f>IF(OR($A227="",AS$136=""),"",IFERROR(COUNTIFS('Employee Mapping'!$J$10:$J$2009,$A227,'Employee Mapping'!$K$10:$K$2009,AS$134,'Employee Mapping'!$L$10:$L$2009,AS$136)/COUNTA('Employee Mapping'!$G$10:$G$2009),""))</f>
        <v/>
      </c>
      <c r="AT227" s="57">
        <f>IF(OR($A227="",AT$136=""),"",IFERROR(COUNTIFS('Employee Mapping'!$J$10:$J$2009,$A227,'Employee Mapping'!$K$10:$K$2009,AT$134,'Employee Mapping'!$L$10:$L$2009,AT$136)/COUNTA('Employee Mapping'!$G$10:$G$2009),""))</f>
        <v/>
      </c>
      <c r="AU227" s="57">
        <f>IF(OR($A227="",AU$136=""),"",IFERROR(COUNTIFS('Employee Mapping'!$J$10:$J$2009,$A227,'Employee Mapping'!$K$10:$K$2009,AU$134,'Employee Mapping'!$L$10:$L$2009,AU$136)/COUNTA('Employee Mapping'!$G$10:$G$2009),""))</f>
        <v/>
      </c>
      <c r="AV227" s="57">
        <f>IF(OR($A227="",AV$136=""),"",IFERROR(COUNTIFS('Employee Mapping'!$J$10:$J$2009,$A227,'Employee Mapping'!$K$10:$K$2009,AV$134,'Employee Mapping'!$L$10:$L$2009,AV$136)/COUNTA('Employee Mapping'!$G$10:$G$2009),""))</f>
        <v/>
      </c>
      <c r="AW227" s="57">
        <f>IF(OR($A227="",AW$136=""),"",IFERROR(COUNTIFS('Employee Mapping'!$J$10:$J$2009,$A227,'Employee Mapping'!$K$10:$K$2009,AW$134,'Employee Mapping'!$L$10:$L$2009,AW$136)/COUNTA('Employee Mapping'!$G$10:$G$2009),""))</f>
        <v/>
      </c>
      <c r="AX227" s="57">
        <f>IF(OR($A227="",AX$136=""),"",IFERROR(COUNTIFS('Employee Mapping'!$J$10:$J$2009,$A227,'Employee Mapping'!$K$10:$K$2009,AX$134,'Employee Mapping'!$L$10:$L$2009,AX$136)/COUNTA('Employee Mapping'!$G$10:$G$2009),""))</f>
        <v/>
      </c>
      <c r="AY227" s="57">
        <f>IF(OR($A227="",AY$136=""),"",IFERROR(COUNTIFS('Employee Mapping'!$J$10:$J$2009,$A227,'Employee Mapping'!$K$10:$K$2009,AY$134,'Employee Mapping'!$L$10:$L$2009,AY$136)/COUNTA('Employee Mapping'!$G$10:$G$2009),""))</f>
        <v/>
      </c>
      <c r="AZ227" s="57">
        <f>IF(OR($A227="",AZ$136=""),"",IFERROR(COUNTIFS('Employee Mapping'!$J$10:$J$2009,$A227,'Employee Mapping'!$K$10:$K$2009,AZ$134,'Employee Mapping'!$L$10:$L$2009,AZ$136)/COUNTA('Employee Mapping'!$G$10:$G$2009),""))</f>
        <v/>
      </c>
      <c r="BA227" s="57">
        <f>IF(OR($A227="",BA$136=""),"",IFERROR(COUNTIFS('Employee Mapping'!$J$10:$J$2009,$A227,'Employee Mapping'!$K$10:$K$2009,BA$134,'Employee Mapping'!$L$10:$L$2009,BA$136)/COUNTA('Employee Mapping'!$G$10:$G$2009),""))</f>
        <v/>
      </c>
      <c r="BB227" s="57">
        <f>IF(OR($A227="",BB$136=""),"",IFERROR(COUNTIFS('Employee Mapping'!$J$10:$J$2009,$A227,'Employee Mapping'!$K$10:$K$2009,BB$134,'Employee Mapping'!$L$10:$L$2009,BB$136)/COUNTA('Employee Mapping'!$G$10:$G$2009),""))</f>
        <v/>
      </c>
      <c r="BC227" s="57">
        <f>IF(OR($A227="",BC$136=""),"",IFERROR(COUNTIFS('Employee Mapping'!$J$10:$J$2009,$A227,'Employee Mapping'!$K$10:$K$2009,BC$134,'Employee Mapping'!$L$10:$L$2009,BC$136)/COUNTA('Employee Mapping'!$G$10:$G$2009),""))</f>
        <v/>
      </c>
      <c r="BD227" s="57">
        <f>IF(OR($A227="",BD$136=""),"",IFERROR(COUNTIFS('Employee Mapping'!$J$10:$J$2009,$A227,'Employee Mapping'!$K$10:$K$2009,BD$134,'Employee Mapping'!$L$10:$L$2009,BD$136)/COUNTA('Employee Mapping'!$G$10:$G$2009),""))</f>
        <v/>
      </c>
      <c r="BE227" s="57">
        <f>IF(OR($A227="",BE$136=""),"",IFERROR(COUNTIFS('Employee Mapping'!$J$10:$J$2009,$A227,'Employee Mapping'!$K$10:$K$2009,BE$134,'Employee Mapping'!$L$10:$L$2009,BE$136)/COUNTA('Employee Mapping'!$G$10:$G$2009),""))</f>
        <v/>
      </c>
      <c r="BF227" s="57">
        <f>IF(OR($A227="",BF$136=""),"",IFERROR(COUNTIFS('Employee Mapping'!$J$10:$J$2009,$A227,'Employee Mapping'!$K$10:$K$2009,BF$134,'Employee Mapping'!$L$10:$L$2009,BF$136)/COUNTA('Employee Mapping'!$G$10:$G$2009),""))</f>
        <v/>
      </c>
      <c r="BG227" s="57">
        <f>IF(OR($A227="",BG$136=""),"",IFERROR(COUNTIFS('Employee Mapping'!$J$10:$J$2009,$A227,'Employee Mapping'!$K$10:$K$2009,BG$134,'Employee Mapping'!$L$10:$L$2009,BG$136)/COUNTA('Employee Mapping'!$G$10:$G$2009),""))</f>
        <v/>
      </c>
      <c r="BH227" s="57">
        <f>IF(OR($A227="",BH$136=""),"",IFERROR(COUNTIFS('Employee Mapping'!$J$10:$J$2009,$A227,'Employee Mapping'!$K$10:$K$2009,BH$134,'Employee Mapping'!$L$10:$L$2009,BH$136)/COUNTA('Employee Mapping'!$G$10:$G$2009),""))</f>
        <v/>
      </c>
      <c r="BI227" s="57">
        <f>IF(OR($A227="",BI$136=""),"",IFERROR(COUNTIFS('Employee Mapping'!$J$10:$J$2009,$A227,'Employee Mapping'!$K$10:$K$2009,BI$134,'Employee Mapping'!$L$10:$L$2009,BI$136)/COUNTA('Employee Mapping'!$G$10:$G$2009),""))</f>
        <v/>
      </c>
      <c r="BJ227" s="57">
        <f>IF(OR($A227="",BJ$136=""),"",IFERROR(COUNTIFS('Employee Mapping'!$J$10:$J$2009,$A227,'Employee Mapping'!$K$10:$K$2009,BJ$134,'Employee Mapping'!$L$10:$L$2009,BJ$136)/COUNTA('Employee Mapping'!$G$10:$G$2009),""))</f>
        <v/>
      </c>
      <c r="BK227" s="57">
        <f>IF(OR($A227="",BK$136=""),"",IFERROR(COUNTIFS('Employee Mapping'!$J$10:$J$2009,$A227,'Employee Mapping'!$K$10:$K$2009,BK$134,'Employee Mapping'!$L$10:$L$2009,BK$136)/COUNTA('Employee Mapping'!$G$10:$G$2009),""))</f>
        <v/>
      </c>
      <c r="BL227" s="57">
        <f>IF(OR($A227="",BL$136=""),"",IFERROR(COUNTIFS('Employee Mapping'!$J$10:$J$2009,$A227,'Employee Mapping'!$K$10:$K$2009,BL$134,'Employee Mapping'!$L$10:$L$2009,BL$136)/COUNTA('Employee Mapping'!$G$10:$G$2009),""))</f>
        <v/>
      </c>
      <c r="BM227" s="57">
        <f>IF(OR($A227="",BM$136=""),"",IFERROR(COUNTIFS('Employee Mapping'!$J$10:$J$2009,$A227,'Employee Mapping'!$K$10:$K$2009,BM$134,'Employee Mapping'!$L$10:$L$2009,BM$136)/COUNTA('Employee Mapping'!$G$10:$G$2009),""))</f>
        <v/>
      </c>
      <c r="BN227" s="57">
        <f>IF(OR($A227="",BN$136=""),"",IFERROR(COUNTIFS('Employee Mapping'!$J$10:$J$2009,$A227,'Employee Mapping'!$K$10:$K$2009,BN$134,'Employee Mapping'!$L$10:$L$2009,BN$136)/COUNTA('Employee Mapping'!$G$10:$G$2009),""))</f>
        <v/>
      </c>
      <c r="BO227" s="57">
        <f>IF(OR($A227="",BO$136=""),"",IFERROR(COUNTIFS('Employee Mapping'!$J$10:$J$2009,$A227,'Employee Mapping'!$K$10:$K$2009,BO$134,'Employee Mapping'!$L$10:$L$2009,BO$136)/COUNTA('Employee Mapping'!$G$10:$G$2009),""))</f>
        <v/>
      </c>
      <c r="BP227" s="57">
        <f>IF(OR($A227="",BP$136=""),"",IFERROR(COUNTIFS('Employee Mapping'!$J$10:$J$2009,$A227,'Employee Mapping'!$K$10:$K$2009,BP$134,'Employee Mapping'!$L$10:$L$2009,BP$136)/COUNTA('Employee Mapping'!$G$10:$G$2009),""))</f>
        <v/>
      </c>
      <c r="BQ227" s="57">
        <f>IF(OR($A227="",BQ$136=""),"",IFERROR(COUNTIFS('Employee Mapping'!$J$10:$J$2009,$A227,'Employee Mapping'!$K$10:$K$2009,BQ$134,'Employee Mapping'!$L$10:$L$2009,BQ$136)/COUNTA('Employee Mapping'!$G$10:$G$2009),""))</f>
        <v/>
      </c>
      <c r="BR227" s="57">
        <f>IF(OR($A227="",BR$136=""),"",IFERROR(COUNTIFS('Employee Mapping'!$J$10:$J$2009,$A227,'Employee Mapping'!$K$10:$K$2009,BR$134,'Employee Mapping'!$L$10:$L$2009,BR$136)/COUNTA('Employee Mapping'!$G$10:$G$2009),""))</f>
        <v/>
      </c>
      <c r="BS227" s="57">
        <f>IF(OR($A227="",BS$136=""),"",IFERROR(COUNTIFS('Employee Mapping'!$J$10:$J$2009,$A227,'Employee Mapping'!$K$10:$K$2009,BS$134,'Employee Mapping'!$L$10:$L$2009,BS$136)/COUNTA('Employee Mapping'!$G$10:$G$2009),""))</f>
        <v/>
      </c>
      <c r="BT227" s="57">
        <f>IF(OR($A227="",BT$136=""),"",IFERROR(COUNTIFS('Employee Mapping'!$J$10:$J$2009,$A227,'Employee Mapping'!$K$10:$K$2009,BT$134,'Employee Mapping'!$L$10:$L$2009,BT$136)/COUNTA('Employee Mapping'!$G$10:$G$2009),""))</f>
        <v/>
      </c>
      <c r="BU227" s="57">
        <f>IF(OR($A227="",BU$136=""),"",IFERROR(COUNTIFS('Employee Mapping'!$J$10:$J$2009,$A227,'Employee Mapping'!$K$10:$K$2009,BU$134,'Employee Mapping'!$L$10:$L$2009,BU$136)/COUNTA('Employee Mapping'!$G$10:$G$2009),""))</f>
        <v/>
      </c>
      <c r="BV227" s="57">
        <f>IF(OR($A227="",BV$136=""),"",IFERROR(COUNTIFS('Employee Mapping'!$J$10:$J$2009,$A227,'Employee Mapping'!$K$10:$K$2009,BV$134,'Employee Mapping'!$L$10:$L$2009,BV$136)/COUNTA('Employee Mapping'!$G$10:$G$2009),""))</f>
        <v/>
      </c>
      <c r="BW227" s="57">
        <f>IF(OR($A227="",BW$136=""),"",IFERROR(COUNTIFS('Employee Mapping'!$J$10:$J$2009,$A227,'Employee Mapping'!$K$10:$K$2009,BW$134,'Employee Mapping'!$L$10:$L$2009,BW$136)/COUNTA('Employee Mapping'!$G$10:$G$2009),""))</f>
        <v/>
      </c>
      <c r="BX227" s="57">
        <f>IF(OR($A227="",BX$136=""),"",IFERROR(COUNTIFS('Employee Mapping'!$J$10:$J$2009,$A227,'Employee Mapping'!$K$10:$K$2009,BX$134,'Employee Mapping'!$L$10:$L$2009,BX$136)/COUNTA('Employee Mapping'!$G$10:$G$2009),""))</f>
        <v/>
      </c>
      <c r="BY227" s="57">
        <f>IF(OR($A227="",BY$136=""),"",IFERROR(COUNTIFS('Employee Mapping'!$J$10:$J$2009,$A227,'Employee Mapping'!$K$10:$K$2009,BY$134,'Employee Mapping'!$L$10:$L$2009,BY$136)/COUNTA('Employee Mapping'!$G$10:$G$2009),""))</f>
        <v/>
      </c>
      <c r="BZ227" s="57">
        <f>IF(OR($A227="",BZ$136=""),"",IFERROR(COUNTIFS('Employee Mapping'!$J$10:$J$2009,$A227,'Employee Mapping'!$K$10:$K$2009,BZ$134,'Employee Mapping'!$L$10:$L$2009,BZ$136)/COUNTA('Employee Mapping'!$G$10:$G$2009),""))</f>
        <v/>
      </c>
      <c r="CA227" s="57">
        <f>IF(OR($A227="",CA$136=""),"",IFERROR(COUNTIFS('Employee Mapping'!$J$10:$J$2009,$A227,'Employee Mapping'!$K$10:$K$2009,CA$134,'Employee Mapping'!$L$10:$L$2009,CA$136)/COUNTA('Employee Mapping'!$G$10:$G$2009),""))</f>
        <v/>
      </c>
      <c r="CB227" s="57">
        <f>IF(OR($A227="",CB$136=""),"",IFERROR(COUNTIFS('Employee Mapping'!$J$10:$J$2009,$A227,'Employee Mapping'!$K$10:$K$2009,CB$134,'Employee Mapping'!$L$10:$L$2009,CB$136)/COUNTA('Employee Mapping'!$G$10:$G$2009),""))</f>
        <v/>
      </c>
      <c r="CC227" s="57">
        <f>IF(OR($A227="",CC$136=""),"",IFERROR(COUNTIFS('Employee Mapping'!$J$10:$J$2009,$A227,'Employee Mapping'!$K$10:$K$2009,CC$134,'Employee Mapping'!$L$10:$L$2009,CC$136)/COUNTA('Employee Mapping'!$G$10:$G$2009),""))</f>
        <v/>
      </c>
      <c r="CD227" s="57">
        <f>IF(OR($A227="",CD$136=""),"",IFERROR(COUNTIFS('Employee Mapping'!$J$10:$J$2009,$A227,'Employee Mapping'!$K$10:$K$2009,CD$134,'Employee Mapping'!$L$10:$L$2009,CD$136)/COUNTA('Employee Mapping'!$G$10:$G$2009),""))</f>
        <v/>
      </c>
      <c r="CE227" s="57">
        <f>IF(OR($A227="",CE$136=""),"",IFERROR(COUNTIFS('Employee Mapping'!$J$10:$J$2009,$A227,'Employee Mapping'!$K$10:$K$2009,CE$134,'Employee Mapping'!$L$10:$L$2009,CE$136)/COUNTA('Employee Mapping'!$G$10:$G$2009),""))</f>
        <v/>
      </c>
      <c r="CF227" s="57">
        <f>IF(OR($A227="",CF$136=""),"",IFERROR(COUNTIFS('Employee Mapping'!$J$10:$J$2009,$A227,'Employee Mapping'!$K$10:$K$2009,CF$134,'Employee Mapping'!$L$10:$L$2009,CF$136)/COUNTA('Employee Mapping'!$G$10:$G$2009),""))</f>
        <v/>
      </c>
      <c r="CG227" s="57">
        <f>IF(OR($A227="",CG$136=""),"",IFERROR(COUNTIFS('Employee Mapping'!$J$10:$J$2009,$A227,'Employee Mapping'!$K$10:$K$2009,CG$134,'Employee Mapping'!$L$10:$L$2009,CG$136)/COUNTA('Employee Mapping'!$G$10:$G$2009),""))</f>
        <v/>
      </c>
      <c r="CH227" s="57">
        <f>IF(OR($A227="",CH$136=""),"",IFERROR(COUNTIFS('Employee Mapping'!$J$10:$J$2009,$A227,'Employee Mapping'!$K$10:$K$2009,CH$134,'Employee Mapping'!$L$10:$L$2009,CH$136)/COUNTA('Employee Mapping'!$G$10:$G$2009),""))</f>
        <v/>
      </c>
      <c r="CI227" s="57">
        <f>IF(OR($A227="",CI$136=""),"",IFERROR(COUNTIFS('Employee Mapping'!$J$10:$J$2009,$A227,'Employee Mapping'!$K$10:$K$2009,CI$134,'Employee Mapping'!$L$10:$L$2009,CI$136)/COUNTA('Employee Mapping'!$G$10:$G$2009),""))</f>
        <v/>
      </c>
      <c r="CJ227" s="57">
        <f>IF(OR($A227="",CJ$136=""),"",IFERROR(COUNTIFS('Employee Mapping'!$J$10:$J$2009,$A227,'Employee Mapping'!$K$10:$K$2009,CJ$134,'Employee Mapping'!$L$10:$L$2009,CJ$136)/COUNTA('Employee Mapping'!$G$10:$G$2009),""))</f>
        <v/>
      </c>
      <c r="CK227" s="57">
        <f>IF(OR($A227="",CK$136=""),"",IFERROR(COUNTIFS('Employee Mapping'!$J$10:$J$2009,$A227,'Employee Mapping'!$K$10:$K$2009,CK$134,'Employee Mapping'!$L$10:$L$2009,CK$136)/COUNTA('Employee Mapping'!$G$10:$G$2009),""))</f>
        <v/>
      </c>
      <c r="CL227" s="57">
        <f>IF(OR($A227="",CL$136=""),"",IFERROR(COUNTIFS('Employee Mapping'!$J$10:$J$2009,$A227,'Employee Mapping'!$K$10:$K$2009,CL$134,'Employee Mapping'!$L$10:$L$2009,CL$136)/COUNTA('Employee Mapping'!$G$10:$G$2009),""))</f>
        <v/>
      </c>
      <c r="CM227" s="57">
        <f>IF(OR($A227="",CM$136=""),"",IFERROR(COUNTIFS('Employee Mapping'!$J$10:$J$2009,$A227,'Employee Mapping'!$K$10:$K$2009,CM$134,'Employee Mapping'!$L$10:$L$2009,CM$136)/COUNTA('Employee Mapping'!$G$10:$G$2009),""))</f>
        <v/>
      </c>
      <c r="CN227" s="57">
        <f>IF(OR($A227="",CN$136=""),"",IFERROR(COUNTIFS('Employee Mapping'!$J$10:$J$2009,$A227,'Employee Mapping'!$K$10:$K$2009,CN$134,'Employee Mapping'!$L$10:$L$2009,CN$136)/COUNTA('Employee Mapping'!$G$10:$G$2009),""))</f>
        <v/>
      </c>
      <c r="CO227" s="57">
        <f>IF(OR($A227="",CO$136=""),"",IFERROR(COUNTIFS('Employee Mapping'!$J$10:$J$2009,$A227,'Employee Mapping'!$K$10:$K$2009,CO$134,'Employee Mapping'!$L$10:$L$2009,CO$136)/COUNTA('Employee Mapping'!$G$10:$G$2009),""))</f>
        <v/>
      </c>
      <c r="CP227" s="57">
        <f>IF(OR($A227="",CP$136=""),"",IFERROR(COUNTIFS('Employee Mapping'!$J$10:$J$2009,$A227,'Employee Mapping'!$K$10:$K$2009,CP$134,'Employee Mapping'!$L$10:$L$2009,CP$136)/COUNTA('Employee Mapping'!$G$10:$G$2009),""))</f>
        <v/>
      </c>
      <c r="CQ227" s="57">
        <f>IF(OR($A227="",CQ$136=""),"",IFERROR(COUNTIFS('Employee Mapping'!$J$10:$J$2009,$A227,'Employee Mapping'!$K$10:$K$2009,CQ$134,'Employee Mapping'!$L$10:$L$2009,CQ$136)/COUNTA('Employee Mapping'!$G$10:$G$2009),""))</f>
        <v/>
      </c>
      <c r="CR227" s="57">
        <f>IF(OR($A227="",CR$136=""),"",IFERROR(COUNTIFS('Employee Mapping'!$J$10:$J$2009,$A227,'Employee Mapping'!$K$10:$K$2009,CR$134,'Employee Mapping'!$L$10:$L$2009,CR$136)/COUNTA('Employee Mapping'!$G$10:$G$2009),""))</f>
        <v/>
      </c>
      <c r="CS227" s="57">
        <f>IF(OR($A227="",CS$136=""),"",IFERROR(COUNTIFS('Employee Mapping'!$J$10:$J$2009,$A227,'Employee Mapping'!$K$10:$K$2009,CS$134,'Employee Mapping'!$L$10:$L$2009,CS$136)/COUNTA('Employee Mapping'!$G$10:$G$2009),""))</f>
        <v/>
      </c>
      <c r="CT227" s="57">
        <f>IF(OR($A227="",CT$136=""),"",IFERROR(COUNTIFS('Employee Mapping'!$J$10:$J$2009,$A227,'Employee Mapping'!$K$10:$K$2009,CT$134,'Employee Mapping'!$L$10:$L$2009,CT$136)/COUNTA('Employee Mapping'!$G$10:$G$2009),""))</f>
        <v/>
      </c>
      <c r="CU227" s="58">
        <f>IF($A227="","",SUM(C227:CT227))</f>
        <v/>
      </c>
    </row>
    <row r="228">
      <c r="A228">
        <f>IF(SETUP!$C239="","",SETUP!$C239)</f>
        <v/>
      </c>
      <c r="B228" s="9">
        <f>IF(SETUP!$C239="","",SETUP!$B239&amp;" / "&amp;SETUP!$D239)</f>
        <v/>
      </c>
      <c r="C228" s="57">
        <f>IF(OR($A228="",C$136=""),"",IFERROR(COUNTIFS('Employee Mapping'!$J$10:$J$2009,$A228,'Employee Mapping'!$K$10:$K$2009,C$134,'Employee Mapping'!$L$10:$L$2009,C$136)/COUNTA('Employee Mapping'!$G$10:$G$2009),""))</f>
        <v/>
      </c>
      <c r="D228" s="57">
        <f>IF(OR($A228="",D$136=""),"",IFERROR(COUNTIFS('Employee Mapping'!$J$10:$J$2009,$A228,'Employee Mapping'!$K$10:$K$2009,D$134,'Employee Mapping'!$L$10:$L$2009,D$136)/COUNTA('Employee Mapping'!$G$10:$G$2009),""))</f>
        <v/>
      </c>
      <c r="E228" s="57">
        <f>IF(OR($A228="",E$136=""),"",IFERROR(COUNTIFS('Employee Mapping'!$J$10:$J$2009,$A228,'Employee Mapping'!$K$10:$K$2009,E$134,'Employee Mapping'!$L$10:$L$2009,E$136)/COUNTA('Employee Mapping'!$G$10:$G$2009),""))</f>
        <v/>
      </c>
      <c r="F228" s="57">
        <f>IF(OR($A228="",F$136=""),"",IFERROR(COUNTIFS('Employee Mapping'!$J$10:$J$2009,$A228,'Employee Mapping'!$K$10:$K$2009,F$134,'Employee Mapping'!$L$10:$L$2009,F$136)/COUNTA('Employee Mapping'!$G$10:$G$2009),""))</f>
        <v/>
      </c>
      <c r="G228" s="57">
        <f>IF(OR($A228="",G$136=""),"",IFERROR(COUNTIFS('Employee Mapping'!$J$10:$J$2009,$A228,'Employee Mapping'!$K$10:$K$2009,G$134,'Employee Mapping'!$L$10:$L$2009,G$136)/COUNTA('Employee Mapping'!$G$10:$G$2009),""))</f>
        <v/>
      </c>
      <c r="H228" s="57">
        <f>IF(OR($A228="",H$136=""),"",IFERROR(COUNTIFS('Employee Mapping'!$J$10:$J$2009,$A228,'Employee Mapping'!$K$10:$K$2009,H$134,'Employee Mapping'!$L$10:$L$2009,H$136)/COUNTA('Employee Mapping'!$G$10:$G$2009),""))</f>
        <v/>
      </c>
      <c r="I228" s="57">
        <f>IF(OR($A228="",I$136=""),"",IFERROR(COUNTIFS('Employee Mapping'!$J$10:$J$2009,$A228,'Employee Mapping'!$K$10:$K$2009,I$134,'Employee Mapping'!$L$10:$L$2009,I$136)/COUNTA('Employee Mapping'!$G$10:$G$2009),""))</f>
        <v/>
      </c>
      <c r="J228" s="57">
        <f>IF(OR($A228="",J$136=""),"",IFERROR(COUNTIFS('Employee Mapping'!$J$10:$J$2009,$A228,'Employee Mapping'!$K$10:$K$2009,J$134,'Employee Mapping'!$L$10:$L$2009,J$136)/COUNTA('Employee Mapping'!$G$10:$G$2009),""))</f>
        <v/>
      </c>
      <c r="K228" s="57">
        <f>IF(OR($A228="",K$136=""),"",IFERROR(COUNTIFS('Employee Mapping'!$J$10:$J$2009,$A228,'Employee Mapping'!$K$10:$K$2009,K$134,'Employee Mapping'!$L$10:$L$2009,K$136)/COUNTA('Employee Mapping'!$G$10:$G$2009),""))</f>
        <v/>
      </c>
      <c r="L228" s="57">
        <f>IF(OR($A228="",L$136=""),"",IFERROR(COUNTIFS('Employee Mapping'!$J$10:$J$2009,$A228,'Employee Mapping'!$K$10:$K$2009,L$134,'Employee Mapping'!$L$10:$L$2009,L$136)/COUNTA('Employee Mapping'!$G$10:$G$2009),""))</f>
        <v/>
      </c>
      <c r="M228" s="57">
        <f>IF(OR($A228="",M$136=""),"",IFERROR(COUNTIFS('Employee Mapping'!$J$10:$J$2009,$A228,'Employee Mapping'!$K$10:$K$2009,M$134,'Employee Mapping'!$L$10:$L$2009,M$136)/COUNTA('Employee Mapping'!$G$10:$G$2009),""))</f>
        <v/>
      </c>
      <c r="N228" s="57">
        <f>IF(OR($A228="",N$136=""),"",IFERROR(COUNTIFS('Employee Mapping'!$J$10:$J$2009,$A228,'Employee Mapping'!$K$10:$K$2009,N$134,'Employee Mapping'!$L$10:$L$2009,N$136)/COUNTA('Employee Mapping'!$G$10:$G$2009),""))</f>
        <v/>
      </c>
      <c r="O228" s="57">
        <f>IF(OR($A228="",O$136=""),"",IFERROR(COUNTIFS('Employee Mapping'!$J$10:$J$2009,$A228,'Employee Mapping'!$K$10:$K$2009,O$134,'Employee Mapping'!$L$10:$L$2009,O$136)/COUNTA('Employee Mapping'!$G$10:$G$2009),""))</f>
        <v/>
      </c>
      <c r="P228" s="57">
        <f>IF(OR($A228="",P$136=""),"",IFERROR(COUNTIFS('Employee Mapping'!$J$10:$J$2009,$A228,'Employee Mapping'!$K$10:$K$2009,P$134,'Employee Mapping'!$L$10:$L$2009,P$136)/COUNTA('Employee Mapping'!$G$10:$G$2009),""))</f>
        <v/>
      </c>
      <c r="Q228" s="57">
        <f>IF(OR($A228="",Q$136=""),"",IFERROR(COUNTIFS('Employee Mapping'!$J$10:$J$2009,$A228,'Employee Mapping'!$K$10:$K$2009,Q$134,'Employee Mapping'!$L$10:$L$2009,Q$136)/COUNTA('Employee Mapping'!$G$10:$G$2009),""))</f>
        <v/>
      </c>
      <c r="R228" s="57">
        <f>IF(OR($A228="",R$136=""),"",IFERROR(COUNTIFS('Employee Mapping'!$J$10:$J$2009,$A228,'Employee Mapping'!$K$10:$K$2009,R$134,'Employee Mapping'!$L$10:$L$2009,R$136)/COUNTA('Employee Mapping'!$G$10:$G$2009),""))</f>
        <v/>
      </c>
      <c r="S228" s="57">
        <f>IF(OR($A228="",S$136=""),"",IFERROR(COUNTIFS('Employee Mapping'!$J$10:$J$2009,$A228,'Employee Mapping'!$K$10:$K$2009,S$134,'Employee Mapping'!$L$10:$L$2009,S$136)/COUNTA('Employee Mapping'!$G$10:$G$2009),""))</f>
        <v/>
      </c>
      <c r="T228" s="57">
        <f>IF(OR($A228="",T$136=""),"",IFERROR(COUNTIFS('Employee Mapping'!$J$10:$J$2009,$A228,'Employee Mapping'!$K$10:$K$2009,T$134,'Employee Mapping'!$L$10:$L$2009,T$136)/COUNTA('Employee Mapping'!$G$10:$G$2009),""))</f>
        <v/>
      </c>
      <c r="U228" s="57">
        <f>IF(OR($A228="",U$136=""),"",IFERROR(COUNTIFS('Employee Mapping'!$J$10:$J$2009,$A228,'Employee Mapping'!$K$10:$K$2009,U$134,'Employee Mapping'!$L$10:$L$2009,U$136)/COUNTA('Employee Mapping'!$G$10:$G$2009),""))</f>
        <v/>
      </c>
      <c r="V228" s="57">
        <f>IF(OR($A228="",V$136=""),"",IFERROR(COUNTIFS('Employee Mapping'!$J$10:$J$2009,$A228,'Employee Mapping'!$K$10:$K$2009,V$134,'Employee Mapping'!$L$10:$L$2009,V$136)/COUNTA('Employee Mapping'!$G$10:$G$2009),""))</f>
        <v/>
      </c>
      <c r="W228" s="57">
        <f>IF(OR($A228="",W$136=""),"",IFERROR(COUNTIFS('Employee Mapping'!$J$10:$J$2009,$A228,'Employee Mapping'!$K$10:$K$2009,W$134,'Employee Mapping'!$L$10:$L$2009,W$136)/COUNTA('Employee Mapping'!$G$10:$G$2009),""))</f>
        <v/>
      </c>
      <c r="X228" s="57">
        <f>IF(OR($A228="",X$136=""),"",IFERROR(COUNTIFS('Employee Mapping'!$J$10:$J$2009,$A228,'Employee Mapping'!$K$10:$K$2009,X$134,'Employee Mapping'!$L$10:$L$2009,X$136)/COUNTA('Employee Mapping'!$G$10:$G$2009),""))</f>
        <v/>
      </c>
      <c r="Y228" s="57">
        <f>IF(OR($A228="",Y$136=""),"",IFERROR(COUNTIFS('Employee Mapping'!$J$10:$J$2009,$A228,'Employee Mapping'!$K$10:$K$2009,Y$134,'Employee Mapping'!$L$10:$L$2009,Y$136)/COUNTA('Employee Mapping'!$G$10:$G$2009),""))</f>
        <v/>
      </c>
      <c r="Z228" s="57">
        <f>IF(OR($A228="",Z$136=""),"",IFERROR(COUNTIFS('Employee Mapping'!$J$10:$J$2009,$A228,'Employee Mapping'!$K$10:$K$2009,Z$134,'Employee Mapping'!$L$10:$L$2009,Z$136)/COUNTA('Employee Mapping'!$G$10:$G$2009),""))</f>
        <v/>
      </c>
      <c r="AA228" s="57">
        <f>IF(OR($A228="",AA$136=""),"",IFERROR(COUNTIFS('Employee Mapping'!$J$10:$J$2009,$A228,'Employee Mapping'!$K$10:$K$2009,AA$134,'Employee Mapping'!$L$10:$L$2009,AA$136)/COUNTA('Employee Mapping'!$G$10:$G$2009),""))</f>
        <v/>
      </c>
      <c r="AB228" s="57">
        <f>IF(OR($A228="",AB$136=""),"",IFERROR(COUNTIFS('Employee Mapping'!$J$10:$J$2009,$A228,'Employee Mapping'!$K$10:$K$2009,AB$134,'Employee Mapping'!$L$10:$L$2009,AB$136)/COUNTA('Employee Mapping'!$G$10:$G$2009),""))</f>
        <v/>
      </c>
      <c r="AC228" s="57">
        <f>IF(OR($A228="",AC$136=""),"",IFERROR(COUNTIFS('Employee Mapping'!$J$10:$J$2009,$A228,'Employee Mapping'!$K$10:$K$2009,AC$134,'Employee Mapping'!$L$10:$L$2009,AC$136)/COUNTA('Employee Mapping'!$G$10:$G$2009),""))</f>
        <v/>
      </c>
      <c r="AD228" s="57">
        <f>IF(OR($A228="",AD$136=""),"",IFERROR(COUNTIFS('Employee Mapping'!$J$10:$J$2009,$A228,'Employee Mapping'!$K$10:$K$2009,AD$134,'Employee Mapping'!$L$10:$L$2009,AD$136)/COUNTA('Employee Mapping'!$G$10:$G$2009),""))</f>
        <v/>
      </c>
      <c r="AE228" s="57">
        <f>IF(OR($A228="",AE$136=""),"",IFERROR(COUNTIFS('Employee Mapping'!$J$10:$J$2009,$A228,'Employee Mapping'!$K$10:$K$2009,AE$134,'Employee Mapping'!$L$10:$L$2009,AE$136)/COUNTA('Employee Mapping'!$G$10:$G$2009),""))</f>
        <v/>
      </c>
      <c r="AF228" s="57">
        <f>IF(OR($A228="",AF$136=""),"",IFERROR(COUNTIFS('Employee Mapping'!$J$10:$J$2009,$A228,'Employee Mapping'!$K$10:$K$2009,AF$134,'Employee Mapping'!$L$10:$L$2009,AF$136)/COUNTA('Employee Mapping'!$G$10:$G$2009),""))</f>
        <v/>
      </c>
      <c r="AG228" s="57">
        <f>IF(OR($A228="",AG$136=""),"",IFERROR(COUNTIFS('Employee Mapping'!$J$10:$J$2009,$A228,'Employee Mapping'!$K$10:$K$2009,AG$134,'Employee Mapping'!$L$10:$L$2009,AG$136)/COUNTA('Employee Mapping'!$G$10:$G$2009),""))</f>
        <v/>
      </c>
      <c r="AH228" s="57">
        <f>IF(OR($A228="",AH$136=""),"",IFERROR(COUNTIFS('Employee Mapping'!$J$10:$J$2009,$A228,'Employee Mapping'!$K$10:$K$2009,AH$134,'Employee Mapping'!$L$10:$L$2009,AH$136)/COUNTA('Employee Mapping'!$G$10:$G$2009),""))</f>
        <v/>
      </c>
      <c r="AI228" s="57">
        <f>IF(OR($A228="",AI$136=""),"",IFERROR(COUNTIFS('Employee Mapping'!$J$10:$J$2009,$A228,'Employee Mapping'!$K$10:$K$2009,AI$134,'Employee Mapping'!$L$10:$L$2009,AI$136)/COUNTA('Employee Mapping'!$G$10:$G$2009),""))</f>
        <v/>
      </c>
      <c r="AJ228" s="57">
        <f>IF(OR($A228="",AJ$136=""),"",IFERROR(COUNTIFS('Employee Mapping'!$J$10:$J$2009,$A228,'Employee Mapping'!$K$10:$K$2009,AJ$134,'Employee Mapping'!$L$10:$L$2009,AJ$136)/COUNTA('Employee Mapping'!$G$10:$G$2009),""))</f>
        <v/>
      </c>
      <c r="AK228" s="57">
        <f>IF(OR($A228="",AK$136=""),"",IFERROR(COUNTIFS('Employee Mapping'!$J$10:$J$2009,$A228,'Employee Mapping'!$K$10:$K$2009,AK$134,'Employee Mapping'!$L$10:$L$2009,AK$136)/COUNTA('Employee Mapping'!$G$10:$G$2009),""))</f>
        <v/>
      </c>
      <c r="AL228" s="57">
        <f>IF(OR($A228="",AL$136=""),"",IFERROR(COUNTIFS('Employee Mapping'!$J$10:$J$2009,$A228,'Employee Mapping'!$K$10:$K$2009,AL$134,'Employee Mapping'!$L$10:$L$2009,AL$136)/COUNTA('Employee Mapping'!$G$10:$G$2009),""))</f>
        <v/>
      </c>
      <c r="AM228" s="57">
        <f>IF(OR($A228="",AM$136=""),"",IFERROR(COUNTIFS('Employee Mapping'!$J$10:$J$2009,$A228,'Employee Mapping'!$K$10:$K$2009,AM$134,'Employee Mapping'!$L$10:$L$2009,AM$136)/COUNTA('Employee Mapping'!$G$10:$G$2009),""))</f>
        <v/>
      </c>
      <c r="AN228" s="57">
        <f>IF(OR($A228="",AN$136=""),"",IFERROR(COUNTIFS('Employee Mapping'!$J$10:$J$2009,$A228,'Employee Mapping'!$K$10:$K$2009,AN$134,'Employee Mapping'!$L$10:$L$2009,AN$136)/COUNTA('Employee Mapping'!$G$10:$G$2009),""))</f>
        <v/>
      </c>
      <c r="AO228" s="57">
        <f>IF(OR($A228="",AO$136=""),"",IFERROR(COUNTIFS('Employee Mapping'!$J$10:$J$2009,$A228,'Employee Mapping'!$K$10:$K$2009,AO$134,'Employee Mapping'!$L$10:$L$2009,AO$136)/COUNTA('Employee Mapping'!$G$10:$G$2009),""))</f>
        <v/>
      </c>
      <c r="AP228" s="57">
        <f>IF(OR($A228="",AP$136=""),"",IFERROR(COUNTIFS('Employee Mapping'!$J$10:$J$2009,$A228,'Employee Mapping'!$K$10:$K$2009,AP$134,'Employee Mapping'!$L$10:$L$2009,AP$136)/COUNTA('Employee Mapping'!$G$10:$G$2009),""))</f>
        <v/>
      </c>
      <c r="AQ228" s="57">
        <f>IF(OR($A228="",AQ$136=""),"",IFERROR(COUNTIFS('Employee Mapping'!$J$10:$J$2009,$A228,'Employee Mapping'!$K$10:$K$2009,AQ$134,'Employee Mapping'!$L$10:$L$2009,AQ$136)/COUNTA('Employee Mapping'!$G$10:$G$2009),""))</f>
        <v/>
      </c>
      <c r="AR228" s="57">
        <f>IF(OR($A228="",AR$136=""),"",IFERROR(COUNTIFS('Employee Mapping'!$J$10:$J$2009,$A228,'Employee Mapping'!$K$10:$K$2009,AR$134,'Employee Mapping'!$L$10:$L$2009,AR$136)/COUNTA('Employee Mapping'!$G$10:$G$2009),""))</f>
        <v/>
      </c>
      <c r="AS228" s="57">
        <f>IF(OR($A228="",AS$136=""),"",IFERROR(COUNTIFS('Employee Mapping'!$J$10:$J$2009,$A228,'Employee Mapping'!$K$10:$K$2009,AS$134,'Employee Mapping'!$L$10:$L$2009,AS$136)/COUNTA('Employee Mapping'!$G$10:$G$2009),""))</f>
        <v/>
      </c>
      <c r="AT228" s="57">
        <f>IF(OR($A228="",AT$136=""),"",IFERROR(COUNTIFS('Employee Mapping'!$J$10:$J$2009,$A228,'Employee Mapping'!$K$10:$K$2009,AT$134,'Employee Mapping'!$L$10:$L$2009,AT$136)/COUNTA('Employee Mapping'!$G$10:$G$2009),""))</f>
        <v/>
      </c>
      <c r="AU228" s="57">
        <f>IF(OR($A228="",AU$136=""),"",IFERROR(COUNTIFS('Employee Mapping'!$J$10:$J$2009,$A228,'Employee Mapping'!$K$10:$K$2009,AU$134,'Employee Mapping'!$L$10:$L$2009,AU$136)/COUNTA('Employee Mapping'!$G$10:$G$2009),""))</f>
        <v/>
      </c>
      <c r="AV228" s="57">
        <f>IF(OR($A228="",AV$136=""),"",IFERROR(COUNTIFS('Employee Mapping'!$J$10:$J$2009,$A228,'Employee Mapping'!$K$10:$K$2009,AV$134,'Employee Mapping'!$L$10:$L$2009,AV$136)/COUNTA('Employee Mapping'!$G$10:$G$2009),""))</f>
        <v/>
      </c>
      <c r="AW228" s="57">
        <f>IF(OR($A228="",AW$136=""),"",IFERROR(COUNTIFS('Employee Mapping'!$J$10:$J$2009,$A228,'Employee Mapping'!$K$10:$K$2009,AW$134,'Employee Mapping'!$L$10:$L$2009,AW$136)/COUNTA('Employee Mapping'!$G$10:$G$2009),""))</f>
        <v/>
      </c>
      <c r="AX228" s="57">
        <f>IF(OR($A228="",AX$136=""),"",IFERROR(COUNTIFS('Employee Mapping'!$J$10:$J$2009,$A228,'Employee Mapping'!$K$10:$K$2009,AX$134,'Employee Mapping'!$L$10:$L$2009,AX$136)/COUNTA('Employee Mapping'!$G$10:$G$2009),""))</f>
        <v/>
      </c>
      <c r="AY228" s="57">
        <f>IF(OR($A228="",AY$136=""),"",IFERROR(COUNTIFS('Employee Mapping'!$J$10:$J$2009,$A228,'Employee Mapping'!$K$10:$K$2009,AY$134,'Employee Mapping'!$L$10:$L$2009,AY$136)/COUNTA('Employee Mapping'!$G$10:$G$2009),""))</f>
        <v/>
      </c>
      <c r="AZ228" s="57">
        <f>IF(OR($A228="",AZ$136=""),"",IFERROR(COUNTIFS('Employee Mapping'!$J$10:$J$2009,$A228,'Employee Mapping'!$K$10:$K$2009,AZ$134,'Employee Mapping'!$L$10:$L$2009,AZ$136)/COUNTA('Employee Mapping'!$G$10:$G$2009),""))</f>
        <v/>
      </c>
      <c r="BA228" s="57">
        <f>IF(OR($A228="",BA$136=""),"",IFERROR(COUNTIFS('Employee Mapping'!$J$10:$J$2009,$A228,'Employee Mapping'!$K$10:$K$2009,BA$134,'Employee Mapping'!$L$10:$L$2009,BA$136)/COUNTA('Employee Mapping'!$G$10:$G$2009),""))</f>
        <v/>
      </c>
      <c r="BB228" s="57">
        <f>IF(OR($A228="",BB$136=""),"",IFERROR(COUNTIFS('Employee Mapping'!$J$10:$J$2009,$A228,'Employee Mapping'!$K$10:$K$2009,BB$134,'Employee Mapping'!$L$10:$L$2009,BB$136)/COUNTA('Employee Mapping'!$G$10:$G$2009),""))</f>
        <v/>
      </c>
      <c r="BC228" s="57">
        <f>IF(OR($A228="",BC$136=""),"",IFERROR(COUNTIFS('Employee Mapping'!$J$10:$J$2009,$A228,'Employee Mapping'!$K$10:$K$2009,BC$134,'Employee Mapping'!$L$10:$L$2009,BC$136)/COUNTA('Employee Mapping'!$G$10:$G$2009),""))</f>
        <v/>
      </c>
      <c r="BD228" s="57">
        <f>IF(OR($A228="",BD$136=""),"",IFERROR(COUNTIFS('Employee Mapping'!$J$10:$J$2009,$A228,'Employee Mapping'!$K$10:$K$2009,BD$134,'Employee Mapping'!$L$10:$L$2009,BD$136)/COUNTA('Employee Mapping'!$G$10:$G$2009),""))</f>
        <v/>
      </c>
      <c r="BE228" s="57">
        <f>IF(OR($A228="",BE$136=""),"",IFERROR(COUNTIFS('Employee Mapping'!$J$10:$J$2009,$A228,'Employee Mapping'!$K$10:$K$2009,BE$134,'Employee Mapping'!$L$10:$L$2009,BE$136)/COUNTA('Employee Mapping'!$G$10:$G$2009),""))</f>
        <v/>
      </c>
      <c r="BF228" s="57">
        <f>IF(OR($A228="",BF$136=""),"",IFERROR(COUNTIFS('Employee Mapping'!$J$10:$J$2009,$A228,'Employee Mapping'!$K$10:$K$2009,BF$134,'Employee Mapping'!$L$10:$L$2009,BF$136)/COUNTA('Employee Mapping'!$G$10:$G$2009),""))</f>
        <v/>
      </c>
      <c r="BG228" s="57">
        <f>IF(OR($A228="",BG$136=""),"",IFERROR(COUNTIFS('Employee Mapping'!$J$10:$J$2009,$A228,'Employee Mapping'!$K$10:$K$2009,BG$134,'Employee Mapping'!$L$10:$L$2009,BG$136)/COUNTA('Employee Mapping'!$G$10:$G$2009),""))</f>
        <v/>
      </c>
      <c r="BH228" s="57">
        <f>IF(OR($A228="",BH$136=""),"",IFERROR(COUNTIFS('Employee Mapping'!$J$10:$J$2009,$A228,'Employee Mapping'!$K$10:$K$2009,BH$134,'Employee Mapping'!$L$10:$L$2009,BH$136)/COUNTA('Employee Mapping'!$G$10:$G$2009),""))</f>
        <v/>
      </c>
      <c r="BI228" s="57">
        <f>IF(OR($A228="",BI$136=""),"",IFERROR(COUNTIFS('Employee Mapping'!$J$10:$J$2009,$A228,'Employee Mapping'!$K$10:$K$2009,BI$134,'Employee Mapping'!$L$10:$L$2009,BI$136)/COUNTA('Employee Mapping'!$G$10:$G$2009),""))</f>
        <v/>
      </c>
      <c r="BJ228" s="57">
        <f>IF(OR($A228="",BJ$136=""),"",IFERROR(COUNTIFS('Employee Mapping'!$J$10:$J$2009,$A228,'Employee Mapping'!$K$10:$K$2009,BJ$134,'Employee Mapping'!$L$10:$L$2009,BJ$136)/COUNTA('Employee Mapping'!$G$10:$G$2009),""))</f>
        <v/>
      </c>
      <c r="BK228" s="57">
        <f>IF(OR($A228="",BK$136=""),"",IFERROR(COUNTIFS('Employee Mapping'!$J$10:$J$2009,$A228,'Employee Mapping'!$K$10:$K$2009,BK$134,'Employee Mapping'!$L$10:$L$2009,BK$136)/COUNTA('Employee Mapping'!$G$10:$G$2009),""))</f>
        <v/>
      </c>
      <c r="BL228" s="57">
        <f>IF(OR($A228="",BL$136=""),"",IFERROR(COUNTIFS('Employee Mapping'!$J$10:$J$2009,$A228,'Employee Mapping'!$K$10:$K$2009,BL$134,'Employee Mapping'!$L$10:$L$2009,BL$136)/COUNTA('Employee Mapping'!$G$10:$G$2009),""))</f>
        <v/>
      </c>
      <c r="BM228" s="57">
        <f>IF(OR($A228="",BM$136=""),"",IFERROR(COUNTIFS('Employee Mapping'!$J$10:$J$2009,$A228,'Employee Mapping'!$K$10:$K$2009,BM$134,'Employee Mapping'!$L$10:$L$2009,BM$136)/COUNTA('Employee Mapping'!$G$10:$G$2009),""))</f>
        <v/>
      </c>
      <c r="BN228" s="57">
        <f>IF(OR($A228="",BN$136=""),"",IFERROR(COUNTIFS('Employee Mapping'!$J$10:$J$2009,$A228,'Employee Mapping'!$K$10:$K$2009,BN$134,'Employee Mapping'!$L$10:$L$2009,BN$136)/COUNTA('Employee Mapping'!$G$10:$G$2009),""))</f>
        <v/>
      </c>
      <c r="BO228" s="57">
        <f>IF(OR($A228="",BO$136=""),"",IFERROR(COUNTIFS('Employee Mapping'!$J$10:$J$2009,$A228,'Employee Mapping'!$K$10:$K$2009,BO$134,'Employee Mapping'!$L$10:$L$2009,BO$136)/COUNTA('Employee Mapping'!$G$10:$G$2009),""))</f>
        <v/>
      </c>
      <c r="BP228" s="57">
        <f>IF(OR($A228="",BP$136=""),"",IFERROR(COUNTIFS('Employee Mapping'!$J$10:$J$2009,$A228,'Employee Mapping'!$K$10:$K$2009,BP$134,'Employee Mapping'!$L$10:$L$2009,BP$136)/COUNTA('Employee Mapping'!$G$10:$G$2009),""))</f>
        <v/>
      </c>
      <c r="BQ228" s="57">
        <f>IF(OR($A228="",BQ$136=""),"",IFERROR(COUNTIFS('Employee Mapping'!$J$10:$J$2009,$A228,'Employee Mapping'!$K$10:$K$2009,BQ$134,'Employee Mapping'!$L$10:$L$2009,BQ$136)/COUNTA('Employee Mapping'!$G$10:$G$2009),""))</f>
        <v/>
      </c>
      <c r="BR228" s="57">
        <f>IF(OR($A228="",BR$136=""),"",IFERROR(COUNTIFS('Employee Mapping'!$J$10:$J$2009,$A228,'Employee Mapping'!$K$10:$K$2009,BR$134,'Employee Mapping'!$L$10:$L$2009,BR$136)/COUNTA('Employee Mapping'!$G$10:$G$2009),""))</f>
        <v/>
      </c>
      <c r="BS228" s="57">
        <f>IF(OR($A228="",BS$136=""),"",IFERROR(COUNTIFS('Employee Mapping'!$J$10:$J$2009,$A228,'Employee Mapping'!$K$10:$K$2009,BS$134,'Employee Mapping'!$L$10:$L$2009,BS$136)/COUNTA('Employee Mapping'!$G$10:$G$2009),""))</f>
        <v/>
      </c>
      <c r="BT228" s="57">
        <f>IF(OR($A228="",BT$136=""),"",IFERROR(COUNTIFS('Employee Mapping'!$J$10:$J$2009,$A228,'Employee Mapping'!$K$10:$K$2009,BT$134,'Employee Mapping'!$L$10:$L$2009,BT$136)/COUNTA('Employee Mapping'!$G$10:$G$2009),""))</f>
        <v/>
      </c>
      <c r="BU228" s="57">
        <f>IF(OR($A228="",BU$136=""),"",IFERROR(COUNTIFS('Employee Mapping'!$J$10:$J$2009,$A228,'Employee Mapping'!$K$10:$K$2009,BU$134,'Employee Mapping'!$L$10:$L$2009,BU$136)/COUNTA('Employee Mapping'!$G$10:$G$2009),""))</f>
        <v/>
      </c>
      <c r="BV228" s="57">
        <f>IF(OR($A228="",BV$136=""),"",IFERROR(COUNTIFS('Employee Mapping'!$J$10:$J$2009,$A228,'Employee Mapping'!$K$10:$K$2009,BV$134,'Employee Mapping'!$L$10:$L$2009,BV$136)/COUNTA('Employee Mapping'!$G$10:$G$2009),""))</f>
        <v/>
      </c>
      <c r="BW228" s="57">
        <f>IF(OR($A228="",BW$136=""),"",IFERROR(COUNTIFS('Employee Mapping'!$J$10:$J$2009,$A228,'Employee Mapping'!$K$10:$K$2009,BW$134,'Employee Mapping'!$L$10:$L$2009,BW$136)/COUNTA('Employee Mapping'!$G$10:$G$2009),""))</f>
        <v/>
      </c>
      <c r="BX228" s="57">
        <f>IF(OR($A228="",BX$136=""),"",IFERROR(COUNTIFS('Employee Mapping'!$J$10:$J$2009,$A228,'Employee Mapping'!$K$10:$K$2009,BX$134,'Employee Mapping'!$L$10:$L$2009,BX$136)/COUNTA('Employee Mapping'!$G$10:$G$2009),""))</f>
        <v/>
      </c>
      <c r="BY228" s="57">
        <f>IF(OR($A228="",BY$136=""),"",IFERROR(COUNTIFS('Employee Mapping'!$J$10:$J$2009,$A228,'Employee Mapping'!$K$10:$K$2009,BY$134,'Employee Mapping'!$L$10:$L$2009,BY$136)/COUNTA('Employee Mapping'!$G$10:$G$2009),""))</f>
        <v/>
      </c>
      <c r="BZ228" s="57">
        <f>IF(OR($A228="",BZ$136=""),"",IFERROR(COUNTIFS('Employee Mapping'!$J$10:$J$2009,$A228,'Employee Mapping'!$K$10:$K$2009,BZ$134,'Employee Mapping'!$L$10:$L$2009,BZ$136)/COUNTA('Employee Mapping'!$G$10:$G$2009),""))</f>
        <v/>
      </c>
      <c r="CA228" s="57">
        <f>IF(OR($A228="",CA$136=""),"",IFERROR(COUNTIFS('Employee Mapping'!$J$10:$J$2009,$A228,'Employee Mapping'!$K$10:$K$2009,CA$134,'Employee Mapping'!$L$10:$L$2009,CA$136)/COUNTA('Employee Mapping'!$G$10:$G$2009),""))</f>
        <v/>
      </c>
      <c r="CB228" s="57">
        <f>IF(OR($A228="",CB$136=""),"",IFERROR(COUNTIFS('Employee Mapping'!$J$10:$J$2009,$A228,'Employee Mapping'!$K$10:$K$2009,CB$134,'Employee Mapping'!$L$10:$L$2009,CB$136)/COUNTA('Employee Mapping'!$G$10:$G$2009),""))</f>
        <v/>
      </c>
      <c r="CC228" s="57">
        <f>IF(OR($A228="",CC$136=""),"",IFERROR(COUNTIFS('Employee Mapping'!$J$10:$J$2009,$A228,'Employee Mapping'!$K$10:$K$2009,CC$134,'Employee Mapping'!$L$10:$L$2009,CC$136)/COUNTA('Employee Mapping'!$G$10:$G$2009),""))</f>
        <v/>
      </c>
      <c r="CD228" s="57">
        <f>IF(OR($A228="",CD$136=""),"",IFERROR(COUNTIFS('Employee Mapping'!$J$10:$J$2009,$A228,'Employee Mapping'!$K$10:$K$2009,CD$134,'Employee Mapping'!$L$10:$L$2009,CD$136)/COUNTA('Employee Mapping'!$G$10:$G$2009),""))</f>
        <v/>
      </c>
      <c r="CE228" s="57">
        <f>IF(OR($A228="",CE$136=""),"",IFERROR(COUNTIFS('Employee Mapping'!$J$10:$J$2009,$A228,'Employee Mapping'!$K$10:$K$2009,CE$134,'Employee Mapping'!$L$10:$L$2009,CE$136)/COUNTA('Employee Mapping'!$G$10:$G$2009),""))</f>
        <v/>
      </c>
      <c r="CF228" s="57">
        <f>IF(OR($A228="",CF$136=""),"",IFERROR(COUNTIFS('Employee Mapping'!$J$10:$J$2009,$A228,'Employee Mapping'!$K$10:$K$2009,CF$134,'Employee Mapping'!$L$10:$L$2009,CF$136)/COUNTA('Employee Mapping'!$G$10:$G$2009),""))</f>
        <v/>
      </c>
      <c r="CG228" s="57">
        <f>IF(OR($A228="",CG$136=""),"",IFERROR(COUNTIFS('Employee Mapping'!$J$10:$J$2009,$A228,'Employee Mapping'!$K$10:$K$2009,CG$134,'Employee Mapping'!$L$10:$L$2009,CG$136)/COUNTA('Employee Mapping'!$G$10:$G$2009),""))</f>
        <v/>
      </c>
      <c r="CH228" s="57">
        <f>IF(OR($A228="",CH$136=""),"",IFERROR(COUNTIFS('Employee Mapping'!$J$10:$J$2009,$A228,'Employee Mapping'!$K$10:$K$2009,CH$134,'Employee Mapping'!$L$10:$L$2009,CH$136)/COUNTA('Employee Mapping'!$G$10:$G$2009),""))</f>
        <v/>
      </c>
      <c r="CI228" s="57">
        <f>IF(OR($A228="",CI$136=""),"",IFERROR(COUNTIFS('Employee Mapping'!$J$10:$J$2009,$A228,'Employee Mapping'!$K$10:$K$2009,CI$134,'Employee Mapping'!$L$10:$L$2009,CI$136)/COUNTA('Employee Mapping'!$G$10:$G$2009),""))</f>
        <v/>
      </c>
      <c r="CJ228" s="57">
        <f>IF(OR($A228="",CJ$136=""),"",IFERROR(COUNTIFS('Employee Mapping'!$J$10:$J$2009,$A228,'Employee Mapping'!$K$10:$K$2009,CJ$134,'Employee Mapping'!$L$10:$L$2009,CJ$136)/COUNTA('Employee Mapping'!$G$10:$G$2009),""))</f>
        <v/>
      </c>
      <c r="CK228" s="57">
        <f>IF(OR($A228="",CK$136=""),"",IFERROR(COUNTIFS('Employee Mapping'!$J$10:$J$2009,$A228,'Employee Mapping'!$K$10:$K$2009,CK$134,'Employee Mapping'!$L$10:$L$2009,CK$136)/COUNTA('Employee Mapping'!$G$10:$G$2009),""))</f>
        <v/>
      </c>
      <c r="CL228" s="57">
        <f>IF(OR($A228="",CL$136=""),"",IFERROR(COUNTIFS('Employee Mapping'!$J$10:$J$2009,$A228,'Employee Mapping'!$K$10:$K$2009,CL$134,'Employee Mapping'!$L$10:$L$2009,CL$136)/COUNTA('Employee Mapping'!$G$10:$G$2009),""))</f>
        <v/>
      </c>
      <c r="CM228" s="57">
        <f>IF(OR($A228="",CM$136=""),"",IFERROR(COUNTIFS('Employee Mapping'!$J$10:$J$2009,$A228,'Employee Mapping'!$K$10:$K$2009,CM$134,'Employee Mapping'!$L$10:$L$2009,CM$136)/COUNTA('Employee Mapping'!$G$10:$G$2009),""))</f>
        <v/>
      </c>
      <c r="CN228" s="57">
        <f>IF(OR($A228="",CN$136=""),"",IFERROR(COUNTIFS('Employee Mapping'!$J$10:$J$2009,$A228,'Employee Mapping'!$K$10:$K$2009,CN$134,'Employee Mapping'!$L$10:$L$2009,CN$136)/COUNTA('Employee Mapping'!$G$10:$G$2009),""))</f>
        <v/>
      </c>
      <c r="CO228" s="57">
        <f>IF(OR($A228="",CO$136=""),"",IFERROR(COUNTIFS('Employee Mapping'!$J$10:$J$2009,$A228,'Employee Mapping'!$K$10:$K$2009,CO$134,'Employee Mapping'!$L$10:$L$2009,CO$136)/COUNTA('Employee Mapping'!$G$10:$G$2009),""))</f>
        <v/>
      </c>
      <c r="CP228" s="57">
        <f>IF(OR($A228="",CP$136=""),"",IFERROR(COUNTIFS('Employee Mapping'!$J$10:$J$2009,$A228,'Employee Mapping'!$K$10:$K$2009,CP$134,'Employee Mapping'!$L$10:$L$2009,CP$136)/COUNTA('Employee Mapping'!$G$10:$G$2009),""))</f>
        <v/>
      </c>
      <c r="CQ228" s="57">
        <f>IF(OR($A228="",CQ$136=""),"",IFERROR(COUNTIFS('Employee Mapping'!$J$10:$J$2009,$A228,'Employee Mapping'!$K$10:$K$2009,CQ$134,'Employee Mapping'!$L$10:$L$2009,CQ$136)/COUNTA('Employee Mapping'!$G$10:$G$2009),""))</f>
        <v/>
      </c>
      <c r="CR228" s="57">
        <f>IF(OR($A228="",CR$136=""),"",IFERROR(COUNTIFS('Employee Mapping'!$J$10:$J$2009,$A228,'Employee Mapping'!$K$10:$K$2009,CR$134,'Employee Mapping'!$L$10:$L$2009,CR$136)/COUNTA('Employee Mapping'!$G$10:$G$2009),""))</f>
        <v/>
      </c>
      <c r="CS228" s="57">
        <f>IF(OR($A228="",CS$136=""),"",IFERROR(COUNTIFS('Employee Mapping'!$J$10:$J$2009,$A228,'Employee Mapping'!$K$10:$K$2009,CS$134,'Employee Mapping'!$L$10:$L$2009,CS$136)/COUNTA('Employee Mapping'!$G$10:$G$2009),""))</f>
        <v/>
      </c>
      <c r="CT228" s="57">
        <f>IF(OR($A228="",CT$136=""),"",IFERROR(COUNTIFS('Employee Mapping'!$J$10:$J$2009,$A228,'Employee Mapping'!$K$10:$K$2009,CT$134,'Employee Mapping'!$L$10:$L$2009,CT$136)/COUNTA('Employee Mapping'!$G$10:$G$2009),""))</f>
        <v/>
      </c>
      <c r="CU228" s="58">
        <f>IF($A228="","",SUM(C228:CT228))</f>
        <v/>
      </c>
    </row>
    <row r="229">
      <c r="A229">
        <f>IF(SETUP!$C240="","",SETUP!$C240)</f>
        <v/>
      </c>
      <c r="B229" s="9">
        <f>IF(SETUP!$C240="","",SETUP!$B240&amp;" / "&amp;SETUP!$D240)</f>
        <v/>
      </c>
      <c r="C229" s="57">
        <f>IF(OR($A229="",C$136=""),"",IFERROR(COUNTIFS('Employee Mapping'!$J$10:$J$2009,$A229,'Employee Mapping'!$K$10:$K$2009,C$134,'Employee Mapping'!$L$10:$L$2009,C$136)/COUNTA('Employee Mapping'!$G$10:$G$2009),""))</f>
        <v/>
      </c>
      <c r="D229" s="57">
        <f>IF(OR($A229="",D$136=""),"",IFERROR(COUNTIFS('Employee Mapping'!$J$10:$J$2009,$A229,'Employee Mapping'!$K$10:$K$2009,D$134,'Employee Mapping'!$L$10:$L$2009,D$136)/COUNTA('Employee Mapping'!$G$10:$G$2009),""))</f>
        <v/>
      </c>
      <c r="E229" s="57">
        <f>IF(OR($A229="",E$136=""),"",IFERROR(COUNTIFS('Employee Mapping'!$J$10:$J$2009,$A229,'Employee Mapping'!$K$10:$K$2009,E$134,'Employee Mapping'!$L$10:$L$2009,E$136)/COUNTA('Employee Mapping'!$G$10:$G$2009),""))</f>
        <v/>
      </c>
      <c r="F229" s="57">
        <f>IF(OR($A229="",F$136=""),"",IFERROR(COUNTIFS('Employee Mapping'!$J$10:$J$2009,$A229,'Employee Mapping'!$K$10:$K$2009,F$134,'Employee Mapping'!$L$10:$L$2009,F$136)/COUNTA('Employee Mapping'!$G$10:$G$2009),""))</f>
        <v/>
      </c>
      <c r="G229" s="57">
        <f>IF(OR($A229="",G$136=""),"",IFERROR(COUNTIFS('Employee Mapping'!$J$10:$J$2009,$A229,'Employee Mapping'!$K$10:$K$2009,G$134,'Employee Mapping'!$L$10:$L$2009,G$136)/COUNTA('Employee Mapping'!$G$10:$G$2009),""))</f>
        <v/>
      </c>
      <c r="H229" s="57">
        <f>IF(OR($A229="",H$136=""),"",IFERROR(COUNTIFS('Employee Mapping'!$J$10:$J$2009,$A229,'Employee Mapping'!$K$10:$K$2009,H$134,'Employee Mapping'!$L$10:$L$2009,H$136)/COUNTA('Employee Mapping'!$G$10:$G$2009),""))</f>
        <v/>
      </c>
      <c r="I229" s="57">
        <f>IF(OR($A229="",I$136=""),"",IFERROR(COUNTIFS('Employee Mapping'!$J$10:$J$2009,$A229,'Employee Mapping'!$K$10:$K$2009,I$134,'Employee Mapping'!$L$10:$L$2009,I$136)/COUNTA('Employee Mapping'!$G$10:$G$2009),""))</f>
        <v/>
      </c>
      <c r="J229" s="57">
        <f>IF(OR($A229="",J$136=""),"",IFERROR(COUNTIFS('Employee Mapping'!$J$10:$J$2009,$A229,'Employee Mapping'!$K$10:$K$2009,J$134,'Employee Mapping'!$L$10:$L$2009,J$136)/COUNTA('Employee Mapping'!$G$10:$G$2009),""))</f>
        <v/>
      </c>
      <c r="K229" s="57">
        <f>IF(OR($A229="",K$136=""),"",IFERROR(COUNTIFS('Employee Mapping'!$J$10:$J$2009,$A229,'Employee Mapping'!$K$10:$K$2009,K$134,'Employee Mapping'!$L$10:$L$2009,K$136)/COUNTA('Employee Mapping'!$G$10:$G$2009),""))</f>
        <v/>
      </c>
      <c r="L229" s="57">
        <f>IF(OR($A229="",L$136=""),"",IFERROR(COUNTIFS('Employee Mapping'!$J$10:$J$2009,$A229,'Employee Mapping'!$K$10:$K$2009,L$134,'Employee Mapping'!$L$10:$L$2009,L$136)/COUNTA('Employee Mapping'!$G$10:$G$2009),""))</f>
        <v/>
      </c>
      <c r="M229" s="57">
        <f>IF(OR($A229="",M$136=""),"",IFERROR(COUNTIFS('Employee Mapping'!$J$10:$J$2009,$A229,'Employee Mapping'!$K$10:$K$2009,M$134,'Employee Mapping'!$L$10:$L$2009,M$136)/COUNTA('Employee Mapping'!$G$10:$G$2009),""))</f>
        <v/>
      </c>
      <c r="N229" s="57">
        <f>IF(OR($A229="",N$136=""),"",IFERROR(COUNTIFS('Employee Mapping'!$J$10:$J$2009,$A229,'Employee Mapping'!$K$10:$K$2009,N$134,'Employee Mapping'!$L$10:$L$2009,N$136)/COUNTA('Employee Mapping'!$G$10:$G$2009),""))</f>
        <v/>
      </c>
      <c r="O229" s="57">
        <f>IF(OR($A229="",O$136=""),"",IFERROR(COUNTIFS('Employee Mapping'!$J$10:$J$2009,$A229,'Employee Mapping'!$K$10:$K$2009,O$134,'Employee Mapping'!$L$10:$L$2009,O$136)/COUNTA('Employee Mapping'!$G$10:$G$2009),""))</f>
        <v/>
      </c>
      <c r="P229" s="57">
        <f>IF(OR($A229="",P$136=""),"",IFERROR(COUNTIFS('Employee Mapping'!$J$10:$J$2009,$A229,'Employee Mapping'!$K$10:$K$2009,P$134,'Employee Mapping'!$L$10:$L$2009,P$136)/COUNTA('Employee Mapping'!$G$10:$G$2009),""))</f>
        <v/>
      </c>
      <c r="Q229" s="57">
        <f>IF(OR($A229="",Q$136=""),"",IFERROR(COUNTIFS('Employee Mapping'!$J$10:$J$2009,$A229,'Employee Mapping'!$K$10:$K$2009,Q$134,'Employee Mapping'!$L$10:$L$2009,Q$136)/COUNTA('Employee Mapping'!$G$10:$G$2009),""))</f>
        <v/>
      </c>
      <c r="R229" s="57">
        <f>IF(OR($A229="",R$136=""),"",IFERROR(COUNTIFS('Employee Mapping'!$J$10:$J$2009,$A229,'Employee Mapping'!$K$10:$K$2009,R$134,'Employee Mapping'!$L$10:$L$2009,R$136)/COUNTA('Employee Mapping'!$G$10:$G$2009),""))</f>
        <v/>
      </c>
      <c r="S229" s="57">
        <f>IF(OR($A229="",S$136=""),"",IFERROR(COUNTIFS('Employee Mapping'!$J$10:$J$2009,$A229,'Employee Mapping'!$K$10:$K$2009,S$134,'Employee Mapping'!$L$10:$L$2009,S$136)/COUNTA('Employee Mapping'!$G$10:$G$2009),""))</f>
        <v/>
      </c>
      <c r="T229" s="57">
        <f>IF(OR($A229="",T$136=""),"",IFERROR(COUNTIFS('Employee Mapping'!$J$10:$J$2009,$A229,'Employee Mapping'!$K$10:$K$2009,T$134,'Employee Mapping'!$L$10:$L$2009,T$136)/COUNTA('Employee Mapping'!$G$10:$G$2009),""))</f>
        <v/>
      </c>
      <c r="U229" s="57">
        <f>IF(OR($A229="",U$136=""),"",IFERROR(COUNTIFS('Employee Mapping'!$J$10:$J$2009,$A229,'Employee Mapping'!$K$10:$K$2009,U$134,'Employee Mapping'!$L$10:$L$2009,U$136)/COUNTA('Employee Mapping'!$G$10:$G$2009),""))</f>
        <v/>
      </c>
      <c r="V229" s="57">
        <f>IF(OR($A229="",V$136=""),"",IFERROR(COUNTIFS('Employee Mapping'!$J$10:$J$2009,$A229,'Employee Mapping'!$K$10:$K$2009,V$134,'Employee Mapping'!$L$10:$L$2009,V$136)/COUNTA('Employee Mapping'!$G$10:$G$2009),""))</f>
        <v/>
      </c>
      <c r="W229" s="57">
        <f>IF(OR($A229="",W$136=""),"",IFERROR(COUNTIFS('Employee Mapping'!$J$10:$J$2009,$A229,'Employee Mapping'!$K$10:$K$2009,W$134,'Employee Mapping'!$L$10:$L$2009,W$136)/COUNTA('Employee Mapping'!$G$10:$G$2009),""))</f>
        <v/>
      </c>
      <c r="X229" s="57">
        <f>IF(OR($A229="",X$136=""),"",IFERROR(COUNTIFS('Employee Mapping'!$J$10:$J$2009,$A229,'Employee Mapping'!$K$10:$K$2009,X$134,'Employee Mapping'!$L$10:$L$2009,X$136)/COUNTA('Employee Mapping'!$G$10:$G$2009),""))</f>
        <v/>
      </c>
      <c r="Y229" s="57">
        <f>IF(OR($A229="",Y$136=""),"",IFERROR(COUNTIFS('Employee Mapping'!$J$10:$J$2009,$A229,'Employee Mapping'!$K$10:$K$2009,Y$134,'Employee Mapping'!$L$10:$L$2009,Y$136)/COUNTA('Employee Mapping'!$G$10:$G$2009),""))</f>
        <v/>
      </c>
      <c r="Z229" s="57">
        <f>IF(OR($A229="",Z$136=""),"",IFERROR(COUNTIFS('Employee Mapping'!$J$10:$J$2009,$A229,'Employee Mapping'!$K$10:$K$2009,Z$134,'Employee Mapping'!$L$10:$L$2009,Z$136)/COUNTA('Employee Mapping'!$G$10:$G$2009),""))</f>
        <v/>
      </c>
      <c r="AA229" s="57">
        <f>IF(OR($A229="",AA$136=""),"",IFERROR(COUNTIFS('Employee Mapping'!$J$10:$J$2009,$A229,'Employee Mapping'!$K$10:$K$2009,AA$134,'Employee Mapping'!$L$10:$L$2009,AA$136)/COUNTA('Employee Mapping'!$G$10:$G$2009),""))</f>
        <v/>
      </c>
      <c r="AB229" s="57">
        <f>IF(OR($A229="",AB$136=""),"",IFERROR(COUNTIFS('Employee Mapping'!$J$10:$J$2009,$A229,'Employee Mapping'!$K$10:$K$2009,AB$134,'Employee Mapping'!$L$10:$L$2009,AB$136)/COUNTA('Employee Mapping'!$G$10:$G$2009),""))</f>
        <v/>
      </c>
      <c r="AC229" s="57">
        <f>IF(OR($A229="",AC$136=""),"",IFERROR(COUNTIFS('Employee Mapping'!$J$10:$J$2009,$A229,'Employee Mapping'!$K$10:$K$2009,AC$134,'Employee Mapping'!$L$10:$L$2009,AC$136)/COUNTA('Employee Mapping'!$G$10:$G$2009),""))</f>
        <v/>
      </c>
      <c r="AD229" s="57">
        <f>IF(OR($A229="",AD$136=""),"",IFERROR(COUNTIFS('Employee Mapping'!$J$10:$J$2009,$A229,'Employee Mapping'!$K$10:$K$2009,AD$134,'Employee Mapping'!$L$10:$L$2009,AD$136)/COUNTA('Employee Mapping'!$G$10:$G$2009),""))</f>
        <v/>
      </c>
      <c r="AE229" s="57">
        <f>IF(OR($A229="",AE$136=""),"",IFERROR(COUNTIFS('Employee Mapping'!$J$10:$J$2009,$A229,'Employee Mapping'!$K$10:$K$2009,AE$134,'Employee Mapping'!$L$10:$L$2009,AE$136)/COUNTA('Employee Mapping'!$G$10:$G$2009),""))</f>
        <v/>
      </c>
      <c r="AF229" s="57">
        <f>IF(OR($A229="",AF$136=""),"",IFERROR(COUNTIFS('Employee Mapping'!$J$10:$J$2009,$A229,'Employee Mapping'!$K$10:$K$2009,AF$134,'Employee Mapping'!$L$10:$L$2009,AF$136)/COUNTA('Employee Mapping'!$G$10:$G$2009),""))</f>
        <v/>
      </c>
      <c r="AG229" s="57">
        <f>IF(OR($A229="",AG$136=""),"",IFERROR(COUNTIFS('Employee Mapping'!$J$10:$J$2009,$A229,'Employee Mapping'!$K$10:$K$2009,AG$134,'Employee Mapping'!$L$10:$L$2009,AG$136)/COUNTA('Employee Mapping'!$G$10:$G$2009),""))</f>
        <v/>
      </c>
      <c r="AH229" s="57">
        <f>IF(OR($A229="",AH$136=""),"",IFERROR(COUNTIFS('Employee Mapping'!$J$10:$J$2009,$A229,'Employee Mapping'!$K$10:$K$2009,AH$134,'Employee Mapping'!$L$10:$L$2009,AH$136)/COUNTA('Employee Mapping'!$G$10:$G$2009),""))</f>
        <v/>
      </c>
      <c r="AI229" s="57">
        <f>IF(OR($A229="",AI$136=""),"",IFERROR(COUNTIFS('Employee Mapping'!$J$10:$J$2009,$A229,'Employee Mapping'!$K$10:$K$2009,AI$134,'Employee Mapping'!$L$10:$L$2009,AI$136)/COUNTA('Employee Mapping'!$G$10:$G$2009),""))</f>
        <v/>
      </c>
      <c r="AJ229" s="57">
        <f>IF(OR($A229="",AJ$136=""),"",IFERROR(COUNTIFS('Employee Mapping'!$J$10:$J$2009,$A229,'Employee Mapping'!$K$10:$K$2009,AJ$134,'Employee Mapping'!$L$10:$L$2009,AJ$136)/COUNTA('Employee Mapping'!$G$10:$G$2009),""))</f>
        <v/>
      </c>
      <c r="AK229" s="57">
        <f>IF(OR($A229="",AK$136=""),"",IFERROR(COUNTIFS('Employee Mapping'!$J$10:$J$2009,$A229,'Employee Mapping'!$K$10:$K$2009,AK$134,'Employee Mapping'!$L$10:$L$2009,AK$136)/COUNTA('Employee Mapping'!$G$10:$G$2009),""))</f>
        <v/>
      </c>
      <c r="AL229" s="57">
        <f>IF(OR($A229="",AL$136=""),"",IFERROR(COUNTIFS('Employee Mapping'!$J$10:$J$2009,$A229,'Employee Mapping'!$K$10:$K$2009,AL$134,'Employee Mapping'!$L$10:$L$2009,AL$136)/COUNTA('Employee Mapping'!$G$10:$G$2009),""))</f>
        <v/>
      </c>
      <c r="AM229" s="57">
        <f>IF(OR($A229="",AM$136=""),"",IFERROR(COUNTIFS('Employee Mapping'!$J$10:$J$2009,$A229,'Employee Mapping'!$K$10:$K$2009,AM$134,'Employee Mapping'!$L$10:$L$2009,AM$136)/COUNTA('Employee Mapping'!$G$10:$G$2009),""))</f>
        <v/>
      </c>
      <c r="AN229" s="57">
        <f>IF(OR($A229="",AN$136=""),"",IFERROR(COUNTIFS('Employee Mapping'!$J$10:$J$2009,$A229,'Employee Mapping'!$K$10:$K$2009,AN$134,'Employee Mapping'!$L$10:$L$2009,AN$136)/COUNTA('Employee Mapping'!$G$10:$G$2009),""))</f>
        <v/>
      </c>
      <c r="AO229" s="57">
        <f>IF(OR($A229="",AO$136=""),"",IFERROR(COUNTIFS('Employee Mapping'!$J$10:$J$2009,$A229,'Employee Mapping'!$K$10:$K$2009,AO$134,'Employee Mapping'!$L$10:$L$2009,AO$136)/COUNTA('Employee Mapping'!$G$10:$G$2009),""))</f>
        <v/>
      </c>
      <c r="AP229" s="57">
        <f>IF(OR($A229="",AP$136=""),"",IFERROR(COUNTIFS('Employee Mapping'!$J$10:$J$2009,$A229,'Employee Mapping'!$K$10:$K$2009,AP$134,'Employee Mapping'!$L$10:$L$2009,AP$136)/COUNTA('Employee Mapping'!$G$10:$G$2009),""))</f>
        <v/>
      </c>
      <c r="AQ229" s="57">
        <f>IF(OR($A229="",AQ$136=""),"",IFERROR(COUNTIFS('Employee Mapping'!$J$10:$J$2009,$A229,'Employee Mapping'!$K$10:$K$2009,AQ$134,'Employee Mapping'!$L$10:$L$2009,AQ$136)/COUNTA('Employee Mapping'!$G$10:$G$2009),""))</f>
        <v/>
      </c>
      <c r="AR229" s="57">
        <f>IF(OR($A229="",AR$136=""),"",IFERROR(COUNTIFS('Employee Mapping'!$J$10:$J$2009,$A229,'Employee Mapping'!$K$10:$K$2009,AR$134,'Employee Mapping'!$L$10:$L$2009,AR$136)/COUNTA('Employee Mapping'!$G$10:$G$2009),""))</f>
        <v/>
      </c>
      <c r="AS229" s="57">
        <f>IF(OR($A229="",AS$136=""),"",IFERROR(COUNTIFS('Employee Mapping'!$J$10:$J$2009,$A229,'Employee Mapping'!$K$10:$K$2009,AS$134,'Employee Mapping'!$L$10:$L$2009,AS$136)/COUNTA('Employee Mapping'!$G$10:$G$2009),""))</f>
        <v/>
      </c>
      <c r="AT229" s="57">
        <f>IF(OR($A229="",AT$136=""),"",IFERROR(COUNTIFS('Employee Mapping'!$J$10:$J$2009,$A229,'Employee Mapping'!$K$10:$K$2009,AT$134,'Employee Mapping'!$L$10:$L$2009,AT$136)/COUNTA('Employee Mapping'!$G$10:$G$2009),""))</f>
        <v/>
      </c>
      <c r="AU229" s="57">
        <f>IF(OR($A229="",AU$136=""),"",IFERROR(COUNTIFS('Employee Mapping'!$J$10:$J$2009,$A229,'Employee Mapping'!$K$10:$K$2009,AU$134,'Employee Mapping'!$L$10:$L$2009,AU$136)/COUNTA('Employee Mapping'!$G$10:$G$2009),""))</f>
        <v/>
      </c>
      <c r="AV229" s="57">
        <f>IF(OR($A229="",AV$136=""),"",IFERROR(COUNTIFS('Employee Mapping'!$J$10:$J$2009,$A229,'Employee Mapping'!$K$10:$K$2009,AV$134,'Employee Mapping'!$L$10:$L$2009,AV$136)/COUNTA('Employee Mapping'!$G$10:$G$2009),""))</f>
        <v/>
      </c>
      <c r="AW229" s="57">
        <f>IF(OR($A229="",AW$136=""),"",IFERROR(COUNTIFS('Employee Mapping'!$J$10:$J$2009,$A229,'Employee Mapping'!$K$10:$K$2009,AW$134,'Employee Mapping'!$L$10:$L$2009,AW$136)/COUNTA('Employee Mapping'!$G$10:$G$2009),""))</f>
        <v/>
      </c>
      <c r="AX229" s="57">
        <f>IF(OR($A229="",AX$136=""),"",IFERROR(COUNTIFS('Employee Mapping'!$J$10:$J$2009,$A229,'Employee Mapping'!$K$10:$K$2009,AX$134,'Employee Mapping'!$L$10:$L$2009,AX$136)/COUNTA('Employee Mapping'!$G$10:$G$2009),""))</f>
        <v/>
      </c>
      <c r="AY229" s="57">
        <f>IF(OR($A229="",AY$136=""),"",IFERROR(COUNTIFS('Employee Mapping'!$J$10:$J$2009,$A229,'Employee Mapping'!$K$10:$K$2009,AY$134,'Employee Mapping'!$L$10:$L$2009,AY$136)/COUNTA('Employee Mapping'!$G$10:$G$2009),""))</f>
        <v/>
      </c>
      <c r="AZ229" s="57">
        <f>IF(OR($A229="",AZ$136=""),"",IFERROR(COUNTIFS('Employee Mapping'!$J$10:$J$2009,$A229,'Employee Mapping'!$K$10:$K$2009,AZ$134,'Employee Mapping'!$L$10:$L$2009,AZ$136)/COUNTA('Employee Mapping'!$G$10:$G$2009),""))</f>
        <v/>
      </c>
      <c r="BA229" s="57">
        <f>IF(OR($A229="",BA$136=""),"",IFERROR(COUNTIFS('Employee Mapping'!$J$10:$J$2009,$A229,'Employee Mapping'!$K$10:$K$2009,BA$134,'Employee Mapping'!$L$10:$L$2009,BA$136)/COUNTA('Employee Mapping'!$G$10:$G$2009),""))</f>
        <v/>
      </c>
      <c r="BB229" s="57">
        <f>IF(OR($A229="",BB$136=""),"",IFERROR(COUNTIFS('Employee Mapping'!$J$10:$J$2009,$A229,'Employee Mapping'!$K$10:$K$2009,BB$134,'Employee Mapping'!$L$10:$L$2009,BB$136)/COUNTA('Employee Mapping'!$G$10:$G$2009),""))</f>
        <v/>
      </c>
      <c r="BC229" s="57">
        <f>IF(OR($A229="",BC$136=""),"",IFERROR(COUNTIFS('Employee Mapping'!$J$10:$J$2009,$A229,'Employee Mapping'!$K$10:$K$2009,BC$134,'Employee Mapping'!$L$10:$L$2009,BC$136)/COUNTA('Employee Mapping'!$G$10:$G$2009),""))</f>
        <v/>
      </c>
      <c r="BD229" s="57">
        <f>IF(OR($A229="",BD$136=""),"",IFERROR(COUNTIFS('Employee Mapping'!$J$10:$J$2009,$A229,'Employee Mapping'!$K$10:$K$2009,BD$134,'Employee Mapping'!$L$10:$L$2009,BD$136)/COUNTA('Employee Mapping'!$G$10:$G$2009),""))</f>
        <v/>
      </c>
      <c r="BE229" s="57">
        <f>IF(OR($A229="",BE$136=""),"",IFERROR(COUNTIFS('Employee Mapping'!$J$10:$J$2009,$A229,'Employee Mapping'!$K$10:$K$2009,BE$134,'Employee Mapping'!$L$10:$L$2009,BE$136)/COUNTA('Employee Mapping'!$G$10:$G$2009),""))</f>
        <v/>
      </c>
      <c r="BF229" s="57">
        <f>IF(OR($A229="",BF$136=""),"",IFERROR(COUNTIFS('Employee Mapping'!$J$10:$J$2009,$A229,'Employee Mapping'!$K$10:$K$2009,BF$134,'Employee Mapping'!$L$10:$L$2009,BF$136)/COUNTA('Employee Mapping'!$G$10:$G$2009),""))</f>
        <v/>
      </c>
      <c r="BG229" s="57">
        <f>IF(OR($A229="",BG$136=""),"",IFERROR(COUNTIFS('Employee Mapping'!$J$10:$J$2009,$A229,'Employee Mapping'!$K$10:$K$2009,BG$134,'Employee Mapping'!$L$10:$L$2009,BG$136)/COUNTA('Employee Mapping'!$G$10:$G$2009),""))</f>
        <v/>
      </c>
      <c r="BH229" s="57">
        <f>IF(OR($A229="",BH$136=""),"",IFERROR(COUNTIFS('Employee Mapping'!$J$10:$J$2009,$A229,'Employee Mapping'!$K$10:$K$2009,BH$134,'Employee Mapping'!$L$10:$L$2009,BH$136)/COUNTA('Employee Mapping'!$G$10:$G$2009),""))</f>
        <v/>
      </c>
      <c r="BI229" s="57">
        <f>IF(OR($A229="",BI$136=""),"",IFERROR(COUNTIFS('Employee Mapping'!$J$10:$J$2009,$A229,'Employee Mapping'!$K$10:$K$2009,BI$134,'Employee Mapping'!$L$10:$L$2009,BI$136)/COUNTA('Employee Mapping'!$G$10:$G$2009),""))</f>
        <v/>
      </c>
      <c r="BJ229" s="57">
        <f>IF(OR($A229="",BJ$136=""),"",IFERROR(COUNTIFS('Employee Mapping'!$J$10:$J$2009,$A229,'Employee Mapping'!$K$10:$K$2009,BJ$134,'Employee Mapping'!$L$10:$L$2009,BJ$136)/COUNTA('Employee Mapping'!$G$10:$G$2009),""))</f>
        <v/>
      </c>
      <c r="BK229" s="57">
        <f>IF(OR($A229="",BK$136=""),"",IFERROR(COUNTIFS('Employee Mapping'!$J$10:$J$2009,$A229,'Employee Mapping'!$K$10:$K$2009,BK$134,'Employee Mapping'!$L$10:$L$2009,BK$136)/COUNTA('Employee Mapping'!$G$10:$G$2009),""))</f>
        <v/>
      </c>
      <c r="BL229" s="57">
        <f>IF(OR($A229="",BL$136=""),"",IFERROR(COUNTIFS('Employee Mapping'!$J$10:$J$2009,$A229,'Employee Mapping'!$K$10:$K$2009,BL$134,'Employee Mapping'!$L$10:$L$2009,BL$136)/COUNTA('Employee Mapping'!$G$10:$G$2009),""))</f>
        <v/>
      </c>
      <c r="BM229" s="57">
        <f>IF(OR($A229="",BM$136=""),"",IFERROR(COUNTIFS('Employee Mapping'!$J$10:$J$2009,$A229,'Employee Mapping'!$K$10:$K$2009,BM$134,'Employee Mapping'!$L$10:$L$2009,BM$136)/COUNTA('Employee Mapping'!$G$10:$G$2009),""))</f>
        <v/>
      </c>
      <c r="BN229" s="57">
        <f>IF(OR($A229="",BN$136=""),"",IFERROR(COUNTIFS('Employee Mapping'!$J$10:$J$2009,$A229,'Employee Mapping'!$K$10:$K$2009,BN$134,'Employee Mapping'!$L$10:$L$2009,BN$136)/COUNTA('Employee Mapping'!$G$10:$G$2009),""))</f>
        <v/>
      </c>
      <c r="BO229" s="57">
        <f>IF(OR($A229="",BO$136=""),"",IFERROR(COUNTIFS('Employee Mapping'!$J$10:$J$2009,$A229,'Employee Mapping'!$K$10:$K$2009,BO$134,'Employee Mapping'!$L$10:$L$2009,BO$136)/COUNTA('Employee Mapping'!$G$10:$G$2009),""))</f>
        <v/>
      </c>
      <c r="BP229" s="57">
        <f>IF(OR($A229="",BP$136=""),"",IFERROR(COUNTIFS('Employee Mapping'!$J$10:$J$2009,$A229,'Employee Mapping'!$K$10:$K$2009,BP$134,'Employee Mapping'!$L$10:$L$2009,BP$136)/COUNTA('Employee Mapping'!$G$10:$G$2009),""))</f>
        <v/>
      </c>
      <c r="BQ229" s="57">
        <f>IF(OR($A229="",BQ$136=""),"",IFERROR(COUNTIFS('Employee Mapping'!$J$10:$J$2009,$A229,'Employee Mapping'!$K$10:$K$2009,BQ$134,'Employee Mapping'!$L$10:$L$2009,BQ$136)/COUNTA('Employee Mapping'!$G$10:$G$2009),""))</f>
        <v/>
      </c>
      <c r="BR229" s="57">
        <f>IF(OR($A229="",BR$136=""),"",IFERROR(COUNTIFS('Employee Mapping'!$J$10:$J$2009,$A229,'Employee Mapping'!$K$10:$K$2009,BR$134,'Employee Mapping'!$L$10:$L$2009,BR$136)/COUNTA('Employee Mapping'!$G$10:$G$2009),""))</f>
        <v/>
      </c>
      <c r="BS229" s="57">
        <f>IF(OR($A229="",BS$136=""),"",IFERROR(COUNTIFS('Employee Mapping'!$J$10:$J$2009,$A229,'Employee Mapping'!$K$10:$K$2009,BS$134,'Employee Mapping'!$L$10:$L$2009,BS$136)/COUNTA('Employee Mapping'!$G$10:$G$2009),""))</f>
        <v/>
      </c>
      <c r="BT229" s="57">
        <f>IF(OR($A229="",BT$136=""),"",IFERROR(COUNTIFS('Employee Mapping'!$J$10:$J$2009,$A229,'Employee Mapping'!$K$10:$K$2009,BT$134,'Employee Mapping'!$L$10:$L$2009,BT$136)/COUNTA('Employee Mapping'!$G$10:$G$2009),""))</f>
        <v/>
      </c>
      <c r="BU229" s="57">
        <f>IF(OR($A229="",BU$136=""),"",IFERROR(COUNTIFS('Employee Mapping'!$J$10:$J$2009,$A229,'Employee Mapping'!$K$10:$K$2009,BU$134,'Employee Mapping'!$L$10:$L$2009,BU$136)/COUNTA('Employee Mapping'!$G$10:$G$2009),""))</f>
        <v/>
      </c>
      <c r="BV229" s="57">
        <f>IF(OR($A229="",BV$136=""),"",IFERROR(COUNTIFS('Employee Mapping'!$J$10:$J$2009,$A229,'Employee Mapping'!$K$10:$K$2009,BV$134,'Employee Mapping'!$L$10:$L$2009,BV$136)/COUNTA('Employee Mapping'!$G$10:$G$2009),""))</f>
        <v/>
      </c>
      <c r="BW229" s="57">
        <f>IF(OR($A229="",BW$136=""),"",IFERROR(COUNTIFS('Employee Mapping'!$J$10:$J$2009,$A229,'Employee Mapping'!$K$10:$K$2009,BW$134,'Employee Mapping'!$L$10:$L$2009,BW$136)/COUNTA('Employee Mapping'!$G$10:$G$2009),""))</f>
        <v/>
      </c>
      <c r="BX229" s="57">
        <f>IF(OR($A229="",BX$136=""),"",IFERROR(COUNTIFS('Employee Mapping'!$J$10:$J$2009,$A229,'Employee Mapping'!$K$10:$K$2009,BX$134,'Employee Mapping'!$L$10:$L$2009,BX$136)/COUNTA('Employee Mapping'!$G$10:$G$2009),""))</f>
        <v/>
      </c>
      <c r="BY229" s="57">
        <f>IF(OR($A229="",BY$136=""),"",IFERROR(COUNTIFS('Employee Mapping'!$J$10:$J$2009,$A229,'Employee Mapping'!$K$10:$K$2009,BY$134,'Employee Mapping'!$L$10:$L$2009,BY$136)/COUNTA('Employee Mapping'!$G$10:$G$2009),""))</f>
        <v/>
      </c>
      <c r="BZ229" s="57">
        <f>IF(OR($A229="",BZ$136=""),"",IFERROR(COUNTIFS('Employee Mapping'!$J$10:$J$2009,$A229,'Employee Mapping'!$K$10:$K$2009,BZ$134,'Employee Mapping'!$L$10:$L$2009,BZ$136)/COUNTA('Employee Mapping'!$G$10:$G$2009),""))</f>
        <v/>
      </c>
      <c r="CA229" s="57">
        <f>IF(OR($A229="",CA$136=""),"",IFERROR(COUNTIFS('Employee Mapping'!$J$10:$J$2009,$A229,'Employee Mapping'!$K$10:$K$2009,CA$134,'Employee Mapping'!$L$10:$L$2009,CA$136)/COUNTA('Employee Mapping'!$G$10:$G$2009),""))</f>
        <v/>
      </c>
      <c r="CB229" s="57">
        <f>IF(OR($A229="",CB$136=""),"",IFERROR(COUNTIFS('Employee Mapping'!$J$10:$J$2009,$A229,'Employee Mapping'!$K$10:$K$2009,CB$134,'Employee Mapping'!$L$10:$L$2009,CB$136)/COUNTA('Employee Mapping'!$G$10:$G$2009),""))</f>
        <v/>
      </c>
      <c r="CC229" s="57">
        <f>IF(OR($A229="",CC$136=""),"",IFERROR(COUNTIFS('Employee Mapping'!$J$10:$J$2009,$A229,'Employee Mapping'!$K$10:$K$2009,CC$134,'Employee Mapping'!$L$10:$L$2009,CC$136)/COUNTA('Employee Mapping'!$G$10:$G$2009),""))</f>
        <v/>
      </c>
      <c r="CD229" s="57">
        <f>IF(OR($A229="",CD$136=""),"",IFERROR(COUNTIFS('Employee Mapping'!$J$10:$J$2009,$A229,'Employee Mapping'!$K$10:$K$2009,CD$134,'Employee Mapping'!$L$10:$L$2009,CD$136)/COUNTA('Employee Mapping'!$G$10:$G$2009),""))</f>
        <v/>
      </c>
      <c r="CE229" s="57">
        <f>IF(OR($A229="",CE$136=""),"",IFERROR(COUNTIFS('Employee Mapping'!$J$10:$J$2009,$A229,'Employee Mapping'!$K$10:$K$2009,CE$134,'Employee Mapping'!$L$10:$L$2009,CE$136)/COUNTA('Employee Mapping'!$G$10:$G$2009),""))</f>
        <v/>
      </c>
      <c r="CF229" s="57">
        <f>IF(OR($A229="",CF$136=""),"",IFERROR(COUNTIFS('Employee Mapping'!$J$10:$J$2009,$A229,'Employee Mapping'!$K$10:$K$2009,CF$134,'Employee Mapping'!$L$10:$L$2009,CF$136)/COUNTA('Employee Mapping'!$G$10:$G$2009),""))</f>
        <v/>
      </c>
      <c r="CG229" s="57">
        <f>IF(OR($A229="",CG$136=""),"",IFERROR(COUNTIFS('Employee Mapping'!$J$10:$J$2009,$A229,'Employee Mapping'!$K$10:$K$2009,CG$134,'Employee Mapping'!$L$10:$L$2009,CG$136)/COUNTA('Employee Mapping'!$G$10:$G$2009),""))</f>
        <v/>
      </c>
      <c r="CH229" s="57">
        <f>IF(OR($A229="",CH$136=""),"",IFERROR(COUNTIFS('Employee Mapping'!$J$10:$J$2009,$A229,'Employee Mapping'!$K$10:$K$2009,CH$134,'Employee Mapping'!$L$10:$L$2009,CH$136)/COUNTA('Employee Mapping'!$G$10:$G$2009),""))</f>
        <v/>
      </c>
      <c r="CI229" s="57">
        <f>IF(OR($A229="",CI$136=""),"",IFERROR(COUNTIFS('Employee Mapping'!$J$10:$J$2009,$A229,'Employee Mapping'!$K$10:$K$2009,CI$134,'Employee Mapping'!$L$10:$L$2009,CI$136)/COUNTA('Employee Mapping'!$G$10:$G$2009),""))</f>
        <v/>
      </c>
      <c r="CJ229" s="57">
        <f>IF(OR($A229="",CJ$136=""),"",IFERROR(COUNTIFS('Employee Mapping'!$J$10:$J$2009,$A229,'Employee Mapping'!$K$10:$K$2009,CJ$134,'Employee Mapping'!$L$10:$L$2009,CJ$136)/COUNTA('Employee Mapping'!$G$10:$G$2009),""))</f>
        <v/>
      </c>
      <c r="CK229" s="57">
        <f>IF(OR($A229="",CK$136=""),"",IFERROR(COUNTIFS('Employee Mapping'!$J$10:$J$2009,$A229,'Employee Mapping'!$K$10:$K$2009,CK$134,'Employee Mapping'!$L$10:$L$2009,CK$136)/COUNTA('Employee Mapping'!$G$10:$G$2009),""))</f>
        <v/>
      </c>
      <c r="CL229" s="57">
        <f>IF(OR($A229="",CL$136=""),"",IFERROR(COUNTIFS('Employee Mapping'!$J$10:$J$2009,$A229,'Employee Mapping'!$K$10:$K$2009,CL$134,'Employee Mapping'!$L$10:$L$2009,CL$136)/COUNTA('Employee Mapping'!$G$10:$G$2009),""))</f>
        <v/>
      </c>
      <c r="CM229" s="57">
        <f>IF(OR($A229="",CM$136=""),"",IFERROR(COUNTIFS('Employee Mapping'!$J$10:$J$2009,$A229,'Employee Mapping'!$K$10:$K$2009,CM$134,'Employee Mapping'!$L$10:$L$2009,CM$136)/COUNTA('Employee Mapping'!$G$10:$G$2009),""))</f>
        <v/>
      </c>
      <c r="CN229" s="57">
        <f>IF(OR($A229="",CN$136=""),"",IFERROR(COUNTIFS('Employee Mapping'!$J$10:$J$2009,$A229,'Employee Mapping'!$K$10:$K$2009,CN$134,'Employee Mapping'!$L$10:$L$2009,CN$136)/COUNTA('Employee Mapping'!$G$10:$G$2009),""))</f>
        <v/>
      </c>
      <c r="CO229" s="57">
        <f>IF(OR($A229="",CO$136=""),"",IFERROR(COUNTIFS('Employee Mapping'!$J$10:$J$2009,$A229,'Employee Mapping'!$K$10:$K$2009,CO$134,'Employee Mapping'!$L$10:$L$2009,CO$136)/COUNTA('Employee Mapping'!$G$10:$G$2009),""))</f>
        <v/>
      </c>
      <c r="CP229" s="57">
        <f>IF(OR($A229="",CP$136=""),"",IFERROR(COUNTIFS('Employee Mapping'!$J$10:$J$2009,$A229,'Employee Mapping'!$K$10:$K$2009,CP$134,'Employee Mapping'!$L$10:$L$2009,CP$136)/COUNTA('Employee Mapping'!$G$10:$G$2009),""))</f>
        <v/>
      </c>
      <c r="CQ229" s="57">
        <f>IF(OR($A229="",CQ$136=""),"",IFERROR(COUNTIFS('Employee Mapping'!$J$10:$J$2009,$A229,'Employee Mapping'!$K$10:$K$2009,CQ$134,'Employee Mapping'!$L$10:$L$2009,CQ$136)/COUNTA('Employee Mapping'!$G$10:$G$2009),""))</f>
        <v/>
      </c>
      <c r="CR229" s="57">
        <f>IF(OR($A229="",CR$136=""),"",IFERROR(COUNTIFS('Employee Mapping'!$J$10:$J$2009,$A229,'Employee Mapping'!$K$10:$K$2009,CR$134,'Employee Mapping'!$L$10:$L$2009,CR$136)/COUNTA('Employee Mapping'!$G$10:$G$2009),""))</f>
        <v/>
      </c>
      <c r="CS229" s="57">
        <f>IF(OR($A229="",CS$136=""),"",IFERROR(COUNTIFS('Employee Mapping'!$J$10:$J$2009,$A229,'Employee Mapping'!$K$10:$K$2009,CS$134,'Employee Mapping'!$L$10:$L$2009,CS$136)/COUNTA('Employee Mapping'!$G$10:$G$2009),""))</f>
        <v/>
      </c>
      <c r="CT229" s="57">
        <f>IF(OR($A229="",CT$136=""),"",IFERROR(COUNTIFS('Employee Mapping'!$J$10:$J$2009,$A229,'Employee Mapping'!$K$10:$K$2009,CT$134,'Employee Mapping'!$L$10:$L$2009,CT$136)/COUNTA('Employee Mapping'!$G$10:$G$2009),""))</f>
        <v/>
      </c>
      <c r="CU229" s="58">
        <f>IF($A229="","",SUM(C229:CT229))</f>
        <v/>
      </c>
    </row>
    <row r="230">
      <c r="A230">
        <f>IF(SETUP!$C241="","",SETUP!$C241)</f>
        <v/>
      </c>
      <c r="B230" s="9">
        <f>IF(SETUP!$C241="","",SETUP!$B241&amp;" / "&amp;SETUP!$D241)</f>
        <v/>
      </c>
      <c r="C230" s="57">
        <f>IF(OR($A230="",C$136=""),"",IFERROR(COUNTIFS('Employee Mapping'!$J$10:$J$2009,$A230,'Employee Mapping'!$K$10:$K$2009,C$134,'Employee Mapping'!$L$10:$L$2009,C$136)/COUNTA('Employee Mapping'!$G$10:$G$2009),""))</f>
        <v/>
      </c>
      <c r="D230" s="57">
        <f>IF(OR($A230="",D$136=""),"",IFERROR(COUNTIFS('Employee Mapping'!$J$10:$J$2009,$A230,'Employee Mapping'!$K$10:$K$2009,D$134,'Employee Mapping'!$L$10:$L$2009,D$136)/COUNTA('Employee Mapping'!$G$10:$G$2009),""))</f>
        <v/>
      </c>
      <c r="E230" s="57">
        <f>IF(OR($A230="",E$136=""),"",IFERROR(COUNTIFS('Employee Mapping'!$J$10:$J$2009,$A230,'Employee Mapping'!$K$10:$K$2009,E$134,'Employee Mapping'!$L$10:$L$2009,E$136)/COUNTA('Employee Mapping'!$G$10:$G$2009),""))</f>
        <v/>
      </c>
      <c r="F230" s="57">
        <f>IF(OR($A230="",F$136=""),"",IFERROR(COUNTIFS('Employee Mapping'!$J$10:$J$2009,$A230,'Employee Mapping'!$K$10:$K$2009,F$134,'Employee Mapping'!$L$10:$L$2009,F$136)/COUNTA('Employee Mapping'!$G$10:$G$2009),""))</f>
        <v/>
      </c>
      <c r="G230" s="57">
        <f>IF(OR($A230="",G$136=""),"",IFERROR(COUNTIFS('Employee Mapping'!$J$10:$J$2009,$A230,'Employee Mapping'!$K$10:$K$2009,G$134,'Employee Mapping'!$L$10:$L$2009,G$136)/COUNTA('Employee Mapping'!$G$10:$G$2009),""))</f>
        <v/>
      </c>
      <c r="H230" s="57">
        <f>IF(OR($A230="",H$136=""),"",IFERROR(COUNTIFS('Employee Mapping'!$J$10:$J$2009,$A230,'Employee Mapping'!$K$10:$K$2009,H$134,'Employee Mapping'!$L$10:$L$2009,H$136)/COUNTA('Employee Mapping'!$G$10:$G$2009),""))</f>
        <v/>
      </c>
      <c r="I230" s="57">
        <f>IF(OR($A230="",I$136=""),"",IFERROR(COUNTIFS('Employee Mapping'!$J$10:$J$2009,$A230,'Employee Mapping'!$K$10:$K$2009,I$134,'Employee Mapping'!$L$10:$L$2009,I$136)/COUNTA('Employee Mapping'!$G$10:$G$2009),""))</f>
        <v/>
      </c>
      <c r="J230" s="57">
        <f>IF(OR($A230="",J$136=""),"",IFERROR(COUNTIFS('Employee Mapping'!$J$10:$J$2009,$A230,'Employee Mapping'!$K$10:$K$2009,J$134,'Employee Mapping'!$L$10:$L$2009,J$136)/COUNTA('Employee Mapping'!$G$10:$G$2009),""))</f>
        <v/>
      </c>
      <c r="K230" s="57">
        <f>IF(OR($A230="",K$136=""),"",IFERROR(COUNTIFS('Employee Mapping'!$J$10:$J$2009,$A230,'Employee Mapping'!$K$10:$K$2009,K$134,'Employee Mapping'!$L$10:$L$2009,K$136)/COUNTA('Employee Mapping'!$G$10:$G$2009),""))</f>
        <v/>
      </c>
      <c r="L230" s="57">
        <f>IF(OR($A230="",L$136=""),"",IFERROR(COUNTIFS('Employee Mapping'!$J$10:$J$2009,$A230,'Employee Mapping'!$K$10:$K$2009,L$134,'Employee Mapping'!$L$10:$L$2009,L$136)/COUNTA('Employee Mapping'!$G$10:$G$2009),""))</f>
        <v/>
      </c>
      <c r="M230" s="57">
        <f>IF(OR($A230="",M$136=""),"",IFERROR(COUNTIFS('Employee Mapping'!$J$10:$J$2009,$A230,'Employee Mapping'!$K$10:$K$2009,M$134,'Employee Mapping'!$L$10:$L$2009,M$136)/COUNTA('Employee Mapping'!$G$10:$G$2009),""))</f>
        <v/>
      </c>
      <c r="N230" s="57">
        <f>IF(OR($A230="",N$136=""),"",IFERROR(COUNTIFS('Employee Mapping'!$J$10:$J$2009,$A230,'Employee Mapping'!$K$10:$K$2009,N$134,'Employee Mapping'!$L$10:$L$2009,N$136)/COUNTA('Employee Mapping'!$G$10:$G$2009),""))</f>
        <v/>
      </c>
      <c r="O230" s="57">
        <f>IF(OR($A230="",O$136=""),"",IFERROR(COUNTIFS('Employee Mapping'!$J$10:$J$2009,$A230,'Employee Mapping'!$K$10:$K$2009,O$134,'Employee Mapping'!$L$10:$L$2009,O$136)/COUNTA('Employee Mapping'!$G$10:$G$2009),""))</f>
        <v/>
      </c>
      <c r="P230" s="57">
        <f>IF(OR($A230="",P$136=""),"",IFERROR(COUNTIFS('Employee Mapping'!$J$10:$J$2009,$A230,'Employee Mapping'!$K$10:$K$2009,P$134,'Employee Mapping'!$L$10:$L$2009,P$136)/COUNTA('Employee Mapping'!$G$10:$G$2009),""))</f>
        <v/>
      </c>
      <c r="Q230" s="57">
        <f>IF(OR($A230="",Q$136=""),"",IFERROR(COUNTIFS('Employee Mapping'!$J$10:$J$2009,$A230,'Employee Mapping'!$K$10:$K$2009,Q$134,'Employee Mapping'!$L$10:$L$2009,Q$136)/COUNTA('Employee Mapping'!$G$10:$G$2009),""))</f>
        <v/>
      </c>
      <c r="R230" s="57">
        <f>IF(OR($A230="",R$136=""),"",IFERROR(COUNTIFS('Employee Mapping'!$J$10:$J$2009,$A230,'Employee Mapping'!$K$10:$K$2009,R$134,'Employee Mapping'!$L$10:$L$2009,R$136)/COUNTA('Employee Mapping'!$G$10:$G$2009),""))</f>
        <v/>
      </c>
      <c r="S230" s="57">
        <f>IF(OR($A230="",S$136=""),"",IFERROR(COUNTIFS('Employee Mapping'!$J$10:$J$2009,$A230,'Employee Mapping'!$K$10:$K$2009,S$134,'Employee Mapping'!$L$10:$L$2009,S$136)/COUNTA('Employee Mapping'!$G$10:$G$2009),""))</f>
        <v/>
      </c>
      <c r="T230" s="57">
        <f>IF(OR($A230="",T$136=""),"",IFERROR(COUNTIFS('Employee Mapping'!$J$10:$J$2009,$A230,'Employee Mapping'!$K$10:$K$2009,T$134,'Employee Mapping'!$L$10:$L$2009,T$136)/COUNTA('Employee Mapping'!$G$10:$G$2009),""))</f>
        <v/>
      </c>
      <c r="U230" s="57">
        <f>IF(OR($A230="",U$136=""),"",IFERROR(COUNTIFS('Employee Mapping'!$J$10:$J$2009,$A230,'Employee Mapping'!$K$10:$K$2009,U$134,'Employee Mapping'!$L$10:$L$2009,U$136)/COUNTA('Employee Mapping'!$G$10:$G$2009),""))</f>
        <v/>
      </c>
      <c r="V230" s="57">
        <f>IF(OR($A230="",V$136=""),"",IFERROR(COUNTIFS('Employee Mapping'!$J$10:$J$2009,$A230,'Employee Mapping'!$K$10:$K$2009,V$134,'Employee Mapping'!$L$10:$L$2009,V$136)/COUNTA('Employee Mapping'!$G$10:$G$2009),""))</f>
        <v/>
      </c>
      <c r="W230" s="57">
        <f>IF(OR($A230="",W$136=""),"",IFERROR(COUNTIFS('Employee Mapping'!$J$10:$J$2009,$A230,'Employee Mapping'!$K$10:$K$2009,W$134,'Employee Mapping'!$L$10:$L$2009,W$136)/COUNTA('Employee Mapping'!$G$10:$G$2009),""))</f>
        <v/>
      </c>
      <c r="X230" s="57">
        <f>IF(OR($A230="",X$136=""),"",IFERROR(COUNTIFS('Employee Mapping'!$J$10:$J$2009,$A230,'Employee Mapping'!$K$10:$K$2009,X$134,'Employee Mapping'!$L$10:$L$2009,X$136)/COUNTA('Employee Mapping'!$G$10:$G$2009),""))</f>
        <v/>
      </c>
      <c r="Y230" s="57">
        <f>IF(OR($A230="",Y$136=""),"",IFERROR(COUNTIFS('Employee Mapping'!$J$10:$J$2009,$A230,'Employee Mapping'!$K$10:$K$2009,Y$134,'Employee Mapping'!$L$10:$L$2009,Y$136)/COUNTA('Employee Mapping'!$G$10:$G$2009),""))</f>
        <v/>
      </c>
      <c r="Z230" s="57">
        <f>IF(OR($A230="",Z$136=""),"",IFERROR(COUNTIFS('Employee Mapping'!$J$10:$J$2009,$A230,'Employee Mapping'!$K$10:$K$2009,Z$134,'Employee Mapping'!$L$10:$L$2009,Z$136)/COUNTA('Employee Mapping'!$G$10:$G$2009),""))</f>
        <v/>
      </c>
      <c r="AA230" s="57">
        <f>IF(OR($A230="",AA$136=""),"",IFERROR(COUNTIFS('Employee Mapping'!$J$10:$J$2009,$A230,'Employee Mapping'!$K$10:$K$2009,AA$134,'Employee Mapping'!$L$10:$L$2009,AA$136)/COUNTA('Employee Mapping'!$G$10:$G$2009),""))</f>
        <v/>
      </c>
      <c r="AB230" s="57">
        <f>IF(OR($A230="",AB$136=""),"",IFERROR(COUNTIFS('Employee Mapping'!$J$10:$J$2009,$A230,'Employee Mapping'!$K$10:$K$2009,AB$134,'Employee Mapping'!$L$10:$L$2009,AB$136)/COUNTA('Employee Mapping'!$G$10:$G$2009),""))</f>
        <v/>
      </c>
      <c r="AC230" s="57">
        <f>IF(OR($A230="",AC$136=""),"",IFERROR(COUNTIFS('Employee Mapping'!$J$10:$J$2009,$A230,'Employee Mapping'!$K$10:$K$2009,AC$134,'Employee Mapping'!$L$10:$L$2009,AC$136)/COUNTA('Employee Mapping'!$G$10:$G$2009),""))</f>
        <v/>
      </c>
      <c r="AD230" s="57">
        <f>IF(OR($A230="",AD$136=""),"",IFERROR(COUNTIFS('Employee Mapping'!$J$10:$J$2009,$A230,'Employee Mapping'!$K$10:$K$2009,AD$134,'Employee Mapping'!$L$10:$L$2009,AD$136)/COUNTA('Employee Mapping'!$G$10:$G$2009),""))</f>
        <v/>
      </c>
      <c r="AE230" s="57">
        <f>IF(OR($A230="",AE$136=""),"",IFERROR(COUNTIFS('Employee Mapping'!$J$10:$J$2009,$A230,'Employee Mapping'!$K$10:$K$2009,AE$134,'Employee Mapping'!$L$10:$L$2009,AE$136)/COUNTA('Employee Mapping'!$G$10:$G$2009),""))</f>
        <v/>
      </c>
      <c r="AF230" s="57">
        <f>IF(OR($A230="",AF$136=""),"",IFERROR(COUNTIFS('Employee Mapping'!$J$10:$J$2009,$A230,'Employee Mapping'!$K$10:$K$2009,AF$134,'Employee Mapping'!$L$10:$L$2009,AF$136)/COUNTA('Employee Mapping'!$G$10:$G$2009),""))</f>
        <v/>
      </c>
      <c r="AG230" s="57">
        <f>IF(OR($A230="",AG$136=""),"",IFERROR(COUNTIFS('Employee Mapping'!$J$10:$J$2009,$A230,'Employee Mapping'!$K$10:$K$2009,AG$134,'Employee Mapping'!$L$10:$L$2009,AG$136)/COUNTA('Employee Mapping'!$G$10:$G$2009),""))</f>
        <v/>
      </c>
      <c r="AH230" s="57">
        <f>IF(OR($A230="",AH$136=""),"",IFERROR(COUNTIFS('Employee Mapping'!$J$10:$J$2009,$A230,'Employee Mapping'!$K$10:$K$2009,AH$134,'Employee Mapping'!$L$10:$L$2009,AH$136)/COUNTA('Employee Mapping'!$G$10:$G$2009),""))</f>
        <v/>
      </c>
      <c r="AI230" s="57">
        <f>IF(OR($A230="",AI$136=""),"",IFERROR(COUNTIFS('Employee Mapping'!$J$10:$J$2009,$A230,'Employee Mapping'!$K$10:$K$2009,AI$134,'Employee Mapping'!$L$10:$L$2009,AI$136)/COUNTA('Employee Mapping'!$G$10:$G$2009),""))</f>
        <v/>
      </c>
      <c r="AJ230" s="57">
        <f>IF(OR($A230="",AJ$136=""),"",IFERROR(COUNTIFS('Employee Mapping'!$J$10:$J$2009,$A230,'Employee Mapping'!$K$10:$K$2009,AJ$134,'Employee Mapping'!$L$10:$L$2009,AJ$136)/COUNTA('Employee Mapping'!$G$10:$G$2009),""))</f>
        <v/>
      </c>
      <c r="AK230" s="57">
        <f>IF(OR($A230="",AK$136=""),"",IFERROR(COUNTIFS('Employee Mapping'!$J$10:$J$2009,$A230,'Employee Mapping'!$K$10:$K$2009,AK$134,'Employee Mapping'!$L$10:$L$2009,AK$136)/COUNTA('Employee Mapping'!$G$10:$G$2009),""))</f>
        <v/>
      </c>
      <c r="AL230" s="57">
        <f>IF(OR($A230="",AL$136=""),"",IFERROR(COUNTIFS('Employee Mapping'!$J$10:$J$2009,$A230,'Employee Mapping'!$K$10:$K$2009,AL$134,'Employee Mapping'!$L$10:$L$2009,AL$136)/COUNTA('Employee Mapping'!$G$10:$G$2009),""))</f>
        <v/>
      </c>
      <c r="AM230" s="57">
        <f>IF(OR($A230="",AM$136=""),"",IFERROR(COUNTIFS('Employee Mapping'!$J$10:$J$2009,$A230,'Employee Mapping'!$K$10:$K$2009,AM$134,'Employee Mapping'!$L$10:$L$2009,AM$136)/COUNTA('Employee Mapping'!$G$10:$G$2009),""))</f>
        <v/>
      </c>
      <c r="AN230" s="57">
        <f>IF(OR($A230="",AN$136=""),"",IFERROR(COUNTIFS('Employee Mapping'!$J$10:$J$2009,$A230,'Employee Mapping'!$K$10:$K$2009,AN$134,'Employee Mapping'!$L$10:$L$2009,AN$136)/COUNTA('Employee Mapping'!$G$10:$G$2009),""))</f>
        <v/>
      </c>
      <c r="AO230" s="57">
        <f>IF(OR($A230="",AO$136=""),"",IFERROR(COUNTIFS('Employee Mapping'!$J$10:$J$2009,$A230,'Employee Mapping'!$K$10:$K$2009,AO$134,'Employee Mapping'!$L$10:$L$2009,AO$136)/COUNTA('Employee Mapping'!$G$10:$G$2009),""))</f>
        <v/>
      </c>
      <c r="AP230" s="57">
        <f>IF(OR($A230="",AP$136=""),"",IFERROR(COUNTIFS('Employee Mapping'!$J$10:$J$2009,$A230,'Employee Mapping'!$K$10:$K$2009,AP$134,'Employee Mapping'!$L$10:$L$2009,AP$136)/COUNTA('Employee Mapping'!$G$10:$G$2009),""))</f>
        <v/>
      </c>
      <c r="AQ230" s="57">
        <f>IF(OR($A230="",AQ$136=""),"",IFERROR(COUNTIFS('Employee Mapping'!$J$10:$J$2009,$A230,'Employee Mapping'!$K$10:$K$2009,AQ$134,'Employee Mapping'!$L$10:$L$2009,AQ$136)/COUNTA('Employee Mapping'!$G$10:$G$2009),""))</f>
        <v/>
      </c>
      <c r="AR230" s="57">
        <f>IF(OR($A230="",AR$136=""),"",IFERROR(COUNTIFS('Employee Mapping'!$J$10:$J$2009,$A230,'Employee Mapping'!$K$10:$K$2009,AR$134,'Employee Mapping'!$L$10:$L$2009,AR$136)/COUNTA('Employee Mapping'!$G$10:$G$2009),""))</f>
        <v/>
      </c>
      <c r="AS230" s="57">
        <f>IF(OR($A230="",AS$136=""),"",IFERROR(COUNTIFS('Employee Mapping'!$J$10:$J$2009,$A230,'Employee Mapping'!$K$10:$K$2009,AS$134,'Employee Mapping'!$L$10:$L$2009,AS$136)/COUNTA('Employee Mapping'!$G$10:$G$2009),""))</f>
        <v/>
      </c>
      <c r="AT230" s="57">
        <f>IF(OR($A230="",AT$136=""),"",IFERROR(COUNTIFS('Employee Mapping'!$J$10:$J$2009,$A230,'Employee Mapping'!$K$10:$K$2009,AT$134,'Employee Mapping'!$L$10:$L$2009,AT$136)/COUNTA('Employee Mapping'!$G$10:$G$2009),""))</f>
        <v/>
      </c>
      <c r="AU230" s="57">
        <f>IF(OR($A230="",AU$136=""),"",IFERROR(COUNTIFS('Employee Mapping'!$J$10:$J$2009,$A230,'Employee Mapping'!$K$10:$K$2009,AU$134,'Employee Mapping'!$L$10:$L$2009,AU$136)/COUNTA('Employee Mapping'!$G$10:$G$2009),""))</f>
        <v/>
      </c>
      <c r="AV230" s="57">
        <f>IF(OR($A230="",AV$136=""),"",IFERROR(COUNTIFS('Employee Mapping'!$J$10:$J$2009,$A230,'Employee Mapping'!$K$10:$K$2009,AV$134,'Employee Mapping'!$L$10:$L$2009,AV$136)/COUNTA('Employee Mapping'!$G$10:$G$2009),""))</f>
        <v/>
      </c>
      <c r="AW230" s="57">
        <f>IF(OR($A230="",AW$136=""),"",IFERROR(COUNTIFS('Employee Mapping'!$J$10:$J$2009,$A230,'Employee Mapping'!$K$10:$K$2009,AW$134,'Employee Mapping'!$L$10:$L$2009,AW$136)/COUNTA('Employee Mapping'!$G$10:$G$2009),""))</f>
        <v/>
      </c>
      <c r="AX230" s="57">
        <f>IF(OR($A230="",AX$136=""),"",IFERROR(COUNTIFS('Employee Mapping'!$J$10:$J$2009,$A230,'Employee Mapping'!$K$10:$K$2009,AX$134,'Employee Mapping'!$L$10:$L$2009,AX$136)/COUNTA('Employee Mapping'!$G$10:$G$2009),""))</f>
        <v/>
      </c>
      <c r="AY230" s="57">
        <f>IF(OR($A230="",AY$136=""),"",IFERROR(COUNTIFS('Employee Mapping'!$J$10:$J$2009,$A230,'Employee Mapping'!$K$10:$K$2009,AY$134,'Employee Mapping'!$L$10:$L$2009,AY$136)/COUNTA('Employee Mapping'!$G$10:$G$2009),""))</f>
        <v/>
      </c>
      <c r="AZ230" s="57">
        <f>IF(OR($A230="",AZ$136=""),"",IFERROR(COUNTIFS('Employee Mapping'!$J$10:$J$2009,$A230,'Employee Mapping'!$K$10:$K$2009,AZ$134,'Employee Mapping'!$L$10:$L$2009,AZ$136)/COUNTA('Employee Mapping'!$G$10:$G$2009),""))</f>
        <v/>
      </c>
      <c r="BA230" s="57">
        <f>IF(OR($A230="",BA$136=""),"",IFERROR(COUNTIFS('Employee Mapping'!$J$10:$J$2009,$A230,'Employee Mapping'!$K$10:$K$2009,BA$134,'Employee Mapping'!$L$10:$L$2009,BA$136)/COUNTA('Employee Mapping'!$G$10:$G$2009),""))</f>
        <v/>
      </c>
      <c r="BB230" s="57">
        <f>IF(OR($A230="",BB$136=""),"",IFERROR(COUNTIFS('Employee Mapping'!$J$10:$J$2009,$A230,'Employee Mapping'!$K$10:$K$2009,BB$134,'Employee Mapping'!$L$10:$L$2009,BB$136)/COUNTA('Employee Mapping'!$G$10:$G$2009),""))</f>
        <v/>
      </c>
      <c r="BC230" s="57">
        <f>IF(OR($A230="",BC$136=""),"",IFERROR(COUNTIFS('Employee Mapping'!$J$10:$J$2009,$A230,'Employee Mapping'!$K$10:$K$2009,BC$134,'Employee Mapping'!$L$10:$L$2009,BC$136)/COUNTA('Employee Mapping'!$G$10:$G$2009),""))</f>
        <v/>
      </c>
      <c r="BD230" s="57">
        <f>IF(OR($A230="",BD$136=""),"",IFERROR(COUNTIFS('Employee Mapping'!$J$10:$J$2009,$A230,'Employee Mapping'!$K$10:$K$2009,BD$134,'Employee Mapping'!$L$10:$L$2009,BD$136)/COUNTA('Employee Mapping'!$G$10:$G$2009),""))</f>
        <v/>
      </c>
      <c r="BE230" s="57">
        <f>IF(OR($A230="",BE$136=""),"",IFERROR(COUNTIFS('Employee Mapping'!$J$10:$J$2009,$A230,'Employee Mapping'!$K$10:$K$2009,BE$134,'Employee Mapping'!$L$10:$L$2009,BE$136)/COUNTA('Employee Mapping'!$G$10:$G$2009),""))</f>
        <v/>
      </c>
      <c r="BF230" s="57">
        <f>IF(OR($A230="",BF$136=""),"",IFERROR(COUNTIFS('Employee Mapping'!$J$10:$J$2009,$A230,'Employee Mapping'!$K$10:$K$2009,BF$134,'Employee Mapping'!$L$10:$L$2009,BF$136)/COUNTA('Employee Mapping'!$G$10:$G$2009),""))</f>
        <v/>
      </c>
      <c r="BG230" s="57">
        <f>IF(OR($A230="",BG$136=""),"",IFERROR(COUNTIFS('Employee Mapping'!$J$10:$J$2009,$A230,'Employee Mapping'!$K$10:$K$2009,BG$134,'Employee Mapping'!$L$10:$L$2009,BG$136)/COUNTA('Employee Mapping'!$G$10:$G$2009),""))</f>
        <v/>
      </c>
      <c r="BH230" s="57">
        <f>IF(OR($A230="",BH$136=""),"",IFERROR(COUNTIFS('Employee Mapping'!$J$10:$J$2009,$A230,'Employee Mapping'!$K$10:$K$2009,BH$134,'Employee Mapping'!$L$10:$L$2009,BH$136)/COUNTA('Employee Mapping'!$G$10:$G$2009),""))</f>
        <v/>
      </c>
      <c r="BI230" s="57">
        <f>IF(OR($A230="",BI$136=""),"",IFERROR(COUNTIFS('Employee Mapping'!$J$10:$J$2009,$A230,'Employee Mapping'!$K$10:$K$2009,BI$134,'Employee Mapping'!$L$10:$L$2009,BI$136)/COUNTA('Employee Mapping'!$G$10:$G$2009),""))</f>
        <v/>
      </c>
      <c r="BJ230" s="57">
        <f>IF(OR($A230="",BJ$136=""),"",IFERROR(COUNTIFS('Employee Mapping'!$J$10:$J$2009,$A230,'Employee Mapping'!$K$10:$K$2009,BJ$134,'Employee Mapping'!$L$10:$L$2009,BJ$136)/COUNTA('Employee Mapping'!$G$10:$G$2009),""))</f>
        <v/>
      </c>
      <c r="BK230" s="57">
        <f>IF(OR($A230="",BK$136=""),"",IFERROR(COUNTIFS('Employee Mapping'!$J$10:$J$2009,$A230,'Employee Mapping'!$K$10:$K$2009,BK$134,'Employee Mapping'!$L$10:$L$2009,BK$136)/COUNTA('Employee Mapping'!$G$10:$G$2009),""))</f>
        <v/>
      </c>
      <c r="BL230" s="57">
        <f>IF(OR($A230="",BL$136=""),"",IFERROR(COUNTIFS('Employee Mapping'!$J$10:$J$2009,$A230,'Employee Mapping'!$K$10:$K$2009,BL$134,'Employee Mapping'!$L$10:$L$2009,BL$136)/COUNTA('Employee Mapping'!$G$10:$G$2009),""))</f>
        <v/>
      </c>
      <c r="BM230" s="57">
        <f>IF(OR($A230="",BM$136=""),"",IFERROR(COUNTIFS('Employee Mapping'!$J$10:$J$2009,$A230,'Employee Mapping'!$K$10:$K$2009,BM$134,'Employee Mapping'!$L$10:$L$2009,BM$136)/COUNTA('Employee Mapping'!$G$10:$G$2009),""))</f>
        <v/>
      </c>
      <c r="BN230" s="57">
        <f>IF(OR($A230="",BN$136=""),"",IFERROR(COUNTIFS('Employee Mapping'!$J$10:$J$2009,$A230,'Employee Mapping'!$K$10:$K$2009,BN$134,'Employee Mapping'!$L$10:$L$2009,BN$136)/COUNTA('Employee Mapping'!$G$10:$G$2009),""))</f>
        <v/>
      </c>
      <c r="BO230" s="57">
        <f>IF(OR($A230="",BO$136=""),"",IFERROR(COUNTIFS('Employee Mapping'!$J$10:$J$2009,$A230,'Employee Mapping'!$K$10:$K$2009,BO$134,'Employee Mapping'!$L$10:$L$2009,BO$136)/COUNTA('Employee Mapping'!$G$10:$G$2009),""))</f>
        <v/>
      </c>
      <c r="BP230" s="57">
        <f>IF(OR($A230="",BP$136=""),"",IFERROR(COUNTIFS('Employee Mapping'!$J$10:$J$2009,$A230,'Employee Mapping'!$K$10:$K$2009,BP$134,'Employee Mapping'!$L$10:$L$2009,BP$136)/COUNTA('Employee Mapping'!$G$10:$G$2009),""))</f>
        <v/>
      </c>
      <c r="BQ230" s="57">
        <f>IF(OR($A230="",BQ$136=""),"",IFERROR(COUNTIFS('Employee Mapping'!$J$10:$J$2009,$A230,'Employee Mapping'!$K$10:$K$2009,BQ$134,'Employee Mapping'!$L$10:$L$2009,BQ$136)/COUNTA('Employee Mapping'!$G$10:$G$2009),""))</f>
        <v/>
      </c>
      <c r="BR230" s="57">
        <f>IF(OR($A230="",BR$136=""),"",IFERROR(COUNTIFS('Employee Mapping'!$J$10:$J$2009,$A230,'Employee Mapping'!$K$10:$K$2009,BR$134,'Employee Mapping'!$L$10:$L$2009,BR$136)/COUNTA('Employee Mapping'!$G$10:$G$2009),""))</f>
        <v/>
      </c>
      <c r="BS230" s="57">
        <f>IF(OR($A230="",BS$136=""),"",IFERROR(COUNTIFS('Employee Mapping'!$J$10:$J$2009,$A230,'Employee Mapping'!$K$10:$K$2009,BS$134,'Employee Mapping'!$L$10:$L$2009,BS$136)/COUNTA('Employee Mapping'!$G$10:$G$2009),""))</f>
        <v/>
      </c>
      <c r="BT230" s="57">
        <f>IF(OR($A230="",BT$136=""),"",IFERROR(COUNTIFS('Employee Mapping'!$J$10:$J$2009,$A230,'Employee Mapping'!$K$10:$K$2009,BT$134,'Employee Mapping'!$L$10:$L$2009,BT$136)/COUNTA('Employee Mapping'!$G$10:$G$2009),""))</f>
        <v/>
      </c>
      <c r="BU230" s="57">
        <f>IF(OR($A230="",BU$136=""),"",IFERROR(COUNTIFS('Employee Mapping'!$J$10:$J$2009,$A230,'Employee Mapping'!$K$10:$K$2009,BU$134,'Employee Mapping'!$L$10:$L$2009,BU$136)/COUNTA('Employee Mapping'!$G$10:$G$2009),""))</f>
        <v/>
      </c>
      <c r="BV230" s="57">
        <f>IF(OR($A230="",BV$136=""),"",IFERROR(COUNTIFS('Employee Mapping'!$J$10:$J$2009,$A230,'Employee Mapping'!$K$10:$K$2009,BV$134,'Employee Mapping'!$L$10:$L$2009,BV$136)/COUNTA('Employee Mapping'!$G$10:$G$2009),""))</f>
        <v/>
      </c>
      <c r="BW230" s="57">
        <f>IF(OR($A230="",BW$136=""),"",IFERROR(COUNTIFS('Employee Mapping'!$J$10:$J$2009,$A230,'Employee Mapping'!$K$10:$K$2009,BW$134,'Employee Mapping'!$L$10:$L$2009,BW$136)/COUNTA('Employee Mapping'!$G$10:$G$2009),""))</f>
        <v/>
      </c>
      <c r="BX230" s="57">
        <f>IF(OR($A230="",BX$136=""),"",IFERROR(COUNTIFS('Employee Mapping'!$J$10:$J$2009,$A230,'Employee Mapping'!$K$10:$K$2009,BX$134,'Employee Mapping'!$L$10:$L$2009,BX$136)/COUNTA('Employee Mapping'!$G$10:$G$2009),""))</f>
        <v/>
      </c>
      <c r="BY230" s="57">
        <f>IF(OR($A230="",BY$136=""),"",IFERROR(COUNTIFS('Employee Mapping'!$J$10:$J$2009,$A230,'Employee Mapping'!$K$10:$K$2009,BY$134,'Employee Mapping'!$L$10:$L$2009,BY$136)/COUNTA('Employee Mapping'!$G$10:$G$2009),""))</f>
        <v/>
      </c>
      <c r="BZ230" s="57">
        <f>IF(OR($A230="",BZ$136=""),"",IFERROR(COUNTIFS('Employee Mapping'!$J$10:$J$2009,$A230,'Employee Mapping'!$K$10:$K$2009,BZ$134,'Employee Mapping'!$L$10:$L$2009,BZ$136)/COUNTA('Employee Mapping'!$G$10:$G$2009),""))</f>
        <v/>
      </c>
      <c r="CA230" s="57">
        <f>IF(OR($A230="",CA$136=""),"",IFERROR(COUNTIFS('Employee Mapping'!$J$10:$J$2009,$A230,'Employee Mapping'!$K$10:$K$2009,CA$134,'Employee Mapping'!$L$10:$L$2009,CA$136)/COUNTA('Employee Mapping'!$G$10:$G$2009),""))</f>
        <v/>
      </c>
      <c r="CB230" s="57">
        <f>IF(OR($A230="",CB$136=""),"",IFERROR(COUNTIFS('Employee Mapping'!$J$10:$J$2009,$A230,'Employee Mapping'!$K$10:$K$2009,CB$134,'Employee Mapping'!$L$10:$L$2009,CB$136)/COUNTA('Employee Mapping'!$G$10:$G$2009),""))</f>
        <v/>
      </c>
      <c r="CC230" s="57">
        <f>IF(OR($A230="",CC$136=""),"",IFERROR(COUNTIFS('Employee Mapping'!$J$10:$J$2009,$A230,'Employee Mapping'!$K$10:$K$2009,CC$134,'Employee Mapping'!$L$10:$L$2009,CC$136)/COUNTA('Employee Mapping'!$G$10:$G$2009),""))</f>
        <v/>
      </c>
      <c r="CD230" s="57">
        <f>IF(OR($A230="",CD$136=""),"",IFERROR(COUNTIFS('Employee Mapping'!$J$10:$J$2009,$A230,'Employee Mapping'!$K$10:$K$2009,CD$134,'Employee Mapping'!$L$10:$L$2009,CD$136)/COUNTA('Employee Mapping'!$G$10:$G$2009),""))</f>
        <v/>
      </c>
      <c r="CE230" s="57">
        <f>IF(OR($A230="",CE$136=""),"",IFERROR(COUNTIFS('Employee Mapping'!$J$10:$J$2009,$A230,'Employee Mapping'!$K$10:$K$2009,CE$134,'Employee Mapping'!$L$10:$L$2009,CE$136)/COUNTA('Employee Mapping'!$G$10:$G$2009),""))</f>
        <v/>
      </c>
      <c r="CF230" s="57">
        <f>IF(OR($A230="",CF$136=""),"",IFERROR(COUNTIFS('Employee Mapping'!$J$10:$J$2009,$A230,'Employee Mapping'!$K$10:$K$2009,CF$134,'Employee Mapping'!$L$10:$L$2009,CF$136)/COUNTA('Employee Mapping'!$G$10:$G$2009),""))</f>
        <v/>
      </c>
      <c r="CG230" s="57">
        <f>IF(OR($A230="",CG$136=""),"",IFERROR(COUNTIFS('Employee Mapping'!$J$10:$J$2009,$A230,'Employee Mapping'!$K$10:$K$2009,CG$134,'Employee Mapping'!$L$10:$L$2009,CG$136)/COUNTA('Employee Mapping'!$G$10:$G$2009),""))</f>
        <v/>
      </c>
      <c r="CH230" s="57">
        <f>IF(OR($A230="",CH$136=""),"",IFERROR(COUNTIFS('Employee Mapping'!$J$10:$J$2009,$A230,'Employee Mapping'!$K$10:$K$2009,CH$134,'Employee Mapping'!$L$10:$L$2009,CH$136)/COUNTA('Employee Mapping'!$G$10:$G$2009),""))</f>
        <v/>
      </c>
      <c r="CI230" s="57">
        <f>IF(OR($A230="",CI$136=""),"",IFERROR(COUNTIFS('Employee Mapping'!$J$10:$J$2009,$A230,'Employee Mapping'!$K$10:$K$2009,CI$134,'Employee Mapping'!$L$10:$L$2009,CI$136)/COUNTA('Employee Mapping'!$G$10:$G$2009),""))</f>
        <v/>
      </c>
      <c r="CJ230" s="57">
        <f>IF(OR($A230="",CJ$136=""),"",IFERROR(COUNTIFS('Employee Mapping'!$J$10:$J$2009,$A230,'Employee Mapping'!$K$10:$K$2009,CJ$134,'Employee Mapping'!$L$10:$L$2009,CJ$136)/COUNTA('Employee Mapping'!$G$10:$G$2009),""))</f>
        <v/>
      </c>
      <c r="CK230" s="57">
        <f>IF(OR($A230="",CK$136=""),"",IFERROR(COUNTIFS('Employee Mapping'!$J$10:$J$2009,$A230,'Employee Mapping'!$K$10:$K$2009,CK$134,'Employee Mapping'!$L$10:$L$2009,CK$136)/COUNTA('Employee Mapping'!$G$10:$G$2009),""))</f>
        <v/>
      </c>
      <c r="CL230" s="57">
        <f>IF(OR($A230="",CL$136=""),"",IFERROR(COUNTIFS('Employee Mapping'!$J$10:$J$2009,$A230,'Employee Mapping'!$K$10:$K$2009,CL$134,'Employee Mapping'!$L$10:$L$2009,CL$136)/COUNTA('Employee Mapping'!$G$10:$G$2009),""))</f>
        <v/>
      </c>
      <c r="CM230" s="57">
        <f>IF(OR($A230="",CM$136=""),"",IFERROR(COUNTIFS('Employee Mapping'!$J$10:$J$2009,$A230,'Employee Mapping'!$K$10:$K$2009,CM$134,'Employee Mapping'!$L$10:$L$2009,CM$136)/COUNTA('Employee Mapping'!$G$10:$G$2009),""))</f>
        <v/>
      </c>
      <c r="CN230" s="57">
        <f>IF(OR($A230="",CN$136=""),"",IFERROR(COUNTIFS('Employee Mapping'!$J$10:$J$2009,$A230,'Employee Mapping'!$K$10:$K$2009,CN$134,'Employee Mapping'!$L$10:$L$2009,CN$136)/COUNTA('Employee Mapping'!$G$10:$G$2009),""))</f>
        <v/>
      </c>
      <c r="CO230" s="57">
        <f>IF(OR($A230="",CO$136=""),"",IFERROR(COUNTIFS('Employee Mapping'!$J$10:$J$2009,$A230,'Employee Mapping'!$K$10:$K$2009,CO$134,'Employee Mapping'!$L$10:$L$2009,CO$136)/COUNTA('Employee Mapping'!$G$10:$G$2009),""))</f>
        <v/>
      </c>
      <c r="CP230" s="57">
        <f>IF(OR($A230="",CP$136=""),"",IFERROR(COUNTIFS('Employee Mapping'!$J$10:$J$2009,$A230,'Employee Mapping'!$K$10:$K$2009,CP$134,'Employee Mapping'!$L$10:$L$2009,CP$136)/COUNTA('Employee Mapping'!$G$10:$G$2009),""))</f>
        <v/>
      </c>
      <c r="CQ230" s="57">
        <f>IF(OR($A230="",CQ$136=""),"",IFERROR(COUNTIFS('Employee Mapping'!$J$10:$J$2009,$A230,'Employee Mapping'!$K$10:$K$2009,CQ$134,'Employee Mapping'!$L$10:$L$2009,CQ$136)/COUNTA('Employee Mapping'!$G$10:$G$2009),""))</f>
        <v/>
      </c>
      <c r="CR230" s="57">
        <f>IF(OR($A230="",CR$136=""),"",IFERROR(COUNTIFS('Employee Mapping'!$J$10:$J$2009,$A230,'Employee Mapping'!$K$10:$K$2009,CR$134,'Employee Mapping'!$L$10:$L$2009,CR$136)/COUNTA('Employee Mapping'!$G$10:$G$2009),""))</f>
        <v/>
      </c>
      <c r="CS230" s="57">
        <f>IF(OR($A230="",CS$136=""),"",IFERROR(COUNTIFS('Employee Mapping'!$J$10:$J$2009,$A230,'Employee Mapping'!$K$10:$K$2009,CS$134,'Employee Mapping'!$L$10:$L$2009,CS$136)/COUNTA('Employee Mapping'!$G$10:$G$2009),""))</f>
        <v/>
      </c>
      <c r="CT230" s="57">
        <f>IF(OR($A230="",CT$136=""),"",IFERROR(COUNTIFS('Employee Mapping'!$J$10:$J$2009,$A230,'Employee Mapping'!$K$10:$K$2009,CT$134,'Employee Mapping'!$L$10:$L$2009,CT$136)/COUNTA('Employee Mapping'!$G$10:$G$2009),""))</f>
        <v/>
      </c>
      <c r="CU230" s="58">
        <f>IF($A230="","",SUM(C230:CT230))</f>
        <v/>
      </c>
    </row>
    <row r="231">
      <c r="A231">
        <f>IF(SETUP!$C242="","",SETUP!$C242)</f>
        <v/>
      </c>
      <c r="B231" s="9">
        <f>IF(SETUP!$C242="","",SETUP!$B242&amp;" / "&amp;SETUP!$D242)</f>
        <v/>
      </c>
      <c r="C231" s="57">
        <f>IF(OR($A231="",C$136=""),"",IFERROR(COUNTIFS('Employee Mapping'!$J$10:$J$2009,$A231,'Employee Mapping'!$K$10:$K$2009,C$134,'Employee Mapping'!$L$10:$L$2009,C$136)/COUNTA('Employee Mapping'!$G$10:$G$2009),""))</f>
        <v/>
      </c>
      <c r="D231" s="57">
        <f>IF(OR($A231="",D$136=""),"",IFERROR(COUNTIFS('Employee Mapping'!$J$10:$J$2009,$A231,'Employee Mapping'!$K$10:$K$2009,D$134,'Employee Mapping'!$L$10:$L$2009,D$136)/COUNTA('Employee Mapping'!$G$10:$G$2009),""))</f>
        <v/>
      </c>
      <c r="E231" s="57">
        <f>IF(OR($A231="",E$136=""),"",IFERROR(COUNTIFS('Employee Mapping'!$J$10:$J$2009,$A231,'Employee Mapping'!$K$10:$K$2009,E$134,'Employee Mapping'!$L$10:$L$2009,E$136)/COUNTA('Employee Mapping'!$G$10:$G$2009),""))</f>
        <v/>
      </c>
      <c r="F231" s="57">
        <f>IF(OR($A231="",F$136=""),"",IFERROR(COUNTIFS('Employee Mapping'!$J$10:$J$2009,$A231,'Employee Mapping'!$K$10:$K$2009,F$134,'Employee Mapping'!$L$10:$L$2009,F$136)/COUNTA('Employee Mapping'!$G$10:$G$2009),""))</f>
        <v/>
      </c>
      <c r="G231" s="57">
        <f>IF(OR($A231="",G$136=""),"",IFERROR(COUNTIFS('Employee Mapping'!$J$10:$J$2009,$A231,'Employee Mapping'!$K$10:$K$2009,G$134,'Employee Mapping'!$L$10:$L$2009,G$136)/COUNTA('Employee Mapping'!$G$10:$G$2009),""))</f>
        <v/>
      </c>
      <c r="H231" s="57">
        <f>IF(OR($A231="",H$136=""),"",IFERROR(COUNTIFS('Employee Mapping'!$J$10:$J$2009,$A231,'Employee Mapping'!$K$10:$K$2009,H$134,'Employee Mapping'!$L$10:$L$2009,H$136)/COUNTA('Employee Mapping'!$G$10:$G$2009),""))</f>
        <v/>
      </c>
      <c r="I231" s="57">
        <f>IF(OR($A231="",I$136=""),"",IFERROR(COUNTIFS('Employee Mapping'!$J$10:$J$2009,$A231,'Employee Mapping'!$K$10:$K$2009,I$134,'Employee Mapping'!$L$10:$L$2009,I$136)/COUNTA('Employee Mapping'!$G$10:$G$2009),""))</f>
        <v/>
      </c>
      <c r="J231" s="57">
        <f>IF(OR($A231="",J$136=""),"",IFERROR(COUNTIFS('Employee Mapping'!$J$10:$J$2009,$A231,'Employee Mapping'!$K$10:$K$2009,J$134,'Employee Mapping'!$L$10:$L$2009,J$136)/COUNTA('Employee Mapping'!$G$10:$G$2009),""))</f>
        <v/>
      </c>
      <c r="K231" s="57">
        <f>IF(OR($A231="",K$136=""),"",IFERROR(COUNTIFS('Employee Mapping'!$J$10:$J$2009,$A231,'Employee Mapping'!$K$10:$K$2009,K$134,'Employee Mapping'!$L$10:$L$2009,K$136)/COUNTA('Employee Mapping'!$G$10:$G$2009),""))</f>
        <v/>
      </c>
      <c r="L231" s="57">
        <f>IF(OR($A231="",L$136=""),"",IFERROR(COUNTIFS('Employee Mapping'!$J$10:$J$2009,$A231,'Employee Mapping'!$K$10:$K$2009,L$134,'Employee Mapping'!$L$10:$L$2009,L$136)/COUNTA('Employee Mapping'!$G$10:$G$2009),""))</f>
        <v/>
      </c>
      <c r="M231" s="57">
        <f>IF(OR($A231="",M$136=""),"",IFERROR(COUNTIFS('Employee Mapping'!$J$10:$J$2009,$A231,'Employee Mapping'!$K$10:$K$2009,M$134,'Employee Mapping'!$L$10:$L$2009,M$136)/COUNTA('Employee Mapping'!$G$10:$G$2009),""))</f>
        <v/>
      </c>
      <c r="N231" s="57">
        <f>IF(OR($A231="",N$136=""),"",IFERROR(COUNTIFS('Employee Mapping'!$J$10:$J$2009,$A231,'Employee Mapping'!$K$10:$K$2009,N$134,'Employee Mapping'!$L$10:$L$2009,N$136)/COUNTA('Employee Mapping'!$G$10:$G$2009),""))</f>
        <v/>
      </c>
      <c r="O231" s="57">
        <f>IF(OR($A231="",O$136=""),"",IFERROR(COUNTIFS('Employee Mapping'!$J$10:$J$2009,$A231,'Employee Mapping'!$K$10:$K$2009,O$134,'Employee Mapping'!$L$10:$L$2009,O$136)/COUNTA('Employee Mapping'!$G$10:$G$2009),""))</f>
        <v/>
      </c>
      <c r="P231" s="57">
        <f>IF(OR($A231="",P$136=""),"",IFERROR(COUNTIFS('Employee Mapping'!$J$10:$J$2009,$A231,'Employee Mapping'!$K$10:$K$2009,P$134,'Employee Mapping'!$L$10:$L$2009,P$136)/COUNTA('Employee Mapping'!$G$10:$G$2009),""))</f>
        <v/>
      </c>
      <c r="Q231" s="57">
        <f>IF(OR($A231="",Q$136=""),"",IFERROR(COUNTIFS('Employee Mapping'!$J$10:$J$2009,$A231,'Employee Mapping'!$K$10:$K$2009,Q$134,'Employee Mapping'!$L$10:$L$2009,Q$136)/COUNTA('Employee Mapping'!$G$10:$G$2009),""))</f>
        <v/>
      </c>
      <c r="R231" s="57">
        <f>IF(OR($A231="",R$136=""),"",IFERROR(COUNTIFS('Employee Mapping'!$J$10:$J$2009,$A231,'Employee Mapping'!$K$10:$K$2009,R$134,'Employee Mapping'!$L$10:$L$2009,R$136)/COUNTA('Employee Mapping'!$G$10:$G$2009),""))</f>
        <v/>
      </c>
      <c r="S231" s="57">
        <f>IF(OR($A231="",S$136=""),"",IFERROR(COUNTIFS('Employee Mapping'!$J$10:$J$2009,$A231,'Employee Mapping'!$K$10:$K$2009,S$134,'Employee Mapping'!$L$10:$L$2009,S$136)/COUNTA('Employee Mapping'!$G$10:$G$2009),""))</f>
        <v/>
      </c>
      <c r="T231" s="57">
        <f>IF(OR($A231="",T$136=""),"",IFERROR(COUNTIFS('Employee Mapping'!$J$10:$J$2009,$A231,'Employee Mapping'!$K$10:$K$2009,T$134,'Employee Mapping'!$L$10:$L$2009,T$136)/COUNTA('Employee Mapping'!$G$10:$G$2009),""))</f>
        <v/>
      </c>
      <c r="U231" s="57">
        <f>IF(OR($A231="",U$136=""),"",IFERROR(COUNTIFS('Employee Mapping'!$J$10:$J$2009,$A231,'Employee Mapping'!$K$10:$K$2009,U$134,'Employee Mapping'!$L$10:$L$2009,U$136)/COUNTA('Employee Mapping'!$G$10:$G$2009),""))</f>
        <v/>
      </c>
      <c r="V231" s="57">
        <f>IF(OR($A231="",V$136=""),"",IFERROR(COUNTIFS('Employee Mapping'!$J$10:$J$2009,$A231,'Employee Mapping'!$K$10:$K$2009,V$134,'Employee Mapping'!$L$10:$L$2009,V$136)/COUNTA('Employee Mapping'!$G$10:$G$2009),""))</f>
        <v/>
      </c>
      <c r="W231" s="57">
        <f>IF(OR($A231="",W$136=""),"",IFERROR(COUNTIFS('Employee Mapping'!$J$10:$J$2009,$A231,'Employee Mapping'!$K$10:$K$2009,W$134,'Employee Mapping'!$L$10:$L$2009,W$136)/COUNTA('Employee Mapping'!$G$10:$G$2009),""))</f>
        <v/>
      </c>
      <c r="X231" s="57">
        <f>IF(OR($A231="",X$136=""),"",IFERROR(COUNTIFS('Employee Mapping'!$J$10:$J$2009,$A231,'Employee Mapping'!$K$10:$K$2009,X$134,'Employee Mapping'!$L$10:$L$2009,X$136)/COUNTA('Employee Mapping'!$G$10:$G$2009),""))</f>
        <v/>
      </c>
      <c r="Y231" s="57">
        <f>IF(OR($A231="",Y$136=""),"",IFERROR(COUNTIFS('Employee Mapping'!$J$10:$J$2009,$A231,'Employee Mapping'!$K$10:$K$2009,Y$134,'Employee Mapping'!$L$10:$L$2009,Y$136)/COUNTA('Employee Mapping'!$G$10:$G$2009),""))</f>
        <v/>
      </c>
      <c r="Z231" s="57">
        <f>IF(OR($A231="",Z$136=""),"",IFERROR(COUNTIFS('Employee Mapping'!$J$10:$J$2009,$A231,'Employee Mapping'!$K$10:$K$2009,Z$134,'Employee Mapping'!$L$10:$L$2009,Z$136)/COUNTA('Employee Mapping'!$G$10:$G$2009),""))</f>
        <v/>
      </c>
      <c r="AA231" s="57">
        <f>IF(OR($A231="",AA$136=""),"",IFERROR(COUNTIFS('Employee Mapping'!$J$10:$J$2009,$A231,'Employee Mapping'!$K$10:$K$2009,AA$134,'Employee Mapping'!$L$10:$L$2009,AA$136)/COUNTA('Employee Mapping'!$G$10:$G$2009),""))</f>
        <v/>
      </c>
      <c r="AB231" s="57">
        <f>IF(OR($A231="",AB$136=""),"",IFERROR(COUNTIFS('Employee Mapping'!$J$10:$J$2009,$A231,'Employee Mapping'!$K$10:$K$2009,AB$134,'Employee Mapping'!$L$10:$L$2009,AB$136)/COUNTA('Employee Mapping'!$G$10:$G$2009),""))</f>
        <v/>
      </c>
      <c r="AC231" s="57">
        <f>IF(OR($A231="",AC$136=""),"",IFERROR(COUNTIFS('Employee Mapping'!$J$10:$J$2009,$A231,'Employee Mapping'!$K$10:$K$2009,AC$134,'Employee Mapping'!$L$10:$L$2009,AC$136)/COUNTA('Employee Mapping'!$G$10:$G$2009),""))</f>
        <v/>
      </c>
      <c r="AD231" s="57">
        <f>IF(OR($A231="",AD$136=""),"",IFERROR(COUNTIFS('Employee Mapping'!$J$10:$J$2009,$A231,'Employee Mapping'!$K$10:$K$2009,AD$134,'Employee Mapping'!$L$10:$L$2009,AD$136)/COUNTA('Employee Mapping'!$G$10:$G$2009),""))</f>
        <v/>
      </c>
      <c r="AE231" s="57">
        <f>IF(OR($A231="",AE$136=""),"",IFERROR(COUNTIFS('Employee Mapping'!$J$10:$J$2009,$A231,'Employee Mapping'!$K$10:$K$2009,AE$134,'Employee Mapping'!$L$10:$L$2009,AE$136)/COUNTA('Employee Mapping'!$G$10:$G$2009),""))</f>
        <v/>
      </c>
      <c r="AF231" s="57">
        <f>IF(OR($A231="",AF$136=""),"",IFERROR(COUNTIFS('Employee Mapping'!$J$10:$J$2009,$A231,'Employee Mapping'!$K$10:$K$2009,AF$134,'Employee Mapping'!$L$10:$L$2009,AF$136)/COUNTA('Employee Mapping'!$G$10:$G$2009),""))</f>
        <v/>
      </c>
      <c r="AG231" s="57">
        <f>IF(OR($A231="",AG$136=""),"",IFERROR(COUNTIFS('Employee Mapping'!$J$10:$J$2009,$A231,'Employee Mapping'!$K$10:$K$2009,AG$134,'Employee Mapping'!$L$10:$L$2009,AG$136)/COUNTA('Employee Mapping'!$G$10:$G$2009),""))</f>
        <v/>
      </c>
      <c r="AH231" s="57">
        <f>IF(OR($A231="",AH$136=""),"",IFERROR(COUNTIFS('Employee Mapping'!$J$10:$J$2009,$A231,'Employee Mapping'!$K$10:$K$2009,AH$134,'Employee Mapping'!$L$10:$L$2009,AH$136)/COUNTA('Employee Mapping'!$G$10:$G$2009),""))</f>
        <v/>
      </c>
      <c r="AI231" s="57">
        <f>IF(OR($A231="",AI$136=""),"",IFERROR(COUNTIFS('Employee Mapping'!$J$10:$J$2009,$A231,'Employee Mapping'!$K$10:$K$2009,AI$134,'Employee Mapping'!$L$10:$L$2009,AI$136)/COUNTA('Employee Mapping'!$G$10:$G$2009),""))</f>
        <v/>
      </c>
      <c r="AJ231" s="57">
        <f>IF(OR($A231="",AJ$136=""),"",IFERROR(COUNTIFS('Employee Mapping'!$J$10:$J$2009,$A231,'Employee Mapping'!$K$10:$K$2009,AJ$134,'Employee Mapping'!$L$10:$L$2009,AJ$136)/COUNTA('Employee Mapping'!$G$10:$G$2009),""))</f>
        <v/>
      </c>
      <c r="AK231" s="57">
        <f>IF(OR($A231="",AK$136=""),"",IFERROR(COUNTIFS('Employee Mapping'!$J$10:$J$2009,$A231,'Employee Mapping'!$K$10:$K$2009,AK$134,'Employee Mapping'!$L$10:$L$2009,AK$136)/COUNTA('Employee Mapping'!$G$10:$G$2009),""))</f>
        <v/>
      </c>
      <c r="AL231" s="57">
        <f>IF(OR($A231="",AL$136=""),"",IFERROR(COUNTIFS('Employee Mapping'!$J$10:$J$2009,$A231,'Employee Mapping'!$K$10:$K$2009,AL$134,'Employee Mapping'!$L$10:$L$2009,AL$136)/COUNTA('Employee Mapping'!$G$10:$G$2009),""))</f>
        <v/>
      </c>
      <c r="AM231" s="57">
        <f>IF(OR($A231="",AM$136=""),"",IFERROR(COUNTIFS('Employee Mapping'!$J$10:$J$2009,$A231,'Employee Mapping'!$K$10:$K$2009,AM$134,'Employee Mapping'!$L$10:$L$2009,AM$136)/COUNTA('Employee Mapping'!$G$10:$G$2009),""))</f>
        <v/>
      </c>
      <c r="AN231" s="57">
        <f>IF(OR($A231="",AN$136=""),"",IFERROR(COUNTIFS('Employee Mapping'!$J$10:$J$2009,$A231,'Employee Mapping'!$K$10:$K$2009,AN$134,'Employee Mapping'!$L$10:$L$2009,AN$136)/COUNTA('Employee Mapping'!$G$10:$G$2009),""))</f>
        <v/>
      </c>
      <c r="AO231" s="57">
        <f>IF(OR($A231="",AO$136=""),"",IFERROR(COUNTIFS('Employee Mapping'!$J$10:$J$2009,$A231,'Employee Mapping'!$K$10:$K$2009,AO$134,'Employee Mapping'!$L$10:$L$2009,AO$136)/COUNTA('Employee Mapping'!$G$10:$G$2009),""))</f>
        <v/>
      </c>
      <c r="AP231" s="57">
        <f>IF(OR($A231="",AP$136=""),"",IFERROR(COUNTIFS('Employee Mapping'!$J$10:$J$2009,$A231,'Employee Mapping'!$K$10:$K$2009,AP$134,'Employee Mapping'!$L$10:$L$2009,AP$136)/COUNTA('Employee Mapping'!$G$10:$G$2009),""))</f>
        <v/>
      </c>
      <c r="AQ231" s="57">
        <f>IF(OR($A231="",AQ$136=""),"",IFERROR(COUNTIFS('Employee Mapping'!$J$10:$J$2009,$A231,'Employee Mapping'!$K$10:$K$2009,AQ$134,'Employee Mapping'!$L$10:$L$2009,AQ$136)/COUNTA('Employee Mapping'!$G$10:$G$2009),""))</f>
        <v/>
      </c>
      <c r="AR231" s="57">
        <f>IF(OR($A231="",AR$136=""),"",IFERROR(COUNTIFS('Employee Mapping'!$J$10:$J$2009,$A231,'Employee Mapping'!$K$10:$K$2009,AR$134,'Employee Mapping'!$L$10:$L$2009,AR$136)/COUNTA('Employee Mapping'!$G$10:$G$2009),""))</f>
        <v/>
      </c>
      <c r="AS231" s="57">
        <f>IF(OR($A231="",AS$136=""),"",IFERROR(COUNTIFS('Employee Mapping'!$J$10:$J$2009,$A231,'Employee Mapping'!$K$10:$K$2009,AS$134,'Employee Mapping'!$L$10:$L$2009,AS$136)/COUNTA('Employee Mapping'!$G$10:$G$2009),""))</f>
        <v/>
      </c>
      <c r="AT231" s="57">
        <f>IF(OR($A231="",AT$136=""),"",IFERROR(COUNTIFS('Employee Mapping'!$J$10:$J$2009,$A231,'Employee Mapping'!$K$10:$K$2009,AT$134,'Employee Mapping'!$L$10:$L$2009,AT$136)/COUNTA('Employee Mapping'!$G$10:$G$2009),""))</f>
        <v/>
      </c>
      <c r="AU231" s="57">
        <f>IF(OR($A231="",AU$136=""),"",IFERROR(COUNTIFS('Employee Mapping'!$J$10:$J$2009,$A231,'Employee Mapping'!$K$10:$K$2009,AU$134,'Employee Mapping'!$L$10:$L$2009,AU$136)/COUNTA('Employee Mapping'!$G$10:$G$2009),""))</f>
        <v/>
      </c>
      <c r="AV231" s="57">
        <f>IF(OR($A231="",AV$136=""),"",IFERROR(COUNTIFS('Employee Mapping'!$J$10:$J$2009,$A231,'Employee Mapping'!$K$10:$K$2009,AV$134,'Employee Mapping'!$L$10:$L$2009,AV$136)/COUNTA('Employee Mapping'!$G$10:$G$2009),""))</f>
        <v/>
      </c>
      <c r="AW231" s="57">
        <f>IF(OR($A231="",AW$136=""),"",IFERROR(COUNTIFS('Employee Mapping'!$J$10:$J$2009,$A231,'Employee Mapping'!$K$10:$K$2009,AW$134,'Employee Mapping'!$L$10:$L$2009,AW$136)/COUNTA('Employee Mapping'!$G$10:$G$2009),""))</f>
        <v/>
      </c>
      <c r="AX231" s="57">
        <f>IF(OR($A231="",AX$136=""),"",IFERROR(COUNTIFS('Employee Mapping'!$J$10:$J$2009,$A231,'Employee Mapping'!$K$10:$K$2009,AX$134,'Employee Mapping'!$L$10:$L$2009,AX$136)/COUNTA('Employee Mapping'!$G$10:$G$2009),""))</f>
        <v/>
      </c>
      <c r="AY231" s="57">
        <f>IF(OR($A231="",AY$136=""),"",IFERROR(COUNTIFS('Employee Mapping'!$J$10:$J$2009,$A231,'Employee Mapping'!$K$10:$K$2009,AY$134,'Employee Mapping'!$L$10:$L$2009,AY$136)/COUNTA('Employee Mapping'!$G$10:$G$2009),""))</f>
        <v/>
      </c>
      <c r="AZ231" s="57">
        <f>IF(OR($A231="",AZ$136=""),"",IFERROR(COUNTIFS('Employee Mapping'!$J$10:$J$2009,$A231,'Employee Mapping'!$K$10:$K$2009,AZ$134,'Employee Mapping'!$L$10:$L$2009,AZ$136)/COUNTA('Employee Mapping'!$G$10:$G$2009),""))</f>
        <v/>
      </c>
      <c r="BA231" s="57">
        <f>IF(OR($A231="",BA$136=""),"",IFERROR(COUNTIFS('Employee Mapping'!$J$10:$J$2009,$A231,'Employee Mapping'!$K$10:$K$2009,BA$134,'Employee Mapping'!$L$10:$L$2009,BA$136)/COUNTA('Employee Mapping'!$G$10:$G$2009),""))</f>
        <v/>
      </c>
      <c r="BB231" s="57">
        <f>IF(OR($A231="",BB$136=""),"",IFERROR(COUNTIFS('Employee Mapping'!$J$10:$J$2009,$A231,'Employee Mapping'!$K$10:$K$2009,BB$134,'Employee Mapping'!$L$10:$L$2009,BB$136)/COUNTA('Employee Mapping'!$G$10:$G$2009),""))</f>
        <v/>
      </c>
      <c r="BC231" s="57">
        <f>IF(OR($A231="",BC$136=""),"",IFERROR(COUNTIFS('Employee Mapping'!$J$10:$J$2009,$A231,'Employee Mapping'!$K$10:$K$2009,BC$134,'Employee Mapping'!$L$10:$L$2009,BC$136)/COUNTA('Employee Mapping'!$G$10:$G$2009),""))</f>
        <v/>
      </c>
      <c r="BD231" s="57">
        <f>IF(OR($A231="",BD$136=""),"",IFERROR(COUNTIFS('Employee Mapping'!$J$10:$J$2009,$A231,'Employee Mapping'!$K$10:$K$2009,BD$134,'Employee Mapping'!$L$10:$L$2009,BD$136)/COUNTA('Employee Mapping'!$G$10:$G$2009),""))</f>
        <v/>
      </c>
      <c r="BE231" s="57">
        <f>IF(OR($A231="",BE$136=""),"",IFERROR(COUNTIFS('Employee Mapping'!$J$10:$J$2009,$A231,'Employee Mapping'!$K$10:$K$2009,BE$134,'Employee Mapping'!$L$10:$L$2009,BE$136)/COUNTA('Employee Mapping'!$G$10:$G$2009),""))</f>
        <v/>
      </c>
      <c r="BF231" s="57">
        <f>IF(OR($A231="",BF$136=""),"",IFERROR(COUNTIFS('Employee Mapping'!$J$10:$J$2009,$A231,'Employee Mapping'!$K$10:$K$2009,BF$134,'Employee Mapping'!$L$10:$L$2009,BF$136)/COUNTA('Employee Mapping'!$G$10:$G$2009),""))</f>
        <v/>
      </c>
      <c r="BG231" s="57">
        <f>IF(OR($A231="",BG$136=""),"",IFERROR(COUNTIFS('Employee Mapping'!$J$10:$J$2009,$A231,'Employee Mapping'!$K$10:$K$2009,BG$134,'Employee Mapping'!$L$10:$L$2009,BG$136)/COUNTA('Employee Mapping'!$G$10:$G$2009),""))</f>
        <v/>
      </c>
      <c r="BH231" s="57">
        <f>IF(OR($A231="",BH$136=""),"",IFERROR(COUNTIFS('Employee Mapping'!$J$10:$J$2009,$A231,'Employee Mapping'!$K$10:$K$2009,BH$134,'Employee Mapping'!$L$10:$L$2009,BH$136)/COUNTA('Employee Mapping'!$G$10:$G$2009),""))</f>
        <v/>
      </c>
      <c r="BI231" s="57">
        <f>IF(OR($A231="",BI$136=""),"",IFERROR(COUNTIFS('Employee Mapping'!$J$10:$J$2009,$A231,'Employee Mapping'!$K$10:$K$2009,BI$134,'Employee Mapping'!$L$10:$L$2009,BI$136)/COUNTA('Employee Mapping'!$G$10:$G$2009),""))</f>
        <v/>
      </c>
      <c r="BJ231" s="57">
        <f>IF(OR($A231="",BJ$136=""),"",IFERROR(COUNTIFS('Employee Mapping'!$J$10:$J$2009,$A231,'Employee Mapping'!$K$10:$K$2009,BJ$134,'Employee Mapping'!$L$10:$L$2009,BJ$136)/COUNTA('Employee Mapping'!$G$10:$G$2009),""))</f>
        <v/>
      </c>
      <c r="BK231" s="57">
        <f>IF(OR($A231="",BK$136=""),"",IFERROR(COUNTIFS('Employee Mapping'!$J$10:$J$2009,$A231,'Employee Mapping'!$K$10:$K$2009,BK$134,'Employee Mapping'!$L$10:$L$2009,BK$136)/COUNTA('Employee Mapping'!$G$10:$G$2009),""))</f>
        <v/>
      </c>
      <c r="BL231" s="57">
        <f>IF(OR($A231="",BL$136=""),"",IFERROR(COUNTIFS('Employee Mapping'!$J$10:$J$2009,$A231,'Employee Mapping'!$K$10:$K$2009,BL$134,'Employee Mapping'!$L$10:$L$2009,BL$136)/COUNTA('Employee Mapping'!$G$10:$G$2009),""))</f>
        <v/>
      </c>
      <c r="BM231" s="57">
        <f>IF(OR($A231="",BM$136=""),"",IFERROR(COUNTIFS('Employee Mapping'!$J$10:$J$2009,$A231,'Employee Mapping'!$K$10:$K$2009,BM$134,'Employee Mapping'!$L$10:$L$2009,BM$136)/COUNTA('Employee Mapping'!$G$10:$G$2009),""))</f>
        <v/>
      </c>
      <c r="BN231" s="57">
        <f>IF(OR($A231="",BN$136=""),"",IFERROR(COUNTIFS('Employee Mapping'!$J$10:$J$2009,$A231,'Employee Mapping'!$K$10:$K$2009,BN$134,'Employee Mapping'!$L$10:$L$2009,BN$136)/COUNTA('Employee Mapping'!$G$10:$G$2009),""))</f>
        <v/>
      </c>
      <c r="BO231" s="57">
        <f>IF(OR($A231="",BO$136=""),"",IFERROR(COUNTIFS('Employee Mapping'!$J$10:$J$2009,$A231,'Employee Mapping'!$K$10:$K$2009,BO$134,'Employee Mapping'!$L$10:$L$2009,BO$136)/COUNTA('Employee Mapping'!$G$10:$G$2009),""))</f>
        <v/>
      </c>
      <c r="BP231" s="57">
        <f>IF(OR($A231="",BP$136=""),"",IFERROR(COUNTIFS('Employee Mapping'!$J$10:$J$2009,$A231,'Employee Mapping'!$K$10:$K$2009,BP$134,'Employee Mapping'!$L$10:$L$2009,BP$136)/COUNTA('Employee Mapping'!$G$10:$G$2009),""))</f>
        <v/>
      </c>
      <c r="BQ231" s="57">
        <f>IF(OR($A231="",BQ$136=""),"",IFERROR(COUNTIFS('Employee Mapping'!$J$10:$J$2009,$A231,'Employee Mapping'!$K$10:$K$2009,BQ$134,'Employee Mapping'!$L$10:$L$2009,BQ$136)/COUNTA('Employee Mapping'!$G$10:$G$2009),""))</f>
        <v/>
      </c>
      <c r="BR231" s="57">
        <f>IF(OR($A231="",BR$136=""),"",IFERROR(COUNTIFS('Employee Mapping'!$J$10:$J$2009,$A231,'Employee Mapping'!$K$10:$K$2009,BR$134,'Employee Mapping'!$L$10:$L$2009,BR$136)/COUNTA('Employee Mapping'!$G$10:$G$2009),""))</f>
        <v/>
      </c>
      <c r="BS231" s="57">
        <f>IF(OR($A231="",BS$136=""),"",IFERROR(COUNTIFS('Employee Mapping'!$J$10:$J$2009,$A231,'Employee Mapping'!$K$10:$K$2009,BS$134,'Employee Mapping'!$L$10:$L$2009,BS$136)/COUNTA('Employee Mapping'!$G$10:$G$2009),""))</f>
        <v/>
      </c>
      <c r="BT231" s="57">
        <f>IF(OR($A231="",BT$136=""),"",IFERROR(COUNTIFS('Employee Mapping'!$J$10:$J$2009,$A231,'Employee Mapping'!$K$10:$K$2009,BT$134,'Employee Mapping'!$L$10:$L$2009,BT$136)/COUNTA('Employee Mapping'!$G$10:$G$2009),""))</f>
        <v/>
      </c>
      <c r="BU231" s="57">
        <f>IF(OR($A231="",BU$136=""),"",IFERROR(COUNTIFS('Employee Mapping'!$J$10:$J$2009,$A231,'Employee Mapping'!$K$10:$K$2009,BU$134,'Employee Mapping'!$L$10:$L$2009,BU$136)/COUNTA('Employee Mapping'!$G$10:$G$2009),""))</f>
        <v/>
      </c>
      <c r="BV231" s="57">
        <f>IF(OR($A231="",BV$136=""),"",IFERROR(COUNTIFS('Employee Mapping'!$J$10:$J$2009,$A231,'Employee Mapping'!$K$10:$K$2009,BV$134,'Employee Mapping'!$L$10:$L$2009,BV$136)/COUNTA('Employee Mapping'!$G$10:$G$2009),""))</f>
        <v/>
      </c>
      <c r="BW231" s="57">
        <f>IF(OR($A231="",BW$136=""),"",IFERROR(COUNTIFS('Employee Mapping'!$J$10:$J$2009,$A231,'Employee Mapping'!$K$10:$K$2009,BW$134,'Employee Mapping'!$L$10:$L$2009,BW$136)/COUNTA('Employee Mapping'!$G$10:$G$2009),""))</f>
        <v/>
      </c>
      <c r="BX231" s="57">
        <f>IF(OR($A231="",BX$136=""),"",IFERROR(COUNTIFS('Employee Mapping'!$J$10:$J$2009,$A231,'Employee Mapping'!$K$10:$K$2009,BX$134,'Employee Mapping'!$L$10:$L$2009,BX$136)/COUNTA('Employee Mapping'!$G$10:$G$2009),""))</f>
        <v/>
      </c>
      <c r="BY231" s="57">
        <f>IF(OR($A231="",BY$136=""),"",IFERROR(COUNTIFS('Employee Mapping'!$J$10:$J$2009,$A231,'Employee Mapping'!$K$10:$K$2009,BY$134,'Employee Mapping'!$L$10:$L$2009,BY$136)/COUNTA('Employee Mapping'!$G$10:$G$2009),""))</f>
        <v/>
      </c>
      <c r="BZ231" s="57">
        <f>IF(OR($A231="",BZ$136=""),"",IFERROR(COUNTIFS('Employee Mapping'!$J$10:$J$2009,$A231,'Employee Mapping'!$K$10:$K$2009,BZ$134,'Employee Mapping'!$L$10:$L$2009,BZ$136)/COUNTA('Employee Mapping'!$G$10:$G$2009),""))</f>
        <v/>
      </c>
      <c r="CA231" s="57">
        <f>IF(OR($A231="",CA$136=""),"",IFERROR(COUNTIFS('Employee Mapping'!$J$10:$J$2009,$A231,'Employee Mapping'!$K$10:$K$2009,CA$134,'Employee Mapping'!$L$10:$L$2009,CA$136)/COUNTA('Employee Mapping'!$G$10:$G$2009),""))</f>
        <v/>
      </c>
      <c r="CB231" s="57">
        <f>IF(OR($A231="",CB$136=""),"",IFERROR(COUNTIFS('Employee Mapping'!$J$10:$J$2009,$A231,'Employee Mapping'!$K$10:$K$2009,CB$134,'Employee Mapping'!$L$10:$L$2009,CB$136)/COUNTA('Employee Mapping'!$G$10:$G$2009),""))</f>
        <v/>
      </c>
      <c r="CC231" s="57">
        <f>IF(OR($A231="",CC$136=""),"",IFERROR(COUNTIFS('Employee Mapping'!$J$10:$J$2009,$A231,'Employee Mapping'!$K$10:$K$2009,CC$134,'Employee Mapping'!$L$10:$L$2009,CC$136)/COUNTA('Employee Mapping'!$G$10:$G$2009),""))</f>
        <v/>
      </c>
      <c r="CD231" s="57">
        <f>IF(OR($A231="",CD$136=""),"",IFERROR(COUNTIFS('Employee Mapping'!$J$10:$J$2009,$A231,'Employee Mapping'!$K$10:$K$2009,CD$134,'Employee Mapping'!$L$10:$L$2009,CD$136)/COUNTA('Employee Mapping'!$G$10:$G$2009),""))</f>
        <v/>
      </c>
      <c r="CE231" s="57">
        <f>IF(OR($A231="",CE$136=""),"",IFERROR(COUNTIFS('Employee Mapping'!$J$10:$J$2009,$A231,'Employee Mapping'!$K$10:$K$2009,CE$134,'Employee Mapping'!$L$10:$L$2009,CE$136)/COUNTA('Employee Mapping'!$G$10:$G$2009),""))</f>
        <v/>
      </c>
      <c r="CF231" s="57">
        <f>IF(OR($A231="",CF$136=""),"",IFERROR(COUNTIFS('Employee Mapping'!$J$10:$J$2009,$A231,'Employee Mapping'!$K$10:$K$2009,CF$134,'Employee Mapping'!$L$10:$L$2009,CF$136)/COUNTA('Employee Mapping'!$G$10:$G$2009),""))</f>
        <v/>
      </c>
      <c r="CG231" s="57">
        <f>IF(OR($A231="",CG$136=""),"",IFERROR(COUNTIFS('Employee Mapping'!$J$10:$J$2009,$A231,'Employee Mapping'!$K$10:$K$2009,CG$134,'Employee Mapping'!$L$10:$L$2009,CG$136)/COUNTA('Employee Mapping'!$G$10:$G$2009),""))</f>
        <v/>
      </c>
      <c r="CH231" s="57">
        <f>IF(OR($A231="",CH$136=""),"",IFERROR(COUNTIFS('Employee Mapping'!$J$10:$J$2009,$A231,'Employee Mapping'!$K$10:$K$2009,CH$134,'Employee Mapping'!$L$10:$L$2009,CH$136)/COUNTA('Employee Mapping'!$G$10:$G$2009),""))</f>
        <v/>
      </c>
      <c r="CI231" s="57">
        <f>IF(OR($A231="",CI$136=""),"",IFERROR(COUNTIFS('Employee Mapping'!$J$10:$J$2009,$A231,'Employee Mapping'!$K$10:$K$2009,CI$134,'Employee Mapping'!$L$10:$L$2009,CI$136)/COUNTA('Employee Mapping'!$G$10:$G$2009),""))</f>
        <v/>
      </c>
      <c r="CJ231" s="57">
        <f>IF(OR($A231="",CJ$136=""),"",IFERROR(COUNTIFS('Employee Mapping'!$J$10:$J$2009,$A231,'Employee Mapping'!$K$10:$K$2009,CJ$134,'Employee Mapping'!$L$10:$L$2009,CJ$136)/COUNTA('Employee Mapping'!$G$10:$G$2009),""))</f>
        <v/>
      </c>
      <c r="CK231" s="57">
        <f>IF(OR($A231="",CK$136=""),"",IFERROR(COUNTIFS('Employee Mapping'!$J$10:$J$2009,$A231,'Employee Mapping'!$K$10:$K$2009,CK$134,'Employee Mapping'!$L$10:$L$2009,CK$136)/COUNTA('Employee Mapping'!$G$10:$G$2009),""))</f>
        <v/>
      </c>
      <c r="CL231" s="57">
        <f>IF(OR($A231="",CL$136=""),"",IFERROR(COUNTIFS('Employee Mapping'!$J$10:$J$2009,$A231,'Employee Mapping'!$K$10:$K$2009,CL$134,'Employee Mapping'!$L$10:$L$2009,CL$136)/COUNTA('Employee Mapping'!$G$10:$G$2009),""))</f>
        <v/>
      </c>
      <c r="CM231" s="57">
        <f>IF(OR($A231="",CM$136=""),"",IFERROR(COUNTIFS('Employee Mapping'!$J$10:$J$2009,$A231,'Employee Mapping'!$K$10:$K$2009,CM$134,'Employee Mapping'!$L$10:$L$2009,CM$136)/COUNTA('Employee Mapping'!$G$10:$G$2009),""))</f>
        <v/>
      </c>
      <c r="CN231" s="57">
        <f>IF(OR($A231="",CN$136=""),"",IFERROR(COUNTIFS('Employee Mapping'!$J$10:$J$2009,$A231,'Employee Mapping'!$K$10:$K$2009,CN$134,'Employee Mapping'!$L$10:$L$2009,CN$136)/COUNTA('Employee Mapping'!$G$10:$G$2009),""))</f>
        <v/>
      </c>
      <c r="CO231" s="57">
        <f>IF(OR($A231="",CO$136=""),"",IFERROR(COUNTIFS('Employee Mapping'!$J$10:$J$2009,$A231,'Employee Mapping'!$K$10:$K$2009,CO$134,'Employee Mapping'!$L$10:$L$2009,CO$136)/COUNTA('Employee Mapping'!$G$10:$G$2009),""))</f>
        <v/>
      </c>
      <c r="CP231" s="57">
        <f>IF(OR($A231="",CP$136=""),"",IFERROR(COUNTIFS('Employee Mapping'!$J$10:$J$2009,$A231,'Employee Mapping'!$K$10:$K$2009,CP$134,'Employee Mapping'!$L$10:$L$2009,CP$136)/COUNTA('Employee Mapping'!$G$10:$G$2009),""))</f>
        <v/>
      </c>
      <c r="CQ231" s="57">
        <f>IF(OR($A231="",CQ$136=""),"",IFERROR(COUNTIFS('Employee Mapping'!$J$10:$J$2009,$A231,'Employee Mapping'!$K$10:$K$2009,CQ$134,'Employee Mapping'!$L$10:$L$2009,CQ$136)/COUNTA('Employee Mapping'!$G$10:$G$2009),""))</f>
        <v/>
      </c>
      <c r="CR231" s="57">
        <f>IF(OR($A231="",CR$136=""),"",IFERROR(COUNTIFS('Employee Mapping'!$J$10:$J$2009,$A231,'Employee Mapping'!$K$10:$K$2009,CR$134,'Employee Mapping'!$L$10:$L$2009,CR$136)/COUNTA('Employee Mapping'!$G$10:$G$2009),""))</f>
        <v/>
      </c>
      <c r="CS231" s="57">
        <f>IF(OR($A231="",CS$136=""),"",IFERROR(COUNTIFS('Employee Mapping'!$J$10:$J$2009,$A231,'Employee Mapping'!$K$10:$K$2009,CS$134,'Employee Mapping'!$L$10:$L$2009,CS$136)/COUNTA('Employee Mapping'!$G$10:$G$2009),""))</f>
        <v/>
      </c>
      <c r="CT231" s="57">
        <f>IF(OR($A231="",CT$136=""),"",IFERROR(COUNTIFS('Employee Mapping'!$J$10:$J$2009,$A231,'Employee Mapping'!$K$10:$K$2009,CT$134,'Employee Mapping'!$L$10:$L$2009,CT$136)/COUNTA('Employee Mapping'!$G$10:$G$2009),""))</f>
        <v/>
      </c>
      <c r="CU231" s="58">
        <f>IF($A231="","",SUM(C231:CT231))</f>
        <v/>
      </c>
    </row>
    <row r="232">
      <c r="A232">
        <f>IF(SETUP!$C243="","",SETUP!$C243)</f>
        <v/>
      </c>
      <c r="B232" s="9">
        <f>IF(SETUP!$C243="","",SETUP!$B243&amp;" / "&amp;SETUP!$D243)</f>
        <v/>
      </c>
      <c r="C232" s="57">
        <f>IF(OR($A232="",C$136=""),"",IFERROR(COUNTIFS('Employee Mapping'!$J$10:$J$2009,$A232,'Employee Mapping'!$K$10:$K$2009,C$134,'Employee Mapping'!$L$10:$L$2009,C$136)/COUNTA('Employee Mapping'!$G$10:$G$2009),""))</f>
        <v/>
      </c>
      <c r="D232" s="57">
        <f>IF(OR($A232="",D$136=""),"",IFERROR(COUNTIFS('Employee Mapping'!$J$10:$J$2009,$A232,'Employee Mapping'!$K$10:$K$2009,D$134,'Employee Mapping'!$L$10:$L$2009,D$136)/COUNTA('Employee Mapping'!$G$10:$G$2009),""))</f>
        <v/>
      </c>
      <c r="E232" s="57">
        <f>IF(OR($A232="",E$136=""),"",IFERROR(COUNTIFS('Employee Mapping'!$J$10:$J$2009,$A232,'Employee Mapping'!$K$10:$K$2009,E$134,'Employee Mapping'!$L$10:$L$2009,E$136)/COUNTA('Employee Mapping'!$G$10:$G$2009),""))</f>
        <v/>
      </c>
      <c r="F232" s="57">
        <f>IF(OR($A232="",F$136=""),"",IFERROR(COUNTIFS('Employee Mapping'!$J$10:$J$2009,$A232,'Employee Mapping'!$K$10:$K$2009,F$134,'Employee Mapping'!$L$10:$L$2009,F$136)/COUNTA('Employee Mapping'!$G$10:$G$2009),""))</f>
        <v/>
      </c>
      <c r="G232" s="57">
        <f>IF(OR($A232="",G$136=""),"",IFERROR(COUNTIFS('Employee Mapping'!$J$10:$J$2009,$A232,'Employee Mapping'!$K$10:$K$2009,G$134,'Employee Mapping'!$L$10:$L$2009,G$136)/COUNTA('Employee Mapping'!$G$10:$G$2009),""))</f>
        <v/>
      </c>
      <c r="H232" s="57">
        <f>IF(OR($A232="",H$136=""),"",IFERROR(COUNTIFS('Employee Mapping'!$J$10:$J$2009,$A232,'Employee Mapping'!$K$10:$K$2009,H$134,'Employee Mapping'!$L$10:$L$2009,H$136)/COUNTA('Employee Mapping'!$G$10:$G$2009),""))</f>
        <v/>
      </c>
      <c r="I232" s="57">
        <f>IF(OR($A232="",I$136=""),"",IFERROR(COUNTIFS('Employee Mapping'!$J$10:$J$2009,$A232,'Employee Mapping'!$K$10:$K$2009,I$134,'Employee Mapping'!$L$10:$L$2009,I$136)/COUNTA('Employee Mapping'!$G$10:$G$2009),""))</f>
        <v/>
      </c>
      <c r="J232" s="57">
        <f>IF(OR($A232="",J$136=""),"",IFERROR(COUNTIFS('Employee Mapping'!$J$10:$J$2009,$A232,'Employee Mapping'!$K$10:$K$2009,J$134,'Employee Mapping'!$L$10:$L$2009,J$136)/COUNTA('Employee Mapping'!$G$10:$G$2009),""))</f>
        <v/>
      </c>
      <c r="K232" s="57">
        <f>IF(OR($A232="",K$136=""),"",IFERROR(COUNTIFS('Employee Mapping'!$J$10:$J$2009,$A232,'Employee Mapping'!$K$10:$K$2009,K$134,'Employee Mapping'!$L$10:$L$2009,K$136)/COUNTA('Employee Mapping'!$G$10:$G$2009),""))</f>
        <v/>
      </c>
      <c r="L232" s="57">
        <f>IF(OR($A232="",L$136=""),"",IFERROR(COUNTIFS('Employee Mapping'!$J$10:$J$2009,$A232,'Employee Mapping'!$K$10:$K$2009,L$134,'Employee Mapping'!$L$10:$L$2009,L$136)/COUNTA('Employee Mapping'!$G$10:$G$2009),""))</f>
        <v/>
      </c>
      <c r="M232" s="57">
        <f>IF(OR($A232="",M$136=""),"",IFERROR(COUNTIFS('Employee Mapping'!$J$10:$J$2009,$A232,'Employee Mapping'!$K$10:$K$2009,M$134,'Employee Mapping'!$L$10:$L$2009,M$136)/COUNTA('Employee Mapping'!$G$10:$G$2009),""))</f>
        <v/>
      </c>
      <c r="N232" s="57">
        <f>IF(OR($A232="",N$136=""),"",IFERROR(COUNTIFS('Employee Mapping'!$J$10:$J$2009,$A232,'Employee Mapping'!$K$10:$K$2009,N$134,'Employee Mapping'!$L$10:$L$2009,N$136)/COUNTA('Employee Mapping'!$G$10:$G$2009),""))</f>
        <v/>
      </c>
      <c r="O232" s="57">
        <f>IF(OR($A232="",O$136=""),"",IFERROR(COUNTIFS('Employee Mapping'!$J$10:$J$2009,$A232,'Employee Mapping'!$K$10:$K$2009,O$134,'Employee Mapping'!$L$10:$L$2009,O$136)/COUNTA('Employee Mapping'!$G$10:$G$2009),""))</f>
        <v/>
      </c>
      <c r="P232" s="57">
        <f>IF(OR($A232="",P$136=""),"",IFERROR(COUNTIFS('Employee Mapping'!$J$10:$J$2009,$A232,'Employee Mapping'!$K$10:$K$2009,P$134,'Employee Mapping'!$L$10:$L$2009,P$136)/COUNTA('Employee Mapping'!$G$10:$G$2009),""))</f>
        <v/>
      </c>
      <c r="Q232" s="57">
        <f>IF(OR($A232="",Q$136=""),"",IFERROR(COUNTIFS('Employee Mapping'!$J$10:$J$2009,$A232,'Employee Mapping'!$K$10:$K$2009,Q$134,'Employee Mapping'!$L$10:$L$2009,Q$136)/COUNTA('Employee Mapping'!$G$10:$G$2009),""))</f>
        <v/>
      </c>
      <c r="R232" s="57">
        <f>IF(OR($A232="",R$136=""),"",IFERROR(COUNTIFS('Employee Mapping'!$J$10:$J$2009,$A232,'Employee Mapping'!$K$10:$K$2009,R$134,'Employee Mapping'!$L$10:$L$2009,R$136)/COUNTA('Employee Mapping'!$G$10:$G$2009),""))</f>
        <v/>
      </c>
      <c r="S232" s="57">
        <f>IF(OR($A232="",S$136=""),"",IFERROR(COUNTIFS('Employee Mapping'!$J$10:$J$2009,$A232,'Employee Mapping'!$K$10:$K$2009,S$134,'Employee Mapping'!$L$10:$L$2009,S$136)/COUNTA('Employee Mapping'!$G$10:$G$2009),""))</f>
        <v/>
      </c>
      <c r="T232" s="57">
        <f>IF(OR($A232="",T$136=""),"",IFERROR(COUNTIFS('Employee Mapping'!$J$10:$J$2009,$A232,'Employee Mapping'!$K$10:$K$2009,T$134,'Employee Mapping'!$L$10:$L$2009,T$136)/COUNTA('Employee Mapping'!$G$10:$G$2009),""))</f>
        <v/>
      </c>
      <c r="U232" s="57">
        <f>IF(OR($A232="",U$136=""),"",IFERROR(COUNTIFS('Employee Mapping'!$J$10:$J$2009,$A232,'Employee Mapping'!$K$10:$K$2009,U$134,'Employee Mapping'!$L$10:$L$2009,U$136)/COUNTA('Employee Mapping'!$G$10:$G$2009),""))</f>
        <v/>
      </c>
      <c r="V232" s="57">
        <f>IF(OR($A232="",V$136=""),"",IFERROR(COUNTIFS('Employee Mapping'!$J$10:$J$2009,$A232,'Employee Mapping'!$K$10:$K$2009,V$134,'Employee Mapping'!$L$10:$L$2009,V$136)/COUNTA('Employee Mapping'!$G$10:$G$2009),""))</f>
        <v/>
      </c>
      <c r="W232" s="57">
        <f>IF(OR($A232="",W$136=""),"",IFERROR(COUNTIFS('Employee Mapping'!$J$10:$J$2009,$A232,'Employee Mapping'!$K$10:$K$2009,W$134,'Employee Mapping'!$L$10:$L$2009,W$136)/COUNTA('Employee Mapping'!$G$10:$G$2009),""))</f>
        <v/>
      </c>
      <c r="X232" s="57">
        <f>IF(OR($A232="",X$136=""),"",IFERROR(COUNTIFS('Employee Mapping'!$J$10:$J$2009,$A232,'Employee Mapping'!$K$10:$K$2009,X$134,'Employee Mapping'!$L$10:$L$2009,X$136)/COUNTA('Employee Mapping'!$G$10:$G$2009),""))</f>
        <v/>
      </c>
      <c r="Y232" s="57">
        <f>IF(OR($A232="",Y$136=""),"",IFERROR(COUNTIFS('Employee Mapping'!$J$10:$J$2009,$A232,'Employee Mapping'!$K$10:$K$2009,Y$134,'Employee Mapping'!$L$10:$L$2009,Y$136)/COUNTA('Employee Mapping'!$G$10:$G$2009),""))</f>
        <v/>
      </c>
      <c r="Z232" s="57">
        <f>IF(OR($A232="",Z$136=""),"",IFERROR(COUNTIFS('Employee Mapping'!$J$10:$J$2009,$A232,'Employee Mapping'!$K$10:$K$2009,Z$134,'Employee Mapping'!$L$10:$L$2009,Z$136)/COUNTA('Employee Mapping'!$G$10:$G$2009),""))</f>
        <v/>
      </c>
      <c r="AA232" s="57">
        <f>IF(OR($A232="",AA$136=""),"",IFERROR(COUNTIFS('Employee Mapping'!$J$10:$J$2009,$A232,'Employee Mapping'!$K$10:$K$2009,AA$134,'Employee Mapping'!$L$10:$L$2009,AA$136)/COUNTA('Employee Mapping'!$G$10:$G$2009),""))</f>
        <v/>
      </c>
      <c r="AB232" s="57">
        <f>IF(OR($A232="",AB$136=""),"",IFERROR(COUNTIFS('Employee Mapping'!$J$10:$J$2009,$A232,'Employee Mapping'!$K$10:$K$2009,AB$134,'Employee Mapping'!$L$10:$L$2009,AB$136)/COUNTA('Employee Mapping'!$G$10:$G$2009),""))</f>
        <v/>
      </c>
      <c r="AC232" s="57">
        <f>IF(OR($A232="",AC$136=""),"",IFERROR(COUNTIFS('Employee Mapping'!$J$10:$J$2009,$A232,'Employee Mapping'!$K$10:$K$2009,AC$134,'Employee Mapping'!$L$10:$L$2009,AC$136)/COUNTA('Employee Mapping'!$G$10:$G$2009),""))</f>
        <v/>
      </c>
      <c r="AD232" s="57">
        <f>IF(OR($A232="",AD$136=""),"",IFERROR(COUNTIFS('Employee Mapping'!$J$10:$J$2009,$A232,'Employee Mapping'!$K$10:$K$2009,AD$134,'Employee Mapping'!$L$10:$L$2009,AD$136)/COUNTA('Employee Mapping'!$G$10:$G$2009),""))</f>
        <v/>
      </c>
      <c r="AE232" s="57">
        <f>IF(OR($A232="",AE$136=""),"",IFERROR(COUNTIFS('Employee Mapping'!$J$10:$J$2009,$A232,'Employee Mapping'!$K$10:$K$2009,AE$134,'Employee Mapping'!$L$10:$L$2009,AE$136)/COUNTA('Employee Mapping'!$G$10:$G$2009),""))</f>
        <v/>
      </c>
      <c r="AF232" s="57">
        <f>IF(OR($A232="",AF$136=""),"",IFERROR(COUNTIFS('Employee Mapping'!$J$10:$J$2009,$A232,'Employee Mapping'!$K$10:$K$2009,AF$134,'Employee Mapping'!$L$10:$L$2009,AF$136)/COUNTA('Employee Mapping'!$G$10:$G$2009),""))</f>
        <v/>
      </c>
      <c r="AG232" s="57">
        <f>IF(OR($A232="",AG$136=""),"",IFERROR(COUNTIFS('Employee Mapping'!$J$10:$J$2009,$A232,'Employee Mapping'!$K$10:$K$2009,AG$134,'Employee Mapping'!$L$10:$L$2009,AG$136)/COUNTA('Employee Mapping'!$G$10:$G$2009),""))</f>
        <v/>
      </c>
      <c r="AH232" s="57">
        <f>IF(OR($A232="",AH$136=""),"",IFERROR(COUNTIFS('Employee Mapping'!$J$10:$J$2009,$A232,'Employee Mapping'!$K$10:$K$2009,AH$134,'Employee Mapping'!$L$10:$L$2009,AH$136)/COUNTA('Employee Mapping'!$G$10:$G$2009),""))</f>
        <v/>
      </c>
      <c r="AI232" s="57">
        <f>IF(OR($A232="",AI$136=""),"",IFERROR(COUNTIFS('Employee Mapping'!$J$10:$J$2009,$A232,'Employee Mapping'!$K$10:$K$2009,AI$134,'Employee Mapping'!$L$10:$L$2009,AI$136)/COUNTA('Employee Mapping'!$G$10:$G$2009),""))</f>
        <v/>
      </c>
      <c r="AJ232" s="57">
        <f>IF(OR($A232="",AJ$136=""),"",IFERROR(COUNTIFS('Employee Mapping'!$J$10:$J$2009,$A232,'Employee Mapping'!$K$10:$K$2009,AJ$134,'Employee Mapping'!$L$10:$L$2009,AJ$136)/COUNTA('Employee Mapping'!$G$10:$G$2009),""))</f>
        <v/>
      </c>
      <c r="AK232" s="57">
        <f>IF(OR($A232="",AK$136=""),"",IFERROR(COUNTIFS('Employee Mapping'!$J$10:$J$2009,$A232,'Employee Mapping'!$K$10:$K$2009,AK$134,'Employee Mapping'!$L$10:$L$2009,AK$136)/COUNTA('Employee Mapping'!$G$10:$G$2009),""))</f>
        <v/>
      </c>
      <c r="AL232" s="57">
        <f>IF(OR($A232="",AL$136=""),"",IFERROR(COUNTIFS('Employee Mapping'!$J$10:$J$2009,$A232,'Employee Mapping'!$K$10:$K$2009,AL$134,'Employee Mapping'!$L$10:$L$2009,AL$136)/COUNTA('Employee Mapping'!$G$10:$G$2009),""))</f>
        <v/>
      </c>
      <c r="AM232" s="57">
        <f>IF(OR($A232="",AM$136=""),"",IFERROR(COUNTIFS('Employee Mapping'!$J$10:$J$2009,$A232,'Employee Mapping'!$K$10:$K$2009,AM$134,'Employee Mapping'!$L$10:$L$2009,AM$136)/COUNTA('Employee Mapping'!$G$10:$G$2009),""))</f>
        <v/>
      </c>
      <c r="AN232" s="57">
        <f>IF(OR($A232="",AN$136=""),"",IFERROR(COUNTIFS('Employee Mapping'!$J$10:$J$2009,$A232,'Employee Mapping'!$K$10:$K$2009,AN$134,'Employee Mapping'!$L$10:$L$2009,AN$136)/COUNTA('Employee Mapping'!$G$10:$G$2009),""))</f>
        <v/>
      </c>
      <c r="AO232" s="57">
        <f>IF(OR($A232="",AO$136=""),"",IFERROR(COUNTIFS('Employee Mapping'!$J$10:$J$2009,$A232,'Employee Mapping'!$K$10:$K$2009,AO$134,'Employee Mapping'!$L$10:$L$2009,AO$136)/COUNTA('Employee Mapping'!$G$10:$G$2009),""))</f>
        <v/>
      </c>
      <c r="AP232" s="57">
        <f>IF(OR($A232="",AP$136=""),"",IFERROR(COUNTIFS('Employee Mapping'!$J$10:$J$2009,$A232,'Employee Mapping'!$K$10:$K$2009,AP$134,'Employee Mapping'!$L$10:$L$2009,AP$136)/COUNTA('Employee Mapping'!$G$10:$G$2009),""))</f>
        <v/>
      </c>
      <c r="AQ232" s="57">
        <f>IF(OR($A232="",AQ$136=""),"",IFERROR(COUNTIFS('Employee Mapping'!$J$10:$J$2009,$A232,'Employee Mapping'!$K$10:$K$2009,AQ$134,'Employee Mapping'!$L$10:$L$2009,AQ$136)/COUNTA('Employee Mapping'!$G$10:$G$2009),""))</f>
        <v/>
      </c>
      <c r="AR232" s="57">
        <f>IF(OR($A232="",AR$136=""),"",IFERROR(COUNTIFS('Employee Mapping'!$J$10:$J$2009,$A232,'Employee Mapping'!$K$10:$K$2009,AR$134,'Employee Mapping'!$L$10:$L$2009,AR$136)/COUNTA('Employee Mapping'!$G$10:$G$2009),""))</f>
        <v/>
      </c>
      <c r="AS232" s="57">
        <f>IF(OR($A232="",AS$136=""),"",IFERROR(COUNTIFS('Employee Mapping'!$J$10:$J$2009,$A232,'Employee Mapping'!$K$10:$K$2009,AS$134,'Employee Mapping'!$L$10:$L$2009,AS$136)/COUNTA('Employee Mapping'!$G$10:$G$2009),""))</f>
        <v/>
      </c>
      <c r="AT232" s="57">
        <f>IF(OR($A232="",AT$136=""),"",IFERROR(COUNTIFS('Employee Mapping'!$J$10:$J$2009,$A232,'Employee Mapping'!$K$10:$K$2009,AT$134,'Employee Mapping'!$L$10:$L$2009,AT$136)/COUNTA('Employee Mapping'!$G$10:$G$2009),""))</f>
        <v/>
      </c>
      <c r="AU232" s="57">
        <f>IF(OR($A232="",AU$136=""),"",IFERROR(COUNTIFS('Employee Mapping'!$J$10:$J$2009,$A232,'Employee Mapping'!$K$10:$K$2009,AU$134,'Employee Mapping'!$L$10:$L$2009,AU$136)/COUNTA('Employee Mapping'!$G$10:$G$2009),""))</f>
        <v/>
      </c>
      <c r="AV232" s="57">
        <f>IF(OR($A232="",AV$136=""),"",IFERROR(COUNTIFS('Employee Mapping'!$J$10:$J$2009,$A232,'Employee Mapping'!$K$10:$K$2009,AV$134,'Employee Mapping'!$L$10:$L$2009,AV$136)/COUNTA('Employee Mapping'!$G$10:$G$2009),""))</f>
        <v/>
      </c>
      <c r="AW232" s="57">
        <f>IF(OR($A232="",AW$136=""),"",IFERROR(COUNTIFS('Employee Mapping'!$J$10:$J$2009,$A232,'Employee Mapping'!$K$10:$K$2009,AW$134,'Employee Mapping'!$L$10:$L$2009,AW$136)/COUNTA('Employee Mapping'!$G$10:$G$2009),""))</f>
        <v/>
      </c>
      <c r="AX232" s="57">
        <f>IF(OR($A232="",AX$136=""),"",IFERROR(COUNTIFS('Employee Mapping'!$J$10:$J$2009,$A232,'Employee Mapping'!$K$10:$K$2009,AX$134,'Employee Mapping'!$L$10:$L$2009,AX$136)/COUNTA('Employee Mapping'!$G$10:$G$2009),""))</f>
        <v/>
      </c>
      <c r="AY232" s="57">
        <f>IF(OR($A232="",AY$136=""),"",IFERROR(COUNTIFS('Employee Mapping'!$J$10:$J$2009,$A232,'Employee Mapping'!$K$10:$K$2009,AY$134,'Employee Mapping'!$L$10:$L$2009,AY$136)/COUNTA('Employee Mapping'!$G$10:$G$2009),""))</f>
        <v/>
      </c>
      <c r="AZ232" s="57">
        <f>IF(OR($A232="",AZ$136=""),"",IFERROR(COUNTIFS('Employee Mapping'!$J$10:$J$2009,$A232,'Employee Mapping'!$K$10:$K$2009,AZ$134,'Employee Mapping'!$L$10:$L$2009,AZ$136)/COUNTA('Employee Mapping'!$G$10:$G$2009),""))</f>
        <v/>
      </c>
      <c r="BA232" s="57">
        <f>IF(OR($A232="",BA$136=""),"",IFERROR(COUNTIFS('Employee Mapping'!$J$10:$J$2009,$A232,'Employee Mapping'!$K$10:$K$2009,BA$134,'Employee Mapping'!$L$10:$L$2009,BA$136)/COUNTA('Employee Mapping'!$G$10:$G$2009),""))</f>
        <v/>
      </c>
      <c r="BB232" s="57">
        <f>IF(OR($A232="",BB$136=""),"",IFERROR(COUNTIFS('Employee Mapping'!$J$10:$J$2009,$A232,'Employee Mapping'!$K$10:$K$2009,BB$134,'Employee Mapping'!$L$10:$L$2009,BB$136)/COUNTA('Employee Mapping'!$G$10:$G$2009),""))</f>
        <v/>
      </c>
      <c r="BC232" s="57">
        <f>IF(OR($A232="",BC$136=""),"",IFERROR(COUNTIFS('Employee Mapping'!$J$10:$J$2009,$A232,'Employee Mapping'!$K$10:$K$2009,BC$134,'Employee Mapping'!$L$10:$L$2009,BC$136)/COUNTA('Employee Mapping'!$G$10:$G$2009),""))</f>
        <v/>
      </c>
      <c r="BD232" s="57">
        <f>IF(OR($A232="",BD$136=""),"",IFERROR(COUNTIFS('Employee Mapping'!$J$10:$J$2009,$A232,'Employee Mapping'!$K$10:$K$2009,BD$134,'Employee Mapping'!$L$10:$L$2009,BD$136)/COUNTA('Employee Mapping'!$G$10:$G$2009),""))</f>
        <v/>
      </c>
      <c r="BE232" s="57">
        <f>IF(OR($A232="",BE$136=""),"",IFERROR(COUNTIFS('Employee Mapping'!$J$10:$J$2009,$A232,'Employee Mapping'!$K$10:$K$2009,BE$134,'Employee Mapping'!$L$10:$L$2009,BE$136)/COUNTA('Employee Mapping'!$G$10:$G$2009),""))</f>
        <v/>
      </c>
      <c r="BF232" s="57">
        <f>IF(OR($A232="",BF$136=""),"",IFERROR(COUNTIFS('Employee Mapping'!$J$10:$J$2009,$A232,'Employee Mapping'!$K$10:$K$2009,BF$134,'Employee Mapping'!$L$10:$L$2009,BF$136)/COUNTA('Employee Mapping'!$G$10:$G$2009),""))</f>
        <v/>
      </c>
      <c r="BG232" s="57">
        <f>IF(OR($A232="",BG$136=""),"",IFERROR(COUNTIFS('Employee Mapping'!$J$10:$J$2009,$A232,'Employee Mapping'!$K$10:$K$2009,BG$134,'Employee Mapping'!$L$10:$L$2009,BG$136)/COUNTA('Employee Mapping'!$G$10:$G$2009),""))</f>
        <v/>
      </c>
      <c r="BH232" s="57">
        <f>IF(OR($A232="",BH$136=""),"",IFERROR(COUNTIFS('Employee Mapping'!$J$10:$J$2009,$A232,'Employee Mapping'!$K$10:$K$2009,BH$134,'Employee Mapping'!$L$10:$L$2009,BH$136)/COUNTA('Employee Mapping'!$G$10:$G$2009),""))</f>
        <v/>
      </c>
      <c r="BI232" s="57">
        <f>IF(OR($A232="",BI$136=""),"",IFERROR(COUNTIFS('Employee Mapping'!$J$10:$J$2009,$A232,'Employee Mapping'!$K$10:$K$2009,BI$134,'Employee Mapping'!$L$10:$L$2009,BI$136)/COUNTA('Employee Mapping'!$G$10:$G$2009),""))</f>
        <v/>
      </c>
      <c r="BJ232" s="57">
        <f>IF(OR($A232="",BJ$136=""),"",IFERROR(COUNTIFS('Employee Mapping'!$J$10:$J$2009,$A232,'Employee Mapping'!$K$10:$K$2009,BJ$134,'Employee Mapping'!$L$10:$L$2009,BJ$136)/COUNTA('Employee Mapping'!$G$10:$G$2009),""))</f>
        <v/>
      </c>
      <c r="BK232" s="57">
        <f>IF(OR($A232="",BK$136=""),"",IFERROR(COUNTIFS('Employee Mapping'!$J$10:$J$2009,$A232,'Employee Mapping'!$K$10:$K$2009,BK$134,'Employee Mapping'!$L$10:$L$2009,BK$136)/COUNTA('Employee Mapping'!$G$10:$G$2009),""))</f>
        <v/>
      </c>
      <c r="BL232" s="57">
        <f>IF(OR($A232="",BL$136=""),"",IFERROR(COUNTIFS('Employee Mapping'!$J$10:$J$2009,$A232,'Employee Mapping'!$K$10:$K$2009,BL$134,'Employee Mapping'!$L$10:$L$2009,BL$136)/COUNTA('Employee Mapping'!$G$10:$G$2009),""))</f>
        <v/>
      </c>
      <c r="BM232" s="57">
        <f>IF(OR($A232="",BM$136=""),"",IFERROR(COUNTIFS('Employee Mapping'!$J$10:$J$2009,$A232,'Employee Mapping'!$K$10:$K$2009,BM$134,'Employee Mapping'!$L$10:$L$2009,BM$136)/COUNTA('Employee Mapping'!$G$10:$G$2009),""))</f>
        <v/>
      </c>
      <c r="BN232" s="57">
        <f>IF(OR($A232="",BN$136=""),"",IFERROR(COUNTIFS('Employee Mapping'!$J$10:$J$2009,$A232,'Employee Mapping'!$K$10:$K$2009,BN$134,'Employee Mapping'!$L$10:$L$2009,BN$136)/COUNTA('Employee Mapping'!$G$10:$G$2009),""))</f>
        <v/>
      </c>
      <c r="BO232" s="57">
        <f>IF(OR($A232="",BO$136=""),"",IFERROR(COUNTIFS('Employee Mapping'!$J$10:$J$2009,$A232,'Employee Mapping'!$K$10:$K$2009,BO$134,'Employee Mapping'!$L$10:$L$2009,BO$136)/COUNTA('Employee Mapping'!$G$10:$G$2009),""))</f>
        <v/>
      </c>
      <c r="BP232" s="57">
        <f>IF(OR($A232="",BP$136=""),"",IFERROR(COUNTIFS('Employee Mapping'!$J$10:$J$2009,$A232,'Employee Mapping'!$K$10:$K$2009,BP$134,'Employee Mapping'!$L$10:$L$2009,BP$136)/COUNTA('Employee Mapping'!$G$10:$G$2009),""))</f>
        <v/>
      </c>
      <c r="BQ232" s="57">
        <f>IF(OR($A232="",BQ$136=""),"",IFERROR(COUNTIFS('Employee Mapping'!$J$10:$J$2009,$A232,'Employee Mapping'!$K$10:$K$2009,BQ$134,'Employee Mapping'!$L$10:$L$2009,BQ$136)/COUNTA('Employee Mapping'!$G$10:$G$2009),""))</f>
        <v/>
      </c>
      <c r="BR232" s="57">
        <f>IF(OR($A232="",BR$136=""),"",IFERROR(COUNTIFS('Employee Mapping'!$J$10:$J$2009,$A232,'Employee Mapping'!$K$10:$K$2009,BR$134,'Employee Mapping'!$L$10:$L$2009,BR$136)/COUNTA('Employee Mapping'!$G$10:$G$2009),""))</f>
        <v/>
      </c>
      <c r="BS232" s="57">
        <f>IF(OR($A232="",BS$136=""),"",IFERROR(COUNTIFS('Employee Mapping'!$J$10:$J$2009,$A232,'Employee Mapping'!$K$10:$K$2009,BS$134,'Employee Mapping'!$L$10:$L$2009,BS$136)/COUNTA('Employee Mapping'!$G$10:$G$2009),""))</f>
        <v/>
      </c>
      <c r="BT232" s="57">
        <f>IF(OR($A232="",BT$136=""),"",IFERROR(COUNTIFS('Employee Mapping'!$J$10:$J$2009,$A232,'Employee Mapping'!$K$10:$K$2009,BT$134,'Employee Mapping'!$L$10:$L$2009,BT$136)/COUNTA('Employee Mapping'!$G$10:$G$2009),""))</f>
        <v/>
      </c>
      <c r="BU232" s="57">
        <f>IF(OR($A232="",BU$136=""),"",IFERROR(COUNTIFS('Employee Mapping'!$J$10:$J$2009,$A232,'Employee Mapping'!$K$10:$K$2009,BU$134,'Employee Mapping'!$L$10:$L$2009,BU$136)/COUNTA('Employee Mapping'!$G$10:$G$2009),""))</f>
        <v/>
      </c>
      <c r="BV232" s="57">
        <f>IF(OR($A232="",BV$136=""),"",IFERROR(COUNTIFS('Employee Mapping'!$J$10:$J$2009,$A232,'Employee Mapping'!$K$10:$K$2009,BV$134,'Employee Mapping'!$L$10:$L$2009,BV$136)/COUNTA('Employee Mapping'!$G$10:$G$2009),""))</f>
        <v/>
      </c>
      <c r="BW232" s="57">
        <f>IF(OR($A232="",BW$136=""),"",IFERROR(COUNTIFS('Employee Mapping'!$J$10:$J$2009,$A232,'Employee Mapping'!$K$10:$K$2009,BW$134,'Employee Mapping'!$L$10:$L$2009,BW$136)/COUNTA('Employee Mapping'!$G$10:$G$2009),""))</f>
        <v/>
      </c>
      <c r="BX232" s="57">
        <f>IF(OR($A232="",BX$136=""),"",IFERROR(COUNTIFS('Employee Mapping'!$J$10:$J$2009,$A232,'Employee Mapping'!$K$10:$K$2009,BX$134,'Employee Mapping'!$L$10:$L$2009,BX$136)/COUNTA('Employee Mapping'!$G$10:$G$2009),""))</f>
        <v/>
      </c>
      <c r="BY232" s="57">
        <f>IF(OR($A232="",BY$136=""),"",IFERROR(COUNTIFS('Employee Mapping'!$J$10:$J$2009,$A232,'Employee Mapping'!$K$10:$K$2009,BY$134,'Employee Mapping'!$L$10:$L$2009,BY$136)/COUNTA('Employee Mapping'!$G$10:$G$2009),""))</f>
        <v/>
      </c>
      <c r="BZ232" s="57">
        <f>IF(OR($A232="",BZ$136=""),"",IFERROR(COUNTIFS('Employee Mapping'!$J$10:$J$2009,$A232,'Employee Mapping'!$K$10:$K$2009,BZ$134,'Employee Mapping'!$L$10:$L$2009,BZ$136)/COUNTA('Employee Mapping'!$G$10:$G$2009),""))</f>
        <v/>
      </c>
      <c r="CA232" s="57">
        <f>IF(OR($A232="",CA$136=""),"",IFERROR(COUNTIFS('Employee Mapping'!$J$10:$J$2009,$A232,'Employee Mapping'!$K$10:$K$2009,CA$134,'Employee Mapping'!$L$10:$L$2009,CA$136)/COUNTA('Employee Mapping'!$G$10:$G$2009),""))</f>
        <v/>
      </c>
      <c r="CB232" s="57">
        <f>IF(OR($A232="",CB$136=""),"",IFERROR(COUNTIFS('Employee Mapping'!$J$10:$J$2009,$A232,'Employee Mapping'!$K$10:$K$2009,CB$134,'Employee Mapping'!$L$10:$L$2009,CB$136)/COUNTA('Employee Mapping'!$G$10:$G$2009),""))</f>
        <v/>
      </c>
      <c r="CC232" s="57">
        <f>IF(OR($A232="",CC$136=""),"",IFERROR(COUNTIFS('Employee Mapping'!$J$10:$J$2009,$A232,'Employee Mapping'!$K$10:$K$2009,CC$134,'Employee Mapping'!$L$10:$L$2009,CC$136)/COUNTA('Employee Mapping'!$G$10:$G$2009),""))</f>
        <v/>
      </c>
      <c r="CD232" s="57">
        <f>IF(OR($A232="",CD$136=""),"",IFERROR(COUNTIFS('Employee Mapping'!$J$10:$J$2009,$A232,'Employee Mapping'!$K$10:$K$2009,CD$134,'Employee Mapping'!$L$10:$L$2009,CD$136)/COUNTA('Employee Mapping'!$G$10:$G$2009),""))</f>
        <v/>
      </c>
      <c r="CE232" s="57">
        <f>IF(OR($A232="",CE$136=""),"",IFERROR(COUNTIFS('Employee Mapping'!$J$10:$J$2009,$A232,'Employee Mapping'!$K$10:$K$2009,CE$134,'Employee Mapping'!$L$10:$L$2009,CE$136)/COUNTA('Employee Mapping'!$G$10:$G$2009),""))</f>
        <v/>
      </c>
      <c r="CF232" s="57">
        <f>IF(OR($A232="",CF$136=""),"",IFERROR(COUNTIFS('Employee Mapping'!$J$10:$J$2009,$A232,'Employee Mapping'!$K$10:$K$2009,CF$134,'Employee Mapping'!$L$10:$L$2009,CF$136)/COUNTA('Employee Mapping'!$G$10:$G$2009),""))</f>
        <v/>
      </c>
      <c r="CG232" s="57">
        <f>IF(OR($A232="",CG$136=""),"",IFERROR(COUNTIFS('Employee Mapping'!$J$10:$J$2009,$A232,'Employee Mapping'!$K$10:$K$2009,CG$134,'Employee Mapping'!$L$10:$L$2009,CG$136)/COUNTA('Employee Mapping'!$G$10:$G$2009),""))</f>
        <v/>
      </c>
      <c r="CH232" s="57">
        <f>IF(OR($A232="",CH$136=""),"",IFERROR(COUNTIFS('Employee Mapping'!$J$10:$J$2009,$A232,'Employee Mapping'!$K$10:$K$2009,CH$134,'Employee Mapping'!$L$10:$L$2009,CH$136)/COUNTA('Employee Mapping'!$G$10:$G$2009),""))</f>
        <v/>
      </c>
      <c r="CI232" s="57">
        <f>IF(OR($A232="",CI$136=""),"",IFERROR(COUNTIFS('Employee Mapping'!$J$10:$J$2009,$A232,'Employee Mapping'!$K$10:$K$2009,CI$134,'Employee Mapping'!$L$10:$L$2009,CI$136)/COUNTA('Employee Mapping'!$G$10:$G$2009),""))</f>
        <v/>
      </c>
      <c r="CJ232" s="57">
        <f>IF(OR($A232="",CJ$136=""),"",IFERROR(COUNTIFS('Employee Mapping'!$J$10:$J$2009,$A232,'Employee Mapping'!$K$10:$K$2009,CJ$134,'Employee Mapping'!$L$10:$L$2009,CJ$136)/COUNTA('Employee Mapping'!$G$10:$G$2009),""))</f>
        <v/>
      </c>
      <c r="CK232" s="57">
        <f>IF(OR($A232="",CK$136=""),"",IFERROR(COUNTIFS('Employee Mapping'!$J$10:$J$2009,$A232,'Employee Mapping'!$K$10:$K$2009,CK$134,'Employee Mapping'!$L$10:$L$2009,CK$136)/COUNTA('Employee Mapping'!$G$10:$G$2009),""))</f>
        <v/>
      </c>
      <c r="CL232" s="57">
        <f>IF(OR($A232="",CL$136=""),"",IFERROR(COUNTIFS('Employee Mapping'!$J$10:$J$2009,$A232,'Employee Mapping'!$K$10:$K$2009,CL$134,'Employee Mapping'!$L$10:$L$2009,CL$136)/COUNTA('Employee Mapping'!$G$10:$G$2009),""))</f>
        <v/>
      </c>
      <c r="CM232" s="57">
        <f>IF(OR($A232="",CM$136=""),"",IFERROR(COUNTIFS('Employee Mapping'!$J$10:$J$2009,$A232,'Employee Mapping'!$K$10:$K$2009,CM$134,'Employee Mapping'!$L$10:$L$2009,CM$136)/COUNTA('Employee Mapping'!$G$10:$G$2009),""))</f>
        <v/>
      </c>
      <c r="CN232" s="57">
        <f>IF(OR($A232="",CN$136=""),"",IFERROR(COUNTIFS('Employee Mapping'!$J$10:$J$2009,$A232,'Employee Mapping'!$K$10:$K$2009,CN$134,'Employee Mapping'!$L$10:$L$2009,CN$136)/COUNTA('Employee Mapping'!$G$10:$G$2009),""))</f>
        <v/>
      </c>
      <c r="CO232" s="57">
        <f>IF(OR($A232="",CO$136=""),"",IFERROR(COUNTIFS('Employee Mapping'!$J$10:$J$2009,$A232,'Employee Mapping'!$K$10:$K$2009,CO$134,'Employee Mapping'!$L$10:$L$2009,CO$136)/COUNTA('Employee Mapping'!$G$10:$G$2009),""))</f>
        <v/>
      </c>
      <c r="CP232" s="57">
        <f>IF(OR($A232="",CP$136=""),"",IFERROR(COUNTIFS('Employee Mapping'!$J$10:$J$2009,$A232,'Employee Mapping'!$K$10:$K$2009,CP$134,'Employee Mapping'!$L$10:$L$2009,CP$136)/COUNTA('Employee Mapping'!$G$10:$G$2009),""))</f>
        <v/>
      </c>
      <c r="CQ232" s="57">
        <f>IF(OR($A232="",CQ$136=""),"",IFERROR(COUNTIFS('Employee Mapping'!$J$10:$J$2009,$A232,'Employee Mapping'!$K$10:$K$2009,CQ$134,'Employee Mapping'!$L$10:$L$2009,CQ$136)/COUNTA('Employee Mapping'!$G$10:$G$2009),""))</f>
        <v/>
      </c>
      <c r="CR232" s="57">
        <f>IF(OR($A232="",CR$136=""),"",IFERROR(COUNTIFS('Employee Mapping'!$J$10:$J$2009,$A232,'Employee Mapping'!$K$10:$K$2009,CR$134,'Employee Mapping'!$L$10:$L$2009,CR$136)/COUNTA('Employee Mapping'!$G$10:$G$2009),""))</f>
        <v/>
      </c>
      <c r="CS232" s="57">
        <f>IF(OR($A232="",CS$136=""),"",IFERROR(COUNTIFS('Employee Mapping'!$J$10:$J$2009,$A232,'Employee Mapping'!$K$10:$K$2009,CS$134,'Employee Mapping'!$L$10:$L$2009,CS$136)/COUNTA('Employee Mapping'!$G$10:$G$2009),""))</f>
        <v/>
      </c>
      <c r="CT232" s="57">
        <f>IF(OR($A232="",CT$136=""),"",IFERROR(COUNTIFS('Employee Mapping'!$J$10:$J$2009,$A232,'Employee Mapping'!$K$10:$K$2009,CT$134,'Employee Mapping'!$L$10:$L$2009,CT$136)/COUNTA('Employee Mapping'!$G$10:$G$2009),""))</f>
        <v/>
      </c>
      <c r="CU232" s="58">
        <f>IF($A232="","",SUM(C232:CT232))</f>
        <v/>
      </c>
    </row>
    <row r="233">
      <c r="A233">
        <f>IF(SETUP!$C244="","",SETUP!$C244)</f>
        <v/>
      </c>
      <c r="B233" s="9">
        <f>IF(SETUP!$C244="","",SETUP!$B244&amp;" / "&amp;SETUP!$D244)</f>
        <v/>
      </c>
      <c r="C233" s="57">
        <f>IF(OR($A233="",C$136=""),"",IFERROR(COUNTIFS('Employee Mapping'!$J$10:$J$2009,$A233,'Employee Mapping'!$K$10:$K$2009,C$134,'Employee Mapping'!$L$10:$L$2009,C$136)/COUNTA('Employee Mapping'!$G$10:$G$2009),""))</f>
        <v/>
      </c>
      <c r="D233" s="57">
        <f>IF(OR($A233="",D$136=""),"",IFERROR(COUNTIFS('Employee Mapping'!$J$10:$J$2009,$A233,'Employee Mapping'!$K$10:$K$2009,D$134,'Employee Mapping'!$L$10:$L$2009,D$136)/COUNTA('Employee Mapping'!$G$10:$G$2009),""))</f>
        <v/>
      </c>
      <c r="E233" s="57">
        <f>IF(OR($A233="",E$136=""),"",IFERROR(COUNTIFS('Employee Mapping'!$J$10:$J$2009,$A233,'Employee Mapping'!$K$10:$K$2009,E$134,'Employee Mapping'!$L$10:$L$2009,E$136)/COUNTA('Employee Mapping'!$G$10:$G$2009),""))</f>
        <v/>
      </c>
      <c r="F233" s="57">
        <f>IF(OR($A233="",F$136=""),"",IFERROR(COUNTIFS('Employee Mapping'!$J$10:$J$2009,$A233,'Employee Mapping'!$K$10:$K$2009,F$134,'Employee Mapping'!$L$10:$L$2009,F$136)/COUNTA('Employee Mapping'!$G$10:$G$2009),""))</f>
        <v/>
      </c>
      <c r="G233" s="57">
        <f>IF(OR($A233="",G$136=""),"",IFERROR(COUNTIFS('Employee Mapping'!$J$10:$J$2009,$A233,'Employee Mapping'!$K$10:$K$2009,G$134,'Employee Mapping'!$L$10:$L$2009,G$136)/COUNTA('Employee Mapping'!$G$10:$G$2009),""))</f>
        <v/>
      </c>
      <c r="H233" s="57">
        <f>IF(OR($A233="",H$136=""),"",IFERROR(COUNTIFS('Employee Mapping'!$J$10:$J$2009,$A233,'Employee Mapping'!$K$10:$K$2009,H$134,'Employee Mapping'!$L$10:$L$2009,H$136)/COUNTA('Employee Mapping'!$G$10:$G$2009),""))</f>
        <v/>
      </c>
      <c r="I233" s="57">
        <f>IF(OR($A233="",I$136=""),"",IFERROR(COUNTIFS('Employee Mapping'!$J$10:$J$2009,$A233,'Employee Mapping'!$K$10:$K$2009,I$134,'Employee Mapping'!$L$10:$L$2009,I$136)/COUNTA('Employee Mapping'!$G$10:$G$2009),""))</f>
        <v/>
      </c>
      <c r="J233" s="57">
        <f>IF(OR($A233="",J$136=""),"",IFERROR(COUNTIFS('Employee Mapping'!$J$10:$J$2009,$A233,'Employee Mapping'!$K$10:$K$2009,J$134,'Employee Mapping'!$L$10:$L$2009,J$136)/COUNTA('Employee Mapping'!$G$10:$G$2009),""))</f>
        <v/>
      </c>
      <c r="K233" s="57">
        <f>IF(OR($A233="",K$136=""),"",IFERROR(COUNTIFS('Employee Mapping'!$J$10:$J$2009,$A233,'Employee Mapping'!$K$10:$K$2009,K$134,'Employee Mapping'!$L$10:$L$2009,K$136)/COUNTA('Employee Mapping'!$G$10:$G$2009),""))</f>
        <v/>
      </c>
      <c r="L233" s="57">
        <f>IF(OR($A233="",L$136=""),"",IFERROR(COUNTIFS('Employee Mapping'!$J$10:$J$2009,$A233,'Employee Mapping'!$K$10:$K$2009,L$134,'Employee Mapping'!$L$10:$L$2009,L$136)/COUNTA('Employee Mapping'!$G$10:$G$2009),""))</f>
        <v/>
      </c>
      <c r="M233" s="57">
        <f>IF(OR($A233="",M$136=""),"",IFERROR(COUNTIFS('Employee Mapping'!$J$10:$J$2009,$A233,'Employee Mapping'!$K$10:$K$2009,M$134,'Employee Mapping'!$L$10:$L$2009,M$136)/COUNTA('Employee Mapping'!$G$10:$G$2009),""))</f>
        <v/>
      </c>
      <c r="N233" s="57">
        <f>IF(OR($A233="",N$136=""),"",IFERROR(COUNTIFS('Employee Mapping'!$J$10:$J$2009,$A233,'Employee Mapping'!$K$10:$K$2009,N$134,'Employee Mapping'!$L$10:$L$2009,N$136)/COUNTA('Employee Mapping'!$G$10:$G$2009),""))</f>
        <v/>
      </c>
      <c r="O233" s="57">
        <f>IF(OR($A233="",O$136=""),"",IFERROR(COUNTIFS('Employee Mapping'!$J$10:$J$2009,$A233,'Employee Mapping'!$K$10:$K$2009,O$134,'Employee Mapping'!$L$10:$L$2009,O$136)/COUNTA('Employee Mapping'!$G$10:$G$2009),""))</f>
        <v/>
      </c>
      <c r="P233" s="57">
        <f>IF(OR($A233="",P$136=""),"",IFERROR(COUNTIFS('Employee Mapping'!$J$10:$J$2009,$A233,'Employee Mapping'!$K$10:$K$2009,P$134,'Employee Mapping'!$L$10:$L$2009,P$136)/COUNTA('Employee Mapping'!$G$10:$G$2009),""))</f>
        <v/>
      </c>
      <c r="Q233" s="57">
        <f>IF(OR($A233="",Q$136=""),"",IFERROR(COUNTIFS('Employee Mapping'!$J$10:$J$2009,$A233,'Employee Mapping'!$K$10:$K$2009,Q$134,'Employee Mapping'!$L$10:$L$2009,Q$136)/COUNTA('Employee Mapping'!$G$10:$G$2009),""))</f>
        <v/>
      </c>
      <c r="R233" s="57">
        <f>IF(OR($A233="",R$136=""),"",IFERROR(COUNTIFS('Employee Mapping'!$J$10:$J$2009,$A233,'Employee Mapping'!$K$10:$K$2009,R$134,'Employee Mapping'!$L$10:$L$2009,R$136)/COUNTA('Employee Mapping'!$G$10:$G$2009),""))</f>
        <v/>
      </c>
      <c r="S233" s="57">
        <f>IF(OR($A233="",S$136=""),"",IFERROR(COUNTIFS('Employee Mapping'!$J$10:$J$2009,$A233,'Employee Mapping'!$K$10:$K$2009,S$134,'Employee Mapping'!$L$10:$L$2009,S$136)/COUNTA('Employee Mapping'!$G$10:$G$2009),""))</f>
        <v/>
      </c>
      <c r="T233" s="57">
        <f>IF(OR($A233="",T$136=""),"",IFERROR(COUNTIFS('Employee Mapping'!$J$10:$J$2009,$A233,'Employee Mapping'!$K$10:$K$2009,T$134,'Employee Mapping'!$L$10:$L$2009,T$136)/COUNTA('Employee Mapping'!$G$10:$G$2009),""))</f>
        <v/>
      </c>
      <c r="U233" s="57">
        <f>IF(OR($A233="",U$136=""),"",IFERROR(COUNTIFS('Employee Mapping'!$J$10:$J$2009,$A233,'Employee Mapping'!$K$10:$K$2009,U$134,'Employee Mapping'!$L$10:$L$2009,U$136)/COUNTA('Employee Mapping'!$G$10:$G$2009),""))</f>
        <v/>
      </c>
      <c r="V233" s="57">
        <f>IF(OR($A233="",V$136=""),"",IFERROR(COUNTIFS('Employee Mapping'!$J$10:$J$2009,$A233,'Employee Mapping'!$K$10:$K$2009,V$134,'Employee Mapping'!$L$10:$L$2009,V$136)/COUNTA('Employee Mapping'!$G$10:$G$2009),""))</f>
        <v/>
      </c>
      <c r="W233" s="57">
        <f>IF(OR($A233="",W$136=""),"",IFERROR(COUNTIFS('Employee Mapping'!$J$10:$J$2009,$A233,'Employee Mapping'!$K$10:$K$2009,W$134,'Employee Mapping'!$L$10:$L$2009,W$136)/COUNTA('Employee Mapping'!$G$10:$G$2009),""))</f>
        <v/>
      </c>
      <c r="X233" s="57">
        <f>IF(OR($A233="",X$136=""),"",IFERROR(COUNTIFS('Employee Mapping'!$J$10:$J$2009,$A233,'Employee Mapping'!$K$10:$K$2009,X$134,'Employee Mapping'!$L$10:$L$2009,X$136)/COUNTA('Employee Mapping'!$G$10:$G$2009),""))</f>
        <v/>
      </c>
      <c r="Y233" s="57">
        <f>IF(OR($A233="",Y$136=""),"",IFERROR(COUNTIFS('Employee Mapping'!$J$10:$J$2009,$A233,'Employee Mapping'!$K$10:$K$2009,Y$134,'Employee Mapping'!$L$10:$L$2009,Y$136)/COUNTA('Employee Mapping'!$G$10:$G$2009),""))</f>
        <v/>
      </c>
      <c r="Z233" s="57">
        <f>IF(OR($A233="",Z$136=""),"",IFERROR(COUNTIFS('Employee Mapping'!$J$10:$J$2009,$A233,'Employee Mapping'!$K$10:$K$2009,Z$134,'Employee Mapping'!$L$10:$L$2009,Z$136)/COUNTA('Employee Mapping'!$G$10:$G$2009),""))</f>
        <v/>
      </c>
      <c r="AA233" s="57">
        <f>IF(OR($A233="",AA$136=""),"",IFERROR(COUNTIFS('Employee Mapping'!$J$10:$J$2009,$A233,'Employee Mapping'!$K$10:$K$2009,AA$134,'Employee Mapping'!$L$10:$L$2009,AA$136)/COUNTA('Employee Mapping'!$G$10:$G$2009),""))</f>
        <v/>
      </c>
      <c r="AB233" s="57">
        <f>IF(OR($A233="",AB$136=""),"",IFERROR(COUNTIFS('Employee Mapping'!$J$10:$J$2009,$A233,'Employee Mapping'!$K$10:$K$2009,AB$134,'Employee Mapping'!$L$10:$L$2009,AB$136)/COUNTA('Employee Mapping'!$G$10:$G$2009),""))</f>
        <v/>
      </c>
      <c r="AC233" s="57">
        <f>IF(OR($A233="",AC$136=""),"",IFERROR(COUNTIFS('Employee Mapping'!$J$10:$J$2009,$A233,'Employee Mapping'!$K$10:$K$2009,AC$134,'Employee Mapping'!$L$10:$L$2009,AC$136)/COUNTA('Employee Mapping'!$G$10:$G$2009),""))</f>
        <v/>
      </c>
      <c r="AD233" s="57">
        <f>IF(OR($A233="",AD$136=""),"",IFERROR(COUNTIFS('Employee Mapping'!$J$10:$J$2009,$A233,'Employee Mapping'!$K$10:$K$2009,AD$134,'Employee Mapping'!$L$10:$L$2009,AD$136)/COUNTA('Employee Mapping'!$G$10:$G$2009),""))</f>
        <v/>
      </c>
      <c r="AE233" s="57">
        <f>IF(OR($A233="",AE$136=""),"",IFERROR(COUNTIFS('Employee Mapping'!$J$10:$J$2009,$A233,'Employee Mapping'!$K$10:$K$2009,AE$134,'Employee Mapping'!$L$10:$L$2009,AE$136)/COUNTA('Employee Mapping'!$G$10:$G$2009),""))</f>
        <v/>
      </c>
      <c r="AF233" s="57">
        <f>IF(OR($A233="",AF$136=""),"",IFERROR(COUNTIFS('Employee Mapping'!$J$10:$J$2009,$A233,'Employee Mapping'!$K$10:$K$2009,AF$134,'Employee Mapping'!$L$10:$L$2009,AF$136)/COUNTA('Employee Mapping'!$G$10:$G$2009),""))</f>
        <v/>
      </c>
      <c r="AG233" s="57">
        <f>IF(OR($A233="",AG$136=""),"",IFERROR(COUNTIFS('Employee Mapping'!$J$10:$J$2009,$A233,'Employee Mapping'!$K$10:$K$2009,AG$134,'Employee Mapping'!$L$10:$L$2009,AG$136)/COUNTA('Employee Mapping'!$G$10:$G$2009),""))</f>
        <v/>
      </c>
      <c r="AH233" s="57">
        <f>IF(OR($A233="",AH$136=""),"",IFERROR(COUNTIFS('Employee Mapping'!$J$10:$J$2009,$A233,'Employee Mapping'!$K$10:$K$2009,AH$134,'Employee Mapping'!$L$10:$L$2009,AH$136)/COUNTA('Employee Mapping'!$G$10:$G$2009),""))</f>
        <v/>
      </c>
      <c r="AI233" s="57">
        <f>IF(OR($A233="",AI$136=""),"",IFERROR(COUNTIFS('Employee Mapping'!$J$10:$J$2009,$A233,'Employee Mapping'!$K$10:$K$2009,AI$134,'Employee Mapping'!$L$10:$L$2009,AI$136)/COUNTA('Employee Mapping'!$G$10:$G$2009),""))</f>
        <v/>
      </c>
      <c r="AJ233" s="57">
        <f>IF(OR($A233="",AJ$136=""),"",IFERROR(COUNTIFS('Employee Mapping'!$J$10:$J$2009,$A233,'Employee Mapping'!$K$10:$K$2009,AJ$134,'Employee Mapping'!$L$10:$L$2009,AJ$136)/COUNTA('Employee Mapping'!$G$10:$G$2009),""))</f>
        <v/>
      </c>
      <c r="AK233" s="57">
        <f>IF(OR($A233="",AK$136=""),"",IFERROR(COUNTIFS('Employee Mapping'!$J$10:$J$2009,$A233,'Employee Mapping'!$K$10:$K$2009,AK$134,'Employee Mapping'!$L$10:$L$2009,AK$136)/COUNTA('Employee Mapping'!$G$10:$G$2009),""))</f>
        <v/>
      </c>
      <c r="AL233" s="57">
        <f>IF(OR($A233="",AL$136=""),"",IFERROR(COUNTIFS('Employee Mapping'!$J$10:$J$2009,$A233,'Employee Mapping'!$K$10:$K$2009,AL$134,'Employee Mapping'!$L$10:$L$2009,AL$136)/COUNTA('Employee Mapping'!$G$10:$G$2009),""))</f>
        <v/>
      </c>
      <c r="AM233" s="57">
        <f>IF(OR($A233="",AM$136=""),"",IFERROR(COUNTIFS('Employee Mapping'!$J$10:$J$2009,$A233,'Employee Mapping'!$K$10:$K$2009,AM$134,'Employee Mapping'!$L$10:$L$2009,AM$136)/COUNTA('Employee Mapping'!$G$10:$G$2009),""))</f>
        <v/>
      </c>
      <c r="AN233" s="57">
        <f>IF(OR($A233="",AN$136=""),"",IFERROR(COUNTIFS('Employee Mapping'!$J$10:$J$2009,$A233,'Employee Mapping'!$K$10:$K$2009,AN$134,'Employee Mapping'!$L$10:$L$2009,AN$136)/COUNTA('Employee Mapping'!$G$10:$G$2009),""))</f>
        <v/>
      </c>
      <c r="AO233" s="57">
        <f>IF(OR($A233="",AO$136=""),"",IFERROR(COUNTIFS('Employee Mapping'!$J$10:$J$2009,$A233,'Employee Mapping'!$K$10:$K$2009,AO$134,'Employee Mapping'!$L$10:$L$2009,AO$136)/COUNTA('Employee Mapping'!$G$10:$G$2009),""))</f>
        <v/>
      </c>
      <c r="AP233" s="57">
        <f>IF(OR($A233="",AP$136=""),"",IFERROR(COUNTIFS('Employee Mapping'!$J$10:$J$2009,$A233,'Employee Mapping'!$K$10:$K$2009,AP$134,'Employee Mapping'!$L$10:$L$2009,AP$136)/COUNTA('Employee Mapping'!$G$10:$G$2009),""))</f>
        <v/>
      </c>
      <c r="AQ233" s="57">
        <f>IF(OR($A233="",AQ$136=""),"",IFERROR(COUNTIFS('Employee Mapping'!$J$10:$J$2009,$A233,'Employee Mapping'!$K$10:$K$2009,AQ$134,'Employee Mapping'!$L$10:$L$2009,AQ$136)/COUNTA('Employee Mapping'!$G$10:$G$2009),""))</f>
        <v/>
      </c>
      <c r="AR233" s="57">
        <f>IF(OR($A233="",AR$136=""),"",IFERROR(COUNTIFS('Employee Mapping'!$J$10:$J$2009,$A233,'Employee Mapping'!$K$10:$K$2009,AR$134,'Employee Mapping'!$L$10:$L$2009,AR$136)/COUNTA('Employee Mapping'!$G$10:$G$2009),""))</f>
        <v/>
      </c>
      <c r="AS233" s="57">
        <f>IF(OR($A233="",AS$136=""),"",IFERROR(COUNTIFS('Employee Mapping'!$J$10:$J$2009,$A233,'Employee Mapping'!$K$10:$K$2009,AS$134,'Employee Mapping'!$L$10:$L$2009,AS$136)/COUNTA('Employee Mapping'!$G$10:$G$2009),""))</f>
        <v/>
      </c>
      <c r="AT233" s="57">
        <f>IF(OR($A233="",AT$136=""),"",IFERROR(COUNTIFS('Employee Mapping'!$J$10:$J$2009,$A233,'Employee Mapping'!$K$10:$K$2009,AT$134,'Employee Mapping'!$L$10:$L$2009,AT$136)/COUNTA('Employee Mapping'!$G$10:$G$2009),""))</f>
        <v/>
      </c>
      <c r="AU233" s="57">
        <f>IF(OR($A233="",AU$136=""),"",IFERROR(COUNTIFS('Employee Mapping'!$J$10:$J$2009,$A233,'Employee Mapping'!$K$10:$K$2009,AU$134,'Employee Mapping'!$L$10:$L$2009,AU$136)/COUNTA('Employee Mapping'!$G$10:$G$2009),""))</f>
        <v/>
      </c>
      <c r="AV233" s="57">
        <f>IF(OR($A233="",AV$136=""),"",IFERROR(COUNTIFS('Employee Mapping'!$J$10:$J$2009,$A233,'Employee Mapping'!$K$10:$K$2009,AV$134,'Employee Mapping'!$L$10:$L$2009,AV$136)/COUNTA('Employee Mapping'!$G$10:$G$2009),""))</f>
        <v/>
      </c>
      <c r="AW233" s="57">
        <f>IF(OR($A233="",AW$136=""),"",IFERROR(COUNTIFS('Employee Mapping'!$J$10:$J$2009,$A233,'Employee Mapping'!$K$10:$K$2009,AW$134,'Employee Mapping'!$L$10:$L$2009,AW$136)/COUNTA('Employee Mapping'!$G$10:$G$2009),""))</f>
        <v/>
      </c>
      <c r="AX233" s="57">
        <f>IF(OR($A233="",AX$136=""),"",IFERROR(COUNTIFS('Employee Mapping'!$J$10:$J$2009,$A233,'Employee Mapping'!$K$10:$K$2009,AX$134,'Employee Mapping'!$L$10:$L$2009,AX$136)/COUNTA('Employee Mapping'!$G$10:$G$2009),""))</f>
        <v/>
      </c>
      <c r="AY233" s="57">
        <f>IF(OR($A233="",AY$136=""),"",IFERROR(COUNTIFS('Employee Mapping'!$J$10:$J$2009,$A233,'Employee Mapping'!$K$10:$K$2009,AY$134,'Employee Mapping'!$L$10:$L$2009,AY$136)/COUNTA('Employee Mapping'!$G$10:$G$2009),""))</f>
        <v/>
      </c>
      <c r="AZ233" s="57">
        <f>IF(OR($A233="",AZ$136=""),"",IFERROR(COUNTIFS('Employee Mapping'!$J$10:$J$2009,$A233,'Employee Mapping'!$K$10:$K$2009,AZ$134,'Employee Mapping'!$L$10:$L$2009,AZ$136)/COUNTA('Employee Mapping'!$G$10:$G$2009),""))</f>
        <v/>
      </c>
      <c r="BA233" s="57">
        <f>IF(OR($A233="",BA$136=""),"",IFERROR(COUNTIFS('Employee Mapping'!$J$10:$J$2009,$A233,'Employee Mapping'!$K$10:$K$2009,BA$134,'Employee Mapping'!$L$10:$L$2009,BA$136)/COUNTA('Employee Mapping'!$G$10:$G$2009),""))</f>
        <v/>
      </c>
      <c r="BB233" s="57">
        <f>IF(OR($A233="",BB$136=""),"",IFERROR(COUNTIFS('Employee Mapping'!$J$10:$J$2009,$A233,'Employee Mapping'!$K$10:$K$2009,BB$134,'Employee Mapping'!$L$10:$L$2009,BB$136)/COUNTA('Employee Mapping'!$G$10:$G$2009),""))</f>
        <v/>
      </c>
      <c r="BC233" s="57">
        <f>IF(OR($A233="",BC$136=""),"",IFERROR(COUNTIFS('Employee Mapping'!$J$10:$J$2009,$A233,'Employee Mapping'!$K$10:$K$2009,BC$134,'Employee Mapping'!$L$10:$L$2009,BC$136)/COUNTA('Employee Mapping'!$G$10:$G$2009),""))</f>
        <v/>
      </c>
      <c r="BD233" s="57">
        <f>IF(OR($A233="",BD$136=""),"",IFERROR(COUNTIFS('Employee Mapping'!$J$10:$J$2009,$A233,'Employee Mapping'!$K$10:$K$2009,BD$134,'Employee Mapping'!$L$10:$L$2009,BD$136)/COUNTA('Employee Mapping'!$G$10:$G$2009),""))</f>
        <v/>
      </c>
      <c r="BE233" s="57">
        <f>IF(OR($A233="",BE$136=""),"",IFERROR(COUNTIFS('Employee Mapping'!$J$10:$J$2009,$A233,'Employee Mapping'!$K$10:$K$2009,BE$134,'Employee Mapping'!$L$10:$L$2009,BE$136)/COUNTA('Employee Mapping'!$G$10:$G$2009),""))</f>
        <v/>
      </c>
      <c r="BF233" s="57">
        <f>IF(OR($A233="",BF$136=""),"",IFERROR(COUNTIFS('Employee Mapping'!$J$10:$J$2009,$A233,'Employee Mapping'!$K$10:$K$2009,BF$134,'Employee Mapping'!$L$10:$L$2009,BF$136)/COUNTA('Employee Mapping'!$G$10:$G$2009),""))</f>
        <v/>
      </c>
      <c r="BG233" s="57">
        <f>IF(OR($A233="",BG$136=""),"",IFERROR(COUNTIFS('Employee Mapping'!$J$10:$J$2009,$A233,'Employee Mapping'!$K$10:$K$2009,BG$134,'Employee Mapping'!$L$10:$L$2009,BG$136)/COUNTA('Employee Mapping'!$G$10:$G$2009),""))</f>
        <v/>
      </c>
      <c r="BH233" s="57">
        <f>IF(OR($A233="",BH$136=""),"",IFERROR(COUNTIFS('Employee Mapping'!$J$10:$J$2009,$A233,'Employee Mapping'!$K$10:$K$2009,BH$134,'Employee Mapping'!$L$10:$L$2009,BH$136)/COUNTA('Employee Mapping'!$G$10:$G$2009),""))</f>
        <v/>
      </c>
      <c r="BI233" s="57">
        <f>IF(OR($A233="",BI$136=""),"",IFERROR(COUNTIFS('Employee Mapping'!$J$10:$J$2009,$A233,'Employee Mapping'!$K$10:$K$2009,BI$134,'Employee Mapping'!$L$10:$L$2009,BI$136)/COUNTA('Employee Mapping'!$G$10:$G$2009),""))</f>
        <v/>
      </c>
      <c r="BJ233" s="57">
        <f>IF(OR($A233="",BJ$136=""),"",IFERROR(COUNTIFS('Employee Mapping'!$J$10:$J$2009,$A233,'Employee Mapping'!$K$10:$K$2009,BJ$134,'Employee Mapping'!$L$10:$L$2009,BJ$136)/COUNTA('Employee Mapping'!$G$10:$G$2009),""))</f>
        <v/>
      </c>
      <c r="BK233" s="57">
        <f>IF(OR($A233="",BK$136=""),"",IFERROR(COUNTIFS('Employee Mapping'!$J$10:$J$2009,$A233,'Employee Mapping'!$K$10:$K$2009,BK$134,'Employee Mapping'!$L$10:$L$2009,BK$136)/COUNTA('Employee Mapping'!$G$10:$G$2009),""))</f>
        <v/>
      </c>
      <c r="BL233" s="57">
        <f>IF(OR($A233="",BL$136=""),"",IFERROR(COUNTIFS('Employee Mapping'!$J$10:$J$2009,$A233,'Employee Mapping'!$K$10:$K$2009,BL$134,'Employee Mapping'!$L$10:$L$2009,BL$136)/COUNTA('Employee Mapping'!$G$10:$G$2009),""))</f>
        <v/>
      </c>
      <c r="BM233" s="57">
        <f>IF(OR($A233="",BM$136=""),"",IFERROR(COUNTIFS('Employee Mapping'!$J$10:$J$2009,$A233,'Employee Mapping'!$K$10:$K$2009,BM$134,'Employee Mapping'!$L$10:$L$2009,BM$136)/COUNTA('Employee Mapping'!$G$10:$G$2009),""))</f>
        <v/>
      </c>
      <c r="BN233" s="57">
        <f>IF(OR($A233="",BN$136=""),"",IFERROR(COUNTIFS('Employee Mapping'!$J$10:$J$2009,$A233,'Employee Mapping'!$K$10:$K$2009,BN$134,'Employee Mapping'!$L$10:$L$2009,BN$136)/COUNTA('Employee Mapping'!$G$10:$G$2009),""))</f>
        <v/>
      </c>
      <c r="BO233" s="57">
        <f>IF(OR($A233="",BO$136=""),"",IFERROR(COUNTIFS('Employee Mapping'!$J$10:$J$2009,$A233,'Employee Mapping'!$K$10:$K$2009,BO$134,'Employee Mapping'!$L$10:$L$2009,BO$136)/COUNTA('Employee Mapping'!$G$10:$G$2009),""))</f>
        <v/>
      </c>
      <c r="BP233" s="57">
        <f>IF(OR($A233="",BP$136=""),"",IFERROR(COUNTIFS('Employee Mapping'!$J$10:$J$2009,$A233,'Employee Mapping'!$K$10:$K$2009,BP$134,'Employee Mapping'!$L$10:$L$2009,BP$136)/COUNTA('Employee Mapping'!$G$10:$G$2009),""))</f>
        <v/>
      </c>
      <c r="BQ233" s="57">
        <f>IF(OR($A233="",BQ$136=""),"",IFERROR(COUNTIFS('Employee Mapping'!$J$10:$J$2009,$A233,'Employee Mapping'!$K$10:$K$2009,BQ$134,'Employee Mapping'!$L$10:$L$2009,BQ$136)/COUNTA('Employee Mapping'!$G$10:$G$2009),""))</f>
        <v/>
      </c>
      <c r="BR233" s="57">
        <f>IF(OR($A233="",BR$136=""),"",IFERROR(COUNTIFS('Employee Mapping'!$J$10:$J$2009,$A233,'Employee Mapping'!$K$10:$K$2009,BR$134,'Employee Mapping'!$L$10:$L$2009,BR$136)/COUNTA('Employee Mapping'!$G$10:$G$2009),""))</f>
        <v/>
      </c>
      <c r="BS233" s="57">
        <f>IF(OR($A233="",BS$136=""),"",IFERROR(COUNTIFS('Employee Mapping'!$J$10:$J$2009,$A233,'Employee Mapping'!$K$10:$K$2009,BS$134,'Employee Mapping'!$L$10:$L$2009,BS$136)/COUNTA('Employee Mapping'!$G$10:$G$2009),""))</f>
        <v/>
      </c>
      <c r="BT233" s="57">
        <f>IF(OR($A233="",BT$136=""),"",IFERROR(COUNTIFS('Employee Mapping'!$J$10:$J$2009,$A233,'Employee Mapping'!$K$10:$K$2009,BT$134,'Employee Mapping'!$L$10:$L$2009,BT$136)/COUNTA('Employee Mapping'!$G$10:$G$2009),""))</f>
        <v/>
      </c>
      <c r="BU233" s="57">
        <f>IF(OR($A233="",BU$136=""),"",IFERROR(COUNTIFS('Employee Mapping'!$J$10:$J$2009,$A233,'Employee Mapping'!$K$10:$K$2009,BU$134,'Employee Mapping'!$L$10:$L$2009,BU$136)/COUNTA('Employee Mapping'!$G$10:$G$2009),""))</f>
        <v/>
      </c>
      <c r="BV233" s="57">
        <f>IF(OR($A233="",BV$136=""),"",IFERROR(COUNTIFS('Employee Mapping'!$J$10:$J$2009,$A233,'Employee Mapping'!$K$10:$K$2009,BV$134,'Employee Mapping'!$L$10:$L$2009,BV$136)/COUNTA('Employee Mapping'!$G$10:$G$2009),""))</f>
        <v/>
      </c>
      <c r="BW233" s="57">
        <f>IF(OR($A233="",BW$136=""),"",IFERROR(COUNTIFS('Employee Mapping'!$J$10:$J$2009,$A233,'Employee Mapping'!$K$10:$K$2009,BW$134,'Employee Mapping'!$L$10:$L$2009,BW$136)/COUNTA('Employee Mapping'!$G$10:$G$2009),""))</f>
        <v/>
      </c>
      <c r="BX233" s="57">
        <f>IF(OR($A233="",BX$136=""),"",IFERROR(COUNTIFS('Employee Mapping'!$J$10:$J$2009,$A233,'Employee Mapping'!$K$10:$K$2009,BX$134,'Employee Mapping'!$L$10:$L$2009,BX$136)/COUNTA('Employee Mapping'!$G$10:$G$2009),""))</f>
        <v/>
      </c>
      <c r="BY233" s="57">
        <f>IF(OR($A233="",BY$136=""),"",IFERROR(COUNTIFS('Employee Mapping'!$J$10:$J$2009,$A233,'Employee Mapping'!$K$10:$K$2009,BY$134,'Employee Mapping'!$L$10:$L$2009,BY$136)/COUNTA('Employee Mapping'!$G$10:$G$2009),""))</f>
        <v/>
      </c>
      <c r="BZ233" s="57">
        <f>IF(OR($A233="",BZ$136=""),"",IFERROR(COUNTIFS('Employee Mapping'!$J$10:$J$2009,$A233,'Employee Mapping'!$K$10:$K$2009,BZ$134,'Employee Mapping'!$L$10:$L$2009,BZ$136)/COUNTA('Employee Mapping'!$G$10:$G$2009),""))</f>
        <v/>
      </c>
      <c r="CA233" s="57">
        <f>IF(OR($A233="",CA$136=""),"",IFERROR(COUNTIFS('Employee Mapping'!$J$10:$J$2009,$A233,'Employee Mapping'!$K$10:$K$2009,CA$134,'Employee Mapping'!$L$10:$L$2009,CA$136)/COUNTA('Employee Mapping'!$G$10:$G$2009),""))</f>
        <v/>
      </c>
      <c r="CB233" s="57">
        <f>IF(OR($A233="",CB$136=""),"",IFERROR(COUNTIFS('Employee Mapping'!$J$10:$J$2009,$A233,'Employee Mapping'!$K$10:$K$2009,CB$134,'Employee Mapping'!$L$10:$L$2009,CB$136)/COUNTA('Employee Mapping'!$G$10:$G$2009),""))</f>
        <v/>
      </c>
      <c r="CC233" s="57">
        <f>IF(OR($A233="",CC$136=""),"",IFERROR(COUNTIFS('Employee Mapping'!$J$10:$J$2009,$A233,'Employee Mapping'!$K$10:$K$2009,CC$134,'Employee Mapping'!$L$10:$L$2009,CC$136)/COUNTA('Employee Mapping'!$G$10:$G$2009),""))</f>
        <v/>
      </c>
      <c r="CD233" s="57">
        <f>IF(OR($A233="",CD$136=""),"",IFERROR(COUNTIFS('Employee Mapping'!$J$10:$J$2009,$A233,'Employee Mapping'!$K$10:$K$2009,CD$134,'Employee Mapping'!$L$10:$L$2009,CD$136)/COUNTA('Employee Mapping'!$G$10:$G$2009),""))</f>
        <v/>
      </c>
      <c r="CE233" s="57">
        <f>IF(OR($A233="",CE$136=""),"",IFERROR(COUNTIFS('Employee Mapping'!$J$10:$J$2009,$A233,'Employee Mapping'!$K$10:$K$2009,CE$134,'Employee Mapping'!$L$10:$L$2009,CE$136)/COUNTA('Employee Mapping'!$G$10:$G$2009),""))</f>
        <v/>
      </c>
      <c r="CF233" s="57">
        <f>IF(OR($A233="",CF$136=""),"",IFERROR(COUNTIFS('Employee Mapping'!$J$10:$J$2009,$A233,'Employee Mapping'!$K$10:$K$2009,CF$134,'Employee Mapping'!$L$10:$L$2009,CF$136)/COUNTA('Employee Mapping'!$G$10:$G$2009),""))</f>
        <v/>
      </c>
      <c r="CG233" s="57">
        <f>IF(OR($A233="",CG$136=""),"",IFERROR(COUNTIFS('Employee Mapping'!$J$10:$J$2009,$A233,'Employee Mapping'!$K$10:$K$2009,CG$134,'Employee Mapping'!$L$10:$L$2009,CG$136)/COUNTA('Employee Mapping'!$G$10:$G$2009),""))</f>
        <v/>
      </c>
      <c r="CH233" s="57">
        <f>IF(OR($A233="",CH$136=""),"",IFERROR(COUNTIFS('Employee Mapping'!$J$10:$J$2009,$A233,'Employee Mapping'!$K$10:$K$2009,CH$134,'Employee Mapping'!$L$10:$L$2009,CH$136)/COUNTA('Employee Mapping'!$G$10:$G$2009),""))</f>
        <v/>
      </c>
      <c r="CI233" s="57">
        <f>IF(OR($A233="",CI$136=""),"",IFERROR(COUNTIFS('Employee Mapping'!$J$10:$J$2009,$A233,'Employee Mapping'!$K$10:$K$2009,CI$134,'Employee Mapping'!$L$10:$L$2009,CI$136)/COUNTA('Employee Mapping'!$G$10:$G$2009),""))</f>
        <v/>
      </c>
      <c r="CJ233" s="57">
        <f>IF(OR($A233="",CJ$136=""),"",IFERROR(COUNTIFS('Employee Mapping'!$J$10:$J$2009,$A233,'Employee Mapping'!$K$10:$K$2009,CJ$134,'Employee Mapping'!$L$10:$L$2009,CJ$136)/COUNTA('Employee Mapping'!$G$10:$G$2009),""))</f>
        <v/>
      </c>
      <c r="CK233" s="57">
        <f>IF(OR($A233="",CK$136=""),"",IFERROR(COUNTIFS('Employee Mapping'!$J$10:$J$2009,$A233,'Employee Mapping'!$K$10:$K$2009,CK$134,'Employee Mapping'!$L$10:$L$2009,CK$136)/COUNTA('Employee Mapping'!$G$10:$G$2009),""))</f>
        <v/>
      </c>
      <c r="CL233" s="57">
        <f>IF(OR($A233="",CL$136=""),"",IFERROR(COUNTIFS('Employee Mapping'!$J$10:$J$2009,$A233,'Employee Mapping'!$K$10:$K$2009,CL$134,'Employee Mapping'!$L$10:$L$2009,CL$136)/COUNTA('Employee Mapping'!$G$10:$G$2009),""))</f>
        <v/>
      </c>
      <c r="CM233" s="57">
        <f>IF(OR($A233="",CM$136=""),"",IFERROR(COUNTIFS('Employee Mapping'!$J$10:$J$2009,$A233,'Employee Mapping'!$K$10:$K$2009,CM$134,'Employee Mapping'!$L$10:$L$2009,CM$136)/COUNTA('Employee Mapping'!$G$10:$G$2009),""))</f>
        <v/>
      </c>
      <c r="CN233" s="57">
        <f>IF(OR($A233="",CN$136=""),"",IFERROR(COUNTIFS('Employee Mapping'!$J$10:$J$2009,$A233,'Employee Mapping'!$K$10:$K$2009,CN$134,'Employee Mapping'!$L$10:$L$2009,CN$136)/COUNTA('Employee Mapping'!$G$10:$G$2009),""))</f>
        <v/>
      </c>
      <c r="CO233" s="57">
        <f>IF(OR($A233="",CO$136=""),"",IFERROR(COUNTIFS('Employee Mapping'!$J$10:$J$2009,$A233,'Employee Mapping'!$K$10:$K$2009,CO$134,'Employee Mapping'!$L$10:$L$2009,CO$136)/COUNTA('Employee Mapping'!$G$10:$G$2009),""))</f>
        <v/>
      </c>
      <c r="CP233" s="57">
        <f>IF(OR($A233="",CP$136=""),"",IFERROR(COUNTIFS('Employee Mapping'!$J$10:$J$2009,$A233,'Employee Mapping'!$K$10:$K$2009,CP$134,'Employee Mapping'!$L$10:$L$2009,CP$136)/COUNTA('Employee Mapping'!$G$10:$G$2009),""))</f>
        <v/>
      </c>
      <c r="CQ233" s="57">
        <f>IF(OR($A233="",CQ$136=""),"",IFERROR(COUNTIFS('Employee Mapping'!$J$10:$J$2009,$A233,'Employee Mapping'!$K$10:$K$2009,CQ$134,'Employee Mapping'!$L$10:$L$2009,CQ$136)/COUNTA('Employee Mapping'!$G$10:$G$2009),""))</f>
        <v/>
      </c>
      <c r="CR233" s="57">
        <f>IF(OR($A233="",CR$136=""),"",IFERROR(COUNTIFS('Employee Mapping'!$J$10:$J$2009,$A233,'Employee Mapping'!$K$10:$K$2009,CR$134,'Employee Mapping'!$L$10:$L$2009,CR$136)/COUNTA('Employee Mapping'!$G$10:$G$2009),""))</f>
        <v/>
      </c>
      <c r="CS233" s="57">
        <f>IF(OR($A233="",CS$136=""),"",IFERROR(COUNTIFS('Employee Mapping'!$J$10:$J$2009,$A233,'Employee Mapping'!$K$10:$K$2009,CS$134,'Employee Mapping'!$L$10:$L$2009,CS$136)/COUNTA('Employee Mapping'!$G$10:$G$2009),""))</f>
        <v/>
      </c>
      <c r="CT233" s="57">
        <f>IF(OR($A233="",CT$136=""),"",IFERROR(COUNTIFS('Employee Mapping'!$J$10:$J$2009,$A233,'Employee Mapping'!$K$10:$K$2009,CT$134,'Employee Mapping'!$L$10:$L$2009,CT$136)/COUNTA('Employee Mapping'!$G$10:$G$2009),""))</f>
        <v/>
      </c>
      <c r="CU233" s="58">
        <f>IF($A233="","",SUM(C233:CT233))</f>
        <v/>
      </c>
    </row>
    <row r="234">
      <c r="A234">
        <f>IF(SETUP!$C245="","",SETUP!$C245)</f>
        <v/>
      </c>
      <c r="B234" s="9">
        <f>IF(SETUP!$C245="","",SETUP!$B245&amp;" / "&amp;SETUP!$D245)</f>
        <v/>
      </c>
      <c r="C234" s="57">
        <f>IF(OR($A234="",C$136=""),"",IFERROR(COUNTIFS('Employee Mapping'!$J$10:$J$2009,$A234,'Employee Mapping'!$K$10:$K$2009,C$134,'Employee Mapping'!$L$10:$L$2009,C$136)/COUNTA('Employee Mapping'!$G$10:$G$2009),""))</f>
        <v/>
      </c>
      <c r="D234" s="57">
        <f>IF(OR($A234="",D$136=""),"",IFERROR(COUNTIFS('Employee Mapping'!$J$10:$J$2009,$A234,'Employee Mapping'!$K$10:$K$2009,D$134,'Employee Mapping'!$L$10:$L$2009,D$136)/COUNTA('Employee Mapping'!$G$10:$G$2009),""))</f>
        <v/>
      </c>
      <c r="E234" s="57">
        <f>IF(OR($A234="",E$136=""),"",IFERROR(COUNTIFS('Employee Mapping'!$J$10:$J$2009,$A234,'Employee Mapping'!$K$10:$K$2009,E$134,'Employee Mapping'!$L$10:$L$2009,E$136)/COUNTA('Employee Mapping'!$G$10:$G$2009),""))</f>
        <v/>
      </c>
      <c r="F234" s="57">
        <f>IF(OR($A234="",F$136=""),"",IFERROR(COUNTIFS('Employee Mapping'!$J$10:$J$2009,$A234,'Employee Mapping'!$K$10:$K$2009,F$134,'Employee Mapping'!$L$10:$L$2009,F$136)/COUNTA('Employee Mapping'!$G$10:$G$2009),""))</f>
        <v/>
      </c>
      <c r="G234" s="57">
        <f>IF(OR($A234="",G$136=""),"",IFERROR(COUNTIFS('Employee Mapping'!$J$10:$J$2009,$A234,'Employee Mapping'!$K$10:$K$2009,G$134,'Employee Mapping'!$L$10:$L$2009,G$136)/COUNTA('Employee Mapping'!$G$10:$G$2009),""))</f>
        <v/>
      </c>
      <c r="H234" s="57">
        <f>IF(OR($A234="",H$136=""),"",IFERROR(COUNTIFS('Employee Mapping'!$J$10:$J$2009,$A234,'Employee Mapping'!$K$10:$K$2009,H$134,'Employee Mapping'!$L$10:$L$2009,H$136)/COUNTA('Employee Mapping'!$G$10:$G$2009),""))</f>
        <v/>
      </c>
      <c r="I234" s="57">
        <f>IF(OR($A234="",I$136=""),"",IFERROR(COUNTIFS('Employee Mapping'!$J$10:$J$2009,$A234,'Employee Mapping'!$K$10:$K$2009,I$134,'Employee Mapping'!$L$10:$L$2009,I$136)/COUNTA('Employee Mapping'!$G$10:$G$2009),""))</f>
        <v/>
      </c>
      <c r="J234" s="57">
        <f>IF(OR($A234="",J$136=""),"",IFERROR(COUNTIFS('Employee Mapping'!$J$10:$J$2009,$A234,'Employee Mapping'!$K$10:$K$2009,J$134,'Employee Mapping'!$L$10:$L$2009,J$136)/COUNTA('Employee Mapping'!$G$10:$G$2009),""))</f>
        <v/>
      </c>
      <c r="K234" s="57">
        <f>IF(OR($A234="",K$136=""),"",IFERROR(COUNTIFS('Employee Mapping'!$J$10:$J$2009,$A234,'Employee Mapping'!$K$10:$K$2009,K$134,'Employee Mapping'!$L$10:$L$2009,K$136)/COUNTA('Employee Mapping'!$G$10:$G$2009),""))</f>
        <v/>
      </c>
      <c r="L234" s="57">
        <f>IF(OR($A234="",L$136=""),"",IFERROR(COUNTIFS('Employee Mapping'!$J$10:$J$2009,$A234,'Employee Mapping'!$K$10:$K$2009,L$134,'Employee Mapping'!$L$10:$L$2009,L$136)/COUNTA('Employee Mapping'!$G$10:$G$2009),""))</f>
        <v/>
      </c>
      <c r="M234" s="57">
        <f>IF(OR($A234="",M$136=""),"",IFERROR(COUNTIFS('Employee Mapping'!$J$10:$J$2009,$A234,'Employee Mapping'!$K$10:$K$2009,M$134,'Employee Mapping'!$L$10:$L$2009,M$136)/COUNTA('Employee Mapping'!$G$10:$G$2009),""))</f>
        <v/>
      </c>
      <c r="N234" s="57">
        <f>IF(OR($A234="",N$136=""),"",IFERROR(COUNTIFS('Employee Mapping'!$J$10:$J$2009,$A234,'Employee Mapping'!$K$10:$K$2009,N$134,'Employee Mapping'!$L$10:$L$2009,N$136)/COUNTA('Employee Mapping'!$G$10:$G$2009),""))</f>
        <v/>
      </c>
      <c r="O234" s="57">
        <f>IF(OR($A234="",O$136=""),"",IFERROR(COUNTIFS('Employee Mapping'!$J$10:$J$2009,$A234,'Employee Mapping'!$K$10:$K$2009,O$134,'Employee Mapping'!$L$10:$L$2009,O$136)/COUNTA('Employee Mapping'!$G$10:$G$2009),""))</f>
        <v/>
      </c>
      <c r="P234" s="57">
        <f>IF(OR($A234="",P$136=""),"",IFERROR(COUNTIFS('Employee Mapping'!$J$10:$J$2009,$A234,'Employee Mapping'!$K$10:$K$2009,P$134,'Employee Mapping'!$L$10:$L$2009,P$136)/COUNTA('Employee Mapping'!$G$10:$G$2009),""))</f>
        <v/>
      </c>
      <c r="Q234" s="57">
        <f>IF(OR($A234="",Q$136=""),"",IFERROR(COUNTIFS('Employee Mapping'!$J$10:$J$2009,$A234,'Employee Mapping'!$K$10:$K$2009,Q$134,'Employee Mapping'!$L$10:$L$2009,Q$136)/COUNTA('Employee Mapping'!$G$10:$G$2009),""))</f>
        <v/>
      </c>
      <c r="R234" s="57">
        <f>IF(OR($A234="",R$136=""),"",IFERROR(COUNTIFS('Employee Mapping'!$J$10:$J$2009,$A234,'Employee Mapping'!$K$10:$K$2009,R$134,'Employee Mapping'!$L$10:$L$2009,R$136)/COUNTA('Employee Mapping'!$G$10:$G$2009),""))</f>
        <v/>
      </c>
      <c r="S234" s="57">
        <f>IF(OR($A234="",S$136=""),"",IFERROR(COUNTIFS('Employee Mapping'!$J$10:$J$2009,$A234,'Employee Mapping'!$K$10:$K$2009,S$134,'Employee Mapping'!$L$10:$L$2009,S$136)/COUNTA('Employee Mapping'!$G$10:$G$2009),""))</f>
        <v/>
      </c>
      <c r="T234" s="57">
        <f>IF(OR($A234="",T$136=""),"",IFERROR(COUNTIFS('Employee Mapping'!$J$10:$J$2009,$A234,'Employee Mapping'!$K$10:$K$2009,T$134,'Employee Mapping'!$L$10:$L$2009,T$136)/COUNTA('Employee Mapping'!$G$10:$G$2009),""))</f>
        <v/>
      </c>
      <c r="U234" s="57">
        <f>IF(OR($A234="",U$136=""),"",IFERROR(COUNTIFS('Employee Mapping'!$J$10:$J$2009,$A234,'Employee Mapping'!$K$10:$K$2009,U$134,'Employee Mapping'!$L$10:$L$2009,U$136)/COUNTA('Employee Mapping'!$G$10:$G$2009),""))</f>
        <v/>
      </c>
      <c r="V234" s="57">
        <f>IF(OR($A234="",V$136=""),"",IFERROR(COUNTIFS('Employee Mapping'!$J$10:$J$2009,$A234,'Employee Mapping'!$K$10:$K$2009,V$134,'Employee Mapping'!$L$10:$L$2009,V$136)/COUNTA('Employee Mapping'!$G$10:$G$2009),""))</f>
        <v/>
      </c>
      <c r="W234" s="57">
        <f>IF(OR($A234="",W$136=""),"",IFERROR(COUNTIFS('Employee Mapping'!$J$10:$J$2009,$A234,'Employee Mapping'!$K$10:$K$2009,W$134,'Employee Mapping'!$L$10:$L$2009,W$136)/COUNTA('Employee Mapping'!$G$10:$G$2009),""))</f>
        <v/>
      </c>
      <c r="X234" s="57">
        <f>IF(OR($A234="",X$136=""),"",IFERROR(COUNTIFS('Employee Mapping'!$J$10:$J$2009,$A234,'Employee Mapping'!$K$10:$K$2009,X$134,'Employee Mapping'!$L$10:$L$2009,X$136)/COUNTA('Employee Mapping'!$G$10:$G$2009),""))</f>
        <v/>
      </c>
      <c r="Y234" s="57">
        <f>IF(OR($A234="",Y$136=""),"",IFERROR(COUNTIFS('Employee Mapping'!$J$10:$J$2009,$A234,'Employee Mapping'!$K$10:$K$2009,Y$134,'Employee Mapping'!$L$10:$L$2009,Y$136)/COUNTA('Employee Mapping'!$G$10:$G$2009),""))</f>
        <v/>
      </c>
      <c r="Z234" s="57">
        <f>IF(OR($A234="",Z$136=""),"",IFERROR(COUNTIFS('Employee Mapping'!$J$10:$J$2009,$A234,'Employee Mapping'!$K$10:$K$2009,Z$134,'Employee Mapping'!$L$10:$L$2009,Z$136)/COUNTA('Employee Mapping'!$G$10:$G$2009),""))</f>
        <v/>
      </c>
      <c r="AA234" s="57">
        <f>IF(OR($A234="",AA$136=""),"",IFERROR(COUNTIFS('Employee Mapping'!$J$10:$J$2009,$A234,'Employee Mapping'!$K$10:$K$2009,AA$134,'Employee Mapping'!$L$10:$L$2009,AA$136)/COUNTA('Employee Mapping'!$G$10:$G$2009),""))</f>
        <v/>
      </c>
      <c r="AB234" s="57">
        <f>IF(OR($A234="",AB$136=""),"",IFERROR(COUNTIFS('Employee Mapping'!$J$10:$J$2009,$A234,'Employee Mapping'!$K$10:$K$2009,AB$134,'Employee Mapping'!$L$10:$L$2009,AB$136)/COUNTA('Employee Mapping'!$G$10:$G$2009),""))</f>
        <v/>
      </c>
      <c r="AC234" s="57">
        <f>IF(OR($A234="",AC$136=""),"",IFERROR(COUNTIFS('Employee Mapping'!$J$10:$J$2009,$A234,'Employee Mapping'!$K$10:$K$2009,AC$134,'Employee Mapping'!$L$10:$L$2009,AC$136)/COUNTA('Employee Mapping'!$G$10:$G$2009),""))</f>
        <v/>
      </c>
      <c r="AD234" s="57">
        <f>IF(OR($A234="",AD$136=""),"",IFERROR(COUNTIFS('Employee Mapping'!$J$10:$J$2009,$A234,'Employee Mapping'!$K$10:$K$2009,AD$134,'Employee Mapping'!$L$10:$L$2009,AD$136)/COUNTA('Employee Mapping'!$G$10:$G$2009),""))</f>
        <v/>
      </c>
      <c r="AE234" s="57">
        <f>IF(OR($A234="",AE$136=""),"",IFERROR(COUNTIFS('Employee Mapping'!$J$10:$J$2009,$A234,'Employee Mapping'!$K$10:$K$2009,AE$134,'Employee Mapping'!$L$10:$L$2009,AE$136)/COUNTA('Employee Mapping'!$G$10:$G$2009),""))</f>
        <v/>
      </c>
      <c r="AF234" s="57">
        <f>IF(OR($A234="",AF$136=""),"",IFERROR(COUNTIFS('Employee Mapping'!$J$10:$J$2009,$A234,'Employee Mapping'!$K$10:$K$2009,AF$134,'Employee Mapping'!$L$10:$L$2009,AF$136)/COUNTA('Employee Mapping'!$G$10:$G$2009),""))</f>
        <v/>
      </c>
      <c r="AG234" s="57">
        <f>IF(OR($A234="",AG$136=""),"",IFERROR(COUNTIFS('Employee Mapping'!$J$10:$J$2009,$A234,'Employee Mapping'!$K$10:$K$2009,AG$134,'Employee Mapping'!$L$10:$L$2009,AG$136)/COUNTA('Employee Mapping'!$G$10:$G$2009),""))</f>
        <v/>
      </c>
      <c r="AH234" s="57">
        <f>IF(OR($A234="",AH$136=""),"",IFERROR(COUNTIFS('Employee Mapping'!$J$10:$J$2009,$A234,'Employee Mapping'!$K$10:$K$2009,AH$134,'Employee Mapping'!$L$10:$L$2009,AH$136)/COUNTA('Employee Mapping'!$G$10:$G$2009),""))</f>
        <v/>
      </c>
      <c r="AI234" s="57">
        <f>IF(OR($A234="",AI$136=""),"",IFERROR(COUNTIFS('Employee Mapping'!$J$10:$J$2009,$A234,'Employee Mapping'!$K$10:$K$2009,AI$134,'Employee Mapping'!$L$10:$L$2009,AI$136)/COUNTA('Employee Mapping'!$G$10:$G$2009),""))</f>
        <v/>
      </c>
      <c r="AJ234" s="57">
        <f>IF(OR($A234="",AJ$136=""),"",IFERROR(COUNTIFS('Employee Mapping'!$J$10:$J$2009,$A234,'Employee Mapping'!$K$10:$K$2009,AJ$134,'Employee Mapping'!$L$10:$L$2009,AJ$136)/COUNTA('Employee Mapping'!$G$10:$G$2009),""))</f>
        <v/>
      </c>
      <c r="AK234" s="57">
        <f>IF(OR($A234="",AK$136=""),"",IFERROR(COUNTIFS('Employee Mapping'!$J$10:$J$2009,$A234,'Employee Mapping'!$K$10:$K$2009,AK$134,'Employee Mapping'!$L$10:$L$2009,AK$136)/COUNTA('Employee Mapping'!$G$10:$G$2009),""))</f>
        <v/>
      </c>
      <c r="AL234" s="57">
        <f>IF(OR($A234="",AL$136=""),"",IFERROR(COUNTIFS('Employee Mapping'!$J$10:$J$2009,$A234,'Employee Mapping'!$K$10:$K$2009,AL$134,'Employee Mapping'!$L$10:$L$2009,AL$136)/COUNTA('Employee Mapping'!$G$10:$G$2009),""))</f>
        <v/>
      </c>
      <c r="AM234" s="57">
        <f>IF(OR($A234="",AM$136=""),"",IFERROR(COUNTIFS('Employee Mapping'!$J$10:$J$2009,$A234,'Employee Mapping'!$K$10:$K$2009,AM$134,'Employee Mapping'!$L$10:$L$2009,AM$136)/COUNTA('Employee Mapping'!$G$10:$G$2009),""))</f>
        <v/>
      </c>
      <c r="AN234" s="57">
        <f>IF(OR($A234="",AN$136=""),"",IFERROR(COUNTIFS('Employee Mapping'!$J$10:$J$2009,$A234,'Employee Mapping'!$K$10:$K$2009,AN$134,'Employee Mapping'!$L$10:$L$2009,AN$136)/COUNTA('Employee Mapping'!$G$10:$G$2009),""))</f>
        <v/>
      </c>
      <c r="AO234" s="57">
        <f>IF(OR($A234="",AO$136=""),"",IFERROR(COUNTIFS('Employee Mapping'!$J$10:$J$2009,$A234,'Employee Mapping'!$K$10:$K$2009,AO$134,'Employee Mapping'!$L$10:$L$2009,AO$136)/COUNTA('Employee Mapping'!$G$10:$G$2009),""))</f>
        <v/>
      </c>
      <c r="AP234" s="57">
        <f>IF(OR($A234="",AP$136=""),"",IFERROR(COUNTIFS('Employee Mapping'!$J$10:$J$2009,$A234,'Employee Mapping'!$K$10:$K$2009,AP$134,'Employee Mapping'!$L$10:$L$2009,AP$136)/COUNTA('Employee Mapping'!$G$10:$G$2009),""))</f>
        <v/>
      </c>
      <c r="AQ234" s="57">
        <f>IF(OR($A234="",AQ$136=""),"",IFERROR(COUNTIFS('Employee Mapping'!$J$10:$J$2009,$A234,'Employee Mapping'!$K$10:$K$2009,AQ$134,'Employee Mapping'!$L$10:$L$2009,AQ$136)/COUNTA('Employee Mapping'!$G$10:$G$2009),""))</f>
        <v/>
      </c>
      <c r="AR234" s="57">
        <f>IF(OR($A234="",AR$136=""),"",IFERROR(COUNTIFS('Employee Mapping'!$J$10:$J$2009,$A234,'Employee Mapping'!$K$10:$K$2009,AR$134,'Employee Mapping'!$L$10:$L$2009,AR$136)/COUNTA('Employee Mapping'!$G$10:$G$2009),""))</f>
        <v/>
      </c>
      <c r="AS234" s="57">
        <f>IF(OR($A234="",AS$136=""),"",IFERROR(COUNTIFS('Employee Mapping'!$J$10:$J$2009,$A234,'Employee Mapping'!$K$10:$K$2009,AS$134,'Employee Mapping'!$L$10:$L$2009,AS$136)/COUNTA('Employee Mapping'!$G$10:$G$2009),""))</f>
        <v/>
      </c>
      <c r="AT234" s="57">
        <f>IF(OR($A234="",AT$136=""),"",IFERROR(COUNTIFS('Employee Mapping'!$J$10:$J$2009,$A234,'Employee Mapping'!$K$10:$K$2009,AT$134,'Employee Mapping'!$L$10:$L$2009,AT$136)/COUNTA('Employee Mapping'!$G$10:$G$2009),""))</f>
        <v/>
      </c>
      <c r="AU234" s="57">
        <f>IF(OR($A234="",AU$136=""),"",IFERROR(COUNTIFS('Employee Mapping'!$J$10:$J$2009,$A234,'Employee Mapping'!$K$10:$K$2009,AU$134,'Employee Mapping'!$L$10:$L$2009,AU$136)/COUNTA('Employee Mapping'!$G$10:$G$2009),""))</f>
        <v/>
      </c>
      <c r="AV234" s="57">
        <f>IF(OR($A234="",AV$136=""),"",IFERROR(COUNTIFS('Employee Mapping'!$J$10:$J$2009,$A234,'Employee Mapping'!$K$10:$K$2009,AV$134,'Employee Mapping'!$L$10:$L$2009,AV$136)/COUNTA('Employee Mapping'!$G$10:$G$2009),""))</f>
        <v/>
      </c>
      <c r="AW234" s="57">
        <f>IF(OR($A234="",AW$136=""),"",IFERROR(COUNTIFS('Employee Mapping'!$J$10:$J$2009,$A234,'Employee Mapping'!$K$10:$K$2009,AW$134,'Employee Mapping'!$L$10:$L$2009,AW$136)/COUNTA('Employee Mapping'!$G$10:$G$2009),""))</f>
        <v/>
      </c>
      <c r="AX234" s="57">
        <f>IF(OR($A234="",AX$136=""),"",IFERROR(COUNTIFS('Employee Mapping'!$J$10:$J$2009,$A234,'Employee Mapping'!$K$10:$K$2009,AX$134,'Employee Mapping'!$L$10:$L$2009,AX$136)/COUNTA('Employee Mapping'!$G$10:$G$2009),""))</f>
        <v/>
      </c>
      <c r="AY234" s="57">
        <f>IF(OR($A234="",AY$136=""),"",IFERROR(COUNTIFS('Employee Mapping'!$J$10:$J$2009,$A234,'Employee Mapping'!$K$10:$K$2009,AY$134,'Employee Mapping'!$L$10:$L$2009,AY$136)/COUNTA('Employee Mapping'!$G$10:$G$2009),""))</f>
        <v/>
      </c>
      <c r="AZ234" s="57">
        <f>IF(OR($A234="",AZ$136=""),"",IFERROR(COUNTIFS('Employee Mapping'!$J$10:$J$2009,$A234,'Employee Mapping'!$K$10:$K$2009,AZ$134,'Employee Mapping'!$L$10:$L$2009,AZ$136)/COUNTA('Employee Mapping'!$G$10:$G$2009),""))</f>
        <v/>
      </c>
      <c r="BA234" s="57">
        <f>IF(OR($A234="",BA$136=""),"",IFERROR(COUNTIFS('Employee Mapping'!$J$10:$J$2009,$A234,'Employee Mapping'!$K$10:$K$2009,BA$134,'Employee Mapping'!$L$10:$L$2009,BA$136)/COUNTA('Employee Mapping'!$G$10:$G$2009),""))</f>
        <v/>
      </c>
      <c r="BB234" s="57">
        <f>IF(OR($A234="",BB$136=""),"",IFERROR(COUNTIFS('Employee Mapping'!$J$10:$J$2009,$A234,'Employee Mapping'!$K$10:$K$2009,BB$134,'Employee Mapping'!$L$10:$L$2009,BB$136)/COUNTA('Employee Mapping'!$G$10:$G$2009),""))</f>
        <v/>
      </c>
      <c r="BC234" s="57">
        <f>IF(OR($A234="",BC$136=""),"",IFERROR(COUNTIFS('Employee Mapping'!$J$10:$J$2009,$A234,'Employee Mapping'!$K$10:$K$2009,BC$134,'Employee Mapping'!$L$10:$L$2009,BC$136)/COUNTA('Employee Mapping'!$G$10:$G$2009),""))</f>
        <v/>
      </c>
      <c r="BD234" s="57">
        <f>IF(OR($A234="",BD$136=""),"",IFERROR(COUNTIFS('Employee Mapping'!$J$10:$J$2009,$A234,'Employee Mapping'!$K$10:$K$2009,BD$134,'Employee Mapping'!$L$10:$L$2009,BD$136)/COUNTA('Employee Mapping'!$G$10:$G$2009),""))</f>
        <v/>
      </c>
      <c r="BE234" s="57">
        <f>IF(OR($A234="",BE$136=""),"",IFERROR(COUNTIFS('Employee Mapping'!$J$10:$J$2009,$A234,'Employee Mapping'!$K$10:$K$2009,BE$134,'Employee Mapping'!$L$10:$L$2009,BE$136)/COUNTA('Employee Mapping'!$G$10:$G$2009),""))</f>
        <v/>
      </c>
      <c r="BF234" s="57">
        <f>IF(OR($A234="",BF$136=""),"",IFERROR(COUNTIFS('Employee Mapping'!$J$10:$J$2009,$A234,'Employee Mapping'!$K$10:$K$2009,BF$134,'Employee Mapping'!$L$10:$L$2009,BF$136)/COUNTA('Employee Mapping'!$G$10:$G$2009),""))</f>
        <v/>
      </c>
      <c r="BG234" s="57">
        <f>IF(OR($A234="",BG$136=""),"",IFERROR(COUNTIFS('Employee Mapping'!$J$10:$J$2009,$A234,'Employee Mapping'!$K$10:$K$2009,BG$134,'Employee Mapping'!$L$10:$L$2009,BG$136)/COUNTA('Employee Mapping'!$G$10:$G$2009),""))</f>
        <v/>
      </c>
      <c r="BH234" s="57">
        <f>IF(OR($A234="",BH$136=""),"",IFERROR(COUNTIFS('Employee Mapping'!$J$10:$J$2009,$A234,'Employee Mapping'!$K$10:$K$2009,BH$134,'Employee Mapping'!$L$10:$L$2009,BH$136)/COUNTA('Employee Mapping'!$G$10:$G$2009),""))</f>
        <v/>
      </c>
      <c r="BI234" s="57">
        <f>IF(OR($A234="",BI$136=""),"",IFERROR(COUNTIFS('Employee Mapping'!$J$10:$J$2009,$A234,'Employee Mapping'!$K$10:$K$2009,BI$134,'Employee Mapping'!$L$10:$L$2009,BI$136)/COUNTA('Employee Mapping'!$G$10:$G$2009),""))</f>
        <v/>
      </c>
      <c r="BJ234" s="57">
        <f>IF(OR($A234="",BJ$136=""),"",IFERROR(COUNTIFS('Employee Mapping'!$J$10:$J$2009,$A234,'Employee Mapping'!$K$10:$K$2009,BJ$134,'Employee Mapping'!$L$10:$L$2009,BJ$136)/COUNTA('Employee Mapping'!$G$10:$G$2009),""))</f>
        <v/>
      </c>
      <c r="BK234" s="57">
        <f>IF(OR($A234="",BK$136=""),"",IFERROR(COUNTIFS('Employee Mapping'!$J$10:$J$2009,$A234,'Employee Mapping'!$K$10:$K$2009,BK$134,'Employee Mapping'!$L$10:$L$2009,BK$136)/COUNTA('Employee Mapping'!$G$10:$G$2009),""))</f>
        <v/>
      </c>
      <c r="BL234" s="57">
        <f>IF(OR($A234="",BL$136=""),"",IFERROR(COUNTIFS('Employee Mapping'!$J$10:$J$2009,$A234,'Employee Mapping'!$K$10:$K$2009,BL$134,'Employee Mapping'!$L$10:$L$2009,BL$136)/COUNTA('Employee Mapping'!$G$10:$G$2009),""))</f>
        <v/>
      </c>
      <c r="BM234" s="57">
        <f>IF(OR($A234="",BM$136=""),"",IFERROR(COUNTIFS('Employee Mapping'!$J$10:$J$2009,$A234,'Employee Mapping'!$K$10:$K$2009,BM$134,'Employee Mapping'!$L$10:$L$2009,BM$136)/COUNTA('Employee Mapping'!$G$10:$G$2009),""))</f>
        <v/>
      </c>
      <c r="BN234" s="57">
        <f>IF(OR($A234="",BN$136=""),"",IFERROR(COUNTIFS('Employee Mapping'!$J$10:$J$2009,$A234,'Employee Mapping'!$K$10:$K$2009,BN$134,'Employee Mapping'!$L$10:$L$2009,BN$136)/COUNTA('Employee Mapping'!$G$10:$G$2009),""))</f>
        <v/>
      </c>
      <c r="BO234" s="57">
        <f>IF(OR($A234="",BO$136=""),"",IFERROR(COUNTIFS('Employee Mapping'!$J$10:$J$2009,$A234,'Employee Mapping'!$K$10:$K$2009,BO$134,'Employee Mapping'!$L$10:$L$2009,BO$136)/COUNTA('Employee Mapping'!$G$10:$G$2009),""))</f>
        <v/>
      </c>
      <c r="BP234" s="57">
        <f>IF(OR($A234="",BP$136=""),"",IFERROR(COUNTIFS('Employee Mapping'!$J$10:$J$2009,$A234,'Employee Mapping'!$K$10:$K$2009,BP$134,'Employee Mapping'!$L$10:$L$2009,BP$136)/COUNTA('Employee Mapping'!$G$10:$G$2009),""))</f>
        <v/>
      </c>
      <c r="BQ234" s="57">
        <f>IF(OR($A234="",BQ$136=""),"",IFERROR(COUNTIFS('Employee Mapping'!$J$10:$J$2009,$A234,'Employee Mapping'!$K$10:$K$2009,BQ$134,'Employee Mapping'!$L$10:$L$2009,BQ$136)/COUNTA('Employee Mapping'!$G$10:$G$2009),""))</f>
        <v/>
      </c>
      <c r="BR234" s="57">
        <f>IF(OR($A234="",BR$136=""),"",IFERROR(COUNTIFS('Employee Mapping'!$J$10:$J$2009,$A234,'Employee Mapping'!$K$10:$K$2009,BR$134,'Employee Mapping'!$L$10:$L$2009,BR$136)/COUNTA('Employee Mapping'!$G$10:$G$2009),""))</f>
        <v/>
      </c>
      <c r="BS234" s="57">
        <f>IF(OR($A234="",BS$136=""),"",IFERROR(COUNTIFS('Employee Mapping'!$J$10:$J$2009,$A234,'Employee Mapping'!$K$10:$K$2009,BS$134,'Employee Mapping'!$L$10:$L$2009,BS$136)/COUNTA('Employee Mapping'!$G$10:$G$2009),""))</f>
        <v/>
      </c>
      <c r="BT234" s="57">
        <f>IF(OR($A234="",BT$136=""),"",IFERROR(COUNTIFS('Employee Mapping'!$J$10:$J$2009,$A234,'Employee Mapping'!$K$10:$K$2009,BT$134,'Employee Mapping'!$L$10:$L$2009,BT$136)/COUNTA('Employee Mapping'!$G$10:$G$2009),""))</f>
        <v/>
      </c>
      <c r="BU234" s="57">
        <f>IF(OR($A234="",BU$136=""),"",IFERROR(COUNTIFS('Employee Mapping'!$J$10:$J$2009,$A234,'Employee Mapping'!$K$10:$K$2009,BU$134,'Employee Mapping'!$L$10:$L$2009,BU$136)/COUNTA('Employee Mapping'!$G$10:$G$2009),""))</f>
        <v/>
      </c>
      <c r="BV234" s="57">
        <f>IF(OR($A234="",BV$136=""),"",IFERROR(COUNTIFS('Employee Mapping'!$J$10:$J$2009,$A234,'Employee Mapping'!$K$10:$K$2009,BV$134,'Employee Mapping'!$L$10:$L$2009,BV$136)/COUNTA('Employee Mapping'!$G$10:$G$2009),""))</f>
        <v/>
      </c>
      <c r="BW234" s="57">
        <f>IF(OR($A234="",BW$136=""),"",IFERROR(COUNTIFS('Employee Mapping'!$J$10:$J$2009,$A234,'Employee Mapping'!$K$10:$K$2009,BW$134,'Employee Mapping'!$L$10:$L$2009,BW$136)/COUNTA('Employee Mapping'!$G$10:$G$2009),""))</f>
        <v/>
      </c>
      <c r="BX234" s="57">
        <f>IF(OR($A234="",BX$136=""),"",IFERROR(COUNTIFS('Employee Mapping'!$J$10:$J$2009,$A234,'Employee Mapping'!$K$10:$K$2009,BX$134,'Employee Mapping'!$L$10:$L$2009,BX$136)/COUNTA('Employee Mapping'!$G$10:$G$2009),""))</f>
        <v/>
      </c>
      <c r="BY234" s="57">
        <f>IF(OR($A234="",BY$136=""),"",IFERROR(COUNTIFS('Employee Mapping'!$J$10:$J$2009,$A234,'Employee Mapping'!$K$10:$K$2009,BY$134,'Employee Mapping'!$L$10:$L$2009,BY$136)/COUNTA('Employee Mapping'!$G$10:$G$2009),""))</f>
        <v/>
      </c>
      <c r="BZ234" s="57">
        <f>IF(OR($A234="",BZ$136=""),"",IFERROR(COUNTIFS('Employee Mapping'!$J$10:$J$2009,$A234,'Employee Mapping'!$K$10:$K$2009,BZ$134,'Employee Mapping'!$L$10:$L$2009,BZ$136)/COUNTA('Employee Mapping'!$G$10:$G$2009),""))</f>
        <v/>
      </c>
      <c r="CA234" s="57">
        <f>IF(OR($A234="",CA$136=""),"",IFERROR(COUNTIFS('Employee Mapping'!$J$10:$J$2009,$A234,'Employee Mapping'!$K$10:$K$2009,CA$134,'Employee Mapping'!$L$10:$L$2009,CA$136)/COUNTA('Employee Mapping'!$G$10:$G$2009),""))</f>
        <v/>
      </c>
      <c r="CB234" s="57">
        <f>IF(OR($A234="",CB$136=""),"",IFERROR(COUNTIFS('Employee Mapping'!$J$10:$J$2009,$A234,'Employee Mapping'!$K$10:$K$2009,CB$134,'Employee Mapping'!$L$10:$L$2009,CB$136)/COUNTA('Employee Mapping'!$G$10:$G$2009),""))</f>
        <v/>
      </c>
      <c r="CC234" s="57">
        <f>IF(OR($A234="",CC$136=""),"",IFERROR(COUNTIFS('Employee Mapping'!$J$10:$J$2009,$A234,'Employee Mapping'!$K$10:$K$2009,CC$134,'Employee Mapping'!$L$10:$L$2009,CC$136)/COUNTA('Employee Mapping'!$G$10:$G$2009),""))</f>
        <v/>
      </c>
      <c r="CD234" s="57">
        <f>IF(OR($A234="",CD$136=""),"",IFERROR(COUNTIFS('Employee Mapping'!$J$10:$J$2009,$A234,'Employee Mapping'!$K$10:$K$2009,CD$134,'Employee Mapping'!$L$10:$L$2009,CD$136)/COUNTA('Employee Mapping'!$G$10:$G$2009),""))</f>
        <v/>
      </c>
      <c r="CE234" s="57">
        <f>IF(OR($A234="",CE$136=""),"",IFERROR(COUNTIFS('Employee Mapping'!$J$10:$J$2009,$A234,'Employee Mapping'!$K$10:$K$2009,CE$134,'Employee Mapping'!$L$10:$L$2009,CE$136)/COUNTA('Employee Mapping'!$G$10:$G$2009),""))</f>
        <v/>
      </c>
      <c r="CF234" s="57">
        <f>IF(OR($A234="",CF$136=""),"",IFERROR(COUNTIFS('Employee Mapping'!$J$10:$J$2009,$A234,'Employee Mapping'!$K$10:$K$2009,CF$134,'Employee Mapping'!$L$10:$L$2009,CF$136)/COUNTA('Employee Mapping'!$G$10:$G$2009),""))</f>
        <v/>
      </c>
      <c r="CG234" s="57">
        <f>IF(OR($A234="",CG$136=""),"",IFERROR(COUNTIFS('Employee Mapping'!$J$10:$J$2009,$A234,'Employee Mapping'!$K$10:$K$2009,CG$134,'Employee Mapping'!$L$10:$L$2009,CG$136)/COUNTA('Employee Mapping'!$G$10:$G$2009),""))</f>
        <v/>
      </c>
      <c r="CH234" s="57">
        <f>IF(OR($A234="",CH$136=""),"",IFERROR(COUNTIFS('Employee Mapping'!$J$10:$J$2009,$A234,'Employee Mapping'!$K$10:$K$2009,CH$134,'Employee Mapping'!$L$10:$L$2009,CH$136)/COUNTA('Employee Mapping'!$G$10:$G$2009),""))</f>
        <v/>
      </c>
      <c r="CI234" s="57">
        <f>IF(OR($A234="",CI$136=""),"",IFERROR(COUNTIFS('Employee Mapping'!$J$10:$J$2009,$A234,'Employee Mapping'!$K$10:$K$2009,CI$134,'Employee Mapping'!$L$10:$L$2009,CI$136)/COUNTA('Employee Mapping'!$G$10:$G$2009),""))</f>
        <v/>
      </c>
      <c r="CJ234" s="57">
        <f>IF(OR($A234="",CJ$136=""),"",IFERROR(COUNTIFS('Employee Mapping'!$J$10:$J$2009,$A234,'Employee Mapping'!$K$10:$K$2009,CJ$134,'Employee Mapping'!$L$10:$L$2009,CJ$136)/COUNTA('Employee Mapping'!$G$10:$G$2009),""))</f>
        <v/>
      </c>
      <c r="CK234" s="57">
        <f>IF(OR($A234="",CK$136=""),"",IFERROR(COUNTIFS('Employee Mapping'!$J$10:$J$2009,$A234,'Employee Mapping'!$K$10:$K$2009,CK$134,'Employee Mapping'!$L$10:$L$2009,CK$136)/COUNTA('Employee Mapping'!$G$10:$G$2009),""))</f>
        <v/>
      </c>
      <c r="CL234" s="57">
        <f>IF(OR($A234="",CL$136=""),"",IFERROR(COUNTIFS('Employee Mapping'!$J$10:$J$2009,$A234,'Employee Mapping'!$K$10:$K$2009,CL$134,'Employee Mapping'!$L$10:$L$2009,CL$136)/COUNTA('Employee Mapping'!$G$10:$G$2009),""))</f>
        <v/>
      </c>
      <c r="CM234" s="57">
        <f>IF(OR($A234="",CM$136=""),"",IFERROR(COUNTIFS('Employee Mapping'!$J$10:$J$2009,$A234,'Employee Mapping'!$K$10:$K$2009,CM$134,'Employee Mapping'!$L$10:$L$2009,CM$136)/COUNTA('Employee Mapping'!$G$10:$G$2009),""))</f>
        <v/>
      </c>
      <c r="CN234" s="57">
        <f>IF(OR($A234="",CN$136=""),"",IFERROR(COUNTIFS('Employee Mapping'!$J$10:$J$2009,$A234,'Employee Mapping'!$K$10:$K$2009,CN$134,'Employee Mapping'!$L$10:$L$2009,CN$136)/COUNTA('Employee Mapping'!$G$10:$G$2009),""))</f>
        <v/>
      </c>
      <c r="CO234" s="57">
        <f>IF(OR($A234="",CO$136=""),"",IFERROR(COUNTIFS('Employee Mapping'!$J$10:$J$2009,$A234,'Employee Mapping'!$K$10:$K$2009,CO$134,'Employee Mapping'!$L$10:$L$2009,CO$136)/COUNTA('Employee Mapping'!$G$10:$G$2009),""))</f>
        <v/>
      </c>
      <c r="CP234" s="57">
        <f>IF(OR($A234="",CP$136=""),"",IFERROR(COUNTIFS('Employee Mapping'!$J$10:$J$2009,$A234,'Employee Mapping'!$K$10:$K$2009,CP$134,'Employee Mapping'!$L$10:$L$2009,CP$136)/COUNTA('Employee Mapping'!$G$10:$G$2009),""))</f>
        <v/>
      </c>
      <c r="CQ234" s="57">
        <f>IF(OR($A234="",CQ$136=""),"",IFERROR(COUNTIFS('Employee Mapping'!$J$10:$J$2009,$A234,'Employee Mapping'!$K$10:$K$2009,CQ$134,'Employee Mapping'!$L$10:$L$2009,CQ$136)/COUNTA('Employee Mapping'!$G$10:$G$2009),""))</f>
        <v/>
      </c>
      <c r="CR234" s="57">
        <f>IF(OR($A234="",CR$136=""),"",IFERROR(COUNTIFS('Employee Mapping'!$J$10:$J$2009,$A234,'Employee Mapping'!$K$10:$K$2009,CR$134,'Employee Mapping'!$L$10:$L$2009,CR$136)/COUNTA('Employee Mapping'!$G$10:$G$2009),""))</f>
        <v/>
      </c>
      <c r="CS234" s="57">
        <f>IF(OR($A234="",CS$136=""),"",IFERROR(COUNTIFS('Employee Mapping'!$J$10:$J$2009,$A234,'Employee Mapping'!$K$10:$K$2009,CS$134,'Employee Mapping'!$L$10:$L$2009,CS$136)/COUNTA('Employee Mapping'!$G$10:$G$2009),""))</f>
        <v/>
      </c>
      <c r="CT234" s="57">
        <f>IF(OR($A234="",CT$136=""),"",IFERROR(COUNTIFS('Employee Mapping'!$J$10:$J$2009,$A234,'Employee Mapping'!$K$10:$K$2009,CT$134,'Employee Mapping'!$L$10:$L$2009,CT$136)/COUNTA('Employee Mapping'!$G$10:$G$2009),""))</f>
        <v/>
      </c>
      <c r="CU234" s="58">
        <f>IF($A234="","",SUM(C234:CT234))</f>
        <v/>
      </c>
    </row>
    <row r="235">
      <c r="A235">
        <f>IF(SETUP!$C246="","",SETUP!$C246)</f>
        <v/>
      </c>
      <c r="B235" s="9">
        <f>IF(SETUP!$C246="","",SETUP!$B246&amp;" / "&amp;SETUP!$D246)</f>
        <v/>
      </c>
      <c r="C235" s="57">
        <f>IF(OR($A235="",C$136=""),"",IFERROR(COUNTIFS('Employee Mapping'!$J$10:$J$2009,$A235,'Employee Mapping'!$K$10:$K$2009,C$134,'Employee Mapping'!$L$10:$L$2009,C$136)/COUNTA('Employee Mapping'!$G$10:$G$2009),""))</f>
        <v/>
      </c>
      <c r="D235" s="57">
        <f>IF(OR($A235="",D$136=""),"",IFERROR(COUNTIFS('Employee Mapping'!$J$10:$J$2009,$A235,'Employee Mapping'!$K$10:$K$2009,D$134,'Employee Mapping'!$L$10:$L$2009,D$136)/COUNTA('Employee Mapping'!$G$10:$G$2009),""))</f>
        <v/>
      </c>
      <c r="E235" s="57">
        <f>IF(OR($A235="",E$136=""),"",IFERROR(COUNTIFS('Employee Mapping'!$J$10:$J$2009,$A235,'Employee Mapping'!$K$10:$K$2009,E$134,'Employee Mapping'!$L$10:$L$2009,E$136)/COUNTA('Employee Mapping'!$G$10:$G$2009),""))</f>
        <v/>
      </c>
      <c r="F235" s="57">
        <f>IF(OR($A235="",F$136=""),"",IFERROR(COUNTIFS('Employee Mapping'!$J$10:$J$2009,$A235,'Employee Mapping'!$K$10:$K$2009,F$134,'Employee Mapping'!$L$10:$L$2009,F$136)/COUNTA('Employee Mapping'!$G$10:$G$2009),""))</f>
        <v/>
      </c>
      <c r="G235" s="57">
        <f>IF(OR($A235="",G$136=""),"",IFERROR(COUNTIFS('Employee Mapping'!$J$10:$J$2009,$A235,'Employee Mapping'!$K$10:$K$2009,G$134,'Employee Mapping'!$L$10:$L$2009,G$136)/COUNTA('Employee Mapping'!$G$10:$G$2009),""))</f>
        <v/>
      </c>
      <c r="H235" s="57">
        <f>IF(OR($A235="",H$136=""),"",IFERROR(COUNTIFS('Employee Mapping'!$J$10:$J$2009,$A235,'Employee Mapping'!$K$10:$K$2009,H$134,'Employee Mapping'!$L$10:$L$2009,H$136)/COUNTA('Employee Mapping'!$G$10:$G$2009),""))</f>
        <v/>
      </c>
      <c r="I235" s="57">
        <f>IF(OR($A235="",I$136=""),"",IFERROR(COUNTIFS('Employee Mapping'!$J$10:$J$2009,$A235,'Employee Mapping'!$K$10:$K$2009,I$134,'Employee Mapping'!$L$10:$L$2009,I$136)/COUNTA('Employee Mapping'!$G$10:$G$2009),""))</f>
        <v/>
      </c>
      <c r="J235" s="57">
        <f>IF(OR($A235="",J$136=""),"",IFERROR(COUNTIFS('Employee Mapping'!$J$10:$J$2009,$A235,'Employee Mapping'!$K$10:$K$2009,J$134,'Employee Mapping'!$L$10:$L$2009,J$136)/COUNTA('Employee Mapping'!$G$10:$G$2009),""))</f>
        <v/>
      </c>
      <c r="K235" s="57">
        <f>IF(OR($A235="",K$136=""),"",IFERROR(COUNTIFS('Employee Mapping'!$J$10:$J$2009,$A235,'Employee Mapping'!$K$10:$K$2009,K$134,'Employee Mapping'!$L$10:$L$2009,K$136)/COUNTA('Employee Mapping'!$G$10:$G$2009),""))</f>
        <v/>
      </c>
      <c r="L235" s="57">
        <f>IF(OR($A235="",L$136=""),"",IFERROR(COUNTIFS('Employee Mapping'!$J$10:$J$2009,$A235,'Employee Mapping'!$K$10:$K$2009,L$134,'Employee Mapping'!$L$10:$L$2009,L$136)/COUNTA('Employee Mapping'!$G$10:$G$2009),""))</f>
        <v/>
      </c>
      <c r="M235" s="57">
        <f>IF(OR($A235="",M$136=""),"",IFERROR(COUNTIFS('Employee Mapping'!$J$10:$J$2009,$A235,'Employee Mapping'!$K$10:$K$2009,M$134,'Employee Mapping'!$L$10:$L$2009,M$136)/COUNTA('Employee Mapping'!$G$10:$G$2009),""))</f>
        <v/>
      </c>
      <c r="N235" s="57">
        <f>IF(OR($A235="",N$136=""),"",IFERROR(COUNTIFS('Employee Mapping'!$J$10:$J$2009,$A235,'Employee Mapping'!$K$10:$K$2009,N$134,'Employee Mapping'!$L$10:$L$2009,N$136)/COUNTA('Employee Mapping'!$G$10:$G$2009),""))</f>
        <v/>
      </c>
      <c r="O235" s="57">
        <f>IF(OR($A235="",O$136=""),"",IFERROR(COUNTIFS('Employee Mapping'!$J$10:$J$2009,$A235,'Employee Mapping'!$K$10:$K$2009,O$134,'Employee Mapping'!$L$10:$L$2009,O$136)/COUNTA('Employee Mapping'!$G$10:$G$2009),""))</f>
        <v/>
      </c>
      <c r="P235" s="57">
        <f>IF(OR($A235="",P$136=""),"",IFERROR(COUNTIFS('Employee Mapping'!$J$10:$J$2009,$A235,'Employee Mapping'!$K$10:$K$2009,P$134,'Employee Mapping'!$L$10:$L$2009,P$136)/COUNTA('Employee Mapping'!$G$10:$G$2009),""))</f>
        <v/>
      </c>
      <c r="Q235" s="57">
        <f>IF(OR($A235="",Q$136=""),"",IFERROR(COUNTIFS('Employee Mapping'!$J$10:$J$2009,$A235,'Employee Mapping'!$K$10:$K$2009,Q$134,'Employee Mapping'!$L$10:$L$2009,Q$136)/COUNTA('Employee Mapping'!$G$10:$G$2009),""))</f>
        <v/>
      </c>
      <c r="R235" s="57">
        <f>IF(OR($A235="",R$136=""),"",IFERROR(COUNTIFS('Employee Mapping'!$J$10:$J$2009,$A235,'Employee Mapping'!$K$10:$K$2009,R$134,'Employee Mapping'!$L$10:$L$2009,R$136)/COUNTA('Employee Mapping'!$G$10:$G$2009),""))</f>
        <v/>
      </c>
      <c r="S235" s="57">
        <f>IF(OR($A235="",S$136=""),"",IFERROR(COUNTIFS('Employee Mapping'!$J$10:$J$2009,$A235,'Employee Mapping'!$K$10:$K$2009,S$134,'Employee Mapping'!$L$10:$L$2009,S$136)/COUNTA('Employee Mapping'!$G$10:$G$2009),""))</f>
        <v/>
      </c>
      <c r="T235" s="57">
        <f>IF(OR($A235="",T$136=""),"",IFERROR(COUNTIFS('Employee Mapping'!$J$10:$J$2009,$A235,'Employee Mapping'!$K$10:$K$2009,T$134,'Employee Mapping'!$L$10:$L$2009,T$136)/COUNTA('Employee Mapping'!$G$10:$G$2009),""))</f>
        <v/>
      </c>
      <c r="U235" s="57">
        <f>IF(OR($A235="",U$136=""),"",IFERROR(COUNTIFS('Employee Mapping'!$J$10:$J$2009,$A235,'Employee Mapping'!$K$10:$K$2009,U$134,'Employee Mapping'!$L$10:$L$2009,U$136)/COUNTA('Employee Mapping'!$G$10:$G$2009),""))</f>
        <v/>
      </c>
      <c r="V235" s="57">
        <f>IF(OR($A235="",V$136=""),"",IFERROR(COUNTIFS('Employee Mapping'!$J$10:$J$2009,$A235,'Employee Mapping'!$K$10:$K$2009,V$134,'Employee Mapping'!$L$10:$L$2009,V$136)/COUNTA('Employee Mapping'!$G$10:$G$2009),""))</f>
        <v/>
      </c>
      <c r="W235" s="57">
        <f>IF(OR($A235="",W$136=""),"",IFERROR(COUNTIFS('Employee Mapping'!$J$10:$J$2009,$A235,'Employee Mapping'!$K$10:$K$2009,W$134,'Employee Mapping'!$L$10:$L$2009,W$136)/COUNTA('Employee Mapping'!$G$10:$G$2009),""))</f>
        <v/>
      </c>
      <c r="X235" s="57">
        <f>IF(OR($A235="",X$136=""),"",IFERROR(COUNTIFS('Employee Mapping'!$J$10:$J$2009,$A235,'Employee Mapping'!$K$10:$K$2009,X$134,'Employee Mapping'!$L$10:$L$2009,X$136)/COUNTA('Employee Mapping'!$G$10:$G$2009),""))</f>
        <v/>
      </c>
      <c r="Y235" s="57">
        <f>IF(OR($A235="",Y$136=""),"",IFERROR(COUNTIFS('Employee Mapping'!$J$10:$J$2009,$A235,'Employee Mapping'!$K$10:$K$2009,Y$134,'Employee Mapping'!$L$10:$L$2009,Y$136)/COUNTA('Employee Mapping'!$G$10:$G$2009),""))</f>
        <v/>
      </c>
      <c r="Z235" s="57">
        <f>IF(OR($A235="",Z$136=""),"",IFERROR(COUNTIFS('Employee Mapping'!$J$10:$J$2009,$A235,'Employee Mapping'!$K$10:$K$2009,Z$134,'Employee Mapping'!$L$10:$L$2009,Z$136)/COUNTA('Employee Mapping'!$G$10:$G$2009),""))</f>
        <v/>
      </c>
      <c r="AA235" s="57">
        <f>IF(OR($A235="",AA$136=""),"",IFERROR(COUNTIFS('Employee Mapping'!$J$10:$J$2009,$A235,'Employee Mapping'!$K$10:$K$2009,AA$134,'Employee Mapping'!$L$10:$L$2009,AA$136)/COUNTA('Employee Mapping'!$G$10:$G$2009),""))</f>
        <v/>
      </c>
      <c r="AB235" s="57">
        <f>IF(OR($A235="",AB$136=""),"",IFERROR(COUNTIFS('Employee Mapping'!$J$10:$J$2009,$A235,'Employee Mapping'!$K$10:$K$2009,AB$134,'Employee Mapping'!$L$10:$L$2009,AB$136)/COUNTA('Employee Mapping'!$G$10:$G$2009),""))</f>
        <v/>
      </c>
      <c r="AC235" s="57">
        <f>IF(OR($A235="",AC$136=""),"",IFERROR(COUNTIFS('Employee Mapping'!$J$10:$J$2009,$A235,'Employee Mapping'!$K$10:$K$2009,AC$134,'Employee Mapping'!$L$10:$L$2009,AC$136)/COUNTA('Employee Mapping'!$G$10:$G$2009),""))</f>
        <v/>
      </c>
      <c r="AD235" s="57">
        <f>IF(OR($A235="",AD$136=""),"",IFERROR(COUNTIFS('Employee Mapping'!$J$10:$J$2009,$A235,'Employee Mapping'!$K$10:$K$2009,AD$134,'Employee Mapping'!$L$10:$L$2009,AD$136)/COUNTA('Employee Mapping'!$G$10:$G$2009),""))</f>
        <v/>
      </c>
      <c r="AE235" s="57">
        <f>IF(OR($A235="",AE$136=""),"",IFERROR(COUNTIFS('Employee Mapping'!$J$10:$J$2009,$A235,'Employee Mapping'!$K$10:$K$2009,AE$134,'Employee Mapping'!$L$10:$L$2009,AE$136)/COUNTA('Employee Mapping'!$G$10:$G$2009),""))</f>
        <v/>
      </c>
      <c r="AF235" s="57">
        <f>IF(OR($A235="",AF$136=""),"",IFERROR(COUNTIFS('Employee Mapping'!$J$10:$J$2009,$A235,'Employee Mapping'!$K$10:$K$2009,AF$134,'Employee Mapping'!$L$10:$L$2009,AF$136)/COUNTA('Employee Mapping'!$G$10:$G$2009),""))</f>
        <v/>
      </c>
      <c r="AG235" s="57">
        <f>IF(OR($A235="",AG$136=""),"",IFERROR(COUNTIFS('Employee Mapping'!$J$10:$J$2009,$A235,'Employee Mapping'!$K$10:$K$2009,AG$134,'Employee Mapping'!$L$10:$L$2009,AG$136)/COUNTA('Employee Mapping'!$G$10:$G$2009),""))</f>
        <v/>
      </c>
      <c r="AH235" s="57">
        <f>IF(OR($A235="",AH$136=""),"",IFERROR(COUNTIFS('Employee Mapping'!$J$10:$J$2009,$A235,'Employee Mapping'!$K$10:$K$2009,AH$134,'Employee Mapping'!$L$10:$L$2009,AH$136)/COUNTA('Employee Mapping'!$G$10:$G$2009),""))</f>
        <v/>
      </c>
      <c r="AI235" s="57">
        <f>IF(OR($A235="",AI$136=""),"",IFERROR(COUNTIFS('Employee Mapping'!$J$10:$J$2009,$A235,'Employee Mapping'!$K$10:$K$2009,AI$134,'Employee Mapping'!$L$10:$L$2009,AI$136)/COUNTA('Employee Mapping'!$G$10:$G$2009),""))</f>
        <v/>
      </c>
      <c r="AJ235" s="57">
        <f>IF(OR($A235="",AJ$136=""),"",IFERROR(COUNTIFS('Employee Mapping'!$J$10:$J$2009,$A235,'Employee Mapping'!$K$10:$K$2009,AJ$134,'Employee Mapping'!$L$10:$L$2009,AJ$136)/COUNTA('Employee Mapping'!$G$10:$G$2009),""))</f>
        <v/>
      </c>
      <c r="AK235" s="57">
        <f>IF(OR($A235="",AK$136=""),"",IFERROR(COUNTIFS('Employee Mapping'!$J$10:$J$2009,$A235,'Employee Mapping'!$K$10:$K$2009,AK$134,'Employee Mapping'!$L$10:$L$2009,AK$136)/COUNTA('Employee Mapping'!$G$10:$G$2009),""))</f>
        <v/>
      </c>
      <c r="AL235" s="57">
        <f>IF(OR($A235="",AL$136=""),"",IFERROR(COUNTIFS('Employee Mapping'!$J$10:$J$2009,$A235,'Employee Mapping'!$K$10:$K$2009,AL$134,'Employee Mapping'!$L$10:$L$2009,AL$136)/COUNTA('Employee Mapping'!$G$10:$G$2009),""))</f>
        <v/>
      </c>
      <c r="AM235" s="57">
        <f>IF(OR($A235="",AM$136=""),"",IFERROR(COUNTIFS('Employee Mapping'!$J$10:$J$2009,$A235,'Employee Mapping'!$K$10:$K$2009,AM$134,'Employee Mapping'!$L$10:$L$2009,AM$136)/COUNTA('Employee Mapping'!$G$10:$G$2009),""))</f>
        <v/>
      </c>
      <c r="AN235" s="57">
        <f>IF(OR($A235="",AN$136=""),"",IFERROR(COUNTIFS('Employee Mapping'!$J$10:$J$2009,$A235,'Employee Mapping'!$K$10:$K$2009,AN$134,'Employee Mapping'!$L$10:$L$2009,AN$136)/COUNTA('Employee Mapping'!$G$10:$G$2009),""))</f>
        <v/>
      </c>
      <c r="AO235" s="57">
        <f>IF(OR($A235="",AO$136=""),"",IFERROR(COUNTIFS('Employee Mapping'!$J$10:$J$2009,$A235,'Employee Mapping'!$K$10:$K$2009,AO$134,'Employee Mapping'!$L$10:$L$2009,AO$136)/COUNTA('Employee Mapping'!$G$10:$G$2009),""))</f>
        <v/>
      </c>
      <c r="AP235" s="57">
        <f>IF(OR($A235="",AP$136=""),"",IFERROR(COUNTIFS('Employee Mapping'!$J$10:$J$2009,$A235,'Employee Mapping'!$K$10:$K$2009,AP$134,'Employee Mapping'!$L$10:$L$2009,AP$136)/COUNTA('Employee Mapping'!$G$10:$G$2009),""))</f>
        <v/>
      </c>
      <c r="AQ235" s="57">
        <f>IF(OR($A235="",AQ$136=""),"",IFERROR(COUNTIFS('Employee Mapping'!$J$10:$J$2009,$A235,'Employee Mapping'!$K$10:$K$2009,AQ$134,'Employee Mapping'!$L$10:$L$2009,AQ$136)/COUNTA('Employee Mapping'!$G$10:$G$2009),""))</f>
        <v/>
      </c>
      <c r="AR235" s="57">
        <f>IF(OR($A235="",AR$136=""),"",IFERROR(COUNTIFS('Employee Mapping'!$J$10:$J$2009,$A235,'Employee Mapping'!$K$10:$K$2009,AR$134,'Employee Mapping'!$L$10:$L$2009,AR$136)/COUNTA('Employee Mapping'!$G$10:$G$2009),""))</f>
        <v/>
      </c>
      <c r="AS235" s="57">
        <f>IF(OR($A235="",AS$136=""),"",IFERROR(COUNTIFS('Employee Mapping'!$J$10:$J$2009,$A235,'Employee Mapping'!$K$10:$K$2009,AS$134,'Employee Mapping'!$L$10:$L$2009,AS$136)/COUNTA('Employee Mapping'!$G$10:$G$2009),""))</f>
        <v/>
      </c>
      <c r="AT235" s="57">
        <f>IF(OR($A235="",AT$136=""),"",IFERROR(COUNTIFS('Employee Mapping'!$J$10:$J$2009,$A235,'Employee Mapping'!$K$10:$K$2009,AT$134,'Employee Mapping'!$L$10:$L$2009,AT$136)/COUNTA('Employee Mapping'!$G$10:$G$2009),""))</f>
        <v/>
      </c>
      <c r="AU235" s="57">
        <f>IF(OR($A235="",AU$136=""),"",IFERROR(COUNTIFS('Employee Mapping'!$J$10:$J$2009,$A235,'Employee Mapping'!$K$10:$K$2009,AU$134,'Employee Mapping'!$L$10:$L$2009,AU$136)/COUNTA('Employee Mapping'!$G$10:$G$2009),""))</f>
        <v/>
      </c>
      <c r="AV235" s="57">
        <f>IF(OR($A235="",AV$136=""),"",IFERROR(COUNTIFS('Employee Mapping'!$J$10:$J$2009,$A235,'Employee Mapping'!$K$10:$K$2009,AV$134,'Employee Mapping'!$L$10:$L$2009,AV$136)/COUNTA('Employee Mapping'!$G$10:$G$2009),""))</f>
        <v/>
      </c>
      <c r="AW235" s="57">
        <f>IF(OR($A235="",AW$136=""),"",IFERROR(COUNTIFS('Employee Mapping'!$J$10:$J$2009,$A235,'Employee Mapping'!$K$10:$K$2009,AW$134,'Employee Mapping'!$L$10:$L$2009,AW$136)/COUNTA('Employee Mapping'!$G$10:$G$2009),""))</f>
        <v/>
      </c>
      <c r="AX235" s="57">
        <f>IF(OR($A235="",AX$136=""),"",IFERROR(COUNTIFS('Employee Mapping'!$J$10:$J$2009,$A235,'Employee Mapping'!$K$10:$K$2009,AX$134,'Employee Mapping'!$L$10:$L$2009,AX$136)/COUNTA('Employee Mapping'!$G$10:$G$2009),""))</f>
        <v/>
      </c>
      <c r="AY235" s="57">
        <f>IF(OR($A235="",AY$136=""),"",IFERROR(COUNTIFS('Employee Mapping'!$J$10:$J$2009,$A235,'Employee Mapping'!$K$10:$K$2009,AY$134,'Employee Mapping'!$L$10:$L$2009,AY$136)/COUNTA('Employee Mapping'!$G$10:$G$2009),""))</f>
        <v/>
      </c>
      <c r="AZ235" s="57">
        <f>IF(OR($A235="",AZ$136=""),"",IFERROR(COUNTIFS('Employee Mapping'!$J$10:$J$2009,$A235,'Employee Mapping'!$K$10:$K$2009,AZ$134,'Employee Mapping'!$L$10:$L$2009,AZ$136)/COUNTA('Employee Mapping'!$G$10:$G$2009),""))</f>
        <v/>
      </c>
      <c r="BA235" s="57">
        <f>IF(OR($A235="",BA$136=""),"",IFERROR(COUNTIFS('Employee Mapping'!$J$10:$J$2009,$A235,'Employee Mapping'!$K$10:$K$2009,BA$134,'Employee Mapping'!$L$10:$L$2009,BA$136)/COUNTA('Employee Mapping'!$G$10:$G$2009),""))</f>
        <v/>
      </c>
      <c r="BB235" s="57">
        <f>IF(OR($A235="",BB$136=""),"",IFERROR(COUNTIFS('Employee Mapping'!$J$10:$J$2009,$A235,'Employee Mapping'!$K$10:$K$2009,BB$134,'Employee Mapping'!$L$10:$L$2009,BB$136)/COUNTA('Employee Mapping'!$G$10:$G$2009),""))</f>
        <v/>
      </c>
      <c r="BC235" s="57">
        <f>IF(OR($A235="",BC$136=""),"",IFERROR(COUNTIFS('Employee Mapping'!$J$10:$J$2009,$A235,'Employee Mapping'!$K$10:$K$2009,BC$134,'Employee Mapping'!$L$10:$L$2009,BC$136)/COUNTA('Employee Mapping'!$G$10:$G$2009),""))</f>
        <v/>
      </c>
      <c r="BD235" s="57">
        <f>IF(OR($A235="",BD$136=""),"",IFERROR(COUNTIFS('Employee Mapping'!$J$10:$J$2009,$A235,'Employee Mapping'!$K$10:$K$2009,BD$134,'Employee Mapping'!$L$10:$L$2009,BD$136)/COUNTA('Employee Mapping'!$G$10:$G$2009),""))</f>
        <v/>
      </c>
      <c r="BE235" s="57">
        <f>IF(OR($A235="",BE$136=""),"",IFERROR(COUNTIFS('Employee Mapping'!$J$10:$J$2009,$A235,'Employee Mapping'!$K$10:$K$2009,BE$134,'Employee Mapping'!$L$10:$L$2009,BE$136)/COUNTA('Employee Mapping'!$G$10:$G$2009),""))</f>
        <v/>
      </c>
      <c r="BF235" s="57">
        <f>IF(OR($A235="",BF$136=""),"",IFERROR(COUNTIFS('Employee Mapping'!$J$10:$J$2009,$A235,'Employee Mapping'!$K$10:$K$2009,BF$134,'Employee Mapping'!$L$10:$L$2009,BF$136)/COUNTA('Employee Mapping'!$G$10:$G$2009),""))</f>
        <v/>
      </c>
      <c r="BG235" s="57">
        <f>IF(OR($A235="",BG$136=""),"",IFERROR(COUNTIFS('Employee Mapping'!$J$10:$J$2009,$A235,'Employee Mapping'!$K$10:$K$2009,BG$134,'Employee Mapping'!$L$10:$L$2009,BG$136)/COUNTA('Employee Mapping'!$G$10:$G$2009),""))</f>
        <v/>
      </c>
      <c r="BH235" s="57">
        <f>IF(OR($A235="",BH$136=""),"",IFERROR(COUNTIFS('Employee Mapping'!$J$10:$J$2009,$A235,'Employee Mapping'!$K$10:$K$2009,BH$134,'Employee Mapping'!$L$10:$L$2009,BH$136)/COUNTA('Employee Mapping'!$G$10:$G$2009),""))</f>
        <v/>
      </c>
      <c r="BI235" s="57">
        <f>IF(OR($A235="",BI$136=""),"",IFERROR(COUNTIFS('Employee Mapping'!$J$10:$J$2009,$A235,'Employee Mapping'!$K$10:$K$2009,BI$134,'Employee Mapping'!$L$10:$L$2009,BI$136)/COUNTA('Employee Mapping'!$G$10:$G$2009),""))</f>
        <v/>
      </c>
      <c r="BJ235" s="57">
        <f>IF(OR($A235="",BJ$136=""),"",IFERROR(COUNTIFS('Employee Mapping'!$J$10:$J$2009,$A235,'Employee Mapping'!$K$10:$K$2009,BJ$134,'Employee Mapping'!$L$10:$L$2009,BJ$136)/COUNTA('Employee Mapping'!$G$10:$G$2009),""))</f>
        <v/>
      </c>
      <c r="BK235" s="57">
        <f>IF(OR($A235="",BK$136=""),"",IFERROR(COUNTIFS('Employee Mapping'!$J$10:$J$2009,$A235,'Employee Mapping'!$K$10:$K$2009,BK$134,'Employee Mapping'!$L$10:$L$2009,BK$136)/COUNTA('Employee Mapping'!$G$10:$G$2009),""))</f>
        <v/>
      </c>
      <c r="BL235" s="57">
        <f>IF(OR($A235="",BL$136=""),"",IFERROR(COUNTIFS('Employee Mapping'!$J$10:$J$2009,$A235,'Employee Mapping'!$K$10:$K$2009,BL$134,'Employee Mapping'!$L$10:$L$2009,BL$136)/COUNTA('Employee Mapping'!$G$10:$G$2009),""))</f>
        <v/>
      </c>
      <c r="BM235" s="57">
        <f>IF(OR($A235="",BM$136=""),"",IFERROR(COUNTIFS('Employee Mapping'!$J$10:$J$2009,$A235,'Employee Mapping'!$K$10:$K$2009,BM$134,'Employee Mapping'!$L$10:$L$2009,BM$136)/COUNTA('Employee Mapping'!$G$10:$G$2009),""))</f>
        <v/>
      </c>
      <c r="BN235" s="57">
        <f>IF(OR($A235="",BN$136=""),"",IFERROR(COUNTIFS('Employee Mapping'!$J$10:$J$2009,$A235,'Employee Mapping'!$K$10:$K$2009,BN$134,'Employee Mapping'!$L$10:$L$2009,BN$136)/COUNTA('Employee Mapping'!$G$10:$G$2009),""))</f>
        <v/>
      </c>
      <c r="BO235" s="57">
        <f>IF(OR($A235="",BO$136=""),"",IFERROR(COUNTIFS('Employee Mapping'!$J$10:$J$2009,$A235,'Employee Mapping'!$K$10:$K$2009,BO$134,'Employee Mapping'!$L$10:$L$2009,BO$136)/COUNTA('Employee Mapping'!$G$10:$G$2009),""))</f>
        <v/>
      </c>
      <c r="BP235" s="57">
        <f>IF(OR($A235="",BP$136=""),"",IFERROR(COUNTIFS('Employee Mapping'!$J$10:$J$2009,$A235,'Employee Mapping'!$K$10:$K$2009,BP$134,'Employee Mapping'!$L$10:$L$2009,BP$136)/COUNTA('Employee Mapping'!$G$10:$G$2009),""))</f>
        <v/>
      </c>
      <c r="BQ235" s="57">
        <f>IF(OR($A235="",BQ$136=""),"",IFERROR(COUNTIFS('Employee Mapping'!$J$10:$J$2009,$A235,'Employee Mapping'!$K$10:$K$2009,BQ$134,'Employee Mapping'!$L$10:$L$2009,BQ$136)/COUNTA('Employee Mapping'!$G$10:$G$2009),""))</f>
        <v/>
      </c>
      <c r="BR235" s="57">
        <f>IF(OR($A235="",BR$136=""),"",IFERROR(COUNTIFS('Employee Mapping'!$J$10:$J$2009,$A235,'Employee Mapping'!$K$10:$K$2009,BR$134,'Employee Mapping'!$L$10:$L$2009,BR$136)/COUNTA('Employee Mapping'!$G$10:$G$2009),""))</f>
        <v/>
      </c>
      <c r="BS235" s="57">
        <f>IF(OR($A235="",BS$136=""),"",IFERROR(COUNTIFS('Employee Mapping'!$J$10:$J$2009,$A235,'Employee Mapping'!$K$10:$K$2009,BS$134,'Employee Mapping'!$L$10:$L$2009,BS$136)/COUNTA('Employee Mapping'!$G$10:$G$2009),""))</f>
        <v/>
      </c>
      <c r="BT235" s="57">
        <f>IF(OR($A235="",BT$136=""),"",IFERROR(COUNTIFS('Employee Mapping'!$J$10:$J$2009,$A235,'Employee Mapping'!$K$10:$K$2009,BT$134,'Employee Mapping'!$L$10:$L$2009,BT$136)/COUNTA('Employee Mapping'!$G$10:$G$2009),""))</f>
        <v/>
      </c>
      <c r="BU235" s="57">
        <f>IF(OR($A235="",BU$136=""),"",IFERROR(COUNTIFS('Employee Mapping'!$J$10:$J$2009,$A235,'Employee Mapping'!$K$10:$K$2009,BU$134,'Employee Mapping'!$L$10:$L$2009,BU$136)/COUNTA('Employee Mapping'!$G$10:$G$2009),""))</f>
        <v/>
      </c>
      <c r="BV235" s="57">
        <f>IF(OR($A235="",BV$136=""),"",IFERROR(COUNTIFS('Employee Mapping'!$J$10:$J$2009,$A235,'Employee Mapping'!$K$10:$K$2009,BV$134,'Employee Mapping'!$L$10:$L$2009,BV$136)/COUNTA('Employee Mapping'!$G$10:$G$2009),""))</f>
        <v/>
      </c>
      <c r="BW235" s="57">
        <f>IF(OR($A235="",BW$136=""),"",IFERROR(COUNTIFS('Employee Mapping'!$J$10:$J$2009,$A235,'Employee Mapping'!$K$10:$K$2009,BW$134,'Employee Mapping'!$L$10:$L$2009,BW$136)/COUNTA('Employee Mapping'!$G$10:$G$2009),""))</f>
        <v/>
      </c>
      <c r="BX235" s="57">
        <f>IF(OR($A235="",BX$136=""),"",IFERROR(COUNTIFS('Employee Mapping'!$J$10:$J$2009,$A235,'Employee Mapping'!$K$10:$K$2009,BX$134,'Employee Mapping'!$L$10:$L$2009,BX$136)/COUNTA('Employee Mapping'!$G$10:$G$2009),""))</f>
        <v/>
      </c>
      <c r="BY235" s="57">
        <f>IF(OR($A235="",BY$136=""),"",IFERROR(COUNTIFS('Employee Mapping'!$J$10:$J$2009,$A235,'Employee Mapping'!$K$10:$K$2009,BY$134,'Employee Mapping'!$L$10:$L$2009,BY$136)/COUNTA('Employee Mapping'!$G$10:$G$2009),""))</f>
        <v/>
      </c>
      <c r="BZ235" s="57">
        <f>IF(OR($A235="",BZ$136=""),"",IFERROR(COUNTIFS('Employee Mapping'!$J$10:$J$2009,$A235,'Employee Mapping'!$K$10:$K$2009,BZ$134,'Employee Mapping'!$L$10:$L$2009,BZ$136)/COUNTA('Employee Mapping'!$G$10:$G$2009),""))</f>
        <v/>
      </c>
      <c r="CA235" s="57">
        <f>IF(OR($A235="",CA$136=""),"",IFERROR(COUNTIFS('Employee Mapping'!$J$10:$J$2009,$A235,'Employee Mapping'!$K$10:$K$2009,CA$134,'Employee Mapping'!$L$10:$L$2009,CA$136)/COUNTA('Employee Mapping'!$G$10:$G$2009),""))</f>
        <v/>
      </c>
      <c r="CB235" s="57">
        <f>IF(OR($A235="",CB$136=""),"",IFERROR(COUNTIFS('Employee Mapping'!$J$10:$J$2009,$A235,'Employee Mapping'!$K$10:$K$2009,CB$134,'Employee Mapping'!$L$10:$L$2009,CB$136)/COUNTA('Employee Mapping'!$G$10:$G$2009),""))</f>
        <v/>
      </c>
      <c r="CC235" s="57">
        <f>IF(OR($A235="",CC$136=""),"",IFERROR(COUNTIFS('Employee Mapping'!$J$10:$J$2009,$A235,'Employee Mapping'!$K$10:$K$2009,CC$134,'Employee Mapping'!$L$10:$L$2009,CC$136)/COUNTA('Employee Mapping'!$G$10:$G$2009),""))</f>
        <v/>
      </c>
      <c r="CD235" s="57">
        <f>IF(OR($A235="",CD$136=""),"",IFERROR(COUNTIFS('Employee Mapping'!$J$10:$J$2009,$A235,'Employee Mapping'!$K$10:$K$2009,CD$134,'Employee Mapping'!$L$10:$L$2009,CD$136)/COUNTA('Employee Mapping'!$G$10:$G$2009),""))</f>
        <v/>
      </c>
      <c r="CE235" s="57">
        <f>IF(OR($A235="",CE$136=""),"",IFERROR(COUNTIFS('Employee Mapping'!$J$10:$J$2009,$A235,'Employee Mapping'!$K$10:$K$2009,CE$134,'Employee Mapping'!$L$10:$L$2009,CE$136)/COUNTA('Employee Mapping'!$G$10:$G$2009),""))</f>
        <v/>
      </c>
      <c r="CF235" s="57">
        <f>IF(OR($A235="",CF$136=""),"",IFERROR(COUNTIFS('Employee Mapping'!$J$10:$J$2009,$A235,'Employee Mapping'!$K$10:$K$2009,CF$134,'Employee Mapping'!$L$10:$L$2009,CF$136)/COUNTA('Employee Mapping'!$G$10:$G$2009),""))</f>
        <v/>
      </c>
      <c r="CG235" s="57">
        <f>IF(OR($A235="",CG$136=""),"",IFERROR(COUNTIFS('Employee Mapping'!$J$10:$J$2009,$A235,'Employee Mapping'!$K$10:$K$2009,CG$134,'Employee Mapping'!$L$10:$L$2009,CG$136)/COUNTA('Employee Mapping'!$G$10:$G$2009),""))</f>
        <v/>
      </c>
      <c r="CH235" s="57">
        <f>IF(OR($A235="",CH$136=""),"",IFERROR(COUNTIFS('Employee Mapping'!$J$10:$J$2009,$A235,'Employee Mapping'!$K$10:$K$2009,CH$134,'Employee Mapping'!$L$10:$L$2009,CH$136)/COUNTA('Employee Mapping'!$G$10:$G$2009),""))</f>
        <v/>
      </c>
      <c r="CI235" s="57">
        <f>IF(OR($A235="",CI$136=""),"",IFERROR(COUNTIFS('Employee Mapping'!$J$10:$J$2009,$A235,'Employee Mapping'!$K$10:$K$2009,CI$134,'Employee Mapping'!$L$10:$L$2009,CI$136)/COUNTA('Employee Mapping'!$G$10:$G$2009),""))</f>
        <v/>
      </c>
      <c r="CJ235" s="57">
        <f>IF(OR($A235="",CJ$136=""),"",IFERROR(COUNTIFS('Employee Mapping'!$J$10:$J$2009,$A235,'Employee Mapping'!$K$10:$K$2009,CJ$134,'Employee Mapping'!$L$10:$L$2009,CJ$136)/COUNTA('Employee Mapping'!$G$10:$G$2009),""))</f>
        <v/>
      </c>
      <c r="CK235" s="57">
        <f>IF(OR($A235="",CK$136=""),"",IFERROR(COUNTIFS('Employee Mapping'!$J$10:$J$2009,$A235,'Employee Mapping'!$K$10:$K$2009,CK$134,'Employee Mapping'!$L$10:$L$2009,CK$136)/COUNTA('Employee Mapping'!$G$10:$G$2009),""))</f>
        <v/>
      </c>
      <c r="CL235" s="57">
        <f>IF(OR($A235="",CL$136=""),"",IFERROR(COUNTIFS('Employee Mapping'!$J$10:$J$2009,$A235,'Employee Mapping'!$K$10:$K$2009,CL$134,'Employee Mapping'!$L$10:$L$2009,CL$136)/COUNTA('Employee Mapping'!$G$10:$G$2009),""))</f>
        <v/>
      </c>
      <c r="CM235" s="57">
        <f>IF(OR($A235="",CM$136=""),"",IFERROR(COUNTIFS('Employee Mapping'!$J$10:$J$2009,$A235,'Employee Mapping'!$K$10:$K$2009,CM$134,'Employee Mapping'!$L$10:$L$2009,CM$136)/COUNTA('Employee Mapping'!$G$10:$G$2009),""))</f>
        <v/>
      </c>
      <c r="CN235" s="57">
        <f>IF(OR($A235="",CN$136=""),"",IFERROR(COUNTIFS('Employee Mapping'!$J$10:$J$2009,$A235,'Employee Mapping'!$K$10:$K$2009,CN$134,'Employee Mapping'!$L$10:$L$2009,CN$136)/COUNTA('Employee Mapping'!$G$10:$G$2009),""))</f>
        <v/>
      </c>
      <c r="CO235" s="57">
        <f>IF(OR($A235="",CO$136=""),"",IFERROR(COUNTIFS('Employee Mapping'!$J$10:$J$2009,$A235,'Employee Mapping'!$K$10:$K$2009,CO$134,'Employee Mapping'!$L$10:$L$2009,CO$136)/COUNTA('Employee Mapping'!$G$10:$G$2009),""))</f>
        <v/>
      </c>
      <c r="CP235" s="57">
        <f>IF(OR($A235="",CP$136=""),"",IFERROR(COUNTIFS('Employee Mapping'!$J$10:$J$2009,$A235,'Employee Mapping'!$K$10:$K$2009,CP$134,'Employee Mapping'!$L$10:$L$2009,CP$136)/COUNTA('Employee Mapping'!$G$10:$G$2009),""))</f>
        <v/>
      </c>
      <c r="CQ235" s="57">
        <f>IF(OR($A235="",CQ$136=""),"",IFERROR(COUNTIFS('Employee Mapping'!$J$10:$J$2009,$A235,'Employee Mapping'!$K$10:$K$2009,CQ$134,'Employee Mapping'!$L$10:$L$2009,CQ$136)/COUNTA('Employee Mapping'!$G$10:$G$2009),""))</f>
        <v/>
      </c>
      <c r="CR235" s="57">
        <f>IF(OR($A235="",CR$136=""),"",IFERROR(COUNTIFS('Employee Mapping'!$J$10:$J$2009,$A235,'Employee Mapping'!$K$10:$K$2009,CR$134,'Employee Mapping'!$L$10:$L$2009,CR$136)/COUNTA('Employee Mapping'!$G$10:$G$2009),""))</f>
        <v/>
      </c>
      <c r="CS235" s="57">
        <f>IF(OR($A235="",CS$136=""),"",IFERROR(COUNTIFS('Employee Mapping'!$J$10:$J$2009,$A235,'Employee Mapping'!$K$10:$K$2009,CS$134,'Employee Mapping'!$L$10:$L$2009,CS$136)/COUNTA('Employee Mapping'!$G$10:$G$2009),""))</f>
        <v/>
      </c>
      <c r="CT235" s="57">
        <f>IF(OR($A235="",CT$136=""),"",IFERROR(COUNTIFS('Employee Mapping'!$J$10:$J$2009,$A235,'Employee Mapping'!$K$10:$K$2009,CT$134,'Employee Mapping'!$L$10:$L$2009,CT$136)/COUNTA('Employee Mapping'!$G$10:$G$2009),""))</f>
        <v/>
      </c>
      <c r="CU235" s="58">
        <f>IF($A235="","",SUM(C235:CT235))</f>
        <v/>
      </c>
    </row>
    <row r="236">
      <c r="A236">
        <f>IF(SETUP!$C247="","",SETUP!$C247)</f>
        <v/>
      </c>
      <c r="B236" s="9">
        <f>IF(SETUP!$C247="","",SETUP!$B247&amp;" / "&amp;SETUP!$D247)</f>
        <v/>
      </c>
      <c r="C236" s="57">
        <f>IF(OR($A236="",C$136=""),"",IFERROR(COUNTIFS('Employee Mapping'!$J$10:$J$2009,$A236,'Employee Mapping'!$K$10:$K$2009,C$134,'Employee Mapping'!$L$10:$L$2009,C$136)/COUNTA('Employee Mapping'!$G$10:$G$2009),""))</f>
        <v/>
      </c>
      <c r="D236" s="57">
        <f>IF(OR($A236="",D$136=""),"",IFERROR(COUNTIFS('Employee Mapping'!$J$10:$J$2009,$A236,'Employee Mapping'!$K$10:$K$2009,D$134,'Employee Mapping'!$L$10:$L$2009,D$136)/COUNTA('Employee Mapping'!$G$10:$G$2009),""))</f>
        <v/>
      </c>
      <c r="E236" s="57">
        <f>IF(OR($A236="",E$136=""),"",IFERROR(COUNTIFS('Employee Mapping'!$J$10:$J$2009,$A236,'Employee Mapping'!$K$10:$K$2009,E$134,'Employee Mapping'!$L$10:$L$2009,E$136)/COUNTA('Employee Mapping'!$G$10:$G$2009),""))</f>
        <v/>
      </c>
      <c r="F236" s="57">
        <f>IF(OR($A236="",F$136=""),"",IFERROR(COUNTIFS('Employee Mapping'!$J$10:$J$2009,$A236,'Employee Mapping'!$K$10:$K$2009,F$134,'Employee Mapping'!$L$10:$L$2009,F$136)/COUNTA('Employee Mapping'!$G$10:$G$2009),""))</f>
        <v/>
      </c>
      <c r="G236" s="57">
        <f>IF(OR($A236="",G$136=""),"",IFERROR(COUNTIFS('Employee Mapping'!$J$10:$J$2009,$A236,'Employee Mapping'!$K$10:$K$2009,G$134,'Employee Mapping'!$L$10:$L$2009,G$136)/COUNTA('Employee Mapping'!$G$10:$G$2009),""))</f>
        <v/>
      </c>
      <c r="H236" s="57">
        <f>IF(OR($A236="",H$136=""),"",IFERROR(COUNTIFS('Employee Mapping'!$J$10:$J$2009,$A236,'Employee Mapping'!$K$10:$K$2009,H$134,'Employee Mapping'!$L$10:$L$2009,H$136)/COUNTA('Employee Mapping'!$G$10:$G$2009),""))</f>
        <v/>
      </c>
      <c r="I236" s="57">
        <f>IF(OR($A236="",I$136=""),"",IFERROR(COUNTIFS('Employee Mapping'!$J$10:$J$2009,$A236,'Employee Mapping'!$K$10:$K$2009,I$134,'Employee Mapping'!$L$10:$L$2009,I$136)/COUNTA('Employee Mapping'!$G$10:$G$2009),""))</f>
        <v/>
      </c>
      <c r="J236" s="57">
        <f>IF(OR($A236="",J$136=""),"",IFERROR(COUNTIFS('Employee Mapping'!$J$10:$J$2009,$A236,'Employee Mapping'!$K$10:$K$2009,J$134,'Employee Mapping'!$L$10:$L$2009,J$136)/COUNTA('Employee Mapping'!$G$10:$G$2009),""))</f>
        <v/>
      </c>
      <c r="K236" s="57">
        <f>IF(OR($A236="",K$136=""),"",IFERROR(COUNTIFS('Employee Mapping'!$J$10:$J$2009,$A236,'Employee Mapping'!$K$10:$K$2009,K$134,'Employee Mapping'!$L$10:$L$2009,K$136)/COUNTA('Employee Mapping'!$G$10:$G$2009),""))</f>
        <v/>
      </c>
      <c r="L236" s="57">
        <f>IF(OR($A236="",L$136=""),"",IFERROR(COUNTIFS('Employee Mapping'!$J$10:$J$2009,$A236,'Employee Mapping'!$K$10:$K$2009,L$134,'Employee Mapping'!$L$10:$L$2009,L$136)/COUNTA('Employee Mapping'!$G$10:$G$2009),""))</f>
        <v/>
      </c>
      <c r="M236" s="57">
        <f>IF(OR($A236="",M$136=""),"",IFERROR(COUNTIFS('Employee Mapping'!$J$10:$J$2009,$A236,'Employee Mapping'!$K$10:$K$2009,M$134,'Employee Mapping'!$L$10:$L$2009,M$136)/COUNTA('Employee Mapping'!$G$10:$G$2009),""))</f>
        <v/>
      </c>
      <c r="N236" s="57">
        <f>IF(OR($A236="",N$136=""),"",IFERROR(COUNTIFS('Employee Mapping'!$J$10:$J$2009,$A236,'Employee Mapping'!$K$10:$K$2009,N$134,'Employee Mapping'!$L$10:$L$2009,N$136)/COUNTA('Employee Mapping'!$G$10:$G$2009),""))</f>
        <v/>
      </c>
      <c r="O236" s="57">
        <f>IF(OR($A236="",O$136=""),"",IFERROR(COUNTIFS('Employee Mapping'!$J$10:$J$2009,$A236,'Employee Mapping'!$K$10:$K$2009,O$134,'Employee Mapping'!$L$10:$L$2009,O$136)/COUNTA('Employee Mapping'!$G$10:$G$2009),""))</f>
        <v/>
      </c>
      <c r="P236" s="57">
        <f>IF(OR($A236="",P$136=""),"",IFERROR(COUNTIFS('Employee Mapping'!$J$10:$J$2009,$A236,'Employee Mapping'!$K$10:$K$2009,P$134,'Employee Mapping'!$L$10:$L$2009,P$136)/COUNTA('Employee Mapping'!$G$10:$G$2009),""))</f>
        <v/>
      </c>
      <c r="Q236" s="57">
        <f>IF(OR($A236="",Q$136=""),"",IFERROR(COUNTIFS('Employee Mapping'!$J$10:$J$2009,$A236,'Employee Mapping'!$K$10:$K$2009,Q$134,'Employee Mapping'!$L$10:$L$2009,Q$136)/COUNTA('Employee Mapping'!$G$10:$G$2009),""))</f>
        <v/>
      </c>
      <c r="R236" s="57">
        <f>IF(OR($A236="",R$136=""),"",IFERROR(COUNTIFS('Employee Mapping'!$J$10:$J$2009,$A236,'Employee Mapping'!$K$10:$K$2009,R$134,'Employee Mapping'!$L$10:$L$2009,R$136)/COUNTA('Employee Mapping'!$G$10:$G$2009),""))</f>
        <v/>
      </c>
      <c r="S236" s="57">
        <f>IF(OR($A236="",S$136=""),"",IFERROR(COUNTIFS('Employee Mapping'!$J$10:$J$2009,$A236,'Employee Mapping'!$K$10:$K$2009,S$134,'Employee Mapping'!$L$10:$L$2009,S$136)/COUNTA('Employee Mapping'!$G$10:$G$2009),""))</f>
        <v/>
      </c>
      <c r="T236" s="57">
        <f>IF(OR($A236="",T$136=""),"",IFERROR(COUNTIFS('Employee Mapping'!$J$10:$J$2009,$A236,'Employee Mapping'!$K$10:$K$2009,T$134,'Employee Mapping'!$L$10:$L$2009,T$136)/COUNTA('Employee Mapping'!$G$10:$G$2009),""))</f>
        <v/>
      </c>
      <c r="U236" s="57">
        <f>IF(OR($A236="",U$136=""),"",IFERROR(COUNTIFS('Employee Mapping'!$J$10:$J$2009,$A236,'Employee Mapping'!$K$10:$K$2009,U$134,'Employee Mapping'!$L$10:$L$2009,U$136)/COUNTA('Employee Mapping'!$G$10:$G$2009),""))</f>
        <v/>
      </c>
      <c r="V236" s="57">
        <f>IF(OR($A236="",V$136=""),"",IFERROR(COUNTIFS('Employee Mapping'!$J$10:$J$2009,$A236,'Employee Mapping'!$K$10:$K$2009,V$134,'Employee Mapping'!$L$10:$L$2009,V$136)/COUNTA('Employee Mapping'!$G$10:$G$2009),""))</f>
        <v/>
      </c>
      <c r="W236" s="57">
        <f>IF(OR($A236="",W$136=""),"",IFERROR(COUNTIFS('Employee Mapping'!$J$10:$J$2009,$A236,'Employee Mapping'!$K$10:$K$2009,W$134,'Employee Mapping'!$L$10:$L$2009,W$136)/COUNTA('Employee Mapping'!$G$10:$G$2009),""))</f>
        <v/>
      </c>
      <c r="X236" s="57">
        <f>IF(OR($A236="",X$136=""),"",IFERROR(COUNTIFS('Employee Mapping'!$J$10:$J$2009,$A236,'Employee Mapping'!$K$10:$K$2009,X$134,'Employee Mapping'!$L$10:$L$2009,X$136)/COUNTA('Employee Mapping'!$G$10:$G$2009),""))</f>
        <v/>
      </c>
      <c r="Y236" s="57">
        <f>IF(OR($A236="",Y$136=""),"",IFERROR(COUNTIFS('Employee Mapping'!$J$10:$J$2009,$A236,'Employee Mapping'!$K$10:$K$2009,Y$134,'Employee Mapping'!$L$10:$L$2009,Y$136)/COUNTA('Employee Mapping'!$G$10:$G$2009),""))</f>
        <v/>
      </c>
      <c r="Z236" s="57">
        <f>IF(OR($A236="",Z$136=""),"",IFERROR(COUNTIFS('Employee Mapping'!$J$10:$J$2009,$A236,'Employee Mapping'!$K$10:$K$2009,Z$134,'Employee Mapping'!$L$10:$L$2009,Z$136)/COUNTA('Employee Mapping'!$G$10:$G$2009),""))</f>
        <v/>
      </c>
      <c r="AA236" s="57">
        <f>IF(OR($A236="",AA$136=""),"",IFERROR(COUNTIFS('Employee Mapping'!$J$10:$J$2009,$A236,'Employee Mapping'!$K$10:$K$2009,AA$134,'Employee Mapping'!$L$10:$L$2009,AA$136)/COUNTA('Employee Mapping'!$G$10:$G$2009),""))</f>
        <v/>
      </c>
      <c r="AB236" s="57">
        <f>IF(OR($A236="",AB$136=""),"",IFERROR(COUNTIFS('Employee Mapping'!$J$10:$J$2009,$A236,'Employee Mapping'!$K$10:$K$2009,AB$134,'Employee Mapping'!$L$10:$L$2009,AB$136)/COUNTA('Employee Mapping'!$G$10:$G$2009),""))</f>
        <v/>
      </c>
      <c r="AC236" s="57">
        <f>IF(OR($A236="",AC$136=""),"",IFERROR(COUNTIFS('Employee Mapping'!$J$10:$J$2009,$A236,'Employee Mapping'!$K$10:$K$2009,AC$134,'Employee Mapping'!$L$10:$L$2009,AC$136)/COUNTA('Employee Mapping'!$G$10:$G$2009),""))</f>
        <v/>
      </c>
      <c r="AD236" s="57">
        <f>IF(OR($A236="",AD$136=""),"",IFERROR(COUNTIFS('Employee Mapping'!$J$10:$J$2009,$A236,'Employee Mapping'!$K$10:$K$2009,AD$134,'Employee Mapping'!$L$10:$L$2009,AD$136)/COUNTA('Employee Mapping'!$G$10:$G$2009),""))</f>
        <v/>
      </c>
      <c r="AE236" s="57">
        <f>IF(OR($A236="",AE$136=""),"",IFERROR(COUNTIFS('Employee Mapping'!$J$10:$J$2009,$A236,'Employee Mapping'!$K$10:$K$2009,AE$134,'Employee Mapping'!$L$10:$L$2009,AE$136)/COUNTA('Employee Mapping'!$G$10:$G$2009),""))</f>
        <v/>
      </c>
      <c r="AF236" s="57">
        <f>IF(OR($A236="",AF$136=""),"",IFERROR(COUNTIFS('Employee Mapping'!$J$10:$J$2009,$A236,'Employee Mapping'!$K$10:$K$2009,AF$134,'Employee Mapping'!$L$10:$L$2009,AF$136)/COUNTA('Employee Mapping'!$G$10:$G$2009),""))</f>
        <v/>
      </c>
      <c r="AG236" s="57">
        <f>IF(OR($A236="",AG$136=""),"",IFERROR(COUNTIFS('Employee Mapping'!$J$10:$J$2009,$A236,'Employee Mapping'!$K$10:$K$2009,AG$134,'Employee Mapping'!$L$10:$L$2009,AG$136)/COUNTA('Employee Mapping'!$G$10:$G$2009),""))</f>
        <v/>
      </c>
      <c r="AH236" s="57">
        <f>IF(OR($A236="",AH$136=""),"",IFERROR(COUNTIFS('Employee Mapping'!$J$10:$J$2009,$A236,'Employee Mapping'!$K$10:$K$2009,AH$134,'Employee Mapping'!$L$10:$L$2009,AH$136)/COUNTA('Employee Mapping'!$G$10:$G$2009),""))</f>
        <v/>
      </c>
      <c r="AI236" s="57">
        <f>IF(OR($A236="",AI$136=""),"",IFERROR(COUNTIFS('Employee Mapping'!$J$10:$J$2009,$A236,'Employee Mapping'!$K$10:$K$2009,AI$134,'Employee Mapping'!$L$10:$L$2009,AI$136)/COUNTA('Employee Mapping'!$G$10:$G$2009),""))</f>
        <v/>
      </c>
      <c r="AJ236" s="57">
        <f>IF(OR($A236="",AJ$136=""),"",IFERROR(COUNTIFS('Employee Mapping'!$J$10:$J$2009,$A236,'Employee Mapping'!$K$10:$K$2009,AJ$134,'Employee Mapping'!$L$10:$L$2009,AJ$136)/COUNTA('Employee Mapping'!$G$10:$G$2009),""))</f>
        <v/>
      </c>
      <c r="AK236" s="57">
        <f>IF(OR($A236="",AK$136=""),"",IFERROR(COUNTIFS('Employee Mapping'!$J$10:$J$2009,$A236,'Employee Mapping'!$K$10:$K$2009,AK$134,'Employee Mapping'!$L$10:$L$2009,AK$136)/COUNTA('Employee Mapping'!$G$10:$G$2009),""))</f>
        <v/>
      </c>
      <c r="AL236" s="57">
        <f>IF(OR($A236="",AL$136=""),"",IFERROR(COUNTIFS('Employee Mapping'!$J$10:$J$2009,$A236,'Employee Mapping'!$K$10:$K$2009,AL$134,'Employee Mapping'!$L$10:$L$2009,AL$136)/COUNTA('Employee Mapping'!$G$10:$G$2009),""))</f>
        <v/>
      </c>
      <c r="AM236" s="57">
        <f>IF(OR($A236="",AM$136=""),"",IFERROR(COUNTIFS('Employee Mapping'!$J$10:$J$2009,$A236,'Employee Mapping'!$K$10:$K$2009,AM$134,'Employee Mapping'!$L$10:$L$2009,AM$136)/COUNTA('Employee Mapping'!$G$10:$G$2009),""))</f>
        <v/>
      </c>
      <c r="AN236" s="57">
        <f>IF(OR($A236="",AN$136=""),"",IFERROR(COUNTIFS('Employee Mapping'!$J$10:$J$2009,$A236,'Employee Mapping'!$K$10:$K$2009,AN$134,'Employee Mapping'!$L$10:$L$2009,AN$136)/COUNTA('Employee Mapping'!$G$10:$G$2009),""))</f>
        <v/>
      </c>
      <c r="AO236" s="57">
        <f>IF(OR($A236="",AO$136=""),"",IFERROR(COUNTIFS('Employee Mapping'!$J$10:$J$2009,$A236,'Employee Mapping'!$K$10:$K$2009,AO$134,'Employee Mapping'!$L$10:$L$2009,AO$136)/COUNTA('Employee Mapping'!$G$10:$G$2009),""))</f>
        <v/>
      </c>
      <c r="AP236" s="57">
        <f>IF(OR($A236="",AP$136=""),"",IFERROR(COUNTIFS('Employee Mapping'!$J$10:$J$2009,$A236,'Employee Mapping'!$K$10:$K$2009,AP$134,'Employee Mapping'!$L$10:$L$2009,AP$136)/COUNTA('Employee Mapping'!$G$10:$G$2009),""))</f>
        <v/>
      </c>
      <c r="AQ236" s="57">
        <f>IF(OR($A236="",AQ$136=""),"",IFERROR(COUNTIFS('Employee Mapping'!$J$10:$J$2009,$A236,'Employee Mapping'!$K$10:$K$2009,AQ$134,'Employee Mapping'!$L$10:$L$2009,AQ$136)/COUNTA('Employee Mapping'!$G$10:$G$2009),""))</f>
        <v/>
      </c>
      <c r="AR236" s="57">
        <f>IF(OR($A236="",AR$136=""),"",IFERROR(COUNTIFS('Employee Mapping'!$J$10:$J$2009,$A236,'Employee Mapping'!$K$10:$K$2009,AR$134,'Employee Mapping'!$L$10:$L$2009,AR$136)/COUNTA('Employee Mapping'!$G$10:$G$2009),""))</f>
        <v/>
      </c>
      <c r="AS236" s="57">
        <f>IF(OR($A236="",AS$136=""),"",IFERROR(COUNTIFS('Employee Mapping'!$J$10:$J$2009,$A236,'Employee Mapping'!$K$10:$K$2009,AS$134,'Employee Mapping'!$L$10:$L$2009,AS$136)/COUNTA('Employee Mapping'!$G$10:$G$2009),""))</f>
        <v/>
      </c>
      <c r="AT236" s="57">
        <f>IF(OR($A236="",AT$136=""),"",IFERROR(COUNTIFS('Employee Mapping'!$J$10:$J$2009,$A236,'Employee Mapping'!$K$10:$K$2009,AT$134,'Employee Mapping'!$L$10:$L$2009,AT$136)/COUNTA('Employee Mapping'!$G$10:$G$2009),""))</f>
        <v/>
      </c>
      <c r="AU236" s="57">
        <f>IF(OR($A236="",AU$136=""),"",IFERROR(COUNTIFS('Employee Mapping'!$J$10:$J$2009,$A236,'Employee Mapping'!$K$10:$K$2009,AU$134,'Employee Mapping'!$L$10:$L$2009,AU$136)/COUNTA('Employee Mapping'!$G$10:$G$2009),""))</f>
        <v/>
      </c>
      <c r="AV236" s="57">
        <f>IF(OR($A236="",AV$136=""),"",IFERROR(COUNTIFS('Employee Mapping'!$J$10:$J$2009,$A236,'Employee Mapping'!$K$10:$K$2009,AV$134,'Employee Mapping'!$L$10:$L$2009,AV$136)/COUNTA('Employee Mapping'!$G$10:$G$2009),""))</f>
        <v/>
      </c>
      <c r="AW236" s="57">
        <f>IF(OR($A236="",AW$136=""),"",IFERROR(COUNTIFS('Employee Mapping'!$J$10:$J$2009,$A236,'Employee Mapping'!$K$10:$K$2009,AW$134,'Employee Mapping'!$L$10:$L$2009,AW$136)/COUNTA('Employee Mapping'!$G$10:$G$2009),""))</f>
        <v/>
      </c>
      <c r="AX236" s="57">
        <f>IF(OR($A236="",AX$136=""),"",IFERROR(COUNTIFS('Employee Mapping'!$J$10:$J$2009,$A236,'Employee Mapping'!$K$10:$K$2009,AX$134,'Employee Mapping'!$L$10:$L$2009,AX$136)/COUNTA('Employee Mapping'!$G$10:$G$2009),""))</f>
        <v/>
      </c>
      <c r="AY236" s="57">
        <f>IF(OR($A236="",AY$136=""),"",IFERROR(COUNTIFS('Employee Mapping'!$J$10:$J$2009,$A236,'Employee Mapping'!$K$10:$K$2009,AY$134,'Employee Mapping'!$L$10:$L$2009,AY$136)/COUNTA('Employee Mapping'!$G$10:$G$2009),""))</f>
        <v/>
      </c>
      <c r="AZ236" s="57">
        <f>IF(OR($A236="",AZ$136=""),"",IFERROR(COUNTIFS('Employee Mapping'!$J$10:$J$2009,$A236,'Employee Mapping'!$K$10:$K$2009,AZ$134,'Employee Mapping'!$L$10:$L$2009,AZ$136)/COUNTA('Employee Mapping'!$G$10:$G$2009),""))</f>
        <v/>
      </c>
      <c r="BA236" s="57">
        <f>IF(OR($A236="",BA$136=""),"",IFERROR(COUNTIFS('Employee Mapping'!$J$10:$J$2009,$A236,'Employee Mapping'!$K$10:$K$2009,BA$134,'Employee Mapping'!$L$10:$L$2009,BA$136)/COUNTA('Employee Mapping'!$G$10:$G$2009),""))</f>
        <v/>
      </c>
      <c r="BB236" s="57">
        <f>IF(OR($A236="",BB$136=""),"",IFERROR(COUNTIFS('Employee Mapping'!$J$10:$J$2009,$A236,'Employee Mapping'!$K$10:$K$2009,BB$134,'Employee Mapping'!$L$10:$L$2009,BB$136)/COUNTA('Employee Mapping'!$G$10:$G$2009),""))</f>
        <v/>
      </c>
      <c r="BC236" s="57">
        <f>IF(OR($A236="",BC$136=""),"",IFERROR(COUNTIFS('Employee Mapping'!$J$10:$J$2009,$A236,'Employee Mapping'!$K$10:$K$2009,BC$134,'Employee Mapping'!$L$10:$L$2009,BC$136)/COUNTA('Employee Mapping'!$G$10:$G$2009),""))</f>
        <v/>
      </c>
      <c r="BD236" s="57">
        <f>IF(OR($A236="",BD$136=""),"",IFERROR(COUNTIFS('Employee Mapping'!$J$10:$J$2009,$A236,'Employee Mapping'!$K$10:$K$2009,BD$134,'Employee Mapping'!$L$10:$L$2009,BD$136)/COUNTA('Employee Mapping'!$G$10:$G$2009),""))</f>
        <v/>
      </c>
      <c r="BE236" s="57">
        <f>IF(OR($A236="",BE$136=""),"",IFERROR(COUNTIFS('Employee Mapping'!$J$10:$J$2009,$A236,'Employee Mapping'!$K$10:$K$2009,BE$134,'Employee Mapping'!$L$10:$L$2009,BE$136)/COUNTA('Employee Mapping'!$G$10:$G$2009),""))</f>
        <v/>
      </c>
      <c r="BF236" s="57">
        <f>IF(OR($A236="",BF$136=""),"",IFERROR(COUNTIFS('Employee Mapping'!$J$10:$J$2009,$A236,'Employee Mapping'!$K$10:$K$2009,BF$134,'Employee Mapping'!$L$10:$L$2009,BF$136)/COUNTA('Employee Mapping'!$G$10:$G$2009),""))</f>
        <v/>
      </c>
      <c r="BG236" s="57">
        <f>IF(OR($A236="",BG$136=""),"",IFERROR(COUNTIFS('Employee Mapping'!$J$10:$J$2009,$A236,'Employee Mapping'!$K$10:$K$2009,BG$134,'Employee Mapping'!$L$10:$L$2009,BG$136)/COUNTA('Employee Mapping'!$G$10:$G$2009),""))</f>
        <v/>
      </c>
      <c r="BH236" s="57">
        <f>IF(OR($A236="",BH$136=""),"",IFERROR(COUNTIFS('Employee Mapping'!$J$10:$J$2009,$A236,'Employee Mapping'!$K$10:$K$2009,BH$134,'Employee Mapping'!$L$10:$L$2009,BH$136)/COUNTA('Employee Mapping'!$G$10:$G$2009),""))</f>
        <v/>
      </c>
      <c r="BI236" s="57">
        <f>IF(OR($A236="",BI$136=""),"",IFERROR(COUNTIFS('Employee Mapping'!$J$10:$J$2009,$A236,'Employee Mapping'!$K$10:$K$2009,BI$134,'Employee Mapping'!$L$10:$L$2009,BI$136)/COUNTA('Employee Mapping'!$G$10:$G$2009),""))</f>
        <v/>
      </c>
      <c r="BJ236" s="57">
        <f>IF(OR($A236="",BJ$136=""),"",IFERROR(COUNTIFS('Employee Mapping'!$J$10:$J$2009,$A236,'Employee Mapping'!$K$10:$K$2009,BJ$134,'Employee Mapping'!$L$10:$L$2009,BJ$136)/COUNTA('Employee Mapping'!$G$10:$G$2009),""))</f>
        <v/>
      </c>
      <c r="BK236" s="57">
        <f>IF(OR($A236="",BK$136=""),"",IFERROR(COUNTIFS('Employee Mapping'!$J$10:$J$2009,$A236,'Employee Mapping'!$K$10:$K$2009,BK$134,'Employee Mapping'!$L$10:$L$2009,BK$136)/COUNTA('Employee Mapping'!$G$10:$G$2009),""))</f>
        <v/>
      </c>
      <c r="BL236" s="57">
        <f>IF(OR($A236="",BL$136=""),"",IFERROR(COUNTIFS('Employee Mapping'!$J$10:$J$2009,$A236,'Employee Mapping'!$K$10:$K$2009,BL$134,'Employee Mapping'!$L$10:$L$2009,BL$136)/COUNTA('Employee Mapping'!$G$10:$G$2009),""))</f>
        <v/>
      </c>
      <c r="BM236" s="57">
        <f>IF(OR($A236="",BM$136=""),"",IFERROR(COUNTIFS('Employee Mapping'!$J$10:$J$2009,$A236,'Employee Mapping'!$K$10:$K$2009,BM$134,'Employee Mapping'!$L$10:$L$2009,BM$136)/COUNTA('Employee Mapping'!$G$10:$G$2009),""))</f>
        <v/>
      </c>
      <c r="BN236" s="57">
        <f>IF(OR($A236="",BN$136=""),"",IFERROR(COUNTIFS('Employee Mapping'!$J$10:$J$2009,$A236,'Employee Mapping'!$K$10:$K$2009,BN$134,'Employee Mapping'!$L$10:$L$2009,BN$136)/COUNTA('Employee Mapping'!$G$10:$G$2009),""))</f>
        <v/>
      </c>
      <c r="BO236" s="57">
        <f>IF(OR($A236="",BO$136=""),"",IFERROR(COUNTIFS('Employee Mapping'!$J$10:$J$2009,$A236,'Employee Mapping'!$K$10:$K$2009,BO$134,'Employee Mapping'!$L$10:$L$2009,BO$136)/COUNTA('Employee Mapping'!$G$10:$G$2009),""))</f>
        <v/>
      </c>
      <c r="BP236" s="57">
        <f>IF(OR($A236="",BP$136=""),"",IFERROR(COUNTIFS('Employee Mapping'!$J$10:$J$2009,$A236,'Employee Mapping'!$K$10:$K$2009,BP$134,'Employee Mapping'!$L$10:$L$2009,BP$136)/COUNTA('Employee Mapping'!$G$10:$G$2009),""))</f>
        <v/>
      </c>
      <c r="BQ236" s="57">
        <f>IF(OR($A236="",BQ$136=""),"",IFERROR(COUNTIFS('Employee Mapping'!$J$10:$J$2009,$A236,'Employee Mapping'!$K$10:$K$2009,BQ$134,'Employee Mapping'!$L$10:$L$2009,BQ$136)/COUNTA('Employee Mapping'!$G$10:$G$2009),""))</f>
        <v/>
      </c>
      <c r="BR236" s="57">
        <f>IF(OR($A236="",BR$136=""),"",IFERROR(COUNTIFS('Employee Mapping'!$J$10:$J$2009,$A236,'Employee Mapping'!$K$10:$K$2009,BR$134,'Employee Mapping'!$L$10:$L$2009,BR$136)/COUNTA('Employee Mapping'!$G$10:$G$2009),""))</f>
        <v/>
      </c>
      <c r="BS236" s="57">
        <f>IF(OR($A236="",BS$136=""),"",IFERROR(COUNTIFS('Employee Mapping'!$J$10:$J$2009,$A236,'Employee Mapping'!$K$10:$K$2009,BS$134,'Employee Mapping'!$L$10:$L$2009,BS$136)/COUNTA('Employee Mapping'!$G$10:$G$2009),""))</f>
        <v/>
      </c>
      <c r="BT236" s="57">
        <f>IF(OR($A236="",BT$136=""),"",IFERROR(COUNTIFS('Employee Mapping'!$J$10:$J$2009,$A236,'Employee Mapping'!$K$10:$K$2009,BT$134,'Employee Mapping'!$L$10:$L$2009,BT$136)/COUNTA('Employee Mapping'!$G$10:$G$2009),""))</f>
        <v/>
      </c>
      <c r="BU236" s="57">
        <f>IF(OR($A236="",BU$136=""),"",IFERROR(COUNTIFS('Employee Mapping'!$J$10:$J$2009,$A236,'Employee Mapping'!$K$10:$K$2009,BU$134,'Employee Mapping'!$L$10:$L$2009,BU$136)/COUNTA('Employee Mapping'!$G$10:$G$2009),""))</f>
        <v/>
      </c>
      <c r="BV236" s="57">
        <f>IF(OR($A236="",BV$136=""),"",IFERROR(COUNTIFS('Employee Mapping'!$J$10:$J$2009,$A236,'Employee Mapping'!$K$10:$K$2009,BV$134,'Employee Mapping'!$L$10:$L$2009,BV$136)/COUNTA('Employee Mapping'!$G$10:$G$2009),""))</f>
        <v/>
      </c>
      <c r="BW236" s="57">
        <f>IF(OR($A236="",BW$136=""),"",IFERROR(COUNTIFS('Employee Mapping'!$J$10:$J$2009,$A236,'Employee Mapping'!$K$10:$K$2009,BW$134,'Employee Mapping'!$L$10:$L$2009,BW$136)/COUNTA('Employee Mapping'!$G$10:$G$2009),""))</f>
        <v/>
      </c>
      <c r="BX236" s="57">
        <f>IF(OR($A236="",BX$136=""),"",IFERROR(COUNTIFS('Employee Mapping'!$J$10:$J$2009,$A236,'Employee Mapping'!$K$10:$K$2009,BX$134,'Employee Mapping'!$L$10:$L$2009,BX$136)/COUNTA('Employee Mapping'!$G$10:$G$2009),""))</f>
        <v/>
      </c>
      <c r="BY236" s="57">
        <f>IF(OR($A236="",BY$136=""),"",IFERROR(COUNTIFS('Employee Mapping'!$J$10:$J$2009,$A236,'Employee Mapping'!$K$10:$K$2009,BY$134,'Employee Mapping'!$L$10:$L$2009,BY$136)/COUNTA('Employee Mapping'!$G$10:$G$2009),""))</f>
        <v/>
      </c>
      <c r="BZ236" s="57">
        <f>IF(OR($A236="",BZ$136=""),"",IFERROR(COUNTIFS('Employee Mapping'!$J$10:$J$2009,$A236,'Employee Mapping'!$K$10:$K$2009,BZ$134,'Employee Mapping'!$L$10:$L$2009,BZ$136)/COUNTA('Employee Mapping'!$G$10:$G$2009),""))</f>
        <v/>
      </c>
      <c r="CA236" s="57">
        <f>IF(OR($A236="",CA$136=""),"",IFERROR(COUNTIFS('Employee Mapping'!$J$10:$J$2009,$A236,'Employee Mapping'!$K$10:$K$2009,CA$134,'Employee Mapping'!$L$10:$L$2009,CA$136)/COUNTA('Employee Mapping'!$G$10:$G$2009),""))</f>
        <v/>
      </c>
      <c r="CB236" s="57">
        <f>IF(OR($A236="",CB$136=""),"",IFERROR(COUNTIFS('Employee Mapping'!$J$10:$J$2009,$A236,'Employee Mapping'!$K$10:$K$2009,CB$134,'Employee Mapping'!$L$10:$L$2009,CB$136)/COUNTA('Employee Mapping'!$G$10:$G$2009),""))</f>
        <v/>
      </c>
      <c r="CC236" s="57">
        <f>IF(OR($A236="",CC$136=""),"",IFERROR(COUNTIFS('Employee Mapping'!$J$10:$J$2009,$A236,'Employee Mapping'!$K$10:$K$2009,CC$134,'Employee Mapping'!$L$10:$L$2009,CC$136)/COUNTA('Employee Mapping'!$G$10:$G$2009),""))</f>
        <v/>
      </c>
      <c r="CD236" s="57">
        <f>IF(OR($A236="",CD$136=""),"",IFERROR(COUNTIFS('Employee Mapping'!$J$10:$J$2009,$A236,'Employee Mapping'!$K$10:$K$2009,CD$134,'Employee Mapping'!$L$10:$L$2009,CD$136)/COUNTA('Employee Mapping'!$G$10:$G$2009),""))</f>
        <v/>
      </c>
      <c r="CE236" s="57">
        <f>IF(OR($A236="",CE$136=""),"",IFERROR(COUNTIFS('Employee Mapping'!$J$10:$J$2009,$A236,'Employee Mapping'!$K$10:$K$2009,CE$134,'Employee Mapping'!$L$10:$L$2009,CE$136)/COUNTA('Employee Mapping'!$G$10:$G$2009),""))</f>
        <v/>
      </c>
      <c r="CF236" s="57">
        <f>IF(OR($A236="",CF$136=""),"",IFERROR(COUNTIFS('Employee Mapping'!$J$10:$J$2009,$A236,'Employee Mapping'!$K$10:$K$2009,CF$134,'Employee Mapping'!$L$10:$L$2009,CF$136)/COUNTA('Employee Mapping'!$G$10:$G$2009),""))</f>
        <v/>
      </c>
      <c r="CG236" s="57">
        <f>IF(OR($A236="",CG$136=""),"",IFERROR(COUNTIFS('Employee Mapping'!$J$10:$J$2009,$A236,'Employee Mapping'!$K$10:$K$2009,CG$134,'Employee Mapping'!$L$10:$L$2009,CG$136)/COUNTA('Employee Mapping'!$G$10:$G$2009),""))</f>
        <v/>
      </c>
      <c r="CH236" s="57">
        <f>IF(OR($A236="",CH$136=""),"",IFERROR(COUNTIFS('Employee Mapping'!$J$10:$J$2009,$A236,'Employee Mapping'!$K$10:$K$2009,CH$134,'Employee Mapping'!$L$10:$L$2009,CH$136)/COUNTA('Employee Mapping'!$G$10:$G$2009),""))</f>
        <v/>
      </c>
      <c r="CI236" s="57">
        <f>IF(OR($A236="",CI$136=""),"",IFERROR(COUNTIFS('Employee Mapping'!$J$10:$J$2009,$A236,'Employee Mapping'!$K$10:$K$2009,CI$134,'Employee Mapping'!$L$10:$L$2009,CI$136)/COUNTA('Employee Mapping'!$G$10:$G$2009),""))</f>
        <v/>
      </c>
      <c r="CJ236" s="57">
        <f>IF(OR($A236="",CJ$136=""),"",IFERROR(COUNTIFS('Employee Mapping'!$J$10:$J$2009,$A236,'Employee Mapping'!$K$10:$K$2009,CJ$134,'Employee Mapping'!$L$10:$L$2009,CJ$136)/COUNTA('Employee Mapping'!$G$10:$G$2009),""))</f>
        <v/>
      </c>
      <c r="CK236" s="57">
        <f>IF(OR($A236="",CK$136=""),"",IFERROR(COUNTIFS('Employee Mapping'!$J$10:$J$2009,$A236,'Employee Mapping'!$K$10:$K$2009,CK$134,'Employee Mapping'!$L$10:$L$2009,CK$136)/COUNTA('Employee Mapping'!$G$10:$G$2009),""))</f>
        <v/>
      </c>
      <c r="CL236" s="57">
        <f>IF(OR($A236="",CL$136=""),"",IFERROR(COUNTIFS('Employee Mapping'!$J$10:$J$2009,$A236,'Employee Mapping'!$K$10:$K$2009,CL$134,'Employee Mapping'!$L$10:$L$2009,CL$136)/COUNTA('Employee Mapping'!$G$10:$G$2009),""))</f>
        <v/>
      </c>
      <c r="CM236" s="57">
        <f>IF(OR($A236="",CM$136=""),"",IFERROR(COUNTIFS('Employee Mapping'!$J$10:$J$2009,$A236,'Employee Mapping'!$K$10:$K$2009,CM$134,'Employee Mapping'!$L$10:$L$2009,CM$136)/COUNTA('Employee Mapping'!$G$10:$G$2009),""))</f>
        <v/>
      </c>
      <c r="CN236" s="57">
        <f>IF(OR($A236="",CN$136=""),"",IFERROR(COUNTIFS('Employee Mapping'!$J$10:$J$2009,$A236,'Employee Mapping'!$K$10:$K$2009,CN$134,'Employee Mapping'!$L$10:$L$2009,CN$136)/COUNTA('Employee Mapping'!$G$10:$G$2009),""))</f>
        <v/>
      </c>
      <c r="CO236" s="57">
        <f>IF(OR($A236="",CO$136=""),"",IFERROR(COUNTIFS('Employee Mapping'!$J$10:$J$2009,$A236,'Employee Mapping'!$K$10:$K$2009,CO$134,'Employee Mapping'!$L$10:$L$2009,CO$136)/COUNTA('Employee Mapping'!$G$10:$G$2009),""))</f>
        <v/>
      </c>
      <c r="CP236" s="57">
        <f>IF(OR($A236="",CP$136=""),"",IFERROR(COUNTIFS('Employee Mapping'!$J$10:$J$2009,$A236,'Employee Mapping'!$K$10:$K$2009,CP$134,'Employee Mapping'!$L$10:$L$2009,CP$136)/COUNTA('Employee Mapping'!$G$10:$G$2009),""))</f>
        <v/>
      </c>
      <c r="CQ236" s="57">
        <f>IF(OR($A236="",CQ$136=""),"",IFERROR(COUNTIFS('Employee Mapping'!$J$10:$J$2009,$A236,'Employee Mapping'!$K$10:$K$2009,CQ$134,'Employee Mapping'!$L$10:$L$2009,CQ$136)/COUNTA('Employee Mapping'!$G$10:$G$2009),""))</f>
        <v/>
      </c>
      <c r="CR236" s="57">
        <f>IF(OR($A236="",CR$136=""),"",IFERROR(COUNTIFS('Employee Mapping'!$J$10:$J$2009,$A236,'Employee Mapping'!$K$10:$K$2009,CR$134,'Employee Mapping'!$L$10:$L$2009,CR$136)/COUNTA('Employee Mapping'!$G$10:$G$2009),""))</f>
        <v/>
      </c>
      <c r="CS236" s="57">
        <f>IF(OR($A236="",CS$136=""),"",IFERROR(COUNTIFS('Employee Mapping'!$J$10:$J$2009,$A236,'Employee Mapping'!$K$10:$K$2009,CS$134,'Employee Mapping'!$L$10:$L$2009,CS$136)/COUNTA('Employee Mapping'!$G$10:$G$2009),""))</f>
        <v/>
      </c>
      <c r="CT236" s="57">
        <f>IF(OR($A236="",CT$136=""),"",IFERROR(COUNTIFS('Employee Mapping'!$J$10:$J$2009,$A236,'Employee Mapping'!$K$10:$K$2009,CT$134,'Employee Mapping'!$L$10:$L$2009,CT$136)/COUNTA('Employee Mapping'!$G$10:$G$2009),""))</f>
        <v/>
      </c>
      <c r="CU236" s="58">
        <f>IF($A236="","",SUM(C236:CT236))</f>
        <v/>
      </c>
    </row>
    <row r="237">
      <c r="A237">
        <f>IF(SETUP!$C248="","",SETUP!$C248)</f>
        <v/>
      </c>
      <c r="B237" s="9">
        <f>IF(SETUP!$C248="","",SETUP!$B248&amp;" / "&amp;SETUP!$D248)</f>
        <v/>
      </c>
      <c r="C237" s="57">
        <f>IF(OR($A237="",C$136=""),"",IFERROR(COUNTIFS('Employee Mapping'!$J$10:$J$2009,$A237,'Employee Mapping'!$K$10:$K$2009,C$134,'Employee Mapping'!$L$10:$L$2009,C$136)/COUNTA('Employee Mapping'!$G$10:$G$2009),""))</f>
        <v/>
      </c>
      <c r="D237" s="57">
        <f>IF(OR($A237="",D$136=""),"",IFERROR(COUNTIFS('Employee Mapping'!$J$10:$J$2009,$A237,'Employee Mapping'!$K$10:$K$2009,D$134,'Employee Mapping'!$L$10:$L$2009,D$136)/COUNTA('Employee Mapping'!$G$10:$G$2009),""))</f>
        <v/>
      </c>
      <c r="E237" s="57">
        <f>IF(OR($A237="",E$136=""),"",IFERROR(COUNTIFS('Employee Mapping'!$J$10:$J$2009,$A237,'Employee Mapping'!$K$10:$K$2009,E$134,'Employee Mapping'!$L$10:$L$2009,E$136)/COUNTA('Employee Mapping'!$G$10:$G$2009),""))</f>
        <v/>
      </c>
      <c r="F237" s="57">
        <f>IF(OR($A237="",F$136=""),"",IFERROR(COUNTIFS('Employee Mapping'!$J$10:$J$2009,$A237,'Employee Mapping'!$K$10:$K$2009,F$134,'Employee Mapping'!$L$10:$L$2009,F$136)/COUNTA('Employee Mapping'!$G$10:$G$2009),""))</f>
        <v/>
      </c>
      <c r="G237" s="57">
        <f>IF(OR($A237="",G$136=""),"",IFERROR(COUNTIFS('Employee Mapping'!$J$10:$J$2009,$A237,'Employee Mapping'!$K$10:$K$2009,G$134,'Employee Mapping'!$L$10:$L$2009,G$136)/COUNTA('Employee Mapping'!$G$10:$G$2009),""))</f>
        <v/>
      </c>
      <c r="H237" s="57">
        <f>IF(OR($A237="",H$136=""),"",IFERROR(COUNTIFS('Employee Mapping'!$J$10:$J$2009,$A237,'Employee Mapping'!$K$10:$K$2009,H$134,'Employee Mapping'!$L$10:$L$2009,H$136)/COUNTA('Employee Mapping'!$G$10:$G$2009),""))</f>
        <v/>
      </c>
      <c r="I237" s="57">
        <f>IF(OR($A237="",I$136=""),"",IFERROR(COUNTIFS('Employee Mapping'!$J$10:$J$2009,$A237,'Employee Mapping'!$K$10:$K$2009,I$134,'Employee Mapping'!$L$10:$L$2009,I$136)/COUNTA('Employee Mapping'!$G$10:$G$2009),""))</f>
        <v/>
      </c>
      <c r="J237" s="57">
        <f>IF(OR($A237="",J$136=""),"",IFERROR(COUNTIFS('Employee Mapping'!$J$10:$J$2009,$A237,'Employee Mapping'!$K$10:$K$2009,J$134,'Employee Mapping'!$L$10:$L$2009,J$136)/COUNTA('Employee Mapping'!$G$10:$G$2009),""))</f>
        <v/>
      </c>
      <c r="K237" s="57">
        <f>IF(OR($A237="",K$136=""),"",IFERROR(COUNTIFS('Employee Mapping'!$J$10:$J$2009,$A237,'Employee Mapping'!$K$10:$K$2009,K$134,'Employee Mapping'!$L$10:$L$2009,K$136)/COUNTA('Employee Mapping'!$G$10:$G$2009),""))</f>
        <v/>
      </c>
      <c r="L237" s="57">
        <f>IF(OR($A237="",L$136=""),"",IFERROR(COUNTIFS('Employee Mapping'!$J$10:$J$2009,$A237,'Employee Mapping'!$K$10:$K$2009,L$134,'Employee Mapping'!$L$10:$L$2009,L$136)/COUNTA('Employee Mapping'!$G$10:$G$2009),""))</f>
        <v/>
      </c>
      <c r="M237" s="57">
        <f>IF(OR($A237="",M$136=""),"",IFERROR(COUNTIFS('Employee Mapping'!$J$10:$J$2009,$A237,'Employee Mapping'!$K$10:$K$2009,M$134,'Employee Mapping'!$L$10:$L$2009,M$136)/COUNTA('Employee Mapping'!$G$10:$G$2009),""))</f>
        <v/>
      </c>
      <c r="N237" s="57">
        <f>IF(OR($A237="",N$136=""),"",IFERROR(COUNTIFS('Employee Mapping'!$J$10:$J$2009,$A237,'Employee Mapping'!$K$10:$K$2009,N$134,'Employee Mapping'!$L$10:$L$2009,N$136)/COUNTA('Employee Mapping'!$G$10:$G$2009),""))</f>
        <v/>
      </c>
      <c r="O237" s="57">
        <f>IF(OR($A237="",O$136=""),"",IFERROR(COUNTIFS('Employee Mapping'!$J$10:$J$2009,$A237,'Employee Mapping'!$K$10:$K$2009,O$134,'Employee Mapping'!$L$10:$L$2009,O$136)/COUNTA('Employee Mapping'!$G$10:$G$2009),""))</f>
        <v/>
      </c>
      <c r="P237" s="57">
        <f>IF(OR($A237="",P$136=""),"",IFERROR(COUNTIFS('Employee Mapping'!$J$10:$J$2009,$A237,'Employee Mapping'!$K$10:$K$2009,P$134,'Employee Mapping'!$L$10:$L$2009,P$136)/COUNTA('Employee Mapping'!$G$10:$G$2009),""))</f>
        <v/>
      </c>
      <c r="Q237" s="57">
        <f>IF(OR($A237="",Q$136=""),"",IFERROR(COUNTIFS('Employee Mapping'!$J$10:$J$2009,$A237,'Employee Mapping'!$K$10:$K$2009,Q$134,'Employee Mapping'!$L$10:$L$2009,Q$136)/COUNTA('Employee Mapping'!$G$10:$G$2009),""))</f>
        <v/>
      </c>
      <c r="R237" s="57">
        <f>IF(OR($A237="",R$136=""),"",IFERROR(COUNTIFS('Employee Mapping'!$J$10:$J$2009,$A237,'Employee Mapping'!$K$10:$K$2009,R$134,'Employee Mapping'!$L$10:$L$2009,R$136)/COUNTA('Employee Mapping'!$G$10:$G$2009),""))</f>
        <v/>
      </c>
      <c r="S237" s="57">
        <f>IF(OR($A237="",S$136=""),"",IFERROR(COUNTIFS('Employee Mapping'!$J$10:$J$2009,$A237,'Employee Mapping'!$K$10:$K$2009,S$134,'Employee Mapping'!$L$10:$L$2009,S$136)/COUNTA('Employee Mapping'!$G$10:$G$2009),""))</f>
        <v/>
      </c>
      <c r="T237" s="57">
        <f>IF(OR($A237="",T$136=""),"",IFERROR(COUNTIFS('Employee Mapping'!$J$10:$J$2009,$A237,'Employee Mapping'!$K$10:$K$2009,T$134,'Employee Mapping'!$L$10:$L$2009,T$136)/COUNTA('Employee Mapping'!$G$10:$G$2009),""))</f>
        <v/>
      </c>
      <c r="U237" s="57">
        <f>IF(OR($A237="",U$136=""),"",IFERROR(COUNTIFS('Employee Mapping'!$J$10:$J$2009,$A237,'Employee Mapping'!$K$10:$K$2009,U$134,'Employee Mapping'!$L$10:$L$2009,U$136)/COUNTA('Employee Mapping'!$G$10:$G$2009),""))</f>
        <v/>
      </c>
      <c r="V237" s="57">
        <f>IF(OR($A237="",V$136=""),"",IFERROR(COUNTIFS('Employee Mapping'!$J$10:$J$2009,$A237,'Employee Mapping'!$K$10:$K$2009,V$134,'Employee Mapping'!$L$10:$L$2009,V$136)/COUNTA('Employee Mapping'!$G$10:$G$2009),""))</f>
        <v/>
      </c>
      <c r="W237" s="57">
        <f>IF(OR($A237="",W$136=""),"",IFERROR(COUNTIFS('Employee Mapping'!$J$10:$J$2009,$A237,'Employee Mapping'!$K$10:$K$2009,W$134,'Employee Mapping'!$L$10:$L$2009,W$136)/COUNTA('Employee Mapping'!$G$10:$G$2009),""))</f>
        <v/>
      </c>
      <c r="X237" s="57">
        <f>IF(OR($A237="",X$136=""),"",IFERROR(COUNTIFS('Employee Mapping'!$J$10:$J$2009,$A237,'Employee Mapping'!$K$10:$K$2009,X$134,'Employee Mapping'!$L$10:$L$2009,X$136)/COUNTA('Employee Mapping'!$G$10:$G$2009),""))</f>
        <v/>
      </c>
      <c r="Y237" s="57">
        <f>IF(OR($A237="",Y$136=""),"",IFERROR(COUNTIFS('Employee Mapping'!$J$10:$J$2009,$A237,'Employee Mapping'!$K$10:$K$2009,Y$134,'Employee Mapping'!$L$10:$L$2009,Y$136)/COUNTA('Employee Mapping'!$G$10:$G$2009),""))</f>
        <v/>
      </c>
      <c r="Z237" s="57">
        <f>IF(OR($A237="",Z$136=""),"",IFERROR(COUNTIFS('Employee Mapping'!$J$10:$J$2009,$A237,'Employee Mapping'!$K$10:$K$2009,Z$134,'Employee Mapping'!$L$10:$L$2009,Z$136)/COUNTA('Employee Mapping'!$G$10:$G$2009),""))</f>
        <v/>
      </c>
      <c r="AA237" s="57">
        <f>IF(OR($A237="",AA$136=""),"",IFERROR(COUNTIFS('Employee Mapping'!$J$10:$J$2009,$A237,'Employee Mapping'!$K$10:$K$2009,AA$134,'Employee Mapping'!$L$10:$L$2009,AA$136)/COUNTA('Employee Mapping'!$G$10:$G$2009),""))</f>
        <v/>
      </c>
      <c r="AB237" s="57">
        <f>IF(OR($A237="",AB$136=""),"",IFERROR(COUNTIFS('Employee Mapping'!$J$10:$J$2009,$A237,'Employee Mapping'!$K$10:$K$2009,AB$134,'Employee Mapping'!$L$10:$L$2009,AB$136)/COUNTA('Employee Mapping'!$G$10:$G$2009),""))</f>
        <v/>
      </c>
      <c r="AC237" s="57">
        <f>IF(OR($A237="",AC$136=""),"",IFERROR(COUNTIFS('Employee Mapping'!$J$10:$J$2009,$A237,'Employee Mapping'!$K$10:$K$2009,AC$134,'Employee Mapping'!$L$10:$L$2009,AC$136)/COUNTA('Employee Mapping'!$G$10:$G$2009),""))</f>
        <v/>
      </c>
      <c r="AD237" s="57">
        <f>IF(OR($A237="",AD$136=""),"",IFERROR(COUNTIFS('Employee Mapping'!$J$10:$J$2009,$A237,'Employee Mapping'!$K$10:$K$2009,AD$134,'Employee Mapping'!$L$10:$L$2009,AD$136)/COUNTA('Employee Mapping'!$G$10:$G$2009),""))</f>
        <v/>
      </c>
      <c r="AE237" s="57">
        <f>IF(OR($A237="",AE$136=""),"",IFERROR(COUNTIFS('Employee Mapping'!$J$10:$J$2009,$A237,'Employee Mapping'!$K$10:$K$2009,AE$134,'Employee Mapping'!$L$10:$L$2009,AE$136)/COUNTA('Employee Mapping'!$G$10:$G$2009),""))</f>
        <v/>
      </c>
      <c r="AF237" s="57">
        <f>IF(OR($A237="",AF$136=""),"",IFERROR(COUNTIFS('Employee Mapping'!$J$10:$J$2009,$A237,'Employee Mapping'!$K$10:$K$2009,AF$134,'Employee Mapping'!$L$10:$L$2009,AF$136)/COUNTA('Employee Mapping'!$G$10:$G$2009),""))</f>
        <v/>
      </c>
      <c r="AG237" s="57">
        <f>IF(OR($A237="",AG$136=""),"",IFERROR(COUNTIFS('Employee Mapping'!$J$10:$J$2009,$A237,'Employee Mapping'!$K$10:$K$2009,AG$134,'Employee Mapping'!$L$10:$L$2009,AG$136)/COUNTA('Employee Mapping'!$G$10:$G$2009),""))</f>
        <v/>
      </c>
      <c r="AH237" s="57">
        <f>IF(OR($A237="",AH$136=""),"",IFERROR(COUNTIFS('Employee Mapping'!$J$10:$J$2009,$A237,'Employee Mapping'!$K$10:$K$2009,AH$134,'Employee Mapping'!$L$10:$L$2009,AH$136)/COUNTA('Employee Mapping'!$G$10:$G$2009),""))</f>
        <v/>
      </c>
      <c r="AI237" s="57">
        <f>IF(OR($A237="",AI$136=""),"",IFERROR(COUNTIFS('Employee Mapping'!$J$10:$J$2009,$A237,'Employee Mapping'!$K$10:$K$2009,AI$134,'Employee Mapping'!$L$10:$L$2009,AI$136)/COUNTA('Employee Mapping'!$G$10:$G$2009),""))</f>
        <v/>
      </c>
      <c r="AJ237" s="57">
        <f>IF(OR($A237="",AJ$136=""),"",IFERROR(COUNTIFS('Employee Mapping'!$J$10:$J$2009,$A237,'Employee Mapping'!$K$10:$K$2009,AJ$134,'Employee Mapping'!$L$10:$L$2009,AJ$136)/COUNTA('Employee Mapping'!$G$10:$G$2009),""))</f>
        <v/>
      </c>
      <c r="AK237" s="57">
        <f>IF(OR($A237="",AK$136=""),"",IFERROR(COUNTIFS('Employee Mapping'!$J$10:$J$2009,$A237,'Employee Mapping'!$K$10:$K$2009,AK$134,'Employee Mapping'!$L$10:$L$2009,AK$136)/COUNTA('Employee Mapping'!$G$10:$G$2009),""))</f>
        <v/>
      </c>
      <c r="AL237" s="57">
        <f>IF(OR($A237="",AL$136=""),"",IFERROR(COUNTIFS('Employee Mapping'!$J$10:$J$2009,$A237,'Employee Mapping'!$K$10:$K$2009,AL$134,'Employee Mapping'!$L$10:$L$2009,AL$136)/COUNTA('Employee Mapping'!$G$10:$G$2009),""))</f>
        <v/>
      </c>
      <c r="AM237" s="57">
        <f>IF(OR($A237="",AM$136=""),"",IFERROR(COUNTIFS('Employee Mapping'!$J$10:$J$2009,$A237,'Employee Mapping'!$K$10:$K$2009,AM$134,'Employee Mapping'!$L$10:$L$2009,AM$136)/COUNTA('Employee Mapping'!$G$10:$G$2009),""))</f>
        <v/>
      </c>
      <c r="AN237" s="57">
        <f>IF(OR($A237="",AN$136=""),"",IFERROR(COUNTIFS('Employee Mapping'!$J$10:$J$2009,$A237,'Employee Mapping'!$K$10:$K$2009,AN$134,'Employee Mapping'!$L$10:$L$2009,AN$136)/COUNTA('Employee Mapping'!$G$10:$G$2009),""))</f>
        <v/>
      </c>
      <c r="AO237" s="57">
        <f>IF(OR($A237="",AO$136=""),"",IFERROR(COUNTIFS('Employee Mapping'!$J$10:$J$2009,$A237,'Employee Mapping'!$K$10:$K$2009,AO$134,'Employee Mapping'!$L$10:$L$2009,AO$136)/COUNTA('Employee Mapping'!$G$10:$G$2009),""))</f>
        <v/>
      </c>
      <c r="AP237" s="57">
        <f>IF(OR($A237="",AP$136=""),"",IFERROR(COUNTIFS('Employee Mapping'!$J$10:$J$2009,$A237,'Employee Mapping'!$K$10:$K$2009,AP$134,'Employee Mapping'!$L$10:$L$2009,AP$136)/COUNTA('Employee Mapping'!$G$10:$G$2009),""))</f>
        <v/>
      </c>
      <c r="AQ237" s="57">
        <f>IF(OR($A237="",AQ$136=""),"",IFERROR(COUNTIFS('Employee Mapping'!$J$10:$J$2009,$A237,'Employee Mapping'!$K$10:$K$2009,AQ$134,'Employee Mapping'!$L$10:$L$2009,AQ$136)/COUNTA('Employee Mapping'!$G$10:$G$2009),""))</f>
        <v/>
      </c>
      <c r="AR237" s="57">
        <f>IF(OR($A237="",AR$136=""),"",IFERROR(COUNTIFS('Employee Mapping'!$J$10:$J$2009,$A237,'Employee Mapping'!$K$10:$K$2009,AR$134,'Employee Mapping'!$L$10:$L$2009,AR$136)/COUNTA('Employee Mapping'!$G$10:$G$2009),""))</f>
        <v/>
      </c>
      <c r="AS237" s="57">
        <f>IF(OR($A237="",AS$136=""),"",IFERROR(COUNTIFS('Employee Mapping'!$J$10:$J$2009,$A237,'Employee Mapping'!$K$10:$K$2009,AS$134,'Employee Mapping'!$L$10:$L$2009,AS$136)/COUNTA('Employee Mapping'!$G$10:$G$2009),""))</f>
        <v/>
      </c>
      <c r="AT237" s="57">
        <f>IF(OR($A237="",AT$136=""),"",IFERROR(COUNTIFS('Employee Mapping'!$J$10:$J$2009,$A237,'Employee Mapping'!$K$10:$K$2009,AT$134,'Employee Mapping'!$L$10:$L$2009,AT$136)/COUNTA('Employee Mapping'!$G$10:$G$2009),""))</f>
        <v/>
      </c>
      <c r="AU237" s="57">
        <f>IF(OR($A237="",AU$136=""),"",IFERROR(COUNTIFS('Employee Mapping'!$J$10:$J$2009,$A237,'Employee Mapping'!$K$10:$K$2009,AU$134,'Employee Mapping'!$L$10:$L$2009,AU$136)/COUNTA('Employee Mapping'!$G$10:$G$2009),""))</f>
        <v/>
      </c>
      <c r="AV237" s="57">
        <f>IF(OR($A237="",AV$136=""),"",IFERROR(COUNTIFS('Employee Mapping'!$J$10:$J$2009,$A237,'Employee Mapping'!$K$10:$K$2009,AV$134,'Employee Mapping'!$L$10:$L$2009,AV$136)/COUNTA('Employee Mapping'!$G$10:$G$2009),""))</f>
        <v/>
      </c>
      <c r="AW237" s="57">
        <f>IF(OR($A237="",AW$136=""),"",IFERROR(COUNTIFS('Employee Mapping'!$J$10:$J$2009,$A237,'Employee Mapping'!$K$10:$K$2009,AW$134,'Employee Mapping'!$L$10:$L$2009,AW$136)/COUNTA('Employee Mapping'!$G$10:$G$2009),""))</f>
        <v/>
      </c>
      <c r="AX237" s="57">
        <f>IF(OR($A237="",AX$136=""),"",IFERROR(COUNTIFS('Employee Mapping'!$J$10:$J$2009,$A237,'Employee Mapping'!$K$10:$K$2009,AX$134,'Employee Mapping'!$L$10:$L$2009,AX$136)/COUNTA('Employee Mapping'!$G$10:$G$2009),""))</f>
        <v/>
      </c>
      <c r="AY237" s="57">
        <f>IF(OR($A237="",AY$136=""),"",IFERROR(COUNTIFS('Employee Mapping'!$J$10:$J$2009,$A237,'Employee Mapping'!$K$10:$K$2009,AY$134,'Employee Mapping'!$L$10:$L$2009,AY$136)/COUNTA('Employee Mapping'!$G$10:$G$2009),""))</f>
        <v/>
      </c>
      <c r="AZ237" s="57">
        <f>IF(OR($A237="",AZ$136=""),"",IFERROR(COUNTIFS('Employee Mapping'!$J$10:$J$2009,$A237,'Employee Mapping'!$K$10:$K$2009,AZ$134,'Employee Mapping'!$L$10:$L$2009,AZ$136)/COUNTA('Employee Mapping'!$G$10:$G$2009),""))</f>
        <v/>
      </c>
      <c r="BA237" s="57">
        <f>IF(OR($A237="",BA$136=""),"",IFERROR(COUNTIFS('Employee Mapping'!$J$10:$J$2009,$A237,'Employee Mapping'!$K$10:$K$2009,BA$134,'Employee Mapping'!$L$10:$L$2009,BA$136)/COUNTA('Employee Mapping'!$G$10:$G$2009),""))</f>
        <v/>
      </c>
      <c r="BB237" s="57">
        <f>IF(OR($A237="",BB$136=""),"",IFERROR(COUNTIFS('Employee Mapping'!$J$10:$J$2009,$A237,'Employee Mapping'!$K$10:$K$2009,BB$134,'Employee Mapping'!$L$10:$L$2009,BB$136)/COUNTA('Employee Mapping'!$G$10:$G$2009),""))</f>
        <v/>
      </c>
      <c r="BC237" s="57">
        <f>IF(OR($A237="",BC$136=""),"",IFERROR(COUNTIFS('Employee Mapping'!$J$10:$J$2009,$A237,'Employee Mapping'!$K$10:$K$2009,BC$134,'Employee Mapping'!$L$10:$L$2009,BC$136)/COUNTA('Employee Mapping'!$G$10:$G$2009),""))</f>
        <v/>
      </c>
      <c r="BD237" s="57">
        <f>IF(OR($A237="",BD$136=""),"",IFERROR(COUNTIFS('Employee Mapping'!$J$10:$J$2009,$A237,'Employee Mapping'!$K$10:$K$2009,BD$134,'Employee Mapping'!$L$10:$L$2009,BD$136)/COUNTA('Employee Mapping'!$G$10:$G$2009),""))</f>
        <v/>
      </c>
      <c r="BE237" s="57">
        <f>IF(OR($A237="",BE$136=""),"",IFERROR(COUNTIFS('Employee Mapping'!$J$10:$J$2009,$A237,'Employee Mapping'!$K$10:$K$2009,BE$134,'Employee Mapping'!$L$10:$L$2009,BE$136)/COUNTA('Employee Mapping'!$G$10:$G$2009),""))</f>
        <v/>
      </c>
      <c r="BF237" s="57">
        <f>IF(OR($A237="",BF$136=""),"",IFERROR(COUNTIFS('Employee Mapping'!$J$10:$J$2009,$A237,'Employee Mapping'!$K$10:$K$2009,BF$134,'Employee Mapping'!$L$10:$L$2009,BF$136)/COUNTA('Employee Mapping'!$G$10:$G$2009),""))</f>
        <v/>
      </c>
      <c r="BG237" s="57">
        <f>IF(OR($A237="",BG$136=""),"",IFERROR(COUNTIFS('Employee Mapping'!$J$10:$J$2009,$A237,'Employee Mapping'!$K$10:$K$2009,BG$134,'Employee Mapping'!$L$10:$L$2009,BG$136)/COUNTA('Employee Mapping'!$G$10:$G$2009),""))</f>
        <v/>
      </c>
      <c r="BH237" s="57">
        <f>IF(OR($A237="",BH$136=""),"",IFERROR(COUNTIFS('Employee Mapping'!$J$10:$J$2009,$A237,'Employee Mapping'!$K$10:$K$2009,BH$134,'Employee Mapping'!$L$10:$L$2009,BH$136)/COUNTA('Employee Mapping'!$G$10:$G$2009),""))</f>
        <v/>
      </c>
      <c r="BI237" s="57">
        <f>IF(OR($A237="",BI$136=""),"",IFERROR(COUNTIFS('Employee Mapping'!$J$10:$J$2009,$A237,'Employee Mapping'!$K$10:$K$2009,BI$134,'Employee Mapping'!$L$10:$L$2009,BI$136)/COUNTA('Employee Mapping'!$G$10:$G$2009),""))</f>
        <v/>
      </c>
      <c r="BJ237" s="57">
        <f>IF(OR($A237="",BJ$136=""),"",IFERROR(COUNTIFS('Employee Mapping'!$J$10:$J$2009,$A237,'Employee Mapping'!$K$10:$K$2009,BJ$134,'Employee Mapping'!$L$10:$L$2009,BJ$136)/COUNTA('Employee Mapping'!$G$10:$G$2009),""))</f>
        <v/>
      </c>
      <c r="BK237" s="57">
        <f>IF(OR($A237="",BK$136=""),"",IFERROR(COUNTIFS('Employee Mapping'!$J$10:$J$2009,$A237,'Employee Mapping'!$K$10:$K$2009,BK$134,'Employee Mapping'!$L$10:$L$2009,BK$136)/COUNTA('Employee Mapping'!$G$10:$G$2009),""))</f>
        <v/>
      </c>
      <c r="BL237" s="57">
        <f>IF(OR($A237="",BL$136=""),"",IFERROR(COUNTIFS('Employee Mapping'!$J$10:$J$2009,$A237,'Employee Mapping'!$K$10:$K$2009,BL$134,'Employee Mapping'!$L$10:$L$2009,BL$136)/COUNTA('Employee Mapping'!$G$10:$G$2009),""))</f>
        <v/>
      </c>
      <c r="BM237" s="57">
        <f>IF(OR($A237="",BM$136=""),"",IFERROR(COUNTIFS('Employee Mapping'!$J$10:$J$2009,$A237,'Employee Mapping'!$K$10:$K$2009,BM$134,'Employee Mapping'!$L$10:$L$2009,BM$136)/COUNTA('Employee Mapping'!$G$10:$G$2009),""))</f>
        <v/>
      </c>
      <c r="BN237" s="57">
        <f>IF(OR($A237="",BN$136=""),"",IFERROR(COUNTIFS('Employee Mapping'!$J$10:$J$2009,$A237,'Employee Mapping'!$K$10:$K$2009,BN$134,'Employee Mapping'!$L$10:$L$2009,BN$136)/COUNTA('Employee Mapping'!$G$10:$G$2009),""))</f>
        <v/>
      </c>
      <c r="BO237" s="57">
        <f>IF(OR($A237="",BO$136=""),"",IFERROR(COUNTIFS('Employee Mapping'!$J$10:$J$2009,$A237,'Employee Mapping'!$K$10:$K$2009,BO$134,'Employee Mapping'!$L$10:$L$2009,BO$136)/COUNTA('Employee Mapping'!$G$10:$G$2009),""))</f>
        <v/>
      </c>
      <c r="BP237" s="57">
        <f>IF(OR($A237="",BP$136=""),"",IFERROR(COUNTIFS('Employee Mapping'!$J$10:$J$2009,$A237,'Employee Mapping'!$K$10:$K$2009,BP$134,'Employee Mapping'!$L$10:$L$2009,BP$136)/COUNTA('Employee Mapping'!$G$10:$G$2009),""))</f>
        <v/>
      </c>
      <c r="BQ237" s="57">
        <f>IF(OR($A237="",BQ$136=""),"",IFERROR(COUNTIFS('Employee Mapping'!$J$10:$J$2009,$A237,'Employee Mapping'!$K$10:$K$2009,BQ$134,'Employee Mapping'!$L$10:$L$2009,BQ$136)/COUNTA('Employee Mapping'!$G$10:$G$2009),""))</f>
        <v/>
      </c>
      <c r="BR237" s="57">
        <f>IF(OR($A237="",BR$136=""),"",IFERROR(COUNTIFS('Employee Mapping'!$J$10:$J$2009,$A237,'Employee Mapping'!$K$10:$K$2009,BR$134,'Employee Mapping'!$L$10:$L$2009,BR$136)/COUNTA('Employee Mapping'!$G$10:$G$2009),""))</f>
        <v/>
      </c>
      <c r="BS237" s="57">
        <f>IF(OR($A237="",BS$136=""),"",IFERROR(COUNTIFS('Employee Mapping'!$J$10:$J$2009,$A237,'Employee Mapping'!$K$10:$K$2009,BS$134,'Employee Mapping'!$L$10:$L$2009,BS$136)/COUNTA('Employee Mapping'!$G$10:$G$2009),""))</f>
        <v/>
      </c>
      <c r="BT237" s="57">
        <f>IF(OR($A237="",BT$136=""),"",IFERROR(COUNTIFS('Employee Mapping'!$J$10:$J$2009,$A237,'Employee Mapping'!$K$10:$K$2009,BT$134,'Employee Mapping'!$L$10:$L$2009,BT$136)/COUNTA('Employee Mapping'!$G$10:$G$2009),""))</f>
        <v/>
      </c>
      <c r="BU237" s="57">
        <f>IF(OR($A237="",BU$136=""),"",IFERROR(COUNTIFS('Employee Mapping'!$J$10:$J$2009,$A237,'Employee Mapping'!$K$10:$K$2009,BU$134,'Employee Mapping'!$L$10:$L$2009,BU$136)/COUNTA('Employee Mapping'!$G$10:$G$2009),""))</f>
        <v/>
      </c>
      <c r="BV237" s="57">
        <f>IF(OR($A237="",BV$136=""),"",IFERROR(COUNTIFS('Employee Mapping'!$J$10:$J$2009,$A237,'Employee Mapping'!$K$10:$K$2009,BV$134,'Employee Mapping'!$L$10:$L$2009,BV$136)/COUNTA('Employee Mapping'!$G$10:$G$2009),""))</f>
        <v/>
      </c>
      <c r="BW237" s="57">
        <f>IF(OR($A237="",BW$136=""),"",IFERROR(COUNTIFS('Employee Mapping'!$J$10:$J$2009,$A237,'Employee Mapping'!$K$10:$K$2009,BW$134,'Employee Mapping'!$L$10:$L$2009,BW$136)/COUNTA('Employee Mapping'!$G$10:$G$2009),""))</f>
        <v/>
      </c>
      <c r="BX237" s="57">
        <f>IF(OR($A237="",BX$136=""),"",IFERROR(COUNTIFS('Employee Mapping'!$J$10:$J$2009,$A237,'Employee Mapping'!$K$10:$K$2009,BX$134,'Employee Mapping'!$L$10:$L$2009,BX$136)/COUNTA('Employee Mapping'!$G$10:$G$2009),""))</f>
        <v/>
      </c>
      <c r="BY237" s="57">
        <f>IF(OR($A237="",BY$136=""),"",IFERROR(COUNTIFS('Employee Mapping'!$J$10:$J$2009,$A237,'Employee Mapping'!$K$10:$K$2009,BY$134,'Employee Mapping'!$L$10:$L$2009,BY$136)/COUNTA('Employee Mapping'!$G$10:$G$2009),""))</f>
        <v/>
      </c>
      <c r="BZ237" s="57">
        <f>IF(OR($A237="",BZ$136=""),"",IFERROR(COUNTIFS('Employee Mapping'!$J$10:$J$2009,$A237,'Employee Mapping'!$K$10:$K$2009,BZ$134,'Employee Mapping'!$L$10:$L$2009,BZ$136)/COUNTA('Employee Mapping'!$G$10:$G$2009),""))</f>
        <v/>
      </c>
      <c r="CA237" s="57">
        <f>IF(OR($A237="",CA$136=""),"",IFERROR(COUNTIFS('Employee Mapping'!$J$10:$J$2009,$A237,'Employee Mapping'!$K$10:$K$2009,CA$134,'Employee Mapping'!$L$10:$L$2009,CA$136)/COUNTA('Employee Mapping'!$G$10:$G$2009),""))</f>
        <v/>
      </c>
      <c r="CB237" s="57">
        <f>IF(OR($A237="",CB$136=""),"",IFERROR(COUNTIFS('Employee Mapping'!$J$10:$J$2009,$A237,'Employee Mapping'!$K$10:$K$2009,CB$134,'Employee Mapping'!$L$10:$L$2009,CB$136)/COUNTA('Employee Mapping'!$G$10:$G$2009),""))</f>
        <v/>
      </c>
      <c r="CC237" s="57">
        <f>IF(OR($A237="",CC$136=""),"",IFERROR(COUNTIFS('Employee Mapping'!$J$10:$J$2009,$A237,'Employee Mapping'!$K$10:$K$2009,CC$134,'Employee Mapping'!$L$10:$L$2009,CC$136)/COUNTA('Employee Mapping'!$G$10:$G$2009),""))</f>
        <v/>
      </c>
      <c r="CD237" s="57">
        <f>IF(OR($A237="",CD$136=""),"",IFERROR(COUNTIFS('Employee Mapping'!$J$10:$J$2009,$A237,'Employee Mapping'!$K$10:$K$2009,CD$134,'Employee Mapping'!$L$10:$L$2009,CD$136)/COUNTA('Employee Mapping'!$G$10:$G$2009),""))</f>
        <v/>
      </c>
      <c r="CE237" s="57">
        <f>IF(OR($A237="",CE$136=""),"",IFERROR(COUNTIFS('Employee Mapping'!$J$10:$J$2009,$A237,'Employee Mapping'!$K$10:$K$2009,CE$134,'Employee Mapping'!$L$10:$L$2009,CE$136)/COUNTA('Employee Mapping'!$G$10:$G$2009),""))</f>
        <v/>
      </c>
      <c r="CF237" s="57">
        <f>IF(OR($A237="",CF$136=""),"",IFERROR(COUNTIFS('Employee Mapping'!$J$10:$J$2009,$A237,'Employee Mapping'!$K$10:$K$2009,CF$134,'Employee Mapping'!$L$10:$L$2009,CF$136)/COUNTA('Employee Mapping'!$G$10:$G$2009),""))</f>
        <v/>
      </c>
      <c r="CG237" s="57">
        <f>IF(OR($A237="",CG$136=""),"",IFERROR(COUNTIFS('Employee Mapping'!$J$10:$J$2009,$A237,'Employee Mapping'!$K$10:$K$2009,CG$134,'Employee Mapping'!$L$10:$L$2009,CG$136)/COUNTA('Employee Mapping'!$G$10:$G$2009),""))</f>
        <v/>
      </c>
      <c r="CH237" s="57">
        <f>IF(OR($A237="",CH$136=""),"",IFERROR(COUNTIFS('Employee Mapping'!$J$10:$J$2009,$A237,'Employee Mapping'!$K$10:$K$2009,CH$134,'Employee Mapping'!$L$10:$L$2009,CH$136)/COUNTA('Employee Mapping'!$G$10:$G$2009),""))</f>
        <v/>
      </c>
      <c r="CI237" s="57">
        <f>IF(OR($A237="",CI$136=""),"",IFERROR(COUNTIFS('Employee Mapping'!$J$10:$J$2009,$A237,'Employee Mapping'!$K$10:$K$2009,CI$134,'Employee Mapping'!$L$10:$L$2009,CI$136)/COUNTA('Employee Mapping'!$G$10:$G$2009),""))</f>
        <v/>
      </c>
      <c r="CJ237" s="57">
        <f>IF(OR($A237="",CJ$136=""),"",IFERROR(COUNTIFS('Employee Mapping'!$J$10:$J$2009,$A237,'Employee Mapping'!$K$10:$K$2009,CJ$134,'Employee Mapping'!$L$10:$L$2009,CJ$136)/COUNTA('Employee Mapping'!$G$10:$G$2009),""))</f>
        <v/>
      </c>
      <c r="CK237" s="57">
        <f>IF(OR($A237="",CK$136=""),"",IFERROR(COUNTIFS('Employee Mapping'!$J$10:$J$2009,$A237,'Employee Mapping'!$K$10:$K$2009,CK$134,'Employee Mapping'!$L$10:$L$2009,CK$136)/COUNTA('Employee Mapping'!$G$10:$G$2009),""))</f>
        <v/>
      </c>
      <c r="CL237" s="57">
        <f>IF(OR($A237="",CL$136=""),"",IFERROR(COUNTIFS('Employee Mapping'!$J$10:$J$2009,$A237,'Employee Mapping'!$K$10:$K$2009,CL$134,'Employee Mapping'!$L$10:$L$2009,CL$136)/COUNTA('Employee Mapping'!$G$10:$G$2009),""))</f>
        <v/>
      </c>
      <c r="CM237" s="57">
        <f>IF(OR($A237="",CM$136=""),"",IFERROR(COUNTIFS('Employee Mapping'!$J$10:$J$2009,$A237,'Employee Mapping'!$K$10:$K$2009,CM$134,'Employee Mapping'!$L$10:$L$2009,CM$136)/COUNTA('Employee Mapping'!$G$10:$G$2009),""))</f>
        <v/>
      </c>
      <c r="CN237" s="57">
        <f>IF(OR($A237="",CN$136=""),"",IFERROR(COUNTIFS('Employee Mapping'!$J$10:$J$2009,$A237,'Employee Mapping'!$K$10:$K$2009,CN$134,'Employee Mapping'!$L$10:$L$2009,CN$136)/COUNTA('Employee Mapping'!$G$10:$G$2009),""))</f>
        <v/>
      </c>
      <c r="CO237" s="57">
        <f>IF(OR($A237="",CO$136=""),"",IFERROR(COUNTIFS('Employee Mapping'!$J$10:$J$2009,$A237,'Employee Mapping'!$K$10:$K$2009,CO$134,'Employee Mapping'!$L$10:$L$2009,CO$136)/COUNTA('Employee Mapping'!$G$10:$G$2009),""))</f>
        <v/>
      </c>
      <c r="CP237" s="57">
        <f>IF(OR($A237="",CP$136=""),"",IFERROR(COUNTIFS('Employee Mapping'!$J$10:$J$2009,$A237,'Employee Mapping'!$K$10:$K$2009,CP$134,'Employee Mapping'!$L$10:$L$2009,CP$136)/COUNTA('Employee Mapping'!$G$10:$G$2009),""))</f>
        <v/>
      </c>
      <c r="CQ237" s="57">
        <f>IF(OR($A237="",CQ$136=""),"",IFERROR(COUNTIFS('Employee Mapping'!$J$10:$J$2009,$A237,'Employee Mapping'!$K$10:$K$2009,CQ$134,'Employee Mapping'!$L$10:$L$2009,CQ$136)/COUNTA('Employee Mapping'!$G$10:$G$2009),""))</f>
        <v/>
      </c>
      <c r="CR237" s="57">
        <f>IF(OR($A237="",CR$136=""),"",IFERROR(COUNTIFS('Employee Mapping'!$J$10:$J$2009,$A237,'Employee Mapping'!$K$10:$K$2009,CR$134,'Employee Mapping'!$L$10:$L$2009,CR$136)/COUNTA('Employee Mapping'!$G$10:$G$2009),""))</f>
        <v/>
      </c>
      <c r="CS237" s="57">
        <f>IF(OR($A237="",CS$136=""),"",IFERROR(COUNTIFS('Employee Mapping'!$J$10:$J$2009,$A237,'Employee Mapping'!$K$10:$K$2009,CS$134,'Employee Mapping'!$L$10:$L$2009,CS$136)/COUNTA('Employee Mapping'!$G$10:$G$2009),""))</f>
        <v/>
      </c>
      <c r="CT237" s="57">
        <f>IF(OR($A237="",CT$136=""),"",IFERROR(COUNTIFS('Employee Mapping'!$J$10:$J$2009,$A237,'Employee Mapping'!$K$10:$K$2009,CT$134,'Employee Mapping'!$L$10:$L$2009,CT$136)/COUNTA('Employee Mapping'!$G$10:$G$2009),""))</f>
        <v/>
      </c>
      <c r="CU237" s="58">
        <f>IF($A237="","",SUM(C237:CT237))</f>
        <v/>
      </c>
    </row>
    <row r="238">
      <c r="A238">
        <f>IF(SETUP!$C249="","",SETUP!$C249)</f>
        <v/>
      </c>
      <c r="B238" s="9">
        <f>IF(SETUP!$C249="","",SETUP!$B249&amp;" / "&amp;SETUP!$D249)</f>
        <v/>
      </c>
      <c r="C238" s="57">
        <f>IF(OR($A238="",C$136=""),"",IFERROR(COUNTIFS('Employee Mapping'!$J$10:$J$2009,$A238,'Employee Mapping'!$K$10:$K$2009,C$134,'Employee Mapping'!$L$10:$L$2009,C$136)/COUNTA('Employee Mapping'!$G$10:$G$2009),""))</f>
        <v/>
      </c>
      <c r="D238" s="57">
        <f>IF(OR($A238="",D$136=""),"",IFERROR(COUNTIFS('Employee Mapping'!$J$10:$J$2009,$A238,'Employee Mapping'!$K$10:$K$2009,D$134,'Employee Mapping'!$L$10:$L$2009,D$136)/COUNTA('Employee Mapping'!$G$10:$G$2009),""))</f>
        <v/>
      </c>
      <c r="E238" s="57">
        <f>IF(OR($A238="",E$136=""),"",IFERROR(COUNTIFS('Employee Mapping'!$J$10:$J$2009,$A238,'Employee Mapping'!$K$10:$K$2009,E$134,'Employee Mapping'!$L$10:$L$2009,E$136)/COUNTA('Employee Mapping'!$G$10:$G$2009),""))</f>
        <v/>
      </c>
      <c r="F238" s="57">
        <f>IF(OR($A238="",F$136=""),"",IFERROR(COUNTIFS('Employee Mapping'!$J$10:$J$2009,$A238,'Employee Mapping'!$K$10:$K$2009,F$134,'Employee Mapping'!$L$10:$L$2009,F$136)/COUNTA('Employee Mapping'!$G$10:$G$2009),""))</f>
        <v/>
      </c>
      <c r="G238" s="57">
        <f>IF(OR($A238="",G$136=""),"",IFERROR(COUNTIFS('Employee Mapping'!$J$10:$J$2009,$A238,'Employee Mapping'!$K$10:$K$2009,G$134,'Employee Mapping'!$L$10:$L$2009,G$136)/COUNTA('Employee Mapping'!$G$10:$G$2009),""))</f>
        <v/>
      </c>
      <c r="H238" s="57">
        <f>IF(OR($A238="",H$136=""),"",IFERROR(COUNTIFS('Employee Mapping'!$J$10:$J$2009,$A238,'Employee Mapping'!$K$10:$K$2009,H$134,'Employee Mapping'!$L$10:$L$2009,H$136)/COUNTA('Employee Mapping'!$G$10:$G$2009),""))</f>
        <v/>
      </c>
      <c r="I238" s="57">
        <f>IF(OR($A238="",I$136=""),"",IFERROR(COUNTIFS('Employee Mapping'!$J$10:$J$2009,$A238,'Employee Mapping'!$K$10:$K$2009,I$134,'Employee Mapping'!$L$10:$L$2009,I$136)/COUNTA('Employee Mapping'!$G$10:$G$2009),""))</f>
        <v/>
      </c>
      <c r="J238" s="57">
        <f>IF(OR($A238="",J$136=""),"",IFERROR(COUNTIFS('Employee Mapping'!$J$10:$J$2009,$A238,'Employee Mapping'!$K$10:$K$2009,J$134,'Employee Mapping'!$L$10:$L$2009,J$136)/COUNTA('Employee Mapping'!$G$10:$G$2009),""))</f>
        <v/>
      </c>
      <c r="K238" s="57">
        <f>IF(OR($A238="",K$136=""),"",IFERROR(COUNTIFS('Employee Mapping'!$J$10:$J$2009,$A238,'Employee Mapping'!$K$10:$K$2009,K$134,'Employee Mapping'!$L$10:$L$2009,K$136)/COUNTA('Employee Mapping'!$G$10:$G$2009),""))</f>
        <v/>
      </c>
      <c r="L238" s="57">
        <f>IF(OR($A238="",L$136=""),"",IFERROR(COUNTIFS('Employee Mapping'!$J$10:$J$2009,$A238,'Employee Mapping'!$K$10:$K$2009,L$134,'Employee Mapping'!$L$10:$L$2009,L$136)/COUNTA('Employee Mapping'!$G$10:$G$2009),""))</f>
        <v/>
      </c>
      <c r="M238" s="57">
        <f>IF(OR($A238="",M$136=""),"",IFERROR(COUNTIFS('Employee Mapping'!$J$10:$J$2009,$A238,'Employee Mapping'!$K$10:$K$2009,M$134,'Employee Mapping'!$L$10:$L$2009,M$136)/COUNTA('Employee Mapping'!$G$10:$G$2009),""))</f>
        <v/>
      </c>
      <c r="N238" s="57">
        <f>IF(OR($A238="",N$136=""),"",IFERROR(COUNTIFS('Employee Mapping'!$J$10:$J$2009,$A238,'Employee Mapping'!$K$10:$K$2009,N$134,'Employee Mapping'!$L$10:$L$2009,N$136)/COUNTA('Employee Mapping'!$G$10:$G$2009),""))</f>
        <v/>
      </c>
      <c r="O238" s="57">
        <f>IF(OR($A238="",O$136=""),"",IFERROR(COUNTIFS('Employee Mapping'!$J$10:$J$2009,$A238,'Employee Mapping'!$K$10:$K$2009,O$134,'Employee Mapping'!$L$10:$L$2009,O$136)/COUNTA('Employee Mapping'!$G$10:$G$2009),""))</f>
        <v/>
      </c>
      <c r="P238" s="57">
        <f>IF(OR($A238="",P$136=""),"",IFERROR(COUNTIFS('Employee Mapping'!$J$10:$J$2009,$A238,'Employee Mapping'!$K$10:$K$2009,P$134,'Employee Mapping'!$L$10:$L$2009,P$136)/COUNTA('Employee Mapping'!$G$10:$G$2009),""))</f>
        <v/>
      </c>
      <c r="Q238" s="57">
        <f>IF(OR($A238="",Q$136=""),"",IFERROR(COUNTIFS('Employee Mapping'!$J$10:$J$2009,$A238,'Employee Mapping'!$K$10:$K$2009,Q$134,'Employee Mapping'!$L$10:$L$2009,Q$136)/COUNTA('Employee Mapping'!$G$10:$G$2009),""))</f>
        <v/>
      </c>
      <c r="R238" s="57">
        <f>IF(OR($A238="",R$136=""),"",IFERROR(COUNTIFS('Employee Mapping'!$J$10:$J$2009,$A238,'Employee Mapping'!$K$10:$K$2009,R$134,'Employee Mapping'!$L$10:$L$2009,R$136)/COUNTA('Employee Mapping'!$G$10:$G$2009),""))</f>
        <v/>
      </c>
      <c r="S238" s="57">
        <f>IF(OR($A238="",S$136=""),"",IFERROR(COUNTIFS('Employee Mapping'!$J$10:$J$2009,$A238,'Employee Mapping'!$K$10:$K$2009,S$134,'Employee Mapping'!$L$10:$L$2009,S$136)/COUNTA('Employee Mapping'!$G$10:$G$2009),""))</f>
        <v/>
      </c>
      <c r="T238" s="57">
        <f>IF(OR($A238="",T$136=""),"",IFERROR(COUNTIFS('Employee Mapping'!$J$10:$J$2009,$A238,'Employee Mapping'!$K$10:$K$2009,T$134,'Employee Mapping'!$L$10:$L$2009,T$136)/COUNTA('Employee Mapping'!$G$10:$G$2009),""))</f>
        <v/>
      </c>
      <c r="U238" s="57">
        <f>IF(OR($A238="",U$136=""),"",IFERROR(COUNTIFS('Employee Mapping'!$J$10:$J$2009,$A238,'Employee Mapping'!$K$10:$K$2009,U$134,'Employee Mapping'!$L$10:$L$2009,U$136)/COUNTA('Employee Mapping'!$G$10:$G$2009),""))</f>
        <v/>
      </c>
      <c r="V238" s="57">
        <f>IF(OR($A238="",V$136=""),"",IFERROR(COUNTIFS('Employee Mapping'!$J$10:$J$2009,$A238,'Employee Mapping'!$K$10:$K$2009,V$134,'Employee Mapping'!$L$10:$L$2009,V$136)/COUNTA('Employee Mapping'!$G$10:$G$2009),""))</f>
        <v/>
      </c>
      <c r="W238" s="57">
        <f>IF(OR($A238="",W$136=""),"",IFERROR(COUNTIFS('Employee Mapping'!$J$10:$J$2009,$A238,'Employee Mapping'!$K$10:$K$2009,W$134,'Employee Mapping'!$L$10:$L$2009,W$136)/COUNTA('Employee Mapping'!$G$10:$G$2009),""))</f>
        <v/>
      </c>
      <c r="X238" s="57">
        <f>IF(OR($A238="",X$136=""),"",IFERROR(COUNTIFS('Employee Mapping'!$J$10:$J$2009,$A238,'Employee Mapping'!$K$10:$K$2009,X$134,'Employee Mapping'!$L$10:$L$2009,X$136)/COUNTA('Employee Mapping'!$G$10:$G$2009),""))</f>
        <v/>
      </c>
      <c r="Y238" s="57">
        <f>IF(OR($A238="",Y$136=""),"",IFERROR(COUNTIFS('Employee Mapping'!$J$10:$J$2009,$A238,'Employee Mapping'!$K$10:$K$2009,Y$134,'Employee Mapping'!$L$10:$L$2009,Y$136)/COUNTA('Employee Mapping'!$G$10:$G$2009),""))</f>
        <v/>
      </c>
      <c r="Z238" s="57">
        <f>IF(OR($A238="",Z$136=""),"",IFERROR(COUNTIFS('Employee Mapping'!$J$10:$J$2009,$A238,'Employee Mapping'!$K$10:$K$2009,Z$134,'Employee Mapping'!$L$10:$L$2009,Z$136)/COUNTA('Employee Mapping'!$G$10:$G$2009),""))</f>
        <v/>
      </c>
      <c r="AA238" s="57">
        <f>IF(OR($A238="",AA$136=""),"",IFERROR(COUNTIFS('Employee Mapping'!$J$10:$J$2009,$A238,'Employee Mapping'!$K$10:$K$2009,AA$134,'Employee Mapping'!$L$10:$L$2009,AA$136)/COUNTA('Employee Mapping'!$G$10:$G$2009),""))</f>
        <v/>
      </c>
      <c r="AB238" s="57">
        <f>IF(OR($A238="",AB$136=""),"",IFERROR(COUNTIFS('Employee Mapping'!$J$10:$J$2009,$A238,'Employee Mapping'!$K$10:$K$2009,AB$134,'Employee Mapping'!$L$10:$L$2009,AB$136)/COUNTA('Employee Mapping'!$G$10:$G$2009),""))</f>
        <v/>
      </c>
      <c r="AC238" s="57">
        <f>IF(OR($A238="",AC$136=""),"",IFERROR(COUNTIFS('Employee Mapping'!$J$10:$J$2009,$A238,'Employee Mapping'!$K$10:$K$2009,AC$134,'Employee Mapping'!$L$10:$L$2009,AC$136)/COUNTA('Employee Mapping'!$G$10:$G$2009),""))</f>
        <v/>
      </c>
      <c r="AD238" s="57">
        <f>IF(OR($A238="",AD$136=""),"",IFERROR(COUNTIFS('Employee Mapping'!$J$10:$J$2009,$A238,'Employee Mapping'!$K$10:$K$2009,AD$134,'Employee Mapping'!$L$10:$L$2009,AD$136)/COUNTA('Employee Mapping'!$G$10:$G$2009),""))</f>
        <v/>
      </c>
      <c r="AE238" s="57">
        <f>IF(OR($A238="",AE$136=""),"",IFERROR(COUNTIFS('Employee Mapping'!$J$10:$J$2009,$A238,'Employee Mapping'!$K$10:$K$2009,AE$134,'Employee Mapping'!$L$10:$L$2009,AE$136)/COUNTA('Employee Mapping'!$G$10:$G$2009),""))</f>
        <v/>
      </c>
      <c r="AF238" s="57">
        <f>IF(OR($A238="",AF$136=""),"",IFERROR(COUNTIFS('Employee Mapping'!$J$10:$J$2009,$A238,'Employee Mapping'!$K$10:$K$2009,AF$134,'Employee Mapping'!$L$10:$L$2009,AF$136)/COUNTA('Employee Mapping'!$G$10:$G$2009),""))</f>
        <v/>
      </c>
      <c r="AG238" s="57">
        <f>IF(OR($A238="",AG$136=""),"",IFERROR(COUNTIFS('Employee Mapping'!$J$10:$J$2009,$A238,'Employee Mapping'!$K$10:$K$2009,AG$134,'Employee Mapping'!$L$10:$L$2009,AG$136)/COUNTA('Employee Mapping'!$G$10:$G$2009),""))</f>
        <v/>
      </c>
      <c r="AH238" s="57">
        <f>IF(OR($A238="",AH$136=""),"",IFERROR(COUNTIFS('Employee Mapping'!$J$10:$J$2009,$A238,'Employee Mapping'!$K$10:$K$2009,AH$134,'Employee Mapping'!$L$10:$L$2009,AH$136)/COUNTA('Employee Mapping'!$G$10:$G$2009),""))</f>
        <v/>
      </c>
      <c r="AI238" s="57">
        <f>IF(OR($A238="",AI$136=""),"",IFERROR(COUNTIFS('Employee Mapping'!$J$10:$J$2009,$A238,'Employee Mapping'!$K$10:$K$2009,AI$134,'Employee Mapping'!$L$10:$L$2009,AI$136)/COUNTA('Employee Mapping'!$G$10:$G$2009),""))</f>
        <v/>
      </c>
      <c r="AJ238" s="57">
        <f>IF(OR($A238="",AJ$136=""),"",IFERROR(COUNTIFS('Employee Mapping'!$J$10:$J$2009,$A238,'Employee Mapping'!$K$10:$K$2009,AJ$134,'Employee Mapping'!$L$10:$L$2009,AJ$136)/COUNTA('Employee Mapping'!$G$10:$G$2009),""))</f>
        <v/>
      </c>
      <c r="AK238" s="57">
        <f>IF(OR($A238="",AK$136=""),"",IFERROR(COUNTIFS('Employee Mapping'!$J$10:$J$2009,$A238,'Employee Mapping'!$K$10:$K$2009,AK$134,'Employee Mapping'!$L$10:$L$2009,AK$136)/COUNTA('Employee Mapping'!$G$10:$G$2009),""))</f>
        <v/>
      </c>
      <c r="AL238" s="57">
        <f>IF(OR($A238="",AL$136=""),"",IFERROR(COUNTIFS('Employee Mapping'!$J$10:$J$2009,$A238,'Employee Mapping'!$K$10:$K$2009,AL$134,'Employee Mapping'!$L$10:$L$2009,AL$136)/COUNTA('Employee Mapping'!$G$10:$G$2009),""))</f>
        <v/>
      </c>
      <c r="AM238" s="57">
        <f>IF(OR($A238="",AM$136=""),"",IFERROR(COUNTIFS('Employee Mapping'!$J$10:$J$2009,$A238,'Employee Mapping'!$K$10:$K$2009,AM$134,'Employee Mapping'!$L$10:$L$2009,AM$136)/COUNTA('Employee Mapping'!$G$10:$G$2009),""))</f>
        <v/>
      </c>
      <c r="AN238" s="57">
        <f>IF(OR($A238="",AN$136=""),"",IFERROR(COUNTIFS('Employee Mapping'!$J$10:$J$2009,$A238,'Employee Mapping'!$K$10:$K$2009,AN$134,'Employee Mapping'!$L$10:$L$2009,AN$136)/COUNTA('Employee Mapping'!$G$10:$G$2009),""))</f>
        <v/>
      </c>
      <c r="AO238" s="57">
        <f>IF(OR($A238="",AO$136=""),"",IFERROR(COUNTIFS('Employee Mapping'!$J$10:$J$2009,$A238,'Employee Mapping'!$K$10:$K$2009,AO$134,'Employee Mapping'!$L$10:$L$2009,AO$136)/COUNTA('Employee Mapping'!$G$10:$G$2009),""))</f>
        <v/>
      </c>
      <c r="AP238" s="57">
        <f>IF(OR($A238="",AP$136=""),"",IFERROR(COUNTIFS('Employee Mapping'!$J$10:$J$2009,$A238,'Employee Mapping'!$K$10:$K$2009,AP$134,'Employee Mapping'!$L$10:$L$2009,AP$136)/COUNTA('Employee Mapping'!$G$10:$G$2009),""))</f>
        <v/>
      </c>
      <c r="AQ238" s="57">
        <f>IF(OR($A238="",AQ$136=""),"",IFERROR(COUNTIFS('Employee Mapping'!$J$10:$J$2009,$A238,'Employee Mapping'!$K$10:$K$2009,AQ$134,'Employee Mapping'!$L$10:$L$2009,AQ$136)/COUNTA('Employee Mapping'!$G$10:$G$2009),""))</f>
        <v/>
      </c>
      <c r="AR238" s="57">
        <f>IF(OR($A238="",AR$136=""),"",IFERROR(COUNTIFS('Employee Mapping'!$J$10:$J$2009,$A238,'Employee Mapping'!$K$10:$K$2009,AR$134,'Employee Mapping'!$L$10:$L$2009,AR$136)/COUNTA('Employee Mapping'!$G$10:$G$2009),""))</f>
        <v/>
      </c>
      <c r="AS238" s="57">
        <f>IF(OR($A238="",AS$136=""),"",IFERROR(COUNTIFS('Employee Mapping'!$J$10:$J$2009,$A238,'Employee Mapping'!$K$10:$K$2009,AS$134,'Employee Mapping'!$L$10:$L$2009,AS$136)/COUNTA('Employee Mapping'!$G$10:$G$2009),""))</f>
        <v/>
      </c>
      <c r="AT238" s="57">
        <f>IF(OR($A238="",AT$136=""),"",IFERROR(COUNTIFS('Employee Mapping'!$J$10:$J$2009,$A238,'Employee Mapping'!$K$10:$K$2009,AT$134,'Employee Mapping'!$L$10:$L$2009,AT$136)/COUNTA('Employee Mapping'!$G$10:$G$2009),""))</f>
        <v/>
      </c>
      <c r="AU238" s="57">
        <f>IF(OR($A238="",AU$136=""),"",IFERROR(COUNTIFS('Employee Mapping'!$J$10:$J$2009,$A238,'Employee Mapping'!$K$10:$K$2009,AU$134,'Employee Mapping'!$L$10:$L$2009,AU$136)/COUNTA('Employee Mapping'!$G$10:$G$2009),""))</f>
        <v/>
      </c>
      <c r="AV238" s="57">
        <f>IF(OR($A238="",AV$136=""),"",IFERROR(COUNTIFS('Employee Mapping'!$J$10:$J$2009,$A238,'Employee Mapping'!$K$10:$K$2009,AV$134,'Employee Mapping'!$L$10:$L$2009,AV$136)/COUNTA('Employee Mapping'!$G$10:$G$2009),""))</f>
        <v/>
      </c>
      <c r="AW238" s="57">
        <f>IF(OR($A238="",AW$136=""),"",IFERROR(COUNTIFS('Employee Mapping'!$J$10:$J$2009,$A238,'Employee Mapping'!$K$10:$K$2009,AW$134,'Employee Mapping'!$L$10:$L$2009,AW$136)/COUNTA('Employee Mapping'!$G$10:$G$2009),""))</f>
        <v/>
      </c>
      <c r="AX238" s="57">
        <f>IF(OR($A238="",AX$136=""),"",IFERROR(COUNTIFS('Employee Mapping'!$J$10:$J$2009,$A238,'Employee Mapping'!$K$10:$K$2009,AX$134,'Employee Mapping'!$L$10:$L$2009,AX$136)/COUNTA('Employee Mapping'!$G$10:$G$2009),""))</f>
        <v/>
      </c>
      <c r="AY238" s="57">
        <f>IF(OR($A238="",AY$136=""),"",IFERROR(COUNTIFS('Employee Mapping'!$J$10:$J$2009,$A238,'Employee Mapping'!$K$10:$K$2009,AY$134,'Employee Mapping'!$L$10:$L$2009,AY$136)/COUNTA('Employee Mapping'!$G$10:$G$2009),""))</f>
        <v/>
      </c>
      <c r="AZ238" s="57">
        <f>IF(OR($A238="",AZ$136=""),"",IFERROR(COUNTIFS('Employee Mapping'!$J$10:$J$2009,$A238,'Employee Mapping'!$K$10:$K$2009,AZ$134,'Employee Mapping'!$L$10:$L$2009,AZ$136)/COUNTA('Employee Mapping'!$G$10:$G$2009),""))</f>
        <v/>
      </c>
      <c r="BA238" s="57">
        <f>IF(OR($A238="",BA$136=""),"",IFERROR(COUNTIFS('Employee Mapping'!$J$10:$J$2009,$A238,'Employee Mapping'!$K$10:$K$2009,BA$134,'Employee Mapping'!$L$10:$L$2009,BA$136)/COUNTA('Employee Mapping'!$G$10:$G$2009),""))</f>
        <v/>
      </c>
      <c r="BB238" s="57">
        <f>IF(OR($A238="",BB$136=""),"",IFERROR(COUNTIFS('Employee Mapping'!$J$10:$J$2009,$A238,'Employee Mapping'!$K$10:$K$2009,BB$134,'Employee Mapping'!$L$10:$L$2009,BB$136)/COUNTA('Employee Mapping'!$G$10:$G$2009),""))</f>
        <v/>
      </c>
      <c r="BC238" s="57">
        <f>IF(OR($A238="",BC$136=""),"",IFERROR(COUNTIFS('Employee Mapping'!$J$10:$J$2009,$A238,'Employee Mapping'!$K$10:$K$2009,BC$134,'Employee Mapping'!$L$10:$L$2009,BC$136)/COUNTA('Employee Mapping'!$G$10:$G$2009),""))</f>
        <v/>
      </c>
      <c r="BD238" s="57">
        <f>IF(OR($A238="",BD$136=""),"",IFERROR(COUNTIFS('Employee Mapping'!$J$10:$J$2009,$A238,'Employee Mapping'!$K$10:$K$2009,BD$134,'Employee Mapping'!$L$10:$L$2009,BD$136)/COUNTA('Employee Mapping'!$G$10:$G$2009),""))</f>
        <v/>
      </c>
      <c r="BE238" s="57">
        <f>IF(OR($A238="",BE$136=""),"",IFERROR(COUNTIFS('Employee Mapping'!$J$10:$J$2009,$A238,'Employee Mapping'!$K$10:$K$2009,BE$134,'Employee Mapping'!$L$10:$L$2009,BE$136)/COUNTA('Employee Mapping'!$G$10:$G$2009),""))</f>
        <v/>
      </c>
      <c r="BF238" s="57">
        <f>IF(OR($A238="",BF$136=""),"",IFERROR(COUNTIFS('Employee Mapping'!$J$10:$J$2009,$A238,'Employee Mapping'!$K$10:$K$2009,BF$134,'Employee Mapping'!$L$10:$L$2009,BF$136)/COUNTA('Employee Mapping'!$G$10:$G$2009),""))</f>
        <v/>
      </c>
      <c r="BG238" s="57">
        <f>IF(OR($A238="",BG$136=""),"",IFERROR(COUNTIFS('Employee Mapping'!$J$10:$J$2009,$A238,'Employee Mapping'!$K$10:$K$2009,BG$134,'Employee Mapping'!$L$10:$L$2009,BG$136)/COUNTA('Employee Mapping'!$G$10:$G$2009),""))</f>
        <v/>
      </c>
      <c r="BH238" s="57">
        <f>IF(OR($A238="",BH$136=""),"",IFERROR(COUNTIFS('Employee Mapping'!$J$10:$J$2009,$A238,'Employee Mapping'!$K$10:$K$2009,BH$134,'Employee Mapping'!$L$10:$L$2009,BH$136)/COUNTA('Employee Mapping'!$G$10:$G$2009),""))</f>
        <v/>
      </c>
      <c r="BI238" s="57">
        <f>IF(OR($A238="",BI$136=""),"",IFERROR(COUNTIFS('Employee Mapping'!$J$10:$J$2009,$A238,'Employee Mapping'!$K$10:$K$2009,BI$134,'Employee Mapping'!$L$10:$L$2009,BI$136)/COUNTA('Employee Mapping'!$G$10:$G$2009),""))</f>
        <v/>
      </c>
      <c r="BJ238" s="57">
        <f>IF(OR($A238="",BJ$136=""),"",IFERROR(COUNTIFS('Employee Mapping'!$J$10:$J$2009,$A238,'Employee Mapping'!$K$10:$K$2009,BJ$134,'Employee Mapping'!$L$10:$L$2009,BJ$136)/COUNTA('Employee Mapping'!$G$10:$G$2009),""))</f>
        <v/>
      </c>
      <c r="BK238" s="57">
        <f>IF(OR($A238="",BK$136=""),"",IFERROR(COUNTIFS('Employee Mapping'!$J$10:$J$2009,$A238,'Employee Mapping'!$K$10:$K$2009,BK$134,'Employee Mapping'!$L$10:$L$2009,BK$136)/COUNTA('Employee Mapping'!$G$10:$G$2009),""))</f>
        <v/>
      </c>
      <c r="BL238" s="57">
        <f>IF(OR($A238="",BL$136=""),"",IFERROR(COUNTIFS('Employee Mapping'!$J$10:$J$2009,$A238,'Employee Mapping'!$K$10:$K$2009,BL$134,'Employee Mapping'!$L$10:$L$2009,BL$136)/COUNTA('Employee Mapping'!$G$10:$G$2009),""))</f>
        <v/>
      </c>
      <c r="BM238" s="57">
        <f>IF(OR($A238="",BM$136=""),"",IFERROR(COUNTIFS('Employee Mapping'!$J$10:$J$2009,$A238,'Employee Mapping'!$K$10:$K$2009,BM$134,'Employee Mapping'!$L$10:$L$2009,BM$136)/COUNTA('Employee Mapping'!$G$10:$G$2009),""))</f>
        <v/>
      </c>
      <c r="BN238" s="57">
        <f>IF(OR($A238="",BN$136=""),"",IFERROR(COUNTIFS('Employee Mapping'!$J$10:$J$2009,$A238,'Employee Mapping'!$K$10:$K$2009,BN$134,'Employee Mapping'!$L$10:$L$2009,BN$136)/COUNTA('Employee Mapping'!$G$10:$G$2009),""))</f>
        <v/>
      </c>
      <c r="BO238" s="57">
        <f>IF(OR($A238="",BO$136=""),"",IFERROR(COUNTIFS('Employee Mapping'!$J$10:$J$2009,$A238,'Employee Mapping'!$K$10:$K$2009,BO$134,'Employee Mapping'!$L$10:$L$2009,BO$136)/COUNTA('Employee Mapping'!$G$10:$G$2009),""))</f>
        <v/>
      </c>
      <c r="BP238" s="57">
        <f>IF(OR($A238="",BP$136=""),"",IFERROR(COUNTIFS('Employee Mapping'!$J$10:$J$2009,$A238,'Employee Mapping'!$K$10:$K$2009,BP$134,'Employee Mapping'!$L$10:$L$2009,BP$136)/COUNTA('Employee Mapping'!$G$10:$G$2009),""))</f>
        <v/>
      </c>
      <c r="BQ238" s="57">
        <f>IF(OR($A238="",BQ$136=""),"",IFERROR(COUNTIFS('Employee Mapping'!$J$10:$J$2009,$A238,'Employee Mapping'!$K$10:$K$2009,BQ$134,'Employee Mapping'!$L$10:$L$2009,BQ$136)/COUNTA('Employee Mapping'!$G$10:$G$2009),""))</f>
        <v/>
      </c>
      <c r="BR238" s="57">
        <f>IF(OR($A238="",BR$136=""),"",IFERROR(COUNTIFS('Employee Mapping'!$J$10:$J$2009,$A238,'Employee Mapping'!$K$10:$K$2009,BR$134,'Employee Mapping'!$L$10:$L$2009,BR$136)/COUNTA('Employee Mapping'!$G$10:$G$2009),""))</f>
        <v/>
      </c>
      <c r="BS238" s="57">
        <f>IF(OR($A238="",BS$136=""),"",IFERROR(COUNTIFS('Employee Mapping'!$J$10:$J$2009,$A238,'Employee Mapping'!$K$10:$K$2009,BS$134,'Employee Mapping'!$L$10:$L$2009,BS$136)/COUNTA('Employee Mapping'!$G$10:$G$2009),""))</f>
        <v/>
      </c>
      <c r="BT238" s="57">
        <f>IF(OR($A238="",BT$136=""),"",IFERROR(COUNTIFS('Employee Mapping'!$J$10:$J$2009,$A238,'Employee Mapping'!$K$10:$K$2009,BT$134,'Employee Mapping'!$L$10:$L$2009,BT$136)/COUNTA('Employee Mapping'!$G$10:$G$2009),""))</f>
        <v/>
      </c>
      <c r="BU238" s="57">
        <f>IF(OR($A238="",BU$136=""),"",IFERROR(COUNTIFS('Employee Mapping'!$J$10:$J$2009,$A238,'Employee Mapping'!$K$10:$K$2009,BU$134,'Employee Mapping'!$L$10:$L$2009,BU$136)/COUNTA('Employee Mapping'!$G$10:$G$2009),""))</f>
        <v/>
      </c>
      <c r="BV238" s="57">
        <f>IF(OR($A238="",BV$136=""),"",IFERROR(COUNTIFS('Employee Mapping'!$J$10:$J$2009,$A238,'Employee Mapping'!$K$10:$K$2009,BV$134,'Employee Mapping'!$L$10:$L$2009,BV$136)/COUNTA('Employee Mapping'!$G$10:$G$2009),""))</f>
        <v/>
      </c>
      <c r="BW238" s="57">
        <f>IF(OR($A238="",BW$136=""),"",IFERROR(COUNTIFS('Employee Mapping'!$J$10:$J$2009,$A238,'Employee Mapping'!$K$10:$K$2009,BW$134,'Employee Mapping'!$L$10:$L$2009,BW$136)/COUNTA('Employee Mapping'!$G$10:$G$2009),""))</f>
        <v/>
      </c>
      <c r="BX238" s="57">
        <f>IF(OR($A238="",BX$136=""),"",IFERROR(COUNTIFS('Employee Mapping'!$J$10:$J$2009,$A238,'Employee Mapping'!$K$10:$K$2009,BX$134,'Employee Mapping'!$L$10:$L$2009,BX$136)/COUNTA('Employee Mapping'!$G$10:$G$2009),""))</f>
        <v/>
      </c>
      <c r="BY238" s="57">
        <f>IF(OR($A238="",BY$136=""),"",IFERROR(COUNTIFS('Employee Mapping'!$J$10:$J$2009,$A238,'Employee Mapping'!$K$10:$K$2009,BY$134,'Employee Mapping'!$L$10:$L$2009,BY$136)/COUNTA('Employee Mapping'!$G$10:$G$2009),""))</f>
        <v/>
      </c>
      <c r="BZ238" s="57">
        <f>IF(OR($A238="",BZ$136=""),"",IFERROR(COUNTIFS('Employee Mapping'!$J$10:$J$2009,$A238,'Employee Mapping'!$K$10:$K$2009,BZ$134,'Employee Mapping'!$L$10:$L$2009,BZ$136)/COUNTA('Employee Mapping'!$G$10:$G$2009),""))</f>
        <v/>
      </c>
      <c r="CA238" s="57">
        <f>IF(OR($A238="",CA$136=""),"",IFERROR(COUNTIFS('Employee Mapping'!$J$10:$J$2009,$A238,'Employee Mapping'!$K$10:$K$2009,CA$134,'Employee Mapping'!$L$10:$L$2009,CA$136)/COUNTA('Employee Mapping'!$G$10:$G$2009),""))</f>
        <v/>
      </c>
      <c r="CB238" s="57">
        <f>IF(OR($A238="",CB$136=""),"",IFERROR(COUNTIFS('Employee Mapping'!$J$10:$J$2009,$A238,'Employee Mapping'!$K$10:$K$2009,CB$134,'Employee Mapping'!$L$10:$L$2009,CB$136)/COUNTA('Employee Mapping'!$G$10:$G$2009),""))</f>
        <v/>
      </c>
      <c r="CC238" s="57">
        <f>IF(OR($A238="",CC$136=""),"",IFERROR(COUNTIFS('Employee Mapping'!$J$10:$J$2009,$A238,'Employee Mapping'!$K$10:$K$2009,CC$134,'Employee Mapping'!$L$10:$L$2009,CC$136)/COUNTA('Employee Mapping'!$G$10:$G$2009),""))</f>
        <v/>
      </c>
      <c r="CD238" s="57">
        <f>IF(OR($A238="",CD$136=""),"",IFERROR(COUNTIFS('Employee Mapping'!$J$10:$J$2009,$A238,'Employee Mapping'!$K$10:$K$2009,CD$134,'Employee Mapping'!$L$10:$L$2009,CD$136)/COUNTA('Employee Mapping'!$G$10:$G$2009),""))</f>
        <v/>
      </c>
      <c r="CE238" s="57">
        <f>IF(OR($A238="",CE$136=""),"",IFERROR(COUNTIFS('Employee Mapping'!$J$10:$J$2009,$A238,'Employee Mapping'!$K$10:$K$2009,CE$134,'Employee Mapping'!$L$10:$L$2009,CE$136)/COUNTA('Employee Mapping'!$G$10:$G$2009),""))</f>
        <v/>
      </c>
      <c r="CF238" s="57">
        <f>IF(OR($A238="",CF$136=""),"",IFERROR(COUNTIFS('Employee Mapping'!$J$10:$J$2009,$A238,'Employee Mapping'!$K$10:$K$2009,CF$134,'Employee Mapping'!$L$10:$L$2009,CF$136)/COUNTA('Employee Mapping'!$G$10:$G$2009),""))</f>
        <v/>
      </c>
      <c r="CG238" s="57">
        <f>IF(OR($A238="",CG$136=""),"",IFERROR(COUNTIFS('Employee Mapping'!$J$10:$J$2009,$A238,'Employee Mapping'!$K$10:$K$2009,CG$134,'Employee Mapping'!$L$10:$L$2009,CG$136)/COUNTA('Employee Mapping'!$G$10:$G$2009),""))</f>
        <v/>
      </c>
      <c r="CH238" s="57">
        <f>IF(OR($A238="",CH$136=""),"",IFERROR(COUNTIFS('Employee Mapping'!$J$10:$J$2009,$A238,'Employee Mapping'!$K$10:$K$2009,CH$134,'Employee Mapping'!$L$10:$L$2009,CH$136)/COUNTA('Employee Mapping'!$G$10:$G$2009),""))</f>
        <v/>
      </c>
      <c r="CI238" s="57">
        <f>IF(OR($A238="",CI$136=""),"",IFERROR(COUNTIFS('Employee Mapping'!$J$10:$J$2009,$A238,'Employee Mapping'!$K$10:$K$2009,CI$134,'Employee Mapping'!$L$10:$L$2009,CI$136)/COUNTA('Employee Mapping'!$G$10:$G$2009),""))</f>
        <v/>
      </c>
      <c r="CJ238" s="57">
        <f>IF(OR($A238="",CJ$136=""),"",IFERROR(COUNTIFS('Employee Mapping'!$J$10:$J$2009,$A238,'Employee Mapping'!$K$10:$K$2009,CJ$134,'Employee Mapping'!$L$10:$L$2009,CJ$136)/COUNTA('Employee Mapping'!$G$10:$G$2009),""))</f>
        <v/>
      </c>
      <c r="CK238" s="57">
        <f>IF(OR($A238="",CK$136=""),"",IFERROR(COUNTIFS('Employee Mapping'!$J$10:$J$2009,$A238,'Employee Mapping'!$K$10:$K$2009,CK$134,'Employee Mapping'!$L$10:$L$2009,CK$136)/COUNTA('Employee Mapping'!$G$10:$G$2009),""))</f>
        <v/>
      </c>
      <c r="CL238" s="57">
        <f>IF(OR($A238="",CL$136=""),"",IFERROR(COUNTIFS('Employee Mapping'!$J$10:$J$2009,$A238,'Employee Mapping'!$K$10:$K$2009,CL$134,'Employee Mapping'!$L$10:$L$2009,CL$136)/COUNTA('Employee Mapping'!$G$10:$G$2009),""))</f>
        <v/>
      </c>
      <c r="CM238" s="57">
        <f>IF(OR($A238="",CM$136=""),"",IFERROR(COUNTIFS('Employee Mapping'!$J$10:$J$2009,$A238,'Employee Mapping'!$K$10:$K$2009,CM$134,'Employee Mapping'!$L$10:$L$2009,CM$136)/COUNTA('Employee Mapping'!$G$10:$G$2009),""))</f>
        <v/>
      </c>
      <c r="CN238" s="57">
        <f>IF(OR($A238="",CN$136=""),"",IFERROR(COUNTIFS('Employee Mapping'!$J$10:$J$2009,$A238,'Employee Mapping'!$K$10:$K$2009,CN$134,'Employee Mapping'!$L$10:$L$2009,CN$136)/COUNTA('Employee Mapping'!$G$10:$G$2009),""))</f>
        <v/>
      </c>
      <c r="CO238" s="57">
        <f>IF(OR($A238="",CO$136=""),"",IFERROR(COUNTIFS('Employee Mapping'!$J$10:$J$2009,$A238,'Employee Mapping'!$K$10:$K$2009,CO$134,'Employee Mapping'!$L$10:$L$2009,CO$136)/COUNTA('Employee Mapping'!$G$10:$G$2009),""))</f>
        <v/>
      </c>
      <c r="CP238" s="57">
        <f>IF(OR($A238="",CP$136=""),"",IFERROR(COUNTIFS('Employee Mapping'!$J$10:$J$2009,$A238,'Employee Mapping'!$K$10:$K$2009,CP$134,'Employee Mapping'!$L$10:$L$2009,CP$136)/COUNTA('Employee Mapping'!$G$10:$G$2009),""))</f>
        <v/>
      </c>
      <c r="CQ238" s="57">
        <f>IF(OR($A238="",CQ$136=""),"",IFERROR(COUNTIFS('Employee Mapping'!$J$10:$J$2009,$A238,'Employee Mapping'!$K$10:$K$2009,CQ$134,'Employee Mapping'!$L$10:$L$2009,CQ$136)/COUNTA('Employee Mapping'!$G$10:$G$2009),""))</f>
        <v/>
      </c>
      <c r="CR238" s="57">
        <f>IF(OR($A238="",CR$136=""),"",IFERROR(COUNTIFS('Employee Mapping'!$J$10:$J$2009,$A238,'Employee Mapping'!$K$10:$K$2009,CR$134,'Employee Mapping'!$L$10:$L$2009,CR$136)/COUNTA('Employee Mapping'!$G$10:$G$2009),""))</f>
        <v/>
      </c>
      <c r="CS238" s="57">
        <f>IF(OR($A238="",CS$136=""),"",IFERROR(COUNTIFS('Employee Mapping'!$J$10:$J$2009,$A238,'Employee Mapping'!$K$10:$K$2009,CS$134,'Employee Mapping'!$L$10:$L$2009,CS$136)/COUNTA('Employee Mapping'!$G$10:$G$2009),""))</f>
        <v/>
      </c>
      <c r="CT238" s="57">
        <f>IF(OR($A238="",CT$136=""),"",IFERROR(COUNTIFS('Employee Mapping'!$J$10:$J$2009,$A238,'Employee Mapping'!$K$10:$K$2009,CT$134,'Employee Mapping'!$L$10:$L$2009,CT$136)/COUNTA('Employee Mapping'!$G$10:$G$2009),""))</f>
        <v/>
      </c>
      <c r="CU238" s="58">
        <f>IF($A238="","",SUM(C238:CT238))</f>
        <v/>
      </c>
    </row>
    <row r="239">
      <c r="A239">
        <f>IF(SETUP!$C250="","",SETUP!$C250)</f>
        <v/>
      </c>
      <c r="B239" s="9">
        <f>IF(SETUP!$C250="","",SETUP!$B250&amp;" / "&amp;SETUP!$D250)</f>
        <v/>
      </c>
      <c r="C239" s="57">
        <f>IF(OR($A239="",C$136=""),"",IFERROR(COUNTIFS('Employee Mapping'!$J$10:$J$2009,$A239,'Employee Mapping'!$K$10:$K$2009,C$134,'Employee Mapping'!$L$10:$L$2009,C$136)/COUNTA('Employee Mapping'!$G$10:$G$2009),""))</f>
        <v/>
      </c>
      <c r="D239" s="57">
        <f>IF(OR($A239="",D$136=""),"",IFERROR(COUNTIFS('Employee Mapping'!$J$10:$J$2009,$A239,'Employee Mapping'!$K$10:$K$2009,D$134,'Employee Mapping'!$L$10:$L$2009,D$136)/COUNTA('Employee Mapping'!$G$10:$G$2009),""))</f>
        <v/>
      </c>
      <c r="E239" s="57">
        <f>IF(OR($A239="",E$136=""),"",IFERROR(COUNTIFS('Employee Mapping'!$J$10:$J$2009,$A239,'Employee Mapping'!$K$10:$K$2009,E$134,'Employee Mapping'!$L$10:$L$2009,E$136)/COUNTA('Employee Mapping'!$G$10:$G$2009),""))</f>
        <v/>
      </c>
      <c r="F239" s="57">
        <f>IF(OR($A239="",F$136=""),"",IFERROR(COUNTIFS('Employee Mapping'!$J$10:$J$2009,$A239,'Employee Mapping'!$K$10:$K$2009,F$134,'Employee Mapping'!$L$10:$L$2009,F$136)/COUNTA('Employee Mapping'!$G$10:$G$2009),""))</f>
        <v/>
      </c>
      <c r="G239" s="57">
        <f>IF(OR($A239="",G$136=""),"",IFERROR(COUNTIFS('Employee Mapping'!$J$10:$J$2009,$A239,'Employee Mapping'!$K$10:$K$2009,G$134,'Employee Mapping'!$L$10:$L$2009,G$136)/COUNTA('Employee Mapping'!$G$10:$G$2009),""))</f>
        <v/>
      </c>
      <c r="H239" s="57">
        <f>IF(OR($A239="",H$136=""),"",IFERROR(COUNTIFS('Employee Mapping'!$J$10:$J$2009,$A239,'Employee Mapping'!$K$10:$K$2009,H$134,'Employee Mapping'!$L$10:$L$2009,H$136)/COUNTA('Employee Mapping'!$G$10:$G$2009),""))</f>
        <v/>
      </c>
      <c r="I239" s="57">
        <f>IF(OR($A239="",I$136=""),"",IFERROR(COUNTIFS('Employee Mapping'!$J$10:$J$2009,$A239,'Employee Mapping'!$K$10:$K$2009,I$134,'Employee Mapping'!$L$10:$L$2009,I$136)/COUNTA('Employee Mapping'!$G$10:$G$2009),""))</f>
        <v/>
      </c>
      <c r="J239" s="57">
        <f>IF(OR($A239="",J$136=""),"",IFERROR(COUNTIFS('Employee Mapping'!$J$10:$J$2009,$A239,'Employee Mapping'!$K$10:$K$2009,J$134,'Employee Mapping'!$L$10:$L$2009,J$136)/COUNTA('Employee Mapping'!$G$10:$G$2009),""))</f>
        <v/>
      </c>
      <c r="K239" s="57">
        <f>IF(OR($A239="",K$136=""),"",IFERROR(COUNTIFS('Employee Mapping'!$J$10:$J$2009,$A239,'Employee Mapping'!$K$10:$K$2009,K$134,'Employee Mapping'!$L$10:$L$2009,K$136)/COUNTA('Employee Mapping'!$G$10:$G$2009),""))</f>
        <v/>
      </c>
      <c r="L239" s="57">
        <f>IF(OR($A239="",L$136=""),"",IFERROR(COUNTIFS('Employee Mapping'!$J$10:$J$2009,$A239,'Employee Mapping'!$K$10:$K$2009,L$134,'Employee Mapping'!$L$10:$L$2009,L$136)/COUNTA('Employee Mapping'!$G$10:$G$2009),""))</f>
        <v/>
      </c>
      <c r="M239" s="57">
        <f>IF(OR($A239="",M$136=""),"",IFERROR(COUNTIFS('Employee Mapping'!$J$10:$J$2009,$A239,'Employee Mapping'!$K$10:$K$2009,M$134,'Employee Mapping'!$L$10:$L$2009,M$136)/COUNTA('Employee Mapping'!$G$10:$G$2009),""))</f>
        <v/>
      </c>
      <c r="N239" s="57">
        <f>IF(OR($A239="",N$136=""),"",IFERROR(COUNTIFS('Employee Mapping'!$J$10:$J$2009,$A239,'Employee Mapping'!$K$10:$K$2009,N$134,'Employee Mapping'!$L$10:$L$2009,N$136)/COUNTA('Employee Mapping'!$G$10:$G$2009),""))</f>
        <v/>
      </c>
      <c r="O239" s="57">
        <f>IF(OR($A239="",O$136=""),"",IFERROR(COUNTIFS('Employee Mapping'!$J$10:$J$2009,$A239,'Employee Mapping'!$K$10:$K$2009,O$134,'Employee Mapping'!$L$10:$L$2009,O$136)/COUNTA('Employee Mapping'!$G$10:$G$2009),""))</f>
        <v/>
      </c>
      <c r="P239" s="57">
        <f>IF(OR($A239="",P$136=""),"",IFERROR(COUNTIFS('Employee Mapping'!$J$10:$J$2009,$A239,'Employee Mapping'!$K$10:$K$2009,P$134,'Employee Mapping'!$L$10:$L$2009,P$136)/COUNTA('Employee Mapping'!$G$10:$G$2009),""))</f>
        <v/>
      </c>
      <c r="Q239" s="57">
        <f>IF(OR($A239="",Q$136=""),"",IFERROR(COUNTIFS('Employee Mapping'!$J$10:$J$2009,$A239,'Employee Mapping'!$K$10:$K$2009,Q$134,'Employee Mapping'!$L$10:$L$2009,Q$136)/COUNTA('Employee Mapping'!$G$10:$G$2009),""))</f>
        <v/>
      </c>
      <c r="R239" s="57">
        <f>IF(OR($A239="",R$136=""),"",IFERROR(COUNTIFS('Employee Mapping'!$J$10:$J$2009,$A239,'Employee Mapping'!$K$10:$K$2009,R$134,'Employee Mapping'!$L$10:$L$2009,R$136)/COUNTA('Employee Mapping'!$G$10:$G$2009),""))</f>
        <v/>
      </c>
      <c r="S239" s="57">
        <f>IF(OR($A239="",S$136=""),"",IFERROR(COUNTIFS('Employee Mapping'!$J$10:$J$2009,$A239,'Employee Mapping'!$K$10:$K$2009,S$134,'Employee Mapping'!$L$10:$L$2009,S$136)/COUNTA('Employee Mapping'!$G$10:$G$2009),""))</f>
        <v/>
      </c>
      <c r="T239" s="57">
        <f>IF(OR($A239="",T$136=""),"",IFERROR(COUNTIFS('Employee Mapping'!$J$10:$J$2009,$A239,'Employee Mapping'!$K$10:$K$2009,T$134,'Employee Mapping'!$L$10:$L$2009,T$136)/COUNTA('Employee Mapping'!$G$10:$G$2009),""))</f>
        <v/>
      </c>
      <c r="U239" s="57">
        <f>IF(OR($A239="",U$136=""),"",IFERROR(COUNTIFS('Employee Mapping'!$J$10:$J$2009,$A239,'Employee Mapping'!$K$10:$K$2009,U$134,'Employee Mapping'!$L$10:$L$2009,U$136)/COUNTA('Employee Mapping'!$G$10:$G$2009),""))</f>
        <v/>
      </c>
      <c r="V239" s="57">
        <f>IF(OR($A239="",V$136=""),"",IFERROR(COUNTIFS('Employee Mapping'!$J$10:$J$2009,$A239,'Employee Mapping'!$K$10:$K$2009,V$134,'Employee Mapping'!$L$10:$L$2009,V$136)/COUNTA('Employee Mapping'!$G$10:$G$2009),""))</f>
        <v/>
      </c>
      <c r="W239" s="57">
        <f>IF(OR($A239="",W$136=""),"",IFERROR(COUNTIFS('Employee Mapping'!$J$10:$J$2009,$A239,'Employee Mapping'!$K$10:$K$2009,W$134,'Employee Mapping'!$L$10:$L$2009,W$136)/COUNTA('Employee Mapping'!$G$10:$G$2009),""))</f>
        <v/>
      </c>
      <c r="X239" s="57">
        <f>IF(OR($A239="",X$136=""),"",IFERROR(COUNTIFS('Employee Mapping'!$J$10:$J$2009,$A239,'Employee Mapping'!$K$10:$K$2009,X$134,'Employee Mapping'!$L$10:$L$2009,X$136)/COUNTA('Employee Mapping'!$G$10:$G$2009),""))</f>
        <v/>
      </c>
      <c r="Y239" s="57">
        <f>IF(OR($A239="",Y$136=""),"",IFERROR(COUNTIFS('Employee Mapping'!$J$10:$J$2009,$A239,'Employee Mapping'!$K$10:$K$2009,Y$134,'Employee Mapping'!$L$10:$L$2009,Y$136)/COUNTA('Employee Mapping'!$G$10:$G$2009),""))</f>
        <v/>
      </c>
      <c r="Z239" s="57">
        <f>IF(OR($A239="",Z$136=""),"",IFERROR(COUNTIFS('Employee Mapping'!$J$10:$J$2009,$A239,'Employee Mapping'!$K$10:$K$2009,Z$134,'Employee Mapping'!$L$10:$L$2009,Z$136)/COUNTA('Employee Mapping'!$G$10:$G$2009),""))</f>
        <v/>
      </c>
      <c r="AA239" s="57">
        <f>IF(OR($A239="",AA$136=""),"",IFERROR(COUNTIFS('Employee Mapping'!$J$10:$J$2009,$A239,'Employee Mapping'!$K$10:$K$2009,AA$134,'Employee Mapping'!$L$10:$L$2009,AA$136)/COUNTA('Employee Mapping'!$G$10:$G$2009),""))</f>
        <v/>
      </c>
      <c r="AB239" s="57">
        <f>IF(OR($A239="",AB$136=""),"",IFERROR(COUNTIFS('Employee Mapping'!$J$10:$J$2009,$A239,'Employee Mapping'!$K$10:$K$2009,AB$134,'Employee Mapping'!$L$10:$L$2009,AB$136)/COUNTA('Employee Mapping'!$G$10:$G$2009),""))</f>
        <v/>
      </c>
      <c r="AC239" s="57">
        <f>IF(OR($A239="",AC$136=""),"",IFERROR(COUNTIFS('Employee Mapping'!$J$10:$J$2009,$A239,'Employee Mapping'!$K$10:$K$2009,AC$134,'Employee Mapping'!$L$10:$L$2009,AC$136)/COUNTA('Employee Mapping'!$G$10:$G$2009),""))</f>
        <v/>
      </c>
      <c r="AD239" s="57">
        <f>IF(OR($A239="",AD$136=""),"",IFERROR(COUNTIFS('Employee Mapping'!$J$10:$J$2009,$A239,'Employee Mapping'!$K$10:$K$2009,AD$134,'Employee Mapping'!$L$10:$L$2009,AD$136)/COUNTA('Employee Mapping'!$G$10:$G$2009),""))</f>
        <v/>
      </c>
      <c r="AE239" s="57">
        <f>IF(OR($A239="",AE$136=""),"",IFERROR(COUNTIFS('Employee Mapping'!$J$10:$J$2009,$A239,'Employee Mapping'!$K$10:$K$2009,AE$134,'Employee Mapping'!$L$10:$L$2009,AE$136)/COUNTA('Employee Mapping'!$G$10:$G$2009),""))</f>
        <v/>
      </c>
      <c r="AF239" s="57">
        <f>IF(OR($A239="",AF$136=""),"",IFERROR(COUNTIFS('Employee Mapping'!$J$10:$J$2009,$A239,'Employee Mapping'!$K$10:$K$2009,AF$134,'Employee Mapping'!$L$10:$L$2009,AF$136)/COUNTA('Employee Mapping'!$G$10:$G$2009),""))</f>
        <v/>
      </c>
      <c r="AG239" s="57">
        <f>IF(OR($A239="",AG$136=""),"",IFERROR(COUNTIFS('Employee Mapping'!$J$10:$J$2009,$A239,'Employee Mapping'!$K$10:$K$2009,AG$134,'Employee Mapping'!$L$10:$L$2009,AG$136)/COUNTA('Employee Mapping'!$G$10:$G$2009),""))</f>
        <v/>
      </c>
      <c r="AH239" s="57">
        <f>IF(OR($A239="",AH$136=""),"",IFERROR(COUNTIFS('Employee Mapping'!$J$10:$J$2009,$A239,'Employee Mapping'!$K$10:$K$2009,AH$134,'Employee Mapping'!$L$10:$L$2009,AH$136)/COUNTA('Employee Mapping'!$G$10:$G$2009),""))</f>
        <v/>
      </c>
      <c r="AI239" s="57">
        <f>IF(OR($A239="",AI$136=""),"",IFERROR(COUNTIFS('Employee Mapping'!$J$10:$J$2009,$A239,'Employee Mapping'!$K$10:$K$2009,AI$134,'Employee Mapping'!$L$10:$L$2009,AI$136)/COUNTA('Employee Mapping'!$G$10:$G$2009),""))</f>
        <v/>
      </c>
      <c r="AJ239" s="57">
        <f>IF(OR($A239="",AJ$136=""),"",IFERROR(COUNTIFS('Employee Mapping'!$J$10:$J$2009,$A239,'Employee Mapping'!$K$10:$K$2009,AJ$134,'Employee Mapping'!$L$10:$L$2009,AJ$136)/COUNTA('Employee Mapping'!$G$10:$G$2009),""))</f>
        <v/>
      </c>
      <c r="AK239" s="57">
        <f>IF(OR($A239="",AK$136=""),"",IFERROR(COUNTIFS('Employee Mapping'!$J$10:$J$2009,$A239,'Employee Mapping'!$K$10:$K$2009,AK$134,'Employee Mapping'!$L$10:$L$2009,AK$136)/COUNTA('Employee Mapping'!$G$10:$G$2009),""))</f>
        <v/>
      </c>
      <c r="AL239" s="57">
        <f>IF(OR($A239="",AL$136=""),"",IFERROR(COUNTIFS('Employee Mapping'!$J$10:$J$2009,$A239,'Employee Mapping'!$K$10:$K$2009,AL$134,'Employee Mapping'!$L$10:$L$2009,AL$136)/COUNTA('Employee Mapping'!$G$10:$G$2009),""))</f>
        <v/>
      </c>
      <c r="AM239" s="57">
        <f>IF(OR($A239="",AM$136=""),"",IFERROR(COUNTIFS('Employee Mapping'!$J$10:$J$2009,$A239,'Employee Mapping'!$K$10:$K$2009,AM$134,'Employee Mapping'!$L$10:$L$2009,AM$136)/COUNTA('Employee Mapping'!$G$10:$G$2009),""))</f>
        <v/>
      </c>
      <c r="AN239" s="57">
        <f>IF(OR($A239="",AN$136=""),"",IFERROR(COUNTIFS('Employee Mapping'!$J$10:$J$2009,$A239,'Employee Mapping'!$K$10:$K$2009,AN$134,'Employee Mapping'!$L$10:$L$2009,AN$136)/COUNTA('Employee Mapping'!$G$10:$G$2009),""))</f>
        <v/>
      </c>
      <c r="AO239" s="57">
        <f>IF(OR($A239="",AO$136=""),"",IFERROR(COUNTIFS('Employee Mapping'!$J$10:$J$2009,$A239,'Employee Mapping'!$K$10:$K$2009,AO$134,'Employee Mapping'!$L$10:$L$2009,AO$136)/COUNTA('Employee Mapping'!$G$10:$G$2009),""))</f>
        <v/>
      </c>
      <c r="AP239" s="57">
        <f>IF(OR($A239="",AP$136=""),"",IFERROR(COUNTIFS('Employee Mapping'!$J$10:$J$2009,$A239,'Employee Mapping'!$K$10:$K$2009,AP$134,'Employee Mapping'!$L$10:$L$2009,AP$136)/COUNTA('Employee Mapping'!$G$10:$G$2009),""))</f>
        <v/>
      </c>
      <c r="AQ239" s="57">
        <f>IF(OR($A239="",AQ$136=""),"",IFERROR(COUNTIFS('Employee Mapping'!$J$10:$J$2009,$A239,'Employee Mapping'!$K$10:$K$2009,AQ$134,'Employee Mapping'!$L$10:$L$2009,AQ$136)/COUNTA('Employee Mapping'!$G$10:$G$2009),""))</f>
        <v/>
      </c>
      <c r="AR239" s="57">
        <f>IF(OR($A239="",AR$136=""),"",IFERROR(COUNTIFS('Employee Mapping'!$J$10:$J$2009,$A239,'Employee Mapping'!$K$10:$K$2009,AR$134,'Employee Mapping'!$L$10:$L$2009,AR$136)/COUNTA('Employee Mapping'!$G$10:$G$2009),""))</f>
        <v/>
      </c>
      <c r="AS239" s="57">
        <f>IF(OR($A239="",AS$136=""),"",IFERROR(COUNTIFS('Employee Mapping'!$J$10:$J$2009,$A239,'Employee Mapping'!$K$10:$K$2009,AS$134,'Employee Mapping'!$L$10:$L$2009,AS$136)/COUNTA('Employee Mapping'!$G$10:$G$2009),""))</f>
        <v/>
      </c>
      <c r="AT239" s="57">
        <f>IF(OR($A239="",AT$136=""),"",IFERROR(COUNTIFS('Employee Mapping'!$J$10:$J$2009,$A239,'Employee Mapping'!$K$10:$K$2009,AT$134,'Employee Mapping'!$L$10:$L$2009,AT$136)/COUNTA('Employee Mapping'!$G$10:$G$2009),""))</f>
        <v/>
      </c>
      <c r="AU239" s="57">
        <f>IF(OR($A239="",AU$136=""),"",IFERROR(COUNTIFS('Employee Mapping'!$J$10:$J$2009,$A239,'Employee Mapping'!$K$10:$K$2009,AU$134,'Employee Mapping'!$L$10:$L$2009,AU$136)/COUNTA('Employee Mapping'!$G$10:$G$2009),""))</f>
        <v/>
      </c>
      <c r="AV239" s="57">
        <f>IF(OR($A239="",AV$136=""),"",IFERROR(COUNTIFS('Employee Mapping'!$J$10:$J$2009,$A239,'Employee Mapping'!$K$10:$K$2009,AV$134,'Employee Mapping'!$L$10:$L$2009,AV$136)/COUNTA('Employee Mapping'!$G$10:$G$2009),""))</f>
        <v/>
      </c>
      <c r="AW239" s="57">
        <f>IF(OR($A239="",AW$136=""),"",IFERROR(COUNTIFS('Employee Mapping'!$J$10:$J$2009,$A239,'Employee Mapping'!$K$10:$K$2009,AW$134,'Employee Mapping'!$L$10:$L$2009,AW$136)/COUNTA('Employee Mapping'!$G$10:$G$2009),""))</f>
        <v/>
      </c>
      <c r="AX239" s="57">
        <f>IF(OR($A239="",AX$136=""),"",IFERROR(COUNTIFS('Employee Mapping'!$J$10:$J$2009,$A239,'Employee Mapping'!$K$10:$K$2009,AX$134,'Employee Mapping'!$L$10:$L$2009,AX$136)/COUNTA('Employee Mapping'!$G$10:$G$2009),""))</f>
        <v/>
      </c>
      <c r="AY239" s="57">
        <f>IF(OR($A239="",AY$136=""),"",IFERROR(COUNTIFS('Employee Mapping'!$J$10:$J$2009,$A239,'Employee Mapping'!$K$10:$K$2009,AY$134,'Employee Mapping'!$L$10:$L$2009,AY$136)/COUNTA('Employee Mapping'!$G$10:$G$2009),""))</f>
        <v/>
      </c>
      <c r="AZ239" s="57">
        <f>IF(OR($A239="",AZ$136=""),"",IFERROR(COUNTIFS('Employee Mapping'!$J$10:$J$2009,$A239,'Employee Mapping'!$K$10:$K$2009,AZ$134,'Employee Mapping'!$L$10:$L$2009,AZ$136)/COUNTA('Employee Mapping'!$G$10:$G$2009),""))</f>
        <v/>
      </c>
      <c r="BA239" s="57">
        <f>IF(OR($A239="",BA$136=""),"",IFERROR(COUNTIFS('Employee Mapping'!$J$10:$J$2009,$A239,'Employee Mapping'!$K$10:$K$2009,BA$134,'Employee Mapping'!$L$10:$L$2009,BA$136)/COUNTA('Employee Mapping'!$G$10:$G$2009),""))</f>
        <v/>
      </c>
      <c r="BB239" s="57">
        <f>IF(OR($A239="",BB$136=""),"",IFERROR(COUNTIFS('Employee Mapping'!$J$10:$J$2009,$A239,'Employee Mapping'!$K$10:$K$2009,BB$134,'Employee Mapping'!$L$10:$L$2009,BB$136)/COUNTA('Employee Mapping'!$G$10:$G$2009),""))</f>
        <v/>
      </c>
      <c r="BC239" s="57">
        <f>IF(OR($A239="",BC$136=""),"",IFERROR(COUNTIFS('Employee Mapping'!$J$10:$J$2009,$A239,'Employee Mapping'!$K$10:$K$2009,BC$134,'Employee Mapping'!$L$10:$L$2009,BC$136)/COUNTA('Employee Mapping'!$G$10:$G$2009),""))</f>
        <v/>
      </c>
      <c r="BD239" s="57">
        <f>IF(OR($A239="",BD$136=""),"",IFERROR(COUNTIFS('Employee Mapping'!$J$10:$J$2009,$A239,'Employee Mapping'!$K$10:$K$2009,BD$134,'Employee Mapping'!$L$10:$L$2009,BD$136)/COUNTA('Employee Mapping'!$G$10:$G$2009),""))</f>
        <v/>
      </c>
      <c r="BE239" s="57">
        <f>IF(OR($A239="",BE$136=""),"",IFERROR(COUNTIFS('Employee Mapping'!$J$10:$J$2009,$A239,'Employee Mapping'!$K$10:$K$2009,BE$134,'Employee Mapping'!$L$10:$L$2009,BE$136)/COUNTA('Employee Mapping'!$G$10:$G$2009),""))</f>
        <v/>
      </c>
      <c r="BF239" s="57">
        <f>IF(OR($A239="",BF$136=""),"",IFERROR(COUNTIFS('Employee Mapping'!$J$10:$J$2009,$A239,'Employee Mapping'!$K$10:$K$2009,BF$134,'Employee Mapping'!$L$10:$L$2009,BF$136)/COUNTA('Employee Mapping'!$G$10:$G$2009),""))</f>
        <v/>
      </c>
      <c r="BG239" s="57">
        <f>IF(OR($A239="",BG$136=""),"",IFERROR(COUNTIFS('Employee Mapping'!$J$10:$J$2009,$A239,'Employee Mapping'!$K$10:$K$2009,BG$134,'Employee Mapping'!$L$10:$L$2009,BG$136)/COUNTA('Employee Mapping'!$G$10:$G$2009),""))</f>
        <v/>
      </c>
      <c r="BH239" s="57">
        <f>IF(OR($A239="",BH$136=""),"",IFERROR(COUNTIFS('Employee Mapping'!$J$10:$J$2009,$A239,'Employee Mapping'!$K$10:$K$2009,BH$134,'Employee Mapping'!$L$10:$L$2009,BH$136)/COUNTA('Employee Mapping'!$G$10:$G$2009),""))</f>
        <v/>
      </c>
      <c r="BI239" s="57">
        <f>IF(OR($A239="",BI$136=""),"",IFERROR(COUNTIFS('Employee Mapping'!$J$10:$J$2009,$A239,'Employee Mapping'!$K$10:$K$2009,BI$134,'Employee Mapping'!$L$10:$L$2009,BI$136)/COUNTA('Employee Mapping'!$G$10:$G$2009),""))</f>
        <v/>
      </c>
      <c r="BJ239" s="57">
        <f>IF(OR($A239="",BJ$136=""),"",IFERROR(COUNTIFS('Employee Mapping'!$J$10:$J$2009,$A239,'Employee Mapping'!$K$10:$K$2009,BJ$134,'Employee Mapping'!$L$10:$L$2009,BJ$136)/COUNTA('Employee Mapping'!$G$10:$G$2009),""))</f>
        <v/>
      </c>
      <c r="BK239" s="57">
        <f>IF(OR($A239="",BK$136=""),"",IFERROR(COUNTIFS('Employee Mapping'!$J$10:$J$2009,$A239,'Employee Mapping'!$K$10:$K$2009,BK$134,'Employee Mapping'!$L$10:$L$2009,BK$136)/COUNTA('Employee Mapping'!$G$10:$G$2009),""))</f>
        <v/>
      </c>
      <c r="BL239" s="57">
        <f>IF(OR($A239="",BL$136=""),"",IFERROR(COUNTIFS('Employee Mapping'!$J$10:$J$2009,$A239,'Employee Mapping'!$K$10:$K$2009,BL$134,'Employee Mapping'!$L$10:$L$2009,BL$136)/COUNTA('Employee Mapping'!$G$10:$G$2009),""))</f>
        <v/>
      </c>
      <c r="BM239" s="57">
        <f>IF(OR($A239="",BM$136=""),"",IFERROR(COUNTIFS('Employee Mapping'!$J$10:$J$2009,$A239,'Employee Mapping'!$K$10:$K$2009,BM$134,'Employee Mapping'!$L$10:$L$2009,BM$136)/COUNTA('Employee Mapping'!$G$10:$G$2009),""))</f>
        <v/>
      </c>
      <c r="BN239" s="57">
        <f>IF(OR($A239="",BN$136=""),"",IFERROR(COUNTIFS('Employee Mapping'!$J$10:$J$2009,$A239,'Employee Mapping'!$K$10:$K$2009,BN$134,'Employee Mapping'!$L$10:$L$2009,BN$136)/COUNTA('Employee Mapping'!$G$10:$G$2009),""))</f>
        <v/>
      </c>
      <c r="BO239" s="57">
        <f>IF(OR($A239="",BO$136=""),"",IFERROR(COUNTIFS('Employee Mapping'!$J$10:$J$2009,$A239,'Employee Mapping'!$K$10:$K$2009,BO$134,'Employee Mapping'!$L$10:$L$2009,BO$136)/COUNTA('Employee Mapping'!$G$10:$G$2009),""))</f>
        <v/>
      </c>
      <c r="BP239" s="57">
        <f>IF(OR($A239="",BP$136=""),"",IFERROR(COUNTIFS('Employee Mapping'!$J$10:$J$2009,$A239,'Employee Mapping'!$K$10:$K$2009,BP$134,'Employee Mapping'!$L$10:$L$2009,BP$136)/COUNTA('Employee Mapping'!$G$10:$G$2009),""))</f>
        <v/>
      </c>
      <c r="BQ239" s="57">
        <f>IF(OR($A239="",BQ$136=""),"",IFERROR(COUNTIFS('Employee Mapping'!$J$10:$J$2009,$A239,'Employee Mapping'!$K$10:$K$2009,BQ$134,'Employee Mapping'!$L$10:$L$2009,BQ$136)/COUNTA('Employee Mapping'!$G$10:$G$2009),""))</f>
        <v/>
      </c>
      <c r="BR239" s="57">
        <f>IF(OR($A239="",BR$136=""),"",IFERROR(COUNTIFS('Employee Mapping'!$J$10:$J$2009,$A239,'Employee Mapping'!$K$10:$K$2009,BR$134,'Employee Mapping'!$L$10:$L$2009,BR$136)/COUNTA('Employee Mapping'!$G$10:$G$2009),""))</f>
        <v/>
      </c>
      <c r="BS239" s="57">
        <f>IF(OR($A239="",BS$136=""),"",IFERROR(COUNTIFS('Employee Mapping'!$J$10:$J$2009,$A239,'Employee Mapping'!$K$10:$K$2009,BS$134,'Employee Mapping'!$L$10:$L$2009,BS$136)/COUNTA('Employee Mapping'!$G$10:$G$2009),""))</f>
        <v/>
      </c>
      <c r="BT239" s="57">
        <f>IF(OR($A239="",BT$136=""),"",IFERROR(COUNTIFS('Employee Mapping'!$J$10:$J$2009,$A239,'Employee Mapping'!$K$10:$K$2009,BT$134,'Employee Mapping'!$L$10:$L$2009,BT$136)/COUNTA('Employee Mapping'!$G$10:$G$2009),""))</f>
        <v/>
      </c>
      <c r="BU239" s="57">
        <f>IF(OR($A239="",BU$136=""),"",IFERROR(COUNTIFS('Employee Mapping'!$J$10:$J$2009,$A239,'Employee Mapping'!$K$10:$K$2009,BU$134,'Employee Mapping'!$L$10:$L$2009,BU$136)/COUNTA('Employee Mapping'!$G$10:$G$2009),""))</f>
        <v/>
      </c>
      <c r="BV239" s="57">
        <f>IF(OR($A239="",BV$136=""),"",IFERROR(COUNTIFS('Employee Mapping'!$J$10:$J$2009,$A239,'Employee Mapping'!$K$10:$K$2009,BV$134,'Employee Mapping'!$L$10:$L$2009,BV$136)/COUNTA('Employee Mapping'!$G$10:$G$2009),""))</f>
        <v/>
      </c>
      <c r="BW239" s="57">
        <f>IF(OR($A239="",BW$136=""),"",IFERROR(COUNTIFS('Employee Mapping'!$J$10:$J$2009,$A239,'Employee Mapping'!$K$10:$K$2009,BW$134,'Employee Mapping'!$L$10:$L$2009,BW$136)/COUNTA('Employee Mapping'!$G$10:$G$2009),""))</f>
        <v/>
      </c>
      <c r="BX239" s="57">
        <f>IF(OR($A239="",BX$136=""),"",IFERROR(COUNTIFS('Employee Mapping'!$J$10:$J$2009,$A239,'Employee Mapping'!$K$10:$K$2009,BX$134,'Employee Mapping'!$L$10:$L$2009,BX$136)/COUNTA('Employee Mapping'!$G$10:$G$2009),""))</f>
        <v/>
      </c>
      <c r="BY239" s="57">
        <f>IF(OR($A239="",BY$136=""),"",IFERROR(COUNTIFS('Employee Mapping'!$J$10:$J$2009,$A239,'Employee Mapping'!$K$10:$K$2009,BY$134,'Employee Mapping'!$L$10:$L$2009,BY$136)/COUNTA('Employee Mapping'!$G$10:$G$2009),""))</f>
        <v/>
      </c>
      <c r="BZ239" s="57">
        <f>IF(OR($A239="",BZ$136=""),"",IFERROR(COUNTIFS('Employee Mapping'!$J$10:$J$2009,$A239,'Employee Mapping'!$K$10:$K$2009,BZ$134,'Employee Mapping'!$L$10:$L$2009,BZ$136)/COUNTA('Employee Mapping'!$G$10:$G$2009),""))</f>
        <v/>
      </c>
      <c r="CA239" s="57">
        <f>IF(OR($A239="",CA$136=""),"",IFERROR(COUNTIFS('Employee Mapping'!$J$10:$J$2009,$A239,'Employee Mapping'!$K$10:$K$2009,CA$134,'Employee Mapping'!$L$10:$L$2009,CA$136)/COUNTA('Employee Mapping'!$G$10:$G$2009),""))</f>
        <v/>
      </c>
      <c r="CB239" s="57">
        <f>IF(OR($A239="",CB$136=""),"",IFERROR(COUNTIFS('Employee Mapping'!$J$10:$J$2009,$A239,'Employee Mapping'!$K$10:$K$2009,CB$134,'Employee Mapping'!$L$10:$L$2009,CB$136)/COUNTA('Employee Mapping'!$G$10:$G$2009),""))</f>
        <v/>
      </c>
      <c r="CC239" s="57">
        <f>IF(OR($A239="",CC$136=""),"",IFERROR(COUNTIFS('Employee Mapping'!$J$10:$J$2009,$A239,'Employee Mapping'!$K$10:$K$2009,CC$134,'Employee Mapping'!$L$10:$L$2009,CC$136)/COUNTA('Employee Mapping'!$G$10:$G$2009),""))</f>
        <v/>
      </c>
      <c r="CD239" s="57">
        <f>IF(OR($A239="",CD$136=""),"",IFERROR(COUNTIFS('Employee Mapping'!$J$10:$J$2009,$A239,'Employee Mapping'!$K$10:$K$2009,CD$134,'Employee Mapping'!$L$10:$L$2009,CD$136)/COUNTA('Employee Mapping'!$G$10:$G$2009),""))</f>
        <v/>
      </c>
      <c r="CE239" s="57">
        <f>IF(OR($A239="",CE$136=""),"",IFERROR(COUNTIFS('Employee Mapping'!$J$10:$J$2009,$A239,'Employee Mapping'!$K$10:$K$2009,CE$134,'Employee Mapping'!$L$10:$L$2009,CE$136)/COUNTA('Employee Mapping'!$G$10:$G$2009),""))</f>
        <v/>
      </c>
      <c r="CF239" s="57">
        <f>IF(OR($A239="",CF$136=""),"",IFERROR(COUNTIFS('Employee Mapping'!$J$10:$J$2009,$A239,'Employee Mapping'!$K$10:$K$2009,CF$134,'Employee Mapping'!$L$10:$L$2009,CF$136)/COUNTA('Employee Mapping'!$G$10:$G$2009),""))</f>
        <v/>
      </c>
      <c r="CG239" s="57">
        <f>IF(OR($A239="",CG$136=""),"",IFERROR(COUNTIFS('Employee Mapping'!$J$10:$J$2009,$A239,'Employee Mapping'!$K$10:$K$2009,CG$134,'Employee Mapping'!$L$10:$L$2009,CG$136)/COUNTA('Employee Mapping'!$G$10:$G$2009),""))</f>
        <v/>
      </c>
      <c r="CH239" s="57">
        <f>IF(OR($A239="",CH$136=""),"",IFERROR(COUNTIFS('Employee Mapping'!$J$10:$J$2009,$A239,'Employee Mapping'!$K$10:$K$2009,CH$134,'Employee Mapping'!$L$10:$L$2009,CH$136)/COUNTA('Employee Mapping'!$G$10:$G$2009),""))</f>
        <v/>
      </c>
      <c r="CI239" s="57">
        <f>IF(OR($A239="",CI$136=""),"",IFERROR(COUNTIFS('Employee Mapping'!$J$10:$J$2009,$A239,'Employee Mapping'!$K$10:$K$2009,CI$134,'Employee Mapping'!$L$10:$L$2009,CI$136)/COUNTA('Employee Mapping'!$G$10:$G$2009),""))</f>
        <v/>
      </c>
      <c r="CJ239" s="57">
        <f>IF(OR($A239="",CJ$136=""),"",IFERROR(COUNTIFS('Employee Mapping'!$J$10:$J$2009,$A239,'Employee Mapping'!$K$10:$K$2009,CJ$134,'Employee Mapping'!$L$10:$L$2009,CJ$136)/COUNTA('Employee Mapping'!$G$10:$G$2009),""))</f>
        <v/>
      </c>
      <c r="CK239" s="57">
        <f>IF(OR($A239="",CK$136=""),"",IFERROR(COUNTIFS('Employee Mapping'!$J$10:$J$2009,$A239,'Employee Mapping'!$K$10:$K$2009,CK$134,'Employee Mapping'!$L$10:$L$2009,CK$136)/COUNTA('Employee Mapping'!$G$10:$G$2009),""))</f>
        <v/>
      </c>
      <c r="CL239" s="57">
        <f>IF(OR($A239="",CL$136=""),"",IFERROR(COUNTIFS('Employee Mapping'!$J$10:$J$2009,$A239,'Employee Mapping'!$K$10:$K$2009,CL$134,'Employee Mapping'!$L$10:$L$2009,CL$136)/COUNTA('Employee Mapping'!$G$10:$G$2009),""))</f>
        <v/>
      </c>
      <c r="CM239" s="57">
        <f>IF(OR($A239="",CM$136=""),"",IFERROR(COUNTIFS('Employee Mapping'!$J$10:$J$2009,$A239,'Employee Mapping'!$K$10:$K$2009,CM$134,'Employee Mapping'!$L$10:$L$2009,CM$136)/COUNTA('Employee Mapping'!$G$10:$G$2009),""))</f>
        <v/>
      </c>
      <c r="CN239" s="57">
        <f>IF(OR($A239="",CN$136=""),"",IFERROR(COUNTIFS('Employee Mapping'!$J$10:$J$2009,$A239,'Employee Mapping'!$K$10:$K$2009,CN$134,'Employee Mapping'!$L$10:$L$2009,CN$136)/COUNTA('Employee Mapping'!$G$10:$G$2009),""))</f>
        <v/>
      </c>
      <c r="CO239" s="57">
        <f>IF(OR($A239="",CO$136=""),"",IFERROR(COUNTIFS('Employee Mapping'!$J$10:$J$2009,$A239,'Employee Mapping'!$K$10:$K$2009,CO$134,'Employee Mapping'!$L$10:$L$2009,CO$136)/COUNTA('Employee Mapping'!$G$10:$G$2009),""))</f>
        <v/>
      </c>
      <c r="CP239" s="57">
        <f>IF(OR($A239="",CP$136=""),"",IFERROR(COUNTIFS('Employee Mapping'!$J$10:$J$2009,$A239,'Employee Mapping'!$K$10:$K$2009,CP$134,'Employee Mapping'!$L$10:$L$2009,CP$136)/COUNTA('Employee Mapping'!$G$10:$G$2009),""))</f>
        <v/>
      </c>
      <c r="CQ239" s="57">
        <f>IF(OR($A239="",CQ$136=""),"",IFERROR(COUNTIFS('Employee Mapping'!$J$10:$J$2009,$A239,'Employee Mapping'!$K$10:$K$2009,CQ$134,'Employee Mapping'!$L$10:$L$2009,CQ$136)/COUNTA('Employee Mapping'!$G$10:$G$2009),""))</f>
        <v/>
      </c>
      <c r="CR239" s="57">
        <f>IF(OR($A239="",CR$136=""),"",IFERROR(COUNTIFS('Employee Mapping'!$J$10:$J$2009,$A239,'Employee Mapping'!$K$10:$K$2009,CR$134,'Employee Mapping'!$L$10:$L$2009,CR$136)/COUNTA('Employee Mapping'!$G$10:$G$2009),""))</f>
        <v/>
      </c>
      <c r="CS239" s="57">
        <f>IF(OR($A239="",CS$136=""),"",IFERROR(COUNTIFS('Employee Mapping'!$J$10:$J$2009,$A239,'Employee Mapping'!$K$10:$K$2009,CS$134,'Employee Mapping'!$L$10:$L$2009,CS$136)/COUNTA('Employee Mapping'!$G$10:$G$2009),""))</f>
        <v/>
      </c>
      <c r="CT239" s="57">
        <f>IF(OR($A239="",CT$136=""),"",IFERROR(COUNTIFS('Employee Mapping'!$J$10:$J$2009,$A239,'Employee Mapping'!$K$10:$K$2009,CT$134,'Employee Mapping'!$L$10:$L$2009,CT$136)/COUNTA('Employee Mapping'!$G$10:$G$2009),""))</f>
        <v/>
      </c>
      <c r="CU239" s="58">
        <f>IF($A239="","",SUM(C239:CT239))</f>
        <v/>
      </c>
    </row>
    <row r="240">
      <c r="A240">
        <f>IF(SETUP!$C251="","",SETUP!$C251)</f>
        <v/>
      </c>
      <c r="B240" s="9">
        <f>IF(SETUP!$C251="","",SETUP!$B251&amp;" / "&amp;SETUP!$D251)</f>
        <v/>
      </c>
      <c r="C240" s="57">
        <f>IF(OR($A240="",C$136=""),"",IFERROR(COUNTIFS('Employee Mapping'!$J$10:$J$2009,$A240,'Employee Mapping'!$K$10:$K$2009,C$134,'Employee Mapping'!$L$10:$L$2009,C$136)/COUNTA('Employee Mapping'!$G$10:$G$2009),""))</f>
        <v/>
      </c>
      <c r="D240" s="57">
        <f>IF(OR($A240="",D$136=""),"",IFERROR(COUNTIFS('Employee Mapping'!$J$10:$J$2009,$A240,'Employee Mapping'!$K$10:$K$2009,D$134,'Employee Mapping'!$L$10:$L$2009,D$136)/COUNTA('Employee Mapping'!$G$10:$G$2009),""))</f>
        <v/>
      </c>
      <c r="E240" s="57">
        <f>IF(OR($A240="",E$136=""),"",IFERROR(COUNTIFS('Employee Mapping'!$J$10:$J$2009,$A240,'Employee Mapping'!$K$10:$K$2009,E$134,'Employee Mapping'!$L$10:$L$2009,E$136)/COUNTA('Employee Mapping'!$G$10:$G$2009),""))</f>
        <v/>
      </c>
      <c r="F240" s="57">
        <f>IF(OR($A240="",F$136=""),"",IFERROR(COUNTIFS('Employee Mapping'!$J$10:$J$2009,$A240,'Employee Mapping'!$K$10:$K$2009,F$134,'Employee Mapping'!$L$10:$L$2009,F$136)/COUNTA('Employee Mapping'!$G$10:$G$2009),""))</f>
        <v/>
      </c>
      <c r="G240" s="57">
        <f>IF(OR($A240="",G$136=""),"",IFERROR(COUNTIFS('Employee Mapping'!$J$10:$J$2009,$A240,'Employee Mapping'!$K$10:$K$2009,G$134,'Employee Mapping'!$L$10:$L$2009,G$136)/COUNTA('Employee Mapping'!$G$10:$G$2009),""))</f>
        <v/>
      </c>
      <c r="H240" s="57">
        <f>IF(OR($A240="",H$136=""),"",IFERROR(COUNTIFS('Employee Mapping'!$J$10:$J$2009,$A240,'Employee Mapping'!$K$10:$K$2009,H$134,'Employee Mapping'!$L$10:$L$2009,H$136)/COUNTA('Employee Mapping'!$G$10:$G$2009),""))</f>
        <v/>
      </c>
      <c r="I240" s="57">
        <f>IF(OR($A240="",I$136=""),"",IFERROR(COUNTIFS('Employee Mapping'!$J$10:$J$2009,$A240,'Employee Mapping'!$K$10:$K$2009,I$134,'Employee Mapping'!$L$10:$L$2009,I$136)/COUNTA('Employee Mapping'!$G$10:$G$2009),""))</f>
        <v/>
      </c>
      <c r="J240" s="57">
        <f>IF(OR($A240="",J$136=""),"",IFERROR(COUNTIFS('Employee Mapping'!$J$10:$J$2009,$A240,'Employee Mapping'!$K$10:$K$2009,J$134,'Employee Mapping'!$L$10:$L$2009,J$136)/COUNTA('Employee Mapping'!$G$10:$G$2009),""))</f>
        <v/>
      </c>
      <c r="K240" s="57">
        <f>IF(OR($A240="",K$136=""),"",IFERROR(COUNTIFS('Employee Mapping'!$J$10:$J$2009,$A240,'Employee Mapping'!$K$10:$K$2009,K$134,'Employee Mapping'!$L$10:$L$2009,K$136)/COUNTA('Employee Mapping'!$G$10:$G$2009),""))</f>
        <v/>
      </c>
      <c r="L240" s="57">
        <f>IF(OR($A240="",L$136=""),"",IFERROR(COUNTIFS('Employee Mapping'!$J$10:$J$2009,$A240,'Employee Mapping'!$K$10:$K$2009,L$134,'Employee Mapping'!$L$10:$L$2009,L$136)/COUNTA('Employee Mapping'!$G$10:$G$2009),""))</f>
        <v/>
      </c>
      <c r="M240" s="57">
        <f>IF(OR($A240="",M$136=""),"",IFERROR(COUNTIFS('Employee Mapping'!$J$10:$J$2009,$A240,'Employee Mapping'!$K$10:$K$2009,M$134,'Employee Mapping'!$L$10:$L$2009,M$136)/COUNTA('Employee Mapping'!$G$10:$G$2009),""))</f>
        <v/>
      </c>
      <c r="N240" s="57">
        <f>IF(OR($A240="",N$136=""),"",IFERROR(COUNTIFS('Employee Mapping'!$J$10:$J$2009,$A240,'Employee Mapping'!$K$10:$K$2009,N$134,'Employee Mapping'!$L$10:$L$2009,N$136)/COUNTA('Employee Mapping'!$G$10:$G$2009),""))</f>
        <v/>
      </c>
      <c r="O240" s="57">
        <f>IF(OR($A240="",O$136=""),"",IFERROR(COUNTIFS('Employee Mapping'!$J$10:$J$2009,$A240,'Employee Mapping'!$K$10:$K$2009,O$134,'Employee Mapping'!$L$10:$L$2009,O$136)/COUNTA('Employee Mapping'!$G$10:$G$2009),""))</f>
        <v/>
      </c>
      <c r="P240" s="57">
        <f>IF(OR($A240="",P$136=""),"",IFERROR(COUNTIFS('Employee Mapping'!$J$10:$J$2009,$A240,'Employee Mapping'!$K$10:$K$2009,P$134,'Employee Mapping'!$L$10:$L$2009,P$136)/COUNTA('Employee Mapping'!$G$10:$G$2009),""))</f>
        <v/>
      </c>
      <c r="Q240" s="57">
        <f>IF(OR($A240="",Q$136=""),"",IFERROR(COUNTIFS('Employee Mapping'!$J$10:$J$2009,$A240,'Employee Mapping'!$K$10:$K$2009,Q$134,'Employee Mapping'!$L$10:$L$2009,Q$136)/COUNTA('Employee Mapping'!$G$10:$G$2009),""))</f>
        <v/>
      </c>
      <c r="R240" s="57">
        <f>IF(OR($A240="",R$136=""),"",IFERROR(COUNTIFS('Employee Mapping'!$J$10:$J$2009,$A240,'Employee Mapping'!$K$10:$K$2009,R$134,'Employee Mapping'!$L$10:$L$2009,R$136)/COUNTA('Employee Mapping'!$G$10:$G$2009),""))</f>
        <v/>
      </c>
      <c r="S240" s="57">
        <f>IF(OR($A240="",S$136=""),"",IFERROR(COUNTIFS('Employee Mapping'!$J$10:$J$2009,$A240,'Employee Mapping'!$K$10:$K$2009,S$134,'Employee Mapping'!$L$10:$L$2009,S$136)/COUNTA('Employee Mapping'!$G$10:$G$2009),""))</f>
        <v/>
      </c>
      <c r="T240" s="57">
        <f>IF(OR($A240="",T$136=""),"",IFERROR(COUNTIFS('Employee Mapping'!$J$10:$J$2009,$A240,'Employee Mapping'!$K$10:$K$2009,T$134,'Employee Mapping'!$L$10:$L$2009,T$136)/COUNTA('Employee Mapping'!$G$10:$G$2009),""))</f>
        <v/>
      </c>
      <c r="U240" s="57">
        <f>IF(OR($A240="",U$136=""),"",IFERROR(COUNTIFS('Employee Mapping'!$J$10:$J$2009,$A240,'Employee Mapping'!$K$10:$K$2009,U$134,'Employee Mapping'!$L$10:$L$2009,U$136)/COUNTA('Employee Mapping'!$G$10:$G$2009),""))</f>
        <v/>
      </c>
      <c r="V240" s="57">
        <f>IF(OR($A240="",V$136=""),"",IFERROR(COUNTIFS('Employee Mapping'!$J$10:$J$2009,$A240,'Employee Mapping'!$K$10:$K$2009,V$134,'Employee Mapping'!$L$10:$L$2009,V$136)/COUNTA('Employee Mapping'!$G$10:$G$2009),""))</f>
        <v/>
      </c>
      <c r="W240" s="57">
        <f>IF(OR($A240="",W$136=""),"",IFERROR(COUNTIFS('Employee Mapping'!$J$10:$J$2009,$A240,'Employee Mapping'!$K$10:$K$2009,W$134,'Employee Mapping'!$L$10:$L$2009,W$136)/COUNTA('Employee Mapping'!$G$10:$G$2009),""))</f>
        <v/>
      </c>
      <c r="X240" s="57">
        <f>IF(OR($A240="",X$136=""),"",IFERROR(COUNTIFS('Employee Mapping'!$J$10:$J$2009,$A240,'Employee Mapping'!$K$10:$K$2009,X$134,'Employee Mapping'!$L$10:$L$2009,X$136)/COUNTA('Employee Mapping'!$G$10:$G$2009),""))</f>
        <v/>
      </c>
      <c r="Y240" s="57">
        <f>IF(OR($A240="",Y$136=""),"",IFERROR(COUNTIFS('Employee Mapping'!$J$10:$J$2009,$A240,'Employee Mapping'!$K$10:$K$2009,Y$134,'Employee Mapping'!$L$10:$L$2009,Y$136)/COUNTA('Employee Mapping'!$G$10:$G$2009),""))</f>
        <v/>
      </c>
      <c r="Z240" s="57">
        <f>IF(OR($A240="",Z$136=""),"",IFERROR(COUNTIFS('Employee Mapping'!$J$10:$J$2009,$A240,'Employee Mapping'!$K$10:$K$2009,Z$134,'Employee Mapping'!$L$10:$L$2009,Z$136)/COUNTA('Employee Mapping'!$G$10:$G$2009),""))</f>
        <v/>
      </c>
      <c r="AA240" s="57">
        <f>IF(OR($A240="",AA$136=""),"",IFERROR(COUNTIFS('Employee Mapping'!$J$10:$J$2009,$A240,'Employee Mapping'!$K$10:$K$2009,AA$134,'Employee Mapping'!$L$10:$L$2009,AA$136)/COUNTA('Employee Mapping'!$G$10:$G$2009),""))</f>
        <v/>
      </c>
      <c r="AB240" s="57">
        <f>IF(OR($A240="",AB$136=""),"",IFERROR(COUNTIFS('Employee Mapping'!$J$10:$J$2009,$A240,'Employee Mapping'!$K$10:$K$2009,AB$134,'Employee Mapping'!$L$10:$L$2009,AB$136)/COUNTA('Employee Mapping'!$G$10:$G$2009),""))</f>
        <v/>
      </c>
      <c r="AC240" s="57">
        <f>IF(OR($A240="",AC$136=""),"",IFERROR(COUNTIFS('Employee Mapping'!$J$10:$J$2009,$A240,'Employee Mapping'!$K$10:$K$2009,AC$134,'Employee Mapping'!$L$10:$L$2009,AC$136)/COUNTA('Employee Mapping'!$G$10:$G$2009),""))</f>
        <v/>
      </c>
      <c r="AD240" s="57">
        <f>IF(OR($A240="",AD$136=""),"",IFERROR(COUNTIFS('Employee Mapping'!$J$10:$J$2009,$A240,'Employee Mapping'!$K$10:$K$2009,AD$134,'Employee Mapping'!$L$10:$L$2009,AD$136)/COUNTA('Employee Mapping'!$G$10:$G$2009),""))</f>
        <v/>
      </c>
      <c r="AE240" s="57">
        <f>IF(OR($A240="",AE$136=""),"",IFERROR(COUNTIFS('Employee Mapping'!$J$10:$J$2009,$A240,'Employee Mapping'!$K$10:$K$2009,AE$134,'Employee Mapping'!$L$10:$L$2009,AE$136)/COUNTA('Employee Mapping'!$G$10:$G$2009),""))</f>
        <v/>
      </c>
      <c r="AF240" s="57">
        <f>IF(OR($A240="",AF$136=""),"",IFERROR(COUNTIFS('Employee Mapping'!$J$10:$J$2009,$A240,'Employee Mapping'!$K$10:$K$2009,AF$134,'Employee Mapping'!$L$10:$L$2009,AF$136)/COUNTA('Employee Mapping'!$G$10:$G$2009),""))</f>
        <v/>
      </c>
      <c r="AG240" s="57">
        <f>IF(OR($A240="",AG$136=""),"",IFERROR(COUNTIFS('Employee Mapping'!$J$10:$J$2009,$A240,'Employee Mapping'!$K$10:$K$2009,AG$134,'Employee Mapping'!$L$10:$L$2009,AG$136)/COUNTA('Employee Mapping'!$G$10:$G$2009),""))</f>
        <v/>
      </c>
      <c r="AH240" s="57">
        <f>IF(OR($A240="",AH$136=""),"",IFERROR(COUNTIFS('Employee Mapping'!$J$10:$J$2009,$A240,'Employee Mapping'!$K$10:$K$2009,AH$134,'Employee Mapping'!$L$10:$L$2009,AH$136)/COUNTA('Employee Mapping'!$G$10:$G$2009),""))</f>
        <v/>
      </c>
      <c r="AI240" s="57">
        <f>IF(OR($A240="",AI$136=""),"",IFERROR(COUNTIFS('Employee Mapping'!$J$10:$J$2009,$A240,'Employee Mapping'!$K$10:$K$2009,AI$134,'Employee Mapping'!$L$10:$L$2009,AI$136)/COUNTA('Employee Mapping'!$G$10:$G$2009),""))</f>
        <v/>
      </c>
      <c r="AJ240" s="57">
        <f>IF(OR($A240="",AJ$136=""),"",IFERROR(COUNTIFS('Employee Mapping'!$J$10:$J$2009,$A240,'Employee Mapping'!$K$10:$K$2009,AJ$134,'Employee Mapping'!$L$10:$L$2009,AJ$136)/COUNTA('Employee Mapping'!$G$10:$G$2009),""))</f>
        <v/>
      </c>
      <c r="AK240" s="57">
        <f>IF(OR($A240="",AK$136=""),"",IFERROR(COUNTIFS('Employee Mapping'!$J$10:$J$2009,$A240,'Employee Mapping'!$K$10:$K$2009,AK$134,'Employee Mapping'!$L$10:$L$2009,AK$136)/COUNTA('Employee Mapping'!$G$10:$G$2009),""))</f>
        <v/>
      </c>
      <c r="AL240" s="57">
        <f>IF(OR($A240="",AL$136=""),"",IFERROR(COUNTIFS('Employee Mapping'!$J$10:$J$2009,$A240,'Employee Mapping'!$K$10:$K$2009,AL$134,'Employee Mapping'!$L$10:$L$2009,AL$136)/COUNTA('Employee Mapping'!$G$10:$G$2009),""))</f>
        <v/>
      </c>
      <c r="AM240" s="57">
        <f>IF(OR($A240="",AM$136=""),"",IFERROR(COUNTIFS('Employee Mapping'!$J$10:$J$2009,$A240,'Employee Mapping'!$K$10:$K$2009,AM$134,'Employee Mapping'!$L$10:$L$2009,AM$136)/COUNTA('Employee Mapping'!$G$10:$G$2009),""))</f>
        <v/>
      </c>
      <c r="AN240" s="57">
        <f>IF(OR($A240="",AN$136=""),"",IFERROR(COUNTIFS('Employee Mapping'!$J$10:$J$2009,$A240,'Employee Mapping'!$K$10:$K$2009,AN$134,'Employee Mapping'!$L$10:$L$2009,AN$136)/COUNTA('Employee Mapping'!$G$10:$G$2009),""))</f>
        <v/>
      </c>
      <c r="AO240" s="57">
        <f>IF(OR($A240="",AO$136=""),"",IFERROR(COUNTIFS('Employee Mapping'!$J$10:$J$2009,$A240,'Employee Mapping'!$K$10:$K$2009,AO$134,'Employee Mapping'!$L$10:$L$2009,AO$136)/COUNTA('Employee Mapping'!$G$10:$G$2009),""))</f>
        <v/>
      </c>
      <c r="AP240" s="57">
        <f>IF(OR($A240="",AP$136=""),"",IFERROR(COUNTIFS('Employee Mapping'!$J$10:$J$2009,$A240,'Employee Mapping'!$K$10:$K$2009,AP$134,'Employee Mapping'!$L$10:$L$2009,AP$136)/COUNTA('Employee Mapping'!$G$10:$G$2009),""))</f>
        <v/>
      </c>
      <c r="AQ240" s="57">
        <f>IF(OR($A240="",AQ$136=""),"",IFERROR(COUNTIFS('Employee Mapping'!$J$10:$J$2009,$A240,'Employee Mapping'!$K$10:$K$2009,AQ$134,'Employee Mapping'!$L$10:$L$2009,AQ$136)/COUNTA('Employee Mapping'!$G$10:$G$2009),""))</f>
        <v/>
      </c>
      <c r="AR240" s="57">
        <f>IF(OR($A240="",AR$136=""),"",IFERROR(COUNTIFS('Employee Mapping'!$J$10:$J$2009,$A240,'Employee Mapping'!$K$10:$K$2009,AR$134,'Employee Mapping'!$L$10:$L$2009,AR$136)/COUNTA('Employee Mapping'!$G$10:$G$2009),""))</f>
        <v/>
      </c>
      <c r="AS240" s="57">
        <f>IF(OR($A240="",AS$136=""),"",IFERROR(COUNTIFS('Employee Mapping'!$J$10:$J$2009,$A240,'Employee Mapping'!$K$10:$K$2009,AS$134,'Employee Mapping'!$L$10:$L$2009,AS$136)/COUNTA('Employee Mapping'!$G$10:$G$2009),""))</f>
        <v/>
      </c>
      <c r="AT240" s="57">
        <f>IF(OR($A240="",AT$136=""),"",IFERROR(COUNTIFS('Employee Mapping'!$J$10:$J$2009,$A240,'Employee Mapping'!$K$10:$K$2009,AT$134,'Employee Mapping'!$L$10:$L$2009,AT$136)/COUNTA('Employee Mapping'!$G$10:$G$2009),""))</f>
        <v/>
      </c>
      <c r="AU240" s="57">
        <f>IF(OR($A240="",AU$136=""),"",IFERROR(COUNTIFS('Employee Mapping'!$J$10:$J$2009,$A240,'Employee Mapping'!$K$10:$K$2009,AU$134,'Employee Mapping'!$L$10:$L$2009,AU$136)/COUNTA('Employee Mapping'!$G$10:$G$2009),""))</f>
        <v/>
      </c>
      <c r="AV240" s="57">
        <f>IF(OR($A240="",AV$136=""),"",IFERROR(COUNTIFS('Employee Mapping'!$J$10:$J$2009,$A240,'Employee Mapping'!$K$10:$K$2009,AV$134,'Employee Mapping'!$L$10:$L$2009,AV$136)/COUNTA('Employee Mapping'!$G$10:$G$2009),""))</f>
        <v/>
      </c>
      <c r="AW240" s="57">
        <f>IF(OR($A240="",AW$136=""),"",IFERROR(COUNTIFS('Employee Mapping'!$J$10:$J$2009,$A240,'Employee Mapping'!$K$10:$K$2009,AW$134,'Employee Mapping'!$L$10:$L$2009,AW$136)/COUNTA('Employee Mapping'!$G$10:$G$2009),""))</f>
        <v/>
      </c>
      <c r="AX240" s="57">
        <f>IF(OR($A240="",AX$136=""),"",IFERROR(COUNTIFS('Employee Mapping'!$J$10:$J$2009,$A240,'Employee Mapping'!$K$10:$K$2009,AX$134,'Employee Mapping'!$L$10:$L$2009,AX$136)/COUNTA('Employee Mapping'!$G$10:$G$2009),""))</f>
        <v/>
      </c>
      <c r="AY240" s="57">
        <f>IF(OR($A240="",AY$136=""),"",IFERROR(COUNTIFS('Employee Mapping'!$J$10:$J$2009,$A240,'Employee Mapping'!$K$10:$K$2009,AY$134,'Employee Mapping'!$L$10:$L$2009,AY$136)/COUNTA('Employee Mapping'!$G$10:$G$2009),""))</f>
        <v/>
      </c>
      <c r="AZ240" s="57">
        <f>IF(OR($A240="",AZ$136=""),"",IFERROR(COUNTIFS('Employee Mapping'!$J$10:$J$2009,$A240,'Employee Mapping'!$K$10:$K$2009,AZ$134,'Employee Mapping'!$L$10:$L$2009,AZ$136)/COUNTA('Employee Mapping'!$G$10:$G$2009),""))</f>
        <v/>
      </c>
      <c r="BA240" s="57">
        <f>IF(OR($A240="",BA$136=""),"",IFERROR(COUNTIFS('Employee Mapping'!$J$10:$J$2009,$A240,'Employee Mapping'!$K$10:$K$2009,BA$134,'Employee Mapping'!$L$10:$L$2009,BA$136)/COUNTA('Employee Mapping'!$G$10:$G$2009),""))</f>
        <v/>
      </c>
      <c r="BB240" s="57">
        <f>IF(OR($A240="",BB$136=""),"",IFERROR(COUNTIFS('Employee Mapping'!$J$10:$J$2009,$A240,'Employee Mapping'!$K$10:$K$2009,BB$134,'Employee Mapping'!$L$10:$L$2009,BB$136)/COUNTA('Employee Mapping'!$G$10:$G$2009),""))</f>
        <v/>
      </c>
      <c r="BC240" s="57">
        <f>IF(OR($A240="",BC$136=""),"",IFERROR(COUNTIFS('Employee Mapping'!$J$10:$J$2009,$A240,'Employee Mapping'!$K$10:$K$2009,BC$134,'Employee Mapping'!$L$10:$L$2009,BC$136)/COUNTA('Employee Mapping'!$G$10:$G$2009),""))</f>
        <v/>
      </c>
      <c r="BD240" s="57">
        <f>IF(OR($A240="",BD$136=""),"",IFERROR(COUNTIFS('Employee Mapping'!$J$10:$J$2009,$A240,'Employee Mapping'!$K$10:$K$2009,BD$134,'Employee Mapping'!$L$10:$L$2009,BD$136)/COUNTA('Employee Mapping'!$G$10:$G$2009),""))</f>
        <v/>
      </c>
      <c r="BE240" s="57">
        <f>IF(OR($A240="",BE$136=""),"",IFERROR(COUNTIFS('Employee Mapping'!$J$10:$J$2009,$A240,'Employee Mapping'!$K$10:$K$2009,BE$134,'Employee Mapping'!$L$10:$L$2009,BE$136)/COUNTA('Employee Mapping'!$G$10:$G$2009),""))</f>
        <v/>
      </c>
      <c r="BF240" s="57">
        <f>IF(OR($A240="",BF$136=""),"",IFERROR(COUNTIFS('Employee Mapping'!$J$10:$J$2009,$A240,'Employee Mapping'!$K$10:$K$2009,BF$134,'Employee Mapping'!$L$10:$L$2009,BF$136)/COUNTA('Employee Mapping'!$G$10:$G$2009),""))</f>
        <v/>
      </c>
      <c r="BG240" s="57">
        <f>IF(OR($A240="",BG$136=""),"",IFERROR(COUNTIFS('Employee Mapping'!$J$10:$J$2009,$A240,'Employee Mapping'!$K$10:$K$2009,BG$134,'Employee Mapping'!$L$10:$L$2009,BG$136)/COUNTA('Employee Mapping'!$G$10:$G$2009),""))</f>
        <v/>
      </c>
      <c r="BH240" s="57">
        <f>IF(OR($A240="",BH$136=""),"",IFERROR(COUNTIFS('Employee Mapping'!$J$10:$J$2009,$A240,'Employee Mapping'!$K$10:$K$2009,BH$134,'Employee Mapping'!$L$10:$L$2009,BH$136)/COUNTA('Employee Mapping'!$G$10:$G$2009),""))</f>
        <v/>
      </c>
      <c r="BI240" s="57">
        <f>IF(OR($A240="",BI$136=""),"",IFERROR(COUNTIFS('Employee Mapping'!$J$10:$J$2009,$A240,'Employee Mapping'!$K$10:$K$2009,BI$134,'Employee Mapping'!$L$10:$L$2009,BI$136)/COUNTA('Employee Mapping'!$G$10:$G$2009),""))</f>
        <v/>
      </c>
      <c r="BJ240" s="57">
        <f>IF(OR($A240="",BJ$136=""),"",IFERROR(COUNTIFS('Employee Mapping'!$J$10:$J$2009,$A240,'Employee Mapping'!$K$10:$K$2009,BJ$134,'Employee Mapping'!$L$10:$L$2009,BJ$136)/COUNTA('Employee Mapping'!$G$10:$G$2009),""))</f>
        <v/>
      </c>
      <c r="BK240" s="57">
        <f>IF(OR($A240="",BK$136=""),"",IFERROR(COUNTIFS('Employee Mapping'!$J$10:$J$2009,$A240,'Employee Mapping'!$K$10:$K$2009,BK$134,'Employee Mapping'!$L$10:$L$2009,BK$136)/COUNTA('Employee Mapping'!$G$10:$G$2009),""))</f>
        <v/>
      </c>
      <c r="BL240" s="57">
        <f>IF(OR($A240="",BL$136=""),"",IFERROR(COUNTIFS('Employee Mapping'!$J$10:$J$2009,$A240,'Employee Mapping'!$K$10:$K$2009,BL$134,'Employee Mapping'!$L$10:$L$2009,BL$136)/COUNTA('Employee Mapping'!$G$10:$G$2009),""))</f>
        <v/>
      </c>
      <c r="BM240" s="57">
        <f>IF(OR($A240="",BM$136=""),"",IFERROR(COUNTIFS('Employee Mapping'!$J$10:$J$2009,$A240,'Employee Mapping'!$K$10:$K$2009,BM$134,'Employee Mapping'!$L$10:$L$2009,BM$136)/COUNTA('Employee Mapping'!$G$10:$G$2009),""))</f>
        <v/>
      </c>
      <c r="BN240" s="57">
        <f>IF(OR($A240="",BN$136=""),"",IFERROR(COUNTIFS('Employee Mapping'!$J$10:$J$2009,$A240,'Employee Mapping'!$K$10:$K$2009,BN$134,'Employee Mapping'!$L$10:$L$2009,BN$136)/COUNTA('Employee Mapping'!$G$10:$G$2009),""))</f>
        <v/>
      </c>
      <c r="BO240" s="57">
        <f>IF(OR($A240="",BO$136=""),"",IFERROR(COUNTIFS('Employee Mapping'!$J$10:$J$2009,$A240,'Employee Mapping'!$K$10:$K$2009,BO$134,'Employee Mapping'!$L$10:$L$2009,BO$136)/COUNTA('Employee Mapping'!$G$10:$G$2009),""))</f>
        <v/>
      </c>
      <c r="BP240" s="57">
        <f>IF(OR($A240="",BP$136=""),"",IFERROR(COUNTIFS('Employee Mapping'!$J$10:$J$2009,$A240,'Employee Mapping'!$K$10:$K$2009,BP$134,'Employee Mapping'!$L$10:$L$2009,BP$136)/COUNTA('Employee Mapping'!$G$10:$G$2009),""))</f>
        <v/>
      </c>
      <c r="BQ240" s="57">
        <f>IF(OR($A240="",BQ$136=""),"",IFERROR(COUNTIFS('Employee Mapping'!$J$10:$J$2009,$A240,'Employee Mapping'!$K$10:$K$2009,BQ$134,'Employee Mapping'!$L$10:$L$2009,BQ$136)/COUNTA('Employee Mapping'!$G$10:$G$2009),""))</f>
        <v/>
      </c>
      <c r="BR240" s="57">
        <f>IF(OR($A240="",BR$136=""),"",IFERROR(COUNTIFS('Employee Mapping'!$J$10:$J$2009,$A240,'Employee Mapping'!$K$10:$K$2009,BR$134,'Employee Mapping'!$L$10:$L$2009,BR$136)/COUNTA('Employee Mapping'!$G$10:$G$2009),""))</f>
        <v/>
      </c>
      <c r="BS240" s="57">
        <f>IF(OR($A240="",BS$136=""),"",IFERROR(COUNTIFS('Employee Mapping'!$J$10:$J$2009,$A240,'Employee Mapping'!$K$10:$K$2009,BS$134,'Employee Mapping'!$L$10:$L$2009,BS$136)/COUNTA('Employee Mapping'!$G$10:$G$2009),""))</f>
        <v/>
      </c>
      <c r="BT240" s="57">
        <f>IF(OR($A240="",BT$136=""),"",IFERROR(COUNTIFS('Employee Mapping'!$J$10:$J$2009,$A240,'Employee Mapping'!$K$10:$K$2009,BT$134,'Employee Mapping'!$L$10:$L$2009,BT$136)/COUNTA('Employee Mapping'!$G$10:$G$2009),""))</f>
        <v/>
      </c>
      <c r="BU240" s="57">
        <f>IF(OR($A240="",BU$136=""),"",IFERROR(COUNTIFS('Employee Mapping'!$J$10:$J$2009,$A240,'Employee Mapping'!$K$10:$K$2009,BU$134,'Employee Mapping'!$L$10:$L$2009,BU$136)/COUNTA('Employee Mapping'!$G$10:$G$2009),""))</f>
        <v/>
      </c>
      <c r="BV240" s="57">
        <f>IF(OR($A240="",BV$136=""),"",IFERROR(COUNTIFS('Employee Mapping'!$J$10:$J$2009,$A240,'Employee Mapping'!$K$10:$K$2009,BV$134,'Employee Mapping'!$L$10:$L$2009,BV$136)/COUNTA('Employee Mapping'!$G$10:$G$2009),""))</f>
        <v/>
      </c>
      <c r="BW240" s="57">
        <f>IF(OR($A240="",BW$136=""),"",IFERROR(COUNTIFS('Employee Mapping'!$J$10:$J$2009,$A240,'Employee Mapping'!$K$10:$K$2009,BW$134,'Employee Mapping'!$L$10:$L$2009,BW$136)/COUNTA('Employee Mapping'!$G$10:$G$2009),""))</f>
        <v/>
      </c>
      <c r="BX240" s="57">
        <f>IF(OR($A240="",BX$136=""),"",IFERROR(COUNTIFS('Employee Mapping'!$J$10:$J$2009,$A240,'Employee Mapping'!$K$10:$K$2009,BX$134,'Employee Mapping'!$L$10:$L$2009,BX$136)/COUNTA('Employee Mapping'!$G$10:$G$2009),""))</f>
        <v/>
      </c>
      <c r="BY240" s="57">
        <f>IF(OR($A240="",BY$136=""),"",IFERROR(COUNTIFS('Employee Mapping'!$J$10:$J$2009,$A240,'Employee Mapping'!$K$10:$K$2009,BY$134,'Employee Mapping'!$L$10:$L$2009,BY$136)/COUNTA('Employee Mapping'!$G$10:$G$2009),""))</f>
        <v/>
      </c>
      <c r="BZ240" s="57">
        <f>IF(OR($A240="",BZ$136=""),"",IFERROR(COUNTIFS('Employee Mapping'!$J$10:$J$2009,$A240,'Employee Mapping'!$K$10:$K$2009,BZ$134,'Employee Mapping'!$L$10:$L$2009,BZ$136)/COUNTA('Employee Mapping'!$G$10:$G$2009),""))</f>
        <v/>
      </c>
      <c r="CA240" s="57">
        <f>IF(OR($A240="",CA$136=""),"",IFERROR(COUNTIFS('Employee Mapping'!$J$10:$J$2009,$A240,'Employee Mapping'!$K$10:$K$2009,CA$134,'Employee Mapping'!$L$10:$L$2009,CA$136)/COUNTA('Employee Mapping'!$G$10:$G$2009),""))</f>
        <v/>
      </c>
      <c r="CB240" s="57">
        <f>IF(OR($A240="",CB$136=""),"",IFERROR(COUNTIFS('Employee Mapping'!$J$10:$J$2009,$A240,'Employee Mapping'!$K$10:$K$2009,CB$134,'Employee Mapping'!$L$10:$L$2009,CB$136)/COUNTA('Employee Mapping'!$G$10:$G$2009),""))</f>
        <v/>
      </c>
      <c r="CC240" s="57">
        <f>IF(OR($A240="",CC$136=""),"",IFERROR(COUNTIFS('Employee Mapping'!$J$10:$J$2009,$A240,'Employee Mapping'!$K$10:$K$2009,CC$134,'Employee Mapping'!$L$10:$L$2009,CC$136)/COUNTA('Employee Mapping'!$G$10:$G$2009),""))</f>
        <v/>
      </c>
      <c r="CD240" s="57">
        <f>IF(OR($A240="",CD$136=""),"",IFERROR(COUNTIFS('Employee Mapping'!$J$10:$J$2009,$A240,'Employee Mapping'!$K$10:$K$2009,CD$134,'Employee Mapping'!$L$10:$L$2009,CD$136)/COUNTA('Employee Mapping'!$G$10:$G$2009),""))</f>
        <v/>
      </c>
      <c r="CE240" s="57">
        <f>IF(OR($A240="",CE$136=""),"",IFERROR(COUNTIFS('Employee Mapping'!$J$10:$J$2009,$A240,'Employee Mapping'!$K$10:$K$2009,CE$134,'Employee Mapping'!$L$10:$L$2009,CE$136)/COUNTA('Employee Mapping'!$G$10:$G$2009),""))</f>
        <v/>
      </c>
      <c r="CF240" s="57">
        <f>IF(OR($A240="",CF$136=""),"",IFERROR(COUNTIFS('Employee Mapping'!$J$10:$J$2009,$A240,'Employee Mapping'!$K$10:$K$2009,CF$134,'Employee Mapping'!$L$10:$L$2009,CF$136)/COUNTA('Employee Mapping'!$G$10:$G$2009),""))</f>
        <v/>
      </c>
      <c r="CG240" s="57">
        <f>IF(OR($A240="",CG$136=""),"",IFERROR(COUNTIFS('Employee Mapping'!$J$10:$J$2009,$A240,'Employee Mapping'!$K$10:$K$2009,CG$134,'Employee Mapping'!$L$10:$L$2009,CG$136)/COUNTA('Employee Mapping'!$G$10:$G$2009),""))</f>
        <v/>
      </c>
      <c r="CH240" s="57">
        <f>IF(OR($A240="",CH$136=""),"",IFERROR(COUNTIFS('Employee Mapping'!$J$10:$J$2009,$A240,'Employee Mapping'!$K$10:$K$2009,CH$134,'Employee Mapping'!$L$10:$L$2009,CH$136)/COUNTA('Employee Mapping'!$G$10:$G$2009),""))</f>
        <v/>
      </c>
      <c r="CI240" s="57">
        <f>IF(OR($A240="",CI$136=""),"",IFERROR(COUNTIFS('Employee Mapping'!$J$10:$J$2009,$A240,'Employee Mapping'!$K$10:$K$2009,CI$134,'Employee Mapping'!$L$10:$L$2009,CI$136)/COUNTA('Employee Mapping'!$G$10:$G$2009),""))</f>
        <v/>
      </c>
      <c r="CJ240" s="57">
        <f>IF(OR($A240="",CJ$136=""),"",IFERROR(COUNTIFS('Employee Mapping'!$J$10:$J$2009,$A240,'Employee Mapping'!$K$10:$K$2009,CJ$134,'Employee Mapping'!$L$10:$L$2009,CJ$136)/COUNTA('Employee Mapping'!$G$10:$G$2009),""))</f>
        <v/>
      </c>
      <c r="CK240" s="57">
        <f>IF(OR($A240="",CK$136=""),"",IFERROR(COUNTIFS('Employee Mapping'!$J$10:$J$2009,$A240,'Employee Mapping'!$K$10:$K$2009,CK$134,'Employee Mapping'!$L$10:$L$2009,CK$136)/COUNTA('Employee Mapping'!$G$10:$G$2009),""))</f>
        <v/>
      </c>
      <c r="CL240" s="57">
        <f>IF(OR($A240="",CL$136=""),"",IFERROR(COUNTIFS('Employee Mapping'!$J$10:$J$2009,$A240,'Employee Mapping'!$K$10:$K$2009,CL$134,'Employee Mapping'!$L$10:$L$2009,CL$136)/COUNTA('Employee Mapping'!$G$10:$G$2009),""))</f>
        <v/>
      </c>
      <c r="CM240" s="57">
        <f>IF(OR($A240="",CM$136=""),"",IFERROR(COUNTIFS('Employee Mapping'!$J$10:$J$2009,$A240,'Employee Mapping'!$K$10:$K$2009,CM$134,'Employee Mapping'!$L$10:$L$2009,CM$136)/COUNTA('Employee Mapping'!$G$10:$G$2009),""))</f>
        <v/>
      </c>
      <c r="CN240" s="57">
        <f>IF(OR($A240="",CN$136=""),"",IFERROR(COUNTIFS('Employee Mapping'!$J$10:$J$2009,$A240,'Employee Mapping'!$K$10:$K$2009,CN$134,'Employee Mapping'!$L$10:$L$2009,CN$136)/COUNTA('Employee Mapping'!$G$10:$G$2009),""))</f>
        <v/>
      </c>
      <c r="CO240" s="57">
        <f>IF(OR($A240="",CO$136=""),"",IFERROR(COUNTIFS('Employee Mapping'!$J$10:$J$2009,$A240,'Employee Mapping'!$K$10:$K$2009,CO$134,'Employee Mapping'!$L$10:$L$2009,CO$136)/COUNTA('Employee Mapping'!$G$10:$G$2009),""))</f>
        <v/>
      </c>
      <c r="CP240" s="57">
        <f>IF(OR($A240="",CP$136=""),"",IFERROR(COUNTIFS('Employee Mapping'!$J$10:$J$2009,$A240,'Employee Mapping'!$K$10:$K$2009,CP$134,'Employee Mapping'!$L$10:$L$2009,CP$136)/COUNTA('Employee Mapping'!$G$10:$G$2009),""))</f>
        <v/>
      </c>
      <c r="CQ240" s="57">
        <f>IF(OR($A240="",CQ$136=""),"",IFERROR(COUNTIFS('Employee Mapping'!$J$10:$J$2009,$A240,'Employee Mapping'!$K$10:$K$2009,CQ$134,'Employee Mapping'!$L$10:$L$2009,CQ$136)/COUNTA('Employee Mapping'!$G$10:$G$2009),""))</f>
        <v/>
      </c>
      <c r="CR240" s="57">
        <f>IF(OR($A240="",CR$136=""),"",IFERROR(COUNTIFS('Employee Mapping'!$J$10:$J$2009,$A240,'Employee Mapping'!$K$10:$K$2009,CR$134,'Employee Mapping'!$L$10:$L$2009,CR$136)/COUNTA('Employee Mapping'!$G$10:$G$2009),""))</f>
        <v/>
      </c>
      <c r="CS240" s="57">
        <f>IF(OR($A240="",CS$136=""),"",IFERROR(COUNTIFS('Employee Mapping'!$J$10:$J$2009,$A240,'Employee Mapping'!$K$10:$K$2009,CS$134,'Employee Mapping'!$L$10:$L$2009,CS$136)/COUNTA('Employee Mapping'!$G$10:$G$2009),""))</f>
        <v/>
      </c>
      <c r="CT240" s="57">
        <f>IF(OR($A240="",CT$136=""),"",IFERROR(COUNTIFS('Employee Mapping'!$J$10:$J$2009,$A240,'Employee Mapping'!$K$10:$K$2009,CT$134,'Employee Mapping'!$L$10:$L$2009,CT$136)/COUNTA('Employee Mapping'!$G$10:$G$2009),""))</f>
        <v/>
      </c>
      <c r="CU240" s="58">
        <f>IF($A240="","",SUM(C240:CT240))</f>
        <v/>
      </c>
    </row>
    <row r="241">
      <c r="A241">
        <f>IF(SETUP!$C252="","",SETUP!$C252)</f>
        <v/>
      </c>
      <c r="B241" s="9">
        <f>IF(SETUP!$C252="","",SETUP!$B252&amp;" / "&amp;SETUP!$D252)</f>
        <v/>
      </c>
      <c r="C241" s="57">
        <f>IF(OR($A241="",C$136=""),"",IFERROR(COUNTIFS('Employee Mapping'!$J$10:$J$2009,$A241,'Employee Mapping'!$K$10:$K$2009,C$134,'Employee Mapping'!$L$10:$L$2009,C$136)/COUNTA('Employee Mapping'!$G$10:$G$2009),""))</f>
        <v/>
      </c>
      <c r="D241" s="57">
        <f>IF(OR($A241="",D$136=""),"",IFERROR(COUNTIFS('Employee Mapping'!$J$10:$J$2009,$A241,'Employee Mapping'!$K$10:$K$2009,D$134,'Employee Mapping'!$L$10:$L$2009,D$136)/COUNTA('Employee Mapping'!$G$10:$G$2009),""))</f>
        <v/>
      </c>
      <c r="E241" s="57">
        <f>IF(OR($A241="",E$136=""),"",IFERROR(COUNTIFS('Employee Mapping'!$J$10:$J$2009,$A241,'Employee Mapping'!$K$10:$K$2009,E$134,'Employee Mapping'!$L$10:$L$2009,E$136)/COUNTA('Employee Mapping'!$G$10:$G$2009),""))</f>
        <v/>
      </c>
      <c r="F241" s="57">
        <f>IF(OR($A241="",F$136=""),"",IFERROR(COUNTIFS('Employee Mapping'!$J$10:$J$2009,$A241,'Employee Mapping'!$K$10:$K$2009,F$134,'Employee Mapping'!$L$10:$L$2009,F$136)/COUNTA('Employee Mapping'!$G$10:$G$2009),""))</f>
        <v/>
      </c>
      <c r="G241" s="57">
        <f>IF(OR($A241="",G$136=""),"",IFERROR(COUNTIFS('Employee Mapping'!$J$10:$J$2009,$A241,'Employee Mapping'!$K$10:$K$2009,G$134,'Employee Mapping'!$L$10:$L$2009,G$136)/COUNTA('Employee Mapping'!$G$10:$G$2009),""))</f>
        <v/>
      </c>
      <c r="H241" s="57">
        <f>IF(OR($A241="",H$136=""),"",IFERROR(COUNTIFS('Employee Mapping'!$J$10:$J$2009,$A241,'Employee Mapping'!$K$10:$K$2009,H$134,'Employee Mapping'!$L$10:$L$2009,H$136)/COUNTA('Employee Mapping'!$G$10:$G$2009),""))</f>
        <v/>
      </c>
      <c r="I241" s="57">
        <f>IF(OR($A241="",I$136=""),"",IFERROR(COUNTIFS('Employee Mapping'!$J$10:$J$2009,$A241,'Employee Mapping'!$K$10:$K$2009,I$134,'Employee Mapping'!$L$10:$L$2009,I$136)/COUNTA('Employee Mapping'!$G$10:$G$2009),""))</f>
        <v/>
      </c>
      <c r="J241" s="57">
        <f>IF(OR($A241="",J$136=""),"",IFERROR(COUNTIFS('Employee Mapping'!$J$10:$J$2009,$A241,'Employee Mapping'!$K$10:$K$2009,J$134,'Employee Mapping'!$L$10:$L$2009,J$136)/COUNTA('Employee Mapping'!$G$10:$G$2009),""))</f>
        <v/>
      </c>
      <c r="K241" s="57">
        <f>IF(OR($A241="",K$136=""),"",IFERROR(COUNTIFS('Employee Mapping'!$J$10:$J$2009,$A241,'Employee Mapping'!$K$10:$K$2009,K$134,'Employee Mapping'!$L$10:$L$2009,K$136)/COUNTA('Employee Mapping'!$G$10:$G$2009),""))</f>
        <v/>
      </c>
      <c r="L241" s="57">
        <f>IF(OR($A241="",L$136=""),"",IFERROR(COUNTIFS('Employee Mapping'!$J$10:$J$2009,$A241,'Employee Mapping'!$K$10:$K$2009,L$134,'Employee Mapping'!$L$10:$L$2009,L$136)/COUNTA('Employee Mapping'!$G$10:$G$2009),""))</f>
        <v/>
      </c>
      <c r="M241" s="57">
        <f>IF(OR($A241="",M$136=""),"",IFERROR(COUNTIFS('Employee Mapping'!$J$10:$J$2009,$A241,'Employee Mapping'!$K$10:$K$2009,M$134,'Employee Mapping'!$L$10:$L$2009,M$136)/COUNTA('Employee Mapping'!$G$10:$G$2009),""))</f>
        <v/>
      </c>
      <c r="N241" s="57">
        <f>IF(OR($A241="",N$136=""),"",IFERROR(COUNTIFS('Employee Mapping'!$J$10:$J$2009,$A241,'Employee Mapping'!$K$10:$K$2009,N$134,'Employee Mapping'!$L$10:$L$2009,N$136)/COUNTA('Employee Mapping'!$G$10:$G$2009),""))</f>
        <v/>
      </c>
      <c r="O241" s="57">
        <f>IF(OR($A241="",O$136=""),"",IFERROR(COUNTIFS('Employee Mapping'!$J$10:$J$2009,$A241,'Employee Mapping'!$K$10:$K$2009,O$134,'Employee Mapping'!$L$10:$L$2009,O$136)/COUNTA('Employee Mapping'!$G$10:$G$2009),""))</f>
        <v/>
      </c>
      <c r="P241" s="57">
        <f>IF(OR($A241="",P$136=""),"",IFERROR(COUNTIFS('Employee Mapping'!$J$10:$J$2009,$A241,'Employee Mapping'!$K$10:$K$2009,P$134,'Employee Mapping'!$L$10:$L$2009,P$136)/COUNTA('Employee Mapping'!$G$10:$G$2009),""))</f>
        <v/>
      </c>
      <c r="Q241" s="57">
        <f>IF(OR($A241="",Q$136=""),"",IFERROR(COUNTIFS('Employee Mapping'!$J$10:$J$2009,$A241,'Employee Mapping'!$K$10:$K$2009,Q$134,'Employee Mapping'!$L$10:$L$2009,Q$136)/COUNTA('Employee Mapping'!$G$10:$G$2009),""))</f>
        <v/>
      </c>
      <c r="R241" s="57">
        <f>IF(OR($A241="",R$136=""),"",IFERROR(COUNTIFS('Employee Mapping'!$J$10:$J$2009,$A241,'Employee Mapping'!$K$10:$K$2009,R$134,'Employee Mapping'!$L$10:$L$2009,R$136)/COUNTA('Employee Mapping'!$G$10:$G$2009),""))</f>
        <v/>
      </c>
      <c r="S241" s="57">
        <f>IF(OR($A241="",S$136=""),"",IFERROR(COUNTIFS('Employee Mapping'!$J$10:$J$2009,$A241,'Employee Mapping'!$K$10:$K$2009,S$134,'Employee Mapping'!$L$10:$L$2009,S$136)/COUNTA('Employee Mapping'!$G$10:$G$2009),""))</f>
        <v/>
      </c>
      <c r="T241" s="57">
        <f>IF(OR($A241="",T$136=""),"",IFERROR(COUNTIFS('Employee Mapping'!$J$10:$J$2009,$A241,'Employee Mapping'!$K$10:$K$2009,T$134,'Employee Mapping'!$L$10:$L$2009,T$136)/COUNTA('Employee Mapping'!$G$10:$G$2009),""))</f>
        <v/>
      </c>
      <c r="U241" s="57">
        <f>IF(OR($A241="",U$136=""),"",IFERROR(COUNTIFS('Employee Mapping'!$J$10:$J$2009,$A241,'Employee Mapping'!$K$10:$K$2009,U$134,'Employee Mapping'!$L$10:$L$2009,U$136)/COUNTA('Employee Mapping'!$G$10:$G$2009),""))</f>
        <v/>
      </c>
      <c r="V241" s="57">
        <f>IF(OR($A241="",V$136=""),"",IFERROR(COUNTIFS('Employee Mapping'!$J$10:$J$2009,$A241,'Employee Mapping'!$K$10:$K$2009,V$134,'Employee Mapping'!$L$10:$L$2009,V$136)/COUNTA('Employee Mapping'!$G$10:$G$2009),""))</f>
        <v/>
      </c>
      <c r="W241" s="57">
        <f>IF(OR($A241="",W$136=""),"",IFERROR(COUNTIFS('Employee Mapping'!$J$10:$J$2009,$A241,'Employee Mapping'!$K$10:$K$2009,W$134,'Employee Mapping'!$L$10:$L$2009,W$136)/COUNTA('Employee Mapping'!$G$10:$G$2009),""))</f>
        <v/>
      </c>
      <c r="X241" s="57">
        <f>IF(OR($A241="",X$136=""),"",IFERROR(COUNTIFS('Employee Mapping'!$J$10:$J$2009,$A241,'Employee Mapping'!$K$10:$K$2009,X$134,'Employee Mapping'!$L$10:$L$2009,X$136)/COUNTA('Employee Mapping'!$G$10:$G$2009),""))</f>
        <v/>
      </c>
      <c r="Y241" s="57">
        <f>IF(OR($A241="",Y$136=""),"",IFERROR(COUNTIFS('Employee Mapping'!$J$10:$J$2009,$A241,'Employee Mapping'!$K$10:$K$2009,Y$134,'Employee Mapping'!$L$10:$L$2009,Y$136)/COUNTA('Employee Mapping'!$G$10:$G$2009),""))</f>
        <v/>
      </c>
      <c r="Z241" s="57">
        <f>IF(OR($A241="",Z$136=""),"",IFERROR(COUNTIFS('Employee Mapping'!$J$10:$J$2009,$A241,'Employee Mapping'!$K$10:$K$2009,Z$134,'Employee Mapping'!$L$10:$L$2009,Z$136)/COUNTA('Employee Mapping'!$G$10:$G$2009),""))</f>
        <v/>
      </c>
      <c r="AA241" s="57">
        <f>IF(OR($A241="",AA$136=""),"",IFERROR(COUNTIFS('Employee Mapping'!$J$10:$J$2009,$A241,'Employee Mapping'!$K$10:$K$2009,AA$134,'Employee Mapping'!$L$10:$L$2009,AA$136)/COUNTA('Employee Mapping'!$G$10:$G$2009),""))</f>
        <v/>
      </c>
      <c r="AB241" s="57">
        <f>IF(OR($A241="",AB$136=""),"",IFERROR(COUNTIFS('Employee Mapping'!$J$10:$J$2009,$A241,'Employee Mapping'!$K$10:$K$2009,AB$134,'Employee Mapping'!$L$10:$L$2009,AB$136)/COUNTA('Employee Mapping'!$G$10:$G$2009),""))</f>
        <v/>
      </c>
      <c r="AC241" s="57">
        <f>IF(OR($A241="",AC$136=""),"",IFERROR(COUNTIFS('Employee Mapping'!$J$10:$J$2009,$A241,'Employee Mapping'!$K$10:$K$2009,AC$134,'Employee Mapping'!$L$10:$L$2009,AC$136)/COUNTA('Employee Mapping'!$G$10:$G$2009),""))</f>
        <v/>
      </c>
      <c r="AD241" s="57">
        <f>IF(OR($A241="",AD$136=""),"",IFERROR(COUNTIFS('Employee Mapping'!$J$10:$J$2009,$A241,'Employee Mapping'!$K$10:$K$2009,AD$134,'Employee Mapping'!$L$10:$L$2009,AD$136)/COUNTA('Employee Mapping'!$G$10:$G$2009),""))</f>
        <v/>
      </c>
      <c r="AE241" s="57">
        <f>IF(OR($A241="",AE$136=""),"",IFERROR(COUNTIFS('Employee Mapping'!$J$10:$J$2009,$A241,'Employee Mapping'!$K$10:$K$2009,AE$134,'Employee Mapping'!$L$10:$L$2009,AE$136)/COUNTA('Employee Mapping'!$G$10:$G$2009),""))</f>
        <v/>
      </c>
      <c r="AF241" s="57">
        <f>IF(OR($A241="",AF$136=""),"",IFERROR(COUNTIFS('Employee Mapping'!$J$10:$J$2009,$A241,'Employee Mapping'!$K$10:$K$2009,AF$134,'Employee Mapping'!$L$10:$L$2009,AF$136)/COUNTA('Employee Mapping'!$G$10:$G$2009),""))</f>
        <v/>
      </c>
      <c r="AG241" s="57">
        <f>IF(OR($A241="",AG$136=""),"",IFERROR(COUNTIFS('Employee Mapping'!$J$10:$J$2009,$A241,'Employee Mapping'!$K$10:$K$2009,AG$134,'Employee Mapping'!$L$10:$L$2009,AG$136)/COUNTA('Employee Mapping'!$G$10:$G$2009),""))</f>
        <v/>
      </c>
      <c r="AH241" s="57">
        <f>IF(OR($A241="",AH$136=""),"",IFERROR(COUNTIFS('Employee Mapping'!$J$10:$J$2009,$A241,'Employee Mapping'!$K$10:$K$2009,AH$134,'Employee Mapping'!$L$10:$L$2009,AH$136)/COUNTA('Employee Mapping'!$G$10:$G$2009),""))</f>
        <v/>
      </c>
      <c r="AI241" s="57">
        <f>IF(OR($A241="",AI$136=""),"",IFERROR(COUNTIFS('Employee Mapping'!$J$10:$J$2009,$A241,'Employee Mapping'!$K$10:$K$2009,AI$134,'Employee Mapping'!$L$10:$L$2009,AI$136)/COUNTA('Employee Mapping'!$G$10:$G$2009),""))</f>
        <v/>
      </c>
      <c r="AJ241" s="57">
        <f>IF(OR($A241="",AJ$136=""),"",IFERROR(COUNTIFS('Employee Mapping'!$J$10:$J$2009,$A241,'Employee Mapping'!$K$10:$K$2009,AJ$134,'Employee Mapping'!$L$10:$L$2009,AJ$136)/COUNTA('Employee Mapping'!$G$10:$G$2009),""))</f>
        <v/>
      </c>
      <c r="AK241" s="57">
        <f>IF(OR($A241="",AK$136=""),"",IFERROR(COUNTIFS('Employee Mapping'!$J$10:$J$2009,$A241,'Employee Mapping'!$K$10:$K$2009,AK$134,'Employee Mapping'!$L$10:$L$2009,AK$136)/COUNTA('Employee Mapping'!$G$10:$G$2009),""))</f>
        <v/>
      </c>
      <c r="AL241" s="57">
        <f>IF(OR($A241="",AL$136=""),"",IFERROR(COUNTIFS('Employee Mapping'!$J$10:$J$2009,$A241,'Employee Mapping'!$K$10:$K$2009,AL$134,'Employee Mapping'!$L$10:$L$2009,AL$136)/COUNTA('Employee Mapping'!$G$10:$G$2009),""))</f>
        <v/>
      </c>
      <c r="AM241" s="57">
        <f>IF(OR($A241="",AM$136=""),"",IFERROR(COUNTIFS('Employee Mapping'!$J$10:$J$2009,$A241,'Employee Mapping'!$K$10:$K$2009,AM$134,'Employee Mapping'!$L$10:$L$2009,AM$136)/COUNTA('Employee Mapping'!$G$10:$G$2009),""))</f>
        <v/>
      </c>
      <c r="AN241" s="57">
        <f>IF(OR($A241="",AN$136=""),"",IFERROR(COUNTIFS('Employee Mapping'!$J$10:$J$2009,$A241,'Employee Mapping'!$K$10:$K$2009,AN$134,'Employee Mapping'!$L$10:$L$2009,AN$136)/COUNTA('Employee Mapping'!$G$10:$G$2009),""))</f>
        <v/>
      </c>
      <c r="AO241" s="57">
        <f>IF(OR($A241="",AO$136=""),"",IFERROR(COUNTIFS('Employee Mapping'!$J$10:$J$2009,$A241,'Employee Mapping'!$K$10:$K$2009,AO$134,'Employee Mapping'!$L$10:$L$2009,AO$136)/COUNTA('Employee Mapping'!$G$10:$G$2009),""))</f>
        <v/>
      </c>
      <c r="AP241" s="57">
        <f>IF(OR($A241="",AP$136=""),"",IFERROR(COUNTIFS('Employee Mapping'!$J$10:$J$2009,$A241,'Employee Mapping'!$K$10:$K$2009,AP$134,'Employee Mapping'!$L$10:$L$2009,AP$136)/COUNTA('Employee Mapping'!$G$10:$G$2009),""))</f>
        <v/>
      </c>
      <c r="AQ241" s="57">
        <f>IF(OR($A241="",AQ$136=""),"",IFERROR(COUNTIFS('Employee Mapping'!$J$10:$J$2009,$A241,'Employee Mapping'!$K$10:$K$2009,AQ$134,'Employee Mapping'!$L$10:$L$2009,AQ$136)/COUNTA('Employee Mapping'!$G$10:$G$2009),""))</f>
        <v/>
      </c>
      <c r="AR241" s="57">
        <f>IF(OR($A241="",AR$136=""),"",IFERROR(COUNTIFS('Employee Mapping'!$J$10:$J$2009,$A241,'Employee Mapping'!$K$10:$K$2009,AR$134,'Employee Mapping'!$L$10:$L$2009,AR$136)/COUNTA('Employee Mapping'!$G$10:$G$2009),""))</f>
        <v/>
      </c>
      <c r="AS241" s="57">
        <f>IF(OR($A241="",AS$136=""),"",IFERROR(COUNTIFS('Employee Mapping'!$J$10:$J$2009,$A241,'Employee Mapping'!$K$10:$K$2009,AS$134,'Employee Mapping'!$L$10:$L$2009,AS$136)/COUNTA('Employee Mapping'!$G$10:$G$2009),""))</f>
        <v/>
      </c>
      <c r="AT241" s="57">
        <f>IF(OR($A241="",AT$136=""),"",IFERROR(COUNTIFS('Employee Mapping'!$J$10:$J$2009,$A241,'Employee Mapping'!$K$10:$K$2009,AT$134,'Employee Mapping'!$L$10:$L$2009,AT$136)/COUNTA('Employee Mapping'!$G$10:$G$2009),""))</f>
        <v/>
      </c>
      <c r="AU241" s="57">
        <f>IF(OR($A241="",AU$136=""),"",IFERROR(COUNTIFS('Employee Mapping'!$J$10:$J$2009,$A241,'Employee Mapping'!$K$10:$K$2009,AU$134,'Employee Mapping'!$L$10:$L$2009,AU$136)/COUNTA('Employee Mapping'!$G$10:$G$2009),""))</f>
        <v/>
      </c>
      <c r="AV241" s="57">
        <f>IF(OR($A241="",AV$136=""),"",IFERROR(COUNTIFS('Employee Mapping'!$J$10:$J$2009,$A241,'Employee Mapping'!$K$10:$K$2009,AV$134,'Employee Mapping'!$L$10:$L$2009,AV$136)/COUNTA('Employee Mapping'!$G$10:$G$2009),""))</f>
        <v/>
      </c>
      <c r="AW241" s="57">
        <f>IF(OR($A241="",AW$136=""),"",IFERROR(COUNTIFS('Employee Mapping'!$J$10:$J$2009,$A241,'Employee Mapping'!$K$10:$K$2009,AW$134,'Employee Mapping'!$L$10:$L$2009,AW$136)/COUNTA('Employee Mapping'!$G$10:$G$2009),""))</f>
        <v/>
      </c>
      <c r="AX241" s="57">
        <f>IF(OR($A241="",AX$136=""),"",IFERROR(COUNTIFS('Employee Mapping'!$J$10:$J$2009,$A241,'Employee Mapping'!$K$10:$K$2009,AX$134,'Employee Mapping'!$L$10:$L$2009,AX$136)/COUNTA('Employee Mapping'!$G$10:$G$2009),""))</f>
        <v/>
      </c>
      <c r="AY241" s="57">
        <f>IF(OR($A241="",AY$136=""),"",IFERROR(COUNTIFS('Employee Mapping'!$J$10:$J$2009,$A241,'Employee Mapping'!$K$10:$K$2009,AY$134,'Employee Mapping'!$L$10:$L$2009,AY$136)/COUNTA('Employee Mapping'!$G$10:$G$2009),""))</f>
        <v/>
      </c>
      <c r="AZ241" s="57">
        <f>IF(OR($A241="",AZ$136=""),"",IFERROR(COUNTIFS('Employee Mapping'!$J$10:$J$2009,$A241,'Employee Mapping'!$K$10:$K$2009,AZ$134,'Employee Mapping'!$L$10:$L$2009,AZ$136)/COUNTA('Employee Mapping'!$G$10:$G$2009),""))</f>
        <v/>
      </c>
      <c r="BA241" s="57">
        <f>IF(OR($A241="",BA$136=""),"",IFERROR(COUNTIFS('Employee Mapping'!$J$10:$J$2009,$A241,'Employee Mapping'!$K$10:$K$2009,BA$134,'Employee Mapping'!$L$10:$L$2009,BA$136)/COUNTA('Employee Mapping'!$G$10:$G$2009),""))</f>
        <v/>
      </c>
      <c r="BB241" s="57">
        <f>IF(OR($A241="",BB$136=""),"",IFERROR(COUNTIFS('Employee Mapping'!$J$10:$J$2009,$A241,'Employee Mapping'!$K$10:$K$2009,BB$134,'Employee Mapping'!$L$10:$L$2009,BB$136)/COUNTA('Employee Mapping'!$G$10:$G$2009),""))</f>
        <v/>
      </c>
      <c r="BC241" s="57">
        <f>IF(OR($A241="",BC$136=""),"",IFERROR(COUNTIFS('Employee Mapping'!$J$10:$J$2009,$A241,'Employee Mapping'!$K$10:$K$2009,BC$134,'Employee Mapping'!$L$10:$L$2009,BC$136)/COUNTA('Employee Mapping'!$G$10:$G$2009),""))</f>
        <v/>
      </c>
      <c r="BD241" s="57">
        <f>IF(OR($A241="",BD$136=""),"",IFERROR(COUNTIFS('Employee Mapping'!$J$10:$J$2009,$A241,'Employee Mapping'!$K$10:$K$2009,BD$134,'Employee Mapping'!$L$10:$L$2009,BD$136)/COUNTA('Employee Mapping'!$G$10:$G$2009),""))</f>
        <v/>
      </c>
      <c r="BE241" s="57">
        <f>IF(OR($A241="",BE$136=""),"",IFERROR(COUNTIFS('Employee Mapping'!$J$10:$J$2009,$A241,'Employee Mapping'!$K$10:$K$2009,BE$134,'Employee Mapping'!$L$10:$L$2009,BE$136)/COUNTA('Employee Mapping'!$G$10:$G$2009),""))</f>
        <v/>
      </c>
      <c r="BF241" s="57">
        <f>IF(OR($A241="",BF$136=""),"",IFERROR(COUNTIFS('Employee Mapping'!$J$10:$J$2009,$A241,'Employee Mapping'!$K$10:$K$2009,BF$134,'Employee Mapping'!$L$10:$L$2009,BF$136)/COUNTA('Employee Mapping'!$G$10:$G$2009),""))</f>
        <v/>
      </c>
      <c r="BG241" s="57">
        <f>IF(OR($A241="",BG$136=""),"",IFERROR(COUNTIFS('Employee Mapping'!$J$10:$J$2009,$A241,'Employee Mapping'!$K$10:$K$2009,BG$134,'Employee Mapping'!$L$10:$L$2009,BG$136)/COUNTA('Employee Mapping'!$G$10:$G$2009),""))</f>
        <v/>
      </c>
      <c r="BH241" s="57">
        <f>IF(OR($A241="",BH$136=""),"",IFERROR(COUNTIFS('Employee Mapping'!$J$10:$J$2009,$A241,'Employee Mapping'!$K$10:$K$2009,BH$134,'Employee Mapping'!$L$10:$L$2009,BH$136)/COUNTA('Employee Mapping'!$G$10:$G$2009),""))</f>
        <v/>
      </c>
      <c r="BI241" s="57">
        <f>IF(OR($A241="",BI$136=""),"",IFERROR(COUNTIFS('Employee Mapping'!$J$10:$J$2009,$A241,'Employee Mapping'!$K$10:$K$2009,BI$134,'Employee Mapping'!$L$10:$L$2009,BI$136)/COUNTA('Employee Mapping'!$G$10:$G$2009),""))</f>
        <v/>
      </c>
      <c r="BJ241" s="57">
        <f>IF(OR($A241="",BJ$136=""),"",IFERROR(COUNTIFS('Employee Mapping'!$J$10:$J$2009,$A241,'Employee Mapping'!$K$10:$K$2009,BJ$134,'Employee Mapping'!$L$10:$L$2009,BJ$136)/COUNTA('Employee Mapping'!$G$10:$G$2009),""))</f>
        <v/>
      </c>
      <c r="BK241" s="57">
        <f>IF(OR($A241="",BK$136=""),"",IFERROR(COUNTIFS('Employee Mapping'!$J$10:$J$2009,$A241,'Employee Mapping'!$K$10:$K$2009,BK$134,'Employee Mapping'!$L$10:$L$2009,BK$136)/COUNTA('Employee Mapping'!$G$10:$G$2009),""))</f>
        <v/>
      </c>
      <c r="BL241" s="57">
        <f>IF(OR($A241="",BL$136=""),"",IFERROR(COUNTIFS('Employee Mapping'!$J$10:$J$2009,$A241,'Employee Mapping'!$K$10:$K$2009,BL$134,'Employee Mapping'!$L$10:$L$2009,BL$136)/COUNTA('Employee Mapping'!$G$10:$G$2009),""))</f>
        <v/>
      </c>
      <c r="BM241" s="57">
        <f>IF(OR($A241="",BM$136=""),"",IFERROR(COUNTIFS('Employee Mapping'!$J$10:$J$2009,$A241,'Employee Mapping'!$K$10:$K$2009,BM$134,'Employee Mapping'!$L$10:$L$2009,BM$136)/COUNTA('Employee Mapping'!$G$10:$G$2009),""))</f>
        <v/>
      </c>
      <c r="BN241" s="57">
        <f>IF(OR($A241="",BN$136=""),"",IFERROR(COUNTIFS('Employee Mapping'!$J$10:$J$2009,$A241,'Employee Mapping'!$K$10:$K$2009,BN$134,'Employee Mapping'!$L$10:$L$2009,BN$136)/COUNTA('Employee Mapping'!$G$10:$G$2009),""))</f>
        <v/>
      </c>
      <c r="BO241" s="57">
        <f>IF(OR($A241="",BO$136=""),"",IFERROR(COUNTIFS('Employee Mapping'!$J$10:$J$2009,$A241,'Employee Mapping'!$K$10:$K$2009,BO$134,'Employee Mapping'!$L$10:$L$2009,BO$136)/COUNTA('Employee Mapping'!$G$10:$G$2009),""))</f>
        <v/>
      </c>
      <c r="BP241" s="57">
        <f>IF(OR($A241="",BP$136=""),"",IFERROR(COUNTIFS('Employee Mapping'!$J$10:$J$2009,$A241,'Employee Mapping'!$K$10:$K$2009,BP$134,'Employee Mapping'!$L$10:$L$2009,BP$136)/COUNTA('Employee Mapping'!$G$10:$G$2009),""))</f>
        <v/>
      </c>
      <c r="BQ241" s="57">
        <f>IF(OR($A241="",BQ$136=""),"",IFERROR(COUNTIFS('Employee Mapping'!$J$10:$J$2009,$A241,'Employee Mapping'!$K$10:$K$2009,BQ$134,'Employee Mapping'!$L$10:$L$2009,BQ$136)/COUNTA('Employee Mapping'!$G$10:$G$2009),""))</f>
        <v/>
      </c>
      <c r="BR241" s="57">
        <f>IF(OR($A241="",BR$136=""),"",IFERROR(COUNTIFS('Employee Mapping'!$J$10:$J$2009,$A241,'Employee Mapping'!$K$10:$K$2009,BR$134,'Employee Mapping'!$L$10:$L$2009,BR$136)/COUNTA('Employee Mapping'!$G$10:$G$2009),""))</f>
        <v/>
      </c>
      <c r="BS241" s="57">
        <f>IF(OR($A241="",BS$136=""),"",IFERROR(COUNTIFS('Employee Mapping'!$J$10:$J$2009,$A241,'Employee Mapping'!$K$10:$K$2009,BS$134,'Employee Mapping'!$L$10:$L$2009,BS$136)/COUNTA('Employee Mapping'!$G$10:$G$2009),""))</f>
        <v/>
      </c>
      <c r="BT241" s="57">
        <f>IF(OR($A241="",BT$136=""),"",IFERROR(COUNTIFS('Employee Mapping'!$J$10:$J$2009,$A241,'Employee Mapping'!$K$10:$K$2009,BT$134,'Employee Mapping'!$L$10:$L$2009,BT$136)/COUNTA('Employee Mapping'!$G$10:$G$2009),""))</f>
        <v/>
      </c>
      <c r="BU241" s="57">
        <f>IF(OR($A241="",BU$136=""),"",IFERROR(COUNTIFS('Employee Mapping'!$J$10:$J$2009,$A241,'Employee Mapping'!$K$10:$K$2009,BU$134,'Employee Mapping'!$L$10:$L$2009,BU$136)/COUNTA('Employee Mapping'!$G$10:$G$2009),""))</f>
        <v/>
      </c>
      <c r="BV241" s="57">
        <f>IF(OR($A241="",BV$136=""),"",IFERROR(COUNTIFS('Employee Mapping'!$J$10:$J$2009,$A241,'Employee Mapping'!$K$10:$K$2009,BV$134,'Employee Mapping'!$L$10:$L$2009,BV$136)/COUNTA('Employee Mapping'!$G$10:$G$2009),""))</f>
        <v/>
      </c>
      <c r="BW241" s="57">
        <f>IF(OR($A241="",BW$136=""),"",IFERROR(COUNTIFS('Employee Mapping'!$J$10:$J$2009,$A241,'Employee Mapping'!$K$10:$K$2009,BW$134,'Employee Mapping'!$L$10:$L$2009,BW$136)/COUNTA('Employee Mapping'!$G$10:$G$2009),""))</f>
        <v/>
      </c>
      <c r="BX241" s="57">
        <f>IF(OR($A241="",BX$136=""),"",IFERROR(COUNTIFS('Employee Mapping'!$J$10:$J$2009,$A241,'Employee Mapping'!$K$10:$K$2009,BX$134,'Employee Mapping'!$L$10:$L$2009,BX$136)/COUNTA('Employee Mapping'!$G$10:$G$2009),""))</f>
        <v/>
      </c>
      <c r="BY241" s="57">
        <f>IF(OR($A241="",BY$136=""),"",IFERROR(COUNTIFS('Employee Mapping'!$J$10:$J$2009,$A241,'Employee Mapping'!$K$10:$K$2009,BY$134,'Employee Mapping'!$L$10:$L$2009,BY$136)/COUNTA('Employee Mapping'!$G$10:$G$2009),""))</f>
        <v/>
      </c>
      <c r="BZ241" s="57">
        <f>IF(OR($A241="",BZ$136=""),"",IFERROR(COUNTIFS('Employee Mapping'!$J$10:$J$2009,$A241,'Employee Mapping'!$K$10:$K$2009,BZ$134,'Employee Mapping'!$L$10:$L$2009,BZ$136)/COUNTA('Employee Mapping'!$G$10:$G$2009),""))</f>
        <v/>
      </c>
      <c r="CA241" s="57">
        <f>IF(OR($A241="",CA$136=""),"",IFERROR(COUNTIFS('Employee Mapping'!$J$10:$J$2009,$A241,'Employee Mapping'!$K$10:$K$2009,CA$134,'Employee Mapping'!$L$10:$L$2009,CA$136)/COUNTA('Employee Mapping'!$G$10:$G$2009),""))</f>
        <v/>
      </c>
      <c r="CB241" s="57">
        <f>IF(OR($A241="",CB$136=""),"",IFERROR(COUNTIFS('Employee Mapping'!$J$10:$J$2009,$A241,'Employee Mapping'!$K$10:$K$2009,CB$134,'Employee Mapping'!$L$10:$L$2009,CB$136)/COUNTA('Employee Mapping'!$G$10:$G$2009),""))</f>
        <v/>
      </c>
      <c r="CC241" s="57">
        <f>IF(OR($A241="",CC$136=""),"",IFERROR(COUNTIFS('Employee Mapping'!$J$10:$J$2009,$A241,'Employee Mapping'!$K$10:$K$2009,CC$134,'Employee Mapping'!$L$10:$L$2009,CC$136)/COUNTA('Employee Mapping'!$G$10:$G$2009),""))</f>
        <v/>
      </c>
      <c r="CD241" s="57">
        <f>IF(OR($A241="",CD$136=""),"",IFERROR(COUNTIFS('Employee Mapping'!$J$10:$J$2009,$A241,'Employee Mapping'!$K$10:$K$2009,CD$134,'Employee Mapping'!$L$10:$L$2009,CD$136)/COUNTA('Employee Mapping'!$G$10:$G$2009),""))</f>
        <v/>
      </c>
      <c r="CE241" s="57">
        <f>IF(OR($A241="",CE$136=""),"",IFERROR(COUNTIFS('Employee Mapping'!$J$10:$J$2009,$A241,'Employee Mapping'!$K$10:$K$2009,CE$134,'Employee Mapping'!$L$10:$L$2009,CE$136)/COUNTA('Employee Mapping'!$G$10:$G$2009),""))</f>
        <v/>
      </c>
      <c r="CF241" s="57">
        <f>IF(OR($A241="",CF$136=""),"",IFERROR(COUNTIFS('Employee Mapping'!$J$10:$J$2009,$A241,'Employee Mapping'!$K$10:$K$2009,CF$134,'Employee Mapping'!$L$10:$L$2009,CF$136)/COUNTA('Employee Mapping'!$G$10:$G$2009),""))</f>
        <v/>
      </c>
      <c r="CG241" s="57">
        <f>IF(OR($A241="",CG$136=""),"",IFERROR(COUNTIFS('Employee Mapping'!$J$10:$J$2009,$A241,'Employee Mapping'!$K$10:$K$2009,CG$134,'Employee Mapping'!$L$10:$L$2009,CG$136)/COUNTA('Employee Mapping'!$G$10:$G$2009),""))</f>
        <v/>
      </c>
      <c r="CH241" s="57">
        <f>IF(OR($A241="",CH$136=""),"",IFERROR(COUNTIFS('Employee Mapping'!$J$10:$J$2009,$A241,'Employee Mapping'!$K$10:$K$2009,CH$134,'Employee Mapping'!$L$10:$L$2009,CH$136)/COUNTA('Employee Mapping'!$G$10:$G$2009),""))</f>
        <v/>
      </c>
      <c r="CI241" s="57">
        <f>IF(OR($A241="",CI$136=""),"",IFERROR(COUNTIFS('Employee Mapping'!$J$10:$J$2009,$A241,'Employee Mapping'!$K$10:$K$2009,CI$134,'Employee Mapping'!$L$10:$L$2009,CI$136)/COUNTA('Employee Mapping'!$G$10:$G$2009),""))</f>
        <v/>
      </c>
      <c r="CJ241" s="57">
        <f>IF(OR($A241="",CJ$136=""),"",IFERROR(COUNTIFS('Employee Mapping'!$J$10:$J$2009,$A241,'Employee Mapping'!$K$10:$K$2009,CJ$134,'Employee Mapping'!$L$10:$L$2009,CJ$136)/COUNTA('Employee Mapping'!$G$10:$G$2009),""))</f>
        <v/>
      </c>
      <c r="CK241" s="57">
        <f>IF(OR($A241="",CK$136=""),"",IFERROR(COUNTIFS('Employee Mapping'!$J$10:$J$2009,$A241,'Employee Mapping'!$K$10:$K$2009,CK$134,'Employee Mapping'!$L$10:$L$2009,CK$136)/COUNTA('Employee Mapping'!$G$10:$G$2009),""))</f>
        <v/>
      </c>
      <c r="CL241" s="57">
        <f>IF(OR($A241="",CL$136=""),"",IFERROR(COUNTIFS('Employee Mapping'!$J$10:$J$2009,$A241,'Employee Mapping'!$K$10:$K$2009,CL$134,'Employee Mapping'!$L$10:$L$2009,CL$136)/COUNTA('Employee Mapping'!$G$10:$G$2009),""))</f>
        <v/>
      </c>
      <c r="CM241" s="57">
        <f>IF(OR($A241="",CM$136=""),"",IFERROR(COUNTIFS('Employee Mapping'!$J$10:$J$2009,$A241,'Employee Mapping'!$K$10:$K$2009,CM$134,'Employee Mapping'!$L$10:$L$2009,CM$136)/COUNTA('Employee Mapping'!$G$10:$G$2009),""))</f>
        <v/>
      </c>
      <c r="CN241" s="57">
        <f>IF(OR($A241="",CN$136=""),"",IFERROR(COUNTIFS('Employee Mapping'!$J$10:$J$2009,$A241,'Employee Mapping'!$K$10:$K$2009,CN$134,'Employee Mapping'!$L$10:$L$2009,CN$136)/COUNTA('Employee Mapping'!$G$10:$G$2009),""))</f>
        <v/>
      </c>
      <c r="CO241" s="57">
        <f>IF(OR($A241="",CO$136=""),"",IFERROR(COUNTIFS('Employee Mapping'!$J$10:$J$2009,$A241,'Employee Mapping'!$K$10:$K$2009,CO$134,'Employee Mapping'!$L$10:$L$2009,CO$136)/COUNTA('Employee Mapping'!$G$10:$G$2009),""))</f>
        <v/>
      </c>
      <c r="CP241" s="57">
        <f>IF(OR($A241="",CP$136=""),"",IFERROR(COUNTIFS('Employee Mapping'!$J$10:$J$2009,$A241,'Employee Mapping'!$K$10:$K$2009,CP$134,'Employee Mapping'!$L$10:$L$2009,CP$136)/COUNTA('Employee Mapping'!$G$10:$G$2009),""))</f>
        <v/>
      </c>
      <c r="CQ241" s="57">
        <f>IF(OR($A241="",CQ$136=""),"",IFERROR(COUNTIFS('Employee Mapping'!$J$10:$J$2009,$A241,'Employee Mapping'!$K$10:$K$2009,CQ$134,'Employee Mapping'!$L$10:$L$2009,CQ$136)/COUNTA('Employee Mapping'!$G$10:$G$2009),""))</f>
        <v/>
      </c>
      <c r="CR241" s="57">
        <f>IF(OR($A241="",CR$136=""),"",IFERROR(COUNTIFS('Employee Mapping'!$J$10:$J$2009,$A241,'Employee Mapping'!$K$10:$K$2009,CR$134,'Employee Mapping'!$L$10:$L$2009,CR$136)/COUNTA('Employee Mapping'!$G$10:$G$2009),""))</f>
        <v/>
      </c>
      <c r="CS241" s="57">
        <f>IF(OR($A241="",CS$136=""),"",IFERROR(COUNTIFS('Employee Mapping'!$J$10:$J$2009,$A241,'Employee Mapping'!$K$10:$K$2009,CS$134,'Employee Mapping'!$L$10:$L$2009,CS$136)/COUNTA('Employee Mapping'!$G$10:$G$2009),""))</f>
        <v/>
      </c>
      <c r="CT241" s="57">
        <f>IF(OR($A241="",CT$136=""),"",IFERROR(COUNTIFS('Employee Mapping'!$J$10:$J$2009,$A241,'Employee Mapping'!$K$10:$K$2009,CT$134,'Employee Mapping'!$L$10:$L$2009,CT$136)/COUNTA('Employee Mapping'!$G$10:$G$2009),""))</f>
        <v/>
      </c>
      <c r="CU241" s="58">
        <f>IF($A241="","",SUM(C241:CT241))</f>
        <v/>
      </c>
    </row>
    <row r="242">
      <c r="A242">
        <f>IF(SETUP!$C253="","",SETUP!$C253)</f>
        <v/>
      </c>
      <c r="B242" s="9">
        <f>IF(SETUP!$C253="","",SETUP!$B253&amp;" / "&amp;SETUP!$D253)</f>
        <v/>
      </c>
      <c r="C242" s="57">
        <f>IF(OR($A242="",C$136=""),"",IFERROR(COUNTIFS('Employee Mapping'!$J$10:$J$2009,$A242,'Employee Mapping'!$K$10:$K$2009,C$134,'Employee Mapping'!$L$10:$L$2009,C$136)/COUNTA('Employee Mapping'!$G$10:$G$2009),""))</f>
        <v/>
      </c>
      <c r="D242" s="57">
        <f>IF(OR($A242="",D$136=""),"",IFERROR(COUNTIFS('Employee Mapping'!$J$10:$J$2009,$A242,'Employee Mapping'!$K$10:$K$2009,D$134,'Employee Mapping'!$L$10:$L$2009,D$136)/COUNTA('Employee Mapping'!$G$10:$G$2009),""))</f>
        <v/>
      </c>
      <c r="E242" s="57">
        <f>IF(OR($A242="",E$136=""),"",IFERROR(COUNTIFS('Employee Mapping'!$J$10:$J$2009,$A242,'Employee Mapping'!$K$10:$K$2009,E$134,'Employee Mapping'!$L$10:$L$2009,E$136)/COUNTA('Employee Mapping'!$G$10:$G$2009),""))</f>
        <v/>
      </c>
      <c r="F242" s="57">
        <f>IF(OR($A242="",F$136=""),"",IFERROR(COUNTIFS('Employee Mapping'!$J$10:$J$2009,$A242,'Employee Mapping'!$K$10:$K$2009,F$134,'Employee Mapping'!$L$10:$L$2009,F$136)/COUNTA('Employee Mapping'!$G$10:$G$2009),""))</f>
        <v/>
      </c>
      <c r="G242" s="57">
        <f>IF(OR($A242="",G$136=""),"",IFERROR(COUNTIFS('Employee Mapping'!$J$10:$J$2009,$A242,'Employee Mapping'!$K$10:$K$2009,G$134,'Employee Mapping'!$L$10:$L$2009,G$136)/COUNTA('Employee Mapping'!$G$10:$G$2009),""))</f>
        <v/>
      </c>
      <c r="H242" s="57">
        <f>IF(OR($A242="",H$136=""),"",IFERROR(COUNTIFS('Employee Mapping'!$J$10:$J$2009,$A242,'Employee Mapping'!$K$10:$K$2009,H$134,'Employee Mapping'!$L$10:$L$2009,H$136)/COUNTA('Employee Mapping'!$G$10:$G$2009),""))</f>
        <v/>
      </c>
      <c r="I242" s="57">
        <f>IF(OR($A242="",I$136=""),"",IFERROR(COUNTIFS('Employee Mapping'!$J$10:$J$2009,$A242,'Employee Mapping'!$K$10:$K$2009,I$134,'Employee Mapping'!$L$10:$L$2009,I$136)/COUNTA('Employee Mapping'!$G$10:$G$2009),""))</f>
        <v/>
      </c>
      <c r="J242" s="57">
        <f>IF(OR($A242="",J$136=""),"",IFERROR(COUNTIFS('Employee Mapping'!$J$10:$J$2009,$A242,'Employee Mapping'!$K$10:$K$2009,J$134,'Employee Mapping'!$L$10:$L$2009,J$136)/COUNTA('Employee Mapping'!$G$10:$G$2009),""))</f>
        <v/>
      </c>
      <c r="K242" s="57">
        <f>IF(OR($A242="",K$136=""),"",IFERROR(COUNTIFS('Employee Mapping'!$J$10:$J$2009,$A242,'Employee Mapping'!$K$10:$K$2009,K$134,'Employee Mapping'!$L$10:$L$2009,K$136)/COUNTA('Employee Mapping'!$G$10:$G$2009),""))</f>
        <v/>
      </c>
      <c r="L242" s="57">
        <f>IF(OR($A242="",L$136=""),"",IFERROR(COUNTIFS('Employee Mapping'!$J$10:$J$2009,$A242,'Employee Mapping'!$K$10:$K$2009,L$134,'Employee Mapping'!$L$10:$L$2009,L$136)/COUNTA('Employee Mapping'!$G$10:$G$2009),""))</f>
        <v/>
      </c>
      <c r="M242" s="57">
        <f>IF(OR($A242="",M$136=""),"",IFERROR(COUNTIFS('Employee Mapping'!$J$10:$J$2009,$A242,'Employee Mapping'!$K$10:$K$2009,M$134,'Employee Mapping'!$L$10:$L$2009,M$136)/COUNTA('Employee Mapping'!$G$10:$G$2009),""))</f>
        <v/>
      </c>
      <c r="N242" s="57">
        <f>IF(OR($A242="",N$136=""),"",IFERROR(COUNTIFS('Employee Mapping'!$J$10:$J$2009,$A242,'Employee Mapping'!$K$10:$K$2009,N$134,'Employee Mapping'!$L$10:$L$2009,N$136)/COUNTA('Employee Mapping'!$G$10:$G$2009),""))</f>
        <v/>
      </c>
      <c r="O242" s="57">
        <f>IF(OR($A242="",O$136=""),"",IFERROR(COUNTIFS('Employee Mapping'!$J$10:$J$2009,$A242,'Employee Mapping'!$K$10:$K$2009,O$134,'Employee Mapping'!$L$10:$L$2009,O$136)/COUNTA('Employee Mapping'!$G$10:$G$2009),""))</f>
        <v/>
      </c>
      <c r="P242" s="57">
        <f>IF(OR($A242="",P$136=""),"",IFERROR(COUNTIFS('Employee Mapping'!$J$10:$J$2009,$A242,'Employee Mapping'!$K$10:$K$2009,P$134,'Employee Mapping'!$L$10:$L$2009,P$136)/COUNTA('Employee Mapping'!$G$10:$G$2009),""))</f>
        <v/>
      </c>
      <c r="Q242" s="57">
        <f>IF(OR($A242="",Q$136=""),"",IFERROR(COUNTIFS('Employee Mapping'!$J$10:$J$2009,$A242,'Employee Mapping'!$K$10:$K$2009,Q$134,'Employee Mapping'!$L$10:$L$2009,Q$136)/COUNTA('Employee Mapping'!$G$10:$G$2009),""))</f>
        <v/>
      </c>
      <c r="R242" s="57">
        <f>IF(OR($A242="",R$136=""),"",IFERROR(COUNTIFS('Employee Mapping'!$J$10:$J$2009,$A242,'Employee Mapping'!$K$10:$K$2009,R$134,'Employee Mapping'!$L$10:$L$2009,R$136)/COUNTA('Employee Mapping'!$G$10:$G$2009),""))</f>
        <v/>
      </c>
      <c r="S242" s="57">
        <f>IF(OR($A242="",S$136=""),"",IFERROR(COUNTIFS('Employee Mapping'!$J$10:$J$2009,$A242,'Employee Mapping'!$K$10:$K$2009,S$134,'Employee Mapping'!$L$10:$L$2009,S$136)/COUNTA('Employee Mapping'!$G$10:$G$2009),""))</f>
        <v/>
      </c>
      <c r="T242" s="57">
        <f>IF(OR($A242="",T$136=""),"",IFERROR(COUNTIFS('Employee Mapping'!$J$10:$J$2009,$A242,'Employee Mapping'!$K$10:$K$2009,T$134,'Employee Mapping'!$L$10:$L$2009,T$136)/COUNTA('Employee Mapping'!$G$10:$G$2009),""))</f>
        <v/>
      </c>
      <c r="U242" s="57">
        <f>IF(OR($A242="",U$136=""),"",IFERROR(COUNTIFS('Employee Mapping'!$J$10:$J$2009,$A242,'Employee Mapping'!$K$10:$K$2009,U$134,'Employee Mapping'!$L$10:$L$2009,U$136)/COUNTA('Employee Mapping'!$G$10:$G$2009),""))</f>
        <v/>
      </c>
      <c r="V242" s="57">
        <f>IF(OR($A242="",V$136=""),"",IFERROR(COUNTIFS('Employee Mapping'!$J$10:$J$2009,$A242,'Employee Mapping'!$K$10:$K$2009,V$134,'Employee Mapping'!$L$10:$L$2009,V$136)/COUNTA('Employee Mapping'!$G$10:$G$2009),""))</f>
        <v/>
      </c>
      <c r="W242" s="57">
        <f>IF(OR($A242="",W$136=""),"",IFERROR(COUNTIFS('Employee Mapping'!$J$10:$J$2009,$A242,'Employee Mapping'!$K$10:$K$2009,W$134,'Employee Mapping'!$L$10:$L$2009,W$136)/COUNTA('Employee Mapping'!$G$10:$G$2009),""))</f>
        <v/>
      </c>
      <c r="X242" s="57">
        <f>IF(OR($A242="",X$136=""),"",IFERROR(COUNTIFS('Employee Mapping'!$J$10:$J$2009,$A242,'Employee Mapping'!$K$10:$K$2009,X$134,'Employee Mapping'!$L$10:$L$2009,X$136)/COUNTA('Employee Mapping'!$G$10:$G$2009),""))</f>
        <v/>
      </c>
      <c r="Y242" s="57">
        <f>IF(OR($A242="",Y$136=""),"",IFERROR(COUNTIFS('Employee Mapping'!$J$10:$J$2009,$A242,'Employee Mapping'!$K$10:$K$2009,Y$134,'Employee Mapping'!$L$10:$L$2009,Y$136)/COUNTA('Employee Mapping'!$G$10:$G$2009),""))</f>
        <v/>
      </c>
      <c r="Z242" s="57">
        <f>IF(OR($A242="",Z$136=""),"",IFERROR(COUNTIFS('Employee Mapping'!$J$10:$J$2009,$A242,'Employee Mapping'!$K$10:$K$2009,Z$134,'Employee Mapping'!$L$10:$L$2009,Z$136)/COUNTA('Employee Mapping'!$G$10:$G$2009),""))</f>
        <v/>
      </c>
      <c r="AA242" s="57">
        <f>IF(OR($A242="",AA$136=""),"",IFERROR(COUNTIFS('Employee Mapping'!$J$10:$J$2009,$A242,'Employee Mapping'!$K$10:$K$2009,AA$134,'Employee Mapping'!$L$10:$L$2009,AA$136)/COUNTA('Employee Mapping'!$G$10:$G$2009),""))</f>
        <v/>
      </c>
      <c r="AB242" s="57">
        <f>IF(OR($A242="",AB$136=""),"",IFERROR(COUNTIFS('Employee Mapping'!$J$10:$J$2009,$A242,'Employee Mapping'!$K$10:$K$2009,AB$134,'Employee Mapping'!$L$10:$L$2009,AB$136)/COUNTA('Employee Mapping'!$G$10:$G$2009),""))</f>
        <v/>
      </c>
      <c r="AC242" s="57">
        <f>IF(OR($A242="",AC$136=""),"",IFERROR(COUNTIFS('Employee Mapping'!$J$10:$J$2009,$A242,'Employee Mapping'!$K$10:$K$2009,AC$134,'Employee Mapping'!$L$10:$L$2009,AC$136)/COUNTA('Employee Mapping'!$G$10:$G$2009),""))</f>
        <v/>
      </c>
      <c r="AD242" s="57">
        <f>IF(OR($A242="",AD$136=""),"",IFERROR(COUNTIFS('Employee Mapping'!$J$10:$J$2009,$A242,'Employee Mapping'!$K$10:$K$2009,AD$134,'Employee Mapping'!$L$10:$L$2009,AD$136)/COUNTA('Employee Mapping'!$G$10:$G$2009),""))</f>
        <v/>
      </c>
      <c r="AE242" s="57">
        <f>IF(OR($A242="",AE$136=""),"",IFERROR(COUNTIFS('Employee Mapping'!$J$10:$J$2009,$A242,'Employee Mapping'!$K$10:$K$2009,AE$134,'Employee Mapping'!$L$10:$L$2009,AE$136)/COUNTA('Employee Mapping'!$G$10:$G$2009),""))</f>
        <v/>
      </c>
      <c r="AF242" s="57">
        <f>IF(OR($A242="",AF$136=""),"",IFERROR(COUNTIFS('Employee Mapping'!$J$10:$J$2009,$A242,'Employee Mapping'!$K$10:$K$2009,AF$134,'Employee Mapping'!$L$10:$L$2009,AF$136)/COUNTA('Employee Mapping'!$G$10:$G$2009),""))</f>
        <v/>
      </c>
      <c r="AG242" s="57">
        <f>IF(OR($A242="",AG$136=""),"",IFERROR(COUNTIFS('Employee Mapping'!$J$10:$J$2009,$A242,'Employee Mapping'!$K$10:$K$2009,AG$134,'Employee Mapping'!$L$10:$L$2009,AG$136)/COUNTA('Employee Mapping'!$G$10:$G$2009),""))</f>
        <v/>
      </c>
      <c r="AH242" s="57">
        <f>IF(OR($A242="",AH$136=""),"",IFERROR(COUNTIFS('Employee Mapping'!$J$10:$J$2009,$A242,'Employee Mapping'!$K$10:$K$2009,AH$134,'Employee Mapping'!$L$10:$L$2009,AH$136)/COUNTA('Employee Mapping'!$G$10:$G$2009),""))</f>
        <v/>
      </c>
      <c r="AI242" s="57">
        <f>IF(OR($A242="",AI$136=""),"",IFERROR(COUNTIFS('Employee Mapping'!$J$10:$J$2009,$A242,'Employee Mapping'!$K$10:$K$2009,AI$134,'Employee Mapping'!$L$10:$L$2009,AI$136)/COUNTA('Employee Mapping'!$G$10:$G$2009),""))</f>
        <v/>
      </c>
      <c r="AJ242" s="57">
        <f>IF(OR($A242="",AJ$136=""),"",IFERROR(COUNTIFS('Employee Mapping'!$J$10:$J$2009,$A242,'Employee Mapping'!$K$10:$K$2009,AJ$134,'Employee Mapping'!$L$10:$L$2009,AJ$136)/COUNTA('Employee Mapping'!$G$10:$G$2009),""))</f>
        <v/>
      </c>
      <c r="AK242" s="57">
        <f>IF(OR($A242="",AK$136=""),"",IFERROR(COUNTIFS('Employee Mapping'!$J$10:$J$2009,$A242,'Employee Mapping'!$K$10:$K$2009,AK$134,'Employee Mapping'!$L$10:$L$2009,AK$136)/COUNTA('Employee Mapping'!$G$10:$G$2009),""))</f>
        <v/>
      </c>
      <c r="AL242" s="57">
        <f>IF(OR($A242="",AL$136=""),"",IFERROR(COUNTIFS('Employee Mapping'!$J$10:$J$2009,$A242,'Employee Mapping'!$K$10:$K$2009,AL$134,'Employee Mapping'!$L$10:$L$2009,AL$136)/COUNTA('Employee Mapping'!$G$10:$G$2009),""))</f>
        <v/>
      </c>
      <c r="AM242" s="57">
        <f>IF(OR($A242="",AM$136=""),"",IFERROR(COUNTIFS('Employee Mapping'!$J$10:$J$2009,$A242,'Employee Mapping'!$K$10:$K$2009,AM$134,'Employee Mapping'!$L$10:$L$2009,AM$136)/COUNTA('Employee Mapping'!$G$10:$G$2009),""))</f>
        <v/>
      </c>
      <c r="AN242" s="57">
        <f>IF(OR($A242="",AN$136=""),"",IFERROR(COUNTIFS('Employee Mapping'!$J$10:$J$2009,$A242,'Employee Mapping'!$K$10:$K$2009,AN$134,'Employee Mapping'!$L$10:$L$2009,AN$136)/COUNTA('Employee Mapping'!$G$10:$G$2009),""))</f>
        <v/>
      </c>
      <c r="AO242" s="57">
        <f>IF(OR($A242="",AO$136=""),"",IFERROR(COUNTIFS('Employee Mapping'!$J$10:$J$2009,$A242,'Employee Mapping'!$K$10:$K$2009,AO$134,'Employee Mapping'!$L$10:$L$2009,AO$136)/COUNTA('Employee Mapping'!$G$10:$G$2009),""))</f>
        <v/>
      </c>
      <c r="AP242" s="57">
        <f>IF(OR($A242="",AP$136=""),"",IFERROR(COUNTIFS('Employee Mapping'!$J$10:$J$2009,$A242,'Employee Mapping'!$K$10:$K$2009,AP$134,'Employee Mapping'!$L$10:$L$2009,AP$136)/COUNTA('Employee Mapping'!$G$10:$G$2009),""))</f>
        <v/>
      </c>
      <c r="AQ242" s="57">
        <f>IF(OR($A242="",AQ$136=""),"",IFERROR(COUNTIFS('Employee Mapping'!$J$10:$J$2009,$A242,'Employee Mapping'!$K$10:$K$2009,AQ$134,'Employee Mapping'!$L$10:$L$2009,AQ$136)/COUNTA('Employee Mapping'!$G$10:$G$2009),""))</f>
        <v/>
      </c>
      <c r="AR242" s="57">
        <f>IF(OR($A242="",AR$136=""),"",IFERROR(COUNTIFS('Employee Mapping'!$J$10:$J$2009,$A242,'Employee Mapping'!$K$10:$K$2009,AR$134,'Employee Mapping'!$L$10:$L$2009,AR$136)/COUNTA('Employee Mapping'!$G$10:$G$2009),""))</f>
        <v/>
      </c>
      <c r="AS242" s="57">
        <f>IF(OR($A242="",AS$136=""),"",IFERROR(COUNTIFS('Employee Mapping'!$J$10:$J$2009,$A242,'Employee Mapping'!$K$10:$K$2009,AS$134,'Employee Mapping'!$L$10:$L$2009,AS$136)/COUNTA('Employee Mapping'!$G$10:$G$2009),""))</f>
        <v/>
      </c>
      <c r="AT242" s="57">
        <f>IF(OR($A242="",AT$136=""),"",IFERROR(COUNTIFS('Employee Mapping'!$J$10:$J$2009,$A242,'Employee Mapping'!$K$10:$K$2009,AT$134,'Employee Mapping'!$L$10:$L$2009,AT$136)/COUNTA('Employee Mapping'!$G$10:$G$2009),""))</f>
        <v/>
      </c>
      <c r="AU242" s="57">
        <f>IF(OR($A242="",AU$136=""),"",IFERROR(COUNTIFS('Employee Mapping'!$J$10:$J$2009,$A242,'Employee Mapping'!$K$10:$K$2009,AU$134,'Employee Mapping'!$L$10:$L$2009,AU$136)/COUNTA('Employee Mapping'!$G$10:$G$2009),""))</f>
        <v/>
      </c>
      <c r="AV242" s="57">
        <f>IF(OR($A242="",AV$136=""),"",IFERROR(COUNTIFS('Employee Mapping'!$J$10:$J$2009,$A242,'Employee Mapping'!$K$10:$K$2009,AV$134,'Employee Mapping'!$L$10:$L$2009,AV$136)/COUNTA('Employee Mapping'!$G$10:$G$2009),""))</f>
        <v/>
      </c>
      <c r="AW242" s="57">
        <f>IF(OR($A242="",AW$136=""),"",IFERROR(COUNTIFS('Employee Mapping'!$J$10:$J$2009,$A242,'Employee Mapping'!$K$10:$K$2009,AW$134,'Employee Mapping'!$L$10:$L$2009,AW$136)/COUNTA('Employee Mapping'!$G$10:$G$2009),""))</f>
        <v/>
      </c>
      <c r="AX242" s="57">
        <f>IF(OR($A242="",AX$136=""),"",IFERROR(COUNTIFS('Employee Mapping'!$J$10:$J$2009,$A242,'Employee Mapping'!$K$10:$K$2009,AX$134,'Employee Mapping'!$L$10:$L$2009,AX$136)/COUNTA('Employee Mapping'!$G$10:$G$2009),""))</f>
        <v/>
      </c>
      <c r="AY242" s="57">
        <f>IF(OR($A242="",AY$136=""),"",IFERROR(COUNTIFS('Employee Mapping'!$J$10:$J$2009,$A242,'Employee Mapping'!$K$10:$K$2009,AY$134,'Employee Mapping'!$L$10:$L$2009,AY$136)/COUNTA('Employee Mapping'!$G$10:$G$2009),""))</f>
        <v/>
      </c>
      <c r="AZ242" s="57">
        <f>IF(OR($A242="",AZ$136=""),"",IFERROR(COUNTIFS('Employee Mapping'!$J$10:$J$2009,$A242,'Employee Mapping'!$K$10:$K$2009,AZ$134,'Employee Mapping'!$L$10:$L$2009,AZ$136)/COUNTA('Employee Mapping'!$G$10:$G$2009),""))</f>
        <v/>
      </c>
      <c r="BA242" s="57">
        <f>IF(OR($A242="",BA$136=""),"",IFERROR(COUNTIFS('Employee Mapping'!$J$10:$J$2009,$A242,'Employee Mapping'!$K$10:$K$2009,BA$134,'Employee Mapping'!$L$10:$L$2009,BA$136)/COUNTA('Employee Mapping'!$G$10:$G$2009),""))</f>
        <v/>
      </c>
      <c r="BB242" s="57">
        <f>IF(OR($A242="",BB$136=""),"",IFERROR(COUNTIFS('Employee Mapping'!$J$10:$J$2009,$A242,'Employee Mapping'!$K$10:$K$2009,BB$134,'Employee Mapping'!$L$10:$L$2009,BB$136)/COUNTA('Employee Mapping'!$G$10:$G$2009),""))</f>
        <v/>
      </c>
      <c r="BC242" s="57">
        <f>IF(OR($A242="",BC$136=""),"",IFERROR(COUNTIFS('Employee Mapping'!$J$10:$J$2009,$A242,'Employee Mapping'!$K$10:$K$2009,BC$134,'Employee Mapping'!$L$10:$L$2009,BC$136)/COUNTA('Employee Mapping'!$G$10:$G$2009),""))</f>
        <v/>
      </c>
      <c r="BD242" s="57">
        <f>IF(OR($A242="",BD$136=""),"",IFERROR(COUNTIFS('Employee Mapping'!$J$10:$J$2009,$A242,'Employee Mapping'!$K$10:$K$2009,BD$134,'Employee Mapping'!$L$10:$L$2009,BD$136)/COUNTA('Employee Mapping'!$G$10:$G$2009),""))</f>
        <v/>
      </c>
      <c r="BE242" s="57">
        <f>IF(OR($A242="",BE$136=""),"",IFERROR(COUNTIFS('Employee Mapping'!$J$10:$J$2009,$A242,'Employee Mapping'!$K$10:$K$2009,BE$134,'Employee Mapping'!$L$10:$L$2009,BE$136)/COUNTA('Employee Mapping'!$G$10:$G$2009),""))</f>
        <v/>
      </c>
      <c r="BF242" s="57">
        <f>IF(OR($A242="",BF$136=""),"",IFERROR(COUNTIFS('Employee Mapping'!$J$10:$J$2009,$A242,'Employee Mapping'!$K$10:$K$2009,BF$134,'Employee Mapping'!$L$10:$L$2009,BF$136)/COUNTA('Employee Mapping'!$G$10:$G$2009),""))</f>
        <v/>
      </c>
      <c r="BG242" s="57">
        <f>IF(OR($A242="",BG$136=""),"",IFERROR(COUNTIFS('Employee Mapping'!$J$10:$J$2009,$A242,'Employee Mapping'!$K$10:$K$2009,BG$134,'Employee Mapping'!$L$10:$L$2009,BG$136)/COUNTA('Employee Mapping'!$G$10:$G$2009),""))</f>
        <v/>
      </c>
      <c r="BH242" s="57">
        <f>IF(OR($A242="",BH$136=""),"",IFERROR(COUNTIFS('Employee Mapping'!$J$10:$J$2009,$A242,'Employee Mapping'!$K$10:$K$2009,BH$134,'Employee Mapping'!$L$10:$L$2009,BH$136)/COUNTA('Employee Mapping'!$G$10:$G$2009),""))</f>
        <v/>
      </c>
      <c r="BI242" s="57">
        <f>IF(OR($A242="",BI$136=""),"",IFERROR(COUNTIFS('Employee Mapping'!$J$10:$J$2009,$A242,'Employee Mapping'!$K$10:$K$2009,BI$134,'Employee Mapping'!$L$10:$L$2009,BI$136)/COUNTA('Employee Mapping'!$G$10:$G$2009),""))</f>
        <v/>
      </c>
      <c r="BJ242" s="57">
        <f>IF(OR($A242="",BJ$136=""),"",IFERROR(COUNTIFS('Employee Mapping'!$J$10:$J$2009,$A242,'Employee Mapping'!$K$10:$K$2009,BJ$134,'Employee Mapping'!$L$10:$L$2009,BJ$136)/COUNTA('Employee Mapping'!$G$10:$G$2009),""))</f>
        <v/>
      </c>
      <c r="BK242" s="57">
        <f>IF(OR($A242="",BK$136=""),"",IFERROR(COUNTIFS('Employee Mapping'!$J$10:$J$2009,$A242,'Employee Mapping'!$K$10:$K$2009,BK$134,'Employee Mapping'!$L$10:$L$2009,BK$136)/COUNTA('Employee Mapping'!$G$10:$G$2009),""))</f>
        <v/>
      </c>
      <c r="BL242" s="57">
        <f>IF(OR($A242="",BL$136=""),"",IFERROR(COUNTIFS('Employee Mapping'!$J$10:$J$2009,$A242,'Employee Mapping'!$K$10:$K$2009,BL$134,'Employee Mapping'!$L$10:$L$2009,BL$136)/COUNTA('Employee Mapping'!$G$10:$G$2009),""))</f>
        <v/>
      </c>
      <c r="BM242" s="57">
        <f>IF(OR($A242="",BM$136=""),"",IFERROR(COUNTIFS('Employee Mapping'!$J$10:$J$2009,$A242,'Employee Mapping'!$K$10:$K$2009,BM$134,'Employee Mapping'!$L$10:$L$2009,BM$136)/COUNTA('Employee Mapping'!$G$10:$G$2009),""))</f>
        <v/>
      </c>
      <c r="BN242" s="57">
        <f>IF(OR($A242="",BN$136=""),"",IFERROR(COUNTIFS('Employee Mapping'!$J$10:$J$2009,$A242,'Employee Mapping'!$K$10:$K$2009,BN$134,'Employee Mapping'!$L$10:$L$2009,BN$136)/COUNTA('Employee Mapping'!$G$10:$G$2009),""))</f>
        <v/>
      </c>
      <c r="BO242" s="57">
        <f>IF(OR($A242="",BO$136=""),"",IFERROR(COUNTIFS('Employee Mapping'!$J$10:$J$2009,$A242,'Employee Mapping'!$K$10:$K$2009,BO$134,'Employee Mapping'!$L$10:$L$2009,BO$136)/COUNTA('Employee Mapping'!$G$10:$G$2009),""))</f>
        <v/>
      </c>
      <c r="BP242" s="57">
        <f>IF(OR($A242="",BP$136=""),"",IFERROR(COUNTIFS('Employee Mapping'!$J$10:$J$2009,$A242,'Employee Mapping'!$K$10:$K$2009,BP$134,'Employee Mapping'!$L$10:$L$2009,BP$136)/COUNTA('Employee Mapping'!$G$10:$G$2009),""))</f>
        <v/>
      </c>
      <c r="BQ242" s="57">
        <f>IF(OR($A242="",BQ$136=""),"",IFERROR(COUNTIFS('Employee Mapping'!$J$10:$J$2009,$A242,'Employee Mapping'!$K$10:$K$2009,BQ$134,'Employee Mapping'!$L$10:$L$2009,BQ$136)/COUNTA('Employee Mapping'!$G$10:$G$2009),""))</f>
        <v/>
      </c>
      <c r="BR242" s="57">
        <f>IF(OR($A242="",BR$136=""),"",IFERROR(COUNTIFS('Employee Mapping'!$J$10:$J$2009,$A242,'Employee Mapping'!$K$10:$K$2009,BR$134,'Employee Mapping'!$L$10:$L$2009,BR$136)/COUNTA('Employee Mapping'!$G$10:$G$2009),""))</f>
        <v/>
      </c>
      <c r="BS242" s="57">
        <f>IF(OR($A242="",BS$136=""),"",IFERROR(COUNTIFS('Employee Mapping'!$J$10:$J$2009,$A242,'Employee Mapping'!$K$10:$K$2009,BS$134,'Employee Mapping'!$L$10:$L$2009,BS$136)/COUNTA('Employee Mapping'!$G$10:$G$2009),""))</f>
        <v/>
      </c>
      <c r="BT242" s="57">
        <f>IF(OR($A242="",BT$136=""),"",IFERROR(COUNTIFS('Employee Mapping'!$J$10:$J$2009,$A242,'Employee Mapping'!$K$10:$K$2009,BT$134,'Employee Mapping'!$L$10:$L$2009,BT$136)/COUNTA('Employee Mapping'!$G$10:$G$2009),""))</f>
        <v/>
      </c>
      <c r="BU242" s="57">
        <f>IF(OR($A242="",BU$136=""),"",IFERROR(COUNTIFS('Employee Mapping'!$J$10:$J$2009,$A242,'Employee Mapping'!$K$10:$K$2009,BU$134,'Employee Mapping'!$L$10:$L$2009,BU$136)/COUNTA('Employee Mapping'!$G$10:$G$2009),""))</f>
        <v/>
      </c>
      <c r="BV242" s="57">
        <f>IF(OR($A242="",BV$136=""),"",IFERROR(COUNTIFS('Employee Mapping'!$J$10:$J$2009,$A242,'Employee Mapping'!$K$10:$K$2009,BV$134,'Employee Mapping'!$L$10:$L$2009,BV$136)/COUNTA('Employee Mapping'!$G$10:$G$2009),""))</f>
        <v/>
      </c>
      <c r="BW242" s="57">
        <f>IF(OR($A242="",BW$136=""),"",IFERROR(COUNTIFS('Employee Mapping'!$J$10:$J$2009,$A242,'Employee Mapping'!$K$10:$K$2009,BW$134,'Employee Mapping'!$L$10:$L$2009,BW$136)/COUNTA('Employee Mapping'!$G$10:$G$2009),""))</f>
        <v/>
      </c>
      <c r="BX242" s="57">
        <f>IF(OR($A242="",BX$136=""),"",IFERROR(COUNTIFS('Employee Mapping'!$J$10:$J$2009,$A242,'Employee Mapping'!$K$10:$K$2009,BX$134,'Employee Mapping'!$L$10:$L$2009,BX$136)/COUNTA('Employee Mapping'!$G$10:$G$2009),""))</f>
        <v/>
      </c>
      <c r="BY242" s="57">
        <f>IF(OR($A242="",BY$136=""),"",IFERROR(COUNTIFS('Employee Mapping'!$J$10:$J$2009,$A242,'Employee Mapping'!$K$10:$K$2009,BY$134,'Employee Mapping'!$L$10:$L$2009,BY$136)/COUNTA('Employee Mapping'!$G$10:$G$2009),""))</f>
        <v/>
      </c>
      <c r="BZ242" s="57">
        <f>IF(OR($A242="",BZ$136=""),"",IFERROR(COUNTIFS('Employee Mapping'!$J$10:$J$2009,$A242,'Employee Mapping'!$K$10:$K$2009,BZ$134,'Employee Mapping'!$L$10:$L$2009,BZ$136)/COUNTA('Employee Mapping'!$G$10:$G$2009),""))</f>
        <v/>
      </c>
      <c r="CA242" s="57">
        <f>IF(OR($A242="",CA$136=""),"",IFERROR(COUNTIFS('Employee Mapping'!$J$10:$J$2009,$A242,'Employee Mapping'!$K$10:$K$2009,CA$134,'Employee Mapping'!$L$10:$L$2009,CA$136)/COUNTA('Employee Mapping'!$G$10:$G$2009),""))</f>
        <v/>
      </c>
      <c r="CB242" s="57">
        <f>IF(OR($A242="",CB$136=""),"",IFERROR(COUNTIFS('Employee Mapping'!$J$10:$J$2009,$A242,'Employee Mapping'!$K$10:$K$2009,CB$134,'Employee Mapping'!$L$10:$L$2009,CB$136)/COUNTA('Employee Mapping'!$G$10:$G$2009),""))</f>
        <v/>
      </c>
      <c r="CC242" s="57">
        <f>IF(OR($A242="",CC$136=""),"",IFERROR(COUNTIFS('Employee Mapping'!$J$10:$J$2009,$A242,'Employee Mapping'!$K$10:$K$2009,CC$134,'Employee Mapping'!$L$10:$L$2009,CC$136)/COUNTA('Employee Mapping'!$G$10:$G$2009),""))</f>
        <v/>
      </c>
      <c r="CD242" s="57">
        <f>IF(OR($A242="",CD$136=""),"",IFERROR(COUNTIFS('Employee Mapping'!$J$10:$J$2009,$A242,'Employee Mapping'!$K$10:$K$2009,CD$134,'Employee Mapping'!$L$10:$L$2009,CD$136)/COUNTA('Employee Mapping'!$G$10:$G$2009),""))</f>
        <v/>
      </c>
      <c r="CE242" s="57">
        <f>IF(OR($A242="",CE$136=""),"",IFERROR(COUNTIFS('Employee Mapping'!$J$10:$J$2009,$A242,'Employee Mapping'!$K$10:$K$2009,CE$134,'Employee Mapping'!$L$10:$L$2009,CE$136)/COUNTA('Employee Mapping'!$G$10:$G$2009),""))</f>
        <v/>
      </c>
      <c r="CF242" s="57">
        <f>IF(OR($A242="",CF$136=""),"",IFERROR(COUNTIFS('Employee Mapping'!$J$10:$J$2009,$A242,'Employee Mapping'!$K$10:$K$2009,CF$134,'Employee Mapping'!$L$10:$L$2009,CF$136)/COUNTA('Employee Mapping'!$G$10:$G$2009),""))</f>
        <v/>
      </c>
      <c r="CG242" s="57">
        <f>IF(OR($A242="",CG$136=""),"",IFERROR(COUNTIFS('Employee Mapping'!$J$10:$J$2009,$A242,'Employee Mapping'!$K$10:$K$2009,CG$134,'Employee Mapping'!$L$10:$L$2009,CG$136)/COUNTA('Employee Mapping'!$G$10:$G$2009),""))</f>
        <v/>
      </c>
      <c r="CH242" s="57">
        <f>IF(OR($A242="",CH$136=""),"",IFERROR(COUNTIFS('Employee Mapping'!$J$10:$J$2009,$A242,'Employee Mapping'!$K$10:$K$2009,CH$134,'Employee Mapping'!$L$10:$L$2009,CH$136)/COUNTA('Employee Mapping'!$G$10:$G$2009),""))</f>
        <v/>
      </c>
      <c r="CI242" s="57">
        <f>IF(OR($A242="",CI$136=""),"",IFERROR(COUNTIFS('Employee Mapping'!$J$10:$J$2009,$A242,'Employee Mapping'!$K$10:$K$2009,CI$134,'Employee Mapping'!$L$10:$L$2009,CI$136)/COUNTA('Employee Mapping'!$G$10:$G$2009),""))</f>
        <v/>
      </c>
      <c r="CJ242" s="57">
        <f>IF(OR($A242="",CJ$136=""),"",IFERROR(COUNTIFS('Employee Mapping'!$J$10:$J$2009,$A242,'Employee Mapping'!$K$10:$K$2009,CJ$134,'Employee Mapping'!$L$10:$L$2009,CJ$136)/COUNTA('Employee Mapping'!$G$10:$G$2009),""))</f>
        <v/>
      </c>
      <c r="CK242" s="57">
        <f>IF(OR($A242="",CK$136=""),"",IFERROR(COUNTIFS('Employee Mapping'!$J$10:$J$2009,$A242,'Employee Mapping'!$K$10:$K$2009,CK$134,'Employee Mapping'!$L$10:$L$2009,CK$136)/COUNTA('Employee Mapping'!$G$10:$G$2009),""))</f>
        <v/>
      </c>
      <c r="CL242" s="57">
        <f>IF(OR($A242="",CL$136=""),"",IFERROR(COUNTIFS('Employee Mapping'!$J$10:$J$2009,$A242,'Employee Mapping'!$K$10:$K$2009,CL$134,'Employee Mapping'!$L$10:$L$2009,CL$136)/COUNTA('Employee Mapping'!$G$10:$G$2009),""))</f>
        <v/>
      </c>
      <c r="CM242" s="57">
        <f>IF(OR($A242="",CM$136=""),"",IFERROR(COUNTIFS('Employee Mapping'!$J$10:$J$2009,$A242,'Employee Mapping'!$K$10:$K$2009,CM$134,'Employee Mapping'!$L$10:$L$2009,CM$136)/COUNTA('Employee Mapping'!$G$10:$G$2009),""))</f>
        <v/>
      </c>
      <c r="CN242" s="57">
        <f>IF(OR($A242="",CN$136=""),"",IFERROR(COUNTIFS('Employee Mapping'!$J$10:$J$2009,$A242,'Employee Mapping'!$K$10:$K$2009,CN$134,'Employee Mapping'!$L$10:$L$2009,CN$136)/COUNTA('Employee Mapping'!$G$10:$G$2009),""))</f>
        <v/>
      </c>
      <c r="CO242" s="57">
        <f>IF(OR($A242="",CO$136=""),"",IFERROR(COUNTIFS('Employee Mapping'!$J$10:$J$2009,$A242,'Employee Mapping'!$K$10:$K$2009,CO$134,'Employee Mapping'!$L$10:$L$2009,CO$136)/COUNTA('Employee Mapping'!$G$10:$G$2009),""))</f>
        <v/>
      </c>
      <c r="CP242" s="57">
        <f>IF(OR($A242="",CP$136=""),"",IFERROR(COUNTIFS('Employee Mapping'!$J$10:$J$2009,$A242,'Employee Mapping'!$K$10:$K$2009,CP$134,'Employee Mapping'!$L$10:$L$2009,CP$136)/COUNTA('Employee Mapping'!$G$10:$G$2009),""))</f>
        <v/>
      </c>
      <c r="CQ242" s="57">
        <f>IF(OR($A242="",CQ$136=""),"",IFERROR(COUNTIFS('Employee Mapping'!$J$10:$J$2009,$A242,'Employee Mapping'!$K$10:$K$2009,CQ$134,'Employee Mapping'!$L$10:$L$2009,CQ$136)/COUNTA('Employee Mapping'!$G$10:$G$2009),""))</f>
        <v/>
      </c>
      <c r="CR242" s="57">
        <f>IF(OR($A242="",CR$136=""),"",IFERROR(COUNTIFS('Employee Mapping'!$J$10:$J$2009,$A242,'Employee Mapping'!$K$10:$K$2009,CR$134,'Employee Mapping'!$L$10:$L$2009,CR$136)/COUNTA('Employee Mapping'!$G$10:$G$2009),""))</f>
        <v/>
      </c>
      <c r="CS242" s="57">
        <f>IF(OR($A242="",CS$136=""),"",IFERROR(COUNTIFS('Employee Mapping'!$J$10:$J$2009,$A242,'Employee Mapping'!$K$10:$K$2009,CS$134,'Employee Mapping'!$L$10:$L$2009,CS$136)/COUNTA('Employee Mapping'!$G$10:$G$2009),""))</f>
        <v/>
      </c>
      <c r="CT242" s="57">
        <f>IF(OR($A242="",CT$136=""),"",IFERROR(COUNTIFS('Employee Mapping'!$J$10:$J$2009,$A242,'Employee Mapping'!$K$10:$K$2009,CT$134,'Employee Mapping'!$L$10:$L$2009,CT$136)/COUNTA('Employee Mapping'!$G$10:$G$2009),""))</f>
        <v/>
      </c>
      <c r="CU242" s="58">
        <f>IF($A242="","",SUM(C242:CT242))</f>
        <v/>
      </c>
    </row>
    <row r="243">
      <c r="A243">
        <f>IF(SETUP!$C254="","",SETUP!$C254)</f>
        <v/>
      </c>
      <c r="B243" s="9">
        <f>IF(SETUP!$C254="","",SETUP!$B254&amp;" / "&amp;SETUP!$D254)</f>
        <v/>
      </c>
      <c r="C243" s="57">
        <f>IF(OR($A243="",C$136=""),"",IFERROR(COUNTIFS('Employee Mapping'!$J$10:$J$2009,$A243,'Employee Mapping'!$K$10:$K$2009,C$134,'Employee Mapping'!$L$10:$L$2009,C$136)/COUNTA('Employee Mapping'!$G$10:$G$2009),""))</f>
        <v/>
      </c>
      <c r="D243" s="57">
        <f>IF(OR($A243="",D$136=""),"",IFERROR(COUNTIFS('Employee Mapping'!$J$10:$J$2009,$A243,'Employee Mapping'!$K$10:$K$2009,D$134,'Employee Mapping'!$L$10:$L$2009,D$136)/COUNTA('Employee Mapping'!$G$10:$G$2009),""))</f>
        <v/>
      </c>
      <c r="E243" s="57">
        <f>IF(OR($A243="",E$136=""),"",IFERROR(COUNTIFS('Employee Mapping'!$J$10:$J$2009,$A243,'Employee Mapping'!$K$10:$K$2009,E$134,'Employee Mapping'!$L$10:$L$2009,E$136)/COUNTA('Employee Mapping'!$G$10:$G$2009),""))</f>
        <v/>
      </c>
      <c r="F243" s="57">
        <f>IF(OR($A243="",F$136=""),"",IFERROR(COUNTIFS('Employee Mapping'!$J$10:$J$2009,$A243,'Employee Mapping'!$K$10:$K$2009,F$134,'Employee Mapping'!$L$10:$L$2009,F$136)/COUNTA('Employee Mapping'!$G$10:$G$2009),""))</f>
        <v/>
      </c>
      <c r="G243" s="57">
        <f>IF(OR($A243="",G$136=""),"",IFERROR(COUNTIFS('Employee Mapping'!$J$10:$J$2009,$A243,'Employee Mapping'!$K$10:$K$2009,G$134,'Employee Mapping'!$L$10:$L$2009,G$136)/COUNTA('Employee Mapping'!$G$10:$G$2009),""))</f>
        <v/>
      </c>
      <c r="H243" s="57">
        <f>IF(OR($A243="",H$136=""),"",IFERROR(COUNTIFS('Employee Mapping'!$J$10:$J$2009,$A243,'Employee Mapping'!$K$10:$K$2009,H$134,'Employee Mapping'!$L$10:$L$2009,H$136)/COUNTA('Employee Mapping'!$G$10:$G$2009),""))</f>
        <v/>
      </c>
      <c r="I243" s="57">
        <f>IF(OR($A243="",I$136=""),"",IFERROR(COUNTIFS('Employee Mapping'!$J$10:$J$2009,$A243,'Employee Mapping'!$K$10:$K$2009,I$134,'Employee Mapping'!$L$10:$L$2009,I$136)/COUNTA('Employee Mapping'!$G$10:$G$2009),""))</f>
        <v/>
      </c>
      <c r="J243" s="57">
        <f>IF(OR($A243="",J$136=""),"",IFERROR(COUNTIFS('Employee Mapping'!$J$10:$J$2009,$A243,'Employee Mapping'!$K$10:$K$2009,J$134,'Employee Mapping'!$L$10:$L$2009,J$136)/COUNTA('Employee Mapping'!$G$10:$G$2009),""))</f>
        <v/>
      </c>
      <c r="K243" s="57">
        <f>IF(OR($A243="",K$136=""),"",IFERROR(COUNTIFS('Employee Mapping'!$J$10:$J$2009,$A243,'Employee Mapping'!$K$10:$K$2009,K$134,'Employee Mapping'!$L$10:$L$2009,K$136)/COUNTA('Employee Mapping'!$G$10:$G$2009),""))</f>
        <v/>
      </c>
      <c r="L243" s="57">
        <f>IF(OR($A243="",L$136=""),"",IFERROR(COUNTIFS('Employee Mapping'!$J$10:$J$2009,$A243,'Employee Mapping'!$K$10:$K$2009,L$134,'Employee Mapping'!$L$10:$L$2009,L$136)/COUNTA('Employee Mapping'!$G$10:$G$2009),""))</f>
        <v/>
      </c>
      <c r="M243" s="57">
        <f>IF(OR($A243="",M$136=""),"",IFERROR(COUNTIFS('Employee Mapping'!$J$10:$J$2009,$A243,'Employee Mapping'!$K$10:$K$2009,M$134,'Employee Mapping'!$L$10:$L$2009,M$136)/COUNTA('Employee Mapping'!$G$10:$G$2009),""))</f>
        <v/>
      </c>
      <c r="N243" s="57">
        <f>IF(OR($A243="",N$136=""),"",IFERROR(COUNTIFS('Employee Mapping'!$J$10:$J$2009,$A243,'Employee Mapping'!$K$10:$K$2009,N$134,'Employee Mapping'!$L$10:$L$2009,N$136)/COUNTA('Employee Mapping'!$G$10:$G$2009),""))</f>
        <v/>
      </c>
      <c r="O243" s="57">
        <f>IF(OR($A243="",O$136=""),"",IFERROR(COUNTIFS('Employee Mapping'!$J$10:$J$2009,$A243,'Employee Mapping'!$K$10:$K$2009,O$134,'Employee Mapping'!$L$10:$L$2009,O$136)/COUNTA('Employee Mapping'!$G$10:$G$2009),""))</f>
        <v/>
      </c>
      <c r="P243" s="57">
        <f>IF(OR($A243="",P$136=""),"",IFERROR(COUNTIFS('Employee Mapping'!$J$10:$J$2009,$A243,'Employee Mapping'!$K$10:$K$2009,P$134,'Employee Mapping'!$L$10:$L$2009,P$136)/COUNTA('Employee Mapping'!$G$10:$G$2009),""))</f>
        <v/>
      </c>
      <c r="Q243" s="57">
        <f>IF(OR($A243="",Q$136=""),"",IFERROR(COUNTIFS('Employee Mapping'!$J$10:$J$2009,$A243,'Employee Mapping'!$K$10:$K$2009,Q$134,'Employee Mapping'!$L$10:$L$2009,Q$136)/COUNTA('Employee Mapping'!$G$10:$G$2009),""))</f>
        <v/>
      </c>
      <c r="R243" s="57">
        <f>IF(OR($A243="",R$136=""),"",IFERROR(COUNTIFS('Employee Mapping'!$J$10:$J$2009,$A243,'Employee Mapping'!$K$10:$K$2009,R$134,'Employee Mapping'!$L$10:$L$2009,R$136)/COUNTA('Employee Mapping'!$G$10:$G$2009),""))</f>
        <v/>
      </c>
      <c r="S243" s="57">
        <f>IF(OR($A243="",S$136=""),"",IFERROR(COUNTIFS('Employee Mapping'!$J$10:$J$2009,$A243,'Employee Mapping'!$K$10:$K$2009,S$134,'Employee Mapping'!$L$10:$L$2009,S$136)/COUNTA('Employee Mapping'!$G$10:$G$2009),""))</f>
        <v/>
      </c>
      <c r="T243" s="57">
        <f>IF(OR($A243="",T$136=""),"",IFERROR(COUNTIFS('Employee Mapping'!$J$10:$J$2009,$A243,'Employee Mapping'!$K$10:$K$2009,T$134,'Employee Mapping'!$L$10:$L$2009,T$136)/COUNTA('Employee Mapping'!$G$10:$G$2009),""))</f>
        <v/>
      </c>
      <c r="U243" s="57">
        <f>IF(OR($A243="",U$136=""),"",IFERROR(COUNTIFS('Employee Mapping'!$J$10:$J$2009,$A243,'Employee Mapping'!$K$10:$K$2009,U$134,'Employee Mapping'!$L$10:$L$2009,U$136)/COUNTA('Employee Mapping'!$G$10:$G$2009),""))</f>
        <v/>
      </c>
      <c r="V243" s="57">
        <f>IF(OR($A243="",V$136=""),"",IFERROR(COUNTIFS('Employee Mapping'!$J$10:$J$2009,$A243,'Employee Mapping'!$K$10:$K$2009,V$134,'Employee Mapping'!$L$10:$L$2009,V$136)/COUNTA('Employee Mapping'!$G$10:$G$2009),""))</f>
        <v/>
      </c>
      <c r="W243" s="57">
        <f>IF(OR($A243="",W$136=""),"",IFERROR(COUNTIFS('Employee Mapping'!$J$10:$J$2009,$A243,'Employee Mapping'!$K$10:$K$2009,W$134,'Employee Mapping'!$L$10:$L$2009,W$136)/COUNTA('Employee Mapping'!$G$10:$G$2009),""))</f>
        <v/>
      </c>
      <c r="X243" s="57">
        <f>IF(OR($A243="",X$136=""),"",IFERROR(COUNTIFS('Employee Mapping'!$J$10:$J$2009,$A243,'Employee Mapping'!$K$10:$K$2009,X$134,'Employee Mapping'!$L$10:$L$2009,X$136)/COUNTA('Employee Mapping'!$G$10:$G$2009),""))</f>
        <v/>
      </c>
      <c r="Y243" s="57">
        <f>IF(OR($A243="",Y$136=""),"",IFERROR(COUNTIFS('Employee Mapping'!$J$10:$J$2009,$A243,'Employee Mapping'!$K$10:$K$2009,Y$134,'Employee Mapping'!$L$10:$L$2009,Y$136)/COUNTA('Employee Mapping'!$G$10:$G$2009),""))</f>
        <v/>
      </c>
      <c r="Z243" s="57">
        <f>IF(OR($A243="",Z$136=""),"",IFERROR(COUNTIFS('Employee Mapping'!$J$10:$J$2009,$A243,'Employee Mapping'!$K$10:$K$2009,Z$134,'Employee Mapping'!$L$10:$L$2009,Z$136)/COUNTA('Employee Mapping'!$G$10:$G$2009),""))</f>
        <v/>
      </c>
      <c r="AA243" s="57">
        <f>IF(OR($A243="",AA$136=""),"",IFERROR(COUNTIFS('Employee Mapping'!$J$10:$J$2009,$A243,'Employee Mapping'!$K$10:$K$2009,AA$134,'Employee Mapping'!$L$10:$L$2009,AA$136)/COUNTA('Employee Mapping'!$G$10:$G$2009),""))</f>
        <v/>
      </c>
      <c r="AB243" s="57">
        <f>IF(OR($A243="",AB$136=""),"",IFERROR(COUNTIFS('Employee Mapping'!$J$10:$J$2009,$A243,'Employee Mapping'!$K$10:$K$2009,AB$134,'Employee Mapping'!$L$10:$L$2009,AB$136)/COUNTA('Employee Mapping'!$G$10:$G$2009),""))</f>
        <v/>
      </c>
      <c r="AC243" s="57">
        <f>IF(OR($A243="",AC$136=""),"",IFERROR(COUNTIFS('Employee Mapping'!$J$10:$J$2009,$A243,'Employee Mapping'!$K$10:$K$2009,AC$134,'Employee Mapping'!$L$10:$L$2009,AC$136)/COUNTA('Employee Mapping'!$G$10:$G$2009),""))</f>
        <v/>
      </c>
      <c r="AD243" s="57">
        <f>IF(OR($A243="",AD$136=""),"",IFERROR(COUNTIFS('Employee Mapping'!$J$10:$J$2009,$A243,'Employee Mapping'!$K$10:$K$2009,AD$134,'Employee Mapping'!$L$10:$L$2009,AD$136)/COUNTA('Employee Mapping'!$G$10:$G$2009),""))</f>
        <v/>
      </c>
      <c r="AE243" s="57">
        <f>IF(OR($A243="",AE$136=""),"",IFERROR(COUNTIFS('Employee Mapping'!$J$10:$J$2009,$A243,'Employee Mapping'!$K$10:$K$2009,AE$134,'Employee Mapping'!$L$10:$L$2009,AE$136)/COUNTA('Employee Mapping'!$G$10:$G$2009),""))</f>
        <v/>
      </c>
      <c r="AF243" s="57">
        <f>IF(OR($A243="",AF$136=""),"",IFERROR(COUNTIFS('Employee Mapping'!$J$10:$J$2009,$A243,'Employee Mapping'!$K$10:$K$2009,AF$134,'Employee Mapping'!$L$10:$L$2009,AF$136)/COUNTA('Employee Mapping'!$G$10:$G$2009),""))</f>
        <v/>
      </c>
      <c r="AG243" s="57">
        <f>IF(OR($A243="",AG$136=""),"",IFERROR(COUNTIFS('Employee Mapping'!$J$10:$J$2009,$A243,'Employee Mapping'!$K$10:$K$2009,AG$134,'Employee Mapping'!$L$10:$L$2009,AG$136)/COUNTA('Employee Mapping'!$G$10:$G$2009),""))</f>
        <v/>
      </c>
      <c r="AH243" s="57">
        <f>IF(OR($A243="",AH$136=""),"",IFERROR(COUNTIFS('Employee Mapping'!$J$10:$J$2009,$A243,'Employee Mapping'!$K$10:$K$2009,AH$134,'Employee Mapping'!$L$10:$L$2009,AH$136)/COUNTA('Employee Mapping'!$G$10:$G$2009),""))</f>
        <v/>
      </c>
      <c r="AI243" s="57">
        <f>IF(OR($A243="",AI$136=""),"",IFERROR(COUNTIFS('Employee Mapping'!$J$10:$J$2009,$A243,'Employee Mapping'!$K$10:$K$2009,AI$134,'Employee Mapping'!$L$10:$L$2009,AI$136)/COUNTA('Employee Mapping'!$G$10:$G$2009),""))</f>
        <v/>
      </c>
      <c r="AJ243" s="57">
        <f>IF(OR($A243="",AJ$136=""),"",IFERROR(COUNTIFS('Employee Mapping'!$J$10:$J$2009,$A243,'Employee Mapping'!$K$10:$K$2009,AJ$134,'Employee Mapping'!$L$10:$L$2009,AJ$136)/COUNTA('Employee Mapping'!$G$10:$G$2009),""))</f>
        <v/>
      </c>
      <c r="AK243" s="57">
        <f>IF(OR($A243="",AK$136=""),"",IFERROR(COUNTIFS('Employee Mapping'!$J$10:$J$2009,$A243,'Employee Mapping'!$K$10:$K$2009,AK$134,'Employee Mapping'!$L$10:$L$2009,AK$136)/COUNTA('Employee Mapping'!$G$10:$G$2009),""))</f>
        <v/>
      </c>
      <c r="AL243" s="57">
        <f>IF(OR($A243="",AL$136=""),"",IFERROR(COUNTIFS('Employee Mapping'!$J$10:$J$2009,$A243,'Employee Mapping'!$K$10:$K$2009,AL$134,'Employee Mapping'!$L$10:$L$2009,AL$136)/COUNTA('Employee Mapping'!$G$10:$G$2009),""))</f>
        <v/>
      </c>
      <c r="AM243" s="57">
        <f>IF(OR($A243="",AM$136=""),"",IFERROR(COUNTIFS('Employee Mapping'!$J$10:$J$2009,$A243,'Employee Mapping'!$K$10:$K$2009,AM$134,'Employee Mapping'!$L$10:$L$2009,AM$136)/COUNTA('Employee Mapping'!$G$10:$G$2009),""))</f>
        <v/>
      </c>
      <c r="AN243" s="57">
        <f>IF(OR($A243="",AN$136=""),"",IFERROR(COUNTIFS('Employee Mapping'!$J$10:$J$2009,$A243,'Employee Mapping'!$K$10:$K$2009,AN$134,'Employee Mapping'!$L$10:$L$2009,AN$136)/COUNTA('Employee Mapping'!$G$10:$G$2009),""))</f>
        <v/>
      </c>
      <c r="AO243" s="57">
        <f>IF(OR($A243="",AO$136=""),"",IFERROR(COUNTIFS('Employee Mapping'!$J$10:$J$2009,$A243,'Employee Mapping'!$K$10:$K$2009,AO$134,'Employee Mapping'!$L$10:$L$2009,AO$136)/COUNTA('Employee Mapping'!$G$10:$G$2009),""))</f>
        <v/>
      </c>
      <c r="AP243" s="57">
        <f>IF(OR($A243="",AP$136=""),"",IFERROR(COUNTIFS('Employee Mapping'!$J$10:$J$2009,$A243,'Employee Mapping'!$K$10:$K$2009,AP$134,'Employee Mapping'!$L$10:$L$2009,AP$136)/COUNTA('Employee Mapping'!$G$10:$G$2009),""))</f>
        <v/>
      </c>
      <c r="AQ243" s="57">
        <f>IF(OR($A243="",AQ$136=""),"",IFERROR(COUNTIFS('Employee Mapping'!$J$10:$J$2009,$A243,'Employee Mapping'!$K$10:$K$2009,AQ$134,'Employee Mapping'!$L$10:$L$2009,AQ$136)/COUNTA('Employee Mapping'!$G$10:$G$2009),""))</f>
        <v/>
      </c>
      <c r="AR243" s="57">
        <f>IF(OR($A243="",AR$136=""),"",IFERROR(COUNTIFS('Employee Mapping'!$J$10:$J$2009,$A243,'Employee Mapping'!$K$10:$K$2009,AR$134,'Employee Mapping'!$L$10:$L$2009,AR$136)/COUNTA('Employee Mapping'!$G$10:$G$2009),""))</f>
        <v/>
      </c>
      <c r="AS243" s="57">
        <f>IF(OR($A243="",AS$136=""),"",IFERROR(COUNTIFS('Employee Mapping'!$J$10:$J$2009,$A243,'Employee Mapping'!$K$10:$K$2009,AS$134,'Employee Mapping'!$L$10:$L$2009,AS$136)/COUNTA('Employee Mapping'!$G$10:$G$2009),""))</f>
        <v/>
      </c>
      <c r="AT243" s="57">
        <f>IF(OR($A243="",AT$136=""),"",IFERROR(COUNTIFS('Employee Mapping'!$J$10:$J$2009,$A243,'Employee Mapping'!$K$10:$K$2009,AT$134,'Employee Mapping'!$L$10:$L$2009,AT$136)/COUNTA('Employee Mapping'!$G$10:$G$2009),""))</f>
        <v/>
      </c>
      <c r="AU243" s="57">
        <f>IF(OR($A243="",AU$136=""),"",IFERROR(COUNTIFS('Employee Mapping'!$J$10:$J$2009,$A243,'Employee Mapping'!$K$10:$K$2009,AU$134,'Employee Mapping'!$L$10:$L$2009,AU$136)/COUNTA('Employee Mapping'!$G$10:$G$2009),""))</f>
        <v/>
      </c>
      <c r="AV243" s="57">
        <f>IF(OR($A243="",AV$136=""),"",IFERROR(COUNTIFS('Employee Mapping'!$J$10:$J$2009,$A243,'Employee Mapping'!$K$10:$K$2009,AV$134,'Employee Mapping'!$L$10:$L$2009,AV$136)/COUNTA('Employee Mapping'!$G$10:$G$2009),""))</f>
        <v/>
      </c>
      <c r="AW243" s="57">
        <f>IF(OR($A243="",AW$136=""),"",IFERROR(COUNTIFS('Employee Mapping'!$J$10:$J$2009,$A243,'Employee Mapping'!$K$10:$K$2009,AW$134,'Employee Mapping'!$L$10:$L$2009,AW$136)/COUNTA('Employee Mapping'!$G$10:$G$2009),""))</f>
        <v/>
      </c>
      <c r="AX243" s="57">
        <f>IF(OR($A243="",AX$136=""),"",IFERROR(COUNTIFS('Employee Mapping'!$J$10:$J$2009,$A243,'Employee Mapping'!$K$10:$K$2009,AX$134,'Employee Mapping'!$L$10:$L$2009,AX$136)/COUNTA('Employee Mapping'!$G$10:$G$2009),""))</f>
        <v/>
      </c>
      <c r="AY243" s="57">
        <f>IF(OR($A243="",AY$136=""),"",IFERROR(COUNTIFS('Employee Mapping'!$J$10:$J$2009,$A243,'Employee Mapping'!$K$10:$K$2009,AY$134,'Employee Mapping'!$L$10:$L$2009,AY$136)/COUNTA('Employee Mapping'!$G$10:$G$2009),""))</f>
        <v/>
      </c>
      <c r="AZ243" s="57">
        <f>IF(OR($A243="",AZ$136=""),"",IFERROR(COUNTIFS('Employee Mapping'!$J$10:$J$2009,$A243,'Employee Mapping'!$K$10:$K$2009,AZ$134,'Employee Mapping'!$L$10:$L$2009,AZ$136)/COUNTA('Employee Mapping'!$G$10:$G$2009),""))</f>
        <v/>
      </c>
      <c r="BA243" s="57">
        <f>IF(OR($A243="",BA$136=""),"",IFERROR(COUNTIFS('Employee Mapping'!$J$10:$J$2009,$A243,'Employee Mapping'!$K$10:$K$2009,BA$134,'Employee Mapping'!$L$10:$L$2009,BA$136)/COUNTA('Employee Mapping'!$G$10:$G$2009),""))</f>
        <v/>
      </c>
      <c r="BB243" s="57">
        <f>IF(OR($A243="",BB$136=""),"",IFERROR(COUNTIFS('Employee Mapping'!$J$10:$J$2009,$A243,'Employee Mapping'!$K$10:$K$2009,BB$134,'Employee Mapping'!$L$10:$L$2009,BB$136)/COUNTA('Employee Mapping'!$G$10:$G$2009),""))</f>
        <v/>
      </c>
      <c r="BC243" s="57">
        <f>IF(OR($A243="",BC$136=""),"",IFERROR(COUNTIFS('Employee Mapping'!$J$10:$J$2009,$A243,'Employee Mapping'!$K$10:$K$2009,BC$134,'Employee Mapping'!$L$10:$L$2009,BC$136)/COUNTA('Employee Mapping'!$G$10:$G$2009),""))</f>
        <v/>
      </c>
      <c r="BD243" s="57">
        <f>IF(OR($A243="",BD$136=""),"",IFERROR(COUNTIFS('Employee Mapping'!$J$10:$J$2009,$A243,'Employee Mapping'!$K$10:$K$2009,BD$134,'Employee Mapping'!$L$10:$L$2009,BD$136)/COUNTA('Employee Mapping'!$G$10:$G$2009),""))</f>
        <v/>
      </c>
      <c r="BE243" s="57">
        <f>IF(OR($A243="",BE$136=""),"",IFERROR(COUNTIFS('Employee Mapping'!$J$10:$J$2009,$A243,'Employee Mapping'!$K$10:$K$2009,BE$134,'Employee Mapping'!$L$10:$L$2009,BE$136)/COUNTA('Employee Mapping'!$G$10:$G$2009),""))</f>
        <v/>
      </c>
      <c r="BF243" s="57">
        <f>IF(OR($A243="",BF$136=""),"",IFERROR(COUNTIFS('Employee Mapping'!$J$10:$J$2009,$A243,'Employee Mapping'!$K$10:$K$2009,BF$134,'Employee Mapping'!$L$10:$L$2009,BF$136)/COUNTA('Employee Mapping'!$G$10:$G$2009),""))</f>
        <v/>
      </c>
      <c r="BG243" s="57">
        <f>IF(OR($A243="",BG$136=""),"",IFERROR(COUNTIFS('Employee Mapping'!$J$10:$J$2009,$A243,'Employee Mapping'!$K$10:$K$2009,BG$134,'Employee Mapping'!$L$10:$L$2009,BG$136)/COUNTA('Employee Mapping'!$G$10:$G$2009),""))</f>
        <v/>
      </c>
      <c r="BH243" s="57">
        <f>IF(OR($A243="",BH$136=""),"",IFERROR(COUNTIFS('Employee Mapping'!$J$10:$J$2009,$A243,'Employee Mapping'!$K$10:$K$2009,BH$134,'Employee Mapping'!$L$10:$L$2009,BH$136)/COUNTA('Employee Mapping'!$G$10:$G$2009),""))</f>
        <v/>
      </c>
      <c r="BI243" s="57">
        <f>IF(OR($A243="",BI$136=""),"",IFERROR(COUNTIFS('Employee Mapping'!$J$10:$J$2009,$A243,'Employee Mapping'!$K$10:$K$2009,BI$134,'Employee Mapping'!$L$10:$L$2009,BI$136)/COUNTA('Employee Mapping'!$G$10:$G$2009),""))</f>
        <v/>
      </c>
      <c r="BJ243" s="57">
        <f>IF(OR($A243="",BJ$136=""),"",IFERROR(COUNTIFS('Employee Mapping'!$J$10:$J$2009,$A243,'Employee Mapping'!$K$10:$K$2009,BJ$134,'Employee Mapping'!$L$10:$L$2009,BJ$136)/COUNTA('Employee Mapping'!$G$10:$G$2009),""))</f>
        <v/>
      </c>
      <c r="BK243" s="57">
        <f>IF(OR($A243="",BK$136=""),"",IFERROR(COUNTIFS('Employee Mapping'!$J$10:$J$2009,$A243,'Employee Mapping'!$K$10:$K$2009,BK$134,'Employee Mapping'!$L$10:$L$2009,BK$136)/COUNTA('Employee Mapping'!$G$10:$G$2009),""))</f>
        <v/>
      </c>
      <c r="BL243" s="57">
        <f>IF(OR($A243="",BL$136=""),"",IFERROR(COUNTIFS('Employee Mapping'!$J$10:$J$2009,$A243,'Employee Mapping'!$K$10:$K$2009,BL$134,'Employee Mapping'!$L$10:$L$2009,BL$136)/COUNTA('Employee Mapping'!$G$10:$G$2009),""))</f>
        <v/>
      </c>
      <c r="BM243" s="57">
        <f>IF(OR($A243="",BM$136=""),"",IFERROR(COUNTIFS('Employee Mapping'!$J$10:$J$2009,$A243,'Employee Mapping'!$K$10:$K$2009,BM$134,'Employee Mapping'!$L$10:$L$2009,BM$136)/COUNTA('Employee Mapping'!$G$10:$G$2009),""))</f>
        <v/>
      </c>
      <c r="BN243" s="57">
        <f>IF(OR($A243="",BN$136=""),"",IFERROR(COUNTIFS('Employee Mapping'!$J$10:$J$2009,$A243,'Employee Mapping'!$K$10:$K$2009,BN$134,'Employee Mapping'!$L$10:$L$2009,BN$136)/COUNTA('Employee Mapping'!$G$10:$G$2009),""))</f>
        <v/>
      </c>
      <c r="BO243" s="57">
        <f>IF(OR($A243="",BO$136=""),"",IFERROR(COUNTIFS('Employee Mapping'!$J$10:$J$2009,$A243,'Employee Mapping'!$K$10:$K$2009,BO$134,'Employee Mapping'!$L$10:$L$2009,BO$136)/COUNTA('Employee Mapping'!$G$10:$G$2009),""))</f>
        <v/>
      </c>
      <c r="BP243" s="57">
        <f>IF(OR($A243="",BP$136=""),"",IFERROR(COUNTIFS('Employee Mapping'!$J$10:$J$2009,$A243,'Employee Mapping'!$K$10:$K$2009,BP$134,'Employee Mapping'!$L$10:$L$2009,BP$136)/COUNTA('Employee Mapping'!$G$10:$G$2009),""))</f>
        <v/>
      </c>
      <c r="BQ243" s="57">
        <f>IF(OR($A243="",BQ$136=""),"",IFERROR(COUNTIFS('Employee Mapping'!$J$10:$J$2009,$A243,'Employee Mapping'!$K$10:$K$2009,BQ$134,'Employee Mapping'!$L$10:$L$2009,BQ$136)/COUNTA('Employee Mapping'!$G$10:$G$2009),""))</f>
        <v/>
      </c>
      <c r="BR243" s="57">
        <f>IF(OR($A243="",BR$136=""),"",IFERROR(COUNTIFS('Employee Mapping'!$J$10:$J$2009,$A243,'Employee Mapping'!$K$10:$K$2009,BR$134,'Employee Mapping'!$L$10:$L$2009,BR$136)/COUNTA('Employee Mapping'!$G$10:$G$2009),""))</f>
        <v/>
      </c>
      <c r="BS243" s="57">
        <f>IF(OR($A243="",BS$136=""),"",IFERROR(COUNTIFS('Employee Mapping'!$J$10:$J$2009,$A243,'Employee Mapping'!$K$10:$K$2009,BS$134,'Employee Mapping'!$L$10:$L$2009,BS$136)/COUNTA('Employee Mapping'!$G$10:$G$2009),""))</f>
        <v/>
      </c>
      <c r="BT243" s="57">
        <f>IF(OR($A243="",BT$136=""),"",IFERROR(COUNTIFS('Employee Mapping'!$J$10:$J$2009,$A243,'Employee Mapping'!$K$10:$K$2009,BT$134,'Employee Mapping'!$L$10:$L$2009,BT$136)/COUNTA('Employee Mapping'!$G$10:$G$2009),""))</f>
        <v/>
      </c>
      <c r="BU243" s="57">
        <f>IF(OR($A243="",BU$136=""),"",IFERROR(COUNTIFS('Employee Mapping'!$J$10:$J$2009,$A243,'Employee Mapping'!$K$10:$K$2009,BU$134,'Employee Mapping'!$L$10:$L$2009,BU$136)/COUNTA('Employee Mapping'!$G$10:$G$2009),""))</f>
        <v/>
      </c>
      <c r="BV243" s="57">
        <f>IF(OR($A243="",BV$136=""),"",IFERROR(COUNTIFS('Employee Mapping'!$J$10:$J$2009,$A243,'Employee Mapping'!$K$10:$K$2009,BV$134,'Employee Mapping'!$L$10:$L$2009,BV$136)/COUNTA('Employee Mapping'!$G$10:$G$2009),""))</f>
        <v/>
      </c>
      <c r="BW243" s="57">
        <f>IF(OR($A243="",BW$136=""),"",IFERROR(COUNTIFS('Employee Mapping'!$J$10:$J$2009,$A243,'Employee Mapping'!$K$10:$K$2009,BW$134,'Employee Mapping'!$L$10:$L$2009,BW$136)/COUNTA('Employee Mapping'!$G$10:$G$2009),""))</f>
        <v/>
      </c>
      <c r="BX243" s="57">
        <f>IF(OR($A243="",BX$136=""),"",IFERROR(COUNTIFS('Employee Mapping'!$J$10:$J$2009,$A243,'Employee Mapping'!$K$10:$K$2009,BX$134,'Employee Mapping'!$L$10:$L$2009,BX$136)/COUNTA('Employee Mapping'!$G$10:$G$2009),""))</f>
        <v/>
      </c>
      <c r="BY243" s="57">
        <f>IF(OR($A243="",BY$136=""),"",IFERROR(COUNTIFS('Employee Mapping'!$J$10:$J$2009,$A243,'Employee Mapping'!$K$10:$K$2009,BY$134,'Employee Mapping'!$L$10:$L$2009,BY$136)/COUNTA('Employee Mapping'!$G$10:$G$2009),""))</f>
        <v/>
      </c>
      <c r="BZ243" s="57">
        <f>IF(OR($A243="",BZ$136=""),"",IFERROR(COUNTIFS('Employee Mapping'!$J$10:$J$2009,$A243,'Employee Mapping'!$K$10:$K$2009,BZ$134,'Employee Mapping'!$L$10:$L$2009,BZ$136)/COUNTA('Employee Mapping'!$G$10:$G$2009),""))</f>
        <v/>
      </c>
      <c r="CA243" s="57">
        <f>IF(OR($A243="",CA$136=""),"",IFERROR(COUNTIFS('Employee Mapping'!$J$10:$J$2009,$A243,'Employee Mapping'!$K$10:$K$2009,CA$134,'Employee Mapping'!$L$10:$L$2009,CA$136)/COUNTA('Employee Mapping'!$G$10:$G$2009),""))</f>
        <v/>
      </c>
      <c r="CB243" s="57">
        <f>IF(OR($A243="",CB$136=""),"",IFERROR(COUNTIFS('Employee Mapping'!$J$10:$J$2009,$A243,'Employee Mapping'!$K$10:$K$2009,CB$134,'Employee Mapping'!$L$10:$L$2009,CB$136)/COUNTA('Employee Mapping'!$G$10:$G$2009),""))</f>
        <v/>
      </c>
      <c r="CC243" s="57">
        <f>IF(OR($A243="",CC$136=""),"",IFERROR(COUNTIFS('Employee Mapping'!$J$10:$J$2009,$A243,'Employee Mapping'!$K$10:$K$2009,CC$134,'Employee Mapping'!$L$10:$L$2009,CC$136)/COUNTA('Employee Mapping'!$G$10:$G$2009),""))</f>
        <v/>
      </c>
      <c r="CD243" s="57">
        <f>IF(OR($A243="",CD$136=""),"",IFERROR(COUNTIFS('Employee Mapping'!$J$10:$J$2009,$A243,'Employee Mapping'!$K$10:$K$2009,CD$134,'Employee Mapping'!$L$10:$L$2009,CD$136)/COUNTA('Employee Mapping'!$G$10:$G$2009),""))</f>
        <v/>
      </c>
      <c r="CE243" s="57">
        <f>IF(OR($A243="",CE$136=""),"",IFERROR(COUNTIFS('Employee Mapping'!$J$10:$J$2009,$A243,'Employee Mapping'!$K$10:$K$2009,CE$134,'Employee Mapping'!$L$10:$L$2009,CE$136)/COUNTA('Employee Mapping'!$G$10:$G$2009),""))</f>
        <v/>
      </c>
      <c r="CF243" s="57">
        <f>IF(OR($A243="",CF$136=""),"",IFERROR(COUNTIFS('Employee Mapping'!$J$10:$J$2009,$A243,'Employee Mapping'!$K$10:$K$2009,CF$134,'Employee Mapping'!$L$10:$L$2009,CF$136)/COUNTA('Employee Mapping'!$G$10:$G$2009),""))</f>
        <v/>
      </c>
      <c r="CG243" s="57">
        <f>IF(OR($A243="",CG$136=""),"",IFERROR(COUNTIFS('Employee Mapping'!$J$10:$J$2009,$A243,'Employee Mapping'!$K$10:$K$2009,CG$134,'Employee Mapping'!$L$10:$L$2009,CG$136)/COUNTA('Employee Mapping'!$G$10:$G$2009),""))</f>
        <v/>
      </c>
      <c r="CH243" s="57">
        <f>IF(OR($A243="",CH$136=""),"",IFERROR(COUNTIFS('Employee Mapping'!$J$10:$J$2009,$A243,'Employee Mapping'!$K$10:$K$2009,CH$134,'Employee Mapping'!$L$10:$L$2009,CH$136)/COUNTA('Employee Mapping'!$G$10:$G$2009),""))</f>
        <v/>
      </c>
      <c r="CI243" s="57">
        <f>IF(OR($A243="",CI$136=""),"",IFERROR(COUNTIFS('Employee Mapping'!$J$10:$J$2009,$A243,'Employee Mapping'!$K$10:$K$2009,CI$134,'Employee Mapping'!$L$10:$L$2009,CI$136)/COUNTA('Employee Mapping'!$G$10:$G$2009),""))</f>
        <v/>
      </c>
      <c r="CJ243" s="57">
        <f>IF(OR($A243="",CJ$136=""),"",IFERROR(COUNTIFS('Employee Mapping'!$J$10:$J$2009,$A243,'Employee Mapping'!$K$10:$K$2009,CJ$134,'Employee Mapping'!$L$10:$L$2009,CJ$136)/COUNTA('Employee Mapping'!$G$10:$G$2009),""))</f>
        <v/>
      </c>
      <c r="CK243" s="57">
        <f>IF(OR($A243="",CK$136=""),"",IFERROR(COUNTIFS('Employee Mapping'!$J$10:$J$2009,$A243,'Employee Mapping'!$K$10:$K$2009,CK$134,'Employee Mapping'!$L$10:$L$2009,CK$136)/COUNTA('Employee Mapping'!$G$10:$G$2009),""))</f>
        <v/>
      </c>
      <c r="CL243" s="57">
        <f>IF(OR($A243="",CL$136=""),"",IFERROR(COUNTIFS('Employee Mapping'!$J$10:$J$2009,$A243,'Employee Mapping'!$K$10:$K$2009,CL$134,'Employee Mapping'!$L$10:$L$2009,CL$136)/COUNTA('Employee Mapping'!$G$10:$G$2009),""))</f>
        <v/>
      </c>
      <c r="CM243" s="57">
        <f>IF(OR($A243="",CM$136=""),"",IFERROR(COUNTIFS('Employee Mapping'!$J$10:$J$2009,$A243,'Employee Mapping'!$K$10:$K$2009,CM$134,'Employee Mapping'!$L$10:$L$2009,CM$136)/COUNTA('Employee Mapping'!$G$10:$G$2009),""))</f>
        <v/>
      </c>
      <c r="CN243" s="57">
        <f>IF(OR($A243="",CN$136=""),"",IFERROR(COUNTIFS('Employee Mapping'!$J$10:$J$2009,$A243,'Employee Mapping'!$K$10:$K$2009,CN$134,'Employee Mapping'!$L$10:$L$2009,CN$136)/COUNTA('Employee Mapping'!$G$10:$G$2009),""))</f>
        <v/>
      </c>
      <c r="CO243" s="57">
        <f>IF(OR($A243="",CO$136=""),"",IFERROR(COUNTIFS('Employee Mapping'!$J$10:$J$2009,$A243,'Employee Mapping'!$K$10:$K$2009,CO$134,'Employee Mapping'!$L$10:$L$2009,CO$136)/COUNTA('Employee Mapping'!$G$10:$G$2009),""))</f>
        <v/>
      </c>
      <c r="CP243" s="57">
        <f>IF(OR($A243="",CP$136=""),"",IFERROR(COUNTIFS('Employee Mapping'!$J$10:$J$2009,$A243,'Employee Mapping'!$K$10:$K$2009,CP$134,'Employee Mapping'!$L$10:$L$2009,CP$136)/COUNTA('Employee Mapping'!$G$10:$G$2009),""))</f>
        <v/>
      </c>
      <c r="CQ243" s="57">
        <f>IF(OR($A243="",CQ$136=""),"",IFERROR(COUNTIFS('Employee Mapping'!$J$10:$J$2009,$A243,'Employee Mapping'!$K$10:$K$2009,CQ$134,'Employee Mapping'!$L$10:$L$2009,CQ$136)/COUNTA('Employee Mapping'!$G$10:$G$2009),""))</f>
        <v/>
      </c>
      <c r="CR243" s="57">
        <f>IF(OR($A243="",CR$136=""),"",IFERROR(COUNTIFS('Employee Mapping'!$J$10:$J$2009,$A243,'Employee Mapping'!$K$10:$K$2009,CR$134,'Employee Mapping'!$L$10:$L$2009,CR$136)/COUNTA('Employee Mapping'!$G$10:$G$2009),""))</f>
        <v/>
      </c>
      <c r="CS243" s="57">
        <f>IF(OR($A243="",CS$136=""),"",IFERROR(COUNTIFS('Employee Mapping'!$J$10:$J$2009,$A243,'Employee Mapping'!$K$10:$K$2009,CS$134,'Employee Mapping'!$L$10:$L$2009,CS$136)/COUNTA('Employee Mapping'!$G$10:$G$2009),""))</f>
        <v/>
      </c>
      <c r="CT243" s="57">
        <f>IF(OR($A243="",CT$136=""),"",IFERROR(COUNTIFS('Employee Mapping'!$J$10:$J$2009,$A243,'Employee Mapping'!$K$10:$K$2009,CT$134,'Employee Mapping'!$L$10:$L$2009,CT$136)/COUNTA('Employee Mapping'!$G$10:$G$2009),""))</f>
        <v/>
      </c>
      <c r="CU243" s="58">
        <f>IF($A243="","",SUM(C243:CT243))</f>
        <v/>
      </c>
    </row>
    <row r="244">
      <c r="A244">
        <f>IF(SETUP!$C255="","",SETUP!$C255)</f>
        <v/>
      </c>
      <c r="B244" s="9">
        <f>IF(SETUP!$C255="","",SETUP!$B255&amp;" / "&amp;SETUP!$D255)</f>
        <v/>
      </c>
      <c r="C244" s="57">
        <f>IF(OR($A244="",C$136=""),"",IFERROR(COUNTIFS('Employee Mapping'!$J$10:$J$2009,$A244,'Employee Mapping'!$K$10:$K$2009,C$134,'Employee Mapping'!$L$10:$L$2009,C$136)/COUNTA('Employee Mapping'!$G$10:$G$2009),""))</f>
        <v/>
      </c>
      <c r="D244" s="57">
        <f>IF(OR($A244="",D$136=""),"",IFERROR(COUNTIFS('Employee Mapping'!$J$10:$J$2009,$A244,'Employee Mapping'!$K$10:$K$2009,D$134,'Employee Mapping'!$L$10:$L$2009,D$136)/COUNTA('Employee Mapping'!$G$10:$G$2009),""))</f>
        <v/>
      </c>
      <c r="E244" s="57">
        <f>IF(OR($A244="",E$136=""),"",IFERROR(COUNTIFS('Employee Mapping'!$J$10:$J$2009,$A244,'Employee Mapping'!$K$10:$K$2009,E$134,'Employee Mapping'!$L$10:$L$2009,E$136)/COUNTA('Employee Mapping'!$G$10:$G$2009),""))</f>
        <v/>
      </c>
      <c r="F244" s="57">
        <f>IF(OR($A244="",F$136=""),"",IFERROR(COUNTIFS('Employee Mapping'!$J$10:$J$2009,$A244,'Employee Mapping'!$K$10:$K$2009,F$134,'Employee Mapping'!$L$10:$L$2009,F$136)/COUNTA('Employee Mapping'!$G$10:$G$2009),""))</f>
        <v/>
      </c>
      <c r="G244" s="57">
        <f>IF(OR($A244="",G$136=""),"",IFERROR(COUNTIFS('Employee Mapping'!$J$10:$J$2009,$A244,'Employee Mapping'!$K$10:$K$2009,G$134,'Employee Mapping'!$L$10:$L$2009,G$136)/COUNTA('Employee Mapping'!$G$10:$G$2009),""))</f>
        <v/>
      </c>
      <c r="H244" s="57">
        <f>IF(OR($A244="",H$136=""),"",IFERROR(COUNTIFS('Employee Mapping'!$J$10:$J$2009,$A244,'Employee Mapping'!$K$10:$K$2009,H$134,'Employee Mapping'!$L$10:$L$2009,H$136)/COUNTA('Employee Mapping'!$G$10:$G$2009),""))</f>
        <v/>
      </c>
      <c r="I244" s="57">
        <f>IF(OR($A244="",I$136=""),"",IFERROR(COUNTIFS('Employee Mapping'!$J$10:$J$2009,$A244,'Employee Mapping'!$K$10:$K$2009,I$134,'Employee Mapping'!$L$10:$L$2009,I$136)/COUNTA('Employee Mapping'!$G$10:$G$2009),""))</f>
        <v/>
      </c>
      <c r="J244" s="57">
        <f>IF(OR($A244="",J$136=""),"",IFERROR(COUNTIFS('Employee Mapping'!$J$10:$J$2009,$A244,'Employee Mapping'!$K$10:$K$2009,J$134,'Employee Mapping'!$L$10:$L$2009,J$136)/COUNTA('Employee Mapping'!$G$10:$G$2009),""))</f>
        <v/>
      </c>
      <c r="K244" s="57">
        <f>IF(OR($A244="",K$136=""),"",IFERROR(COUNTIFS('Employee Mapping'!$J$10:$J$2009,$A244,'Employee Mapping'!$K$10:$K$2009,K$134,'Employee Mapping'!$L$10:$L$2009,K$136)/COUNTA('Employee Mapping'!$G$10:$G$2009),""))</f>
        <v/>
      </c>
      <c r="L244" s="57">
        <f>IF(OR($A244="",L$136=""),"",IFERROR(COUNTIFS('Employee Mapping'!$J$10:$J$2009,$A244,'Employee Mapping'!$K$10:$K$2009,L$134,'Employee Mapping'!$L$10:$L$2009,L$136)/COUNTA('Employee Mapping'!$G$10:$G$2009),""))</f>
        <v/>
      </c>
      <c r="M244" s="57">
        <f>IF(OR($A244="",M$136=""),"",IFERROR(COUNTIFS('Employee Mapping'!$J$10:$J$2009,$A244,'Employee Mapping'!$K$10:$K$2009,M$134,'Employee Mapping'!$L$10:$L$2009,M$136)/COUNTA('Employee Mapping'!$G$10:$G$2009),""))</f>
        <v/>
      </c>
      <c r="N244" s="57">
        <f>IF(OR($A244="",N$136=""),"",IFERROR(COUNTIFS('Employee Mapping'!$J$10:$J$2009,$A244,'Employee Mapping'!$K$10:$K$2009,N$134,'Employee Mapping'!$L$10:$L$2009,N$136)/COUNTA('Employee Mapping'!$G$10:$G$2009),""))</f>
        <v/>
      </c>
      <c r="O244" s="57">
        <f>IF(OR($A244="",O$136=""),"",IFERROR(COUNTIFS('Employee Mapping'!$J$10:$J$2009,$A244,'Employee Mapping'!$K$10:$K$2009,O$134,'Employee Mapping'!$L$10:$L$2009,O$136)/COUNTA('Employee Mapping'!$G$10:$G$2009),""))</f>
        <v/>
      </c>
      <c r="P244" s="57">
        <f>IF(OR($A244="",P$136=""),"",IFERROR(COUNTIFS('Employee Mapping'!$J$10:$J$2009,$A244,'Employee Mapping'!$K$10:$K$2009,P$134,'Employee Mapping'!$L$10:$L$2009,P$136)/COUNTA('Employee Mapping'!$G$10:$G$2009),""))</f>
        <v/>
      </c>
      <c r="Q244" s="57">
        <f>IF(OR($A244="",Q$136=""),"",IFERROR(COUNTIFS('Employee Mapping'!$J$10:$J$2009,$A244,'Employee Mapping'!$K$10:$K$2009,Q$134,'Employee Mapping'!$L$10:$L$2009,Q$136)/COUNTA('Employee Mapping'!$G$10:$G$2009),""))</f>
        <v/>
      </c>
      <c r="R244" s="57">
        <f>IF(OR($A244="",R$136=""),"",IFERROR(COUNTIFS('Employee Mapping'!$J$10:$J$2009,$A244,'Employee Mapping'!$K$10:$K$2009,R$134,'Employee Mapping'!$L$10:$L$2009,R$136)/COUNTA('Employee Mapping'!$G$10:$G$2009),""))</f>
        <v/>
      </c>
      <c r="S244" s="57">
        <f>IF(OR($A244="",S$136=""),"",IFERROR(COUNTIFS('Employee Mapping'!$J$10:$J$2009,$A244,'Employee Mapping'!$K$10:$K$2009,S$134,'Employee Mapping'!$L$10:$L$2009,S$136)/COUNTA('Employee Mapping'!$G$10:$G$2009),""))</f>
        <v/>
      </c>
      <c r="T244" s="57">
        <f>IF(OR($A244="",T$136=""),"",IFERROR(COUNTIFS('Employee Mapping'!$J$10:$J$2009,$A244,'Employee Mapping'!$K$10:$K$2009,T$134,'Employee Mapping'!$L$10:$L$2009,T$136)/COUNTA('Employee Mapping'!$G$10:$G$2009),""))</f>
        <v/>
      </c>
      <c r="U244" s="57">
        <f>IF(OR($A244="",U$136=""),"",IFERROR(COUNTIFS('Employee Mapping'!$J$10:$J$2009,$A244,'Employee Mapping'!$K$10:$K$2009,U$134,'Employee Mapping'!$L$10:$L$2009,U$136)/COUNTA('Employee Mapping'!$G$10:$G$2009),""))</f>
        <v/>
      </c>
      <c r="V244" s="57">
        <f>IF(OR($A244="",V$136=""),"",IFERROR(COUNTIFS('Employee Mapping'!$J$10:$J$2009,$A244,'Employee Mapping'!$K$10:$K$2009,V$134,'Employee Mapping'!$L$10:$L$2009,V$136)/COUNTA('Employee Mapping'!$G$10:$G$2009),""))</f>
        <v/>
      </c>
      <c r="W244" s="57">
        <f>IF(OR($A244="",W$136=""),"",IFERROR(COUNTIFS('Employee Mapping'!$J$10:$J$2009,$A244,'Employee Mapping'!$K$10:$K$2009,W$134,'Employee Mapping'!$L$10:$L$2009,W$136)/COUNTA('Employee Mapping'!$G$10:$G$2009),""))</f>
        <v/>
      </c>
      <c r="X244" s="57">
        <f>IF(OR($A244="",X$136=""),"",IFERROR(COUNTIFS('Employee Mapping'!$J$10:$J$2009,$A244,'Employee Mapping'!$K$10:$K$2009,X$134,'Employee Mapping'!$L$10:$L$2009,X$136)/COUNTA('Employee Mapping'!$G$10:$G$2009),""))</f>
        <v/>
      </c>
      <c r="Y244" s="57">
        <f>IF(OR($A244="",Y$136=""),"",IFERROR(COUNTIFS('Employee Mapping'!$J$10:$J$2009,$A244,'Employee Mapping'!$K$10:$K$2009,Y$134,'Employee Mapping'!$L$10:$L$2009,Y$136)/COUNTA('Employee Mapping'!$G$10:$G$2009),""))</f>
        <v/>
      </c>
      <c r="Z244" s="57">
        <f>IF(OR($A244="",Z$136=""),"",IFERROR(COUNTIFS('Employee Mapping'!$J$10:$J$2009,$A244,'Employee Mapping'!$K$10:$K$2009,Z$134,'Employee Mapping'!$L$10:$L$2009,Z$136)/COUNTA('Employee Mapping'!$G$10:$G$2009),""))</f>
        <v/>
      </c>
      <c r="AA244" s="57">
        <f>IF(OR($A244="",AA$136=""),"",IFERROR(COUNTIFS('Employee Mapping'!$J$10:$J$2009,$A244,'Employee Mapping'!$K$10:$K$2009,AA$134,'Employee Mapping'!$L$10:$L$2009,AA$136)/COUNTA('Employee Mapping'!$G$10:$G$2009),""))</f>
        <v/>
      </c>
      <c r="AB244" s="57">
        <f>IF(OR($A244="",AB$136=""),"",IFERROR(COUNTIFS('Employee Mapping'!$J$10:$J$2009,$A244,'Employee Mapping'!$K$10:$K$2009,AB$134,'Employee Mapping'!$L$10:$L$2009,AB$136)/COUNTA('Employee Mapping'!$G$10:$G$2009),""))</f>
        <v/>
      </c>
      <c r="AC244" s="57">
        <f>IF(OR($A244="",AC$136=""),"",IFERROR(COUNTIFS('Employee Mapping'!$J$10:$J$2009,$A244,'Employee Mapping'!$K$10:$K$2009,AC$134,'Employee Mapping'!$L$10:$L$2009,AC$136)/COUNTA('Employee Mapping'!$G$10:$G$2009),""))</f>
        <v/>
      </c>
      <c r="AD244" s="57">
        <f>IF(OR($A244="",AD$136=""),"",IFERROR(COUNTIFS('Employee Mapping'!$J$10:$J$2009,$A244,'Employee Mapping'!$K$10:$K$2009,AD$134,'Employee Mapping'!$L$10:$L$2009,AD$136)/COUNTA('Employee Mapping'!$G$10:$G$2009),""))</f>
        <v/>
      </c>
      <c r="AE244" s="57">
        <f>IF(OR($A244="",AE$136=""),"",IFERROR(COUNTIFS('Employee Mapping'!$J$10:$J$2009,$A244,'Employee Mapping'!$K$10:$K$2009,AE$134,'Employee Mapping'!$L$10:$L$2009,AE$136)/COUNTA('Employee Mapping'!$G$10:$G$2009),""))</f>
        <v/>
      </c>
      <c r="AF244" s="57">
        <f>IF(OR($A244="",AF$136=""),"",IFERROR(COUNTIFS('Employee Mapping'!$J$10:$J$2009,$A244,'Employee Mapping'!$K$10:$K$2009,AF$134,'Employee Mapping'!$L$10:$L$2009,AF$136)/COUNTA('Employee Mapping'!$G$10:$G$2009),""))</f>
        <v/>
      </c>
      <c r="AG244" s="57">
        <f>IF(OR($A244="",AG$136=""),"",IFERROR(COUNTIFS('Employee Mapping'!$J$10:$J$2009,$A244,'Employee Mapping'!$K$10:$K$2009,AG$134,'Employee Mapping'!$L$10:$L$2009,AG$136)/COUNTA('Employee Mapping'!$G$10:$G$2009),""))</f>
        <v/>
      </c>
      <c r="AH244" s="57">
        <f>IF(OR($A244="",AH$136=""),"",IFERROR(COUNTIFS('Employee Mapping'!$J$10:$J$2009,$A244,'Employee Mapping'!$K$10:$K$2009,AH$134,'Employee Mapping'!$L$10:$L$2009,AH$136)/COUNTA('Employee Mapping'!$G$10:$G$2009),""))</f>
        <v/>
      </c>
      <c r="AI244" s="57">
        <f>IF(OR($A244="",AI$136=""),"",IFERROR(COUNTIFS('Employee Mapping'!$J$10:$J$2009,$A244,'Employee Mapping'!$K$10:$K$2009,AI$134,'Employee Mapping'!$L$10:$L$2009,AI$136)/COUNTA('Employee Mapping'!$G$10:$G$2009),""))</f>
        <v/>
      </c>
      <c r="AJ244" s="57">
        <f>IF(OR($A244="",AJ$136=""),"",IFERROR(COUNTIFS('Employee Mapping'!$J$10:$J$2009,$A244,'Employee Mapping'!$K$10:$K$2009,AJ$134,'Employee Mapping'!$L$10:$L$2009,AJ$136)/COUNTA('Employee Mapping'!$G$10:$G$2009),""))</f>
        <v/>
      </c>
      <c r="AK244" s="57">
        <f>IF(OR($A244="",AK$136=""),"",IFERROR(COUNTIFS('Employee Mapping'!$J$10:$J$2009,$A244,'Employee Mapping'!$K$10:$K$2009,AK$134,'Employee Mapping'!$L$10:$L$2009,AK$136)/COUNTA('Employee Mapping'!$G$10:$G$2009),""))</f>
        <v/>
      </c>
      <c r="AL244" s="57">
        <f>IF(OR($A244="",AL$136=""),"",IFERROR(COUNTIFS('Employee Mapping'!$J$10:$J$2009,$A244,'Employee Mapping'!$K$10:$K$2009,AL$134,'Employee Mapping'!$L$10:$L$2009,AL$136)/COUNTA('Employee Mapping'!$G$10:$G$2009),""))</f>
        <v/>
      </c>
      <c r="AM244" s="57">
        <f>IF(OR($A244="",AM$136=""),"",IFERROR(COUNTIFS('Employee Mapping'!$J$10:$J$2009,$A244,'Employee Mapping'!$K$10:$K$2009,AM$134,'Employee Mapping'!$L$10:$L$2009,AM$136)/COUNTA('Employee Mapping'!$G$10:$G$2009),""))</f>
        <v/>
      </c>
      <c r="AN244" s="57">
        <f>IF(OR($A244="",AN$136=""),"",IFERROR(COUNTIFS('Employee Mapping'!$J$10:$J$2009,$A244,'Employee Mapping'!$K$10:$K$2009,AN$134,'Employee Mapping'!$L$10:$L$2009,AN$136)/COUNTA('Employee Mapping'!$G$10:$G$2009),""))</f>
        <v/>
      </c>
      <c r="AO244" s="57">
        <f>IF(OR($A244="",AO$136=""),"",IFERROR(COUNTIFS('Employee Mapping'!$J$10:$J$2009,$A244,'Employee Mapping'!$K$10:$K$2009,AO$134,'Employee Mapping'!$L$10:$L$2009,AO$136)/COUNTA('Employee Mapping'!$G$10:$G$2009),""))</f>
        <v/>
      </c>
      <c r="AP244" s="57">
        <f>IF(OR($A244="",AP$136=""),"",IFERROR(COUNTIFS('Employee Mapping'!$J$10:$J$2009,$A244,'Employee Mapping'!$K$10:$K$2009,AP$134,'Employee Mapping'!$L$10:$L$2009,AP$136)/COUNTA('Employee Mapping'!$G$10:$G$2009),""))</f>
        <v/>
      </c>
      <c r="AQ244" s="57">
        <f>IF(OR($A244="",AQ$136=""),"",IFERROR(COUNTIFS('Employee Mapping'!$J$10:$J$2009,$A244,'Employee Mapping'!$K$10:$K$2009,AQ$134,'Employee Mapping'!$L$10:$L$2009,AQ$136)/COUNTA('Employee Mapping'!$G$10:$G$2009),""))</f>
        <v/>
      </c>
      <c r="AR244" s="57">
        <f>IF(OR($A244="",AR$136=""),"",IFERROR(COUNTIFS('Employee Mapping'!$J$10:$J$2009,$A244,'Employee Mapping'!$K$10:$K$2009,AR$134,'Employee Mapping'!$L$10:$L$2009,AR$136)/COUNTA('Employee Mapping'!$G$10:$G$2009),""))</f>
        <v/>
      </c>
      <c r="AS244" s="57">
        <f>IF(OR($A244="",AS$136=""),"",IFERROR(COUNTIFS('Employee Mapping'!$J$10:$J$2009,$A244,'Employee Mapping'!$K$10:$K$2009,AS$134,'Employee Mapping'!$L$10:$L$2009,AS$136)/COUNTA('Employee Mapping'!$G$10:$G$2009),""))</f>
        <v/>
      </c>
      <c r="AT244" s="57">
        <f>IF(OR($A244="",AT$136=""),"",IFERROR(COUNTIFS('Employee Mapping'!$J$10:$J$2009,$A244,'Employee Mapping'!$K$10:$K$2009,AT$134,'Employee Mapping'!$L$10:$L$2009,AT$136)/COUNTA('Employee Mapping'!$G$10:$G$2009),""))</f>
        <v/>
      </c>
      <c r="AU244" s="57">
        <f>IF(OR($A244="",AU$136=""),"",IFERROR(COUNTIFS('Employee Mapping'!$J$10:$J$2009,$A244,'Employee Mapping'!$K$10:$K$2009,AU$134,'Employee Mapping'!$L$10:$L$2009,AU$136)/COUNTA('Employee Mapping'!$G$10:$G$2009),""))</f>
        <v/>
      </c>
      <c r="AV244" s="57">
        <f>IF(OR($A244="",AV$136=""),"",IFERROR(COUNTIFS('Employee Mapping'!$J$10:$J$2009,$A244,'Employee Mapping'!$K$10:$K$2009,AV$134,'Employee Mapping'!$L$10:$L$2009,AV$136)/COUNTA('Employee Mapping'!$G$10:$G$2009),""))</f>
        <v/>
      </c>
      <c r="AW244" s="57">
        <f>IF(OR($A244="",AW$136=""),"",IFERROR(COUNTIFS('Employee Mapping'!$J$10:$J$2009,$A244,'Employee Mapping'!$K$10:$K$2009,AW$134,'Employee Mapping'!$L$10:$L$2009,AW$136)/COUNTA('Employee Mapping'!$G$10:$G$2009),""))</f>
        <v/>
      </c>
      <c r="AX244" s="57">
        <f>IF(OR($A244="",AX$136=""),"",IFERROR(COUNTIFS('Employee Mapping'!$J$10:$J$2009,$A244,'Employee Mapping'!$K$10:$K$2009,AX$134,'Employee Mapping'!$L$10:$L$2009,AX$136)/COUNTA('Employee Mapping'!$G$10:$G$2009),""))</f>
        <v/>
      </c>
      <c r="AY244" s="57">
        <f>IF(OR($A244="",AY$136=""),"",IFERROR(COUNTIFS('Employee Mapping'!$J$10:$J$2009,$A244,'Employee Mapping'!$K$10:$K$2009,AY$134,'Employee Mapping'!$L$10:$L$2009,AY$136)/COUNTA('Employee Mapping'!$G$10:$G$2009),""))</f>
        <v/>
      </c>
      <c r="AZ244" s="57">
        <f>IF(OR($A244="",AZ$136=""),"",IFERROR(COUNTIFS('Employee Mapping'!$J$10:$J$2009,$A244,'Employee Mapping'!$K$10:$K$2009,AZ$134,'Employee Mapping'!$L$10:$L$2009,AZ$136)/COUNTA('Employee Mapping'!$G$10:$G$2009),""))</f>
        <v/>
      </c>
      <c r="BA244" s="57">
        <f>IF(OR($A244="",BA$136=""),"",IFERROR(COUNTIFS('Employee Mapping'!$J$10:$J$2009,$A244,'Employee Mapping'!$K$10:$K$2009,BA$134,'Employee Mapping'!$L$10:$L$2009,BA$136)/COUNTA('Employee Mapping'!$G$10:$G$2009),""))</f>
        <v/>
      </c>
      <c r="BB244" s="57">
        <f>IF(OR($A244="",BB$136=""),"",IFERROR(COUNTIFS('Employee Mapping'!$J$10:$J$2009,$A244,'Employee Mapping'!$K$10:$K$2009,BB$134,'Employee Mapping'!$L$10:$L$2009,BB$136)/COUNTA('Employee Mapping'!$G$10:$G$2009),""))</f>
        <v/>
      </c>
      <c r="BC244" s="57">
        <f>IF(OR($A244="",BC$136=""),"",IFERROR(COUNTIFS('Employee Mapping'!$J$10:$J$2009,$A244,'Employee Mapping'!$K$10:$K$2009,BC$134,'Employee Mapping'!$L$10:$L$2009,BC$136)/COUNTA('Employee Mapping'!$G$10:$G$2009),""))</f>
        <v/>
      </c>
      <c r="BD244" s="57">
        <f>IF(OR($A244="",BD$136=""),"",IFERROR(COUNTIFS('Employee Mapping'!$J$10:$J$2009,$A244,'Employee Mapping'!$K$10:$K$2009,BD$134,'Employee Mapping'!$L$10:$L$2009,BD$136)/COUNTA('Employee Mapping'!$G$10:$G$2009),""))</f>
        <v/>
      </c>
      <c r="BE244" s="57">
        <f>IF(OR($A244="",BE$136=""),"",IFERROR(COUNTIFS('Employee Mapping'!$J$10:$J$2009,$A244,'Employee Mapping'!$K$10:$K$2009,BE$134,'Employee Mapping'!$L$10:$L$2009,BE$136)/COUNTA('Employee Mapping'!$G$10:$G$2009),""))</f>
        <v/>
      </c>
      <c r="BF244" s="57">
        <f>IF(OR($A244="",BF$136=""),"",IFERROR(COUNTIFS('Employee Mapping'!$J$10:$J$2009,$A244,'Employee Mapping'!$K$10:$K$2009,BF$134,'Employee Mapping'!$L$10:$L$2009,BF$136)/COUNTA('Employee Mapping'!$G$10:$G$2009),""))</f>
        <v/>
      </c>
      <c r="BG244" s="57">
        <f>IF(OR($A244="",BG$136=""),"",IFERROR(COUNTIFS('Employee Mapping'!$J$10:$J$2009,$A244,'Employee Mapping'!$K$10:$K$2009,BG$134,'Employee Mapping'!$L$10:$L$2009,BG$136)/COUNTA('Employee Mapping'!$G$10:$G$2009),""))</f>
        <v/>
      </c>
      <c r="BH244" s="57">
        <f>IF(OR($A244="",BH$136=""),"",IFERROR(COUNTIFS('Employee Mapping'!$J$10:$J$2009,$A244,'Employee Mapping'!$K$10:$K$2009,BH$134,'Employee Mapping'!$L$10:$L$2009,BH$136)/COUNTA('Employee Mapping'!$G$10:$G$2009),""))</f>
        <v/>
      </c>
      <c r="BI244" s="57">
        <f>IF(OR($A244="",BI$136=""),"",IFERROR(COUNTIFS('Employee Mapping'!$J$10:$J$2009,$A244,'Employee Mapping'!$K$10:$K$2009,BI$134,'Employee Mapping'!$L$10:$L$2009,BI$136)/COUNTA('Employee Mapping'!$G$10:$G$2009),""))</f>
        <v/>
      </c>
      <c r="BJ244" s="57">
        <f>IF(OR($A244="",BJ$136=""),"",IFERROR(COUNTIFS('Employee Mapping'!$J$10:$J$2009,$A244,'Employee Mapping'!$K$10:$K$2009,BJ$134,'Employee Mapping'!$L$10:$L$2009,BJ$136)/COUNTA('Employee Mapping'!$G$10:$G$2009),""))</f>
        <v/>
      </c>
      <c r="BK244" s="57">
        <f>IF(OR($A244="",BK$136=""),"",IFERROR(COUNTIFS('Employee Mapping'!$J$10:$J$2009,$A244,'Employee Mapping'!$K$10:$K$2009,BK$134,'Employee Mapping'!$L$10:$L$2009,BK$136)/COUNTA('Employee Mapping'!$G$10:$G$2009),""))</f>
        <v/>
      </c>
      <c r="BL244" s="57">
        <f>IF(OR($A244="",BL$136=""),"",IFERROR(COUNTIFS('Employee Mapping'!$J$10:$J$2009,$A244,'Employee Mapping'!$K$10:$K$2009,BL$134,'Employee Mapping'!$L$10:$L$2009,BL$136)/COUNTA('Employee Mapping'!$G$10:$G$2009),""))</f>
        <v/>
      </c>
      <c r="BM244" s="57">
        <f>IF(OR($A244="",BM$136=""),"",IFERROR(COUNTIFS('Employee Mapping'!$J$10:$J$2009,$A244,'Employee Mapping'!$K$10:$K$2009,BM$134,'Employee Mapping'!$L$10:$L$2009,BM$136)/COUNTA('Employee Mapping'!$G$10:$G$2009),""))</f>
        <v/>
      </c>
      <c r="BN244" s="57">
        <f>IF(OR($A244="",BN$136=""),"",IFERROR(COUNTIFS('Employee Mapping'!$J$10:$J$2009,$A244,'Employee Mapping'!$K$10:$K$2009,BN$134,'Employee Mapping'!$L$10:$L$2009,BN$136)/COUNTA('Employee Mapping'!$G$10:$G$2009),""))</f>
        <v/>
      </c>
      <c r="BO244" s="57">
        <f>IF(OR($A244="",BO$136=""),"",IFERROR(COUNTIFS('Employee Mapping'!$J$10:$J$2009,$A244,'Employee Mapping'!$K$10:$K$2009,BO$134,'Employee Mapping'!$L$10:$L$2009,BO$136)/COUNTA('Employee Mapping'!$G$10:$G$2009),""))</f>
        <v/>
      </c>
      <c r="BP244" s="57">
        <f>IF(OR($A244="",BP$136=""),"",IFERROR(COUNTIFS('Employee Mapping'!$J$10:$J$2009,$A244,'Employee Mapping'!$K$10:$K$2009,BP$134,'Employee Mapping'!$L$10:$L$2009,BP$136)/COUNTA('Employee Mapping'!$G$10:$G$2009),""))</f>
        <v/>
      </c>
      <c r="BQ244" s="57">
        <f>IF(OR($A244="",BQ$136=""),"",IFERROR(COUNTIFS('Employee Mapping'!$J$10:$J$2009,$A244,'Employee Mapping'!$K$10:$K$2009,BQ$134,'Employee Mapping'!$L$10:$L$2009,BQ$136)/COUNTA('Employee Mapping'!$G$10:$G$2009),""))</f>
        <v/>
      </c>
      <c r="BR244" s="57">
        <f>IF(OR($A244="",BR$136=""),"",IFERROR(COUNTIFS('Employee Mapping'!$J$10:$J$2009,$A244,'Employee Mapping'!$K$10:$K$2009,BR$134,'Employee Mapping'!$L$10:$L$2009,BR$136)/COUNTA('Employee Mapping'!$G$10:$G$2009),""))</f>
        <v/>
      </c>
      <c r="BS244" s="57">
        <f>IF(OR($A244="",BS$136=""),"",IFERROR(COUNTIFS('Employee Mapping'!$J$10:$J$2009,$A244,'Employee Mapping'!$K$10:$K$2009,BS$134,'Employee Mapping'!$L$10:$L$2009,BS$136)/COUNTA('Employee Mapping'!$G$10:$G$2009),""))</f>
        <v/>
      </c>
      <c r="BT244" s="57">
        <f>IF(OR($A244="",BT$136=""),"",IFERROR(COUNTIFS('Employee Mapping'!$J$10:$J$2009,$A244,'Employee Mapping'!$K$10:$K$2009,BT$134,'Employee Mapping'!$L$10:$L$2009,BT$136)/COUNTA('Employee Mapping'!$G$10:$G$2009),""))</f>
        <v/>
      </c>
      <c r="BU244" s="57">
        <f>IF(OR($A244="",BU$136=""),"",IFERROR(COUNTIFS('Employee Mapping'!$J$10:$J$2009,$A244,'Employee Mapping'!$K$10:$K$2009,BU$134,'Employee Mapping'!$L$10:$L$2009,BU$136)/COUNTA('Employee Mapping'!$G$10:$G$2009),""))</f>
        <v/>
      </c>
      <c r="BV244" s="57">
        <f>IF(OR($A244="",BV$136=""),"",IFERROR(COUNTIFS('Employee Mapping'!$J$10:$J$2009,$A244,'Employee Mapping'!$K$10:$K$2009,BV$134,'Employee Mapping'!$L$10:$L$2009,BV$136)/COUNTA('Employee Mapping'!$G$10:$G$2009),""))</f>
        <v/>
      </c>
      <c r="BW244" s="57">
        <f>IF(OR($A244="",BW$136=""),"",IFERROR(COUNTIFS('Employee Mapping'!$J$10:$J$2009,$A244,'Employee Mapping'!$K$10:$K$2009,BW$134,'Employee Mapping'!$L$10:$L$2009,BW$136)/COUNTA('Employee Mapping'!$G$10:$G$2009),""))</f>
        <v/>
      </c>
      <c r="BX244" s="57">
        <f>IF(OR($A244="",BX$136=""),"",IFERROR(COUNTIFS('Employee Mapping'!$J$10:$J$2009,$A244,'Employee Mapping'!$K$10:$K$2009,BX$134,'Employee Mapping'!$L$10:$L$2009,BX$136)/COUNTA('Employee Mapping'!$G$10:$G$2009),""))</f>
        <v/>
      </c>
      <c r="BY244" s="57">
        <f>IF(OR($A244="",BY$136=""),"",IFERROR(COUNTIFS('Employee Mapping'!$J$10:$J$2009,$A244,'Employee Mapping'!$K$10:$K$2009,BY$134,'Employee Mapping'!$L$10:$L$2009,BY$136)/COUNTA('Employee Mapping'!$G$10:$G$2009),""))</f>
        <v/>
      </c>
      <c r="BZ244" s="57">
        <f>IF(OR($A244="",BZ$136=""),"",IFERROR(COUNTIFS('Employee Mapping'!$J$10:$J$2009,$A244,'Employee Mapping'!$K$10:$K$2009,BZ$134,'Employee Mapping'!$L$10:$L$2009,BZ$136)/COUNTA('Employee Mapping'!$G$10:$G$2009),""))</f>
        <v/>
      </c>
      <c r="CA244" s="57">
        <f>IF(OR($A244="",CA$136=""),"",IFERROR(COUNTIFS('Employee Mapping'!$J$10:$J$2009,$A244,'Employee Mapping'!$K$10:$K$2009,CA$134,'Employee Mapping'!$L$10:$L$2009,CA$136)/COUNTA('Employee Mapping'!$G$10:$G$2009),""))</f>
        <v/>
      </c>
      <c r="CB244" s="57">
        <f>IF(OR($A244="",CB$136=""),"",IFERROR(COUNTIFS('Employee Mapping'!$J$10:$J$2009,$A244,'Employee Mapping'!$K$10:$K$2009,CB$134,'Employee Mapping'!$L$10:$L$2009,CB$136)/COUNTA('Employee Mapping'!$G$10:$G$2009),""))</f>
        <v/>
      </c>
      <c r="CC244" s="57">
        <f>IF(OR($A244="",CC$136=""),"",IFERROR(COUNTIFS('Employee Mapping'!$J$10:$J$2009,$A244,'Employee Mapping'!$K$10:$K$2009,CC$134,'Employee Mapping'!$L$10:$L$2009,CC$136)/COUNTA('Employee Mapping'!$G$10:$G$2009),""))</f>
        <v/>
      </c>
      <c r="CD244" s="57">
        <f>IF(OR($A244="",CD$136=""),"",IFERROR(COUNTIFS('Employee Mapping'!$J$10:$J$2009,$A244,'Employee Mapping'!$K$10:$K$2009,CD$134,'Employee Mapping'!$L$10:$L$2009,CD$136)/COUNTA('Employee Mapping'!$G$10:$G$2009),""))</f>
        <v/>
      </c>
      <c r="CE244" s="57">
        <f>IF(OR($A244="",CE$136=""),"",IFERROR(COUNTIFS('Employee Mapping'!$J$10:$J$2009,$A244,'Employee Mapping'!$K$10:$K$2009,CE$134,'Employee Mapping'!$L$10:$L$2009,CE$136)/COUNTA('Employee Mapping'!$G$10:$G$2009),""))</f>
        <v/>
      </c>
      <c r="CF244" s="57">
        <f>IF(OR($A244="",CF$136=""),"",IFERROR(COUNTIFS('Employee Mapping'!$J$10:$J$2009,$A244,'Employee Mapping'!$K$10:$K$2009,CF$134,'Employee Mapping'!$L$10:$L$2009,CF$136)/COUNTA('Employee Mapping'!$G$10:$G$2009),""))</f>
        <v/>
      </c>
      <c r="CG244" s="57">
        <f>IF(OR($A244="",CG$136=""),"",IFERROR(COUNTIFS('Employee Mapping'!$J$10:$J$2009,$A244,'Employee Mapping'!$K$10:$K$2009,CG$134,'Employee Mapping'!$L$10:$L$2009,CG$136)/COUNTA('Employee Mapping'!$G$10:$G$2009),""))</f>
        <v/>
      </c>
      <c r="CH244" s="57">
        <f>IF(OR($A244="",CH$136=""),"",IFERROR(COUNTIFS('Employee Mapping'!$J$10:$J$2009,$A244,'Employee Mapping'!$K$10:$K$2009,CH$134,'Employee Mapping'!$L$10:$L$2009,CH$136)/COUNTA('Employee Mapping'!$G$10:$G$2009),""))</f>
        <v/>
      </c>
      <c r="CI244" s="57">
        <f>IF(OR($A244="",CI$136=""),"",IFERROR(COUNTIFS('Employee Mapping'!$J$10:$J$2009,$A244,'Employee Mapping'!$K$10:$K$2009,CI$134,'Employee Mapping'!$L$10:$L$2009,CI$136)/COUNTA('Employee Mapping'!$G$10:$G$2009),""))</f>
        <v/>
      </c>
      <c r="CJ244" s="57">
        <f>IF(OR($A244="",CJ$136=""),"",IFERROR(COUNTIFS('Employee Mapping'!$J$10:$J$2009,$A244,'Employee Mapping'!$K$10:$K$2009,CJ$134,'Employee Mapping'!$L$10:$L$2009,CJ$136)/COUNTA('Employee Mapping'!$G$10:$G$2009),""))</f>
        <v/>
      </c>
      <c r="CK244" s="57">
        <f>IF(OR($A244="",CK$136=""),"",IFERROR(COUNTIFS('Employee Mapping'!$J$10:$J$2009,$A244,'Employee Mapping'!$K$10:$K$2009,CK$134,'Employee Mapping'!$L$10:$L$2009,CK$136)/COUNTA('Employee Mapping'!$G$10:$G$2009),""))</f>
        <v/>
      </c>
      <c r="CL244" s="57">
        <f>IF(OR($A244="",CL$136=""),"",IFERROR(COUNTIFS('Employee Mapping'!$J$10:$J$2009,$A244,'Employee Mapping'!$K$10:$K$2009,CL$134,'Employee Mapping'!$L$10:$L$2009,CL$136)/COUNTA('Employee Mapping'!$G$10:$G$2009),""))</f>
        <v/>
      </c>
      <c r="CM244" s="57">
        <f>IF(OR($A244="",CM$136=""),"",IFERROR(COUNTIFS('Employee Mapping'!$J$10:$J$2009,$A244,'Employee Mapping'!$K$10:$K$2009,CM$134,'Employee Mapping'!$L$10:$L$2009,CM$136)/COUNTA('Employee Mapping'!$G$10:$G$2009),""))</f>
        <v/>
      </c>
      <c r="CN244" s="57">
        <f>IF(OR($A244="",CN$136=""),"",IFERROR(COUNTIFS('Employee Mapping'!$J$10:$J$2009,$A244,'Employee Mapping'!$K$10:$K$2009,CN$134,'Employee Mapping'!$L$10:$L$2009,CN$136)/COUNTA('Employee Mapping'!$G$10:$G$2009),""))</f>
        <v/>
      </c>
      <c r="CO244" s="57">
        <f>IF(OR($A244="",CO$136=""),"",IFERROR(COUNTIFS('Employee Mapping'!$J$10:$J$2009,$A244,'Employee Mapping'!$K$10:$K$2009,CO$134,'Employee Mapping'!$L$10:$L$2009,CO$136)/COUNTA('Employee Mapping'!$G$10:$G$2009),""))</f>
        <v/>
      </c>
      <c r="CP244" s="57">
        <f>IF(OR($A244="",CP$136=""),"",IFERROR(COUNTIFS('Employee Mapping'!$J$10:$J$2009,$A244,'Employee Mapping'!$K$10:$K$2009,CP$134,'Employee Mapping'!$L$10:$L$2009,CP$136)/COUNTA('Employee Mapping'!$G$10:$G$2009),""))</f>
        <v/>
      </c>
      <c r="CQ244" s="57">
        <f>IF(OR($A244="",CQ$136=""),"",IFERROR(COUNTIFS('Employee Mapping'!$J$10:$J$2009,$A244,'Employee Mapping'!$K$10:$K$2009,CQ$134,'Employee Mapping'!$L$10:$L$2009,CQ$136)/COUNTA('Employee Mapping'!$G$10:$G$2009),""))</f>
        <v/>
      </c>
      <c r="CR244" s="57">
        <f>IF(OR($A244="",CR$136=""),"",IFERROR(COUNTIFS('Employee Mapping'!$J$10:$J$2009,$A244,'Employee Mapping'!$K$10:$K$2009,CR$134,'Employee Mapping'!$L$10:$L$2009,CR$136)/COUNTA('Employee Mapping'!$G$10:$G$2009),""))</f>
        <v/>
      </c>
      <c r="CS244" s="57">
        <f>IF(OR($A244="",CS$136=""),"",IFERROR(COUNTIFS('Employee Mapping'!$J$10:$J$2009,$A244,'Employee Mapping'!$K$10:$K$2009,CS$134,'Employee Mapping'!$L$10:$L$2009,CS$136)/COUNTA('Employee Mapping'!$G$10:$G$2009),""))</f>
        <v/>
      </c>
      <c r="CT244" s="57">
        <f>IF(OR($A244="",CT$136=""),"",IFERROR(COUNTIFS('Employee Mapping'!$J$10:$J$2009,$A244,'Employee Mapping'!$K$10:$K$2009,CT$134,'Employee Mapping'!$L$10:$L$2009,CT$136)/COUNTA('Employee Mapping'!$G$10:$G$2009),""))</f>
        <v/>
      </c>
      <c r="CU244" s="58">
        <f>IF($A244="","",SUM(C244:CT244))</f>
        <v/>
      </c>
    </row>
    <row r="245">
      <c r="A245">
        <f>IF(SETUP!$C256="","",SETUP!$C256)</f>
        <v/>
      </c>
      <c r="B245" s="9">
        <f>IF(SETUP!$C256="","",SETUP!$B256&amp;" / "&amp;SETUP!$D256)</f>
        <v/>
      </c>
      <c r="C245" s="57">
        <f>IF(OR($A245="",C$136=""),"",IFERROR(COUNTIFS('Employee Mapping'!$J$10:$J$2009,$A245,'Employee Mapping'!$K$10:$K$2009,C$134,'Employee Mapping'!$L$10:$L$2009,C$136)/COUNTA('Employee Mapping'!$G$10:$G$2009),""))</f>
        <v/>
      </c>
      <c r="D245" s="57">
        <f>IF(OR($A245="",D$136=""),"",IFERROR(COUNTIFS('Employee Mapping'!$J$10:$J$2009,$A245,'Employee Mapping'!$K$10:$K$2009,D$134,'Employee Mapping'!$L$10:$L$2009,D$136)/COUNTA('Employee Mapping'!$G$10:$G$2009),""))</f>
        <v/>
      </c>
      <c r="E245" s="57">
        <f>IF(OR($A245="",E$136=""),"",IFERROR(COUNTIFS('Employee Mapping'!$J$10:$J$2009,$A245,'Employee Mapping'!$K$10:$K$2009,E$134,'Employee Mapping'!$L$10:$L$2009,E$136)/COUNTA('Employee Mapping'!$G$10:$G$2009),""))</f>
        <v/>
      </c>
      <c r="F245" s="57">
        <f>IF(OR($A245="",F$136=""),"",IFERROR(COUNTIFS('Employee Mapping'!$J$10:$J$2009,$A245,'Employee Mapping'!$K$10:$K$2009,F$134,'Employee Mapping'!$L$10:$L$2009,F$136)/COUNTA('Employee Mapping'!$G$10:$G$2009),""))</f>
        <v/>
      </c>
      <c r="G245" s="57">
        <f>IF(OR($A245="",G$136=""),"",IFERROR(COUNTIFS('Employee Mapping'!$J$10:$J$2009,$A245,'Employee Mapping'!$K$10:$K$2009,G$134,'Employee Mapping'!$L$10:$L$2009,G$136)/COUNTA('Employee Mapping'!$G$10:$G$2009),""))</f>
        <v/>
      </c>
      <c r="H245" s="57">
        <f>IF(OR($A245="",H$136=""),"",IFERROR(COUNTIFS('Employee Mapping'!$J$10:$J$2009,$A245,'Employee Mapping'!$K$10:$K$2009,H$134,'Employee Mapping'!$L$10:$L$2009,H$136)/COUNTA('Employee Mapping'!$G$10:$G$2009),""))</f>
        <v/>
      </c>
      <c r="I245" s="57">
        <f>IF(OR($A245="",I$136=""),"",IFERROR(COUNTIFS('Employee Mapping'!$J$10:$J$2009,$A245,'Employee Mapping'!$K$10:$K$2009,I$134,'Employee Mapping'!$L$10:$L$2009,I$136)/COUNTA('Employee Mapping'!$G$10:$G$2009),""))</f>
        <v/>
      </c>
      <c r="J245" s="57">
        <f>IF(OR($A245="",J$136=""),"",IFERROR(COUNTIFS('Employee Mapping'!$J$10:$J$2009,$A245,'Employee Mapping'!$K$10:$K$2009,J$134,'Employee Mapping'!$L$10:$L$2009,J$136)/COUNTA('Employee Mapping'!$G$10:$G$2009),""))</f>
        <v/>
      </c>
      <c r="K245" s="57">
        <f>IF(OR($A245="",K$136=""),"",IFERROR(COUNTIFS('Employee Mapping'!$J$10:$J$2009,$A245,'Employee Mapping'!$K$10:$K$2009,K$134,'Employee Mapping'!$L$10:$L$2009,K$136)/COUNTA('Employee Mapping'!$G$10:$G$2009),""))</f>
        <v/>
      </c>
      <c r="L245" s="57">
        <f>IF(OR($A245="",L$136=""),"",IFERROR(COUNTIFS('Employee Mapping'!$J$10:$J$2009,$A245,'Employee Mapping'!$K$10:$K$2009,L$134,'Employee Mapping'!$L$10:$L$2009,L$136)/COUNTA('Employee Mapping'!$G$10:$G$2009),""))</f>
        <v/>
      </c>
      <c r="M245" s="57">
        <f>IF(OR($A245="",M$136=""),"",IFERROR(COUNTIFS('Employee Mapping'!$J$10:$J$2009,$A245,'Employee Mapping'!$K$10:$K$2009,M$134,'Employee Mapping'!$L$10:$L$2009,M$136)/COUNTA('Employee Mapping'!$G$10:$G$2009),""))</f>
        <v/>
      </c>
      <c r="N245" s="57">
        <f>IF(OR($A245="",N$136=""),"",IFERROR(COUNTIFS('Employee Mapping'!$J$10:$J$2009,$A245,'Employee Mapping'!$K$10:$K$2009,N$134,'Employee Mapping'!$L$10:$L$2009,N$136)/COUNTA('Employee Mapping'!$G$10:$G$2009),""))</f>
        <v/>
      </c>
      <c r="O245" s="57">
        <f>IF(OR($A245="",O$136=""),"",IFERROR(COUNTIFS('Employee Mapping'!$J$10:$J$2009,$A245,'Employee Mapping'!$K$10:$K$2009,O$134,'Employee Mapping'!$L$10:$L$2009,O$136)/COUNTA('Employee Mapping'!$G$10:$G$2009),""))</f>
        <v/>
      </c>
      <c r="P245" s="57">
        <f>IF(OR($A245="",P$136=""),"",IFERROR(COUNTIFS('Employee Mapping'!$J$10:$J$2009,$A245,'Employee Mapping'!$K$10:$K$2009,P$134,'Employee Mapping'!$L$10:$L$2009,P$136)/COUNTA('Employee Mapping'!$G$10:$G$2009),""))</f>
        <v/>
      </c>
      <c r="Q245" s="57">
        <f>IF(OR($A245="",Q$136=""),"",IFERROR(COUNTIFS('Employee Mapping'!$J$10:$J$2009,$A245,'Employee Mapping'!$K$10:$K$2009,Q$134,'Employee Mapping'!$L$10:$L$2009,Q$136)/COUNTA('Employee Mapping'!$G$10:$G$2009),""))</f>
        <v/>
      </c>
      <c r="R245" s="57">
        <f>IF(OR($A245="",R$136=""),"",IFERROR(COUNTIFS('Employee Mapping'!$J$10:$J$2009,$A245,'Employee Mapping'!$K$10:$K$2009,R$134,'Employee Mapping'!$L$10:$L$2009,R$136)/COUNTA('Employee Mapping'!$G$10:$G$2009),""))</f>
        <v/>
      </c>
      <c r="S245" s="57">
        <f>IF(OR($A245="",S$136=""),"",IFERROR(COUNTIFS('Employee Mapping'!$J$10:$J$2009,$A245,'Employee Mapping'!$K$10:$K$2009,S$134,'Employee Mapping'!$L$10:$L$2009,S$136)/COUNTA('Employee Mapping'!$G$10:$G$2009),""))</f>
        <v/>
      </c>
      <c r="T245" s="57">
        <f>IF(OR($A245="",T$136=""),"",IFERROR(COUNTIFS('Employee Mapping'!$J$10:$J$2009,$A245,'Employee Mapping'!$K$10:$K$2009,T$134,'Employee Mapping'!$L$10:$L$2009,T$136)/COUNTA('Employee Mapping'!$G$10:$G$2009),""))</f>
        <v/>
      </c>
      <c r="U245" s="57">
        <f>IF(OR($A245="",U$136=""),"",IFERROR(COUNTIFS('Employee Mapping'!$J$10:$J$2009,$A245,'Employee Mapping'!$K$10:$K$2009,U$134,'Employee Mapping'!$L$10:$L$2009,U$136)/COUNTA('Employee Mapping'!$G$10:$G$2009),""))</f>
        <v/>
      </c>
      <c r="V245" s="57">
        <f>IF(OR($A245="",V$136=""),"",IFERROR(COUNTIFS('Employee Mapping'!$J$10:$J$2009,$A245,'Employee Mapping'!$K$10:$K$2009,V$134,'Employee Mapping'!$L$10:$L$2009,V$136)/COUNTA('Employee Mapping'!$G$10:$G$2009),""))</f>
        <v/>
      </c>
      <c r="W245" s="57">
        <f>IF(OR($A245="",W$136=""),"",IFERROR(COUNTIFS('Employee Mapping'!$J$10:$J$2009,$A245,'Employee Mapping'!$K$10:$K$2009,W$134,'Employee Mapping'!$L$10:$L$2009,W$136)/COUNTA('Employee Mapping'!$G$10:$G$2009),""))</f>
        <v/>
      </c>
      <c r="X245" s="57">
        <f>IF(OR($A245="",X$136=""),"",IFERROR(COUNTIFS('Employee Mapping'!$J$10:$J$2009,$A245,'Employee Mapping'!$K$10:$K$2009,X$134,'Employee Mapping'!$L$10:$L$2009,X$136)/COUNTA('Employee Mapping'!$G$10:$G$2009),""))</f>
        <v/>
      </c>
      <c r="Y245" s="57">
        <f>IF(OR($A245="",Y$136=""),"",IFERROR(COUNTIFS('Employee Mapping'!$J$10:$J$2009,$A245,'Employee Mapping'!$K$10:$K$2009,Y$134,'Employee Mapping'!$L$10:$L$2009,Y$136)/COUNTA('Employee Mapping'!$G$10:$G$2009),""))</f>
        <v/>
      </c>
      <c r="Z245" s="57">
        <f>IF(OR($A245="",Z$136=""),"",IFERROR(COUNTIFS('Employee Mapping'!$J$10:$J$2009,$A245,'Employee Mapping'!$K$10:$K$2009,Z$134,'Employee Mapping'!$L$10:$L$2009,Z$136)/COUNTA('Employee Mapping'!$G$10:$G$2009),""))</f>
        <v/>
      </c>
      <c r="AA245" s="57">
        <f>IF(OR($A245="",AA$136=""),"",IFERROR(COUNTIFS('Employee Mapping'!$J$10:$J$2009,$A245,'Employee Mapping'!$K$10:$K$2009,AA$134,'Employee Mapping'!$L$10:$L$2009,AA$136)/COUNTA('Employee Mapping'!$G$10:$G$2009),""))</f>
        <v/>
      </c>
      <c r="AB245" s="57">
        <f>IF(OR($A245="",AB$136=""),"",IFERROR(COUNTIFS('Employee Mapping'!$J$10:$J$2009,$A245,'Employee Mapping'!$K$10:$K$2009,AB$134,'Employee Mapping'!$L$10:$L$2009,AB$136)/COUNTA('Employee Mapping'!$G$10:$G$2009),""))</f>
        <v/>
      </c>
      <c r="AC245" s="57">
        <f>IF(OR($A245="",AC$136=""),"",IFERROR(COUNTIFS('Employee Mapping'!$J$10:$J$2009,$A245,'Employee Mapping'!$K$10:$K$2009,AC$134,'Employee Mapping'!$L$10:$L$2009,AC$136)/COUNTA('Employee Mapping'!$G$10:$G$2009),""))</f>
        <v/>
      </c>
      <c r="AD245" s="57">
        <f>IF(OR($A245="",AD$136=""),"",IFERROR(COUNTIFS('Employee Mapping'!$J$10:$J$2009,$A245,'Employee Mapping'!$K$10:$K$2009,AD$134,'Employee Mapping'!$L$10:$L$2009,AD$136)/COUNTA('Employee Mapping'!$G$10:$G$2009),""))</f>
        <v/>
      </c>
      <c r="AE245" s="57">
        <f>IF(OR($A245="",AE$136=""),"",IFERROR(COUNTIFS('Employee Mapping'!$J$10:$J$2009,$A245,'Employee Mapping'!$K$10:$K$2009,AE$134,'Employee Mapping'!$L$10:$L$2009,AE$136)/COUNTA('Employee Mapping'!$G$10:$G$2009),""))</f>
        <v/>
      </c>
      <c r="AF245" s="57">
        <f>IF(OR($A245="",AF$136=""),"",IFERROR(COUNTIFS('Employee Mapping'!$J$10:$J$2009,$A245,'Employee Mapping'!$K$10:$K$2009,AF$134,'Employee Mapping'!$L$10:$L$2009,AF$136)/COUNTA('Employee Mapping'!$G$10:$G$2009),""))</f>
        <v/>
      </c>
      <c r="AG245" s="57">
        <f>IF(OR($A245="",AG$136=""),"",IFERROR(COUNTIFS('Employee Mapping'!$J$10:$J$2009,$A245,'Employee Mapping'!$K$10:$K$2009,AG$134,'Employee Mapping'!$L$10:$L$2009,AG$136)/COUNTA('Employee Mapping'!$G$10:$G$2009),""))</f>
        <v/>
      </c>
      <c r="AH245" s="57">
        <f>IF(OR($A245="",AH$136=""),"",IFERROR(COUNTIFS('Employee Mapping'!$J$10:$J$2009,$A245,'Employee Mapping'!$K$10:$K$2009,AH$134,'Employee Mapping'!$L$10:$L$2009,AH$136)/COUNTA('Employee Mapping'!$G$10:$G$2009),""))</f>
        <v/>
      </c>
      <c r="AI245" s="57">
        <f>IF(OR($A245="",AI$136=""),"",IFERROR(COUNTIFS('Employee Mapping'!$J$10:$J$2009,$A245,'Employee Mapping'!$K$10:$K$2009,AI$134,'Employee Mapping'!$L$10:$L$2009,AI$136)/COUNTA('Employee Mapping'!$G$10:$G$2009),""))</f>
        <v/>
      </c>
      <c r="AJ245" s="57">
        <f>IF(OR($A245="",AJ$136=""),"",IFERROR(COUNTIFS('Employee Mapping'!$J$10:$J$2009,$A245,'Employee Mapping'!$K$10:$K$2009,AJ$134,'Employee Mapping'!$L$10:$L$2009,AJ$136)/COUNTA('Employee Mapping'!$G$10:$G$2009),""))</f>
        <v/>
      </c>
      <c r="AK245" s="57">
        <f>IF(OR($A245="",AK$136=""),"",IFERROR(COUNTIFS('Employee Mapping'!$J$10:$J$2009,$A245,'Employee Mapping'!$K$10:$K$2009,AK$134,'Employee Mapping'!$L$10:$L$2009,AK$136)/COUNTA('Employee Mapping'!$G$10:$G$2009),""))</f>
        <v/>
      </c>
      <c r="AL245" s="57">
        <f>IF(OR($A245="",AL$136=""),"",IFERROR(COUNTIFS('Employee Mapping'!$J$10:$J$2009,$A245,'Employee Mapping'!$K$10:$K$2009,AL$134,'Employee Mapping'!$L$10:$L$2009,AL$136)/COUNTA('Employee Mapping'!$G$10:$G$2009),""))</f>
        <v/>
      </c>
      <c r="AM245" s="57">
        <f>IF(OR($A245="",AM$136=""),"",IFERROR(COUNTIFS('Employee Mapping'!$J$10:$J$2009,$A245,'Employee Mapping'!$K$10:$K$2009,AM$134,'Employee Mapping'!$L$10:$L$2009,AM$136)/COUNTA('Employee Mapping'!$G$10:$G$2009),""))</f>
        <v/>
      </c>
      <c r="AN245" s="57">
        <f>IF(OR($A245="",AN$136=""),"",IFERROR(COUNTIFS('Employee Mapping'!$J$10:$J$2009,$A245,'Employee Mapping'!$K$10:$K$2009,AN$134,'Employee Mapping'!$L$10:$L$2009,AN$136)/COUNTA('Employee Mapping'!$G$10:$G$2009),""))</f>
        <v/>
      </c>
      <c r="AO245" s="57">
        <f>IF(OR($A245="",AO$136=""),"",IFERROR(COUNTIFS('Employee Mapping'!$J$10:$J$2009,$A245,'Employee Mapping'!$K$10:$K$2009,AO$134,'Employee Mapping'!$L$10:$L$2009,AO$136)/COUNTA('Employee Mapping'!$G$10:$G$2009),""))</f>
        <v/>
      </c>
      <c r="AP245" s="57">
        <f>IF(OR($A245="",AP$136=""),"",IFERROR(COUNTIFS('Employee Mapping'!$J$10:$J$2009,$A245,'Employee Mapping'!$K$10:$K$2009,AP$134,'Employee Mapping'!$L$10:$L$2009,AP$136)/COUNTA('Employee Mapping'!$G$10:$G$2009),""))</f>
        <v/>
      </c>
      <c r="AQ245" s="57">
        <f>IF(OR($A245="",AQ$136=""),"",IFERROR(COUNTIFS('Employee Mapping'!$J$10:$J$2009,$A245,'Employee Mapping'!$K$10:$K$2009,AQ$134,'Employee Mapping'!$L$10:$L$2009,AQ$136)/COUNTA('Employee Mapping'!$G$10:$G$2009),""))</f>
        <v/>
      </c>
      <c r="AR245" s="57">
        <f>IF(OR($A245="",AR$136=""),"",IFERROR(COUNTIFS('Employee Mapping'!$J$10:$J$2009,$A245,'Employee Mapping'!$K$10:$K$2009,AR$134,'Employee Mapping'!$L$10:$L$2009,AR$136)/COUNTA('Employee Mapping'!$G$10:$G$2009),""))</f>
        <v/>
      </c>
      <c r="AS245" s="57">
        <f>IF(OR($A245="",AS$136=""),"",IFERROR(COUNTIFS('Employee Mapping'!$J$10:$J$2009,$A245,'Employee Mapping'!$K$10:$K$2009,AS$134,'Employee Mapping'!$L$10:$L$2009,AS$136)/COUNTA('Employee Mapping'!$G$10:$G$2009),""))</f>
        <v/>
      </c>
      <c r="AT245" s="57">
        <f>IF(OR($A245="",AT$136=""),"",IFERROR(COUNTIFS('Employee Mapping'!$J$10:$J$2009,$A245,'Employee Mapping'!$K$10:$K$2009,AT$134,'Employee Mapping'!$L$10:$L$2009,AT$136)/COUNTA('Employee Mapping'!$G$10:$G$2009),""))</f>
        <v/>
      </c>
      <c r="AU245" s="57">
        <f>IF(OR($A245="",AU$136=""),"",IFERROR(COUNTIFS('Employee Mapping'!$J$10:$J$2009,$A245,'Employee Mapping'!$K$10:$K$2009,AU$134,'Employee Mapping'!$L$10:$L$2009,AU$136)/COUNTA('Employee Mapping'!$G$10:$G$2009),""))</f>
        <v/>
      </c>
      <c r="AV245" s="57">
        <f>IF(OR($A245="",AV$136=""),"",IFERROR(COUNTIFS('Employee Mapping'!$J$10:$J$2009,$A245,'Employee Mapping'!$K$10:$K$2009,AV$134,'Employee Mapping'!$L$10:$L$2009,AV$136)/COUNTA('Employee Mapping'!$G$10:$G$2009),""))</f>
        <v/>
      </c>
      <c r="AW245" s="57">
        <f>IF(OR($A245="",AW$136=""),"",IFERROR(COUNTIFS('Employee Mapping'!$J$10:$J$2009,$A245,'Employee Mapping'!$K$10:$K$2009,AW$134,'Employee Mapping'!$L$10:$L$2009,AW$136)/COUNTA('Employee Mapping'!$G$10:$G$2009),""))</f>
        <v/>
      </c>
      <c r="AX245" s="57">
        <f>IF(OR($A245="",AX$136=""),"",IFERROR(COUNTIFS('Employee Mapping'!$J$10:$J$2009,$A245,'Employee Mapping'!$K$10:$K$2009,AX$134,'Employee Mapping'!$L$10:$L$2009,AX$136)/COUNTA('Employee Mapping'!$G$10:$G$2009),""))</f>
        <v/>
      </c>
      <c r="AY245" s="57">
        <f>IF(OR($A245="",AY$136=""),"",IFERROR(COUNTIFS('Employee Mapping'!$J$10:$J$2009,$A245,'Employee Mapping'!$K$10:$K$2009,AY$134,'Employee Mapping'!$L$10:$L$2009,AY$136)/COUNTA('Employee Mapping'!$G$10:$G$2009),""))</f>
        <v/>
      </c>
      <c r="AZ245" s="57">
        <f>IF(OR($A245="",AZ$136=""),"",IFERROR(COUNTIFS('Employee Mapping'!$J$10:$J$2009,$A245,'Employee Mapping'!$K$10:$K$2009,AZ$134,'Employee Mapping'!$L$10:$L$2009,AZ$136)/COUNTA('Employee Mapping'!$G$10:$G$2009),""))</f>
        <v/>
      </c>
      <c r="BA245" s="57">
        <f>IF(OR($A245="",BA$136=""),"",IFERROR(COUNTIFS('Employee Mapping'!$J$10:$J$2009,$A245,'Employee Mapping'!$K$10:$K$2009,BA$134,'Employee Mapping'!$L$10:$L$2009,BA$136)/COUNTA('Employee Mapping'!$G$10:$G$2009),""))</f>
        <v/>
      </c>
      <c r="BB245" s="57">
        <f>IF(OR($A245="",BB$136=""),"",IFERROR(COUNTIFS('Employee Mapping'!$J$10:$J$2009,$A245,'Employee Mapping'!$K$10:$K$2009,BB$134,'Employee Mapping'!$L$10:$L$2009,BB$136)/COUNTA('Employee Mapping'!$G$10:$G$2009),""))</f>
        <v/>
      </c>
      <c r="BC245" s="57">
        <f>IF(OR($A245="",BC$136=""),"",IFERROR(COUNTIFS('Employee Mapping'!$J$10:$J$2009,$A245,'Employee Mapping'!$K$10:$K$2009,BC$134,'Employee Mapping'!$L$10:$L$2009,BC$136)/COUNTA('Employee Mapping'!$G$10:$G$2009),""))</f>
        <v/>
      </c>
      <c r="BD245" s="57">
        <f>IF(OR($A245="",BD$136=""),"",IFERROR(COUNTIFS('Employee Mapping'!$J$10:$J$2009,$A245,'Employee Mapping'!$K$10:$K$2009,BD$134,'Employee Mapping'!$L$10:$L$2009,BD$136)/COUNTA('Employee Mapping'!$G$10:$G$2009),""))</f>
        <v/>
      </c>
      <c r="BE245" s="57">
        <f>IF(OR($A245="",BE$136=""),"",IFERROR(COUNTIFS('Employee Mapping'!$J$10:$J$2009,$A245,'Employee Mapping'!$K$10:$K$2009,BE$134,'Employee Mapping'!$L$10:$L$2009,BE$136)/COUNTA('Employee Mapping'!$G$10:$G$2009),""))</f>
        <v/>
      </c>
      <c r="BF245" s="57">
        <f>IF(OR($A245="",BF$136=""),"",IFERROR(COUNTIFS('Employee Mapping'!$J$10:$J$2009,$A245,'Employee Mapping'!$K$10:$K$2009,BF$134,'Employee Mapping'!$L$10:$L$2009,BF$136)/COUNTA('Employee Mapping'!$G$10:$G$2009),""))</f>
        <v/>
      </c>
      <c r="BG245" s="57">
        <f>IF(OR($A245="",BG$136=""),"",IFERROR(COUNTIFS('Employee Mapping'!$J$10:$J$2009,$A245,'Employee Mapping'!$K$10:$K$2009,BG$134,'Employee Mapping'!$L$10:$L$2009,BG$136)/COUNTA('Employee Mapping'!$G$10:$G$2009),""))</f>
        <v/>
      </c>
      <c r="BH245" s="57">
        <f>IF(OR($A245="",BH$136=""),"",IFERROR(COUNTIFS('Employee Mapping'!$J$10:$J$2009,$A245,'Employee Mapping'!$K$10:$K$2009,BH$134,'Employee Mapping'!$L$10:$L$2009,BH$136)/COUNTA('Employee Mapping'!$G$10:$G$2009),""))</f>
        <v/>
      </c>
      <c r="BI245" s="57">
        <f>IF(OR($A245="",BI$136=""),"",IFERROR(COUNTIFS('Employee Mapping'!$J$10:$J$2009,$A245,'Employee Mapping'!$K$10:$K$2009,BI$134,'Employee Mapping'!$L$10:$L$2009,BI$136)/COUNTA('Employee Mapping'!$G$10:$G$2009),""))</f>
        <v/>
      </c>
      <c r="BJ245" s="57">
        <f>IF(OR($A245="",BJ$136=""),"",IFERROR(COUNTIFS('Employee Mapping'!$J$10:$J$2009,$A245,'Employee Mapping'!$K$10:$K$2009,BJ$134,'Employee Mapping'!$L$10:$L$2009,BJ$136)/COUNTA('Employee Mapping'!$G$10:$G$2009),""))</f>
        <v/>
      </c>
      <c r="BK245" s="57">
        <f>IF(OR($A245="",BK$136=""),"",IFERROR(COUNTIFS('Employee Mapping'!$J$10:$J$2009,$A245,'Employee Mapping'!$K$10:$K$2009,BK$134,'Employee Mapping'!$L$10:$L$2009,BK$136)/COUNTA('Employee Mapping'!$G$10:$G$2009),""))</f>
        <v/>
      </c>
      <c r="BL245" s="57">
        <f>IF(OR($A245="",BL$136=""),"",IFERROR(COUNTIFS('Employee Mapping'!$J$10:$J$2009,$A245,'Employee Mapping'!$K$10:$K$2009,BL$134,'Employee Mapping'!$L$10:$L$2009,BL$136)/COUNTA('Employee Mapping'!$G$10:$G$2009),""))</f>
        <v/>
      </c>
      <c r="BM245" s="57">
        <f>IF(OR($A245="",BM$136=""),"",IFERROR(COUNTIFS('Employee Mapping'!$J$10:$J$2009,$A245,'Employee Mapping'!$K$10:$K$2009,BM$134,'Employee Mapping'!$L$10:$L$2009,BM$136)/COUNTA('Employee Mapping'!$G$10:$G$2009),""))</f>
        <v/>
      </c>
      <c r="BN245" s="57">
        <f>IF(OR($A245="",BN$136=""),"",IFERROR(COUNTIFS('Employee Mapping'!$J$10:$J$2009,$A245,'Employee Mapping'!$K$10:$K$2009,BN$134,'Employee Mapping'!$L$10:$L$2009,BN$136)/COUNTA('Employee Mapping'!$G$10:$G$2009),""))</f>
        <v/>
      </c>
      <c r="BO245" s="57">
        <f>IF(OR($A245="",BO$136=""),"",IFERROR(COUNTIFS('Employee Mapping'!$J$10:$J$2009,$A245,'Employee Mapping'!$K$10:$K$2009,BO$134,'Employee Mapping'!$L$10:$L$2009,BO$136)/COUNTA('Employee Mapping'!$G$10:$G$2009),""))</f>
        <v/>
      </c>
      <c r="BP245" s="57">
        <f>IF(OR($A245="",BP$136=""),"",IFERROR(COUNTIFS('Employee Mapping'!$J$10:$J$2009,$A245,'Employee Mapping'!$K$10:$K$2009,BP$134,'Employee Mapping'!$L$10:$L$2009,BP$136)/COUNTA('Employee Mapping'!$G$10:$G$2009),""))</f>
        <v/>
      </c>
      <c r="BQ245" s="57">
        <f>IF(OR($A245="",BQ$136=""),"",IFERROR(COUNTIFS('Employee Mapping'!$J$10:$J$2009,$A245,'Employee Mapping'!$K$10:$K$2009,BQ$134,'Employee Mapping'!$L$10:$L$2009,BQ$136)/COUNTA('Employee Mapping'!$G$10:$G$2009),""))</f>
        <v/>
      </c>
      <c r="BR245" s="57">
        <f>IF(OR($A245="",BR$136=""),"",IFERROR(COUNTIFS('Employee Mapping'!$J$10:$J$2009,$A245,'Employee Mapping'!$K$10:$K$2009,BR$134,'Employee Mapping'!$L$10:$L$2009,BR$136)/COUNTA('Employee Mapping'!$G$10:$G$2009),""))</f>
        <v/>
      </c>
      <c r="BS245" s="57">
        <f>IF(OR($A245="",BS$136=""),"",IFERROR(COUNTIFS('Employee Mapping'!$J$10:$J$2009,$A245,'Employee Mapping'!$K$10:$K$2009,BS$134,'Employee Mapping'!$L$10:$L$2009,BS$136)/COUNTA('Employee Mapping'!$G$10:$G$2009),""))</f>
        <v/>
      </c>
      <c r="BT245" s="57">
        <f>IF(OR($A245="",BT$136=""),"",IFERROR(COUNTIFS('Employee Mapping'!$J$10:$J$2009,$A245,'Employee Mapping'!$K$10:$K$2009,BT$134,'Employee Mapping'!$L$10:$L$2009,BT$136)/COUNTA('Employee Mapping'!$G$10:$G$2009),""))</f>
        <v/>
      </c>
      <c r="BU245" s="57">
        <f>IF(OR($A245="",BU$136=""),"",IFERROR(COUNTIFS('Employee Mapping'!$J$10:$J$2009,$A245,'Employee Mapping'!$K$10:$K$2009,BU$134,'Employee Mapping'!$L$10:$L$2009,BU$136)/COUNTA('Employee Mapping'!$G$10:$G$2009),""))</f>
        <v/>
      </c>
      <c r="BV245" s="57">
        <f>IF(OR($A245="",BV$136=""),"",IFERROR(COUNTIFS('Employee Mapping'!$J$10:$J$2009,$A245,'Employee Mapping'!$K$10:$K$2009,BV$134,'Employee Mapping'!$L$10:$L$2009,BV$136)/COUNTA('Employee Mapping'!$G$10:$G$2009),""))</f>
        <v/>
      </c>
      <c r="BW245" s="57">
        <f>IF(OR($A245="",BW$136=""),"",IFERROR(COUNTIFS('Employee Mapping'!$J$10:$J$2009,$A245,'Employee Mapping'!$K$10:$K$2009,BW$134,'Employee Mapping'!$L$10:$L$2009,BW$136)/COUNTA('Employee Mapping'!$G$10:$G$2009),""))</f>
        <v/>
      </c>
      <c r="BX245" s="57">
        <f>IF(OR($A245="",BX$136=""),"",IFERROR(COUNTIFS('Employee Mapping'!$J$10:$J$2009,$A245,'Employee Mapping'!$K$10:$K$2009,BX$134,'Employee Mapping'!$L$10:$L$2009,BX$136)/COUNTA('Employee Mapping'!$G$10:$G$2009),""))</f>
        <v/>
      </c>
      <c r="BY245" s="57">
        <f>IF(OR($A245="",BY$136=""),"",IFERROR(COUNTIFS('Employee Mapping'!$J$10:$J$2009,$A245,'Employee Mapping'!$K$10:$K$2009,BY$134,'Employee Mapping'!$L$10:$L$2009,BY$136)/COUNTA('Employee Mapping'!$G$10:$G$2009),""))</f>
        <v/>
      </c>
      <c r="BZ245" s="57">
        <f>IF(OR($A245="",BZ$136=""),"",IFERROR(COUNTIFS('Employee Mapping'!$J$10:$J$2009,$A245,'Employee Mapping'!$K$10:$K$2009,BZ$134,'Employee Mapping'!$L$10:$L$2009,BZ$136)/COUNTA('Employee Mapping'!$G$10:$G$2009),""))</f>
        <v/>
      </c>
      <c r="CA245" s="57">
        <f>IF(OR($A245="",CA$136=""),"",IFERROR(COUNTIFS('Employee Mapping'!$J$10:$J$2009,$A245,'Employee Mapping'!$K$10:$K$2009,CA$134,'Employee Mapping'!$L$10:$L$2009,CA$136)/COUNTA('Employee Mapping'!$G$10:$G$2009),""))</f>
        <v/>
      </c>
      <c r="CB245" s="57">
        <f>IF(OR($A245="",CB$136=""),"",IFERROR(COUNTIFS('Employee Mapping'!$J$10:$J$2009,$A245,'Employee Mapping'!$K$10:$K$2009,CB$134,'Employee Mapping'!$L$10:$L$2009,CB$136)/COUNTA('Employee Mapping'!$G$10:$G$2009),""))</f>
        <v/>
      </c>
      <c r="CC245" s="57">
        <f>IF(OR($A245="",CC$136=""),"",IFERROR(COUNTIFS('Employee Mapping'!$J$10:$J$2009,$A245,'Employee Mapping'!$K$10:$K$2009,CC$134,'Employee Mapping'!$L$10:$L$2009,CC$136)/COUNTA('Employee Mapping'!$G$10:$G$2009),""))</f>
        <v/>
      </c>
      <c r="CD245" s="57">
        <f>IF(OR($A245="",CD$136=""),"",IFERROR(COUNTIFS('Employee Mapping'!$J$10:$J$2009,$A245,'Employee Mapping'!$K$10:$K$2009,CD$134,'Employee Mapping'!$L$10:$L$2009,CD$136)/COUNTA('Employee Mapping'!$G$10:$G$2009),""))</f>
        <v/>
      </c>
      <c r="CE245" s="57">
        <f>IF(OR($A245="",CE$136=""),"",IFERROR(COUNTIFS('Employee Mapping'!$J$10:$J$2009,$A245,'Employee Mapping'!$K$10:$K$2009,CE$134,'Employee Mapping'!$L$10:$L$2009,CE$136)/COUNTA('Employee Mapping'!$G$10:$G$2009),""))</f>
        <v/>
      </c>
      <c r="CF245" s="57">
        <f>IF(OR($A245="",CF$136=""),"",IFERROR(COUNTIFS('Employee Mapping'!$J$10:$J$2009,$A245,'Employee Mapping'!$K$10:$K$2009,CF$134,'Employee Mapping'!$L$10:$L$2009,CF$136)/COUNTA('Employee Mapping'!$G$10:$G$2009),""))</f>
        <v/>
      </c>
      <c r="CG245" s="57">
        <f>IF(OR($A245="",CG$136=""),"",IFERROR(COUNTIFS('Employee Mapping'!$J$10:$J$2009,$A245,'Employee Mapping'!$K$10:$K$2009,CG$134,'Employee Mapping'!$L$10:$L$2009,CG$136)/COUNTA('Employee Mapping'!$G$10:$G$2009),""))</f>
        <v/>
      </c>
      <c r="CH245" s="57">
        <f>IF(OR($A245="",CH$136=""),"",IFERROR(COUNTIFS('Employee Mapping'!$J$10:$J$2009,$A245,'Employee Mapping'!$K$10:$K$2009,CH$134,'Employee Mapping'!$L$10:$L$2009,CH$136)/COUNTA('Employee Mapping'!$G$10:$G$2009),""))</f>
        <v/>
      </c>
      <c r="CI245" s="57">
        <f>IF(OR($A245="",CI$136=""),"",IFERROR(COUNTIFS('Employee Mapping'!$J$10:$J$2009,$A245,'Employee Mapping'!$K$10:$K$2009,CI$134,'Employee Mapping'!$L$10:$L$2009,CI$136)/COUNTA('Employee Mapping'!$G$10:$G$2009),""))</f>
        <v/>
      </c>
      <c r="CJ245" s="57">
        <f>IF(OR($A245="",CJ$136=""),"",IFERROR(COUNTIFS('Employee Mapping'!$J$10:$J$2009,$A245,'Employee Mapping'!$K$10:$K$2009,CJ$134,'Employee Mapping'!$L$10:$L$2009,CJ$136)/COUNTA('Employee Mapping'!$G$10:$G$2009),""))</f>
        <v/>
      </c>
      <c r="CK245" s="57">
        <f>IF(OR($A245="",CK$136=""),"",IFERROR(COUNTIFS('Employee Mapping'!$J$10:$J$2009,$A245,'Employee Mapping'!$K$10:$K$2009,CK$134,'Employee Mapping'!$L$10:$L$2009,CK$136)/COUNTA('Employee Mapping'!$G$10:$G$2009),""))</f>
        <v/>
      </c>
      <c r="CL245" s="57">
        <f>IF(OR($A245="",CL$136=""),"",IFERROR(COUNTIFS('Employee Mapping'!$J$10:$J$2009,$A245,'Employee Mapping'!$K$10:$K$2009,CL$134,'Employee Mapping'!$L$10:$L$2009,CL$136)/COUNTA('Employee Mapping'!$G$10:$G$2009),""))</f>
        <v/>
      </c>
      <c r="CM245" s="57">
        <f>IF(OR($A245="",CM$136=""),"",IFERROR(COUNTIFS('Employee Mapping'!$J$10:$J$2009,$A245,'Employee Mapping'!$K$10:$K$2009,CM$134,'Employee Mapping'!$L$10:$L$2009,CM$136)/COUNTA('Employee Mapping'!$G$10:$G$2009),""))</f>
        <v/>
      </c>
      <c r="CN245" s="57">
        <f>IF(OR($A245="",CN$136=""),"",IFERROR(COUNTIFS('Employee Mapping'!$J$10:$J$2009,$A245,'Employee Mapping'!$K$10:$K$2009,CN$134,'Employee Mapping'!$L$10:$L$2009,CN$136)/COUNTA('Employee Mapping'!$G$10:$G$2009),""))</f>
        <v/>
      </c>
      <c r="CO245" s="57">
        <f>IF(OR($A245="",CO$136=""),"",IFERROR(COUNTIFS('Employee Mapping'!$J$10:$J$2009,$A245,'Employee Mapping'!$K$10:$K$2009,CO$134,'Employee Mapping'!$L$10:$L$2009,CO$136)/COUNTA('Employee Mapping'!$G$10:$G$2009),""))</f>
        <v/>
      </c>
      <c r="CP245" s="57">
        <f>IF(OR($A245="",CP$136=""),"",IFERROR(COUNTIFS('Employee Mapping'!$J$10:$J$2009,$A245,'Employee Mapping'!$K$10:$K$2009,CP$134,'Employee Mapping'!$L$10:$L$2009,CP$136)/COUNTA('Employee Mapping'!$G$10:$G$2009),""))</f>
        <v/>
      </c>
      <c r="CQ245" s="57">
        <f>IF(OR($A245="",CQ$136=""),"",IFERROR(COUNTIFS('Employee Mapping'!$J$10:$J$2009,$A245,'Employee Mapping'!$K$10:$K$2009,CQ$134,'Employee Mapping'!$L$10:$L$2009,CQ$136)/COUNTA('Employee Mapping'!$G$10:$G$2009),""))</f>
        <v/>
      </c>
      <c r="CR245" s="57">
        <f>IF(OR($A245="",CR$136=""),"",IFERROR(COUNTIFS('Employee Mapping'!$J$10:$J$2009,$A245,'Employee Mapping'!$K$10:$K$2009,CR$134,'Employee Mapping'!$L$10:$L$2009,CR$136)/COUNTA('Employee Mapping'!$G$10:$G$2009),""))</f>
        <v/>
      </c>
      <c r="CS245" s="57">
        <f>IF(OR($A245="",CS$136=""),"",IFERROR(COUNTIFS('Employee Mapping'!$J$10:$J$2009,$A245,'Employee Mapping'!$K$10:$K$2009,CS$134,'Employee Mapping'!$L$10:$L$2009,CS$136)/COUNTA('Employee Mapping'!$G$10:$G$2009),""))</f>
        <v/>
      </c>
      <c r="CT245" s="57">
        <f>IF(OR($A245="",CT$136=""),"",IFERROR(COUNTIFS('Employee Mapping'!$J$10:$J$2009,$A245,'Employee Mapping'!$K$10:$K$2009,CT$134,'Employee Mapping'!$L$10:$L$2009,CT$136)/COUNTA('Employee Mapping'!$G$10:$G$2009),""))</f>
        <v/>
      </c>
      <c r="CU245" s="58">
        <f>IF($A245="","",SUM(C245:CT245))</f>
        <v/>
      </c>
    </row>
    <row r="246">
      <c r="A246">
        <f>IF(SETUP!$C257="","",SETUP!$C257)</f>
        <v/>
      </c>
      <c r="B246" s="9">
        <f>IF(SETUP!$C257="","",SETUP!$B257&amp;" / "&amp;SETUP!$D257)</f>
        <v/>
      </c>
      <c r="C246" s="57">
        <f>IF(OR($A246="",C$136=""),"",IFERROR(COUNTIFS('Employee Mapping'!$J$10:$J$2009,$A246,'Employee Mapping'!$K$10:$K$2009,C$134,'Employee Mapping'!$L$10:$L$2009,C$136)/COUNTA('Employee Mapping'!$G$10:$G$2009),""))</f>
        <v/>
      </c>
      <c r="D246" s="57">
        <f>IF(OR($A246="",D$136=""),"",IFERROR(COUNTIFS('Employee Mapping'!$J$10:$J$2009,$A246,'Employee Mapping'!$K$10:$K$2009,D$134,'Employee Mapping'!$L$10:$L$2009,D$136)/COUNTA('Employee Mapping'!$G$10:$G$2009),""))</f>
        <v/>
      </c>
      <c r="E246" s="57">
        <f>IF(OR($A246="",E$136=""),"",IFERROR(COUNTIFS('Employee Mapping'!$J$10:$J$2009,$A246,'Employee Mapping'!$K$10:$K$2009,E$134,'Employee Mapping'!$L$10:$L$2009,E$136)/COUNTA('Employee Mapping'!$G$10:$G$2009),""))</f>
        <v/>
      </c>
      <c r="F246" s="57">
        <f>IF(OR($A246="",F$136=""),"",IFERROR(COUNTIFS('Employee Mapping'!$J$10:$J$2009,$A246,'Employee Mapping'!$K$10:$K$2009,F$134,'Employee Mapping'!$L$10:$L$2009,F$136)/COUNTA('Employee Mapping'!$G$10:$G$2009),""))</f>
        <v/>
      </c>
      <c r="G246" s="57">
        <f>IF(OR($A246="",G$136=""),"",IFERROR(COUNTIFS('Employee Mapping'!$J$10:$J$2009,$A246,'Employee Mapping'!$K$10:$K$2009,G$134,'Employee Mapping'!$L$10:$L$2009,G$136)/COUNTA('Employee Mapping'!$G$10:$G$2009),""))</f>
        <v/>
      </c>
      <c r="H246" s="57">
        <f>IF(OR($A246="",H$136=""),"",IFERROR(COUNTIFS('Employee Mapping'!$J$10:$J$2009,$A246,'Employee Mapping'!$K$10:$K$2009,H$134,'Employee Mapping'!$L$10:$L$2009,H$136)/COUNTA('Employee Mapping'!$G$10:$G$2009),""))</f>
        <v/>
      </c>
      <c r="I246" s="57">
        <f>IF(OR($A246="",I$136=""),"",IFERROR(COUNTIFS('Employee Mapping'!$J$10:$J$2009,$A246,'Employee Mapping'!$K$10:$K$2009,I$134,'Employee Mapping'!$L$10:$L$2009,I$136)/COUNTA('Employee Mapping'!$G$10:$G$2009),""))</f>
        <v/>
      </c>
      <c r="J246" s="57">
        <f>IF(OR($A246="",J$136=""),"",IFERROR(COUNTIFS('Employee Mapping'!$J$10:$J$2009,$A246,'Employee Mapping'!$K$10:$K$2009,J$134,'Employee Mapping'!$L$10:$L$2009,J$136)/COUNTA('Employee Mapping'!$G$10:$G$2009),""))</f>
        <v/>
      </c>
      <c r="K246" s="57">
        <f>IF(OR($A246="",K$136=""),"",IFERROR(COUNTIFS('Employee Mapping'!$J$10:$J$2009,$A246,'Employee Mapping'!$K$10:$K$2009,K$134,'Employee Mapping'!$L$10:$L$2009,K$136)/COUNTA('Employee Mapping'!$G$10:$G$2009),""))</f>
        <v/>
      </c>
      <c r="L246" s="57">
        <f>IF(OR($A246="",L$136=""),"",IFERROR(COUNTIFS('Employee Mapping'!$J$10:$J$2009,$A246,'Employee Mapping'!$K$10:$K$2009,L$134,'Employee Mapping'!$L$10:$L$2009,L$136)/COUNTA('Employee Mapping'!$G$10:$G$2009),""))</f>
        <v/>
      </c>
      <c r="M246" s="57">
        <f>IF(OR($A246="",M$136=""),"",IFERROR(COUNTIFS('Employee Mapping'!$J$10:$J$2009,$A246,'Employee Mapping'!$K$10:$K$2009,M$134,'Employee Mapping'!$L$10:$L$2009,M$136)/COUNTA('Employee Mapping'!$G$10:$G$2009),""))</f>
        <v/>
      </c>
      <c r="N246" s="57">
        <f>IF(OR($A246="",N$136=""),"",IFERROR(COUNTIFS('Employee Mapping'!$J$10:$J$2009,$A246,'Employee Mapping'!$K$10:$K$2009,N$134,'Employee Mapping'!$L$10:$L$2009,N$136)/COUNTA('Employee Mapping'!$G$10:$G$2009),""))</f>
        <v/>
      </c>
      <c r="O246" s="57">
        <f>IF(OR($A246="",O$136=""),"",IFERROR(COUNTIFS('Employee Mapping'!$J$10:$J$2009,$A246,'Employee Mapping'!$K$10:$K$2009,O$134,'Employee Mapping'!$L$10:$L$2009,O$136)/COUNTA('Employee Mapping'!$G$10:$G$2009),""))</f>
        <v/>
      </c>
      <c r="P246" s="57">
        <f>IF(OR($A246="",P$136=""),"",IFERROR(COUNTIFS('Employee Mapping'!$J$10:$J$2009,$A246,'Employee Mapping'!$K$10:$K$2009,P$134,'Employee Mapping'!$L$10:$L$2009,P$136)/COUNTA('Employee Mapping'!$G$10:$G$2009),""))</f>
        <v/>
      </c>
      <c r="Q246" s="57">
        <f>IF(OR($A246="",Q$136=""),"",IFERROR(COUNTIFS('Employee Mapping'!$J$10:$J$2009,$A246,'Employee Mapping'!$K$10:$K$2009,Q$134,'Employee Mapping'!$L$10:$L$2009,Q$136)/COUNTA('Employee Mapping'!$G$10:$G$2009),""))</f>
        <v/>
      </c>
      <c r="R246" s="57">
        <f>IF(OR($A246="",R$136=""),"",IFERROR(COUNTIFS('Employee Mapping'!$J$10:$J$2009,$A246,'Employee Mapping'!$K$10:$K$2009,R$134,'Employee Mapping'!$L$10:$L$2009,R$136)/COUNTA('Employee Mapping'!$G$10:$G$2009),""))</f>
        <v/>
      </c>
      <c r="S246" s="57">
        <f>IF(OR($A246="",S$136=""),"",IFERROR(COUNTIFS('Employee Mapping'!$J$10:$J$2009,$A246,'Employee Mapping'!$K$10:$K$2009,S$134,'Employee Mapping'!$L$10:$L$2009,S$136)/COUNTA('Employee Mapping'!$G$10:$G$2009),""))</f>
        <v/>
      </c>
      <c r="T246" s="57">
        <f>IF(OR($A246="",T$136=""),"",IFERROR(COUNTIFS('Employee Mapping'!$J$10:$J$2009,$A246,'Employee Mapping'!$K$10:$K$2009,T$134,'Employee Mapping'!$L$10:$L$2009,T$136)/COUNTA('Employee Mapping'!$G$10:$G$2009),""))</f>
        <v/>
      </c>
      <c r="U246" s="57">
        <f>IF(OR($A246="",U$136=""),"",IFERROR(COUNTIFS('Employee Mapping'!$J$10:$J$2009,$A246,'Employee Mapping'!$K$10:$K$2009,U$134,'Employee Mapping'!$L$10:$L$2009,U$136)/COUNTA('Employee Mapping'!$G$10:$G$2009),""))</f>
        <v/>
      </c>
      <c r="V246" s="57">
        <f>IF(OR($A246="",V$136=""),"",IFERROR(COUNTIFS('Employee Mapping'!$J$10:$J$2009,$A246,'Employee Mapping'!$K$10:$K$2009,V$134,'Employee Mapping'!$L$10:$L$2009,V$136)/COUNTA('Employee Mapping'!$G$10:$G$2009),""))</f>
        <v/>
      </c>
      <c r="W246" s="57">
        <f>IF(OR($A246="",W$136=""),"",IFERROR(COUNTIFS('Employee Mapping'!$J$10:$J$2009,$A246,'Employee Mapping'!$K$10:$K$2009,W$134,'Employee Mapping'!$L$10:$L$2009,W$136)/COUNTA('Employee Mapping'!$G$10:$G$2009),""))</f>
        <v/>
      </c>
      <c r="X246" s="57">
        <f>IF(OR($A246="",X$136=""),"",IFERROR(COUNTIFS('Employee Mapping'!$J$10:$J$2009,$A246,'Employee Mapping'!$K$10:$K$2009,X$134,'Employee Mapping'!$L$10:$L$2009,X$136)/COUNTA('Employee Mapping'!$G$10:$G$2009),""))</f>
        <v/>
      </c>
      <c r="Y246" s="57">
        <f>IF(OR($A246="",Y$136=""),"",IFERROR(COUNTIFS('Employee Mapping'!$J$10:$J$2009,$A246,'Employee Mapping'!$K$10:$K$2009,Y$134,'Employee Mapping'!$L$10:$L$2009,Y$136)/COUNTA('Employee Mapping'!$G$10:$G$2009),""))</f>
        <v/>
      </c>
      <c r="Z246" s="57">
        <f>IF(OR($A246="",Z$136=""),"",IFERROR(COUNTIFS('Employee Mapping'!$J$10:$J$2009,$A246,'Employee Mapping'!$K$10:$K$2009,Z$134,'Employee Mapping'!$L$10:$L$2009,Z$136)/COUNTA('Employee Mapping'!$G$10:$G$2009),""))</f>
        <v/>
      </c>
      <c r="AA246" s="57">
        <f>IF(OR($A246="",AA$136=""),"",IFERROR(COUNTIFS('Employee Mapping'!$J$10:$J$2009,$A246,'Employee Mapping'!$K$10:$K$2009,AA$134,'Employee Mapping'!$L$10:$L$2009,AA$136)/COUNTA('Employee Mapping'!$G$10:$G$2009),""))</f>
        <v/>
      </c>
      <c r="AB246" s="57">
        <f>IF(OR($A246="",AB$136=""),"",IFERROR(COUNTIFS('Employee Mapping'!$J$10:$J$2009,$A246,'Employee Mapping'!$K$10:$K$2009,AB$134,'Employee Mapping'!$L$10:$L$2009,AB$136)/COUNTA('Employee Mapping'!$G$10:$G$2009),""))</f>
        <v/>
      </c>
      <c r="AC246" s="57">
        <f>IF(OR($A246="",AC$136=""),"",IFERROR(COUNTIFS('Employee Mapping'!$J$10:$J$2009,$A246,'Employee Mapping'!$K$10:$K$2009,AC$134,'Employee Mapping'!$L$10:$L$2009,AC$136)/COUNTA('Employee Mapping'!$G$10:$G$2009),""))</f>
        <v/>
      </c>
      <c r="AD246" s="57">
        <f>IF(OR($A246="",AD$136=""),"",IFERROR(COUNTIFS('Employee Mapping'!$J$10:$J$2009,$A246,'Employee Mapping'!$K$10:$K$2009,AD$134,'Employee Mapping'!$L$10:$L$2009,AD$136)/COUNTA('Employee Mapping'!$G$10:$G$2009),""))</f>
        <v/>
      </c>
      <c r="AE246" s="57">
        <f>IF(OR($A246="",AE$136=""),"",IFERROR(COUNTIFS('Employee Mapping'!$J$10:$J$2009,$A246,'Employee Mapping'!$K$10:$K$2009,AE$134,'Employee Mapping'!$L$10:$L$2009,AE$136)/COUNTA('Employee Mapping'!$G$10:$G$2009),""))</f>
        <v/>
      </c>
      <c r="AF246" s="57">
        <f>IF(OR($A246="",AF$136=""),"",IFERROR(COUNTIFS('Employee Mapping'!$J$10:$J$2009,$A246,'Employee Mapping'!$K$10:$K$2009,AF$134,'Employee Mapping'!$L$10:$L$2009,AF$136)/COUNTA('Employee Mapping'!$G$10:$G$2009),""))</f>
        <v/>
      </c>
      <c r="AG246" s="57">
        <f>IF(OR($A246="",AG$136=""),"",IFERROR(COUNTIFS('Employee Mapping'!$J$10:$J$2009,$A246,'Employee Mapping'!$K$10:$K$2009,AG$134,'Employee Mapping'!$L$10:$L$2009,AG$136)/COUNTA('Employee Mapping'!$G$10:$G$2009),""))</f>
        <v/>
      </c>
      <c r="AH246" s="57">
        <f>IF(OR($A246="",AH$136=""),"",IFERROR(COUNTIFS('Employee Mapping'!$J$10:$J$2009,$A246,'Employee Mapping'!$K$10:$K$2009,AH$134,'Employee Mapping'!$L$10:$L$2009,AH$136)/COUNTA('Employee Mapping'!$G$10:$G$2009),""))</f>
        <v/>
      </c>
      <c r="AI246" s="57">
        <f>IF(OR($A246="",AI$136=""),"",IFERROR(COUNTIFS('Employee Mapping'!$J$10:$J$2009,$A246,'Employee Mapping'!$K$10:$K$2009,AI$134,'Employee Mapping'!$L$10:$L$2009,AI$136)/COUNTA('Employee Mapping'!$G$10:$G$2009),""))</f>
        <v/>
      </c>
      <c r="AJ246" s="57">
        <f>IF(OR($A246="",AJ$136=""),"",IFERROR(COUNTIFS('Employee Mapping'!$J$10:$J$2009,$A246,'Employee Mapping'!$K$10:$K$2009,AJ$134,'Employee Mapping'!$L$10:$L$2009,AJ$136)/COUNTA('Employee Mapping'!$G$10:$G$2009),""))</f>
        <v/>
      </c>
      <c r="AK246" s="57">
        <f>IF(OR($A246="",AK$136=""),"",IFERROR(COUNTIFS('Employee Mapping'!$J$10:$J$2009,$A246,'Employee Mapping'!$K$10:$K$2009,AK$134,'Employee Mapping'!$L$10:$L$2009,AK$136)/COUNTA('Employee Mapping'!$G$10:$G$2009),""))</f>
        <v/>
      </c>
      <c r="AL246" s="57">
        <f>IF(OR($A246="",AL$136=""),"",IFERROR(COUNTIFS('Employee Mapping'!$J$10:$J$2009,$A246,'Employee Mapping'!$K$10:$K$2009,AL$134,'Employee Mapping'!$L$10:$L$2009,AL$136)/COUNTA('Employee Mapping'!$G$10:$G$2009),""))</f>
        <v/>
      </c>
      <c r="AM246" s="57">
        <f>IF(OR($A246="",AM$136=""),"",IFERROR(COUNTIFS('Employee Mapping'!$J$10:$J$2009,$A246,'Employee Mapping'!$K$10:$K$2009,AM$134,'Employee Mapping'!$L$10:$L$2009,AM$136)/COUNTA('Employee Mapping'!$G$10:$G$2009),""))</f>
        <v/>
      </c>
      <c r="AN246" s="57">
        <f>IF(OR($A246="",AN$136=""),"",IFERROR(COUNTIFS('Employee Mapping'!$J$10:$J$2009,$A246,'Employee Mapping'!$K$10:$K$2009,AN$134,'Employee Mapping'!$L$10:$L$2009,AN$136)/COUNTA('Employee Mapping'!$G$10:$G$2009),""))</f>
        <v/>
      </c>
      <c r="AO246" s="57">
        <f>IF(OR($A246="",AO$136=""),"",IFERROR(COUNTIFS('Employee Mapping'!$J$10:$J$2009,$A246,'Employee Mapping'!$K$10:$K$2009,AO$134,'Employee Mapping'!$L$10:$L$2009,AO$136)/COUNTA('Employee Mapping'!$G$10:$G$2009),""))</f>
        <v/>
      </c>
      <c r="AP246" s="57">
        <f>IF(OR($A246="",AP$136=""),"",IFERROR(COUNTIFS('Employee Mapping'!$J$10:$J$2009,$A246,'Employee Mapping'!$K$10:$K$2009,AP$134,'Employee Mapping'!$L$10:$L$2009,AP$136)/COUNTA('Employee Mapping'!$G$10:$G$2009),""))</f>
        <v/>
      </c>
      <c r="AQ246" s="57">
        <f>IF(OR($A246="",AQ$136=""),"",IFERROR(COUNTIFS('Employee Mapping'!$J$10:$J$2009,$A246,'Employee Mapping'!$K$10:$K$2009,AQ$134,'Employee Mapping'!$L$10:$L$2009,AQ$136)/COUNTA('Employee Mapping'!$G$10:$G$2009),""))</f>
        <v/>
      </c>
      <c r="AR246" s="57">
        <f>IF(OR($A246="",AR$136=""),"",IFERROR(COUNTIFS('Employee Mapping'!$J$10:$J$2009,$A246,'Employee Mapping'!$K$10:$K$2009,AR$134,'Employee Mapping'!$L$10:$L$2009,AR$136)/COUNTA('Employee Mapping'!$G$10:$G$2009),""))</f>
        <v/>
      </c>
      <c r="AS246" s="57">
        <f>IF(OR($A246="",AS$136=""),"",IFERROR(COUNTIFS('Employee Mapping'!$J$10:$J$2009,$A246,'Employee Mapping'!$K$10:$K$2009,AS$134,'Employee Mapping'!$L$10:$L$2009,AS$136)/COUNTA('Employee Mapping'!$G$10:$G$2009),""))</f>
        <v/>
      </c>
      <c r="AT246" s="57">
        <f>IF(OR($A246="",AT$136=""),"",IFERROR(COUNTIFS('Employee Mapping'!$J$10:$J$2009,$A246,'Employee Mapping'!$K$10:$K$2009,AT$134,'Employee Mapping'!$L$10:$L$2009,AT$136)/COUNTA('Employee Mapping'!$G$10:$G$2009),""))</f>
        <v/>
      </c>
      <c r="AU246" s="57">
        <f>IF(OR($A246="",AU$136=""),"",IFERROR(COUNTIFS('Employee Mapping'!$J$10:$J$2009,$A246,'Employee Mapping'!$K$10:$K$2009,AU$134,'Employee Mapping'!$L$10:$L$2009,AU$136)/COUNTA('Employee Mapping'!$G$10:$G$2009),""))</f>
        <v/>
      </c>
      <c r="AV246" s="57">
        <f>IF(OR($A246="",AV$136=""),"",IFERROR(COUNTIFS('Employee Mapping'!$J$10:$J$2009,$A246,'Employee Mapping'!$K$10:$K$2009,AV$134,'Employee Mapping'!$L$10:$L$2009,AV$136)/COUNTA('Employee Mapping'!$G$10:$G$2009),""))</f>
        <v/>
      </c>
      <c r="AW246" s="57">
        <f>IF(OR($A246="",AW$136=""),"",IFERROR(COUNTIFS('Employee Mapping'!$J$10:$J$2009,$A246,'Employee Mapping'!$K$10:$K$2009,AW$134,'Employee Mapping'!$L$10:$L$2009,AW$136)/COUNTA('Employee Mapping'!$G$10:$G$2009),""))</f>
        <v/>
      </c>
      <c r="AX246" s="57">
        <f>IF(OR($A246="",AX$136=""),"",IFERROR(COUNTIFS('Employee Mapping'!$J$10:$J$2009,$A246,'Employee Mapping'!$K$10:$K$2009,AX$134,'Employee Mapping'!$L$10:$L$2009,AX$136)/COUNTA('Employee Mapping'!$G$10:$G$2009),""))</f>
        <v/>
      </c>
      <c r="AY246" s="57">
        <f>IF(OR($A246="",AY$136=""),"",IFERROR(COUNTIFS('Employee Mapping'!$J$10:$J$2009,$A246,'Employee Mapping'!$K$10:$K$2009,AY$134,'Employee Mapping'!$L$10:$L$2009,AY$136)/COUNTA('Employee Mapping'!$G$10:$G$2009),""))</f>
        <v/>
      </c>
      <c r="AZ246" s="57">
        <f>IF(OR($A246="",AZ$136=""),"",IFERROR(COUNTIFS('Employee Mapping'!$J$10:$J$2009,$A246,'Employee Mapping'!$K$10:$K$2009,AZ$134,'Employee Mapping'!$L$10:$L$2009,AZ$136)/COUNTA('Employee Mapping'!$G$10:$G$2009),""))</f>
        <v/>
      </c>
      <c r="BA246" s="57">
        <f>IF(OR($A246="",BA$136=""),"",IFERROR(COUNTIFS('Employee Mapping'!$J$10:$J$2009,$A246,'Employee Mapping'!$K$10:$K$2009,BA$134,'Employee Mapping'!$L$10:$L$2009,BA$136)/COUNTA('Employee Mapping'!$G$10:$G$2009),""))</f>
        <v/>
      </c>
      <c r="BB246" s="57">
        <f>IF(OR($A246="",BB$136=""),"",IFERROR(COUNTIFS('Employee Mapping'!$J$10:$J$2009,$A246,'Employee Mapping'!$K$10:$K$2009,BB$134,'Employee Mapping'!$L$10:$L$2009,BB$136)/COUNTA('Employee Mapping'!$G$10:$G$2009),""))</f>
        <v/>
      </c>
      <c r="BC246" s="57">
        <f>IF(OR($A246="",BC$136=""),"",IFERROR(COUNTIFS('Employee Mapping'!$J$10:$J$2009,$A246,'Employee Mapping'!$K$10:$K$2009,BC$134,'Employee Mapping'!$L$10:$L$2009,BC$136)/COUNTA('Employee Mapping'!$G$10:$G$2009),""))</f>
        <v/>
      </c>
      <c r="BD246" s="57">
        <f>IF(OR($A246="",BD$136=""),"",IFERROR(COUNTIFS('Employee Mapping'!$J$10:$J$2009,$A246,'Employee Mapping'!$K$10:$K$2009,BD$134,'Employee Mapping'!$L$10:$L$2009,BD$136)/COUNTA('Employee Mapping'!$G$10:$G$2009),""))</f>
        <v/>
      </c>
      <c r="BE246" s="57">
        <f>IF(OR($A246="",BE$136=""),"",IFERROR(COUNTIFS('Employee Mapping'!$J$10:$J$2009,$A246,'Employee Mapping'!$K$10:$K$2009,BE$134,'Employee Mapping'!$L$10:$L$2009,BE$136)/COUNTA('Employee Mapping'!$G$10:$G$2009),""))</f>
        <v/>
      </c>
      <c r="BF246" s="57">
        <f>IF(OR($A246="",BF$136=""),"",IFERROR(COUNTIFS('Employee Mapping'!$J$10:$J$2009,$A246,'Employee Mapping'!$K$10:$K$2009,BF$134,'Employee Mapping'!$L$10:$L$2009,BF$136)/COUNTA('Employee Mapping'!$G$10:$G$2009),""))</f>
        <v/>
      </c>
      <c r="BG246" s="57">
        <f>IF(OR($A246="",BG$136=""),"",IFERROR(COUNTIFS('Employee Mapping'!$J$10:$J$2009,$A246,'Employee Mapping'!$K$10:$K$2009,BG$134,'Employee Mapping'!$L$10:$L$2009,BG$136)/COUNTA('Employee Mapping'!$G$10:$G$2009),""))</f>
        <v/>
      </c>
      <c r="BH246" s="57">
        <f>IF(OR($A246="",BH$136=""),"",IFERROR(COUNTIFS('Employee Mapping'!$J$10:$J$2009,$A246,'Employee Mapping'!$K$10:$K$2009,BH$134,'Employee Mapping'!$L$10:$L$2009,BH$136)/COUNTA('Employee Mapping'!$G$10:$G$2009),""))</f>
        <v/>
      </c>
      <c r="BI246" s="57">
        <f>IF(OR($A246="",BI$136=""),"",IFERROR(COUNTIFS('Employee Mapping'!$J$10:$J$2009,$A246,'Employee Mapping'!$K$10:$K$2009,BI$134,'Employee Mapping'!$L$10:$L$2009,BI$136)/COUNTA('Employee Mapping'!$G$10:$G$2009),""))</f>
        <v/>
      </c>
      <c r="BJ246" s="57">
        <f>IF(OR($A246="",BJ$136=""),"",IFERROR(COUNTIFS('Employee Mapping'!$J$10:$J$2009,$A246,'Employee Mapping'!$K$10:$K$2009,BJ$134,'Employee Mapping'!$L$10:$L$2009,BJ$136)/COUNTA('Employee Mapping'!$G$10:$G$2009),""))</f>
        <v/>
      </c>
      <c r="BK246" s="57">
        <f>IF(OR($A246="",BK$136=""),"",IFERROR(COUNTIFS('Employee Mapping'!$J$10:$J$2009,$A246,'Employee Mapping'!$K$10:$K$2009,BK$134,'Employee Mapping'!$L$10:$L$2009,BK$136)/COUNTA('Employee Mapping'!$G$10:$G$2009),""))</f>
        <v/>
      </c>
      <c r="BL246" s="57">
        <f>IF(OR($A246="",BL$136=""),"",IFERROR(COUNTIFS('Employee Mapping'!$J$10:$J$2009,$A246,'Employee Mapping'!$K$10:$K$2009,BL$134,'Employee Mapping'!$L$10:$L$2009,BL$136)/COUNTA('Employee Mapping'!$G$10:$G$2009),""))</f>
        <v/>
      </c>
      <c r="BM246" s="57">
        <f>IF(OR($A246="",BM$136=""),"",IFERROR(COUNTIFS('Employee Mapping'!$J$10:$J$2009,$A246,'Employee Mapping'!$K$10:$K$2009,BM$134,'Employee Mapping'!$L$10:$L$2009,BM$136)/COUNTA('Employee Mapping'!$G$10:$G$2009),""))</f>
        <v/>
      </c>
      <c r="BN246" s="57">
        <f>IF(OR($A246="",BN$136=""),"",IFERROR(COUNTIFS('Employee Mapping'!$J$10:$J$2009,$A246,'Employee Mapping'!$K$10:$K$2009,BN$134,'Employee Mapping'!$L$10:$L$2009,BN$136)/COUNTA('Employee Mapping'!$G$10:$G$2009),""))</f>
        <v/>
      </c>
      <c r="BO246" s="57">
        <f>IF(OR($A246="",BO$136=""),"",IFERROR(COUNTIFS('Employee Mapping'!$J$10:$J$2009,$A246,'Employee Mapping'!$K$10:$K$2009,BO$134,'Employee Mapping'!$L$10:$L$2009,BO$136)/COUNTA('Employee Mapping'!$G$10:$G$2009),""))</f>
        <v/>
      </c>
      <c r="BP246" s="57">
        <f>IF(OR($A246="",BP$136=""),"",IFERROR(COUNTIFS('Employee Mapping'!$J$10:$J$2009,$A246,'Employee Mapping'!$K$10:$K$2009,BP$134,'Employee Mapping'!$L$10:$L$2009,BP$136)/COUNTA('Employee Mapping'!$G$10:$G$2009),""))</f>
        <v/>
      </c>
      <c r="BQ246" s="57">
        <f>IF(OR($A246="",BQ$136=""),"",IFERROR(COUNTIFS('Employee Mapping'!$J$10:$J$2009,$A246,'Employee Mapping'!$K$10:$K$2009,BQ$134,'Employee Mapping'!$L$10:$L$2009,BQ$136)/COUNTA('Employee Mapping'!$G$10:$G$2009),""))</f>
        <v/>
      </c>
      <c r="BR246" s="57">
        <f>IF(OR($A246="",BR$136=""),"",IFERROR(COUNTIFS('Employee Mapping'!$J$10:$J$2009,$A246,'Employee Mapping'!$K$10:$K$2009,BR$134,'Employee Mapping'!$L$10:$L$2009,BR$136)/COUNTA('Employee Mapping'!$G$10:$G$2009),""))</f>
        <v/>
      </c>
      <c r="BS246" s="57">
        <f>IF(OR($A246="",BS$136=""),"",IFERROR(COUNTIFS('Employee Mapping'!$J$10:$J$2009,$A246,'Employee Mapping'!$K$10:$K$2009,BS$134,'Employee Mapping'!$L$10:$L$2009,BS$136)/COUNTA('Employee Mapping'!$G$10:$G$2009),""))</f>
        <v/>
      </c>
      <c r="BT246" s="57">
        <f>IF(OR($A246="",BT$136=""),"",IFERROR(COUNTIFS('Employee Mapping'!$J$10:$J$2009,$A246,'Employee Mapping'!$K$10:$K$2009,BT$134,'Employee Mapping'!$L$10:$L$2009,BT$136)/COUNTA('Employee Mapping'!$G$10:$G$2009),""))</f>
        <v/>
      </c>
      <c r="BU246" s="57">
        <f>IF(OR($A246="",BU$136=""),"",IFERROR(COUNTIFS('Employee Mapping'!$J$10:$J$2009,$A246,'Employee Mapping'!$K$10:$K$2009,BU$134,'Employee Mapping'!$L$10:$L$2009,BU$136)/COUNTA('Employee Mapping'!$G$10:$G$2009),""))</f>
        <v/>
      </c>
      <c r="BV246" s="57">
        <f>IF(OR($A246="",BV$136=""),"",IFERROR(COUNTIFS('Employee Mapping'!$J$10:$J$2009,$A246,'Employee Mapping'!$K$10:$K$2009,BV$134,'Employee Mapping'!$L$10:$L$2009,BV$136)/COUNTA('Employee Mapping'!$G$10:$G$2009),""))</f>
        <v/>
      </c>
      <c r="BW246" s="57">
        <f>IF(OR($A246="",BW$136=""),"",IFERROR(COUNTIFS('Employee Mapping'!$J$10:$J$2009,$A246,'Employee Mapping'!$K$10:$K$2009,BW$134,'Employee Mapping'!$L$10:$L$2009,BW$136)/COUNTA('Employee Mapping'!$G$10:$G$2009),""))</f>
        <v/>
      </c>
      <c r="BX246" s="57">
        <f>IF(OR($A246="",BX$136=""),"",IFERROR(COUNTIFS('Employee Mapping'!$J$10:$J$2009,$A246,'Employee Mapping'!$K$10:$K$2009,BX$134,'Employee Mapping'!$L$10:$L$2009,BX$136)/COUNTA('Employee Mapping'!$G$10:$G$2009),""))</f>
        <v/>
      </c>
      <c r="BY246" s="57">
        <f>IF(OR($A246="",BY$136=""),"",IFERROR(COUNTIFS('Employee Mapping'!$J$10:$J$2009,$A246,'Employee Mapping'!$K$10:$K$2009,BY$134,'Employee Mapping'!$L$10:$L$2009,BY$136)/COUNTA('Employee Mapping'!$G$10:$G$2009),""))</f>
        <v/>
      </c>
      <c r="BZ246" s="57">
        <f>IF(OR($A246="",BZ$136=""),"",IFERROR(COUNTIFS('Employee Mapping'!$J$10:$J$2009,$A246,'Employee Mapping'!$K$10:$K$2009,BZ$134,'Employee Mapping'!$L$10:$L$2009,BZ$136)/COUNTA('Employee Mapping'!$G$10:$G$2009),""))</f>
        <v/>
      </c>
      <c r="CA246" s="57">
        <f>IF(OR($A246="",CA$136=""),"",IFERROR(COUNTIFS('Employee Mapping'!$J$10:$J$2009,$A246,'Employee Mapping'!$K$10:$K$2009,CA$134,'Employee Mapping'!$L$10:$L$2009,CA$136)/COUNTA('Employee Mapping'!$G$10:$G$2009),""))</f>
        <v/>
      </c>
      <c r="CB246" s="57">
        <f>IF(OR($A246="",CB$136=""),"",IFERROR(COUNTIFS('Employee Mapping'!$J$10:$J$2009,$A246,'Employee Mapping'!$K$10:$K$2009,CB$134,'Employee Mapping'!$L$10:$L$2009,CB$136)/COUNTA('Employee Mapping'!$G$10:$G$2009),""))</f>
        <v/>
      </c>
      <c r="CC246" s="57">
        <f>IF(OR($A246="",CC$136=""),"",IFERROR(COUNTIFS('Employee Mapping'!$J$10:$J$2009,$A246,'Employee Mapping'!$K$10:$K$2009,CC$134,'Employee Mapping'!$L$10:$L$2009,CC$136)/COUNTA('Employee Mapping'!$G$10:$G$2009),""))</f>
        <v/>
      </c>
      <c r="CD246" s="57">
        <f>IF(OR($A246="",CD$136=""),"",IFERROR(COUNTIFS('Employee Mapping'!$J$10:$J$2009,$A246,'Employee Mapping'!$K$10:$K$2009,CD$134,'Employee Mapping'!$L$10:$L$2009,CD$136)/COUNTA('Employee Mapping'!$G$10:$G$2009),""))</f>
        <v/>
      </c>
      <c r="CE246" s="57">
        <f>IF(OR($A246="",CE$136=""),"",IFERROR(COUNTIFS('Employee Mapping'!$J$10:$J$2009,$A246,'Employee Mapping'!$K$10:$K$2009,CE$134,'Employee Mapping'!$L$10:$L$2009,CE$136)/COUNTA('Employee Mapping'!$G$10:$G$2009),""))</f>
        <v/>
      </c>
      <c r="CF246" s="57">
        <f>IF(OR($A246="",CF$136=""),"",IFERROR(COUNTIFS('Employee Mapping'!$J$10:$J$2009,$A246,'Employee Mapping'!$K$10:$K$2009,CF$134,'Employee Mapping'!$L$10:$L$2009,CF$136)/COUNTA('Employee Mapping'!$G$10:$G$2009),""))</f>
        <v/>
      </c>
      <c r="CG246" s="57">
        <f>IF(OR($A246="",CG$136=""),"",IFERROR(COUNTIFS('Employee Mapping'!$J$10:$J$2009,$A246,'Employee Mapping'!$K$10:$K$2009,CG$134,'Employee Mapping'!$L$10:$L$2009,CG$136)/COUNTA('Employee Mapping'!$G$10:$G$2009),""))</f>
        <v/>
      </c>
      <c r="CH246" s="57">
        <f>IF(OR($A246="",CH$136=""),"",IFERROR(COUNTIFS('Employee Mapping'!$J$10:$J$2009,$A246,'Employee Mapping'!$K$10:$K$2009,CH$134,'Employee Mapping'!$L$10:$L$2009,CH$136)/COUNTA('Employee Mapping'!$G$10:$G$2009),""))</f>
        <v/>
      </c>
      <c r="CI246" s="57">
        <f>IF(OR($A246="",CI$136=""),"",IFERROR(COUNTIFS('Employee Mapping'!$J$10:$J$2009,$A246,'Employee Mapping'!$K$10:$K$2009,CI$134,'Employee Mapping'!$L$10:$L$2009,CI$136)/COUNTA('Employee Mapping'!$G$10:$G$2009),""))</f>
        <v/>
      </c>
      <c r="CJ246" s="57">
        <f>IF(OR($A246="",CJ$136=""),"",IFERROR(COUNTIFS('Employee Mapping'!$J$10:$J$2009,$A246,'Employee Mapping'!$K$10:$K$2009,CJ$134,'Employee Mapping'!$L$10:$L$2009,CJ$136)/COUNTA('Employee Mapping'!$G$10:$G$2009),""))</f>
        <v/>
      </c>
      <c r="CK246" s="57">
        <f>IF(OR($A246="",CK$136=""),"",IFERROR(COUNTIFS('Employee Mapping'!$J$10:$J$2009,$A246,'Employee Mapping'!$K$10:$K$2009,CK$134,'Employee Mapping'!$L$10:$L$2009,CK$136)/COUNTA('Employee Mapping'!$G$10:$G$2009),""))</f>
        <v/>
      </c>
      <c r="CL246" s="57">
        <f>IF(OR($A246="",CL$136=""),"",IFERROR(COUNTIFS('Employee Mapping'!$J$10:$J$2009,$A246,'Employee Mapping'!$K$10:$K$2009,CL$134,'Employee Mapping'!$L$10:$L$2009,CL$136)/COUNTA('Employee Mapping'!$G$10:$G$2009),""))</f>
        <v/>
      </c>
      <c r="CM246" s="57">
        <f>IF(OR($A246="",CM$136=""),"",IFERROR(COUNTIFS('Employee Mapping'!$J$10:$J$2009,$A246,'Employee Mapping'!$K$10:$K$2009,CM$134,'Employee Mapping'!$L$10:$L$2009,CM$136)/COUNTA('Employee Mapping'!$G$10:$G$2009),""))</f>
        <v/>
      </c>
      <c r="CN246" s="57">
        <f>IF(OR($A246="",CN$136=""),"",IFERROR(COUNTIFS('Employee Mapping'!$J$10:$J$2009,$A246,'Employee Mapping'!$K$10:$K$2009,CN$134,'Employee Mapping'!$L$10:$L$2009,CN$136)/COUNTA('Employee Mapping'!$G$10:$G$2009),""))</f>
        <v/>
      </c>
      <c r="CO246" s="57">
        <f>IF(OR($A246="",CO$136=""),"",IFERROR(COUNTIFS('Employee Mapping'!$J$10:$J$2009,$A246,'Employee Mapping'!$K$10:$K$2009,CO$134,'Employee Mapping'!$L$10:$L$2009,CO$136)/COUNTA('Employee Mapping'!$G$10:$G$2009),""))</f>
        <v/>
      </c>
      <c r="CP246" s="57">
        <f>IF(OR($A246="",CP$136=""),"",IFERROR(COUNTIFS('Employee Mapping'!$J$10:$J$2009,$A246,'Employee Mapping'!$K$10:$K$2009,CP$134,'Employee Mapping'!$L$10:$L$2009,CP$136)/COUNTA('Employee Mapping'!$G$10:$G$2009),""))</f>
        <v/>
      </c>
      <c r="CQ246" s="57">
        <f>IF(OR($A246="",CQ$136=""),"",IFERROR(COUNTIFS('Employee Mapping'!$J$10:$J$2009,$A246,'Employee Mapping'!$K$10:$K$2009,CQ$134,'Employee Mapping'!$L$10:$L$2009,CQ$136)/COUNTA('Employee Mapping'!$G$10:$G$2009),""))</f>
        <v/>
      </c>
      <c r="CR246" s="57">
        <f>IF(OR($A246="",CR$136=""),"",IFERROR(COUNTIFS('Employee Mapping'!$J$10:$J$2009,$A246,'Employee Mapping'!$K$10:$K$2009,CR$134,'Employee Mapping'!$L$10:$L$2009,CR$136)/COUNTA('Employee Mapping'!$G$10:$G$2009),""))</f>
        <v/>
      </c>
      <c r="CS246" s="57">
        <f>IF(OR($A246="",CS$136=""),"",IFERROR(COUNTIFS('Employee Mapping'!$J$10:$J$2009,$A246,'Employee Mapping'!$K$10:$K$2009,CS$134,'Employee Mapping'!$L$10:$L$2009,CS$136)/COUNTA('Employee Mapping'!$G$10:$G$2009),""))</f>
        <v/>
      </c>
      <c r="CT246" s="57">
        <f>IF(OR($A246="",CT$136=""),"",IFERROR(COUNTIFS('Employee Mapping'!$J$10:$J$2009,$A246,'Employee Mapping'!$K$10:$K$2009,CT$134,'Employee Mapping'!$L$10:$L$2009,CT$136)/COUNTA('Employee Mapping'!$G$10:$G$2009),""))</f>
        <v/>
      </c>
      <c r="CU246" s="58">
        <f>IF($A246="","",SUM(C246:CT246))</f>
        <v/>
      </c>
    </row>
    <row r="247">
      <c r="A247">
        <f>IF(SETUP!$C258="","",SETUP!$C258)</f>
        <v/>
      </c>
      <c r="B247" s="9">
        <f>IF(SETUP!$C258="","",SETUP!$B258&amp;" / "&amp;SETUP!$D258)</f>
        <v/>
      </c>
      <c r="C247" s="57">
        <f>IF(OR($A247="",C$136=""),"",IFERROR(COUNTIFS('Employee Mapping'!$J$10:$J$2009,$A247,'Employee Mapping'!$K$10:$K$2009,C$134,'Employee Mapping'!$L$10:$L$2009,C$136)/COUNTA('Employee Mapping'!$G$10:$G$2009),""))</f>
        <v/>
      </c>
      <c r="D247" s="57">
        <f>IF(OR($A247="",D$136=""),"",IFERROR(COUNTIFS('Employee Mapping'!$J$10:$J$2009,$A247,'Employee Mapping'!$K$10:$K$2009,D$134,'Employee Mapping'!$L$10:$L$2009,D$136)/COUNTA('Employee Mapping'!$G$10:$G$2009),""))</f>
        <v/>
      </c>
      <c r="E247" s="57">
        <f>IF(OR($A247="",E$136=""),"",IFERROR(COUNTIFS('Employee Mapping'!$J$10:$J$2009,$A247,'Employee Mapping'!$K$10:$K$2009,E$134,'Employee Mapping'!$L$10:$L$2009,E$136)/COUNTA('Employee Mapping'!$G$10:$G$2009),""))</f>
        <v/>
      </c>
      <c r="F247" s="57">
        <f>IF(OR($A247="",F$136=""),"",IFERROR(COUNTIFS('Employee Mapping'!$J$10:$J$2009,$A247,'Employee Mapping'!$K$10:$K$2009,F$134,'Employee Mapping'!$L$10:$L$2009,F$136)/COUNTA('Employee Mapping'!$G$10:$G$2009),""))</f>
        <v/>
      </c>
      <c r="G247" s="57">
        <f>IF(OR($A247="",G$136=""),"",IFERROR(COUNTIFS('Employee Mapping'!$J$10:$J$2009,$A247,'Employee Mapping'!$K$10:$K$2009,G$134,'Employee Mapping'!$L$10:$L$2009,G$136)/COUNTA('Employee Mapping'!$G$10:$G$2009),""))</f>
        <v/>
      </c>
      <c r="H247" s="57">
        <f>IF(OR($A247="",H$136=""),"",IFERROR(COUNTIFS('Employee Mapping'!$J$10:$J$2009,$A247,'Employee Mapping'!$K$10:$K$2009,H$134,'Employee Mapping'!$L$10:$L$2009,H$136)/COUNTA('Employee Mapping'!$G$10:$G$2009),""))</f>
        <v/>
      </c>
      <c r="I247" s="57">
        <f>IF(OR($A247="",I$136=""),"",IFERROR(COUNTIFS('Employee Mapping'!$J$10:$J$2009,$A247,'Employee Mapping'!$K$10:$K$2009,I$134,'Employee Mapping'!$L$10:$L$2009,I$136)/COUNTA('Employee Mapping'!$G$10:$G$2009),""))</f>
        <v/>
      </c>
      <c r="J247" s="57">
        <f>IF(OR($A247="",J$136=""),"",IFERROR(COUNTIFS('Employee Mapping'!$J$10:$J$2009,$A247,'Employee Mapping'!$K$10:$K$2009,J$134,'Employee Mapping'!$L$10:$L$2009,J$136)/COUNTA('Employee Mapping'!$G$10:$G$2009),""))</f>
        <v/>
      </c>
      <c r="K247" s="57">
        <f>IF(OR($A247="",K$136=""),"",IFERROR(COUNTIFS('Employee Mapping'!$J$10:$J$2009,$A247,'Employee Mapping'!$K$10:$K$2009,K$134,'Employee Mapping'!$L$10:$L$2009,K$136)/COUNTA('Employee Mapping'!$G$10:$G$2009),""))</f>
        <v/>
      </c>
      <c r="L247" s="57">
        <f>IF(OR($A247="",L$136=""),"",IFERROR(COUNTIFS('Employee Mapping'!$J$10:$J$2009,$A247,'Employee Mapping'!$K$10:$K$2009,L$134,'Employee Mapping'!$L$10:$L$2009,L$136)/COUNTA('Employee Mapping'!$G$10:$G$2009),""))</f>
        <v/>
      </c>
      <c r="M247" s="57">
        <f>IF(OR($A247="",M$136=""),"",IFERROR(COUNTIFS('Employee Mapping'!$J$10:$J$2009,$A247,'Employee Mapping'!$K$10:$K$2009,M$134,'Employee Mapping'!$L$10:$L$2009,M$136)/COUNTA('Employee Mapping'!$G$10:$G$2009),""))</f>
        <v/>
      </c>
      <c r="N247" s="57">
        <f>IF(OR($A247="",N$136=""),"",IFERROR(COUNTIFS('Employee Mapping'!$J$10:$J$2009,$A247,'Employee Mapping'!$K$10:$K$2009,N$134,'Employee Mapping'!$L$10:$L$2009,N$136)/COUNTA('Employee Mapping'!$G$10:$G$2009),""))</f>
        <v/>
      </c>
      <c r="O247" s="57">
        <f>IF(OR($A247="",O$136=""),"",IFERROR(COUNTIFS('Employee Mapping'!$J$10:$J$2009,$A247,'Employee Mapping'!$K$10:$K$2009,O$134,'Employee Mapping'!$L$10:$L$2009,O$136)/COUNTA('Employee Mapping'!$G$10:$G$2009),""))</f>
        <v/>
      </c>
      <c r="P247" s="57">
        <f>IF(OR($A247="",P$136=""),"",IFERROR(COUNTIFS('Employee Mapping'!$J$10:$J$2009,$A247,'Employee Mapping'!$K$10:$K$2009,P$134,'Employee Mapping'!$L$10:$L$2009,P$136)/COUNTA('Employee Mapping'!$G$10:$G$2009),""))</f>
        <v/>
      </c>
      <c r="Q247" s="57">
        <f>IF(OR($A247="",Q$136=""),"",IFERROR(COUNTIFS('Employee Mapping'!$J$10:$J$2009,$A247,'Employee Mapping'!$K$10:$K$2009,Q$134,'Employee Mapping'!$L$10:$L$2009,Q$136)/COUNTA('Employee Mapping'!$G$10:$G$2009),""))</f>
        <v/>
      </c>
      <c r="R247" s="57">
        <f>IF(OR($A247="",R$136=""),"",IFERROR(COUNTIFS('Employee Mapping'!$J$10:$J$2009,$A247,'Employee Mapping'!$K$10:$K$2009,R$134,'Employee Mapping'!$L$10:$L$2009,R$136)/COUNTA('Employee Mapping'!$G$10:$G$2009),""))</f>
        <v/>
      </c>
      <c r="S247" s="57">
        <f>IF(OR($A247="",S$136=""),"",IFERROR(COUNTIFS('Employee Mapping'!$J$10:$J$2009,$A247,'Employee Mapping'!$K$10:$K$2009,S$134,'Employee Mapping'!$L$10:$L$2009,S$136)/COUNTA('Employee Mapping'!$G$10:$G$2009),""))</f>
        <v/>
      </c>
      <c r="T247" s="57">
        <f>IF(OR($A247="",T$136=""),"",IFERROR(COUNTIFS('Employee Mapping'!$J$10:$J$2009,$A247,'Employee Mapping'!$K$10:$K$2009,T$134,'Employee Mapping'!$L$10:$L$2009,T$136)/COUNTA('Employee Mapping'!$G$10:$G$2009),""))</f>
        <v/>
      </c>
      <c r="U247" s="57">
        <f>IF(OR($A247="",U$136=""),"",IFERROR(COUNTIFS('Employee Mapping'!$J$10:$J$2009,$A247,'Employee Mapping'!$K$10:$K$2009,U$134,'Employee Mapping'!$L$10:$L$2009,U$136)/COUNTA('Employee Mapping'!$G$10:$G$2009),""))</f>
        <v/>
      </c>
      <c r="V247" s="57">
        <f>IF(OR($A247="",V$136=""),"",IFERROR(COUNTIFS('Employee Mapping'!$J$10:$J$2009,$A247,'Employee Mapping'!$K$10:$K$2009,V$134,'Employee Mapping'!$L$10:$L$2009,V$136)/COUNTA('Employee Mapping'!$G$10:$G$2009),""))</f>
        <v/>
      </c>
      <c r="W247" s="57">
        <f>IF(OR($A247="",W$136=""),"",IFERROR(COUNTIFS('Employee Mapping'!$J$10:$J$2009,$A247,'Employee Mapping'!$K$10:$K$2009,W$134,'Employee Mapping'!$L$10:$L$2009,W$136)/COUNTA('Employee Mapping'!$G$10:$G$2009),""))</f>
        <v/>
      </c>
      <c r="X247" s="57">
        <f>IF(OR($A247="",X$136=""),"",IFERROR(COUNTIFS('Employee Mapping'!$J$10:$J$2009,$A247,'Employee Mapping'!$K$10:$K$2009,X$134,'Employee Mapping'!$L$10:$L$2009,X$136)/COUNTA('Employee Mapping'!$G$10:$G$2009),""))</f>
        <v/>
      </c>
      <c r="Y247" s="57">
        <f>IF(OR($A247="",Y$136=""),"",IFERROR(COUNTIFS('Employee Mapping'!$J$10:$J$2009,$A247,'Employee Mapping'!$K$10:$K$2009,Y$134,'Employee Mapping'!$L$10:$L$2009,Y$136)/COUNTA('Employee Mapping'!$G$10:$G$2009),""))</f>
        <v/>
      </c>
      <c r="Z247" s="57">
        <f>IF(OR($A247="",Z$136=""),"",IFERROR(COUNTIFS('Employee Mapping'!$J$10:$J$2009,$A247,'Employee Mapping'!$K$10:$K$2009,Z$134,'Employee Mapping'!$L$10:$L$2009,Z$136)/COUNTA('Employee Mapping'!$G$10:$G$2009),""))</f>
        <v/>
      </c>
      <c r="AA247" s="57">
        <f>IF(OR($A247="",AA$136=""),"",IFERROR(COUNTIFS('Employee Mapping'!$J$10:$J$2009,$A247,'Employee Mapping'!$K$10:$K$2009,AA$134,'Employee Mapping'!$L$10:$L$2009,AA$136)/COUNTA('Employee Mapping'!$G$10:$G$2009),""))</f>
        <v/>
      </c>
      <c r="AB247" s="57">
        <f>IF(OR($A247="",AB$136=""),"",IFERROR(COUNTIFS('Employee Mapping'!$J$10:$J$2009,$A247,'Employee Mapping'!$K$10:$K$2009,AB$134,'Employee Mapping'!$L$10:$L$2009,AB$136)/COUNTA('Employee Mapping'!$G$10:$G$2009),""))</f>
        <v/>
      </c>
      <c r="AC247" s="57">
        <f>IF(OR($A247="",AC$136=""),"",IFERROR(COUNTIFS('Employee Mapping'!$J$10:$J$2009,$A247,'Employee Mapping'!$K$10:$K$2009,AC$134,'Employee Mapping'!$L$10:$L$2009,AC$136)/COUNTA('Employee Mapping'!$G$10:$G$2009),""))</f>
        <v/>
      </c>
      <c r="AD247" s="57">
        <f>IF(OR($A247="",AD$136=""),"",IFERROR(COUNTIFS('Employee Mapping'!$J$10:$J$2009,$A247,'Employee Mapping'!$K$10:$K$2009,AD$134,'Employee Mapping'!$L$10:$L$2009,AD$136)/COUNTA('Employee Mapping'!$G$10:$G$2009),""))</f>
        <v/>
      </c>
      <c r="AE247" s="57">
        <f>IF(OR($A247="",AE$136=""),"",IFERROR(COUNTIFS('Employee Mapping'!$J$10:$J$2009,$A247,'Employee Mapping'!$K$10:$K$2009,AE$134,'Employee Mapping'!$L$10:$L$2009,AE$136)/COUNTA('Employee Mapping'!$G$10:$G$2009),""))</f>
        <v/>
      </c>
      <c r="AF247" s="57">
        <f>IF(OR($A247="",AF$136=""),"",IFERROR(COUNTIFS('Employee Mapping'!$J$10:$J$2009,$A247,'Employee Mapping'!$K$10:$K$2009,AF$134,'Employee Mapping'!$L$10:$L$2009,AF$136)/COUNTA('Employee Mapping'!$G$10:$G$2009),""))</f>
        <v/>
      </c>
      <c r="AG247" s="57">
        <f>IF(OR($A247="",AG$136=""),"",IFERROR(COUNTIFS('Employee Mapping'!$J$10:$J$2009,$A247,'Employee Mapping'!$K$10:$K$2009,AG$134,'Employee Mapping'!$L$10:$L$2009,AG$136)/COUNTA('Employee Mapping'!$G$10:$G$2009),""))</f>
        <v/>
      </c>
      <c r="AH247" s="57">
        <f>IF(OR($A247="",AH$136=""),"",IFERROR(COUNTIFS('Employee Mapping'!$J$10:$J$2009,$A247,'Employee Mapping'!$K$10:$K$2009,AH$134,'Employee Mapping'!$L$10:$L$2009,AH$136)/COUNTA('Employee Mapping'!$G$10:$G$2009),""))</f>
        <v/>
      </c>
      <c r="AI247" s="57">
        <f>IF(OR($A247="",AI$136=""),"",IFERROR(COUNTIFS('Employee Mapping'!$J$10:$J$2009,$A247,'Employee Mapping'!$K$10:$K$2009,AI$134,'Employee Mapping'!$L$10:$L$2009,AI$136)/COUNTA('Employee Mapping'!$G$10:$G$2009),""))</f>
        <v/>
      </c>
      <c r="AJ247" s="57">
        <f>IF(OR($A247="",AJ$136=""),"",IFERROR(COUNTIFS('Employee Mapping'!$J$10:$J$2009,$A247,'Employee Mapping'!$K$10:$K$2009,AJ$134,'Employee Mapping'!$L$10:$L$2009,AJ$136)/COUNTA('Employee Mapping'!$G$10:$G$2009),""))</f>
        <v/>
      </c>
      <c r="AK247" s="57">
        <f>IF(OR($A247="",AK$136=""),"",IFERROR(COUNTIFS('Employee Mapping'!$J$10:$J$2009,$A247,'Employee Mapping'!$K$10:$K$2009,AK$134,'Employee Mapping'!$L$10:$L$2009,AK$136)/COUNTA('Employee Mapping'!$G$10:$G$2009),""))</f>
        <v/>
      </c>
      <c r="AL247" s="57">
        <f>IF(OR($A247="",AL$136=""),"",IFERROR(COUNTIFS('Employee Mapping'!$J$10:$J$2009,$A247,'Employee Mapping'!$K$10:$K$2009,AL$134,'Employee Mapping'!$L$10:$L$2009,AL$136)/COUNTA('Employee Mapping'!$G$10:$G$2009),""))</f>
        <v/>
      </c>
      <c r="AM247" s="57">
        <f>IF(OR($A247="",AM$136=""),"",IFERROR(COUNTIFS('Employee Mapping'!$J$10:$J$2009,$A247,'Employee Mapping'!$K$10:$K$2009,AM$134,'Employee Mapping'!$L$10:$L$2009,AM$136)/COUNTA('Employee Mapping'!$G$10:$G$2009),""))</f>
        <v/>
      </c>
      <c r="AN247" s="57">
        <f>IF(OR($A247="",AN$136=""),"",IFERROR(COUNTIFS('Employee Mapping'!$J$10:$J$2009,$A247,'Employee Mapping'!$K$10:$K$2009,AN$134,'Employee Mapping'!$L$10:$L$2009,AN$136)/COUNTA('Employee Mapping'!$G$10:$G$2009),""))</f>
        <v/>
      </c>
      <c r="AO247" s="57">
        <f>IF(OR($A247="",AO$136=""),"",IFERROR(COUNTIFS('Employee Mapping'!$J$10:$J$2009,$A247,'Employee Mapping'!$K$10:$K$2009,AO$134,'Employee Mapping'!$L$10:$L$2009,AO$136)/COUNTA('Employee Mapping'!$G$10:$G$2009),""))</f>
        <v/>
      </c>
      <c r="AP247" s="57">
        <f>IF(OR($A247="",AP$136=""),"",IFERROR(COUNTIFS('Employee Mapping'!$J$10:$J$2009,$A247,'Employee Mapping'!$K$10:$K$2009,AP$134,'Employee Mapping'!$L$10:$L$2009,AP$136)/COUNTA('Employee Mapping'!$G$10:$G$2009),""))</f>
        <v/>
      </c>
      <c r="AQ247" s="57">
        <f>IF(OR($A247="",AQ$136=""),"",IFERROR(COUNTIFS('Employee Mapping'!$J$10:$J$2009,$A247,'Employee Mapping'!$K$10:$K$2009,AQ$134,'Employee Mapping'!$L$10:$L$2009,AQ$136)/COUNTA('Employee Mapping'!$G$10:$G$2009),""))</f>
        <v/>
      </c>
      <c r="AR247" s="57">
        <f>IF(OR($A247="",AR$136=""),"",IFERROR(COUNTIFS('Employee Mapping'!$J$10:$J$2009,$A247,'Employee Mapping'!$K$10:$K$2009,AR$134,'Employee Mapping'!$L$10:$L$2009,AR$136)/COUNTA('Employee Mapping'!$G$10:$G$2009),""))</f>
        <v/>
      </c>
      <c r="AS247" s="57">
        <f>IF(OR($A247="",AS$136=""),"",IFERROR(COUNTIFS('Employee Mapping'!$J$10:$J$2009,$A247,'Employee Mapping'!$K$10:$K$2009,AS$134,'Employee Mapping'!$L$10:$L$2009,AS$136)/COUNTA('Employee Mapping'!$G$10:$G$2009),""))</f>
        <v/>
      </c>
      <c r="AT247" s="57">
        <f>IF(OR($A247="",AT$136=""),"",IFERROR(COUNTIFS('Employee Mapping'!$J$10:$J$2009,$A247,'Employee Mapping'!$K$10:$K$2009,AT$134,'Employee Mapping'!$L$10:$L$2009,AT$136)/COUNTA('Employee Mapping'!$G$10:$G$2009),""))</f>
        <v/>
      </c>
      <c r="AU247" s="57">
        <f>IF(OR($A247="",AU$136=""),"",IFERROR(COUNTIFS('Employee Mapping'!$J$10:$J$2009,$A247,'Employee Mapping'!$K$10:$K$2009,AU$134,'Employee Mapping'!$L$10:$L$2009,AU$136)/COUNTA('Employee Mapping'!$G$10:$G$2009),""))</f>
        <v/>
      </c>
      <c r="AV247" s="57">
        <f>IF(OR($A247="",AV$136=""),"",IFERROR(COUNTIFS('Employee Mapping'!$J$10:$J$2009,$A247,'Employee Mapping'!$K$10:$K$2009,AV$134,'Employee Mapping'!$L$10:$L$2009,AV$136)/COUNTA('Employee Mapping'!$G$10:$G$2009),""))</f>
        <v/>
      </c>
      <c r="AW247" s="57">
        <f>IF(OR($A247="",AW$136=""),"",IFERROR(COUNTIFS('Employee Mapping'!$J$10:$J$2009,$A247,'Employee Mapping'!$K$10:$K$2009,AW$134,'Employee Mapping'!$L$10:$L$2009,AW$136)/COUNTA('Employee Mapping'!$G$10:$G$2009),""))</f>
        <v/>
      </c>
      <c r="AX247" s="57">
        <f>IF(OR($A247="",AX$136=""),"",IFERROR(COUNTIFS('Employee Mapping'!$J$10:$J$2009,$A247,'Employee Mapping'!$K$10:$K$2009,AX$134,'Employee Mapping'!$L$10:$L$2009,AX$136)/COUNTA('Employee Mapping'!$G$10:$G$2009),""))</f>
        <v/>
      </c>
      <c r="AY247" s="57">
        <f>IF(OR($A247="",AY$136=""),"",IFERROR(COUNTIFS('Employee Mapping'!$J$10:$J$2009,$A247,'Employee Mapping'!$K$10:$K$2009,AY$134,'Employee Mapping'!$L$10:$L$2009,AY$136)/COUNTA('Employee Mapping'!$G$10:$G$2009),""))</f>
        <v/>
      </c>
      <c r="AZ247" s="57">
        <f>IF(OR($A247="",AZ$136=""),"",IFERROR(COUNTIFS('Employee Mapping'!$J$10:$J$2009,$A247,'Employee Mapping'!$K$10:$K$2009,AZ$134,'Employee Mapping'!$L$10:$L$2009,AZ$136)/COUNTA('Employee Mapping'!$G$10:$G$2009),""))</f>
        <v/>
      </c>
      <c r="BA247" s="57">
        <f>IF(OR($A247="",BA$136=""),"",IFERROR(COUNTIFS('Employee Mapping'!$J$10:$J$2009,$A247,'Employee Mapping'!$K$10:$K$2009,BA$134,'Employee Mapping'!$L$10:$L$2009,BA$136)/COUNTA('Employee Mapping'!$G$10:$G$2009),""))</f>
        <v/>
      </c>
      <c r="BB247" s="57">
        <f>IF(OR($A247="",BB$136=""),"",IFERROR(COUNTIFS('Employee Mapping'!$J$10:$J$2009,$A247,'Employee Mapping'!$K$10:$K$2009,BB$134,'Employee Mapping'!$L$10:$L$2009,BB$136)/COUNTA('Employee Mapping'!$G$10:$G$2009),""))</f>
        <v/>
      </c>
      <c r="BC247" s="57">
        <f>IF(OR($A247="",BC$136=""),"",IFERROR(COUNTIFS('Employee Mapping'!$J$10:$J$2009,$A247,'Employee Mapping'!$K$10:$K$2009,BC$134,'Employee Mapping'!$L$10:$L$2009,BC$136)/COUNTA('Employee Mapping'!$G$10:$G$2009),""))</f>
        <v/>
      </c>
      <c r="BD247" s="57">
        <f>IF(OR($A247="",BD$136=""),"",IFERROR(COUNTIFS('Employee Mapping'!$J$10:$J$2009,$A247,'Employee Mapping'!$K$10:$K$2009,BD$134,'Employee Mapping'!$L$10:$L$2009,BD$136)/COUNTA('Employee Mapping'!$G$10:$G$2009),""))</f>
        <v/>
      </c>
      <c r="BE247" s="57">
        <f>IF(OR($A247="",BE$136=""),"",IFERROR(COUNTIFS('Employee Mapping'!$J$10:$J$2009,$A247,'Employee Mapping'!$K$10:$K$2009,BE$134,'Employee Mapping'!$L$10:$L$2009,BE$136)/COUNTA('Employee Mapping'!$G$10:$G$2009),""))</f>
        <v/>
      </c>
      <c r="BF247" s="57">
        <f>IF(OR($A247="",BF$136=""),"",IFERROR(COUNTIFS('Employee Mapping'!$J$10:$J$2009,$A247,'Employee Mapping'!$K$10:$K$2009,BF$134,'Employee Mapping'!$L$10:$L$2009,BF$136)/COUNTA('Employee Mapping'!$G$10:$G$2009),""))</f>
        <v/>
      </c>
      <c r="BG247" s="57">
        <f>IF(OR($A247="",BG$136=""),"",IFERROR(COUNTIFS('Employee Mapping'!$J$10:$J$2009,$A247,'Employee Mapping'!$K$10:$K$2009,BG$134,'Employee Mapping'!$L$10:$L$2009,BG$136)/COUNTA('Employee Mapping'!$G$10:$G$2009),""))</f>
        <v/>
      </c>
      <c r="BH247" s="57">
        <f>IF(OR($A247="",BH$136=""),"",IFERROR(COUNTIFS('Employee Mapping'!$J$10:$J$2009,$A247,'Employee Mapping'!$K$10:$K$2009,BH$134,'Employee Mapping'!$L$10:$L$2009,BH$136)/COUNTA('Employee Mapping'!$G$10:$G$2009),""))</f>
        <v/>
      </c>
      <c r="BI247" s="57">
        <f>IF(OR($A247="",BI$136=""),"",IFERROR(COUNTIFS('Employee Mapping'!$J$10:$J$2009,$A247,'Employee Mapping'!$K$10:$K$2009,BI$134,'Employee Mapping'!$L$10:$L$2009,BI$136)/COUNTA('Employee Mapping'!$G$10:$G$2009),""))</f>
        <v/>
      </c>
      <c r="BJ247" s="57">
        <f>IF(OR($A247="",BJ$136=""),"",IFERROR(COUNTIFS('Employee Mapping'!$J$10:$J$2009,$A247,'Employee Mapping'!$K$10:$K$2009,BJ$134,'Employee Mapping'!$L$10:$L$2009,BJ$136)/COUNTA('Employee Mapping'!$G$10:$G$2009),""))</f>
        <v/>
      </c>
      <c r="BK247" s="57">
        <f>IF(OR($A247="",BK$136=""),"",IFERROR(COUNTIFS('Employee Mapping'!$J$10:$J$2009,$A247,'Employee Mapping'!$K$10:$K$2009,BK$134,'Employee Mapping'!$L$10:$L$2009,BK$136)/COUNTA('Employee Mapping'!$G$10:$G$2009),""))</f>
        <v/>
      </c>
      <c r="BL247" s="57">
        <f>IF(OR($A247="",BL$136=""),"",IFERROR(COUNTIFS('Employee Mapping'!$J$10:$J$2009,$A247,'Employee Mapping'!$K$10:$K$2009,BL$134,'Employee Mapping'!$L$10:$L$2009,BL$136)/COUNTA('Employee Mapping'!$G$10:$G$2009),""))</f>
        <v/>
      </c>
      <c r="BM247" s="57">
        <f>IF(OR($A247="",BM$136=""),"",IFERROR(COUNTIFS('Employee Mapping'!$J$10:$J$2009,$A247,'Employee Mapping'!$K$10:$K$2009,BM$134,'Employee Mapping'!$L$10:$L$2009,BM$136)/COUNTA('Employee Mapping'!$G$10:$G$2009),""))</f>
        <v/>
      </c>
      <c r="BN247" s="57">
        <f>IF(OR($A247="",BN$136=""),"",IFERROR(COUNTIFS('Employee Mapping'!$J$10:$J$2009,$A247,'Employee Mapping'!$K$10:$K$2009,BN$134,'Employee Mapping'!$L$10:$L$2009,BN$136)/COUNTA('Employee Mapping'!$G$10:$G$2009),""))</f>
        <v/>
      </c>
      <c r="BO247" s="57">
        <f>IF(OR($A247="",BO$136=""),"",IFERROR(COUNTIFS('Employee Mapping'!$J$10:$J$2009,$A247,'Employee Mapping'!$K$10:$K$2009,BO$134,'Employee Mapping'!$L$10:$L$2009,BO$136)/COUNTA('Employee Mapping'!$G$10:$G$2009),""))</f>
        <v/>
      </c>
      <c r="BP247" s="57">
        <f>IF(OR($A247="",BP$136=""),"",IFERROR(COUNTIFS('Employee Mapping'!$J$10:$J$2009,$A247,'Employee Mapping'!$K$10:$K$2009,BP$134,'Employee Mapping'!$L$10:$L$2009,BP$136)/COUNTA('Employee Mapping'!$G$10:$G$2009),""))</f>
        <v/>
      </c>
      <c r="BQ247" s="57">
        <f>IF(OR($A247="",BQ$136=""),"",IFERROR(COUNTIFS('Employee Mapping'!$J$10:$J$2009,$A247,'Employee Mapping'!$K$10:$K$2009,BQ$134,'Employee Mapping'!$L$10:$L$2009,BQ$136)/COUNTA('Employee Mapping'!$G$10:$G$2009),""))</f>
        <v/>
      </c>
      <c r="BR247" s="57">
        <f>IF(OR($A247="",BR$136=""),"",IFERROR(COUNTIFS('Employee Mapping'!$J$10:$J$2009,$A247,'Employee Mapping'!$K$10:$K$2009,BR$134,'Employee Mapping'!$L$10:$L$2009,BR$136)/COUNTA('Employee Mapping'!$G$10:$G$2009),""))</f>
        <v/>
      </c>
      <c r="BS247" s="57">
        <f>IF(OR($A247="",BS$136=""),"",IFERROR(COUNTIFS('Employee Mapping'!$J$10:$J$2009,$A247,'Employee Mapping'!$K$10:$K$2009,BS$134,'Employee Mapping'!$L$10:$L$2009,BS$136)/COUNTA('Employee Mapping'!$G$10:$G$2009),""))</f>
        <v/>
      </c>
      <c r="BT247" s="57">
        <f>IF(OR($A247="",BT$136=""),"",IFERROR(COUNTIFS('Employee Mapping'!$J$10:$J$2009,$A247,'Employee Mapping'!$K$10:$K$2009,BT$134,'Employee Mapping'!$L$10:$L$2009,BT$136)/COUNTA('Employee Mapping'!$G$10:$G$2009),""))</f>
        <v/>
      </c>
      <c r="BU247" s="57">
        <f>IF(OR($A247="",BU$136=""),"",IFERROR(COUNTIFS('Employee Mapping'!$J$10:$J$2009,$A247,'Employee Mapping'!$K$10:$K$2009,BU$134,'Employee Mapping'!$L$10:$L$2009,BU$136)/COUNTA('Employee Mapping'!$G$10:$G$2009),""))</f>
        <v/>
      </c>
      <c r="BV247" s="57">
        <f>IF(OR($A247="",BV$136=""),"",IFERROR(COUNTIFS('Employee Mapping'!$J$10:$J$2009,$A247,'Employee Mapping'!$K$10:$K$2009,BV$134,'Employee Mapping'!$L$10:$L$2009,BV$136)/COUNTA('Employee Mapping'!$G$10:$G$2009),""))</f>
        <v/>
      </c>
      <c r="BW247" s="57">
        <f>IF(OR($A247="",BW$136=""),"",IFERROR(COUNTIFS('Employee Mapping'!$J$10:$J$2009,$A247,'Employee Mapping'!$K$10:$K$2009,BW$134,'Employee Mapping'!$L$10:$L$2009,BW$136)/COUNTA('Employee Mapping'!$G$10:$G$2009),""))</f>
        <v/>
      </c>
      <c r="BX247" s="57">
        <f>IF(OR($A247="",BX$136=""),"",IFERROR(COUNTIFS('Employee Mapping'!$J$10:$J$2009,$A247,'Employee Mapping'!$K$10:$K$2009,BX$134,'Employee Mapping'!$L$10:$L$2009,BX$136)/COUNTA('Employee Mapping'!$G$10:$G$2009),""))</f>
        <v/>
      </c>
      <c r="BY247" s="57">
        <f>IF(OR($A247="",BY$136=""),"",IFERROR(COUNTIFS('Employee Mapping'!$J$10:$J$2009,$A247,'Employee Mapping'!$K$10:$K$2009,BY$134,'Employee Mapping'!$L$10:$L$2009,BY$136)/COUNTA('Employee Mapping'!$G$10:$G$2009),""))</f>
        <v/>
      </c>
      <c r="BZ247" s="57">
        <f>IF(OR($A247="",BZ$136=""),"",IFERROR(COUNTIFS('Employee Mapping'!$J$10:$J$2009,$A247,'Employee Mapping'!$K$10:$K$2009,BZ$134,'Employee Mapping'!$L$10:$L$2009,BZ$136)/COUNTA('Employee Mapping'!$G$10:$G$2009),""))</f>
        <v/>
      </c>
      <c r="CA247" s="57">
        <f>IF(OR($A247="",CA$136=""),"",IFERROR(COUNTIFS('Employee Mapping'!$J$10:$J$2009,$A247,'Employee Mapping'!$K$10:$K$2009,CA$134,'Employee Mapping'!$L$10:$L$2009,CA$136)/COUNTA('Employee Mapping'!$G$10:$G$2009),""))</f>
        <v/>
      </c>
      <c r="CB247" s="57">
        <f>IF(OR($A247="",CB$136=""),"",IFERROR(COUNTIFS('Employee Mapping'!$J$10:$J$2009,$A247,'Employee Mapping'!$K$10:$K$2009,CB$134,'Employee Mapping'!$L$10:$L$2009,CB$136)/COUNTA('Employee Mapping'!$G$10:$G$2009),""))</f>
        <v/>
      </c>
      <c r="CC247" s="57">
        <f>IF(OR($A247="",CC$136=""),"",IFERROR(COUNTIFS('Employee Mapping'!$J$10:$J$2009,$A247,'Employee Mapping'!$K$10:$K$2009,CC$134,'Employee Mapping'!$L$10:$L$2009,CC$136)/COUNTA('Employee Mapping'!$G$10:$G$2009),""))</f>
        <v/>
      </c>
      <c r="CD247" s="57">
        <f>IF(OR($A247="",CD$136=""),"",IFERROR(COUNTIFS('Employee Mapping'!$J$10:$J$2009,$A247,'Employee Mapping'!$K$10:$K$2009,CD$134,'Employee Mapping'!$L$10:$L$2009,CD$136)/COUNTA('Employee Mapping'!$G$10:$G$2009),""))</f>
        <v/>
      </c>
      <c r="CE247" s="57">
        <f>IF(OR($A247="",CE$136=""),"",IFERROR(COUNTIFS('Employee Mapping'!$J$10:$J$2009,$A247,'Employee Mapping'!$K$10:$K$2009,CE$134,'Employee Mapping'!$L$10:$L$2009,CE$136)/COUNTA('Employee Mapping'!$G$10:$G$2009),""))</f>
        <v/>
      </c>
      <c r="CF247" s="57">
        <f>IF(OR($A247="",CF$136=""),"",IFERROR(COUNTIFS('Employee Mapping'!$J$10:$J$2009,$A247,'Employee Mapping'!$K$10:$K$2009,CF$134,'Employee Mapping'!$L$10:$L$2009,CF$136)/COUNTA('Employee Mapping'!$G$10:$G$2009),""))</f>
        <v/>
      </c>
      <c r="CG247" s="57">
        <f>IF(OR($A247="",CG$136=""),"",IFERROR(COUNTIFS('Employee Mapping'!$J$10:$J$2009,$A247,'Employee Mapping'!$K$10:$K$2009,CG$134,'Employee Mapping'!$L$10:$L$2009,CG$136)/COUNTA('Employee Mapping'!$G$10:$G$2009),""))</f>
        <v/>
      </c>
      <c r="CH247" s="57">
        <f>IF(OR($A247="",CH$136=""),"",IFERROR(COUNTIFS('Employee Mapping'!$J$10:$J$2009,$A247,'Employee Mapping'!$K$10:$K$2009,CH$134,'Employee Mapping'!$L$10:$L$2009,CH$136)/COUNTA('Employee Mapping'!$G$10:$G$2009),""))</f>
        <v/>
      </c>
      <c r="CI247" s="57">
        <f>IF(OR($A247="",CI$136=""),"",IFERROR(COUNTIFS('Employee Mapping'!$J$10:$J$2009,$A247,'Employee Mapping'!$K$10:$K$2009,CI$134,'Employee Mapping'!$L$10:$L$2009,CI$136)/COUNTA('Employee Mapping'!$G$10:$G$2009),""))</f>
        <v/>
      </c>
      <c r="CJ247" s="57">
        <f>IF(OR($A247="",CJ$136=""),"",IFERROR(COUNTIFS('Employee Mapping'!$J$10:$J$2009,$A247,'Employee Mapping'!$K$10:$K$2009,CJ$134,'Employee Mapping'!$L$10:$L$2009,CJ$136)/COUNTA('Employee Mapping'!$G$10:$G$2009),""))</f>
        <v/>
      </c>
      <c r="CK247" s="57">
        <f>IF(OR($A247="",CK$136=""),"",IFERROR(COUNTIFS('Employee Mapping'!$J$10:$J$2009,$A247,'Employee Mapping'!$K$10:$K$2009,CK$134,'Employee Mapping'!$L$10:$L$2009,CK$136)/COUNTA('Employee Mapping'!$G$10:$G$2009),""))</f>
        <v/>
      </c>
      <c r="CL247" s="57">
        <f>IF(OR($A247="",CL$136=""),"",IFERROR(COUNTIFS('Employee Mapping'!$J$10:$J$2009,$A247,'Employee Mapping'!$K$10:$K$2009,CL$134,'Employee Mapping'!$L$10:$L$2009,CL$136)/COUNTA('Employee Mapping'!$G$10:$G$2009),""))</f>
        <v/>
      </c>
      <c r="CM247" s="57">
        <f>IF(OR($A247="",CM$136=""),"",IFERROR(COUNTIFS('Employee Mapping'!$J$10:$J$2009,$A247,'Employee Mapping'!$K$10:$K$2009,CM$134,'Employee Mapping'!$L$10:$L$2009,CM$136)/COUNTA('Employee Mapping'!$G$10:$G$2009),""))</f>
        <v/>
      </c>
      <c r="CN247" s="57">
        <f>IF(OR($A247="",CN$136=""),"",IFERROR(COUNTIFS('Employee Mapping'!$J$10:$J$2009,$A247,'Employee Mapping'!$K$10:$K$2009,CN$134,'Employee Mapping'!$L$10:$L$2009,CN$136)/COUNTA('Employee Mapping'!$G$10:$G$2009),""))</f>
        <v/>
      </c>
      <c r="CO247" s="57">
        <f>IF(OR($A247="",CO$136=""),"",IFERROR(COUNTIFS('Employee Mapping'!$J$10:$J$2009,$A247,'Employee Mapping'!$K$10:$K$2009,CO$134,'Employee Mapping'!$L$10:$L$2009,CO$136)/COUNTA('Employee Mapping'!$G$10:$G$2009),""))</f>
        <v/>
      </c>
      <c r="CP247" s="57">
        <f>IF(OR($A247="",CP$136=""),"",IFERROR(COUNTIFS('Employee Mapping'!$J$10:$J$2009,$A247,'Employee Mapping'!$K$10:$K$2009,CP$134,'Employee Mapping'!$L$10:$L$2009,CP$136)/COUNTA('Employee Mapping'!$G$10:$G$2009),""))</f>
        <v/>
      </c>
      <c r="CQ247" s="57">
        <f>IF(OR($A247="",CQ$136=""),"",IFERROR(COUNTIFS('Employee Mapping'!$J$10:$J$2009,$A247,'Employee Mapping'!$K$10:$K$2009,CQ$134,'Employee Mapping'!$L$10:$L$2009,CQ$136)/COUNTA('Employee Mapping'!$G$10:$G$2009),""))</f>
        <v/>
      </c>
      <c r="CR247" s="57">
        <f>IF(OR($A247="",CR$136=""),"",IFERROR(COUNTIFS('Employee Mapping'!$J$10:$J$2009,$A247,'Employee Mapping'!$K$10:$K$2009,CR$134,'Employee Mapping'!$L$10:$L$2009,CR$136)/COUNTA('Employee Mapping'!$G$10:$G$2009),""))</f>
        <v/>
      </c>
      <c r="CS247" s="57">
        <f>IF(OR($A247="",CS$136=""),"",IFERROR(COUNTIFS('Employee Mapping'!$J$10:$J$2009,$A247,'Employee Mapping'!$K$10:$K$2009,CS$134,'Employee Mapping'!$L$10:$L$2009,CS$136)/COUNTA('Employee Mapping'!$G$10:$G$2009),""))</f>
        <v/>
      </c>
      <c r="CT247" s="57">
        <f>IF(OR($A247="",CT$136=""),"",IFERROR(COUNTIFS('Employee Mapping'!$J$10:$J$2009,$A247,'Employee Mapping'!$K$10:$K$2009,CT$134,'Employee Mapping'!$L$10:$L$2009,CT$136)/COUNTA('Employee Mapping'!$G$10:$G$2009),""))</f>
        <v/>
      </c>
      <c r="CU247" s="58">
        <f>IF($A247="","",SUM(C247:CT247))</f>
        <v/>
      </c>
    </row>
    <row r="248">
      <c r="A248">
        <f>IF(SETUP!$C259="","",SETUP!$C259)</f>
        <v/>
      </c>
      <c r="B248" s="9">
        <f>IF(SETUP!$C259="","",SETUP!$B259&amp;" / "&amp;SETUP!$D259)</f>
        <v/>
      </c>
      <c r="C248" s="57">
        <f>IF(OR($A248="",C$136=""),"",IFERROR(COUNTIFS('Employee Mapping'!$J$10:$J$2009,$A248,'Employee Mapping'!$K$10:$K$2009,C$134,'Employee Mapping'!$L$10:$L$2009,C$136)/COUNTA('Employee Mapping'!$G$10:$G$2009),""))</f>
        <v/>
      </c>
      <c r="D248" s="57">
        <f>IF(OR($A248="",D$136=""),"",IFERROR(COUNTIFS('Employee Mapping'!$J$10:$J$2009,$A248,'Employee Mapping'!$K$10:$K$2009,D$134,'Employee Mapping'!$L$10:$L$2009,D$136)/COUNTA('Employee Mapping'!$G$10:$G$2009),""))</f>
        <v/>
      </c>
      <c r="E248" s="57">
        <f>IF(OR($A248="",E$136=""),"",IFERROR(COUNTIFS('Employee Mapping'!$J$10:$J$2009,$A248,'Employee Mapping'!$K$10:$K$2009,E$134,'Employee Mapping'!$L$10:$L$2009,E$136)/COUNTA('Employee Mapping'!$G$10:$G$2009),""))</f>
        <v/>
      </c>
      <c r="F248" s="57">
        <f>IF(OR($A248="",F$136=""),"",IFERROR(COUNTIFS('Employee Mapping'!$J$10:$J$2009,$A248,'Employee Mapping'!$K$10:$K$2009,F$134,'Employee Mapping'!$L$10:$L$2009,F$136)/COUNTA('Employee Mapping'!$G$10:$G$2009),""))</f>
        <v/>
      </c>
      <c r="G248" s="57">
        <f>IF(OR($A248="",G$136=""),"",IFERROR(COUNTIFS('Employee Mapping'!$J$10:$J$2009,$A248,'Employee Mapping'!$K$10:$K$2009,G$134,'Employee Mapping'!$L$10:$L$2009,G$136)/COUNTA('Employee Mapping'!$G$10:$G$2009),""))</f>
        <v/>
      </c>
      <c r="H248" s="57">
        <f>IF(OR($A248="",H$136=""),"",IFERROR(COUNTIFS('Employee Mapping'!$J$10:$J$2009,$A248,'Employee Mapping'!$K$10:$K$2009,H$134,'Employee Mapping'!$L$10:$L$2009,H$136)/COUNTA('Employee Mapping'!$G$10:$G$2009),""))</f>
        <v/>
      </c>
      <c r="I248" s="57">
        <f>IF(OR($A248="",I$136=""),"",IFERROR(COUNTIFS('Employee Mapping'!$J$10:$J$2009,$A248,'Employee Mapping'!$K$10:$K$2009,I$134,'Employee Mapping'!$L$10:$L$2009,I$136)/COUNTA('Employee Mapping'!$G$10:$G$2009),""))</f>
        <v/>
      </c>
      <c r="J248" s="57">
        <f>IF(OR($A248="",J$136=""),"",IFERROR(COUNTIFS('Employee Mapping'!$J$10:$J$2009,$A248,'Employee Mapping'!$K$10:$K$2009,J$134,'Employee Mapping'!$L$10:$L$2009,J$136)/COUNTA('Employee Mapping'!$G$10:$G$2009),""))</f>
        <v/>
      </c>
      <c r="K248" s="57">
        <f>IF(OR($A248="",K$136=""),"",IFERROR(COUNTIFS('Employee Mapping'!$J$10:$J$2009,$A248,'Employee Mapping'!$K$10:$K$2009,K$134,'Employee Mapping'!$L$10:$L$2009,K$136)/COUNTA('Employee Mapping'!$G$10:$G$2009),""))</f>
        <v/>
      </c>
      <c r="L248" s="57">
        <f>IF(OR($A248="",L$136=""),"",IFERROR(COUNTIFS('Employee Mapping'!$J$10:$J$2009,$A248,'Employee Mapping'!$K$10:$K$2009,L$134,'Employee Mapping'!$L$10:$L$2009,L$136)/COUNTA('Employee Mapping'!$G$10:$G$2009),""))</f>
        <v/>
      </c>
      <c r="M248" s="57">
        <f>IF(OR($A248="",M$136=""),"",IFERROR(COUNTIFS('Employee Mapping'!$J$10:$J$2009,$A248,'Employee Mapping'!$K$10:$K$2009,M$134,'Employee Mapping'!$L$10:$L$2009,M$136)/COUNTA('Employee Mapping'!$G$10:$G$2009),""))</f>
        <v/>
      </c>
      <c r="N248" s="57">
        <f>IF(OR($A248="",N$136=""),"",IFERROR(COUNTIFS('Employee Mapping'!$J$10:$J$2009,$A248,'Employee Mapping'!$K$10:$K$2009,N$134,'Employee Mapping'!$L$10:$L$2009,N$136)/COUNTA('Employee Mapping'!$G$10:$G$2009),""))</f>
        <v/>
      </c>
      <c r="O248" s="57">
        <f>IF(OR($A248="",O$136=""),"",IFERROR(COUNTIFS('Employee Mapping'!$J$10:$J$2009,$A248,'Employee Mapping'!$K$10:$K$2009,O$134,'Employee Mapping'!$L$10:$L$2009,O$136)/COUNTA('Employee Mapping'!$G$10:$G$2009),""))</f>
        <v/>
      </c>
      <c r="P248" s="57">
        <f>IF(OR($A248="",P$136=""),"",IFERROR(COUNTIFS('Employee Mapping'!$J$10:$J$2009,$A248,'Employee Mapping'!$K$10:$K$2009,P$134,'Employee Mapping'!$L$10:$L$2009,P$136)/COUNTA('Employee Mapping'!$G$10:$G$2009),""))</f>
        <v/>
      </c>
      <c r="Q248" s="57">
        <f>IF(OR($A248="",Q$136=""),"",IFERROR(COUNTIFS('Employee Mapping'!$J$10:$J$2009,$A248,'Employee Mapping'!$K$10:$K$2009,Q$134,'Employee Mapping'!$L$10:$L$2009,Q$136)/COUNTA('Employee Mapping'!$G$10:$G$2009),""))</f>
        <v/>
      </c>
      <c r="R248" s="57">
        <f>IF(OR($A248="",R$136=""),"",IFERROR(COUNTIFS('Employee Mapping'!$J$10:$J$2009,$A248,'Employee Mapping'!$K$10:$K$2009,R$134,'Employee Mapping'!$L$10:$L$2009,R$136)/COUNTA('Employee Mapping'!$G$10:$G$2009),""))</f>
        <v/>
      </c>
      <c r="S248" s="57">
        <f>IF(OR($A248="",S$136=""),"",IFERROR(COUNTIFS('Employee Mapping'!$J$10:$J$2009,$A248,'Employee Mapping'!$K$10:$K$2009,S$134,'Employee Mapping'!$L$10:$L$2009,S$136)/COUNTA('Employee Mapping'!$G$10:$G$2009),""))</f>
        <v/>
      </c>
      <c r="T248" s="57">
        <f>IF(OR($A248="",T$136=""),"",IFERROR(COUNTIFS('Employee Mapping'!$J$10:$J$2009,$A248,'Employee Mapping'!$K$10:$K$2009,T$134,'Employee Mapping'!$L$10:$L$2009,T$136)/COUNTA('Employee Mapping'!$G$10:$G$2009),""))</f>
        <v/>
      </c>
      <c r="U248" s="57">
        <f>IF(OR($A248="",U$136=""),"",IFERROR(COUNTIFS('Employee Mapping'!$J$10:$J$2009,$A248,'Employee Mapping'!$K$10:$K$2009,U$134,'Employee Mapping'!$L$10:$L$2009,U$136)/COUNTA('Employee Mapping'!$G$10:$G$2009),""))</f>
        <v/>
      </c>
      <c r="V248" s="57">
        <f>IF(OR($A248="",V$136=""),"",IFERROR(COUNTIFS('Employee Mapping'!$J$10:$J$2009,$A248,'Employee Mapping'!$K$10:$K$2009,V$134,'Employee Mapping'!$L$10:$L$2009,V$136)/COUNTA('Employee Mapping'!$G$10:$G$2009),""))</f>
        <v/>
      </c>
      <c r="W248" s="57">
        <f>IF(OR($A248="",W$136=""),"",IFERROR(COUNTIFS('Employee Mapping'!$J$10:$J$2009,$A248,'Employee Mapping'!$K$10:$K$2009,W$134,'Employee Mapping'!$L$10:$L$2009,W$136)/COUNTA('Employee Mapping'!$G$10:$G$2009),""))</f>
        <v/>
      </c>
      <c r="X248" s="57">
        <f>IF(OR($A248="",X$136=""),"",IFERROR(COUNTIFS('Employee Mapping'!$J$10:$J$2009,$A248,'Employee Mapping'!$K$10:$K$2009,X$134,'Employee Mapping'!$L$10:$L$2009,X$136)/COUNTA('Employee Mapping'!$G$10:$G$2009),""))</f>
        <v/>
      </c>
      <c r="Y248" s="57">
        <f>IF(OR($A248="",Y$136=""),"",IFERROR(COUNTIFS('Employee Mapping'!$J$10:$J$2009,$A248,'Employee Mapping'!$K$10:$K$2009,Y$134,'Employee Mapping'!$L$10:$L$2009,Y$136)/COUNTA('Employee Mapping'!$G$10:$G$2009),""))</f>
        <v/>
      </c>
      <c r="Z248" s="57">
        <f>IF(OR($A248="",Z$136=""),"",IFERROR(COUNTIFS('Employee Mapping'!$J$10:$J$2009,$A248,'Employee Mapping'!$K$10:$K$2009,Z$134,'Employee Mapping'!$L$10:$L$2009,Z$136)/COUNTA('Employee Mapping'!$G$10:$G$2009),""))</f>
        <v/>
      </c>
      <c r="AA248" s="57">
        <f>IF(OR($A248="",AA$136=""),"",IFERROR(COUNTIFS('Employee Mapping'!$J$10:$J$2009,$A248,'Employee Mapping'!$K$10:$K$2009,AA$134,'Employee Mapping'!$L$10:$L$2009,AA$136)/COUNTA('Employee Mapping'!$G$10:$G$2009),""))</f>
        <v/>
      </c>
      <c r="AB248" s="57">
        <f>IF(OR($A248="",AB$136=""),"",IFERROR(COUNTIFS('Employee Mapping'!$J$10:$J$2009,$A248,'Employee Mapping'!$K$10:$K$2009,AB$134,'Employee Mapping'!$L$10:$L$2009,AB$136)/COUNTA('Employee Mapping'!$G$10:$G$2009),""))</f>
        <v/>
      </c>
      <c r="AC248" s="57">
        <f>IF(OR($A248="",AC$136=""),"",IFERROR(COUNTIFS('Employee Mapping'!$J$10:$J$2009,$A248,'Employee Mapping'!$K$10:$K$2009,AC$134,'Employee Mapping'!$L$10:$L$2009,AC$136)/COUNTA('Employee Mapping'!$G$10:$G$2009),""))</f>
        <v/>
      </c>
      <c r="AD248" s="57">
        <f>IF(OR($A248="",AD$136=""),"",IFERROR(COUNTIFS('Employee Mapping'!$J$10:$J$2009,$A248,'Employee Mapping'!$K$10:$K$2009,AD$134,'Employee Mapping'!$L$10:$L$2009,AD$136)/COUNTA('Employee Mapping'!$G$10:$G$2009),""))</f>
        <v/>
      </c>
      <c r="AE248" s="57">
        <f>IF(OR($A248="",AE$136=""),"",IFERROR(COUNTIFS('Employee Mapping'!$J$10:$J$2009,$A248,'Employee Mapping'!$K$10:$K$2009,AE$134,'Employee Mapping'!$L$10:$L$2009,AE$136)/COUNTA('Employee Mapping'!$G$10:$G$2009),""))</f>
        <v/>
      </c>
      <c r="AF248" s="57">
        <f>IF(OR($A248="",AF$136=""),"",IFERROR(COUNTIFS('Employee Mapping'!$J$10:$J$2009,$A248,'Employee Mapping'!$K$10:$K$2009,AF$134,'Employee Mapping'!$L$10:$L$2009,AF$136)/COUNTA('Employee Mapping'!$G$10:$G$2009),""))</f>
        <v/>
      </c>
      <c r="AG248" s="57">
        <f>IF(OR($A248="",AG$136=""),"",IFERROR(COUNTIFS('Employee Mapping'!$J$10:$J$2009,$A248,'Employee Mapping'!$K$10:$K$2009,AG$134,'Employee Mapping'!$L$10:$L$2009,AG$136)/COUNTA('Employee Mapping'!$G$10:$G$2009),""))</f>
        <v/>
      </c>
      <c r="AH248" s="57">
        <f>IF(OR($A248="",AH$136=""),"",IFERROR(COUNTIFS('Employee Mapping'!$J$10:$J$2009,$A248,'Employee Mapping'!$K$10:$K$2009,AH$134,'Employee Mapping'!$L$10:$L$2009,AH$136)/COUNTA('Employee Mapping'!$G$10:$G$2009),""))</f>
        <v/>
      </c>
      <c r="AI248" s="57">
        <f>IF(OR($A248="",AI$136=""),"",IFERROR(COUNTIFS('Employee Mapping'!$J$10:$J$2009,$A248,'Employee Mapping'!$K$10:$K$2009,AI$134,'Employee Mapping'!$L$10:$L$2009,AI$136)/COUNTA('Employee Mapping'!$G$10:$G$2009),""))</f>
        <v/>
      </c>
      <c r="AJ248" s="57">
        <f>IF(OR($A248="",AJ$136=""),"",IFERROR(COUNTIFS('Employee Mapping'!$J$10:$J$2009,$A248,'Employee Mapping'!$K$10:$K$2009,AJ$134,'Employee Mapping'!$L$10:$L$2009,AJ$136)/COUNTA('Employee Mapping'!$G$10:$G$2009),""))</f>
        <v/>
      </c>
      <c r="AK248" s="57">
        <f>IF(OR($A248="",AK$136=""),"",IFERROR(COUNTIFS('Employee Mapping'!$J$10:$J$2009,$A248,'Employee Mapping'!$K$10:$K$2009,AK$134,'Employee Mapping'!$L$10:$L$2009,AK$136)/COUNTA('Employee Mapping'!$G$10:$G$2009),""))</f>
        <v/>
      </c>
      <c r="AL248" s="57">
        <f>IF(OR($A248="",AL$136=""),"",IFERROR(COUNTIFS('Employee Mapping'!$J$10:$J$2009,$A248,'Employee Mapping'!$K$10:$K$2009,AL$134,'Employee Mapping'!$L$10:$L$2009,AL$136)/COUNTA('Employee Mapping'!$G$10:$G$2009),""))</f>
        <v/>
      </c>
      <c r="AM248" s="57">
        <f>IF(OR($A248="",AM$136=""),"",IFERROR(COUNTIFS('Employee Mapping'!$J$10:$J$2009,$A248,'Employee Mapping'!$K$10:$K$2009,AM$134,'Employee Mapping'!$L$10:$L$2009,AM$136)/COUNTA('Employee Mapping'!$G$10:$G$2009),""))</f>
        <v/>
      </c>
      <c r="AN248" s="57">
        <f>IF(OR($A248="",AN$136=""),"",IFERROR(COUNTIFS('Employee Mapping'!$J$10:$J$2009,$A248,'Employee Mapping'!$K$10:$K$2009,AN$134,'Employee Mapping'!$L$10:$L$2009,AN$136)/COUNTA('Employee Mapping'!$G$10:$G$2009),""))</f>
        <v/>
      </c>
      <c r="AO248" s="57">
        <f>IF(OR($A248="",AO$136=""),"",IFERROR(COUNTIFS('Employee Mapping'!$J$10:$J$2009,$A248,'Employee Mapping'!$K$10:$K$2009,AO$134,'Employee Mapping'!$L$10:$L$2009,AO$136)/COUNTA('Employee Mapping'!$G$10:$G$2009),""))</f>
        <v/>
      </c>
      <c r="AP248" s="57">
        <f>IF(OR($A248="",AP$136=""),"",IFERROR(COUNTIFS('Employee Mapping'!$J$10:$J$2009,$A248,'Employee Mapping'!$K$10:$K$2009,AP$134,'Employee Mapping'!$L$10:$L$2009,AP$136)/COUNTA('Employee Mapping'!$G$10:$G$2009),""))</f>
        <v/>
      </c>
      <c r="AQ248" s="57">
        <f>IF(OR($A248="",AQ$136=""),"",IFERROR(COUNTIFS('Employee Mapping'!$J$10:$J$2009,$A248,'Employee Mapping'!$K$10:$K$2009,AQ$134,'Employee Mapping'!$L$10:$L$2009,AQ$136)/COUNTA('Employee Mapping'!$G$10:$G$2009),""))</f>
        <v/>
      </c>
      <c r="AR248" s="57">
        <f>IF(OR($A248="",AR$136=""),"",IFERROR(COUNTIFS('Employee Mapping'!$J$10:$J$2009,$A248,'Employee Mapping'!$K$10:$K$2009,AR$134,'Employee Mapping'!$L$10:$L$2009,AR$136)/COUNTA('Employee Mapping'!$G$10:$G$2009),""))</f>
        <v/>
      </c>
      <c r="AS248" s="57">
        <f>IF(OR($A248="",AS$136=""),"",IFERROR(COUNTIFS('Employee Mapping'!$J$10:$J$2009,$A248,'Employee Mapping'!$K$10:$K$2009,AS$134,'Employee Mapping'!$L$10:$L$2009,AS$136)/COUNTA('Employee Mapping'!$G$10:$G$2009),""))</f>
        <v/>
      </c>
      <c r="AT248" s="57">
        <f>IF(OR($A248="",AT$136=""),"",IFERROR(COUNTIFS('Employee Mapping'!$J$10:$J$2009,$A248,'Employee Mapping'!$K$10:$K$2009,AT$134,'Employee Mapping'!$L$10:$L$2009,AT$136)/COUNTA('Employee Mapping'!$G$10:$G$2009),""))</f>
        <v/>
      </c>
      <c r="AU248" s="57">
        <f>IF(OR($A248="",AU$136=""),"",IFERROR(COUNTIFS('Employee Mapping'!$J$10:$J$2009,$A248,'Employee Mapping'!$K$10:$K$2009,AU$134,'Employee Mapping'!$L$10:$L$2009,AU$136)/COUNTA('Employee Mapping'!$G$10:$G$2009),""))</f>
        <v/>
      </c>
      <c r="AV248" s="57">
        <f>IF(OR($A248="",AV$136=""),"",IFERROR(COUNTIFS('Employee Mapping'!$J$10:$J$2009,$A248,'Employee Mapping'!$K$10:$K$2009,AV$134,'Employee Mapping'!$L$10:$L$2009,AV$136)/COUNTA('Employee Mapping'!$G$10:$G$2009),""))</f>
        <v/>
      </c>
      <c r="AW248" s="57">
        <f>IF(OR($A248="",AW$136=""),"",IFERROR(COUNTIFS('Employee Mapping'!$J$10:$J$2009,$A248,'Employee Mapping'!$K$10:$K$2009,AW$134,'Employee Mapping'!$L$10:$L$2009,AW$136)/COUNTA('Employee Mapping'!$G$10:$G$2009),""))</f>
        <v/>
      </c>
      <c r="AX248" s="57">
        <f>IF(OR($A248="",AX$136=""),"",IFERROR(COUNTIFS('Employee Mapping'!$J$10:$J$2009,$A248,'Employee Mapping'!$K$10:$K$2009,AX$134,'Employee Mapping'!$L$10:$L$2009,AX$136)/COUNTA('Employee Mapping'!$G$10:$G$2009),""))</f>
        <v/>
      </c>
      <c r="AY248" s="57">
        <f>IF(OR($A248="",AY$136=""),"",IFERROR(COUNTIFS('Employee Mapping'!$J$10:$J$2009,$A248,'Employee Mapping'!$K$10:$K$2009,AY$134,'Employee Mapping'!$L$10:$L$2009,AY$136)/COUNTA('Employee Mapping'!$G$10:$G$2009),""))</f>
        <v/>
      </c>
      <c r="AZ248" s="57">
        <f>IF(OR($A248="",AZ$136=""),"",IFERROR(COUNTIFS('Employee Mapping'!$J$10:$J$2009,$A248,'Employee Mapping'!$K$10:$K$2009,AZ$134,'Employee Mapping'!$L$10:$L$2009,AZ$136)/COUNTA('Employee Mapping'!$G$10:$G$2009),""))</f>
        <v/>
      </c>
      <c r="BA248" s="57">
        <f>IF(OR($A248="",BA$136=""),"",IFERROR(COUNTIFS('Employee Mapping'!$J$10:$J$2009,$A248,'Employee Mapping'!$K$10:$K$2009,BA$134,'Employee Mapping'!$L$10:$L$2009,BA$136)/COUNTA('Employee Mapping'!$G$10:$G$2009),""))</f>
        <v/>
      </c>
      <c r="BB248" s="57">
        <f>IF(OR($A248="",BB$136=""),"",IFERROR(COUNTIFS('Employee Mapping'!$J$10:$J$2009,$A248,'Employee Mapping'!$K$10:$K$2009,BB$134,'Employee Mapping'!$L$10:$L$2009,BB$136)/COUNTA('Employee Mapping'!$G$10:$G$2009),""))</f>
        <v/>
      </c>
      <c r="BC248" s="57">
        <f>IF(OR($A248="",BC$136=""),"",IFERROR(COUNTIFS('Employee Mapping'!$J$10:$J$2009,$A248,'Employee Mapping'!$K$10:$K$2009,BC$134,'Employee Mapping'!$L$10:$L$2009,BC$136)/COUNTA('Employee Mapping'!$G$10:$G$2009),""))</f>
        <v/>
      </c>
      <c r="BD248" s="57">
        <f>IF(OR($A248="",BD$136=""),"",IFERROR(COUNTIFS('Employee Mapping'!$J$10:$J$2009,$A248,'Employee Mapping'!$K$10:$K$2009,BD$134,'Employee Mapping'!$L$10:$L$2009,BD$136)/COUNTA('Employee Mapping'!$G$10:$G$2009),""))</f>
        <v/>
      </c>
      <c r="BE248" s="57">
        <f>IF(OR($A248="",BE$136=""),"",IFERROR(COUNTIFS('Employee Mapping'!$J$10:$J$2009,$A248,'Employee Mapping'!$K$10:$K$2009,BE$134,'Employee Mapping'!$L$10:$L$2009,BE$136)/COUNTA('Employee Mapping'!$G$10:$G$2009),""))</f>
        <v/>
      </c>
      <c r="BF248" s="57">
        <f>IF(OR($A248="",BF$136=""),"",IFERROR(COUNTIFS('Employee Mapping'!$J$10:$J$2009,$A248,'Employee Mapping'!$K$10:$K$2009,BF$134,'Employee Mapping'!$L$10:$L$2009,BF$136)/COUNTA('Employee Mapping'!$G$10:$G$2009),""))</f>
        <v/>
      </c>
      <c r="BG248" s="57">
        <f>IF(OR($A248="",BG$136=""),"",IFERROR(COUNTIFS('Employee Mapping'!$J$10:$J$2009,$A248,'Employee Mapping'!$K$10:$K$2009,BG$134,'Employee Mapping'!$L$10:$L$2009,BG$136)/COUNTA('Employee Mapping'!$G$10:$G$2009),""))</f>
        <v/>
      </c>
      <c r="BH248" s="57">
        <f>IF(OR($A248="",BH$136=""),"",IFERROR(COUNTIFS('Employee Mapping'!$J$10:$J$2009,$A248,'Employee Mapping'!$K$10:$K$2009,BH$134,'Employee Mapping'!$L$10:$L$2009,BH$136)/COUNTA('Employee Mapping'!$G$10:$G$2009),""))</f>
        <v/>
      </c>
      <c r="BI248" s="57">
        <f>IF(OR($A248="",BI$136=""),"",IFERROR(COUNTIFS('Employee Mapping'!$J$10:$J$2009,$A248,'Employee Mapping'!$K$10:$K$2009,BI$134,'Employee Mapping'!$L$10:$L$2009,BI$136)/COUNTA('Employee Mapping'!$G$10:$G$2009),""))</f>
        <v/>
      </c>
      <c r="BJ248" s="57">
        <f>IF(OR($A248="",BJ$136=""),"",IFERROR(COUNTIFS('Employee Mapping'!$J$10:$J$2009,$A248,'Employee Mapping'!$K$10:$K$2009,BJ$134,'Employee Mapping'!$L$10:$L$2009,BJ$136)/COUNTA('Employee Mapping'!$G$10:$G$2009),""))</f>
        <v/>
      </c>
      <c r="BK248" s="57">
        <f>IF(OR($A248="",BK$136=""),"",IFERROR(COUNTIFS('Employee Mapping'!$J$10:$J$2009,$A248,'Employee Mapping'!$K$10:$K$2009,BK$134,'Employee Mapping'!$L$10:$L$2009,BK$136)/COUNTA('Employee Mapping'!$G$10:$G$2009),""))</f>
        <v/>
      </c>
      <c r="BL248" s="57">
        <f>IF(OR($A248="",BL$136=""),"",IFERROR(COUNTIFS('Employee Mapping'!$J$10:$J$2009,$A248,'Employee Mapping'!$K$10:$K$2009,BL$134,'Employee Mapping'!$L$10:$L$2009,BL$136)/COUNTA('Employee Mapping'!$G$10:$G$2009),""))</f>
        <v/>
      </c>
      <c r="BM248" s="57">
        <f>IF(OR($A248="",BM$136=""),"",IFERROR(COUNTIFS('Employee Mapping'!$J$10:$J$2009,$A248,'Employee Mapping'!$K$10:$K$2009,BM$134,'Employee Mapping'!$L$10:$L$2009,BM$136)/COUNTA('Employee Mapping'!$G$10:$G$2009),""))</f>
        <v/>
      </c>
      <c r="BN248" s="57">
        <f>IF(OR($A248="",BN$136=""),"",IFERROR(COUNTIFS('Employee Mapping'!$J$10:$J$2009,$A248,'Employee Mapping'!$K$10:$K$2009,BN$134,'Employee Mapping'!$L$10:$L$2009,BN$136)/COUNTA('Employee Mapping'!$G$10:$G$2009),""))</f>
        <v/>
      </c>
      <c r="BO248" s="57">
        <f>IF(OR($A248="",BO$136=""),"",IFERROR(COUNTIFS('Employee Mapping'!$J$10:$J$2009,$A248,'Employee Mapping'!$K$10:$K$2009,BO$134,'Employee Mapping'!$L$10:$L$2009,BO$136)/COUNTA('Employee Mapping'!$G$10:$G$2009),""))</f>
        <v/>
      </c>
      <c r="BP248" s="57">
        <f>IF(OR($A248="",BP$136=""),"",IFERROR(COUNTIFS('Employee Mapping'!$J$10:$J$2009,$A248,'Employee Mapping'!$K$10:$K$2009,BP$134,'Employee Mapping'!$L$10:$L$2009,BP$136)/COUNTA('Employee Mapping'!$G$10:$G$2009),""))</f>
        <v/>
      </c>
      <c r="BQ248" s="57">
        <f>IF(OR($A248="",BQ$136=""),"",IFERROR(COUNTIFS('Employee Mapping'!$J$10:$J$2009,$A248,'Employee Mapping'!$K$10:$K$2009,BQ$134,'Employee Mapping'!$L$10:$L$2009,BQ$136)/COUNTA('Employee Mapping'!$G$10:$G$2009),""))</f>
        <v/>
      </c>
      <c r="BR248" s="57">
        <f>IF(OR($A248="",BR$136=""),"",IFERROR(COUNTIFS('Employee Mapping'!$J$10:$J$2009,$A248,'Employee Mapping'!$K$10:$K$2009,BR$134,'Employee Mapping'!$L$10:$L$2009,BR$136)/COUNTA('Employee Mapping'!$G$10:$G$2009),""))</f>
        <v/>
      </c>
      <c r="BS248" s="57">
        <f>IF(OR($A248="",BS$136=""),"",IFERROR(COUNTIFS('Employee Mapping'!$J$10:$J$2009,$A248,'Employee Mapping'!$K$10:$K$2009,BS$134,'Employee Mapping'!$L$10:$L$2009,BS$136)/COUNTA('Employee Mapping'!$G$10:$G$2009),""))</f>
        <v/>
      </c>
      <c r="BT248" s="57">
        <f>IF(OR($A248="",BT$136=""),"",IFERROR(COUNTIFS('Employee Mapping'!$J$10:$J$2009,$A248,'Employee Mapping'!$K$10:$K$2009,BT$134,'Employee Mapping'!$L$10:$L$2009,BT$136)/COUNTA('Employee Mapping'!$G$10:$G$2009),""))</f>
        <v/>
      </c>
      <c r="BU248" s="57">
        <f>IF(OR($A248="",BU$136=""),"",IFERROR(COUNTIFS('Employee Mapping'!$J$10:$J$2009,$A248,'Employee Mapping'!$K$10:$K$2009,BU$134,'Employee Mapping'!$L$10:$L$2009,BU$136)/COUNTA('Employee Mapping'!$G$10:$G$2009),""))</f>
        <v/>
      </c>
      <c r="BV248" s="57">
        <f>IF(OR($A248="",BV$136=""),"",IFERROR(COUNTIFS('Employee Mapping'!$J$10:$J$2009,$A248,'Employee Mapping'!$K$10:$K$2009,BV$134,'Employee Mapping'!$L$10:$L$2009,BV$136)/COUNTA('Employee Mapping'!$G$10:$G$2009),""))</f>
        <v/>
      </c>
      <c r="BW248" s="57">
        <f>IF(OR($A248="",BW$136=""),"",IFERROR(COUNTIFS('Employee Mapping'!$J$10:$J$2009,$A248,'Employee Mapping'!$K$10:$K$2009,BW$134,'Employee Mapping'!$L$10:$L$2009,BW$136)/COUNTA('Employee Mapping'!$G$10:$G$2009),""))</f>
        <v/>
      </c>
      <c r="BX248" s="57">
        <f>IF(OR($A248="",BX$136=""),"",IFERROR(COUNTIFS('Employee Mapping'!$J$10:$J$2009,$A248,'Employee Mapping'!$K$10:$K$2009,BX$134,'Employee Mapping'!$L$10:$L$2009,BX$136)/COUNTA('Employee Mapping'!$G$10:$G$2009),""))</f>
        <v/>
      </c>
      <c r="BY248" s="57">
        <f>IF(OR($A248="",BY$136=""),"",IFERROR(COUNTIFS('Employee Mapping'!$J$10:$J$2009,$A248,'Employee Mapping'!$K$10:$K$2009,BY$134,'Employee Mapping'!$L$10:$L$2009,BY$136)/COUNTA('Employee Mapping'!$G$10:$G$2009),""))</f>
        <v/>
      </c>
      <c r="BZ248" s="57">
        <f>IF(OR($A248="",BZ$136=""),"",IFERROR(COUNTIFS('Employee Mapping'!$J$10:$J$2009,$A248,'Employee Mapping'!$K$10:$K$2009,BZ$134,'Employee Mapping'!$L$10:$L$2009,BZ$136)/COUNTA('Employee Mapping'!$G$10:$G$2009),""))</f>
        <v/>
      </c>
      <c r="CA248" s="57">
        <f>IF(OR($A248="",CA$136=""),"",IFERROR(COUNTIFS('Employee Mapping'!$J$10:$J$2009,$A248,'Employee Mapping'!$K$10:$K$2009,CA$134,'Employee Mapping'!$L$10:$L$2009,CA$136)/COUNTA('Employee Mapping'!$G$10:$G$2009),""))</f>
        <v/>
      </c>
      <c r="CB248" s="57">
        <f>IF(OR($A248="",CB$136=""),"",IFERROR(COUNTIFS('Employee Mapping'!$J$10:$J$2009,$A248,'Employee Mapping'!$K$10:$K$2009,CB$134,'Employee Mapping'!$L$10:$L$2009,CB$136)/COUNTA('Employee Mapping'!$G$10:$G$2009),""))</f>
        <v/>
      </c>
      <c r="CC248" s="57">
        <f>IF(OR($A248="",CC$136=""),"",IFERROR(COUNTIFS('Employee Mapping'!$J$10:$J$2009,$A248,'Employee Mapping'!$K$10:$K$2009,CC$134,'Employee Mapping'!$L$10:$L$2009,CC$136)/COUNTA('Employee Mapping'!$G$10:$G$2009),""))</f>
        <v/>
      </c>
      <c r="CD248" s="57">
        <f>IF(OR($A248="",CD$136=""),"",IFERROR(COUNTIFS('Employee Mapping'!$J$10:$J$2009,$A248,'Employee Mapping'!$K$10:$K$2009,CD$134,'Employee Mapping'!$L$10:$L$2009,CD$136)/COUNTA('Employee Mapping'!$G$10:$G$2009),""))</f>
        <v/>
      </c>
      <c r="CE248" s="57">
        <f>IF(OR($A248="",CE$136=""),"",IFERROR(COUNTIFS('Employee Mapping'!$J$10:$J$2009,$A248,'Employee Mapping'!$K$10:$K$2009,CE$134,'Employee Mapping'!$L$10:$L$2009,CE$136)/COUNTA('Employee Mapping'!$G$10:$G$2009),""))</f>
        <v/>
      </c>
      <c r="CF248" s="57">
        <f>IF(OR($A248="",CF$136=""),"",IFERROR(COUNTIFS('Employee Mapping'!$J$10:$J$2009,$A248,'Employee Mapping'!$K$10:$K$2009,CF$134,'Employee Mapping'!$L$10:$L$2009,CF$136)/COUNTA('Employee Mapping'!$G$10:$G$2009),""))</f>
        <v/>
      </c>
      <c r="CG248" s="57">
        <f>IF(OR($A248="",CG$136=""),"",IFERROR(COUNTIFS('Employee Mapping'!$J$10:$J$2009,$A248,'Employee Mapping'!$K$10:$K$2009,CG$134,'Employee Mapping'!$L$10:$L$2009,CG$136)/COUNTA('Employee Mapping'!$G$10:$G$2009),""))</f>
        <v/>
      </c>
      <c r="CH248" s="57">
        <f>IF(OR($A248="",CH$136=""),"",IFERROR(COUNTIFS('Employee Mapping'!$J$10:$J$2009,$A248,'Employee Mapping'!$K$10:$K$2009,CH$134,'Employee Mapping'!$L$10:$L$2009,CH$136)/COUNTA('Employee Mapping'!$G$10:$G$2009),""))</f>
        <v/>
      </c>
      <c r="CI248" s="57">
        <f>IF(OR($A248="",CI$136=""),"",IFERROR(COUNTIFS('Employee Mapping'!$J$10:$J$2009,$A248,'Employee Mapping'!$K$10:$K$2009,CI$134,'Employee Mapping'!$L$10:$L$2009,CI$136)/COUNTA('Employee Mapping'!$G$10:$G$2009),""))</f>
        <v/>
      </c>
      <c r="CJ248" s="57">
        <f>IF(OR($A248="",CJ$136=""),"",IFERROR(COUNTIFS('Employee Mapping'!$J$10:$J$2009,$A248,'Employee Mapping'!$K$10:$K$2009,CJ$134,'Employee Mapping'!$L$10:$L$2009,CJ$136)/COUNTA('Employee Mapping'!$G$10:$G$2009),""))</f>
        <v/>
      </c>
      <c r="CK248" s="57">
        <f>IF(OR($A248="",CK$136=""),"",IFERROR(COUNTIFS('Employee Mapping'!$J$10:$J$2009,$A248,'Employee Mapping'!$K$10:$K$2009,CK$134,'Employee Mapping'!$L$10:$L$2009,CK$136)/COUNTA('Employee Mapping'!$G$10:$G$2009),""))</f>
        <v/>
      </c>
      <c r="CL248" s="57">
        <f>IF(OR($A248="",CL$136=""),"",IFERROR(COUNTIFS('Employee Mapping'!$J$10:$J$2009,$A248,'Employee Mapping'!$K$10:$K$2009,CL$134,'Employee Mapping'!$L$10:$L$2009,CL$136)/COUNTA('Employee Mapping'!$G$10:$G$2009),""))</f>
        <v/>
      </c>
      <c r="CM248" s="57">
        <f>IF(OR($A248="",CM$136=""),"",IFERROR(COUNTIFS('Employee Mapping'!$J$10:$J$2009,$A248,'Employee Mapping'!$K$10:$K$2009,CM$134,'Employee Mapping'!$L$10:$L$2009,CM$136)/COUNTA('Employee Mapping'!$G$10:$G$2009),""))</f>
        <v/>
      </c>
      <c r="CN248" s="57">
        <f>IF(OR($A248="",CN$136=""),"",IFERROR(COUNTIFS('Employee Mapping'!$J$10:$J$2009,$A248,'Employee Mapping'!$K$10:$K$2009,CN$134,'Employee Mapping'!$L$10:$L$2009,CN$136)/COUNTA('Employee Mapping'!$G$10:$G$2009),""))</f>
        <v/>
      </c>
      <c r="CO248" s="57">
        <f>IF(OR($A248="",CO$136=""),"",IFERROR(COUNTIFS('Employee Mapping'!$J$10:$J$2009,$A248,'Employee Mapping'!$K$10:$K$2009,CO$134,'Employee Mapping'!$L$10:$L$2009,CO$136)/COUNTA('Employee Mapping'!$G$10:$G$2009),""))</f>
        <v/>
      </c>
      <c r="CP248" s="57">
        <f>IF(OR($A248="",CP$136=""),"",IFERROR(COUNTIFS('Employee Mapping'!$J$10:$J$2009,$A248,'Employee Mapping'!$K$10:$K$2009,CP$134,'Employee Mapping'!$L$10:$L$2009,CP$136)/COUNTA('Employee Mapping'!$G$10:$G$2009),""))</f>
        <v/>
      </c>
      <c r="CQ248" s="57">
        <f>IF(OR($A248="",CQ$136=""),"",IFERROR(COUNTIFS('Employee Mapping'!$J$10:$J$2009,$A248,'Employee Mapping'!$K$10:$K$2009,CQ$134,'Employee Mapping'!$L$10:$L$2009,CQ$136)/COUNTA('Employee Mapping'!$G$10:$G$2009),""))</f>
        <v/>
      </c>
      <c r="CR248" s="57">
        <f>IF(OR($A248="",CR$136=""),"",IFERROR(COUNTIFS('Employee Mapping'!$J$10:$J$2009,$A248,'Employee Mapping'!$K$10:$K$2009,CR$134,'Employee Mapping'!$L$10:$L$2009,CR$136)/COUNTA('Employee Mapping'!$G$10:$G$2009),""))</f>
        <v/>
      </c>
      <c r="CS248" s="57">
        <f>IF(OR($A248="",CS$136=""),"",IFERROR(COUNTIFS('Employee Mapping'!$J$10:$J$2009,$A248,'Employee Mapping'!$K$10:$K$2009,CS$134,'Employee Mapping'!$L$10:$L$2009,CS$136)/COUNTA('Employee Mapping'!$G$10:$G$2009),""))</f>
        <v/>
      </c>
      <c r="CT248" s="57">
        <f>IF(OR($A248="",CT$136=""),"",IFERROR(COUNTIFS('Employee Mapping'!$J$10:$J$2009,$A248,'Employee Mapping'!$K$10:$K$2009,CT$134,'Employee Mapping'!$L$10:$L$2009,CT$136)/COUNTA('Employee Mapping'!$G$10:$G$2009),""))</f>
        <v/>
      </c>
      <c r="CU248" s="58">
        <f>IF($A248="","",SUM(C248:CT248))</f>
        <v/>
      </c>
    </row>
    <row r="249">
      <c r="A249">
        <f>IF(SETUP!$C260="","",SETUP!$C260)</f>
        <v/>
      </c>
      <c r="B249" s="9">
        <f>IF(SETUP!$C260="","",SETUP!$B260&amp;" / "&amp;SETUP!$D260)</f>
        <v/>
      </c>
      <c r="C249" s="57">
        <f>IF(OR($A249="",C$136=""),"",IFERROR(COUNTIFS('Employee Mapping'!$J$10:$J$2009,$A249,'Employee Mapping'!$K$10:$K$2009,C$134,'Employee Mapping'!$L$10:$L$2009,C$136)/COUNTA('Employee Mapping'!$G$10:$G$2009),""))</f>
        <v/>
      </c>
      <c r="D249" s="57">
        <f>IF(OR($A249="",D$136=""),"",IFERROR(COUNTIFS('Employee Mapping'!$J$10:$J$2009,$A249,'Employee Mapping'!$K$10:$K$2009,D$134,'Employee Mapping'!$L$10:$L$2009,D$136)/COUNTA('Employee Mapping'!$G$10:$G$2009),""))</f>
        <v/>
      </c>
      <c r="E249" s="57">
        <f>IF(OR($A249="",E$136=""),"",IFERROR(COUNTIFS('Employee Mapping'!$J$10:$J$2009,$A249,'Employee Mapping'!$K$10:$K$2009,E$134,'Employee Mapping'!$L$10:$L$2009,E$136)/COUNTA('Employee Mapping'!$G$10:$G$2009),""))</f>
        <v/>
      </c>
      <c r="F249" s="57">
        <f>IF(OR($A249="",F$136=""),"",IFERROR(COUNTIFS('Employee Mapping'!$J$10:$J$2009,$A249,'Employee Mapping'!$K$10:$K$2009,F$134,'Employee Mapping'!$L$10:$L$2009,F$136)/COUNTA('Employee Mapping'!$G$10:$G$2009),""))</f>
        <v/>
      </c>
      <c r="G249" s="57">
        <f>IF(OR($A249="",G$136=""),"",IFERROR(COUNTIFS('Employee Mapping'!$J$10:$J$2009,$A249,'Employee Mapping'!$K$10:$K$2009,G$134,'Employee Mapping'!$L$10:$L$2009,G$136)/COUNTA('Employee Mapping'!$G$10:$G$2009),""))</f>
        <v/>
      </c>
      <c r="H249" s="57">
        <f>IF(OR($A249="",H$136=""),"",IFERROR(COUNTIFS('Employee Mapping'!$J$10:$J$2009,$A249,'Employee Mapping'!$K$10:$K$2009,H$134,'Employee Mapping'!$L$10:$L$2009,H$136)/COUNTA('Employee Mapping'!$G$10:$G$2009),""))</f>
        <v/>
      </c>
      <c r="I249" s="57">
        <f>IF(OR($A249="",I$136=""),"",IFERROR(COUNTIFS('Employee Mapping'!$J$10:$J$2009,$A249,'Employee Mapping'!$K$10:$K$2009,I$134,'Employee Mapping'!$L$10:$L$2009,I$136)/COUNTA('Employee Mapping'!$G$10:$G$2009),""))</f>
        <v/>
      </c>
      <c r="J249" s="57">
        <f>IF(OR($A249="",J$136=""),"",IFERROR(COUNTIFS('Employee Mapping'!$J$10:$J$2009,$A249,'Employee Mapping'!$K$10:$K$2009,J$134,'Employee Mapping'!$L$10:$L$2009,J$136)/COUNTA('Employee Mapping'!$G$10:$G$2009),""))</f>
        <v/>
      </c>
      <c r="K249" s="57">
        <f>IF(OR($A249="",K$136=""),"",IFERROR(COUNTIFS('Employee Mapping'!$J$10:$J$2009,$A249,'Employee Mapping'!$K$10:$K$2009,K$134,'Employee Mapping'!$L$10:$L$2009,K$136)/COUNTA('Employee Mapping'!$G$10:$G$2009),""))</f>
        <v/>
      </c>
      <c r="L249" s="57">
        <f>IF(OR($A249="",L$136=""),"",IFERROR(COUNTIFS('Employee Mapping'!$J$10:$J$2009,$A249,'Employee Mapping'!$K$10:$K$2009,L$134,'Employee Mapping'!$L$10:$L$2009,L$136)/COUNTA('Employee Mapping'!$G$10:$G$2009),""))</f>
        <v/>
      </c>
      <c r="M249" s="57">
        <f>IF(OR($A249="",M$136=""),"",IFERROR(COUNTIFS('Employee Mapping'!$J$10:$J$2009,$A249,'Employee Mapping'!$K$10:$K$2009,M$134,'Employee Mapping'!$L$10:$L$2009,M$136)/COUNTA('Employee Mapping'!$G$10:$G$2009),""))</f>
        <v/>
      </c>
      <c r="N249" s="57">
        <f>IF(OR($A249="",N$136=""),"",IFERROR(COUNTIFS('Employee Mapping'!$J$10:$J$2009,$A249,'Employee Mapping'!$K$10:$K$2009,N$134,'Employee Mapping'!$L$10:$L$2009,N$136)/COUNTA('Employee Mapping'!$G$10:$G$2009),""))</f>
        <v/>
      </c>
      <c r="O249" s="57">
        <f>IF(OR($A249="",O$136=""),"",IFERROR(COUNTIFS('Employee Mapping'!$J$10:$J$2009,$A249,'Employee Mapping'!$K$10:$K$2009,O$134,'Employee Mapping'!$L$10:$L$2009,O$136)/COUNTA('Employee Mapping'!$G$10:$G$2009),""))</f>
        <v/>
      </c>
      <c r="P249" s="57">
        <f>IF(OR($A249="",P$136=""),"",IFERROR(COUNTIFS('Employee Mapping'!$J$10:$J$2009,$A249,'Employee Mapping'!$K$10:$K$2009,P$134,'Employee Mapping'!$L$10:$L$2009,P$136)/COUNTA('Employee Mapping'!$G$10:$G$2009),""))</f>
        <v/>
      </c>
      <c r="Q249" s="57">
        <f>IF(OR($A249="",Q$136=""),"",IFERROR(COUNTIFS('Employee Mapping'!$J$10:$J$2009,$A249,'Employee Mapping'!$K$10:$K$2009,Q$134,'Employee Mapping'!$L$10:$L$2009,Q$136)/COUNTA('Employee Mapping'!$G$10:$G$2009),""))</f>
        <v/>
      </c>
      <c r="R249" s="57">
        <f>IF(OR($A249="",R$136=""),"",IFERROR(COUNTIFS('Employee Mapping'!$J$10:$J$2009,$A249,'Employee Mapping'!$K$10:$K$2009,R$134,'Employee Mapping'!$L$10:$L$2009,R$136)/COUNTA('Employee Mapping'!$G$10:$G$2009),""))</f>
        <v/>
      </c>
      <c r="S249" s="57">
        <f>IF(OR($A249="",S$136=""),"",IFERROR(COUNTIFS('Employee Mapping'!$J$10:$J$2009,$A249,'Employee Mapping'!$K$10:$K$2009,S$134,'Employee Mapping'!$L$10:$L$2009,S$136)/COUNTA('Employee Mapping'!$G$10:$G$2009),""))</f>
        <v/>
      </c>
      <c r="T249" s="57">
        <f>IF(OR($A249="",T$136=""),"",IFERROR(COUNTIFS('Employee Mapping'!$J$10:$J$2009,$A249,'Employee Mapping'!$K$10:$K$2009,T$134,'Employee Mapping'!$L$10:$L$2009,T$136)/COUNTA('Employee Mapping'!$G$10:$G$2009),""))</f>
        <v/>
      </c>
      <c r="U249" s="57">
        <f>IF(OR($A249="",U$136=""),"",IFERROR(COUNTIFS('Employee Mapping'!$J$10:$J$2009,$A249,'Employee Mapping'!$K$10:$K$2009,U$134,'Employee Mapping'!$L$10:$L$2009,U$136)/COUNTA('Employee Mapping'!$G$10:$G$2009),""))</f>
        <v/>
      </c>
      <c r="V249" s="57">
        <f>IF(OR($A249="",V$136=""),"",IFERROR(COUNTIFS('Employee Mapping'!$J$10:$J$2009,$A249,'Employee Mapping'!$K$10:$K$2009,V$134,'Employee Mapping'!$L$10:$L$2009,V$136)/COUNTA('Employee Mapping'!$G$10:$G$2009),""))</f>
        <v/>
      </c>
      <c r="W249" s="57">
        <f>IF(OR($A249="",W$136=""),"",IFERROR(COUNTIFS('Employee Mapping'!$J$10:$J$2009,$A249,'Employee Mapping'!$K$10:$K$2009,W$134,'Employee Mapping'!$L$10:$L$2009,W$136)/COUNTA('Employee Mapping'!$G$10:$G$2009),""))</f>
        <v/>
      </c>
      <c r="X249" s="57">
        <f>IF(OR($A249="",X$136=""),"",IFERROR(COUNTIFS('Employee Mapping'!$J$10:$J$2009,$A249,'Employee Mapping'!$K$10:$K$2009,X$134,'Employee Mapping'!$L$10:$L$2009,X$136)/COUNTA('Employee Mapping'!$G$10:$G$2009),""))</f>
        <v/>
      </c>
      <c r="Y249" s="57">
        <f>IF(OR($A249="",Y$136=""),"",IFERROR(COUNTIFS('Employee Mapping'!$J$10:$J$2009,$A249,'Employee Mapping'!$K$10:$K$2009,Y$134,'Employee Mapping'!$L$10:$L$2009,Y$136)/COUNTA('Employee Mapping'!$G$10:$G$2009),""))</f>
        <v/>
      </c>
      <c r="Z249" s="57">
        <f>IF(OR($A249="",Z$136=""),"",IFERROR(COUNTIFS('Employee Mapping'!$J$10:$J$2009,$A249,'Employee Mapping'!$K$10:$K$2009,Z$134,'Employee Mapping'!$L$10:$L$2009,Z$136)/COUNTA('Employee Mapping'!$G$10:$G$2009),""))</f>
        <v/>
      </c>
      <c r="AA249" s="57">
        <f>IF(OR($A249="",AA$136=""),"",IFERROR(COUNTIFS('Employee Mapping'!$J$10:$J$2009,$A249,'Employee Mapping'!$K$10:$K$2009,AA$134,'Employee Mapping'!$L$10:$L$2009,AA$136)/COUNTA('Employee Mapping'!$G$10:$G$2009),""))</f>
        <v/>
      </c>
      <c r="AB249" s="57">
        <f>IF(OR($A249="",AB$136=""),"",IFERROR(COUNTIFS('Employee Mapping'!$J$10:$J$2009,$A249,'Employee Mapping'!$K$10:$K$2009,AB$134,'Employee Mapping'!$L$10:$L$2009,AB$136)/COUNTA('Employee Mapping'!$G$10:$G$2009),""))</f>
        <v/>
      </c>
      <c r="AC249" s="57">
        <f>IF(OR($A249="",AC$136=""),"",IFERROR(COUNTIFS('Employee Mapping'!$J$10:$J$2009,$A249,'Employee Mapping'!$K$10:$K$2009,AC$134,'Employee Mapping'!$L$10:$L$2009,AC$136)/COUNTA('Employee Mapping'!$G$10:$G$2009),""))</f>
        <v/>
      </c>
      <c r="AD249" s="57">
        <f>IF(OR($A249="",AD$136=""),"",IFERROR(COUNTIFS('Employee Mapping'!$J$10:$J$2009,$A249,'Employee Mapping'!$K$10:$K$2009,AD$134,'Employee Mapping'!$L$10:$L$2009,AD$136)/COUNTA('Employee Mapping'!$G$10:$G$2009),""))</f>
        <v/>
      </c>
      <c r="AE249" s="57">
        <f>IF(OR($A249="",AE$136=""),"",IFERROR(COUNTIFS('Employee Mapping'!$J$10:$J$2009,$A249,'Employee Mapping'!$K$10:$K$2009,AE$134,'Employee Mapping'!$L$10:$L$2009,AE$136)/COUNTA('Employee Mapping'!$G$10:$G$2009),""))</f>
        <v/>
      </c>
      <c r="AF249" s="57">
        <f>IF(OR($A249="",AF$136=""),"",IFERROR(COUNTIFS('Employee Mapping'!$J$10:$J$2009,$A249,'Employee Mapping'!$K$10:$K$2009,AF$134,'Employee Mapping'!$L$10:$L$2009,AF$136)/COUNTA('Employee Mapping'!$G$10:$G$2009),""))</f>
        <v/>
      </c>
      <c r="AG249" s="57">
        <f>IF(OR($A249="",AG$136=""),"",IFERROR(COUNTIFS('Employee Mapping'!$J$10:$J$2009,$A249,'Employee Mapping'!$K$10:$K$2009,AG$134,'Employee Mapping'!$L$10:$L$2009,AG$136)/COUNTA('Employee Mapping'!$G$10:$G$2009),""))</f>
        <v/>
      </c>
      <c r="AH249" s="57">
        <f>IF(OR($A249="",AH$136=""),"",IFERROR(COUNTIFS('Employee Mapping'!$J$10:$J$2009,$A249,'Employee Mapping'!$K$10:$K$2009,AH$134,'Employee Mapping'!$L$10:$L$2009,AH$136)/COUNTA('Employee Mapping'!$G$10:$G$2009),""))</f>
        <v/>
      </c>
      <c r="AI249" s="57">
        <f>IF(OR($A249="",AI$136=""),"",IFERROR(COUNTIFS('Employee Mapping'!$J$10:$J$2009,$A249,'Employee Mapping'!$K$10:$K$2009,AI$134,'Employee Mapping'!$L$10:$L$2009,AI$136)/COUNTA('Employee Mapping'!$G$10:$G$2009),""))</f>
        <v/>
      </c>
      <c r="AJ249" s="57">
        <f>IF(OR($A249="",AJ$136=""),"",IFERROR(COUNTIFS('Employee Mapping'!$J$10:$J$2009,$A249,'Employee Mapping'!$K$10:$K$2009,AJ$134,'Employee Mapping'!$L$10:$L$2009,AJ$136)/COUNTA('Employee Mapping'!$G$10:$G$2009),""))</f>
        <v/>
      </c>
      <c r="AK249" s="57">
        <f>IF(OR($A249="",AK$136=""),"",IFERROR(COUNTIFS('Employee Mapping'!$J$10:$J$2009,$A249,'Employee Mapping'!$K$10:$K$2009,AK$134,'Employee Mapping'!$L$10:$L$2009,AK$136)/COUNTA('Employee Mapping'!$G$10:$G$2009),""))</f>
        <v/>
      </c>
      <c r="AL249" s="57">
        <f>IF(OR($A249="",AL$136=""),"",IFERROR(COUNTIFS('Employee Mapping'!$J$10:$J$2009,$A249,'Employee Mapping'!$K$10:$K$2009,AL$134,'Employee Mapping'!$L$10:$L$2009,AL$136)/COUNTA('Employee Mapping'!$G$10:$G$2009),""))</f>
        <v/>
      </c>
      <c r="AM249" s="57">
        <f>IF(OR($A249="",AM$136=""),"",IFERROR(COUNTIFS('Employee Mapping'!$J$10:$J$2009,$A249,'Employee Mapping'!$K$10:$K$2009,AM$134,'Employee Mapping'!$L$10:$L$2009,AM$136)/COUNTA('Employee Mapping'!$G$10:$G$2009),""))</f>
        <v/>
      </c>
      <c r="AN249" s="57">
        <f>IF(OR($A249="",AN$136=""),"",IFERROR(COUNTIFS('Employee Mapping'!$J$10:$J$2009,$A249,'Employee Mapping'!$K$10:$K$2009,AN$134,'Employee Mapping'!$L$10:$L$2009,AN$136)/COUNTA('Employee Mapping'!$G$10:$G$2009),""))</f>
        <v/>
      </c>
      <c r="AO249" s="57">
        <f>IF(OR($A249="",AO$136=""),"",IFERROR(COUNTIFS('Employee Mapping'!$J$10:$J$2009,$A249,'Employee Mapping'!$K$10:$K$2009,AO$134,'Employee Mapping'!$L$10:$L$2009,AO$136)/COUNTA('Employee Mapping'!$G$10:$G$2009),""))</f>
        <v/>
      </c>
      <c r="AP249" s="57">
        <f>IF(OR($A249="",AP$136=""),"",IFERROR(COUNTIFS('Employee Mapping'!$J$10:$J$2009,$A249,'Employee Mapping'!$K$10:$K$2009,AP$134,'Employee Mapping'!$L$10:$L$2009,AP$136)/COUNTA('Employee Mapping'!$G$10:$G$2009),""))</f>
        <v/>
      </c>
      <c r="AQ249" s="57">
        <f>IF(OR($A249="",AQ$136=""),"",IFERROR(COUNTIFS('Employee Mapping'!$J$10:$J$2009,$A249,'Employee Mapping'!$K$10:$K$2009,AQ$134,'Employee Mapping'!$L$10:$L$2009,AQ$136)/COUNTA('Employee Mapping'!$G$10:$G$2009),""))</f>
        <v/>
      </c>
      <c r="AR249" s="57">
        <f>IF(OR($A249="",AR$136=""),"",IFERROR(COUNTIFS('Employee Mapping'!$J$10:$J$2009,$A249,'Employee Mapping'!$K$10:$K$2009,AR$134,'Employee Mapping'!$L$10:$L$2009,AR$136)/COUNTA('Employee Mapping'!$G$10:$G$2009),""))</f>
        <v/>
      </c>
      <c r="AS249" s="57">
        <f>IF(OR($A249="",AS$136=""),"",IFERROR(COUNTIFS('Employee Mapping'!$J$10:$J$2009,$A249,'Employee Mapping'!$K$10:$K$2009,AS$134,'Employee Mapping'!$L$10:$L$2009,AS$136)/COUNTA('Employee Mapping'!$G$10:$G$2009),""))</f>
        <v/>
      </c>
      <c r="AT249" s="57">
        <f>IF(OR($A249="",AT$136=""),"",IFERROR(COUNTIFS('Employee Mapping'!$J$10:$J$2009,$A249,'Employee Mapping'!$K$10:$K$2009,AT$134,'Employee Mapping'!$L$10:$L$2009,AT$136)/COUNTA('Employee Mapping'!$G$10:$G$2009),""))</f>
        <v/>
      </c>
      <c r="AU249" s="57">
        <f>IF(OR($A249="",AU$136=""),"",IFERROR(COUNTIFS('Employee Mapping'!$J$10:$J$2009,$A249,'Employee Mapping'!$K$10:$K$2009,AU$134,'Employee Mapping'!$L$10:$L$2009,AU$136)/COUNTA('Employee Mapping'!$G$10:$G$2009),""))</f>
        <v/>
      </c>
      <c r="AV249" s="57">
        <f>IF(OR($A249="",AV$136=""),"",IFERROR(COUNTIFS('Employee Mapping'!$J$10:$J$2009,$A249,'Employee Mapping'!$K$10:$K$2009,AV$134,'Employee Mapping'!$L$10:$L$2009,AV$136)/COUNTA('Employee Mapping'!$G$10:$G$2009),""))</f>
        <v/>
      </c>
      <c r="AW249" s="57">
        <f>IF(OR($A249="",AW$136=""),"",IFERROR(COUNTIFS('Employee Mapping'!$J$10:$J$2009,$A249,'Employee Mapping'!$K$10:$K$2009,AW$134,'Employee Mapping'!$L$10:$L$2009,AW$136)/COUNTA('Employee Mapping'!$G$10:$G$2009),""))</f>
        <v/>
      </c>
      <c r="AX249" s="57">
        <f>IF(OR($A249="",AX$136=""),"",IFERROR(COUNTIFS('Employee Mapping'!$J$10:$J$2009,$A249,'Employee Mapping'!$K$10:$K$2009,AX$134,'Employee Mapping'!$L$10:$L$2009,AX$136)/COUNTA('Employee Mapping'!$G$10:$G$2009),""))</f>
        <v/>
      </c>
      <c r="AY249" s="57">
        <f>IF(OR($A249="",AY$136=""),"",IFERROR(COUNTIFS('Employee Mapping'!$J$10:$J$2009,$A249,'Employee Mapping'!$K$10:$K$2009,AY$134,'Employee Mapping'!$L$10:$L$2009,AY$136)/COUNTA('Employee Mapping'!$G$10:$G$2009),""))</f>
        <v/>
      </c>
      <c r="AZ249" s="57">
        <f>IF(OR($A249="",AZ$136=""),"",IFERROR(COUNTIFS('Employee Mapping'!$J$10:$J$2009,$A249,'Employee Mapping'!$K$10:$K$2009,AZ$134,'Employee Mapping'!$L$10:$L$2009,AZ$136)/COUNTA('Employee Mapping'!$G$10:$G$2009),""))</f>
        <v/>
      </c>
      <c r="BA249" s="57">
        <f>IF(OR($A249="",BA$136=""),"",IFERROR(COUNTIFS('Employee Mapping'!$J$10:$J$2009,$A249,'Employee Mapping'!$K$10:$K$2009,BA$134,'Employee Mapping'!$L$10:$L$2009,BA$136)/COUNTA('Employee Mapping'!$G$10:$G$2009),""))</f>
        <v/>
      </c>
      <c r="BB249" s="57">
        <f>IF(OR($A249="",BB$136=""),"",IFERROR(COUNTIFS('Employee Mapping'!$J$10:$J$2009,$A249,'Employee Mapping'!$K$10:$K$2009,BB$134,'Employee Mapping'!$L$10:$L$2009,BB$136)/COUNTA('Employee Mapping'!$G$10:$G$2009),""))</f>
        <v/>
      </c>
      <c r="BC249" s="57">
        <f>IF(OR($A249="",BC$136=""),"",IFERROR(COUNTIFS('Employee Mapping'!$J$10:$J$2009,$A249,'Employee Mapping'!$K$10:$K$2009,BC$134,'Employee Mapping'!$L$10:$L$2009,BC$136)/COUNTA('Employee Mapping'!$G$10:$G$2009),""))</f>
        <v/>
      </c>
      <c r="BD249" s="57">
        <f>IF(OR($A249="",BD$136=""),"",IFERROR(COUNTIFS('Employee Mapping'!$J$10:$J$2009,$A249,'Employee Mapping'!$K$10:$K$2009,BD$134,'Employee Mapping'!$L$10:$L$2009,BD$136)/COUNTA('Employee Mapping'!$G$10:$G$2009),""))</f>
        <v/>
      </c>
      <c r="BE249" s="57">
        <f>IF(OR($A249="",BE$136=""),"",IFERROR(COUNTIFS('Employee Mapping'!$J$10:$J$2009,$A249,'Employee Mapping'!$K$10:$K$2009,BE$134,'Employee Mapping'!$L$10:$L$2009,BE$136)/COUNTA('Employee Mapping'!$G$10:$G$2009),""))</f>
        <v/>
      </c>
      <c r="BF249" s="57">
        <f>IF(OR($A249="",BF$136=""),"",IFERROR(COUNTIFS('Employee Mapping'!$J$10:$J$2009,$A249,'Employee Mapping'!$K$10:$K$2009,BF$134,'Employee Mapping'!$L$10:$L$2009,BF$136)/COUNTA('Employee Mapping'!$G$10:$G$2009),""))</f>
        <v/>
      </c>
      <c r="BG249" s="57">
        <f>IF(OR($A249="",BG$136=""),"",IFERROR(COUNTIFS('Employee Mapping'!$J$10:$J$2009,$A249,'Employee Mapping'!$K$10:$K$2009,BG$134,'Employee Mapping'!$L$10:$L$2009,BG$136)/COUNTA('Employee Mapping'!$G$10:$G$2009),""))</f>
        <v/>
      </c>
      <c r="BH249" s="57">
        <f>IF(OR($A249="",BH$136=""),"",IFERROR(COUNTIFS('Employee Mapping'!$J$10:$J$2009,$A249,'Employee Mapping'!$K$10:$K$2009,BH$134,'Employee Mapping'!$L$10:$L$2009,BH$136)/COUNTA('Employee Mapping'!$G$10:$G$2009),""))</f>
        <v/>
      </c>
      <c r="BI249" s="57">
        <f>IF(OR($A249="",BI$136=""),"",IFERROR(COUNTIFS('Employee Mapping'!$J$10:$J$2009,$A249,'Employee Mapping'!$K$10:$K$2009,BI$134,'Employee Mapping'!$L$10:$L$2009,BI$136)/COUNTA('Employee Mapping'!$G$10:$G$2009),""))</f>
        <v/>
      </c>
      <c r="BJ249" s="57">
        <f>IF(OR($A249="",BJ$136=""),"",IFERROR(COUNTIFS('Employee Mapping'!$J$10:$J$2009,$A249,'Employee Mapping'!$K$10:$K$2009,BJ$134,'Employee Mapping'!$L$10:$L$2009,BJ$136)/COUNTA('Employee Mapping'!$G$10:$G$2009),""))</f>
        <v/>
      </c>
      <c r="BK249" s="57">
        <f>IF(OR($A249="",BK$136=""),"",IFERROR(COUNTIFS('Employee Mapping'!$J$10:$J$2009,$A249,'Employee Mapping'!$K$10:$K$2009,BK$134,'Employee Mapping'!$L$10:$L$2009,BK$136)/COUNTA('Employee Mapping'!$G$10:$G$2009),""))</f>
        <v/>
      </c>
      <c r="BL249" s="57">
        <f>IF(OR($A249="",BL$136=""),"",IFERROR(COUNTIFS('Employee Mapping'!$J$10:$J$2009,$A249,'Employee Mapping'!$K$10:$K$2009,BL$134,'Employee Mapping'!$L$10:$L$2009,BL$136)/COUNTA('Employee Mapping'!$G$10:$G$2009),""))</f>
        <v/>
      </c>
      <c r="BM249" s="57">
        <f>IF(OR($A249="",BM$136=""),"",IFERROR(COUNTIFS('Employee Mapping'!$J$10:$J$2009,$A249,'Employee Mapping'!$K$10:$K$2009,BM$134,'Employee Mapping'!$L$10:$L$2009,BM$136)/COUNTA('Employee Mapping'!$G$10:$G$2009),""))</f>
        <v/>
      </c>
      <c r="BN249" s="57">
        <f>IF(OR($A249="",BN$136=""),"",IFERROR(COUNTIFS('Employee Mapping'!$J$10:$J$2009,$A249,'Employee Mapping'!$K$10:$K$2009,BN$134,'Employee Mapping'!$L$10:$L$2009,BN$136)/COUNTA('Employee Mapping'!$G$10:$G$2009),""))</f>
        <v/>
      </c>
      <c r="BO249" s="57">
        <f>IF(OR($A249="",BO$136=""),"",IFERROR(COUNTIFS('Employee Mapping'!$J$10:$J$2009,$A249,'Employee Mapping'!$K$10:$K$2009,BO$134,'Employee Mapping'!$L$10:$L$2009,BO$136)/COUNTA('Employee Mapping'!$G$10:$G$2009),""))</f>
        <v/>
      </c>
      <c r="BP249" s="57">
        <f>IF(OR($A249="",BP$136=""),"",IFERROR(COUNTIFS('Employee Mapping'!$J$10:$J$2009,$A249,'Employee Mapping'!$K$10:$K$2009,BP$134,'Employee Mapping'!$L$10:$L$2009,BP$136)/COUNTA('Employee Mapping'!$G$10:$G$2009),""))</f>
        <v/>
      </c>
      <c r="BQ249" s="57">
        <f>IF(OR($A249="",BQ$136=""),"",IFERROR(COUNTIFS('Employee Mapping'!$J$10:$J$2009,$A249,'Employee Mapping'!$K$10:$K$2009,BQ$134,'Employee Mapping'!$L$10:$L$2009,BQ$136)/COUNTA('Employee Mapping'!$G$10:$G$2009),""))</f>
        <v/>
      </c>
      <c r="BR249" s="57">
        <f>IF(OR($A249="",BR$136=""),"",IFERROR(COUNTIFS('Employee Mapping'!$J$10:$J$2009,$A249,'Employee Mapping'!$K$10:$K$2009,BR$134,'Employee Mapping'!$L$10:$L$2009,BR$136)/COUNTA('Employee Mapping'!$G$10:$G$2009),""))</f>
        <v/>
      </c>
      <c r="BS249" s="57">
        <f>IF(OR($A249="",BS$136=""),"",IFERROR(COUNTIFS('Employee Mapping'!$J$10:$J$2009,$A249,'Employee Mapping'!$K$10:$K$2009,BS$134,'Employee Mapping'!$L$10:$L$2009,BS$136)/COUNTA('Employee Mapping'!$G$10:$G$2009),""))</f>
        <v/>
      </c>
      <c r="BT249" s="57">
        <f>IF(OR($A249="",BT$136=""),"",IFERROR(COUNTIFS('Employee Mapping'!$J$10:$J$2009,$A249,'Employee Mapping'!$K$10:$K$2009,BT$134,'Employee Mapping'!$L$10:$L$2009,BT$136)/COUNTA('Employee Mapping'!$G$10:$G$2009),""))</f>
        <v/>
      </c>
      <c r="BU249" s="57">
        <f>IF(OR($A249="",BU$136=""),"",IFERROR(COUNTIFS('Employee Mapping'!$J$10:$J$2009,$A249,'Employee Mapping'!$K$10:$K$2009,BU$134,'Employee Mapping'!$L$10:$L$2009,BU$136)/COUNTA('Employee Mapping'!$G$10:$G$2009),""))</f>
        <v/>
      </c>
      <c r="BV249" s="57">
        <f>IF(OR($A249="",BV$136=""),"",IFERROR(COUNTIFS('Employee Mapping'!$J$10:$J$2009,$A249,'Employee Mapping'!$K$10:$K$2009,BV$134,'Employee Mapping'!$L$10:$L$2009,BV$136)/COUNTA('Employee Mapping'!$G$10:$G$2009),""))</f>
        <v/>
      </c>
      <c r="BW249" s="57">
        <f>IF(OR($A249="",BW$136=""),"",IFERROR(COUNTIFS('Employee Mapping'!$J$10:$J$2009,$A249,'Employee Mapping'!$K$10:$K$2009,BW$134,'Employee Mapping'!$L$10:$L$2009,BW$136)/COUNTA('Employee Mapping'!$G$10:$G$2009),""))</f>
        <v/>
      </c>
      <c r="BX249" s="57">
        <f>IF(OR($A249="",BX$136=""),"",IFERROR(COUNTIFS('Employee Mapping'!$J$10:$J$2009,$A249,'Employee Mapping'!$K$10:$K$2009,BX$134,'Employee Mapping'!$L$10:$L$2009,BX$136)/COUNTA('Employee Mapping'!$G$10:$G$2009),""))</f>
        <v/>
      </c>
      <c r="BY249" s="57">
        <f>IF(OR($A249="",BY$136=""),"",IFERROR(COUNTIFS('Employee Mapping'!$J$10:$J$2009,$A249,'Employee Mapping'!$K$10:$K$2009,BY$134,'Employee Mapping'!$L$10:$L$2009,BY$136)/COUNTA('Employee Mapping'!$G$10:$G$2009),""))</f>
        <v/>
      </c>
      <c r="BZ249" s="57">
        <f>IF(OR($A249="",BZ$136=""),"",IFERROR(COUNTIFS('Employee Mapping'!$J$10:$J$2009,$A249,'Employee Mapping'!$K$10:$K$2009,BZ$134,'Employee Mapping'!$L$10:$L$2009,BZ$136)/COUNTA('Employee Mapping'!$G$10:$G$2009),""))</f>
        <v/>
      </c>
      <c r="CA249" s="57">
        <f>IF(OR($A249="",CA$136=""),"",IFERROR(COUNTIFS('Employee Mapping'!$J$10:$J$2009,$A249,'Employee Mapping'!$K$10:$K$2009,CA$134,'Employee Mapping'!$L$10:$L$2009,CA$136)/COUNTA('Employee Mapping'!$G$10:$G$2009),""))</f>
        <v/>
      </c>
      <c r="CB249" s="57">
        <f>IF(OR($A249="",CB$136=""),"",IFERROR(COUNTIFS('Employee Mapping'!$J$10:$J$2009,$A249,'Employee Mapping'!$K$10:$K$2009,CB$134,'Employee Mapping'!$L$10:$L$2009,CB$136)/COUNTA('Employee Mapping'!$G$10:$G$2009),""))</f>
        <v/>
      </c>
      <c r="CC249" s="57">
        <f>IF(OR($A249="",CC$136=""),"",IFERROR(COUNTIFS('Employee Mapping'!$J$10:$J$2009,$A249,'Employee Mapping'!$K$10:$K$2009,CC$134,'Employee Mapping'!$L$10:$L$2009,CC$136)/COUNTA('Employee Mapping'!$G$10:$G$2009),""))</f>
        <v/>
      </c>
      <c r="CD249" s="57">
        <f>IF(OR($A249="",CD$136=""),"",IFERROR(COUNTIFS('Employee Mapping'!$J$10:$J$2009,$A249,'Employee Mapping'!$K$10:$K$2009,CD$134,'Employee Mapping'!$L$10:$L$2009,CD$136)/COUNTA('Employee Mapping'!$G$10:$G$2009),""))</f>
        <v/>
      </c>
      <c r="CE249" s="57">
        <f>IF(OR($A249="",CE$136=""),"",IFERROR(COUNTIFS('Employee Mapping'!$J$10:$J$2009,$A249,'Employee Mapping'!$K$10:$K$2009,CE$134,'Employee Mapping'!$L$10:$L$2009,CE$136)/COUNTA('Employee Mapping'!$G$10:$G$2009),""))</f>
        <v/>
      </c>
      <c r="CF249" s="57">
        <f>IF(OR($A249="",CF$136=""),"",IFERROR(COUNTIFS('Employee Mapping'!$J$10:$J$2009,$A249,'Employee Mapping'!$K$10:$K$2009,CF$134,'Employee Mapping'!$L$10:$L$2009,CF$136)/COUNTA('Employee Mapping'!$G$10:$G$2009),""))</f>
        <v/>
      </c>
      <c r="CG249" s="57">
        <f>IF(OR($A249="",CG$136=""),"",IFERROR(COUNTIFS('Employee Mapping'!$J$10:$J$2009,$A249,'Employee Mapping'!$K$10:$K$2009,CG$134,'Employee Mapping'!$L$10:$L$2009,CG$136)/COUNTA('Employee Mapping'!$G$10:$G$2009),""))</f>
        <v/>
      </c>
      <c r="CH249" s="57">
        <f>IF(OR($A249="",CH$136=""),"",IFERROR(COUNTIFS('Employee Mapping'!$J$10:$J$2009,$A249,'Employee Mapping'!$K$10:$K$2009,CH$134,'Employee Mapping'!$L$10:$L$2009,CH$136)/COUNTA('Employee Mapping'!$G$10:$G$2009),""))</f>
        <v/>
      </c>
      <c r="CI249" s="57">
        <f>IF(OR($A249="",CI$136=""),"",IFERROR(COUNTIFS('Employee Mapping'!$J$10:$J$2009,$A249,'Employee Mapping'!$K$10:$K$2009,CI$134,'Employee Mapping'!$L$10:$L$2009,CI$136)/COUNTA('Employee Mapping'!$G$10:$G$2009),""))</f>
        <v/>
      </c>
      <c r="CJ249" s="57">
        <f>IF(OR($A249="",CJ$136=""),"",IFERROR(COUNTIFS('Employee Mapping'!$J$10:$J$2009,$A249,'Employee Mapping'!$K$10:$K$2009,CJ$134,'Employee Mapping'!$L$10:$L$2009,CJ$136)/COUNTA('Employee Mapping'!$G$10:$G$2009),""))</f>
        <v/>
      </c>
      <c r="CK249" s="57">
        <f>IF(OR($A249="",CK$136=""),"",IFERROR(COUNTIFS('Employee Mapping'!$J$10:$J$2009,$A249,'Employee Mapping'!$K$10:$K$2009,CK$134,'Employee Mapping'!$L$10:$L$2009,CK$136)/COUNTA('Employee Mapping'!$G$10:$G$2009),""))</f>
        <v/>
      </c>
      <c r="CL249" s="57">
        <f>IF(OR($A249="",CL$136=""),"",IFERROR(COUNTIFS('Employee Mapping'!$J$10:$J$2009,$A249,'Employee Mapping'!$K$10:$K$2009,CL$134,'Employee Mapping'!$L$10:$L$2009,CL$136)/COUNTA('Employee Mapping'!$G$10:$G$2009),""))</f>
        <v/>
      </c>
      <c r="CM249" s="57">
        <f>IF(OR($A249="",CM$136=""),"",IFERROR(COUNTIFS('Employee Mapping'!$J$10:$J$2009,$A249,'Employee Mapping'!$K$10:$K$2009,CM$134,'Employee Mapping'!$L$10:$L$2009,CM$136)/COUNTA('Employee Mapping'!$G$10:$G$2009),""))</f>
        <v/>
      </c>
      <c r="CN249" s="57">
        <f>IF(OR($A249="",CN$136=""),"",IFERROR(COUNTIFS('Employee Mapping'!$J$10:$J$2009,$A249,'Employee Mapping'!$K$10:$K$2009,CN$134,'Employee Mapping'!$L$10:$L$2009,CN$136)/COUNTA('Employee Mapping'!$G$10:$G$2009),""))</f>
        <v/>
      </c>
      <c r="CO249" s="57">
        <f>IF(OR($A249="",CO$136=""),"",IFERROR(COUNTIFS('Employee Mapping'!$J$10:$J$2009,$A249,'Employee Mapping'!$K$10:$K$2009,CO$134,'Employee Mapping'!$L$10:$L$2009,CO$136)/COUNTA('Employee Mapping'!$G$10:$G$2009),""))</f>
        <v/>
      </c>
      <c r="CP249" s="57">
        <f>IF(OR($A249="",CP$136=""),"",IFERROR(COUNTIFS('Employee Mapping'!$J$10:$J$2009,$A249,'Employee Mapping'!$K$10:$K$2009,CP$134,'Employee Mapping'!$L$10:$L$2009,CP$136)/COUNTA('Employee Mapping'!$G$10:$G$2009),""))</f>
        <v/>
      </c>
      <c r="CQ249" s="57">
        <f>IF(OR($A249="",CQ$136=""),"",IFERROR(COUNTIFS('Employee Mapping'!$J$10:$J$2009,$A249,'Employee Mapping'!$K$10:$K$2009,CQ$134,'Employee Mapping'!$L$10:$L$2009,CQ$136)/COUNTA('Employee Mapping'!$G$10:$G$2009),""))</f>
        <v/>
      </c>
      <c r="CR249" s="57">
        <f>IF(OR($A249="",CR$136=""),"",IFERROR(COUNTIFS('Employee Mapping'!$J$10:$J$2009,$A249,'Employee Mapping'!$K$10:$K$2009,CR$134,'Employee Mapping'!$L$10:$L$2009,CR$136)/COUNTA('Employee Mapping'!$G$10:$G$2009),""))</f>
        <v/>
      </c>
      <c r="CS249" s="57">
        <f>IF(OR($A249="",CS$136=""),"",IFERROR(COUNTIFS('Employee Mapping'!$J$10:$J$2009,$A249,'Employee Mapping'!$K$10:$K$2009,CS$134,'Employee Mapping'!$L$10:$L$2009,CS$136)/COUNTA('Employee Mapping'!$G$10:$G$2009),""))</f>
        <v/>
      </c>
      <c r="CT249" s="57">
        <f>IF(OR($A249="",CT$136=""),"",IFERROR(COUNTIFS('Employee Mapping'!$J$10:$J$2009,$A249,'Employee Mapping'!$K$10:$K$2009,CT$134,'Employee Mapping'!$L$10:$L$2009,CT$136)/COUNTA('Employee Mapping'!$G$10:$G$2009),""))</f>
        <v/>
      </c>
      <c r="CU249" s="58">
        <f>IF($A249="","",SUM(C249:CT249))</f>
        <v/>
      </c>
    </row>
    <row r="250">
      <c r="A250">
        <f>IF(SETUP!$C261="","",SETUP!$C261)</f>
        <v/>
      </c>
      <c r="B250" s="9">
        <f>IF(SETUP!$C261="","",SETUP!$B261&amp;" / "&amp;SETUP!$D261)</f>
        <v/>
      </c>
      <c r="C250" s="57">
        <f>IF(OR($A250="",C$136=""),"",IFERROR(COUNTIFS('Employee Mapping'!$J$10:$J$2009,$A250,'Employee Mapping'!$K$10:$K$2009,C$134,'Employee Mapping'!$L$10:$L$2009,C$136)/COUNTA('Employee Mapping'!$G$10:$G$2009),""))</f>
        <v/>
      </c>
      <c r="D250" s="57">
        <f>IF(OR($A250="",D$136=""),"",IFERROR(COUNTIFS('Employee Mapping'!$J$10:$J$2009,$A250,'Employee Mapping'!$K$10:$K$2009,D$134,'Employee Mapping'!$L$10:$L$2009,D$136)/COUNTA('Employee Mapping'!$G$10:$G$2009),""))</f>
        <v/>
      </c>
      <c r="E250" s="57">
        <f>IF(OR($A250="",E$136=""),"",IFERROR(COUNTIFS('Employee Mapping'!$J$10:$J$2009,$A250,'Employee Mapping'!$K$10:$K$2009,E$134,'Employee Mapping'!$L$10:$L$2009,E$136)/COUNTA('Employee Mapping'!$G$10:$G$2009),""))</f>
        <v/>
      </c>
      <c r="F250" s="57">
        <f>IF(OR($A250="",F$136=""),"",IFERROR(COUNTIFS('Employee Mapping'!$J$10:$J$2009,$A250,'Employee Mapping'!$K$10:$K$2009,F$134,'Employee Mapping'!$L$10:$L$2009,F$136)/COUNTA('Employee Mapping'!$G$10:$G$2009),""))</f>
        <v/>
      </c>
      <c r="G250" s="57">
        <f>IF(OR($A250="",G$136=""),"",IFERROR(COUNTIFS('Employee Mapping'!$J$10:$J$2009,$A250,'Employee Mapping'!$K$10:$K$2009,G$134,'Employee Mapping'!$L$10:$L$2009,G$136)/COUNTA('Employee Mapping'!$G$10:$G$2009),""))</f>
        <v/>
      </c>
      <c r="H250" s="57">
        <f>IF(OR($A250="",H$136=""),"",IFERROR(COUNTIFS('Employee Mapping'!$J$10:$J$2009,$A250,'Employee Mapping'!$K$10:$K$2009,H$134,'Employee Mapping'!$L$10:$L$2009,H$136)/COUNTA('Employee Mapping'!$G$10:$G$2009),""))</f>
        <v/>
      </c>
      <c r="I250" s="57">
        <f>IF(OR($A250="",I$136=""),"",IFERROR(COUNTIFS('Employee Mapping'!$J$10:$J$2009,$A250,'Employee Mapping'!$K$10:$K$2009,I$134,'Employee Mapping'!$L$10:$L$2009,I$136)/COUNTA('Employee Mapping'!$G$10:$G$2009),""))</f>
        <v/>
      </c>
      <c r="J250" s="57">
        <f>IF(OR($A250="",J$136=""),"",IFERROR(COUNTIFS('Employee Mapping'!$J$10:$J$2009,$A250,'Employee Mapping'!$K$10:$K$2009,J$134,'Employee Mapping'!$L$10:$L$2009,J$136)/COUNTA('Employee Mapping'!$G$10:$G$2009),""))</f>
        <v/>
      </c>
      <c r="K250" s="57">
        <f>IF(OR($A250="",K$136=""),"",IFERROR(COUNTIFS('Employee Mapping'!$J$10:$J$2009,$A250,'Employee Mapping'!$K$10:$K$2009,K$134,'Employee Mapping'!$L$10:$L$2009,K$136)/COUNTA('Employee Mapping'!$G$10:$G$2009),""))</f>
        <v/>
      </c>
      <c r="L250" s="57">
        <f>IF(OR($A250="",L$136=""),"",IFERROR(COUNTIFS('Employee Mapping'!$J$10:$J$2009,$A250,'Employee Mapping'!$K$10:$K$2009,L$134,'Employee Mapping'!$L$10:$L$2009,L$136)/COUNTA('Employee Mapping'!$G$10:$G$2009),""))</f>
        <v/>
      </c>
      <c r="M250" s="57">
        <f>IF(OR($A250="",M$136=""),"",IFERROR(COUNTIFS('Employee Mapping'!$J$10:$J$2009,$A250,'Employee Mapping'!$K$10:$K$2009,M$134,'Employee Mapping'!$L$10:$L$2009,M$136)/COUNTA('Employee Mapping'!$G$10:$G$2009),""))</f>
        <v/>
      </c>
      <c r="N250" s="57">
        <f>IF(OR($A250="",N$136=""),"",IFERROR(COUNTIFS('Employee Mapping'!$J$10:$J$2009,$A250,'Employee Mapping'!$K$10:$K$2009,N$134,'Employee Mapping'!$L$10:$L$2009,N$136)/COUNTA('Employee Mapping'!$G$10:$G$2009),""))</f>
        <v/>
      </c>
      <c r="O250" s="57">
        <f>IF(OR($A250="",O$136=""),"",IFERROR(COUNTIFS('Employee Mapping'!$J$10:$J$2009,$A250,'Employee Mapping'!$K$10:$K$2009,O$134,'Employee Mapping'!$L$10:$L$2009,O$136)/COUNTA('Employee Mapping'!$G$10:$G$2009),""))</f>
        <v/>
      </c>
      <c r="P250" s="57">
        <f>IF(OR($A250="",P$136=""),"",IFERROR(COUNTIFS('Employee Mapping'!$J$10:$J$2009,$A250,'Employee Mapping'!$K$10:$K$2009,P$134,'Employee Mapping'!$L$10:$L$2009,P$136)/COUNTA('Employee Mapping'!$G$10:$G$2009),""))</f>
        <v/>
      </c>
      <c r="Q250" s="57">
        <f>IF(OR($A250="",Q$136=""),"",IFERROR(COUNTIFS('Employee Mapping'!$J$10:$J$2009,$A250,'Employee Mapping'!$K$10:$K$2009,Q$134,'Employee Mapping'!$L$10:$L$2009,Q$136)/COUNTA('Employee Mapping'!$G$10:$G$2009),""))</f>
        <v/>
      </c>
      <c r="R250" s="57">
        <f>IF(OR($A250="",R$136=""),"",IFERROR(COUNTIFS('Employee Mapping'!$J$10:$J$2009,$A250,'Employee Mapping'!$K$10:$K$2009,R$134,'Employee Mapping'!$L$10:$L$2009,R$136)/COUNTA('Employee Mapping'!$G$10:$G$2009),""))</f>
        <v/>
      </c>
      <c r="S250" s="57">
        <f>IF(OR($A250="",S$136=""),"",IFERROR(COUNTIFS('Employee Mapping'!$J$10:$J$2009,$A250,'Employee Mapping'!$K$10:$K$2009,S$134,'Employee Mapping'!$L$10:$L$2009,S$136)/COUNTA('Employee Mapping'!$G$10:$G$2009),""))</f>
        <v/>
      </c>
      <c r="T250" s="57">
        <f>IF(OR($A250="",T$136=""),"",IFERROR(COUNTIFS('Employee Mapping'!$J$10:$J$2009,$A250,'Employee Mapping'!$K$10:$K$2009,T$134,'Employee Mapping'!$L$10:$L$2009,T$136)/COUNTA('Employee Mapping'!$G$10:$G$2009),""))</f>
        <v/>
      </c>
      <c r="U250" s="57">
        <f>IF(OR($A250="",U$136=""),"",IFERROR(COUNTIFS('Employee Mapping'!$J$10:$J$2009,$A250,'Employee Mapping'!$K$10:$K$2009,U$134,'Employee Mapping'!$L$10:$L$2009,U$136)/COUNTA('Employee Mapping'!$G$10:$G$2009),""))</f>
        <v/>
      </c>
      <c r="V250" s="57">
        <f>IF(OR($A250="",V$136=""),"",IFERROR(COUNTIFS('Employee Mapping'!$J$10:$J$2009,$A250,'Employee Mapping'!$K$10:$K$2009,V$134,'Employee Mapping'!$L$10:$L$2009,V$136)/COUNTA('Employee Mapping'!$G$10:$G$2009),""))</f>
        <v/>
      </c>
      <c r="W250" s="57">
        <f>IF(OR($A250="",W$136=""),"",IFERROR(COUNTIFS('Employee Mapping'!$J$10:$J$2009,$A250,'Employee Mapping'!$K$10:$K$2009,W$134,'Employee Mapping'!$L$10:$L$2009,W$136)/COUNTA('Employee Mapping'!$G$10:$G$2009),""))</f>
        <v/>
      </c>
      <c r="X250" s="57">
        <f>IF(OR($A250="",X$136=""),"",IFERROR(COUNTIFS('Employee Mapping'!$J$10:$J$2009,$A250,'Employee Mapping'!$K$10:$K$2009,X$134,'Employee Mapping'!$L$10:$L$2009,X$136)/COUNTA('Employee Mapping'!$G$10:$G$2009),""))</f>
        <v/>
      </c>
      <c r="Y250" s="57">
        <f>IF(OR($A250="",Y$136=""),"",IFERROR(COUNTIFS('Employee Mapping'!$J$10:$J$2009,$A250,'Employee Mapping'!$K$10:$K$2009,Y$134,'Employee Mapping'!$L$10:$L$2009,Y$136)/COUNTA('Employee Mapping'!$G$10:$G$2009),""))</f>
        <v/>
      </c>
      <c r="Z250" s="57">
        <f>IF(OR($A250="",Z$136=""),"",IFERROR(COUNTIFS('Employee Mapping'!$J$10:$J$2009,$A250,'Employee Mapping'!$K$10:$K$2009,Z$134,'Employee Mapping'!$L$10:$L$2009,Z$136)/COUNTA('Employee Mapping'!$G$10:$G$2009),""))</f>
        <v/>
      </c>
      <c r="AA250" s="57">
        <f>IF(OR($A250="",AA$136=""),"",IFERROR(COUNTIFS('Employee Mapping'!$J$10:$J$2009,$A250,'Employee Mapping'!$K$10:$K$2009,AA$134,'Employee Mapping'!$L$10:$L$2009,AA$136)/COUNTA('Employee Mapping'!$G$10:$G$2009),""))</f>
        <v/>
      </c>
      <c r="AB250" s="57">
        <f>IF(OR($A250="",AB$136=""),"",IFERROR(COUNTIFS('Employee Mapping'!$J$10:$J$2009,$A250,'Employee Mapping'!$K$10:$K$2009,AB$134,'Employee Mapping'!$L$10:$L$2009,AB$136)/COUNTA('Employee Mapping'!$G$10:$G$2009),""))</f>
        <v/>
      </c>
      <c r="AC250" s="57">
        <f>IF(OR($A250="",AC$136=""),"",IFERROR(COUNTIFS('Employee Mapping'!$J$10:$J$2009,$A250,'Employee Mapping'!$K$10:$K$2009,AC$134,'Employee Mapping'!$L$10:$L$2009,AC$136)/COUNTA('Employee Mapping'!$G$10:$G$2009),""))</f>
        <v/>
      </c>
      <c r="AD250" s="57">
        <f>IF(OR($A250="",AD$136=""),"",IFERROR(COUNTIFS('Employee Mapping'!$J$10:$J$2009,$A250,'Employee Mapping'!$K$10:$K$2009,AD$134,'Employee Mapping'!$L$10:$L$2009,AD$136)/COUNTA('Employee Mapping'!$G$10:$G$2009),""))</f>
        <v/>
      </c>
      <c r="AE250" s="57">
        <f>IF(OR($A250="",AE$136=""),"",IFERROR(COUNTIFS('Employee Mapping'!$J$10:$J$2009,$A250,'Employee Mapping'!$K$10:$K$2009,AE$134,'Employee Mapping'!$L$10:$L$2009,AE$136)/COUNTA('Employee Mapping'!$G$10:$G$2009),""))</f>
        <v/>
      </c>
      <c r="AF250" s="57">
        <f>IF(OR($A250="",AF$136=""),"",IFERROR(COUNTIFS('Employee Mapping'!$J$10:$J$2009,$A250,'Employee Mapping'!$K$10:$K$2009,AF$134,'Employee Mapping'!$L$10:$L$2009,AF$136)/COUNTA('Employee Mapping'!$G$10:$G$2009),""))</f>
        <v/>
      </c>
      <c r="AG250" s="57">
        <f>IF(OR($A250="",AG$136=""),"",IFERROR(COUNTIFS('Employee Mapping'!$J$10:$J$2009,$A250,'Employee Mapping'!$K$10:$K$2009,AG$134,'Employee Mapping'!$L$10:$L$2009,AG$136)/COUNTA('Employee Mapping'!$G$10:$G$2009),""))</f>
        <v/>
      </c>
      <c r="AH250" s="57">
        <f>IF(OR($A250="",AH$136=""),"",IFERROR(COUNTIFS('Employee Mapping'!$J$10:$J$2009,$A250,'Employee Mapping'!$K$10:$K$2009,AH$134,'Employee Mapping'!$L$10:$L$2009,AH$136)/COUNTA('Employee Mapping'!$G$10:$G$2009),""))</f>
        <v/>
      </c>
      <c r="AI250" s="57">
        <f>IF(OR($A250="",AI$136=""),"",IFERROR(COUNTIFS('Employee Mapping'!$J$10:$J$2009,$A250,'Employee Mapping'!$K$10:$K$2009,AI$134,'Employee Mapping'!$L$10:$L$2009,AI$136)/COUNTA('Employee Mapping'!$G$10:$G$2009),""))</f>
        <v/>
      </c>
      <c r="AJ250" s="57">
        <f>IF(OR($A250="",AJ$136=""),"",IFERROR(COUNTIFS('Employee Mapping'!$J$10:$J$2009,$A250,'Employee Mapping'!$K$10:$K$2009,AJ$134,'Employee Mapping'!$L$10:$L$2009,AJ$136)/COUNTA('Employee Mapping'!$G$10:$G$2009),""))</f>
        <v/>
      </c>
      <c r="AK250" s="57">
        <f>IF(OR($A250="",AK$136=""),"",IFERROR(COUNTIFS('Employee Mapping'!$J$10:$J$2009,$A250,'Employee Mapping'!$K$10:$K$2009,AK$134,'Employee Mapping'!$L$10:$L$2009,AK$136)/COUNTA('Employee Mapping'!$G$10:$G$2009),""))</f>
        <v/>
      </c>
      <c r="AL250" s="57">
        <f>IF(OR($A250="",AL$136=""),"",IFERROR(COUNTIFS('Employee Mapping'!$J$10:$J$2009,$A250,'Employee Mapping'!$K$10:$K$2009,AL$134,'Employee Mapping'!$L$10:$L$2009,AL$136)/COUNTA('Employee Mapping'!$G$10:$G$2009),""))</f>
        <v/>
      </c>
      <c r="AM250" s="57">
        <f>IF(OR($A250="",AM$136=""),"",IFERROR(COUNTIFS('Employee Mapping'!$J$10:$J$2009,$A250,'Employee Mapping'!$K$10:$K$2009,AM$134,'Employee Mapping'!$L$10:$L$2009,AM$136)/COUNTA('Employee Mapping'!$G$10:$G$2009),""))</f>
        <v/>
      </c>
      <c r="AN250" s="57">
        <f>IF(OR($A250="",AN$136=""),"",IFERROR(COUNTIFS('Employee Mapping'!$J$10:$J$2009,$A250,'Employee Mapping'!$K$10:$K$2009,AN$134,'Employee Mapping'!$L$10:$L$2009,AN$136)/COUNTA('Employee Mapping'!$G$10:$G$2009),""))</f>
        <v/>
      </c>
      <c r="AO250" s="57">
        <f>IF(OR($A250="",AO$136=""),"",IFERROR(COUNTIFS('Employee Mapping'!$J$10:$J$2009,$A250,'Employee Mapping'!$K$10:$K$2009,AO$134,'Employee Mapping'!$L$10:$L$2009,AO$136)/COUNTA('Employee Mapping'!$G$10:$G$2009),""))</f>
        <v/>
      </c>
      <c r="AP250" s="57">
        <f>IF(OR($A250="",AP$136=""),"",IFERROR(COUNTIFS('Employee Mapping'!$J$10:$J$2009,$A250,'Employee Mapping'!$K$10:$K$2009,AP$134,'Employee Mapping'!$L$10:$L$2009,AP$136)/COUNTA('Employee Mapping'!$G$10:$G$2009),""))</f>
        <v/>
      </c>
      <c r="AQ250" s="57">
        <f>IF(OR($A250="",AQ$136=""),"",IFERROR(COUNTIFS('Employee Mapping'!$J$10:$J$2009,$A250,'Employee Mapping'!$K$10:$K$2009,AQ$134,'Employee Mapping'!$L$10:$L$2009,AQ$136)/COUNTA('Employee Mapping'!$G$10:$G$2009),""))</f>
        <v/>
      </c>
      <c r="AR250" s="57">
        <f>IF(OR($A250="",AR$136=""),"",IFERROR(COUNTIFS('Employee Mapping'!$J$10:$J$2009,$A250,'Employee Mapping'!$K$10:$K$2009,AR$134,'Employee Mapping'!$L$10:$L$2009,AR$136)/COUNTA('Employee Mapping'!$G$10:$G$2009),""))</f>
        <v/>
      </c>
      <c r="AS250" s="57">
        <f>IF(OR($A250="",AS$136=""),"",IFERROR(COUNTIFS('Employee Mapping'!$J$10:$J$2009,$A250,'Employee Mapping'!$K$10:$K$2009,AS$134,'Employee Mapping'!$L$10:$L$2009,AS$136)/COUNTA('Employee Mapping'!$G$10:$G$2009),""))</f>
        <v/>
      </c>
      <c r="AT250" s="57">
        <f>IF(OR($A250="",AT$136=""),"",IFERROR(COUNTIFS('Employee Mapping'!$J$10:$J$2009,$A250,'Employee Mapping'!$K$10:$K$2009,AT$134,'Employee Mapping'!$L$10:$L$2009,AT$136)/COUNTA('Employee Mapping'!$G$10:$G$2009),""))</f>
        <v/>
      </c>
      <c r="AU250" s="57">
        <f>IF(OR($A250="",AU$136=""),"",IFERROR(COUNTIFS('Employee Mapping'!$J$10:$J$2009,$A250,'Employee Mapping'!$K$10:$K$2009,AU$134,'Employee Mapping'!$L$10:$L$2009,AU$136)/COUNTA('Employee Mapping'!$G$10:$G$2009),""))</f>
        <v/>
      </c>
      <c r="AV250" s="57">
        <f>IF(OR($A250="",AV$136=""),"",IFERROR(COUNTIFS('Employee Mapping'!$J$10:$J$2009,$A250,'Employee Mapping'!$K$10:$K$2009,AV$134,'Employee Mapping'!$L$10:$L$2009,AV$136)/COUNTA('Employee Mapping'!$G$10:$G$2009),""))</f>
        <v/>
      </c>
      <c r="AW250" s="57">
        <f>IF(OR($A250="",AW$136=""),"",IFERROR(COUNTIFS('Employee Mapping'!$J$10:$J$2009,$A250,'Employee Mapping'!$K$10:$K$2009,AW$134,'Employee Mapping'!$L$10:$L$2009,AW$136)/COUNTA('Employee Mapping'!$G$10:$G$2009),""))</f>
        <v/>
      </c>
      <c r="AX250" s="57">
        <f>IF(OR($A250="",AX$136=""),"",IFERROR(COUNTIFS('Employee Mapping'!$J$10:$J$2009,$A250,'Employee Mapping'!$K$10:$K$2009,AX$134,'Employee Mapping'!$L$10:$L$2009,AX$136)/COUNTA('Employee Mapping'!$G$10:$G$2009),""))</f>
        <v/>
      </c>
      <c r="AY250" s="57">
        <f>IF(OR($A250="",AY$136=""),"",IFERROR(COUNTIFS('Employee Mapping'!$J$10:$J$2009,$A250,'Employee Mapping'!$K$10:$K$2009,AY$134,'Employee Mapping'!$L$10:$L$2009,AY$136)/COUNTA('Employee Mapping'!$G$10:$G$2009),""))</f>
        <v/>
      </c>
      <c r="AZ250" s="57">
        <f>IF(OR($A250="",AZ$136=""),"",IFERROR(COUNTIFS('Employee Mapping'!$J$10:$J$2009,$A250,'Employee Mapping'!$K$10:$K$2009,AZ$134,'Employee Mapping'!$L$10:$L$2009,AZ$136)/COUNTA('Employee Mapping'!$G$10:$G$2009),""))</f>
        <v/>
      </c>
      <c r="BA250" s="57">
        <f>IF(OR($A250="",BA$136=""),"",IFERROR(COUNTIFS('Employee Mapping'!$J$10:$J$2009,$A250,'Employee Mapping'!$K$10:$K$2009,BA$134,'Employee Mapping'!$L$10:$L$2009,BA$136)/COUNTA('Employee Mapping'!$G$10:$G$2009),""))</f>
        <v/>
      </c>
      <c r="BB250" s="57">
        <f>IF(OR($A250="",BB$136=""),"",IFERROR(COUNTIFS('Employee Mapping'!$J$10:$J$2009,$A250,'Employee Mapping'!$K$10:$K$2009,BB$134,'Employee Mapping'!$L$10:$L$2009,BB$136)/COUNTA('Employee Mapping'!$G$10:$G$2009),""))</f>
        <v/>
      </c>
      <c r="BC250" s="57">
        <f>IF(OR($A250="",BC$136=""),"",IFERROR(COUNTIFS('Employee Mapping'!$J$10:$J$2009,$A250,'Employee Mapping'!$K$10:$K$2009,BC$134,'Employee Mapping'!$L$10:$L$2009,BC$136)/COUNTA('Employee Mapping'!$G$10:$G$2009),""))</f>
        <v/>
      </c>
      <c r="BD250" s="57">
        <f>IF(OR($A250="",BD$136=""),"",IFERROR(COUNTIFS('Employee Mapping'!$J$10:$J$2009,$A250,'Employee Mapping'!$K$10:$K$2009,BD$134,'Employee Mapping'!$L$10:$L$2009,BD$136)/COUNTA('Employee Mapping'!$G$10:$G$2009),""))</f>
        <v/>
      </c>
      <c r="BE250" s="57">
        <f>IF(OR($A250="",BE$136=""),"",IFERROR(COUNTIFS('Employee Mapping'!$J$10:$J$2009,$A250,'Employee Mapping'!$K$10:$K$2009,BE$134,'Employee Mapping'!$L$10:$L$2009,BE$136)/COUNTA('Employee Mapping'!$G$10:$G$2009),""))</f>
        <v/>
      </c>
      <c r="BF250" s="57">
        <f>IF(OR($A250="",BF$136=""),"",IFERROR(COUNTIFS('Employee Mapping'!$J$10:$J$2009,$A250,'Employee Mapping'!$K$10:$K$2009,BF$134,'Employee Mapping'!$L$10:$L$2009,BF$136)/COUNTA('Employee Mapping'!$G$10:$G$2009),""))</f>
        <v/>
      </c>
      <c r="BG250" s="57">
        <f>IF(OR($A250="",BG$136=""),"",IFERROR(COUNTIFS('Employee Mapping'!$J$10:$J$2009,$A250,'Employee Mapping'!$K$10:$K$2009,BG$134,'Employee Mapping'!$L$10:$L$2009,BG$136)/COUNTA('Employee Mapping'!$G$10:$G$2009),""))</f>
        <v/>
      </c>
      <c r="BH250" s="57">
        <f>IF(OR($A250="",BH$136=""),"",IFERROR(COUNTIFS('Employee Mapping'!$J$10:$J$2009,$A250,'Employee Mapping'!$K$10:$K$2009,BH$134,'Employee Mapping'!$L$10:$L$2009,BH$136)/COUNTA('Employee Mapping'!$G$10:$G$2009),""))</f>
        <v/>
      </c>
      <c r="BI250" s="57">
        <f>IF(OR($A250="",BI$136=""),"",IFERROR(COUNTIFS('Employee Mapping'!$J$10:$J$2009,$A250,'Employee Mapping'!$K$10:$K$2009,BI$134,'Employee Mapping'!$L$10:$L$2009,BI$136)/COUNTA('Employee Mapping'!$G$10:$G$2009),""))</f>
        <v/>
      </c>
      <c r="BJ250" s="57">
        <f>IF(OR($A250="",BJ$136=""),"",IFERROR(COUNTIFS('Employee Mapping'!$J$10:$J$2009,$A250,'Employee Mapping'!$K$10:$K$2009,BJ$134,'Employee Mapping'!$L$10:$L$2009,BJ$136)/COUNTA('Employee Mapping'!$G$10:$G$2009),""))</f>
        <v/>
      </c>
      <c r="BK250" s="57">
        <f>IF(OR($A250="",BK$136=""),"",IFERROR(COUNTIFS('Employee Mapping'!$J$10:$J$2009,$A250,'Employee Mapping'!$K$10:$K$2009,BK$134,'Employee Mapping'!$L$10:$L$2009,BK$136)/COUNTA('Employee Mapping'!$G$10:$G$2009),""))</f>
        <v/>
      </c>
      <c r="BL250" s="57">
        <f>IF(OR($A250="",BL$136=""),"",IFERROR(COUNTIFS('Employee Mapping'!$J$10:$J$2009,$A250,'Employee Mapping'!$K$10:$K$2009,BL$134,'Employee Mapping'!$L$10:$L$2009,BL$136)/COUNTA('Employee Mapping'!$G$10:$G$2009),""))</f>
        <v/>
      </c>
      <c r="BM250" s="57">
        <f>IF(OR($A250="",BM$136=""),"",IFERROR(COUNTIFS('Employee Mapping'!$J$10:$J$2009,$A250,'Employee Mapping'!$K$10:$K$2009,BM$134,'Employee Mapping'!$L$10:$L$2009,BM$136)/COUNTA('Employee Mapping'!$G$10:$G$2009),""))</f>
        <v/>
      </c>
      <c r="BN250" s="57">
        <f>IF(OR($A250="",BN$136=""),"",IFERROR(COUNTIFS('Employee Mapping'!$J$10:$J$2009,$A250,'Employee Mapping'!$K$10:$K$2009,BN$134,'Employee Mapping'!$L$10:$L$2009,BN$136)/COUNTA('Employee Mapping'!$G$10:$G$2009),""))</f>
        <v/>
      </c>
      <c r="BO250" s="57">
        <f>IF(OR($A250="",BO$136=""),"",IFERROR(COUNTIFS('Employee Mapping'!$J$10:$J$2009,$A250,'Employee Mapping'!$K$10:$K$2009,BO$134,'Employee Mapping'!$L$10:$L$2009,BO$136)/COUNTA('Employee Mapping'!$G$10:$G$2009),""))</f>
        <v/>
      </c>
      <c r="BP250" s="57">
        <f>IF(OR($A250="",BP$136=""),"",IFERROR(COUNTIFS('Employee Mapping'!$J$10:$J$2009,$A250,'Employee Mapping'!$K$10:$K$2009,BP$134,'Employee Mapping'!$L$10:$L$2009,BP$136)/COUNTA('Employee Mapping'!$G$10:$G$2009),""))</f>
        <v/>
      </c>
      <c r="BQ250" s="57">
        <f>IF(OR($A250="",BQ$136=""),"",IFERROR(COUNTIFS('Employee Mapping'!$J$10:$J$2009,$A250,'Employee Mapping'!$K$10:$K$2009,BQ$134,'Employee Mapping'!$L$10:$L$2009,BQ$136)/COUNTA('Employee Mapping'!$G$10:$G$2009),""))</f>
        <v/>
      </c>
      <c r="BR250" s="57">
        <f>IF(OR($A250="",BR$136=""),"",IFERROR(COUNTIFS('Employee Mapping'!$J$10:$J$2009,$A250,'Employee Mapping'!$K$10:$K$2009,BR$134,'Employee Mapping'!$L$10:$L$2009,BR$136)/COUNTA('Employee Mapping'!$G$10:$G$2009),""))</f>
        <v/>
      </c>
      <c r="BS250" s="57">
        <f>IF(OR($A250="",BS$136=""),"",IFERROR(COUNTIFS('Employee Mapping'!$J$10:$J$2009,$A250,'Employee Mapping'!$K$10:$K$2009,BS$134,'Employee Mapping'!$L$10:$L$2009,BS$136)/COUNTA('Employee Mapping'!$G$10:$G$2009),""))</f>
        <v/>
      </c>
      <c r="BT250" s="57">
        <f>IF(OR($A250="",BT$136=""),"",IFERROR(COUNTIFS('Employee Mapping'!$J$10:$J$2009,$A250,'Employee Mapping'!$K$10:$K$2009,BT$134,'Employee Mapping'!$L$10:$L$2009,BT$136)/COUNTA('Employee Mapping'!$G$10:$G$2009),""))</f>
        <v/>
      </c>
      <c r="BU250" s="57">
        <f>IF(OR($A250="",BU$136=""),"",IFERROR(COUNTIFS('Employee Mapping'!$J$10:$J$2009,$A250,'Employee Mapping'!$K$10:$K$2009,BU$134,'Employee Mapping'!$L$10:$L$2009,BU$136)/COUNTA('Employee Mapping'!$G$10:$G$2009),""))</f>
        <v/>
      </c>
      <c r="BV250" s="57">
        <f>IF(OR($A250="",BV$136=""),"",IFERROR(COUNTIFS('Employee Mapping'!$J$10:$J$2009,$A250,'Employee Mapping'!$K$10:$K$2009,BV$134,'Employee Mapping'!$L$10:$L$2009,BV$136)/COUNTA('Employee Mapping'!$G$10:$G$2009),""))</f>
        <v/>
      </c>
      <c r="BW250" s="57">
        <f>IF(OR($A250="",BW$136=""),"",IFERROR(COUNTIFS('Employee Mapping'!$J$10:$J$2009,$A250,'Employee Mapping'!$K$10:$K$2009,BW$134,'Employee Mapping'!$L$10:$L$2009,BW$136)/COUNTA('Employee Mapping'!$G$10:$G$2009),""))</f>
        <v/>
      </c>
      <c r="BX250" s="57">
        <f>IF(OR($A250="",BX$136=""),"",IFERROR(COUNTIFS('Employee Mapping'!$J$10:$J$2009,$A250,'Employee Mapping'!$K$10:$K$2009,BX$134,'Employee Mapping'!$L$10:$L$2009,BX$136)/COUNTA('Employee Mapping'!$G$10:$G$2009),""))</f>
        <v/>
      </c>
      <c r="BY250" s="57">
        <f>IF(OR($A250="",BY$136=""),"",IFERROR(COUNTIFS('Employee Mapping'!$J$10:$J$2009,$A250,'Employee Mapping'!$K$10:$K$2009,BY$134,'Employee Mapping'!$L$10:$L$2009,BY$136)/COUNTA('Employee Mapping'!$G$10:$G$2009),""))</f>
        <v/>
      </c>
      <c r="BZ250" s="57">
        <f>IF(OR($A250="",BZ$136=""),"",IFERROR(COUNTIFS('Employee Mapping'!$J$10:$J$2009,$A250,'Employee Mapping'!$K$10:$K$2009,BZ$134,'Employee Mapping'!$L$10:$L$2009,BZ$136)/COUNTA('Employee Mapping'!$G$10:$G$2009),""))</f>
        <v/>
      </c>
      <c r="CA250" s="57">
        <f>IF(OR($A250="",CA$136=""),"",IFERROR(COUNTIFS('Employee Mapping'!$J$10:$J$2009,$A250,'Employee Mapping'!$K$10:$K$2009,CA$134,'Employee Mapping'!$L$10:$L$2009,CA$136)/COUNTA('Employee Mapping'!$G$10:$G$2009),""))</f>
        <v/>
      </c>
      <c r="CB250" s="57">
        <f>IF(OR($A250="",CB$136=""),"",IFERROR(COUNTIFS('Employee Mapping'!$J$10:$J$2009,$A250,'Employee Mapping'!$K$10:$K$2009,CB$134,'Employee Mapping'!$L$10:$L$2009,CB$136)/COUNTA('Employee Mapping'!$G$10:$G$2009),""))</f>
        <v/>
      </c>
      <c r="CC250" s="57">
        <f>IF(OR($A250="",CC$136=""),"",IFERROR(COUNTIFS('Employee Mapping'!$J$10:$J$2009,$A250,'Employee Mapping'!$K$10:$K$2009,CC$134,'Employee Mapping'!$L$10:$L$2009,CC$136)/COUNTA('Employee Mapping'!$G$10:$G$2009),""))</f>
        <v/>
      </c>
      <c r="CD250" s="57">
        <f>IF(OR($A250="",CD$136=""),"",IFERROR(COUNTIFS('Employee Mapping'!$J$10:$J$2009,$A250,'Employee Mapping'!$K$10:$K$2009,CD$134,'Employee Mapping'!$L$10:$L$2009,CD$136)/COUNTA('Employee Mapping'!$G$10:$G$2009),""))</f>
        <v/>
      </c>
      <c r="CE250" s="57">
        <f>IF(OR($A250="",CE$136=""),"",IFERROR(COUNTIFS('Employee Mapping'!$J$10:$J$2009,$A250,'Employee Mapping'!$K$10:$K$2009,CE$134,'Employee Mapping'!$L$10:$L$2009,CE$136)/COUNTA('Employee Mapping'!$G$10:$G$2009),""))</f>
        <v/>
      </c>
      <c r="CF250" s="57">
        <f>IF(OR($A250="",CF$136=""),"",IFERROR(COUNTIFS('Employee Mapping'!$J$10:$J$2009,$A250,'Employee Mapping'!$K$10:$K$2009,CF$134,'Employee Mapping'!$L$10:$L$2009,CF$136)/COUNTA('Employee Mapping'!$G$10:$G$2009),""))</f>
        <v/>
      </c>
      <c r="CG250" s="57">
        <f>IF(OR($A250="",CG$136=""),"",IFERROR(COUNTIFS('Employee Mapping'!$J$10:$J$2009,$A250,'Employee Mapping'!$K$10:$K$2009,CG$134,'Employee Mapping'!$L$10:$L$2009,CG$136)/COUNTA('Employee Mapping'!$G$10:$G$2009),""))</f>
        <v/>
      </c>
      <c r="CH250" s="57">
        <f>IF(OR($A250="",CH$136=""),"",IFERROR(COUNTIFS('Employee Mapping'!$J$10:$J$2009,$A250,'Employee Mapping'!$K$10:$K$2009,CH$134,'Employee Mapping'!$L$10:$L$2009,CH$136)/COUNTA('Employee Mapping'!$G$10:$G$2009),""))</f>
        <v/>
      </c>
      <c r="CI250" s="57">
        <f>IF(OR($A250="",CI$136=""),"",IFERROR(COUNTIFS('Employee Mapping'!$J$10:$J$2009,$A250,'Employee Mapping'!$K$10:$K$2009,CI$134,'Employee Mapping'!$L$10:$L$2009,CI$136)/COUNTA('Employee Mapping'!$G$10:$G$2009),""))</f>
        <v/>
      </c>
      <c r="CJ250" s="57">
        <f>IF(OR($A250="",CJ$136=""),"",IFERROR(COUNTIFS('Employee Mapping'!$J$10:$J$2009,$A250,'Employee Mapping'!$K$10:$K$2009,CJ$134,'Employee Mapping'!$L$10:$L$2009,CJ$136)/COUNTA('Employee Mapping'!$G$10:$G$2009),""))</f>
        <v/>
      </c>
      <c r="CK250" s="57">
        <f>IF(OR($A250="",CK$136=""),"",IFERROR(COUNTIFS('Employee Mapping'!$J$10:$J$2009,$A250,'Employee Mapping'!$K$10:$K$2009,CK$134,'Employee Mapping'!$L$10:$L$2009,CK$136)/COUNTA('Employee Mapping'!$G$10:$G$2009),""))</f>
        <v/>
      </c>
      <c r="CL250" s="57">
        <f>IF(OR($A250="",CL$136=""),"",IFERROR(COUNTIFS('Employee Mapping'!$J$10:$J$2009,$A250,'Employee Mapping'!$K$10:$K$2009,CL$134,'Employee Mapping'!$L$10:$L$2009,CL$136)/COUNTA('Employee Mapping'!$G$10:$G$2009),""))</f>
        <v/>
      </c>
      <c r="CM250" s="57">
        <f>IF(OR($A250="",CM$136=""),"",IFERROR(COUNTIFS('Employee Mapping'!$J$10:$J$2009,$A250,'Employee Mapping'!$K$10:$K$2009,CM$134,'Employee Mapping'!$L$10:$L$2009,CM$136)/COUNTA('Employee Mapping'!$G$10:$G$2009),""))</f>
        <v/>
      </c>
      <c r="CN250" s="57">
        <f>IF(OR($A250="",CN$136=""),"",IFERROR(COUNTIFS('Employee Mapping'!$J$10:$J$2009,$A250,'Employee Mapping'!$K$10:$K$2009,CN$134,'Employee Mapping'!$L$10:$L$2009,CN$136)/COUNTA('Employee Mapping'!$G$10:$G$2009),""))</f>
        <v/>
      </c>
      <c r="CO250" s="57">
        <f>IF(OR($A250="",CO$136=""),"",IFERROR(COUNTIFS('Employee Mapping'!$J$10:$J$2009,$A250,'Employee Mapping'!$K$10:$K$2009,CO$134,'Employee Mapping'!$L$10:$L$2009,CO$136)/COUNTA('Employee Mapping'!$G$10:$G$2009),""))</f>
        <v/>
      </c>
      <c r="CP250" s="57">
        <f>IF(OR($A250="",CP$136=""),"",IFERROR(COUNTIFS('Employee Mapping'!$J$10:$J$2009,$A250,'Employee Mapping'!$K$10:$K$2009,CP$134,'Employee Mapping'!$L$10:$L$2009,CP$136)/COUNTA('Employee Mapping'!$G$10:$G$2009),""))</f>
        <v/>
      </c>
      <c r="CQ250" s="57">
        <f>IF(OR($A250="",CQ$136=""),"",IFERROR(COUNTIFS('Employee Mapping'!$J$10:$J$2009,$A250,'Employee Mapping'!$K$10:$K$2009,CQ$134,'Employee Mapping'!$L$10:$L$2009,CQ$136)/COUNTA('Employee Mapping'!$G$10:$G$2009),""))</f>
        <v/>
      </c>
      <c r="CR250" s="57">
        <f>IF(OR($A250="",CR$136=""),"",IFERROR(COUNTIFS('Employee Mapping'!$J$10:$J$2009,$A250,'Employee Mapping'!$K$10:$K$2009,CR$134,'Employee Mapping'!$L$10:$L$2009,CR$136)/COUNTA('Employee Mapping'!$G$10:$G$2009),""))</f>
        <v/>
      </c>
      <c r="CS250" s="57">
        <f>IF(OR($A250="",CS$136=""),"",IFERROR(COUNTIFS('Employee Mapping'!$J$10:$J$2009,$A250,'Employee Mapping'!$K$10:$K$2009,CS$134,'Employee Mapping'!$L$10:$L$2009,CS$136)/COUNTA('Employee Mapping'!$G$10:$G$2009),""))</f>
        <v/>
      </c>
      <c r="CT250" s="57">
        <f>IF(OR($A250="",CT$136=""),"",IFERROR(COUNTIFS('Employee Mapping'!$J$10:$J$2009,$A250,'Employee Mapping'!$K$10:$K$2009,CT$134,'Employee Mapping'!$L$10:$L$2009,CT$136)/COUNTA('Employee Mapping'!$G$10:$G$2009),""))</f>
        <v/>
      </c>
      <c r="CU250" s="58">
        <f>IF($A250="","",SUM(C250:CT250))</f>
        <v/>
      </c>
    </row>
    <row r="251">
      <c r="A251">
        <f>IF(SETUP!$C262="","",SETUP!$C262)</f>
        <v/>
      </c>
      <c r="B251" s="9">
        <f>IF(SETUP!$C262="","",SETUP!$B262&amp;" / "&amp;SETUP!$D262)</f>
        <v/>
      </c>
      <c r="C251" s="57">
        <f>IF(OR($A251="",C$136=""),"",IFERROR(COUNTIFS('Employee Mapping'!$J$10:$J$2009,$A251,'Employee Mapping'!$K$10:$K$2009,C$134,'Employee Mapping'!$L$10:$L$2009,C$136)/COUNTA('Employee Mapping'!$G$10:$G$2009),""))</f>
        <v/>
      </c>
      <c r="D251" s="57">
        <f>IF(OR($A251="",D$136=""),"",IFERROR(COUNTIFS('Employee Mapping'!$J$10:$J$2009,$A251,'Employee Mapping'!$K$10:$K$2009,D$134,'Employee Mapping'!$L$10:$L$2009,D$136)/COUNTA('Employee Mapping'!$G$10:$G$2009),""))</f>
        <v/>
      </c>
      <c r="E251" s="57">
        <f>IF(OR($A251="",E$136=""),"",IFERROR(COUNTIFS('Employee Mapping'!$J$10:$J$2009,$A251,'Employee Mapping'!$K$10:$K$2009,E$134,'Employee Mapping'!$L$10:$L$2009,E$136)/COUNTA('Employee Mapping'!$G$10:$G$2009),""))</f>
        <v/>
      </c>
      <c r="F251" s="57">
        <f>IF(OR($A251="",F$136=""),"",IFERROR(COUNTIFS('Employee Mapping'!$J$10:$J$2009,$A251,'Employee Mapping'!$K$10:$K$2009,F$134,'Employee Mapping'!$L$10:$L$2009,F$136)/COUNTA('Employee Mapping'!$G$10:$G$2009),""))</f>
        <v/>
      </c>
      <c r="G251" s="57">
        <f>IF(OR($A251="",G$136=""),"",IFERROR(COUNTIFS('Employee Mapping'!$J$10:$J$2009,$A251,'Employee Mapping'!$K$10:$K$2009,G$134,'Employee Mapping'!$L$10:$L$2009,G$136)/COUNTA('Employee Mapping'!$G$10:$G$2009),""))</f>
        <v/>
      </c>
      <c r="H251" s="57">
        <f>IF(OR($A251="",H$136=""),"",IFERROR(COUNTIFS('Employee Mapping'!$J$10:$J$2009,$A251,'Employee Mapping'!$K$10:$K$2009,H$134,'Employee Mapping'!$L$10:$L$2009,H$136)/COUNTA('Employee Mapping'!$G$10:$G$2009),""))</f>
        <v/>
      </c>
      <c r="I251" s="57">
        <f>IF(OR($A251="",I$136=""),"",IFERROR(COUNTIFS('Employee Mapping'!$J$10:$J$2009,$A251,'Employee Mapping'!$K$10:$K$2009,I$134,'Employee Mapping'!$L$10:$L$2009,I$136)/COUNTA('Employee Mapping'!$G$10:$G$2009),""))</f>
        <v/>
      </c>
      <c r="J251" s="57">
        <f>IF(OR($A251="",J$136=""),"",IFERROR(COUNTIFS('Employee Mapping'!$J$10:$J$2009,$A251,'Employee Mapping'!$K$10:$K$2009,J$134,'Employee Mapping'!$L$10:$L$2009,J$136)/COUNTA('Employee Mapping'!$G$10:$G$2009),""))</f>
        <v/>
      </c>
      <c r="K251" s="57">
        <f>IF(OR($A251="",K$136=""),"",IFERROR(COUNTIFS('Employee Mapping'!$J$10:$J$2009,$A251,'Employee Mapping'!$K$10:$K$2009,K$134,'Employee Mapping'!$L$10:$L$2009,K$136)/COUNTA('Employee Mapping'!$G$10:$G$2009),""))</f>
        <v/>
      </c>
      <c r="L251" s="57">
        <f>IF(OR($A251="",L$136=""),"",IFERROR(COUNTIFS('Employee Mapping'!$J$10:$J$2009,$A251,'Employee Mapping'!$K$10:$K$2009,L$134,'Employee Mapping'!$L$10:$L$2009,L$136)/COUNTA('Employee Mapping'!$G$10:$G$2009),""))</f>
        <v/>
      </c>
      <c r="M251" s="57">
        <f>IF(OR($A251="",M$136=""),"",IFERROR(COUNTIFS('Employee Mapping'!$J$10:$J$2009,$A251,'Employee Mapping'!$K$10:$K$2009,M$134,'Employee Mapping'!$L$10:$L$2009,M$136)/COUNTA('Employee Mapping'!$G$10:$G$2009),""))</f>
        <v/>
      </c>
      <c r="N251" s="57">
        <f>IF(OR($A251="",N$136=""),"",IFERROR(COUNTIFS('Employee Mapping'!$J$10:$J$2009,$A251,'Employee Mapping'!$K$10:$K$2009,N$134,'Employee Mapping'!$L$10:$L$2009,N$136)/COUNTA('Employee Mapping'!$G$10:$G$2009),""))</f>
        <v/>
      </c>
      <c r="O251" s="57">
        <f>IF(OR($A251="",O$136=""),"",IFERROR(COUNTIFS('Employee Mapping'!$J$10:$J$2009,$A251,'Employee Mapping'!$K$10:$K$2009,O$134,'Employee Mapping'!$L$10:$L$2009,O$136)/COUNTA('Employee Mapping'!$G$10:$G$2009),""))</f>
        <v/>
      </c>
      <c r="P251" s="57">
        <f>IF(OR($A251="",P$136=""),"",IFERROR(COUNTIFS('Employee Mapping'!$J$10:$J$2009,$A251,'Employee Mapping'!$K$10:$K$2009,P$134,'Employee Mapping'!$L$10:$L$2009,P$136)/COUNTA('Employee Mapping'!$G$10:$G$2009),""))</f>
        <v/>
      </c>
      <c r="Q251" s="57">
        <f>IF(OR($A251="",Q$136=""),"",IFERROR(COUNTIFS('Employee Mapping'!$J$10:$J$2009,$A251,'Employee Mapping'!$K$10:$K$2009,Q$134,'Employee Mapping'!$L$10:$L$2009,Q$136)/COUNTA('Employee Mapping'!$G$10:$G$2009),""))</f>
        <v/>
      </c>
      <c r="R251" s="57">
        <f>IF(OR($A251="",R$136=""),"",IFERROR(COUNTIFS('Employee Mapping'!$J$10:$J$2009,$A251,'Employee Mapping'!$K$10:$K$2009,R$134,'Employee Mapping'!$L$10:$L$2009,R$136)/COUNTA('Employee Mapping'!$G$10:$G$2009),""))</f>
        <v/>
      </c>
      <c r="S251" s="57">
        <f>IF(OR($A251="",S$136=""),"",IFERROR(COUNTIFS('Employee Mapping'!$J$10:$J$2009,$A251,'Employee Mapping'!$K$10:$K$2009,S$134,'Employee Mapping'!$L$10:$L$2009,S$136)/COUNTA('Employee Mapping'!$G$10:$G$2009),""))</f>
        <v/>
      </c>
      <c r="T251" s="57">
        <f>IF(OR($A251="",T$136=""),"",IFERROR(COUNTIFS('Employee Mapping'!$J$10:$J$2009,$A251,'Employee Mapping'!$K$10:$K$2009,T$134,'Employee Mapping'!$L$10:$L$2009,T$136)/COUNTA('Employee Mapping'!$G$10:$G$2009),""))</f>
        <v/>
      </c>
      <c r="U251" s="57">
        <f>IF(OR($A251="",U$136=""),"",IFERROR(COUNTIFS('Employee Mapping'!$J$10:$J$2009,$A251,'Employee Mapping'!$K$10:$K$2009,U$134,'Employee Mapping'!$L$10:$L$2009,U$136)/COUNTA('Employee Mapping'!$G$10:$G$2009),""))</f>
        <v/>
      </c>
      <c r="V251" s="57">
        <f>IF(OR($A251="",V$136=""),"",IFERROR(COUNTIFS('Employee Mapping'!$J$10:$J$2009,$A251,'Employee Mapping'!$K$10:$K$2009,V$134,'Employee Mapping'!$L$10:$L$2009,V$136)/COUNTA('Employee Mapping'!$G$10:$G$2009),""))</f>
        <v/>
      </c>
      <c r="W251" s="57">
        <f>IF(OR($A251="",W$136=""),"",IFERROR(COUNTIFS('Employee Mapping'!$J$10:$J$2009,$A251,'Employee Mapping'!$K$10:$K$2009,W$134,'Employee Mapping'!$L$10:$L$2009,W$136)/COUNTA('Employee Mapping'!$G$10:$G$2009),""))</f>
        <v/>
      </c>
      <c r="X251" s="57">
        <f>IF(OR($A251="",X$136=""),"",IFERROR(COUNTIFS('Employee Mapping'!$J$10:$J$2009,$A251,'Employee Mapping'!$K$10:$K$2009,X$134,'Employee Mapping'!$L$10:$L$2009,X$136)/COUNTA('Employee Mapping'!$G$10:$G$2009),""))</f>
        <v/>
      </c>
      <c r="Y251" s="57">
        <f>IF(OR($A251="",Y$136=""),"",IFERROR(COUNTIFS('Employee Mapping'!$J$10:$J$2009,$A251,'Employee Mapping'!$K$10:$K$2009,Y$134,'Employee Mapping'!$L$10:$L$2009,Y$136)/COUNTA('Employee Mapping'!$G$10:$G$2009),""))</f>
        <v/>
      </c>
      <c r="Z251" s="57">
        <f>IF(OR($A251="",Z$136=""),"",IFERROR(COUNTIFS('Employee Mapping'!$J$10:$J$2009,$A251,'Employee Mapping'!$K$10:$K$2009,Z$134,'Employee Mapping'!$L$10:$L$2009,Z$136)/COUNTA('Employee Mapping'!$G$10:$G$2009),""))</f>
        <v/>
      </c>
      <c r="AA251" s="57">
        <f>IF(OR($A251="",AA$136=""),"",IFERROR(COUNTIFS('Employee Mapping'!$J$10:$J$2009,$A251,'Employee Mapping'!$K$10:$K$2009,AA$134,'Employee Mapping'!$L$10:$L$2009,AA$136)/COUNTA('Employee Mapping'!$G$10:$G$2009),""))</f>
        <v/>
      </c>
      <c r="AB251" s="57">
        <f>IF(OR($A251="",AB$136=""),"",IFERROR(COUNTIFS('Employee Mapping'!$J$10:$J$2009,$A251,'Employee Mapping'!$K$10:$K$2009,AB$134,'Employee Mapping'!$L$10:$L$2009,AB$136)/COUNTA('Employee Mapping'!$G$10:$G$2009),""))</f>
        <v/>
      </c>
      <c r="AC251" s="57">
        <f>IF(OR($A251="",AC$136=""),"",IFERROR(COUNTIFS('Employee Mapping'!$J$10:$J$2009,$A251,'Employee Mapping'!$K$10:$K$2009,AC$134,'Employee Mapping'!$L$10:$L$2009,AC$136)/COUNTA('Employee Mapping'!$G$10:$G$2009),""))</f>
        <v/>
      </c>
      <c r="AD251" s="57">
        <f>IF(OR($A251="",AD$136=""),"",IFERROR(COUNTIFS('Employee Mapping'!$J$10:$J$2009,$A251,'Employee Mapping'!$K$10:$K$2009,AD$134,'Employee Mapping'!$L$10:$L$2009,AD$136)/COUNTA('Employee Mapping'!$G$10:$G$2009),""))</f>
        <v/>
      </c>
      <c r="AE251" s="57">
        <f>IF(OR($A251="",AE$136=""),"",IFERROR(COUNTIFS('Employee Mapping'!$J$10:$J$2009,$A251,'Employee Mapping'!$K$10:$K$2009,AE$134,'Employee Mapping'!$L$10:$L$2009,AE$136)/COUNTA('Employee Mapping'!$G$10:$G$2009),""))</f>
        <v/>
      </c>
      <c r="AF251" s="57">
        <f>IF(OR($A251="",AF$136=""),"",IFERROR(COUNTIFS('Employee Mapping'!$J$10:$J$2009,$A251,'Employee Mapping'!$K$10:$K$2009,AF$134,'Employee Mapping'!$L$10:$L$2009,AF$136)/COUNTA('Employee Mapping'!$G$10:$G$2009),""))</f>
        <v/>
      </c>
      <c r="AG251" s="57">
        <f>IF(OR($A251="",AG$136=""),"",IFERROR(COUNTIFS('Employee Mapping'!$J$10:$J$2009,$A251,'Employee Mapping'!$K$10:$K$2009,AG$134,'Employee Mapping'!$L$10:$L$2009,AG$136)/COUNTA('Employee Mapping'!$G$10:$G$2009),""))</f>
        <v/>
      </c>
      <c r="AH251" s="57">
        <f>IF(OR($A251="",AH$136=""),"",IFERROR(COUNTIFS('Employee Mapping'!$J$10:$J$2009,$A251,'Employee Mapping'!$K$10:$K$2009,AH$134,'Employee Mapping'!$L$10:$L$2009,AH$136)/COUNTA('Employee Mapping'!$G$10:$G$2009),""))</f>
        <v/>
      </c>
      <c r="AI251" s="57">
        <f>IF(OR($A251="",AI$136=""),"",IFERROR(COUNTIFS('Employee Mapping'!$J$10:$J$2009,$A251,'Employee Mapping'!$K$10:$K$2009,AI$134,'Employee Mapping'!$L$10:$L$2009,AI$136)/COUNTA('Employee Mapping'!$G$10:$G$2009),""))</f>
        <v/>
      </c>
      <c r="AJ251" s="57">
        <f>IF(OR($A251="",AJ$136=""),"",IFERROR(COUNTIFS('Employee Mapping'!$J$10:$J$2009,$A251,'Employee Mapping'!$K$10:$K$2009,AJ$134,'Employee Mapping'!$L$10:$L$2009,AJ$136)/COUNTA('Employee Mapping'!$G$10:$G$2009),""))</f>
        <v/>
      </c>
      <c r="AK251" s="57">
        <f>IF(OR($A251="",AK$136=""),"",IFERROR(COUNTIFS('Employee Mapping'!$J$10:$J$2009,$A251,'Employee Mapping'!$K$10:$K$2009,AK$134,'Employee Mapping'!$L$10:$L$2009,AK$136)/COUNTA('Employee Mapping'!$G$10:$G$2009),""))</f>
        <v/>
      </c>
      <c r="AL251" s="57">
        <f>IF(OR($A251="",AL$136=""),"",IFERROR(COUNTIFS('Employee Mapping'!$J$10:$J$2009,$A251,'Employee Mapping'!$K$10:$K$2009,AL$134,'Employee Mapping'!$L$10:$L$2009,AL$136)/COUNTA('Employee Mapping'!$G$10:$G$2009),""))</f>
        <v/>
      </c>
      <c r="AM251" s="57">
        <f>IF(OR($A251="",AM$136=""),"",IFERROR(COUNTIFS('Employee Mapping'!$J$10:$J$2009,$A251,'Employee Mapping'!$K$10:$K$2009,AM$134,'Employee Mapping'!$L$10:$L$2009,AM$136)/COUNTA('Employee Mapping'!$G$10:$G$2009),""))</f>
        <v/>
      </c>
      <c r="AN251" s="57">
        <f>IF(OR($A251="",AN$136=""),"",IFERROR(COUNTIFS('Employee Mapping'!$J$10:$J$2009,$A251,'Employee Mapping'!$K$10:$K$2009,AN$134,'Employee Mapping'!$L$10:$L$2009,AN$136)/COUNTA('Employee Mapping'!$G$10:$G$2009),""))</f>
        <v/>
      </c>
      <c r="AO251" s="57">
        <f>IF(OR($A251="",AO$136=""),"",IFERROR(COUNTIFS('Employee Mapping'!$J$10:$J$2009,$A251,'Employee Mapping'!$K$10:$K$2009,AO$134,'Employee Mapping'!$L$10:$L$2009,AO$136)/COUNTA('Employee Mapping'!$G$10:$G$2009),""))</f>
        <v/>
      </c>
      <c r="AP251" s="57">
        <f>IF(OR($A251="",AP$136=""),"",IFERROR(COUNTIFS('Employee Mapping'!$J$10:$J$2009,$A251,'Employee Mapping'!$K$10:$K$2009,AP$134,'Employee Mapping'!$L$10:$L$2009,AP$136)/COUNTA('Employee Mapping'!$G$10:$G$2009),""))</f>
        <v/>
      </c>
      <c r="AQ251" s="57">
        <f>IF(OR($A251="",AQ$136=""),"",IFERROR(COUNTIFS('Employee Mapping'!$J$10:$J$2009,$A251,'Employee Mapping'!$K$10:$K$2009,AQ$134,'Employee Mapping'!$L$10:$L$2009,AQ$136)/COUNTA('Employee Mapping'!$G$10:$G$2009),""))</f>
        <v/>
      </c>
      <c r="AR251" s="57">
        <f>IF(OR($A251="",AR$136=""),"",IFERROR(COUNTIFS('Employee Mapping'!$J$10:$J$2009,$A251,'Employee Mapping'!$K$10:$K$2009,AR$134,'Employee Mapping'!$L$10:$L$2009,AR$136)/COUNTA('Employee Mapping'!$G$10:$G$2009),""))</f>
        <v/>
      </c>
      <c r="AS251" s="57">
        <f>IF(OR($A251="",AS$136=""),"",IFERROR(COUNTIFS('Employee Mapping'!$J$10:$J$2009,$A251,'Employee Mapping'!$K$10:$K$2009,AS$134,'Employee Mapping'!$L$10:$L$2009,AS$136)/COUNTA('Employee Mapping'!$G$10:$G$2009),""))</f>
        <v/>
      </c>
      <c r="AT251" s="57">
        <f>IF(OR($A251="",AT$136=""),"",IFERROR(COUNTIFS('Employee Mapping'!$J$10:$J$2009,$A251,'Employee Mapping'!$K$10:$K$2009,AT$134,'Employee Mapping'!$L$10:$L$2009,AT$136)/COUNTA('Employee Mapping'!$G$10:$G$2009),""))</f>
        <v/>
      </c>
      <c r="AU251" s="57">
        <f>IF(OR($A251="",AU$136=""),"",IFERROR(COUNTIFS('Employee Mapping'!$J$10:$J$2009,$A251,'Employee Mapping'!$K$10:$K$2009,AU$134,'Employee Mapping'!$L$10:$L$2009,AU$136)/COUNTA('Employee Mapping'!$G$10:$G$2009),""))</f>
        <v/>
      </c>
      <c r="AV251" s="57">
        <f>IF(OR($A251="",AV$136=""),"",IFERROR(COUNTIFS('Employee Mapping'!$J$10:$J$2009,$A251,'Employee Mapping'!$K$10:$K$2009,AV$134,'Employee Mapping'!$L$10:$L$2009,AV$136)/COUNTA('Employee Mapping'!$G$10:$G$2009),""))</f>
        <v/>
      </c>
      <c r="AW251" s="57">
        <f>IF(OR($A251="",AW$136=""),"",IFERROR(COUNTIFS('Employee Mapping'!$J$10:$J$2009,$A251,'Employee Mapping'!$K$10:$K$2009,AW$134,'Employee Mapping'!$L$10:$L$2009,AW$136)/COUNTA('Employee Mapping'!$G$10:$G$2009),""))</f>
        <v/>
      </c>
      <c r="AX251" s="57">
        <f>IF(OR($A251="",AX$136=""),"",IFERROR(COUNTIFS('Employee Mapping'!$J$10:$J$2009,$A251,'Employee Mapping'!$K$10:$K$2009,AX$134,'Employee Mapping'!$L$10:$L$2009,AX$136)/COUNTA('Employee Mapping'!$G$10:$G$2009),""))</f>
        <v/>
      </c>
      <c r="AY251" s="57">
        <f>IF(OR($A251="",AY$136=""),"",IFERROR(COUNTIFS('Employee Mapping'!$J$10:$J$2009,$A251,'Employee Mapping'!$K$10:$K$2009,AY$134,'Employee Mapping'!$L$10:$L$2009,AY$136)/COUNTA('Employee Mapping'!$G$10:$G$2009),""))</f>
        <v/>
      </c>
      <c r="AZ251" s="57">
        <f>IF(OR($A251="",AZ$136=""),"",IFERROR(COUNTIFS('Employee Mapping'!$J$10:$J$2009,$A251,'Employee Mapping'!$K$10:$K$2009,AZ$134,'Employee Mapping'!$L$10:$L$2009,AZ$136)/COUNTA('Employee Mapping'!$G$10:$G$2009),""))</f>
        <v/>
      </c>
      <c r="BA251" s="57">
        <f>IF(OR($A251="",BA$136=""),"",IFERROR(COUNTIFS('Employee Mapping'!$J$10:$J$2009,$A251,'Employee Mapping'!$K$10:$K$2009,BA$134,'Employee Mapping'!$L$10:$L$2009,BA$136)/COUNTA('Employee Mapping'!$G$10:$G$2009),""))</f>
        <v/>
      </c>
      <c r="BB251" s="57">
        <f>IF(OR($A251="",BB$136=""),"",IFERROR(COUNTIFS('Employee Mapping'!$J$10:$J$2009,$A251,'Employee Mapping'!$K$10:$K$2009,BB$134,'Employee Mapping'!$L$10:$L$2009,BB$136)/COUNTA('Employee Mapping'!$G$10:$G$2009),""))</f>
        <v/>
      </c>
      <c r="BC251" s="57">
        <f>IF(OR($A251="",BC$136=""),"",IFERROR(COUNTIFS('Employee Mapping'!$J$10:$J$2009,$A251,'Employee Mapping'!$K$10:$K$2009,BC$134,'Employee Mapping'!$L$10:$L$2009,BC$136)/COUNTA('Employee Mapping'!$G$10:$G$2009),""))</f>
        <v/>
      </c>
      <c r="BD251" s="57">
        <f>IF(OR($A251="",BD$136=""),"",IFERROR(COUNTIFS('Employee Mapping'!$J$10:$J$2009,$A251,'Employee Mapping'!$K$10:$K$2009,BD$134,'Employee Mapping'!$L$10:$L$2009,BD$136)/COUNTA('Employee Mapping'!$G$10:$G$2009),""))</f>
        <v/>
      </c>
      <c r="BE251" s="57">
        <f>IF(OR($A251="",BE$136=""),"",IFERROR(COUNTIFS('Employee Mapping'!$J$10:$J$2009,$A251,'Employee Mapping'!$K$10:$K$2009,BE$134,'Employee Mapping'!$L$10:$L$2009,BE$136)/COUNTA('Employee Mapping'!$G$10:$G$2009),""))</f>
        <v/>
      </c>
      <c r="BF251" s="57">
        <f>IF(OR($A251="",BF$136=""),"",IFERROR(COUNTIFS('Employee Mapping'!$J$10:$J$2009,$A251,'Employee Mapping'!$K$10:$K$2009,BF$134,'Employee Mapping'!$L$10:$L$2009,BF$136)/COUNTA('Employee Mapping'!$G$10:$G$2009),""))</f>
        <v/>
      </c>
      <c r="BG251" s="57">
        <f>IF(OR($A251="",BG$136=""),"",IFERROR(COUNTIFS('Employee Mapping'!$J$10:$J$2009,$A251,'Employee Mapping'!$K$10:$K$2009,BG$134,'Employee Mapping'!$L$10:$L$2009,BG$136)/COUNTA('Employee Mapping'!$G$10:$G$2009),""))</f>
        <v/>
      </c>
      <c r="BH251" s="57">
        <f>IF(OR($A251="",BH$136=""),"",IFERROR(COUNTIFS('Employee Mapping'!$J$10:$J$2009,$A251,'Employee Mapping'!$K$10:$K$2009,BH$134,'Employee Mapping'!$L$10:$L$2009,BH$136)/COUNTA('Employee Mapping'!$G$10:$G$2009),""))</f>
        <v/>
      </c>
      <c r="BI251" s="57">
        <f>IF(OR($A251="",BI$136=""),"",IFERROR(COUNTIFS('Employee Mapping'!$J$10:$J$2009,$A251,'Employee Mapping'!$K$10:$K$2009,BI$134,'Employee Mapping'!$L$10:$L$2009,BI$136)/COUNTA('Employee Mapping'!$G$10:$G$2009),""))</f>
        <v/>
      </c>
      <c r="BJ251" s="57">
        <f>IF(OR($A251="",BJ$136=""),"",IFERROR(COUNTIFS('Employee Mapping'!$J$10:$J$2009,$A251,'Employee Mapping'!$K$10:$K$2009,BJ$134,'Employee Mapping'!$L$10:$L$2009,BJ$136)/COUNTA('Employee Mapping'!$G$10:$G$2009),""))</f>
        <v/>
      </c>
      <c r="BK251" s="57">
        <f>IF(OR($A251="",BK$136=""),"",IFERROR(COUNTIFS('Employee Mapping'!$J$10:$J$2009,$A251,'Employee Mapping'!$K$10:$K$2009,BK$134,'Employee Mapping'!$L$10:$L$2009,BK$136)/COUNTA('Employee Mapping'!$G$10:$G$2009),""))</f>
        <v/>
      </c>
      <c r="BL251" s="57">
        <f>IF(OR($A251="",BL$136=""),"",IFERROR(COUNTIFS('Employee Mapping'!$J$10:$J$2009,$A251,'Employee Mapping'!$K$10:$K$2009,BL$134,'Employee Mapping'!$L$10:$L$2009,BL$136)/COUNTA('Employee Mapping'!$G$10:$G$2009),""))</f>
        <v/>
      </c>
      <c r="BM251" s="57">
        <f>IF(OR($A251="",BM$136=""),"",IFERROR(COUNTIFS('Employee Mapping'!$J$10:$J$2009,$A251,'Employee Mapping'!$K$10:$K$2009,BM$134,'Employee Mapping'!$L$10:$L$2009,BM$136)/COUNTA('Employee Mapping'!$G$10:$G$2009),""))</f>
        <v/>
      </c>
      <c r="BN251" s="57">
        <f>IF(OR($A251="",BN$136=""),"",IFERROR(COUNTIFS('Employee Mapping'!$J$10:$J$2009,$A251,'Employee Mapping'!$K$10:$K$2009,BN$134,'Employee Mapping'!$L$10:$L$2009,BN$136)/COUNTA('Employee Mapping'!$G$10:$G$2009),""))</f>
        <v/>
      </c>
      <c r="BO251" s="57">
        <f>IF(OR($A251="",BO$136=""),"",IFERROR(COUNTIFS('Employee Mapping'!$J$10:$J$2009,$A251,'Employee Mapping'!$K$10:$K$2009,BO$134,'Employee Mapping'!$L$10:$L$2009,BO$136)/COUNTA('Employee Mapping'!$G$10:$G$2009),""))</f>
        <v/>
      </c>
      <c r="BP251" s="57">
        <f>IF(OR($A251="",BP$136=""),"",IFERROR(COUNTIFS('Employee Mapping'!$J$10:$J$2009,$A251,'Employee Mapping'!$K$10:$K$2009,BP$134,'Employee Mapping'!$L$10:$L$2009,BP$136)/COUNTA('Employee Mapping'!$G$10:$G$2009),""))</f>
        <v/>
      </c>
      <c r="BQ251" s="57">
        <f>IF(OR($A251="",BQ$136=""),"",IFERROR(COUNTIFS('Employee Mapping'!$J$10:$J$2009,$A251,'Employee Mapping'!$K$10:$K$2009,BQ$134,'Employee Mapping'!$L$10:$L$2009,BQ$136)/COUNTA('Employee Mapping'!$G$10:$G$2009),""))</f>
        <v/>
      </c>
      <c r="BR251" s="57">
        <f>IF(OR($A251="",BR$136=""),"",IFERROR(COUNTIFS('Employee Mapping'!$J$10:$J$2009,$A251,'Employee Mapping'!$K$10:$K$2009,BR$134,'Employee Mapping'!$L$10:$L$2009,BR$136)/COUNTA('Employee Mapping'!$G$10:$G$2009),""))</f>
        <v/>
      </c>
      <c r="BS251" s="57">
        <f>IF(OR($A251="",BS$136=""),"",IFERROR(COUNTIFS('Employee Mapping'!$J$10:$J$2009,$A251,'Employee Mapping'!$K$10:$K$2009,BS$134,'Employee Mapping'!$L$10:$L$2009,BS$136)/COUNTA('Employee Mapping'!$G$10:$G$2009),""))</f>
        <v/>
      </c>
      <c r="BT251" s="57">
        <f>IF(OR($A251="",BT$136=""),"",IFERROR(COUNTIFS('Employee Mapping'!$J$10:$J$2009,$A251,'Employee Mapping'!$K$10:$K$2009,BT$134,'Employee Mapping'!$L$10:$L$2009,BT$136)/COUNTA('Employee Mapping'!$G$10:$G$2009),""))</f>
        <v/>
      </c>
      <c r="BU251" s="57">
        <f>IF(OR($A251="",BU$136=""),"",IFERROR(COUNTIFS('Employee Mapping'!$J$10:$J$2009,$A251,'Employee Mapping'!$K$10:$K$2009,BU$134,'Employee Mapping'!$L$10:$L$2009,BU$136)/COUNTA('Employee Mapping'!$G$10:$G$2009),""))</f>
        <v/>
      </c>
      <c r="BV251" s="57">
        <f>IF(OR($A251="",BV$136=""),"",IFERROR(COUNTIFS('Employee Mapping'!$J$10:$J$2009,$A251,'Employee Mapping'!$K$10:$K$2009,BV$134,'Employee Mapping'!$L$10:$L$2009,BV$136)/COUNTA('Employee Mapping'!$G$10:$G$2009),""))</f>
        <v/>
      </c>
      <c r="BW251" s="57">
        <f>IF(OR($A251="",BW$136=""),"",IFERROR(COUNTIFS('Employee Mapping'!$J$10:$J$2009,$A251,'Employee Mapping'!$K$10:$K$2009,BW$134,'Employee Mapping'!$L$10:$L$2009,BW$136)/COUNTA('Employee Mapping'!$G$10:$G$2009),""))</f>
        <v/>
      </c>
      <c r="BX251" s="57">
        <f>IF(OR($A251="",BX$136=""),"",IFERROR(COUNTIFS('Employee Mapping'!$J$10:$J$2009,$A251,'Employee Mapping'!$K$10:$K$2009,BX$134,'Employee Mapping'!$L$10:$L$2009,BX$136)/COUNTA('Employee Mapping'!$G$10:$G$2009),""))</f>
        <v/>
      </c>
      <c r="BY251" s="57">
        <f>IF(OR($A251="",BY$136=""),"",IFERROR(COUNTIFS('Employee Mapping'!$J$10:$J$2009,$A251,'Employee Mapping'!$K$10:$K$2009,BY$134,'Employee Mapping'!$L$10:$L$2009,BY$136)/COUNTA('Employee Mapping'!$G$10:$G$2009),""))</f>
        <v/>
      </c>
      <c r="BZ251" s="57">
        <f>IF(OR($A251="",BZ$136=""),"",IFERROR(COUNTIFS('Employee Mapping'!$J$10:$J$2009,$A251,'Employee Mapping'!$K$10:$K$2009,BZ$134,'Employee Mapping'!$L$10:$L$2009,BZ$136)/COUNTA('Employee Mapping'!$G$10:$G$2009),""))</f>
        <v/>
      </c>
      <c r="CA251" s="57">
        <f>IF(OR($A251="",CA$136=""),"",IFERROR(COUNTIFS('Employee Mapping'!$J$10:$J$2009,$A251,'Employee Mapping'!$K$10:$K$2009,CA$134,'Employee Mapping'!$L$10:$L$2009,CA$136)/COUNTA('Employee Mapping'!$G$10:$G$2009),""))</f>
        <v/>
      </c>
      <c r="CB251" s="57">
        <f>IF(OR($A251="",CB$136=""),"",IFERROR(COUNTIFS('Employee Mapping'!$J$10:$J$2009,$A251,'Employee Mapping'!$K$10:$K$2009,CB$134,'Employee Mapping'!$L$10:$L$2009,CB$136)/COUNTA('Employee Mapping'!$G$10:$G$2009),""))</f>
        <v/>
      </c>
      <c r="CC251" s="57">
        <f>IF(OR($A251="",CC$136=""),"",IFERROR(COUNTIFS('Employee Mapping'!$J$10:$J$2009,$A251,'Employee Mapping'!$K$10:$K$2009,CC$134,'Employee Mapping'!$L$10:$L$2009,CC$136)/COUNTA('Employee Mapping'!$G$10:$G$2009),""))</f>
        <v/>
      </c>
      <c r="CD251" s="57">
        <f>IF(OR($A251="",CD$136=""),"",IFERROR(COUNTIFS('Employee Mapping'!$J$10:$J$2009,$A251,'Employee Mapping'!$K$10:$K$2009,CD$134,'Employee Mapping'!$L$10:$L$2009,CD$136)/COUNTA('Employee Mapping'!$G$10:$G$2009),""))</f>
        <v/>
      </c>
      <c r="CE251" s="57">
        <f>IF(OR($A251="",CE$136=""),"",IFERROR(COUNTIFS('Employee Mapping'!$J$10:$J$2009,$A251,'Employee Mapping'!$K$10:$K$2009,CE$134,'Employee Mapping'!$L$10:$L$2009,CE$136)/COUNTA('Employee Mapping'!$G$10:$G$2009),""))</f>
        <v/>
      </c>
      <c r="CF251" s="57">
        <f>IF(OR($A251="",CF$136=""),"",IFERROR(COUNTIFS('Employee Mapping'!$J$10:$J$2009,$A251,'Employee Mapping'!$K$10:$K$2009,CF$134,'Employee Mapping'!$L$10:$L$2009,CF$136)/COUNTA('Employee Mapping'!$G$10:$G$2009),""))</f>
        <v/>
      </c>
      <c r="CG251" s="57">
        <f>IF(OR($A251="",CG$136=""),"",IFERROR(COUNTIFS('Employee Mapping'!$J$10:$J$2009,$A251,'Employee Mapping'!$K$10:$K$2009,CG$134,'Employee Mapping'!$L$10:$L$2009,CG$136)/COUNTA('Employee Mapping'!$G$10:$G$2009),""))</f>
        <v/>
      </c>
      <c r="CH251" s="57">
        <f>IF(OR($A251="",CH$136=""),"",IFERROR(COUNTIFS('Employee Mapping'!$J$10:$J$2009,$A251,'Employee Mapping'!$K$10:$K$2009,CH$134,'Employee Mapping'!$L$10:$L$2009,CH$136)/COUNTA('Employee Mapping'!$G$10:$G$2009),""))</f>
        <v/>
      </c>
      <c r="CI251" s="57">
        <f>IF(OR($A251="",CI$136=""),"",IFERROR(COUNTIFS('Employee Mapping'!$J$10:$J$2009,$A251,'Employee Mapping'!$K$10:$K$2009,CI$134,'Employee Mapping'!$L$10:$L$2009,CI$136)/COUNTA('Employee Mapping'!$G$10:$G$2009),""))</f>
        <v/>
      </c>
      <c r="CJ251" s="57">
        <f>IF(OR($A251="",CJ$136=""),"",IFERROR(COUNTIFS('Employee Mapping'!$J$10:$J$2009,$A251,'Employee Mapping'!$K$10:$K$2009,CJ$134,'Employee Mapping'!$L$10:$L$2009,CJ$136)/COUNTA('Employee Mapping'!$G$10:$G$2009),""))</f>
        <v/>
      </c>
      <c r="CK251" s="57">
        <f>IF(OR($A251="",CK$136=""),"",IFERROR(COUNTIFS('Employee Mapping'!$J$10:$J$2009,$A251,'Employee Mapping'!$K$10:$K$2009,CK$134,'Employee Mapping'!$L$10:$L$2009,CK$136)/COUNTA('Employee Mapping'!$G$10:$G$2009),""))</f>
        <v/>
      </c>
      <c r="CL251" s="57">
        <f>IF(OR($A251="",CL$136=""),"",IFERROR(COUNTIFS('Employee Mapping'!$J$10:$J$2009,$A251,'Employee Mapping'!$K$10:$K$2009,CL$134,'Employee Mapping'!$L$10:$L$2009,CL$136)/COUNTA('Employee Mapping'!$G$10:$G$2009),""))</f>
        <v/>
      </c>
      <c r="CM251" s="57">
        <f>IF(OR($A251="",CM$136=""),"",IFERROR(COUNTIFS('Employee Mapping'!$J$10:$J$2009,$A251,'Employee Mapping'!$K$10:$K$2009,CM$134,'Employee Mapping'!$L$10:$L$2009,CM$136)/COUNTA('Employee Mapping'!$G$10:$G$2009),""))</f>
        <v/>
      </c>
      <c r="CN251" s="57">
        <f>IF(OR($A251="",CN$136=""),"",IFERROR(COUNTIFS('Employee Mapping'!$J$10:$J$2009,$A251,'Employee Mapping'!$K$10:$K$2009,CN$134,'Employee Mapping'!$L$10:$L$2009,CN$136)/COUNTA('Employee Mapping'!$G$10:$G$2009),""))</f>
        <v/>
      </c>
      <c r="CO251" s="57">
        <f>IF(OR($A251="",CO$136=""),"",IFERROR(COUNTIFS('Employee Mapping'!$J$10:$J$2009,$A251,'Employee Mapping'!$K$10:$K$2009,CO$134,'Employee Mapping'!$L$10:$L$2009,CO$136)/COUNTA('Employee Mapping'!$G$10:$G$2009),""))</f>
        <v/>
      </c>
      <c r="CP251" s="57">
        <f>IF(OR($A251="",CP$136=""),"",IFERROR(COUNTIFS('Employee Mapping'!$J$10:$J$2009,$A251,'Employee Mapping'!$K$10:$K$2009,CP$134,'Employee Mapping'!$L$10:$L$2009,CP$136)/COUNTA('Employee Mapping'!$G$10:$G$2009),""))</f>
        <v/>
      </c>
      <c r="CQ251" s="57">
        <f>IF(OR($A251="",CQ$136=""),"",IFERROR(COUNTIFS('Employee Mapping'!$J$10:$J$2009,$A251,'Employee Mapping'!$K$10:$K$2009,CQ$134,'Employee Mapping'!$L$10:$L$2009,CQ$136)/COUNTA('Employee Mapping'!$G$10:$G$2009),""))</f>
        <v/>
      </c>
      <c r="CR251" s="57">
        <f>IF(OR($A251="",CR$136=""),"",IFERROR(COUNTIFS('Employee Mapping'!$J$10:$J$2009,$A251,'Employee Mapping'!$K$10:$K$2009,CR$134,'Employee Mapping'!$L$10:$L$2009,CR$136)/COUNTA('Employee Mapping'!$G$10:$G$2009),""))</f>
        <v/>
      </c>
      <c r="CS251" s="57">
        <f>IF(OR($A251="",CS$136=""),"",IFERROR(COUNTIFS('Employee Mapping'!$J$10:$J$2009,$A251,'Employee Mapping'!$K$10:$K$2009,CS$134,'Employee Mapping'!$L$10:$L$2009,CS$136)/COUNTA('Employee Mapping'!$G$10:$G$2009),""))</f>
        <v/>
      </c>
      <c r="CT251" s="57">
        <f>IF(OR($A251="",CT$136=""),"",IFERROR(COUNTIFS('Employee Mapping'!$J$10:$J$2009,$A251,'Employee Mapping'!$K$10:$K$2009,CT$134,'Employee Mapping'!$L$10:$L$2009,CT$136)/COUNTA('Employee Mapping'!$G$10:$G$2009),""))</f>
        <v/>
      </c>
      <c r="CU251" s="58">
        <f>IF($A251="","",SUM(C251:CT251))</f>
        <v/>
      </c>
    </row>
    <row r="252">
      <c r="A252">
        <f>IF(SETUP!$C263="","",SETUP!$C263)</f>
        <v/>
      </c>
      <c r="B252" s="9">
        <f>IF(SETUP!$C263="","",SETUP!$B263&amp;" / "&amp;SETUP!$D263)</f>
        <v/>
      </c>
      <c r="C252" s="57">
        <f>IF(OR($A252="",C$136=""),"",IFERROR(COUNTIFS('Employee Mapping'!$J$10:$J$2009,$A252,'Employee Mapping'!$K$10:$K$2009,C$134,'Employee Mapping'!$L$10:$L$2009,C$136)/COUNTA('Employee Mapping'!$G$10:$G$2009),""))</f>
        <v/>
      </c>
      <c r="D252" s="57">
        <f>IF(OR($A252="",D$136=""),"",IFERROR(COUNTIFS('Employee Mapping'!$J$10:$J$2009,$A252,'Employee Mapping'!$K$10:$K$2009,D$134,'Employee Mapping'!$L$10:$L$2009,D$136)/COUNTA('Employee Mapping'!$G$10:$G$2009),""))</f>
        <v/>
      </c>
      <c r="E252" s="57">
        <f>IF(OR($A252="",E$136=""),"",IFERROR(COUNTIFS('Employee Mapping'!$J$10:$J$2009,$A252,'Employee Mapping'!$K$10:$K$2009,E$134,'Employee Mapping'!$L$10:$L$2009,E$136)/COUNTA('Employee Mapping'!$G$10:$G$2009),""))</f>
        <v/>
      </c>
      <c r="F252" s="57">
        <f>IF(OR($A252="",F$136=""),"",IFERROR(COUNTIFS('Employee Mapping'!$J$10:$J$2009,$A252,'Employee Mapping'!$K$10:$K$2009,F$134,'Employee Mapping'!$L$10:$L$2009,F$136)/COUNTA('Employee Mapping'!$G$10:$G$2009),""))</f>
        <v/>
      </c>
      <c r="G252" s="57">
        <f>IF(OR($A252="",G$136=""),"",IFERROR(COUNTIFS('Employee Mapping'!$J$10:$J$2009,$A252,'Employee Mapping'!$K$10:$K$2009,G$134,'Employee Mapping'!$L$10:$L$2009,G$136)/COUNTA('Employee Mapping'!$G$10:$G$2009),""))</f>
        <v/>
      </c>
      <c r="H252" s="57">
        <f>IF(OR($A252="",H$136=""),"",IFERROR(COUNTIFS('Employee Mapping'!$J$10:$J$2009,$A252,'Employee Mapping'!$K$10:$K$2009,H$134,'Employee Mapping'!$L$10:$L$2009,H$136)/COUNTA('Employee Mapping'!$G$10:$G$2009),""))</f>
        <v/>
      </c>
      <c r="I252" s="57">
        <f>IF(OR($A252="",I$136=""),"",IFERROR(COUNTIFS('Employee Mapping'!$J$10:$J$2009,$A252,'Employee Mapping'!$K$10:$K$2009,I$134,'Employee Mapping'!$L$10:$L$2009,I$136)/COUNTA('Employee Mapping'!$G$10:$G$2009),""))</f>
        <v/>
      </c>
      <c r="J252" s="57">
        <f>IF(OR($A252="",J$136=""),"",IFERROR(COUNTIFS('Employee Mapping'!$J$10:$J$2009,$A252,'Employee Mapping'!$K$10:$K$2009,J$134,'Employee Mapping'!$L$10:$L$2009,J$136)/COUNTA('Employee Mapping'!$G$10:$G$2009),""))</f>
        <v/>
      </c>
      <c r="K252" s="57">
        <f>IF(OR($A252="",K$136=""),"",IFERROR(COUNTIFS('Employee Mapping'!$J$10:$J$2009,$A252,'Employee Mapping'!$K$10:$K$2009,K$134,'Employee Mapping'!$L$10:$L$2009,K$136)/COUNTA('Employee Mapping'!$G$10:$G$2009),""))</f>
        <v/>
      </c>
      <c r="L252" s="57">
        <f>IF(OR($A252="",L$136=""),"",IFERROR(COUNTIFS('Employee Mapping'!$J$10:$J$2009,$A252,'Employee Mapping'!$K$10:$K$2009,L$134,'Employee Mapping'!$L$10:$L$2009,L$136)/COUNTA('Employee Mapping'!$G$10:$G$2009),""))</f>
        <v/>
      </c>
      <c r="M252" s="57">
        <f>IF(OR($A252="",M$136=""),"",IFERROR(COUNTIFS('Employee Mapping'!$J$10:$J$2009,$A252,'Employee Mapping'!$K$10:$K$2009,M$134,'Employee Mapping'!$L$10:$L$2009,M$136)/COUNTA('Employee Mapping'!$G$10:$G$2009),""))</f>
        <v/>
      </c>
      <c r="N252" s="57">
        <f>IF(OR($A252="",N$136=""),"",IFERROR(COUNTIFS('Employee Mapping'!$J$10:$J$2009,$A252,'Employee Mapping'!$K$10:$K$2009,N$134,'Employee Mapping'!$L$10:$L$2009,N$136)/COUNTA('Employee Mapping'!$G$10:$G$2009),""))</f>
        <v/>
      </c>
      <c r="O252" s="57">
        <f>IF(OR($A252="",O$136=""),"",IFERROR(COUNTIFS('Employee Mapping'!$J$10:$J$2009,$A252,'Employee Mapping'!$K$10:$K$2009,O$134,'Employee Mapping'!$L$10:$L$2009,O$136)/COUNTA('Employee Mapping'!$G$10:$G$2009),""))</f>
        <v/>
      </c>
      <c r="P252" s="57">
        <f>IF(OR($A252="",P$136=""),"",IFERROR(COUNTIFS('Employee Mapping'!$J$10:$J$2009,$A252,'Employee Mapping'!$K$10:$K$2009,P$134,'Employee Mapping'!$L$10:$L$2009,P$136)/COUNTA('Employee Mapping'!$G$10:$G$2009),""))</f>
        <v/>
      </c>
      <c r="Q252" s="57">
        <f>IF(OR($A252="",Q$136=""),"",IFERROR(COUNTIFS('Employee Mapping'!$J$10:$J$2009,$A252,'Employee Mapping'!$K$10:$K$2009,Q$134,'Employee Mapping'!$L$10:$L$2009,Q$136)/COUNTA('Employee Mapping'!$G$10:$G$2009),""))</f>
        <v/>
      </c>
      <c r="R252" s="57">
        <f>IF(OR($A252="",R$136=""),"",IFERROR(COUNTIFS('Employee Mapping'!$J$10:$J$2009,$A252,'Employee Mapping'!$K$10:$K$2009,R$134,'Employee Mapping'!$L$10:$L$2009,R$136)/COUNTA('Employee Mapping'!$G$10:$G$2009),""))</f>
        <v/>
      </c>
      <c r="S252" s="57">
        <f>IF(OR($A252="",S$136=""),"",IFERROR(COUNTIFS('Employee Mapping'!$J$10:$J$2009,$A252,'Employee Mapping'!$K$10:$K$2009,S$134,'Employee Mapping'!$L$10:$L$2009,S$136)/COUNTA('Employee Mapping'!$G$10:$G$2009),""))</f>
        <v/>
      </c>
      <c r="T252" s="57">
        <f>IF(OR($A252="",T$136=""),"",IFERROR(COUNTIFS('Employee Mapping'!$J$10:$J$2009,$A252,'Employee Mapping'!$K$10:$K$2009,T$134,'Employee Mapping'!$L$10:$L$2009,T$136)/COUNTA('Employee Mapping'!$G$10:$G$2009),""))</f>
        <v/>
      </c>
      <c r="U252" s="57">
        <f>IF(OR($A252="",U$136=""),"",IFERROR(COUNTIFS('Employee Mapping'!$J$10:$J$2009,$A252,'Employee Mapping'!$K$10:$K$2009,U$134,'Employee Mapping'!$L$10:$L$2009,U$136)/COUNTA('Employee Mapping'!$G$10:$G$2009),""))</f>
        <v/>
      </c>
      <c r="V252" s="57">
        <f>IF(OR($A252="",V$136=""),"",IFERROR(COUNTIFS('Employee Mapping'!$J$10:$J$2009,$A252,'Employee Mapping'!$K$10:$K$2009,V$134,'Employee Mapping'!$L$10:$L$2009,V$136)/COUNTA('Employee Mapping'!$G$10:$G$2009),""))</f>
        <v/>
      </c>
      <c r="W252" s="57">
        <f>IF(OR($A252="",W$136=""),"",IFERROR(COUNTIFS('Employee Mapping'!$J$10:$J$2009,$A252,'Employee Mapping'!$K$10:$K$2009,W$134,'Employee Mapping'!$L$10:$L$2009,W$136)/COUNTA('Employee Mapping'!$G$10:$G$2009),""))</f>
        <v/>
      </c>
      <c r="X252" s="57">
        <f>IF(OR($A252="",X$136=""),"",IFERROR(COUNTIFS('Employee Mapping'!$J$10:$J$2009,$A252,'Employee Mapping'!$K$10:$K$2009,X$134,'Employee Mapping'!$L$10:$L$2009,X$136)/COUNTA('Employee Mapping'!$G$10:$G$2009),""))</f>
        <v/>
      </c>
      <c r="Y252" s="57">
        <f>IF(OR($A252="",Y$136=""),"",IFERROR(COUNTIFS('Employee Mapping'!$J$10:$J$2009,$A252,'Employee Mapping'!$K$10:$K$2009,Y$134,'Employee Mapping'!$L$10:$L$2009,Y$136)/COUNTA('Employee Mapping'!$G$10:$G$2009),""))</f>
        <v/>
      </c>
      <c r="Z252" s="57">
        <f>IF(OR($A252="",Z$136=""),"",IFERROR(COUNTIFS('Employee Mapping'!$J$10:$J$2009,$A252,'Employee Mapping'!$K$10:$K$2009,Z$134,'Employee Mapping'!$L$10:$L$2009,Z$136)/COUNTA('Employee Mapping'!$G$10:$G$2009),""))</f>
        <v/>
      </c>
      <c r="AA252" s="57">
        <f>IF(OR($A252="",AA$136=""),"",IFERROR(COUNTIFS('Employee Mapping'!$J$10:$J$2009,$A252,'Employee Mapping'!$K$10:$K$2009,AA$134,'Employee Mapping'!$L$10:$L$2009,AA$136)/COUNTA('Employee Mapping'!$G$10:$G$2009),""))</f>
        <v/>
      </c>
      <c r="AB252" s="57">
        <f>IF(OR($A252="",AB$136=""),"",IFERROR(COUNTIFS('Employee Mapping'!$J$10:$J$2009,$A252,'Employee Mapping'!$K$10:$K$2009,AB$134,'Employee Mapping'!$L$10:$L$2009,AB$136)/COUNTA('Employee Mapping'!$G$10:$G$2009),""))</f>
        <v/>
      </c>
      <c r="AC252" s="57">
        <f>IF(OR($A252="",AC$136=""),"",IFERROR(COUNTIFS('Employee Mapping'!$J$10:$J$2009,$A252,'Employee Mapping'!$K$10:$K$2009,AC$134,'Employee Mapping'!$L$10:$L$2009,AC$136)/COUNTA('Employee Mapping'!$G$10:$G$2009),""))</f>
        <v/>
      </c>
      <c r="AD252" s="57">
        <f>IF(OR($A252="",AD$136=""),"",IFERROR(COUNTIFS('Employee Mapping'!$J$10:$J$2009,$A252,'Employee Mapping'!$K$10:$K$2009,AD$134,'Employee Mapping'!$L$10:$L$2009,AD$136)/COUNTA('Employee Mapping'!$G$10:$G$2009),""))</f>
        <v/>
      </c>
      <c r="AE252" s="57">
        <f>IF(OR($A252="",AE$136=""),"",IFERROR(COUNTIFS('Employee Mapping'!$J$10:$J$2009,$A252,'Employee Mapping'!$K$10:$K$2009,AE$134,'Employee Mapping'!$L$10:$L$2009,AE$136)/COUNTA('Employee Mapping'!$G$10:$G$2009),""))</f>
        <v/>
      </c>
      <c r="AF252" s="57">
        <f>IF(OR($A252="",AF$136=""),"",IFERROR(COUNTIFS('Employee Mapping'!$J$10:$J$2009,$A252,'Employee Mapping'!$K$10:$K$2009,AF$134,'Employee Mapping'!$L$10:$L$2009,AF$136)/COUNTA('Employee Mapping'!$G$10:$G$2009),""))</f>
        <v/>
      </c>
      <c r="AG252" s="57">
        <f>IF(OR($A252="",AG$136=""),"",IFERROR(COUNTIFS('Employee Mapping'!$J$10:$J$2009,$A252,'Employee Mapping'!$K$10:$K$2009,AG$134,'Employee Mapping'!$L$10:$L$2009,AG$136)/COUNTA('Employee Mapping'!$G$10:$G$2009),""))</f>
        <v/>
      </c>
      <c r="AH252" s="57">
        <f>IF(OR($A252="",AH$136=""),"",IFERROR(COUNTIFS('Employee Mapping'!$J$10:$J$2009,$A252,'Employee Mapping'!$K$10:$K$2009,AH$134,'Employee Mapping'!$L$10:$L$2009,AH$136)/COUNTA('Employee Mapping'!$G$10:$G$2009),""))</f>
        <v/>
      </c>
      <c r="AI252" s="57">
        <f>IF(OR($A252="",AI$136=""),"",IFERROR(COUNTIFS('Employee Mapping'!$J$10:$J$2009,$A252,'Employee Mapping'!$K$10:$K$2009,AI$134,'Employee Mapping'!$L$10:$L$2009,AI$136)/COUNTA('Employee Mapping'!$G$10:$G$2009),""))</f>
        <v/>
      </c>
      <c r="AJ252" s="57">
        <f>IF(OR($A252="",AJ$136=""),"",IFERROR(COUNTIFS('Employee Mapping'!$J$10:$J$2009,$A252,'Employee Mapping'!$K$10:$K$2009,AJ$134,'Employee Mapping'!$L$10:$L$2009,AJ$136)/COUNTA('Employee Mapping'!$G$10:$G$2009),""))</f>
        <v/>
      </c>
      <c r="AK252" s="57">
        <f>IF(OR($A252="",AK$136=""),"",IFERROR(COUNTIFS('Employee Mapping'!$J$10:$J$2009,$A252,'Employee Mapping'!$K$10:$K$2009,AK$134,'Employee Mapping'!$L$10:$L$2009,AK$136)/COUNTA('Employee Mapping'!$G$10:$G$2009),""))</f>
        <v/>
      </c>
      <c r="AL252" s="57">
        <f>IF(OR($A252="",AL$136=""),"",IFERROR(COUNTIFS('Employee Mapping'!$J$10:$J$2009,$A252,'Employee Mapping'!$K$10:$K$2009,AL$134,'Employee Mapping'!$L$10:$L$2009,AL$136)/COUNTA('Employee Mapping'!$G$10:$G$2009),""))</f>
        <v/>
      </c>
      <c r="AM252" s="57">
        <f>IF(OR($A252="",AM$136=""),"",IFERROR(COUNTIFS('Employee Mapping'!$J$10:$J$2009,$A252,'Employee Mapping'!$K$10:$K$2009,AM$134,'Employee Mapping'!$L$10:$L$2009,AM$136)/COUNTA('Employee Mapping'!$G$10:$G$2009),""))</f>
        <v/>
      </c>
      <c r="AN252" s="57">
        <f>IF(OR($A252="",AN$136=""),"",IFERROR(COUNTIFS('Employee Mapping'!$J$10:$J$2009,$A252,'Employee Mapping'!$K$10:$K$2009,AN$134,'Employee Mapping'!$L$10:$L$2009,AN$136)/COUNTA('Employee Mapping'!$G$10:$G$2009),""))</f>
        <v/>
      </c>
      <c r="AO252" s="57">
        <f>IF(OR($A252="",AO$136=""),"",IFERROR(COUNTIFS('Employee Mapping'!$J$10:$J$2009,$A252,'Employee Mapping'!$K$10:$K$2009,AO$134,'Employee Mapping'!$L$10:$L$2009,AO$136)/COUNTA('Employee Mapping'!$G$10:$G$2009),""))</f>
        <v/>
      </c>
      <c r="AP252" s="57">
        <f>IF(OR($A252="",AP$136=""),"",IFERROR(COUNTIFS('Employee Mapping'!$J$10:$J$2009,$A252,'Employee Mapping'!$K$10:$K$2009,AP$134,'Employee Mapping'!$L$10:$L$2009,AP$136)/COUNTA('Employee Mapping'!$G$10:$G$2009),""))</f>
        <v/>
      </c>
      <c r="AQ252" s="57">
        <f>IF(OR($A252="",AQ$136=""),"",IFERROR(COUNTIFS('Employee Mapping'!$J$10:$J$2009,$A252,'Employee Mapping'!$K$10:$K$2009,AQ$134,'Employee Mapping'!$L$10:$L$2009,AQ$136)/COUNTA('Employee Mapping'!$G$10:$G$2009),""))</f>
        <v/>
      </c>
      <c r="AR252" s="57">
        <f>IF(OR($A252="",AR$136=""),"",IFERROR(COUNTIFS('Employee Mapping'!$J$10:$J$2009,$A252,'Employee Mapping'!$K$10:$K$2009,AR$134,'Employee Mapping'!$L$10:$L$2009,AR$136)/COUNTA('Employee Mapping'!$G$10:$G$2009),""))</f>
        <v/>
      </c>
      <c r="AS252" s="57">
        <f>IF(OR($A252="",AS$136=""),"",IFERROR(COUNTIFS('Employee Mapping'!$J$10:$J$2009,$A252,'Employee Mapping'!$K$10:$K$2009,AS$134,'Employee Mapping'!$L$10:$L$2009,AS$136)/COUNTA('Employee Mapping'!$G$10:$G$2009),""))</f>
        <v/>
      </c>
      <c r="AT252" s="57">
        <f>IF(OR($A252="",AT$136=""),"",IFERROR(COUNTIFS('Employee Mapping'!$J$10:$J$2009,$A252,'Employee Mapping'!$K$10:$K$2009,AT$134,'Employee Mapping'!$L$10:$L$2009,AT$136)/COUNTA('Employee Mapping'!$G$10:$G$2009),""))</f>
        <v/>
      </c>
      <c r="AU252" s="57">
        <f>IF(OR($A252="",AU$136=""),"",IFERROR(COUNTIFS('Employee Mapping'!$J$10:$J$2009,$A252,'Employee Mapping'!$K$10:$K$2009,AU$134,'Employee Mapping'!$L$10:$L$2009,AU$136)/COUNTA('Employee Mapping'!$G$10:$G$2009),""))</f>
        <v/>
      </c>
      <c r="AV252" s="57">
        <f>IF(OR($A252="",AV$136=""),"",IFERROR(COUNTIFS('Employee Mapping'!$J$10:$J$2009,$A252,'Employee Mapping'!$K$10:$K$2009,AV$134,'Employee Mapping'!$L$10:$L$2009,AV$136)/COUNTA('Employee Mapping'!$G$10:$G$2009),""))</f>
        <v/>
      </c>
      <c r="AW252" s="57">
        <f>IF(OR($A252="",AW$136=""),"",IFERROR(COUNTIFS('Employee Mapping'!$J$10:$J$2009,$A252,'Employee Mapping'!$K$10:$K$2009,AW$134,'Employee Mapping'!$L$10:$L$2009,AW$136)/COUNTA('Employee Mapping'!$G$10:$G$2009),""))</f>
        <v/>
      </c>
      <c r="AX252" s="57">
        <f>IF(OR($A252="",AX$136=""),"",IFERROR(COUNTIFS('Employee Mapping'!$J$10:$J$2009,$A252,'Employee Mapping'!$K$10:$K$2009,AX$134,'Employee Mapping'!$L$10:$L$2009,AX$136)/COUNTA('Employee Mapping'!$G$10:$G$2009),""))</f>
        <v/>
      </c>
      <c r="AY252" s="57">
        <f>IF(OR($A252="",AY$136=""),"",IFERROR(COUNTIFS('Employee Mapping'!$J$10:$J$2009,$A252,'Employee Mapping'!$K$10:$K$2009,AY$134,'Employee Mapping'!$L$10:$L$2009,AY$136)/COUNTA('Employee Mapping'!$G$10:$G$2009),""))</f>
        <v/>
      </c>
      <c r="AZ252" s="57">
        <f>IF(OR($A252="",AZ$136=""),"",IFERROR(COUNTIFS('Employee Mapping'!$J$10:$J$2009,$A252,'Employee Mapping'!$K$10:$K$2009,AZ$134,'Employee Mapping'!$L$10:$L$2009,AZ$136)/COUNTA('Employee Mapping'!$G$10:$G$2009),""))</f>
        <v/>
      </c>
      <c r="BA252" s="57">
        <f>IF(OR($A252="",BA$136=""),"",IFERROR(COUNTIFS('Employee Mapping'!$J$10:$J$2009,$A252,'Employee Mapping'!$K$10:$K$2009,BA$134,'Employee Mapping'!$L$10:$L$2009,BA$136)/COUNTA('Employee Mapping'!$G$10:$G$2009),""))</f>
        <v/>
      </c>
      <c r="BB252" s="57">
        <f>IF(OR($A252="",BB$136=""),"",IFERROR(COUNTIFS('Employee Mapping'!$J$10:$J$2009,$A252,'Employee Mapping'!$K$10:$K$2009,BB$134,'Employee Mapping'!$L$10:$L$2009,BB$136)/COUNTA('Employee Mapping'!$G$10:$G$2009),""))</f>
        <v/>
      </c>
      <c r="BC252" s="57">
        <f>IF(OR($A252="",BC$136=""),"",IFERROR(COUNTIFS('Employee Mapping'!$J$10:$J$2009,$A252,'Employee Mapping'!$K$10:$K$2009,BC$134,'Employee Mapping'!$L$10:$L$2009,BC$136)/COUNTA('Employee Mapping'!$G$10:$G$2009),""))</f>
        <v/>
      </c>
      <c r="BD252" s="57">
        <f>IF(OR($A252="",BD$136=""),"",IFERROR(COUNTIFS('Employee Mapping'!$J$10:$J$2009,$A252,'Employee Mapping'!$K$10:$K$2009,BD$134,'Employee Mapping'!$L$10:$L$2009,BD$136)/COUNTA('Employee Mapping'!$G$10:$G$2009),""))</f>
        <v/>
      </c>
      <c r="BE252" s="57">
        <f>IF(OR($A252="",BE$136=""),"",IFERROR(COUNTIFS('Employee Mapping'!$J$10:$J$2009,$A252,'Employee Mapping'!$K$10:$K$2009,BE$134,'Employee Mapping'!$L$10:$L$2009,BE$136)/COUNTA('Employee Mapping'!$G$10:$G$2009),""))</f>
        <v/>
      </c>
      <c r="BF252" s="57">
        <f>IF(OR($A252="",BF$136=""),"",IFERROR(COUNTIFS('Employee Mapping'!$J$10:$J$2009,$A252,'Employee Mapping'!$K$10:$K$2009,BF$134,'Employee Mapping'!$L$10:$L$2009,BF$136)/COUNTA('Employee Mapping'!$G$10:$G$2009),""))</f>
        <v/>
      </c>
      <c r="BG252" s="57">
        <f>IF(OR($A252="",BG$136=""),"",IFERROR(COUNTIFS('Employee Mapping'!$J$10:$J$2009,$A252,'Employee Mapping'!$K$10:$K$2009,BG$134,'Employee Mapping'!$L$10:$L$2009,BG$136)/COUNTA('Employee Mapping'!$G$10:$G$2009),""))</f>
        <v/>
      </c>
      <c r="BH252" s="57">
        <f>IF(OR($A252="",BH$136=""),"",IFERROR(COUNTIFS('Employee Mapping'!$J$10:$J$2009,$A252,'Employee Mapping'!$K$10:$K$2009,BH$134,'Employee Mapping'!$L$10:$L$2009,BH$136)/COUNTA('Employee Mapping'!$G$10:$G$2009),""))</f>
        <v/>
      </c>
      <c r="BI252" s="57">
        <f>IF(OR($A252="",BI$136=""),"",IFERROR(COUNTIFS('Employee Mapping'!$J$10:$J$2009,$A252,'Employee Mapping'!$K$10:$K$2009,BI$134,'Employee Mapping'!$L$10:$L$2009,BI$136)/COUNTA('Employee Mapping'!$G$10:$G$2009),""))</f>
        <v/>
      </c>
      <c r="BJ252" s="57">
        <f>IF(OR($A252="",BJ$136=""),"",IFERROR(COUNTIFS('Employee Mapping'!$J$10:$J$2009,$A252,'Employee Mapping'!$K$10:$K$2009,BJ$134,'Employee Mapping'!$L$10:$L$2009,BJ$136)/COUNTA('Employee Mapping'!$G$10:$G$2009),""))</f>
        <v/>
      </c>
      <c r="BK252" s="57">
        <f>IF(OR($A252="",BK$136=""),"",IFERROR(COUNTIFS('Employee Mapping'!$J$10:$J$2009,$A252,'Employee Mapping'!$K$10:$K$2009,BK$134,'Employee Mapping'!$L$10:$L$2009,BK$136)/COUNTA('Employee Mapping'!$G$10:$G$2009),""))</f>
        <v/>
      </c>
      <c r="BL252" s="57">
        <f>IF(OR($A252="",BL$136=""),"",IFERROR(COUNTIFS('Employee Mapping'!$J$10:$J$2009,$A252,'Employee Mapping'!$K$10:$K$2009,BL$134,'Employee Mapping'!$L$10:$L$2009,BL$136)/COUNTA('Employee Mapping'!$G$10:$G$2009),""))</f>
        <v/>
      </c>
      <c r="BM252" s="57">
        <f>IF(OR($A252="",BM$136=""),"",IFERROR(COUNTIFS('Employee Mapping'!$J$10:$J$2009,$A252,'Employee Mapping'!$K$10:$K$2009,BM$134,'Employee Mapping'!$L$10:$L$2009,BM$136)/COUNTA('Employee Mapping'!$G$10:$G$2009),""))</f>
        <v/>
      </c>
      <c r="BN252" s="57">
        <f>IF(OR($A252="",BN$136=""),"",IFERROR(COUNTIFS('Employee Mapping'!$J$10:$J$2009,$A252,'Employee Mapping'!$K$10:$K$2009,BN$134,'Employee Mapping'!$L$10:$L$2009,BN$136)/COUNTA('Employee Mapping'!$G$10:$G$2009),""))</f>
        <v/>
      </c>
      <c r="BO252" s="57">
        <f>IF(OR($A252="",BO$136=""),"",IFERROR(COUNTIFS('Employee Mapping'!$J$10:$J$2009,$A252,'Employee Mapping'!$K$10:$K$2009,BO$134,'Employee Mapping'!$L$10:$L$2009,BO$136)/COUNTA('Employee Mapping'!$G$10:$G$2009),""))</f>
        <v/>
      </c>
      <c r="BP252" s="57">
        <f>IF(OR($A252="",BP$136=""),"",IFERROR(COUNTIFS('Employee Mapping'!$J$10:$J$2009,$A252,'Employee Mapping'!$K$10:$K$2009,BP$134,'Employee Mapping'!$L$10:$L$2009,BP$136)/COUNTA('Employee Mapping'!$G$10:$G$2009),""))</f>
        <v/>
      </c>
      <c r="BQ252" s="57">
        <f>IF(OR($A252="",BQ$136=""),"",IFERROR(COUNTIFS('Employee Mapping'!$J$10:$J$2009,$A252,'Employee Mapping'!$K$10:$K$2009,BQ$134,'Employee Mapping'!$L$10:$L$2009,BQ$136)/COUNTA('Employee Mapping'!$G$10:$G$2009),""))</f>
        <v/>
      </c>
      <c r="BR252" s="57">
        <f>IF(OR($A252="",BR$136=""),"",IFERROR(COUNTIFS('Employee Mapping'!$J$10:$J$2009,$A252,'Employee Mapping'!$K$10:$K$2009,BR$134,'Employee Mapping'!$L$10:$L$2009,BR$136)/COUNTA('Employee Mapping'!$G$10:$G$2009),""))</f>
        <v/>
      </c>
      <c r="BS252" s="57">
        <f>IF(OR($A252="",BS$136=""),"",IFERROR(COUNTIFS('Employee Mapping'!$J$10:$J$2009,$A252,'Employee Mapping'!$K$10:$K$2009,BS$134,'Employee Mapping'!$L$10:$L$2009,BS$136)/COUNTA('Employee Mapping'!$G$10:$G$2009),""))</f>
        <v/>
      </c>
      <c r="BT252" s="57">
        <f>IF(OR($A252="",BT$136=""),"",IFERROR(COUNTIFS('Employee Mapping'!$J$10:$J$2009,$A252,'Employee Mapping'!$K$10:$K$2009,BT$134,'Employee Mapping'!$L$10:$L$2009,BT$136)/COUNTA('Employee Mapping'!$G$10:$G$2009),""))</f>
        <v/>
      </c>
      <c r="BU252" s="57">
        <f>IF(OR($A252="",BU$136=""),"",IFERROR(COUNTIFS('Employee Mapping'!$J$10:$J$2009,$A252,'Employee Mapping'!$K$10:$K$2009,BU$134,'Employee Mapping'!$L$10:$L$2009,BU$136)/COUNTA('Employee Mapping'!$G$10:$G$2009),""))</f>
        <v/>
      </c>
      <c r="BV252" s="57">
        <f>IF(OR($A252="",BV$136=""),"",IFERROR(COUNTIFS('Employee Mapping'!$J$10:$J$2009,$A252,'Employee Mapping'!$K$10:$K$2009,BV$134,'Employee Mapping'!$L$10:$L$2009,BV$136)/COUNTA('Employee Mapping'!$G$10:$G$2009),""))</f>
        <v/>
      </c>
      <c r="BW252" s="57">
        <f>IF(OR($A252="",BW$136=""),"",IFERROR(COUNTIFS('Employee Mapping'!$J$10:$J$2009,$A252,'Employee Mapping'!$K$10:$K$2009,BW$134,'Employee Mapping'!$L$10:$L$2009,BW$136)/COUNTA('Employee Mapping'!$G$10:$G$2009),""))</f>
        <v/>
      </c>
      <c r="BX252" s="57">
        <f>IF(OR($A252="",BX$136=""),"",IFERROR(COUNTIFS('Employee Mapping'!$J$10:$J$2009,$A252,'Employee Mapping'!$K$10:$K$2009,BX$134,'Employee Mapping'!$L$10:$L$2009,BX$136)/COUNTA('Employee Mapping'!$G$10:$G$2009),""))</f>
        <v/>
      </c>
      <c r="BY252" s="57">
        <f>IF(OR($A252="",BY$136=""),"",IFERROR(COUNTIFS('Employee Mapping'!$J$10:$J$2009,$A252,'Employee Mapping'!$K$10:$K$2009,BY$134,'Employee Mapping'!$L$10:$L$2009,BY$136)/COUNTA('Employee Mapping'!$G$10:$G$2009),""))</f>
        <v/>
      </c>
      <c r="BZ252" s="57">
        <f>IF(OR($A252="",BZ$136=""),"",IFERROR(COUNTIFS('Employee Mapping'!$J$10:$J$2009,$A252,'Employee Mapping'!$K$10:$K$2009,BZ$134,'Employee Mapping'!$L$10:$L$2009,BZ$136)/COUNTA('Employee Mapping'!$G$10:$G$2009),""))</f>
        <v/>
      </c>
      <c r="CA252" s="57">
        <f>IF(OR($A252="",CA$136=""),"",IFERROR(COUNTIFS('Employee Mapping'!$J$10:$J$2009,$A252,'Employee Mapping'!$K$10:$K$2009,CA$134,'Employee Mapping'!$L$10:$L$2009,CA$136)/COUNTA('Employee Mapping'!$G$10:$G$2009),""))</f>
        <v/>
      </c>
      <c r="CB252" s="57">
        <f>IF(OR($A252="",CB$136=""),"",IFERROR(COUNTIFS('Employee Mapping'!$J$10:$J$2009,$A252,'Employee Mapping'!$K$10:$K$2009,CB$134,'Employee Mapping'!$L$10:$L$2009,CB$136)/COUNTA('Employee Mapping'!$G$10:$G$2009),""))</f>
        <v/>
      </c>
      <c r="CC252" s="57">
        <f>IF(OR($A252="",CC$136=""),"",IFERROR(COUNTIFS('Employee Mapping'!$J$10:$J$2009,$A252,'Employee Mapping'!$K$10:$K$2009,CC$134,'Employee Mapping'!$L$10:$L$2009,CC$136)/COUNTA('Employee Mapping'!$G$10:$G$2009),""))</f>
        <v/>
      </c>
      <c r="CD252" s="57">
        <f>IF(OR($A252="",CD$136=""),"",IFERROR(COUNTIFS('Employee Mapping'!$J$10:$J$2009,$A252,'Employee Mapping'!$K$10:$K$2009,CD$134,'Employee Mapping'!$L$10:$L$2009,CD$136)/COUNTA('Employee Mapping'!$G$10:$G$2009),""))</f>
        <v/>
      </c>
      <c r="CE252" s="57">
        <f>IF(OR($A252="",CE$136=""),"",IFERROR(COUNTIFS('Employee Mapping'!$J$10:$J$2009,$A252,'Employee Mapping'!$K$10:$K$2009,CE$134,'Employee Mapping'!$L$10:$L$2009,CE$136)/COUNTA('Employee Mapping'!$G$10:$G$2009),""))</f>
        <v/>
      </c>
      <c r="CF252" s="57">
        <f>IF(OR($A252="",CF$136=""),"",IFERROR(COUNTIFS('Employee Mapping'!$J$10:$J$2009,$A252,'Employee Mapping'!$K$10:$K$2009,CF$134,'Employee Mapping'!$L$10:$L$2009,CF$136)/COUNTA('Employee Mapping'!$G$10:$G$2009),""))</f>
        <v/>
      </c>
      <c r="CG252" s="57">
        <f>IF(OR($A252="",CG$136=""),"",IFERROR(COUNTIFS('Employee Mapping'!$J$10:$J$2009,$A252,'Employee Mapping'!$K$10:$K$2009,CG$134,'Employee Mapping'!$L$10:$L$2009,CG$136)/COUNTA('Employee Mapping'!$G$10:$G$2009),""))</f>
        <v/>
      </c>
      <c r="CH252" s="57">
        <f>IF(OR($A252="",CH$136=""),"",IFERROR(COUNTIFS('Employee Mapping'!$J$10:$J$2009,$A252,'Employee Mapping'!$K$10:$K$2009,CH$134,'Employee Mapping'!$L$10:$L$2009,CH$136)/COUNTA('Employee Mapping'!$G$10:$G$2009),""))</f>
        <v/>
      </c>
      <c r="CI252" s="57">
        <f>IF(OR($A252="",CI$136=""),"",IFERROR(COUNTIFS('Employee Mapping'!$J$10:$J$2009,$A252,'Employee Mapping'!$K$10:$K$2009,CI$134,'Employee Mapping'!$L$10:$L$2009,CI$136)/COUNTA('Employee Mapping'!$G$10:$G$2009),""))</f>
        <v/>
      </c>
      <c r="CJ252" s="57">
        <f>IF(OR($A252="",CJ$136=""),"",IFERROR(COUNTIFS('Employee Mapping'!$J$10:$J$2009,$A252,'Employee Mapping'!$K$10:$K$2009,CJ$134,'Employee Mapping'!$L$10:$L$2009,CJ$136)/COUNTA('Employee Mapping'!$G$10:$G$2009),""))</f>
        <v/>
      </c>
      <c r="CK252" s="57">
        <f>IF(OR($A252="",CK$136=""),"",IFERROR(COUNTIFS('Employee Mapping'!$J$10:$J$2009,$A252,'Employee Mapping'!$K$10:$K$2009,CK$134,'Employee Mapping'!$L$10:$L$2009,CK$136)/COUNTA('Employee Mapping'!$G$10:$G$2009),""))</f>
        <v/>
      </c>
      <c r="CL252" s="57">
        <f>IF(OR($A252="",CL$136=""),"",IFERROR(COUNTIFS('Employee Mapping'!$J$10:$J$2009,$A252,'Employee Mapping'!$K$10:$K$2009,CL$134,'Employee Mapping'!$L$10:$L$2009,CL$136)/COUNTA('Employee Mapping'!$G$10:$G$2009),""))</f>
        <v/>
      </c>
      <c r="CM252" s="57">
        <f>IF(OR($A252="",CM$136=""),"",IFERROR(COUNTIFS('Employee Mapping'!$J$10:$J$2009,$A252,'Employee Mapping'!$K$10:$K$2009,CM$134,'Employee Mapping'!$L$10:$L$2009,CM$136)/COUNTA('Employee Mapping'!$G$10:$G$2009),""))</f>
        <v/>
      </c>
      <c r="CN252" s="57">
        <f>IF(OR($A252="",CN$136=""),"",IFERROR(COUNTIFS('Employee Mapping'!$J$10:$J$2009,$A252,'Employee Mapping'!$K$10:$K$2009,CN$134,'Employee Mapping'!$L$10:$L$2009,CN$136)/COUNTA('Employee Mapping'!$G$10:$G$2009),""))</f>
        <v/>
      </c>
      <c r="CO252" s="57">
        <f>IF(OR($A252="",CO$136=""),"",IFERROR(COUNTIFS('Employee Mapping'!$J$10:$J$2009,$A252,'Employee Mapping'!$K$10:$K$2009,CO$134,'Employee Mapping'!$L$10:$L$2009,CO$136)/COUNTA('Employee Mapping'!$G$10:$G$2009),""))</f>
        <v/>
      </c>
      <c r="CP252" s="57">
        <f>IF(OR($A252="",CP$136=""),"",IFERROR(COUNTIFS('Employee Mapping'!$J$10:$J$2009,$A252,'Employee Mapping'!$K$10:$K$2009,CP$134,'Employee Mapping'!$L$10:$L$2009,CP$136)/COUNTA('Employee Mapping'!$G$10:$G$2009),""))</f>
        <v/>
      </c>
      <c r="CQ252" s="57">
        <f>IF(OR($A252="",CQ$136=""),"",IFERROR(COUNTIFS('Employee Mapping'!$J$10:$J$2009,$A252,'Employee Mapping'!$K$10:$K$2009,CQ$134,'Employee Mapping'!$L$10:$L$2009,CQ$136)/COUNTA('Employee Mapping'!$G$10:$G$2009),""))</f>
        <v/>
      </c>
      <c r="CR252" s="57">
        <f>IF(OR($A252="",CR$136=""),"",IFERROR(COUNTIFS('Employee Mapping'!$J$10:$J$2009,$A252,'Employee Mapping'!$K$10:$K$2009,CR$134,'Employee Mapping'!$L$10:$L$2009,CR$136)/COUNTA('Employee Mapping'!$G$10:$G$2009),""))</f>
        <v/>
      </c>
      <c r="CS252" s="57">
        <f>IF(OR($A252="",CS$136=""),"",IFERROR(COUNTIFS('Employee Mapping'!$J$10:$J$2009,$A252,'Employee Mapping'!$K$10:$K$2009,CS$134,'Employee Mapping'!$L$10:$L$2009,CS$136)/COUNTA('Employee Mapping'!$G$10:$G$2009),""))</f>
        <v/>
      </c>
      <c r="CT252" s="57">
        <f>IF(OR($A252="",CT$136=""),"",IFERROR(COUNTIFS('Employee Mapping'!$J$10:$J$2009,$A252,'Employee Mapping'!$K$10:$K$2009,CT$134,'Employee Mapping'!$L$10:$L$2009,CT$136)/COUNTA('Employee Mapping'!$G$10:$G$2009),""))</f>
        <v/>
      </c>
      <c r="CU252" s="58">
        <f>IF($A252="","",SUM(C252:CT252))</f>
        <v/>
      </c>
    </row>
    <row r="253">
      <c r="A253">
        <f>IF(SETUP!$C264="","",SETUP!$C264)</f>
        <v/>
      </c>
      <c r="B253" s="9">
        <f>IF(SETUP!$C264="","",SETUP!$B264&amp;" / "&amp;SETUP!$D264)</f>
        <v/>
      </c>
      <c r="C253" s="57">
        <f>IF(OR($A253="",C$136=""),"",IFERROR(COUNTIFS('Employee Mapping'!$J$10:$J$2009,$A253,'Employee Mapping'!$K$10:$K$2009,C$134,'Employee Mapping'!$L$10:$L$2009,C$136)/COUNTA('Employee Mapping'!$G$10:$G$2009),""))</f>
        <v/>
      </c>
      <c r="D253" s="57">
        <f>IF(OR($A253="",D$136=""),"",IFERROR(COUNTIFS('Employee Mapping'!$J$10:$J$2009,$A253,'Employee Mapping'!$K$10:$K$2009,D$134,'Employee Mapping'!$L$10:$L$2009,D$136)/COUNTA('Employee Mapping'!$G$10:$G$2009),""))</f>
        <v/>
      </c>
      <c r="E253" s="57">
        <f>IF(OR($A253="",E$136=""),"",IFERROR(COUNTIFS('Employee Mapping'!$J$10:$J$2009,$A253,'Employee Mapping'!$K$10:$K$2009,E$134,'Employee Mapping'!$L$10:$L$2009,E$136)/COUNTA('Employee Mapping'!$G$10:$G$2009),""))</f>
        <v/>
      </c>
      <c r="F253" s="57">
        <f>IF(OR($A253="",F$136=""),"",IFERROR(COUNTIFS('Employee Mapping'!$J$10:$J$2009,$A253,'Employee Mapping'!$K$10:$K$2009,F$134,'Employee Mapping'!$L$10:$L$2009,F$136)/COUNTA('Employee Mapping'!$G$10:$G$2009),""))</f>
        <v/>
      </c>
      <c r="G253" s="57">
        <f>IF(OR($A253="",G$136=""),"",IFERROR(COUNTIFS('Employee Mapping'!$J$10:$J$2009,$A253,'Employee Mapping'!$K$10:$K$2009,G$134,'Employee Mapping'!$L$10:$L$2009,G$136)/COUNTA('Employee Mapping'!$G$10:$G$2009),""))</f>
        <v/>
      </c>
      <c r="H253" s="57">
        <f>IF(OR($A253="",H$136=""),"",IFERROR(COUNTIFS('Employee Mapping'!$J$10:$J$2009,$A253,'Employee Mapping'!$K$10:$K$2009,H$134,'Employee Mapping'!$L$10:$L$2009,H$136)/COUNTA('Employee Mapping'!$G$10:$G$2009),""))</f>
        <v/>
      </c>
      <c r="I253" s="57">
        <f>IF(OR($A253="",I$136=""),"",IFERROR(COUNTIFS('Employee Mapping'!$J$10:$J$2009,$A253,'Employee Mapping'!$K$10:$K$2009,I$134,'Employee Mapping'!$L$10:$L$2009,I$136)/COUNTA('Employee Mapping'!$G$10:$G$2009),""))</f>
        <v/>
      </c>
      <c r="J253" s="57">
        <f>IF(OR($A253="",J$136=""),"",IFERROR(COUNTIFS('Employee Mapping'!$J$10:$J$2009,$A253,'Employee Mapping'!$K$10:$K$2009,J$134,'Employee Mapping'!$L$10:$L$2009,J$136)/COUNTA('Employee Mapping'!$G$10:$G$2009),""))</f>
        <v/>
      </c>
      <c r="K253" s="57">
        <f>IF(OR($A253="",K$136=""),"",IFERROR(COUNTIFS('Employee Mapping'!$J$10:$J$2009,$A253,'Employee Mapping'!$K$10:$K$2009,K$134,'Employee Mapping'!$L$10:$L$2009,K$136)/COUNTA('Employee Mapping'!$G$10:$G$2009),""))</f>
        <v/>
      </c>
      <c r="L253" s="57">
        <f>IF(OR($A253="",L$136=""),"",IFERROR(COUNTIFS('Employee Mapping'!$J$10:$J$2009,$A253,'Employee Mapping'!$K$10:$K$2009,L$134,'Employee Mapping'!$L$10:$L$2009,L$136)/COUNTA('Employee Mapping'!$G$10:$G$2009),""))</f>
        <v/>
      </c>
      <c r="M253" s="57">
        <f>IF(OR($A253="",M$136=""),"",IFERROR(COUNTIFS('Employee Mapping'!$J$10:$J$2009,$A253,'Employee Mapping'!$K$10:$K$2009,M$134,'Employee Mapping'!$L$10:$L$2009,M$136)/COUNTA('Employee Mapping'!$G$10:$G$2009),""))</f>
        <v/>
      </c>
      <c r="N253" s="57">
        <f>IF(OR($A253="",N$136=""),"",IFERROR(COUNTIFS('Employee Mapping'!$J$10:$J$2009,$A253,'Employee Mapping'!$K$10:$K$2009,N$134,'Employee Mapping'!$L$10:$L$2009,N$136)/COUNTA('Employee Mapping'!$G$10:$G$2009),""))</f>
        <v/>
      </c>
      <c r="O253" s="57">
        <f>IF(OR($A253="",O$136=""),"",IFERROR(COUNTIFS('Employee Mapping'!$J$10:$J$2009,$A253,'Employee Mapping'!$K$10:$K$2009,O$134,'Employee Mapping'!$L$10:$L$2009,O$136)/COUNTA('Employee Mapping'!$G$10:$G$2009),""))</f>
        <v/>
      </c>
      <c r="P253" s="57">
        <f>IF(OR($A253="",P$136=""),"",IFERROR(COUNTIFS('Employee Mapping'!$J$10:$J$2009,$A253,'Employee Mapping'!$K$10:$K$2009,P$134,'Employee Mapping'!$L$10:$L$2009,P$136)/COUNTA('Employee Mapping'!$G$10:$G$2009),""))</f>
        <v/>
      </c>
      <c r="Q253" s="57">
        <f>IF(OR($A253="",Q$136=""),"",IFERROR(COUNTIFS('Employee Mapping'!$J$10:$J$2009,$A253,'Employee Mapping'!$K$10:$K$2009,Q$134,'Employee Mapping'!$L$10:$L$2009,Q$136)/COUNTA('Employee Mapping'!$G$10:$G$2009),""))</f>
        <v/>
      </c>
      <c r="R253" s="57">
        <f>IF(OR($A253="",R$136=""),"",IFERROR(COUNTIFS('Employee Mapping'!$J$10:$J$2009,$A253,'Employee Mapping'!$K$10:$K$2009,R$134,'Employee Mapping'!$L$10:$L$2009,R$136)/COUNTA('Employee Mapping'!$G$10:$G$2009),""))</f>
        <v/>
      </c>
      <c r="S253" s="57">
        <f>IF(OR($A253="",S$136=""),"",IFERROR(COUNTIFS('Employee Mapping'!$J$10:$J$2009,$A253,'Employee Mapping'!$K$10:$K$2009,S$134,'Employee Mapping'!$L$10:$L$2009,S$136)/COUNTA('Employee Mapping'!$G$10:$G$2009),""))</f>
        <v/>
      </c>
      <c r="T253" s="57">
        <f>IF(OR($A253="",T$136=""),"",IFERROR(COUNTIFS('Employee Mapping'!$J$10:$J$2009,$A253,'Employee Mapping'!$K$10:$K$2009,T$134,'Employee Mapping'!$L$10:$L$2009,T$136)/COUNTA('Employee Mapping'!$G$10:$G$2009),""))</f>
        <v/>
      </c>
      <c r="U253" s="57">
        <f>IF(OR($A253="",U$136=""),"",IFERROR(COUNTIFS('Employee Mapping'!$J$10:$J$2009,$A253,'Employee Mapping'!$K$10:$K$2009,U$134,'Employee Mapping'!$L$10:$L$2009,U$136)/COUNTA('Employee Mapping'!$G$10:$G$2009),""))</f>
        <v/>
      </c>
      <c r="V253" s="57">
        <f>IF(OR($A253="",V$136=""),"",IFERROR(COUNTIFS('Employee Mapping'!$J$10:$J$2009,$A253,'Employee Mapping'!$K$10:$K$2009,V$134,'Employee Mapping'!$L$10:$L$2009,V$136)/COUNTA('Employee Mapping'!$G$10:$G$2009),""))</f>
        <v/>
      </c>
      <c r="W253" s="57">
        <f>IF(OR($A253="",W$136=""),"",IFERROR(COUNTIFS('Employee Mapping'!$J$10:$J$2009,$A253,'Employee Mapping'!$K$10:$K$2009,W$134,'Employee Mapping'!$L$10:$L$2009,W$136)/COUNTA('Employee Mapping'!$G$10:$G$2009),""))</f>
        <v/>
      </c>
      <c r="X253" s="57">
        <f>IF(OR($A253="",X$136=""),"",IFERROR(COUNTIFS('Employee Mapping'!$J$10:$J$2009,$A253,'Employee Mapping'!$K$10:$K$2009,X$134,'Employee Mapping'!$L$10:$L$2009,X$136)/COUNTA('Employee Mapping'!$G$10:$G$2009),""))</f>
        <v/>
      </c>
      <c r="Y253" s="57">
        <f>IF(OR($A253="",Y$136=""),"",IFERROR(COUNTIFS('Employee Mapping'!$J$10:$J$2009,$A253,'Employee Mapping'!$K$10:$K$2009,Y$134,'Employee Mapping'!$L$10:$L$2009,Y$136)/COUNTA('Employee Mapping'!$G$10:$G$2009),""))</f>
        <v/>
      </c>
      <c r="Z253" s="57">
        <f>IF(OR($A253="",Z$136=""),"",IFERROR(COUNTIFS('Employee Mapping'!$J$10:$J$2009,$A253,'Employee Mapping'!$K$10:$K$2009,Z$134,'Employee Mapping'!$L$10:$L$2009,Z$136)/COUNTA('Employee Mapping'!$G$10:$G$2009),""))</f>
        <v/>
      </c>
      <c r="AA253" s="57">
        <f>IF(OR($A253="",AA$136=""),"",IFERROR(COUNTIFS('Employee Mapping'!$J$10:$J$2009,$A253,'Employee Mapping'!$K$10:$K$2009,AA$134,'Employee Mapping'!$L$10:$L$2009,AA$136)/COUNTA('Employee Mapping'!$G$10:$G$2009),""))</f>
        <v/>
      </c>
      <c r="AB253" s="57">
        <f>IF(OR($A253="",AB$136=""),"",IFERROR(COUNTIFS('Employee Mapping'!$J$10:$J$2009,$A253,'Employee Mapping'!$K$10:$K$2009,AB$134,'Employee Mapping'!$L$10:$L$2009,AB$136)/COUNTA('Employee Mapping'!$G$10:$G$2009),""))</f>
        <v/>
      </c>
      <c r="AC253" s="57">
        <f>IF(OR($A253="",AC$136=""),"",IFERROR(COUNTIFS('Employee Mapping'!$J$10:$J$2009,$A253,'Employee Mapping'!$K$10:$K$2009,AC$134,'Employee Mapping'!$L$10:$L$2009,AC$136)/COUNTA('Employee Mapping'!$G$10:$G$2009),""))</f>
        <v/>
      </c>
      <c r="AD253" s="57">
        <f>IF(OR($A253="",AD$136=""),"",IFERROR(COUNTIFS('Employee Mapping'!$J$10:$J$2009,$A253,'Employee Mapping'!$K$10:$K$2009,AD$134,'Employee Mapping'!$L$10:$L$2009,AD$136)/COUNTA('Employee Mapping'!$G$10:$G$2009),""))</f>
        <v/>
      </c>
      <c r="AE253" s="57">
        <f>IF(OR($A253="",AE$136=""),"",IFERROR(COUNTIFS('Employee Mapping'!$J$10:$J$2009,$A253,'Employee Mapping'!$K$10:$K$2009,AE$134,'Employee Mapping'!$L$10:$L$2009,AE$136)/COUNTA('Employee Mapping'!$G$10:$G$2009),""))</f>
        <v/>
      </c>
      <c r="AF253" s="57">
        <f>IF(OR($A253="",AF$136=""),"",IFERROR(COUNTIFS('Employee Mapping'!$J$10:$J$2009,$A253,'Employee Mapping'!$K$10:$K$2009,AF$134,'Employee Mapping'!$L$10:$L$2009,AF$136)/COUNTA('Employee Mapping'!$G$10:$G$2009),""))</f>
        <v/>
      </c>
      <c r="AG253" s="57">
        <f>IF(OR($A253="",AG$136=""),"",IFERROR(COUNTIFS('Employee Mapping'!$J$10:$J$2009,$A253,'Employee Mapping'!$K$10:$K$2009,AG$134,'Employee Mapping'!$L$10:$L$2009,AG$136)/COUNTA('Employee Mapping'!$G$10:$G$2009),""))</f>
        <v/>
      </c>
      <c r="AH253" s="57">
        <f>IF(OR($A253="",AH$136=""),"",IFERROR(COUNTIFS('Employee Mapping'!$J$10:$J$2009,$A253,'Employee Mapping'!$K$10:$K$2009,AH$134,'Employee Mapping'!$L$10:$L$2009,AH$136)/COUNTA('Employee Mapping'!$G$10:$G$2009),""))</f>
        <v/>
      </c>
      <c r="AI253" s="57">
        <f>IF(OR($A253="",AI$136=""),"",IFERROR(COUNTIFS('Employee Mapping'!$J$10:$J$2009,$A253,'Employee Mapping'!$K$10:$K$2009,AI$134,'Employee Mapping'!$L$10:$L$2009,AI$136)/COUNTA('Employee Mapping'!$G$10:$G$2009),""))</f>
        <v/>
      </c>
      <c r="AJ253" s="57">
        <f>IF(OR($A253="",AJ$136=""),"",IFERROR(COUNTIFS('Employee Mapping'!$J$10:$J$2009,$A253,'Employee Mapping'!$K$10:$K$2009,AJ$134,'Employee Mapping'!$L$10:$L$2009,AJ$136)/COUNTA('Employee Mapping'!$G$10:$G$2009),""))</f>
        <v/>
      </c>
      <c r="AK253" s="57">
        <f>IF(OR($A253="",AK$136=""),"",IFERROR(COUNTIFS('Employee Mapping'!$J$10:$J$2009,$A253,'Employee Mapping'!$K$10:$K$2009,AK$134,'Employee Mapping'!$L$10:$L$2009,AK$136)/COUNTA('Employee Mapping'!$G$10:$G$2009),""))</f>
        <v/>
      </c>
      <c r="AL253" s="57">
        <f>IF(OR($A253="",AL$136=""),"",IFERROR(COUNTIFS('Employee Mapping'!$J$10:$J$2009,$A253,'Employee Mapping'!$K$10:$K$2009,AL$134,'Employee Mapping'!$L$10:$L$2009,AL$136)/COUNTA('Employee Mapping'!$G$10:$G$2009),""))</f>
        <v/>
      </c>
      <c r="AM253" s="57">
        <f>IF(OR($A253="",AM$136=""),"",IFERROR(COUNTIFS('Employee Mapping'!$J$10:$J$2009,$A253,'Employee Mapping'!$K$10:$K$2009,AM$134,'Employee Mapping'!$L$10:$L$2009,AM$136)/COUNTA('Employee Mapping'!$G$10:$G$2009),""))</f>
        <v/>
      </c>
      <c r="AN253" s="57">
        <f>IF(OR($A253="",AN$136=""),"",IFERROR(COUNTIFS('Employee Mapping'!$J$10:$J$2009,$A253,'Employee Mapping'!$K$10:$K$2009,AN$134,'Employee Mapping'!$L$10:$L$2009,AN$136)/COUNTA('Employee Mapping'!$G$10:$G$2009),""))</f>
        <v/>
      </c>
      <c r="AO253" s="57">
        <f>IF(OR($A253="",AO$136=""),"",IFERROR(COUNTIFS('Employee Mapping'!$J$10:$J$2009,$A253,'Employee Mapping'!$K$10:$K$2009,AO$134,'Employee Mapping'!$L$10:$L$2009,AO$136)/COUNTA('Employee Mapping'!$G$10:$G$2009),""))</f>
        <v/>
      </c>
      <c r="AP253" s="57">
        <f>IF(OR($A253="",AP$136=""),"",IFERROR(COUNTIFS('Employee Mapping'!$J$10:$J$2009,$A253,'Employee Mapping'!$K$10:$K$2009,AP$134,'Employee Mapping'!$L$10:$L$2009,AP$136)/COUNTA('Employee Mapping'!$G$10:$G$2009),""))</f>
        <v/>
      </c>
      <c r="AQ253" s="57">
        <f>IF(OR($A253="",AQ$136=""),"",IFERROR(COUNTIFS('Employee Mapping'!$J$10:$J$2009,$A253,'Employee Mapping'!$K$10:$K$2009,AQ$134,'Employee Mapping'!$L$10:$L$2009,AQ$136)/COUNTA('Employee Mapping'!$G$10:$G$2009),""))</f>
        <v/>
      </c>
      <c r="AR253" s="57">
        <f>IF(OR($A253="",AR$136=""),"",IFERROR(COUNTIFS('Employee Mapping'!$J$10:$J$2009,$A253,'Employee Mapping'!$K$10:$K$2009,AR$134,'Employee Mapping'!$L$10:$L$2009,AR$136)/COUNTA('Employee Mapping'!$G$10:$G$2009),""))</f>
        <v/>
      </c>
      <c r="AS253" s="57">
        <f>IF(OR($A253="",AS$136=""),"",IFERROR(COUNTIFS('Employee Mapping'!$J$10:$J$2009,$A253,'Employee Mapping'!$K$10:$K$2009,AS$134,'Employee Mapping'!$L$10:$L$2009,AS$136)/COUNTA('Employee Mapping'!$G$10:$G$2009),""))</f>
        <v/>
      </c>
      <c r="AT253" s="57">
        <f>IF(OR($A253="",AT$136=""),"",IFERROR(COUNTIFS('Employee Mapping'!$J$10:$J$2009,$A253,'Employee Mapping'!$K$10:$K$2009,AT$134,'Employee Mapping'!$L$10:$L$2009,AT$136)/COUNTA('Employee Mapping'!$G$10:$G$2009),""))</f>
        <v/>
      </c>
      <c r="AU253" s="57">
        <f>IF(OR($A253="",AU$136=""),"",IFERROR(COUNTIFS('Employee Mapping'!$J$10:$J$2009,$A253,'Employee Mapping'!$K$10:$K$2009,AU$134,'Employee Mapping'!$L$10:$L$2009,AU$136)/COUNTA('Employee Mapping'!$G$10:$G$2009),""))</f>
        <v/>
      </c>
      <c r="AV253" s="57">
        <f>IF(OR($A253="",AV$136=""),"",IFERROR(COUNTIFS('Employee Mapping'!$J$10:$J$2009,$A253,'Employee Mapping'!$K$10:$K$2009,AV$134,'Employee Mapping'!$L$10:$L$2009,AV$136)/COUNTA('Employee Mapping'!$G$10:$G$2009),""))</f>
        <v/>
      </c>
      <c r="AW253" s="57">
        <f>IF(OR($A253="",AW$136=""),"",IFERROR(COUNTIFS('Employee Mapping'!$J$10:$J$2009,$A253,'Employee Mapping'!$K$10:$K$2009,AW$134,'Employee Mapping'!$L$10:$L$2009,AW$136)/COUNTA('Employee Mapping'!$G$10:$G$2009),""))</f>
        <v/>
      </c>
      <c r="AX253" s="57">
        <f>IF(OR($A253="",AX$136=""),"",IFERROR(COUNTIFS('Employee Mapping'!$J$10:$J$2009,$A253,'Employee Mapping'!$K$10:$K$2009,AX$134,'Employee Mapping'!$L$10:$L$2009,AX$136)/COUNTA('Employee Mapping'!$G$10:$G$2009),""))</f>
        <v/>
      </c>
      <c r="AY253" s="57">
        <f>IF(OR($A253="",AY$136=""),"",IFERROR(COUNTIFS('Employee Mapping'!$J$10:$J$2009,$A253,'Employee Mapping'!$K$10:$K$2009,AY$134,'Employee Mapping'!$L$10:$L$2009,AY$136)/COUNTA('Employee Mapping'!$G$10:$G$2009),""))</f>
        <v/>
      </c>
      <c r="AZ253" s="57">
        <f>IF(OR($A253="",AZ$136=""),"",IFERROR(COUNTIFS('Employee Mapping'!$J$10:$J$2009,$A253,'Employee Mapping'!$K$10:$K$2009,AZ$134,'Employee Mapping'!$L$10:$L$2009,AZ$136)/COUNTA('Employee Mapping'!$G$10:$G$2009),""))</f>
        <v/>
      </c>
      <c r="BA253" s="57">
        <f>IF(OR($A253="",BA$136=""),"",IFERROR(COUNTIFS('Employee Mapping'!$J$10:$J$2009,$A253,'Employee Mapping'!$K$10:$K$2009,BA$134,'Employee Mapping'!$L$10:$L$2009,BA$136)/COUNTA('Employee Mapping'!$G$10:$G$2009),""))</f>
        <v/>
      </c>
      <c r="BB253" s="57">
        <f>IF(OR($A253="",BB$136=""),"",IFERROR(COUNTIFS('Employee Mapping'!$J$10:$J$2009,$A253,'Employee Mapping'!$K$10:$K$2009,BB$134,'Employee Mapping'!$L$10:$L$2009,BB$136)/COUNTA('Employee Mapping'!$G$10:$G$2009),""))</f>
        <v/>
      </c>
      <c r="BC253" s="57">
        <f>IF(OR($A253="",BC$136=""),"",IFERROR(COUNTIFS('Employee Mapping'!$J$10:$J$2009,$A253,'Employee Mapping'!$K$10:$K$2009,BC$134,'Employee Mapping'!$L$10:$L$2009,BC$136)/COUNTA('Employee Mapping'!$G$10:$G$2009),""))</f>
        <v/>
      </c>
      <c r="BD253" s="57">
        <f>IF(OR($A253="",BD$136=""),"",IFERROR(COUNTIFS('Employee Mapping'!$J$10:$J$2009,$A253,'Employee Mapping'!$K$10:$K$2009,BD$134,'Employee Mapping'!$L$10:$L$2009,BD$136)/COUNTA('Employee Mapping'!$G$10:$G$2009),""))</f>
        <v/>
      </c>
      <c r="BE253" s="57">
        <f>IF(OR($A253="",BE$136=""),"",IFERROR(COUNTIFS('Employee Mapping'!$J$10:$J$2009,$A253,'Employee Mapping'!$K$10:$K$2009,BE$134,'Employee Mapping'!$L$10:$L$2009,BE$136)/COUNTA('Employee Mapping'!$G$10:$G$2009),""))</f>
        <v/>
      </c>
      <c r="BF253" s="57">
        <f>IF(OR($A253="",BF$136=""),"",IFERROR(COUNTIFS('Employee Mapping'!$J$10:$J$2009,$A253,'Employee Mapping'!$K$10:$K$2009,BF$134,'Employee Mapping'!$L$10:$L$2009,BF$136)/COUNTA('Employee Mapping'!$G$10:$G$2009),""))</f>
        <v/>
      </c>
      <c r="BG253" s="57">
        <f>IF(OR($A253="",BG$136=""),"",IFERROR(COUNTIFS('Employee Mapping'!$J$10:$J$2009,$A253,'Employee Mapping'!$K$10:$K$2009,BG$134,'Employee Mapping'!$L$10:$L$2009,BG$136)/COUNTA('Employee Mapping'!$G$10:$G$2009),""))</f>
        <v/>
      </c>
      <c r="BH253" s="57">
        <f>IF(OR($A253="",BH$136=""),"",IFERROR(COUNTIFS('Employee Mapping'!$J$10:$J$2009,$A253,'Employee Mapping'!$K$10:$K$2009,BH$134,'Employee Mapping'!$L$10:$L$2009,BH$136)/COUNTA('Employee Mapping'!$G$10:$G$2009),""))</f>
        <v/>
      </c>
      <c r="BI253" s="57">
        <f>IF(OR($A253="",BI$136=""),"",IFERROR(COUNTIFS('Employee Mapping'!$J$10:$J$2009,$A253,'Employee Mapping'!$K$10:$K$2009,BI$134,'Employee Mapping'!$L$10:$L$2009,BI$136)/COUNTA('Employee Mapping'!$G$10:$G$2009),""))</f>
        <v/>
      </c>
      <c r="BJ253" s="57">
        <f>IF(OR($A253="",BJ$136=""),"",IFERROR(COUNTIFS('Employee Mapping'!$J$10:$J$2009,$A253,'Employee Mapping'!$K$10:$K$2009,BJ$134,'Employee Mapping'!$L$10:$L$2009,BJ$136)/COUNTA('Employee Mapping'!$G$10:$G$2009),""))</f>
        <v/>
      </c>
      <c r="BK253" s="57">
        <f>IF(OR($A253="",BK$136=""),"",IFERROR(COUNTIFS('Employee Mapping'!$J$10:$J$2009,$A253,'Employee Mapping'!$K$10:$K$2009,BK$134,'Employee Mapping'!$L$10:$L$2009,BK$136)/COUNTA('Employee Mapping'!$G$10:$G$2009),""))</f>
        <v/>
      </c>
      <c r="BL253" s="57">
        <f>IF(OR($A253="",BL$136=""),"",IFERROR(COUNTIFS('Employee Mapping'!$J$10:$J$2009,$A253,'Employee Mapping'!$K$10:$K$2009,BL$134,'Employee Mapping'!$L$10:$L$2009,BL$136)/COUNTA('Employee Mapping'!$G$10:$G$2009),""))</f>
        <v/>
      </c>
      <c r="BM253" s="57">
        <f>IF(OR($A253="",BM$136=""),"",IFERROR(COUNTIFS('Employee Mapping'!$J$10:$J$2009,$A253,'Employee Mapping'!$K$10:$K$2009,BM$134,'Employee Mapping'!$L$10:$L$2009,BM$136)/COUNTA('Employee Mapping'!$G$10:$G$2009),""))</f>
        <v/>
      </c>
      <c r="BN253" s="57">
        <f>IF(OR($A253="",BN$136=""),"",IFERROR(COUNTIFS('Employee Mapping'!$J$10:$J$2009,$A253,'Employee Mapping'!$K$10:$K$2009,BN$134,'Employee Mapping'!$L$10:$L$2009,BN$136)/COUNTA('Employee Mapping'!$G$10:$G$2009),""))</f>
        <v/>
      </c>
      <c r="BO253" s="57">
        <f>IF(OR($A253="",BO$136=""),"",IFERROR(COUNTIFS('Employee Mapping'!$J$10:$J$2009,$A253,'Employee Mapping'!$K$10:$K$2009,BO$134,'Employee Mapping'!$L$10:$L$2009,BO$136)/COUNTA('Employee Mapping'!$G$10:$G$2009),""))</f>
        <v/>
      </c>
      <c r="BP253" s="57">
        <f>IF(OR($A253="",BP$136=""),"",IFERROR(COUNTIFS('Employee Mapping'!$J$10:$J$2009,$A253,'Employee Mapping'!$K$10:$K$2009,BP$134,'Employee Mapping'!$L$10:$L$2009,BP$136)/COUNTA('Employee Mapping'!$G$10:$G$2009),""))</f>
        <v/>
      </c>
      <c r="BQ253" s="57">
        <f>IF(OR($A253="",BQ$136=""),"",IFERROR(COUNTIFS('Employee Mapping'!$J$10:$J$2009,$A253,'Employee Mapping'!$K$10:$K$2009,BQ$134,'Employee Mapping'!$L$10:$L$2009,BQ$136)/COUNTA('Employee Mapping'!$G$10:$G$2009),""))</f>
        <v/>
      </c>
      <c r="BR253" s="57">
        <f>IF(OR($A253="",BR$136=""),"",IFERROR(COUNTIFS('Employee Mapping'!$J$10:$J$2009,$A253,'Employee Mapping'!$K$10:$K$2009,BR$134,'Employee Mapping'!$L$10:$L$2009,BR$136)/COUNTA('Employee Mapping'!$G$10:$G$2009),""))</f>
        <v/>
      </c>
      <c r="BS253" s="57">
        <f>IF(OR($A253="",BS$136=""),"",IFERROR(COUNTIFS('Employee Mapping'!$J$10:$J$2009,$A253,'Employee Mapping'!$K$10:$K$2009,BS$134,'Employee Mapping'!$L$10:$L$2009,BS$136)/COUNTA('Employee Mapping'!$G$10:$G$2009),""))</f>
        <v/>
      </c>
      <c r="BT253" s="57">
        <f>IF(OR($A253="",BT$136=""),"",IFERROR(COUNTIFS('Employee Mapping'!$J$10:$J$2009,$A253,'Employee Mapping'!$K$10:$K$2009,BT$134,'Employee Mapping'!$L$10:$L$2009,BT$136)/COUNTA('Employee Mapping'!$G$10:$G$2009),""))</f>
        <v/>
      </c>
      <c r="BU253" s="57">
        <f>IF(OR($A253="",BU$136=""),"",IFERROR(COUNTIFS('Employee Mapping'!$J$10:$J$2009,$A253,'Employee Mapping'!$K$10:$K$2009,BU$134,'Employee Mapping'!$L$10:$L$2009,BU$136)/COUNTA('Employee Mapping'!$G$10:$G$2009),""))</f>
        <v/>
      </c>
      <c r="BV253" s="57">
        <f>IF(OR($A253="",BV$136=""),"",IFERROR(COUNTIFS('Employee Mapping'!$J$10:$J$2009,$A253,'Employee Mapping'!$K$10:$K$2009,BV$134,'Employee Mapping'!$L$10:$L$2009,BV$136)/COUNTA('Employee Mapping'!$G$10:$G$2009),""))</f>
        <v/>
      </c>
      <c r="BW253" s="57">
        <f>IF(OR($A253="",BW$136=""),"",IFERROR(COUNTIFS('Employee Mapping'!$J$10:$J$2009,$A253,'Employee Mapping'!$K$10:$K$2009,BW$134,'Employee Mapping'!$L$10:$L$2009,BW$136)/COUNTA('Employee Mapping'!$G$10:$G$2009),""))</f>
        <v/>
      </c>
      <c r="BX253" s="57">
        <f>IF(OR($A253="",BX$136=""),"",IFERROR(COUNTIFS('Employee Mapping'!$J$10:$J$2009,$A253,'Employee Mapping'!$K$10:$K$2009,BX$134,'Employee Mapping'!$L$10:$L$2009,BX$136)/COUNTA('Employee Mapping'!$G$10:$G$2009),""))</f>
        <v/>
      </c>
      <c r="BY253" s="57">
        <f>IF(OR($A253="",BY$136=""),"",IFERROR(COUNTIFS('Employee Mapping'!$J$10:$J$2009,$A253,'Employee Mapping'!$K$10:$K$2009,BY$134,'Employee Mapping'!$L$10:$L$2009,BY$136)/COUNTA('Employee Mapping'!$G$10:$G$2009),""))</f>
        <v/>
      </c>
      <c r="BZ253" s="57">
        <f>IF(OR($A253="",BZ$136=""),"",IFERROR(COUNTIFS('Employee Mapping'!$J$10:$J$2009,$A253,'Employee Mapping'!$K$10:$K$2009,BZ$134,'Employee Mapping'!$L$10:$L$2009,BZ$136)/COUNTA('Employee Mapping'!$G$10:$G$2009),""))</f>
        <v/>
      </c>
      <c r="CA253" s="57">
        <f>IF(OR($A253="",CA$136=""),"",IFERROR(COUNTIFS('Employee Mapping'!$J$10:$J$2009,$A253,'Employee Mapping'!$K$10:$K$2009,CA$134,'Employee Mapping'!$L$10:$L$2009,CA$136)/COUNTA('Employee Mapping'!$G$10:$G$2009),""))</f>
        <v/>
      </c>
      <c r="CB253" s="57">
        <f>IF(OR($A253="",CB$136=""),"",IFERROR(COUNTIFS('Employee Mapping'!$J$10:$J$2009,$A253,'Employee Mapping'!$K$10:$K$2009,CB$134,'Employee Mapping'!$L$10:$L$2009,CB$136)/COUNTA('Employee Mapping'!$G$10:$G$2009),""))</f>
        <v/>
      </c>
      <c r="CC253" s="57">
        <f>IF(OR($A253="",CC$136=""),"",IFERROR(COUNTIFS('Employee Mapping'!$J$10:$J$2009,$A253,'Employee Mapping'!$K$10:$K$2009,CC$134,'Employee Mapping'!$L$10:$L$2009,CC$136)/COUNTA('Employee Mapping'!$G$10:$G$2009),""))</f>
        <v/>
      </c>
      <c r="CD253" s="57">
        <f>IF(OR($A253="",CD$136=""),"",IFERROR(COUNTIFS('Employee Mapping'!$J$10:$J$2009,$A253,'Employee Mapping'!$K$10:$K$2009,CD$134,'Employee Mapping'!$L$10:$L$2009,CD$136)/COUNTA('Employee Mapping'!$G$10:$G$2009),""))</f>
        <v/>
      </c>
      <c r="CE253" s="57">
        <f>IF(OR($A253="",CE$136=""),"",IFERROR(COUNTIFS('Employee Mapping'!$J$10:$J$2009,$A253,'Employee Mapping'!$K$10:$K$2009,CE$134,'Employee Mapping'!$L$10:$L$2009,CE$136)/COUNTA('Employee Mapping'!$G$10:$G$2009),""))</f>
        <v/>
      </c>
      <c r="CF253" s="57">
        <f>IF(OR($A253="",CF$136=""),"",IFERROR(COUNTIFS('Employee Mapping'!$J$10:$J$2009,$A253,'Employee Mapping'!$K$10:$K$2009,CF$134,'Employee Mapping'!$L$10:$L$2009,CF$136)/COUNTA('Employee Mapping'!$G$10:$G$2009),""))</f>
        <v/>
      </c>
      <c r="CG253" s="57">
        <f>IF(OR($A253="",CG$136=""),"",IFERROR(COUNTIFS('Employee Mapping'!$J$10:$J$2009,$A253,'Employee Mapping'!$K$10:$K$2009,CG$134,'Employee Mapping'!$L$10:$L$2009,CG$136)/COUNTA('Employee Mapping'!$G$10:$G$2009),""))</f>
        <v/>
      </c>
      <c r="CH253" s="57">
        <f>IF(OR($A253="",CH$136=""),"",IFERROR(COUNTIFS('Employee Mapping'!$J$10:$J$2009,$A253,'Employee Mapping'!$K$10:$K$2009,CH$134,'Employee Mapping'!$L$10:$L$2009,CH$136)/COUNTA('Employee Mapping'!$G$10:$G$2009),""))</f>
        <v/>
      </c>
      <c r="CI253" s="57">
        <f>IF(OR($A253="",CI$136=""),"",IFERROR(COUNTIFS('Employee Mapping'!$J$10:$J$2009,$A253,'Employee Mapping'!$K$10:$K$2009,CI$134,'Employee Mapping'!$L$10:$L$2009,CI$136)/COUNTA('Employee Mapping'!$G$10:$G$2009),""))</f>
        <v/>
      </c>
      <c r="CJ253" s="57">
        <f>IF(OR($A253="",CJ$136=""),"",IFERROR(COUNTIFS('Employee Mapping'!$J$10:$J$2009,$A253,'Employee Mapping'!$K$10:$K$2009,CJ$134,'Employee Mapping'!$L$10:$L$2009,CJ$136)/COUNTA('Employee Mapping'!$G$10:$G$2009),""))</f>
        <v/>
      </c>
      <c r="CK253" s="57">
        <f>IF(OR($A253="",CK$136=""),"",IFERROR(COUNTIFS('Employee Mapping'!$J$10:$J$2009,$A253,'Employee Mapping'!$K$10:$K$2009,CK$134,'Employee Mapping'!$L$10:$L$2009,CK$136)/COUNTA('Employee Mapping'!$G$10:$G$2009),""))</f>
        <v/>
      </c>
      <c r="CL253" s="57">
        <f>IF(OR($A253="",CL$136=""),"",IFERROR(COUNTIFS('Employee Mapping'!$J$10:$J$2009,$A253,'Employee Mapping'!$K$10:$K$2009,CL$134,'Employee Mapping'!$L$10:$L$2009,CL$136)/COUNTA('Employee Mapping'!$G$10:$G$2009),""))</f>
        <v/>
      </c>
      <c r="CM253" s="57">
        <f>IF(OR($A253="",CM$136=""),"",IFERROR(COUNTIFS('Employee Mapping'!$J$10:$J$2009,$A253,'Employee Mapping'!$K$10:$K$2009,CM$134,'Employee Mapping'!$L$10:$L$2009,CM$136)/COUNTA('Employee Mapping'!$G$10:$G$2009),""))</f>
        <v/>
      </c>
      <c r="CN253" s="57">
        <f>IF(OR($A253="",CN$136=""),"",IFERROR(COUNTIFS('Employee Mapping'!$J$10:$J$2009,$A253,'Employee Mapping'!$K$10:$K$2009,CN$134,'Employee Mapping'!$L$10:$L$2009,CN$136)/COUNTA('Employee Mapping'!$G$10:$G$2009),""))</f>
        <v/>
      </c>
      <c r="CO253" s="57">
        <f>IF(OR($A253="",CO$136=""),"",IFERROR(COUNTIFS('Employee Mapping'!$J$10:$J$2009,$A253,'Employee Mapping'!$K$10:$K$2009,CO$134,'Employee Mapping'!$L$10:$L$2009,CO$136)/COUNTA('Employee Mapping'!$G$10:$G$2009),""))</f>
        <v/>
      </c>
      <c r="CP253" s="57">
        <f>IF(OR($A253="",CP$136=""),"",IFERROR(COUNTIFS('Employee Mapping'!$J$10:$J$2009,$A253,'Employee Mapping'!$K$10:$K$2009,CP$134,'Employee Mapping'!$L$10:$L$2009,CP$136)/COUNTA('Employee Mapping'!$G$10:$G$2009),""))</f>
        <v/>
      </c>
      <c r="CQ253" s="57">
        <f>IF(OR($A253="",CQ$136=""),"",IFERROR(COUNTIFS('Employee Mapping'!$J$10:$J$2009,$A253,'Employee Mapping'!$K$10:$K$2009,CQ$134,'Employee Mapping'!$L$10:$L$2009,CQ$136)/COUNTA('Employee Mapping'!$G$10:$G$2009),""))</f>
        <v/>
      </c>
      <c r="CR253" s="57">
        <f>IF(OR($A253="",CR$136=""),"",IFERROR(COUNTIFS('Employee Mapping'!$J$10:$J$2009,$A253,'Employee Mapping'!$K$10:$K$2009,CR$134,'Employee Mapping'!$L$10:$L$2009,CR$136)/COUNTA('Employee Mapping'!$G$10:$G$2009),""))</f>
        <v/>
      </c>
      <c r="CS253" s="57">
        <f>IF(OR($A253="",CS$136=""),"",IFERROR(COUNTIFS('Employee Mapping'!$J$10:$J$2009,$A253,'Employee Mapping'!$K$10:$K$2009,CS$134,'Employee Mapping'!$L$10:$L$2009,CS$136)/COUNTA('Employee Mapping'!$G$10:$G$2009),""))</f>
        <v/>
      </c>
      <c r="CT253" s="57">
        <f>IF(OR($A253="",CT$136=""),"",IFERROR(COUNTIFS('Employee Mapping'!$J$10:$J$2009,$A253,'Employee Mapping'!$K$10:$K$2009,CT$134,'Employee Mapping'!$L$10:$L$2009,CT$136)/COUNTA('Employee Mapping'!$G$10:$G$2009),""))</f>
        <v/>
      </c>
      <c r="CU253" s="58">
        <f>IF($A253="","",SUM(C253:CT253))</f>
        <v/>
      </c>
    </row>
    <row r="254">
      <c r="A254">
        <f>IF(SETUP!$C265="","",SETUP!$C265)</f>
        <v/>
      </c>
      <c r="B254" s="9">
        <f>IF(SETUP!$C265="","",SETUP!$B265&amp;" / "&amp;SETUP!$D265)</f>
        <v/>
      </c>
      <c r="C254" s="57">
        <f>IF(OR($A254="",C$136=""),"",IFERROR(COUNTIFS('Employee Mapping'!$J$10:$J$2009,$A254,'Employee Mapping'!$K$10:$K$2009,C$134,'Employee Mapping'!$L$10:$L$2009,C$136)/COUNTA('Employee Mapping'!$G$10:$G$2009),""))</f>
        <v/>
      </c>
      <c r="D254" s="57">
        <f>IF(OR($A254="",D$136=""),"",IFERROR(COUNTIFS('Employee Mapping'!$J$10:$J$2009,$A254,'Employee Mapping'!$K$10:$K$2009,D$134,'Employee Mapping'!$L$10:$L$2009,D$136)/COUNTA('Employee Mapping'!$G$10:$G$2009),""))</f>
        <v/>
      </c>
      <c r="E254" s="57">
        <f>IF(OR($A254="",E$136=""),"",IFERROR(COUNTIFS('Employee Mapping'!$J$10:$J$2009,$A254,'Employee Mapping'!$K$10:$K$2009,E$134,'Employee Mapping'!$L$10:$L$2009,E$136)/COUNTA('Employee Mapping'!$G$10:$G$2009),""))</f>
        <v/>
      </c>
      <c r="F254" s="57">
        <f>IF(OR($A254="",F$136=""),"",IFERROR(COUNTIFS('Employee Mapping'!$J$10:$J$2009,$A254,'Employee Mapping'!$K$10:$K$2009,F$134,'Employee Mapping'!$L$10:$L$2009,F$136)/COUNTA('Employee Mapping'!$G$10:$G$2009),""))</f>
        <v/>
      </c>
      <c r="G254" s="57">
        <f>IF(OR($A254="",G$136=""),"",IFERROR(COUNTIFS('Employee Mapping'!$J$10:$J$2009,$A254,'Employee Mapping'!$K$10:$K$2009,G$134,'Employee Mapping'!$L$10:$L$2009,G$136)/COUNTA('Employee Mapping'!$G$10:$G$2009),""))</f>
        <v/>
      </c>
      <c r="H254" s="57">
        <f>IF(OR($A254="",H$136=""),"",IFERROR(COUNTIFS('Employee Mapping'!$J$10:$J$2009,$A254,'Employee Mapping'!$K$10:$K$2009,H$134,'Employee Mapping'!$L$10:$L$2009,H$136)/COUNTA('Employee Mapping'!$G$10:$G$2009),""))</f>
        <v/>
      </c>
      <c r="I254" s="57">
        <f>IF(OR($A254="",I$136=""),"",IFERROR(COUNTIFS('Employee Mapping'!$J$10:$J$2009,$A254,'Employee Mapping'!$K$10:$K$2009,I$134,'Employee Mapping'!$L$10:$L$2009,I$136)/COUNTA('Employee Mapping'!$G$10:$G$2009),""))</f>
        <v/>
      </c>
      <c r="J254" s="57">
        <f>IF(OR($A254="",J$136=""),"",IFERROR(COUNTIFS('Employee Mapping'!$J$10:$J$2009,$A254,'Employee Mapping'!$K$10:$K$2009,J$134,'Employee Mapping'!$L$10:$L$2009,J$136)/COUNTA('Employee Mapping'!$G$10:$G$2009),""))</f>
        <v/>
      </c>
      <c r="K254" s="57">
        <f>IF(OR($A254="",K$136=""),"",IFERROR(COUNTIFS('Employee Mapping'!$J$10:$J$2009,$A254,'Employee Mapping'!$K$10:$K$2009,K$134,'Employee Mapping'!$L$10:$L$2009,K$136)/COUNTA('Employee Mapping'!$G$10:$G$2009),""))</f>
        <v/>
      </c>
      <c r="L254" s="57">
        <f>IF(OR($A254="",L$136=""),"",IFERROR(COUNTIFS('Employee Mapping'!$J$10:$J$2009,$A254,'Employee Mapping'!$K$10:$K$2009,L$134,'Employee Mapping'!$L$10:$L$2009,L$136)/COUNTA('Employee Mapping'!$G$10:$G$2009),""))</f>
        <v/>
      </c>
      <c r="M254" s="57">
        <f>IF(OR($A254="",M$136=""),"",IFERROR(COUNTIFS('Employee Mapping'!$J$10:$J$2009,$A254,'Employee Mapping'!$K$10:$K$2009,M$134,'Employee Mapping'!$L$10:$L$2009,M$136)/COUNTA('Employee Mapping'!$G$10:$G$2009),""))</f>
        <v/>
      </c>
      <c r="N254" s="57">
        <f>IF(OR($A254="",N$136=""),"",IFERROR(COUNTIFS('Employee Mapping'!$J$10:$J$2009,$A254,'Employee Mapping'!$K$10:$K$2009,N$134,'Employee Mapping'!$L$10:$L$2009,N$136)/COUNTA('Employee Mapping'!$G$10:$G$2009),""))</f>
        <v/>
      </c>
      <c r="O254" s="57">
        <f>IF(OR($A254="",O$136=""),"",IFERROR(COUNTIFS('Employee Mapping'!$J$10:$J$2009,$A254,'Employee Mapping'!$K$10:$K$2009,O$134,'Employee Mapping'!$L$10:$L$2009,O$136)/COUNTA('Employee Mapping'!$G$10:$G$2009),""))</f>
        <v/>
      </c>
      <c r="P254" s="57">
        <f>IF(OR($A254="",P$136=""),"",IFERROR(COUNTIFS('Employee Mapping'!$J$10:$J$2009,$A254,'Employee Mapping'!$K$10:$K$2009,P$134,'Employee Mapping'!$L$10:$L$2009,P$136)/COUNTA('Employee Mapping'!$G$10:$G$2009),""))</f>
        <v/>
      </c>
      <c r="Q254" s="57">
        <f>IF(OR($A254="",Q$136=""),"",IFERROR(COUNTIFS('Employee Mapping'!$J$10:$J$2009,$A254,'Employee Mapping'!$K$10:$K$2009,Q$134,'Employee Mapping'!$L$10:$L$2009,Q$136)/COUNTA('Employee Mapping'!$G$10:$G$2009),""))</f>
        <v/>
      </c>
      <c r="R254" s="57">
        <f>IF(OR($A254="",R$136=""),"",IFERROR(COUNTIFS('Employee Mapping'!$J$10:$J$2009,$A254,'Employee Mapping'!$K$10:$K$2009,R$134,'Employee Mapping'!$L$10:$L$2009,R$136)/COUNTA('Employee Mapping'!$G$10:$G$2009),""))</f>
        <v/>
      </c>
      <c r="S254" s="57">
        <f>IF(OR($A254="",S$136=""),"",IFERROR(COUNTIFS('Employee Mapping'!$J$10:$J$2009,$A254,'Employee Mapping'!$K$10:$K$2009,S$134,'Employee Mapping'!$L$10:$L$2009,S$136)/COUNTA('Employee Mapping'!$G$10:$G$2009),""))</f>
        <v/>
      </c>
      <c r="T254" s="57">
        <f>IF(OR($A254="",T$136=""),"",IFERROR(COUNTIFS('Employee Mapping'!$J$10:$J$2009,$A254,'Employee Mapping'!$K$10:$K$2009,T$134,'Employee Mapping'!$L$10:$L$2009,T$136)/COUNTA('Employee Mapping'!$G$10:$G$2009),""))</f>
        <v/>
      </c>
      <c r="U254" s="57">
        <f>IF(OR($A254="",U$136=""),"",IFERROR(COUNTIFS('Employee Mapping'!$J$10:$J$2009,$A254,'Employee Mapping'!$K$10:$K$2009,U$134,'Employee Mapping'!$L$10:$L$2009,U$136)/COUNTA('Employee Mapping'!$G$10:$G$2009),""))</f>
        <v/>
      </c>
      <c r="V254" s="57">
        <f>IF(OR($A254="",V$136=""),"",IFERROR(COUNTIFS('Employee Mapping'!$J$10:$J$2009,$A254,'Employee Mapping'!$K$10:$K$2009,V$134,'Employee Mapping'!$L$10:$L$2009,V$136)/COUNTA('Employee Mapping'!$G$10:$G$2009),""))</f>
        <v/>
      </c>
      <c r="W254" s="57">
        <f>IF(OR($A254="",W$136=""),"",IFERROR(COUNTIFS('Employee Mapping'!$J$10:$J$2009,$A254,'Employee Mapping'!$K$10:$K$2009,W$134,'Employee Mapping'!$L$10:$L$2009,W$136)/COUNTA('Employee Mapping'!$G$10:$G$2009),""))</f>
        <v/>
      </c>
      <c r="X254" s="57">
        <f>IF(OR($A254="",X$136=""),"",IFERROR(COUNTIFS('Employee Mapping'!$J$10:$J$2009,$A254,'Employee Mapping'!$K$10:$K$2009,X$134,'Employee Mapping'!$L$10:$L$2009,X$136)/COUNTA('Employee Mapping'!$G$10:$G$2009),""))</f>
        <v/>
      </c>
      <c r="Y254" s="57">
        <f>IF(OR($A254="",Y$136=""),"",IFERROR(COUNTIFS('Employee Mapping'!$J$10:$J$2009,$A254,'Employee Mapping'!$K$10:$K$2009,Y$134,'Employee Mapping'!$L$10:$L$2009,Y$136)/COUNTA('Employee Mapping'!$G$10:$G$2009),""))</f>
        <v/>
      </c>
      <c r="Z254" s="57">
        <f>IF(OR($A254="",Z$136=""),"",IFERROR(COUNTIFS('Employee Mapping'!$J$10:$J$2009,$A254,'Employee Mapping'!$K$10:$K$2009,Z$134,'Employee Mapping'!$L$10:$L$2009,Z$136)/COUNTA('Employee Mapping'!$G$10:$G$2009),""))</f>
        <v/>
      </c>
      <c r="AA254" s="57">
        <f>IF(OR($A254="",AA$136=""),"",IFERROR(COUNTIFS('Employee Mapping'!$J$10:$J$2009,$A254,'Employee Mapping'!$K$10:$K$2009,AA$134,'Employee Mapping'!$L$10:$L$2009,AA$136)/COUNTA('Employee Mapping'!$G$10:$G$2009),""))</f>
        <v/>
      </c>
      <c r="AB254" s="57">
        <f>IF(OR($A254="",AB$136=""),"",IFERROR(COUNTIFS('Employee Mapping'!$J$10:$J$2009,$A254,'Employee Mapping'!$K$10:$K$2009,AB$134,'Employee Mapping'!$L$10:$L$2009,AB$136)/COUNTA('Employee Mapping'!$G$10:$G$2009),""))</f>
        <v/>
      </c>
      <c r="AC254" s="57">
        <f>IF(OR($A254="",AC$136=""),"",IFERROR(COUNTIFS('Employee Mapping'!$J$10:$J$2009,$A254,'Employee Mapping'!$K$10:$K$2009,AC$134,'Employee Mapping'!$L$10:$L$2009,AC$136)/COUNTA('Employee Mapping'!$G$10:$G$2009),""))</f>
        <v/>
      </c>
      <c r="AD254" s="57">
        <f>IF(OR($A254="",AD$136=""),"",IFERROR(COUNTIFS('Employee Mapping'!$J$10:$J$2009,$A254,'Employee Mapping'!$K$10:$K$2009,AD$134,'Employee Mapping'!$L$10:$L$2009,AD$136)/COUNTA('Employee Mapping'!$G$10:$G$2009),""))</f>
        <v/>
      </c>
      <c r="AE254" s="57">
        <f>IF(OR($A254="",AE$136=""),"",IFERROR(COUNTIFS('Employee Mapping'!$J$10:$J$2009,$A254,'Employee Mapping'!$K$10:$K$2009,AE$134,'Employee Mapping'!$L$10:$L$2009,AE$136)/COUNTA('Employee Mapping'!$G$10:$G$2009),""))</f>
        <v/>
      </c>
      <c r="AF254" s="57">
        <f>IF(OR($A254="",AF$136=""),"",IFERROR(COUNTIFS('Employee Mapping'!$J$10:$J$2009,$A254,'Employee Mapping'!$K$10:$K$2009,AF$134,'Employee Mapping'!$L$10:$L$2009,AF$136)/COUNTA('Employee Mapping'!$G$10:$G$2009),""))</f>
        <v/>
      </c>
      <c r="AG254" s="57">
        <f>IF(OR($A254="",AG$136=""),"",IFERROR(COUNTIFS('Employee Mapping'!$J$10:$J$2009,$A254,'Employee Mapping'!$K$10:$K$2009,AG$134,'Employee Mapping'!$L$10:$L$2009,AG$136)/COUNTA('Employee Mapping'!$G$10:$G$2009),""))</f>
        <v/>
      </c>
      <c r="AH254" s="57">
        <f>IF(OR($A254="",AH$136=""),"",IFERROR(COUNTIFS('Employee Mapping'!$J$10:$J$2009,$A254,'Employee Mapping'!$K$10:$K$2009,AH$134,'Employee Mapping'!$L$10:$L$2009,AH$136)/COUNTA('Employee Mapping'!$G$10:$G$2009),""))</f>
        <v/>
      </c>
      <c r="AI254" s="57">
        <f>IF(OR($A254="",AI$136=""),"",IFERROR(COUNTIFS('Employee Mapping'!$J$10:$J$2009,$A254,'Employee Mapping'!$K$10:$K$2009,AI$134,'Employee Mapping'!$L$10:$L$2009,AI$136)/COUNTA('Employee Mapping'!$G$10:$G$2009),""))</f>
        <v/>
      </c>
      <c r="AJ254" s="57">
        <f>IF(OR($A254="",AJ$136=""),"",IFERROR(COUNTIFS('Employee Mapping'!$J$10:$J$2009,$A254,'Employee Mapping'!$K$10:$K$2009,AJ$134,'Employee Mapping'!$L$10:$L$2009,AJ$136)/COUNTA('Employee Mapping'!$G$10:$G$2009),""))</f>
        <v/>
      </c>
      <c r="AK254" s="57">
        <f>IF(OR($A254="",AK$136=""),"",IFERROR(COUNTIFS('Employee Mapping'!$J$10:$J$2009,$A254,'Employee Mapping'!$K$10:$K$2009,AK$134,'Employee Mapping'!$L$10:$L$2009,AK$136)/COUNTA('Employee Mapping'!$G$10:$G$2009),""))</f>
        <v/>
      </c>
      <c r="AL254" s="57">
        <f>IF(OR($A254="",AL$136=""),"",IFERROR(COUNTIFS('Employee Mapping'!$J$10:$J$2009,$A254,'Employee Mapping'!$K$10:$K$2009,AL$134,'Employee Mapping'!$L$10:$L$2009,AL$136)/COUNTA('Employee Mapping'!$G$10:$G$2009),""))</f>
        <v/>
      </c>
      <c r="AM254" s="57">
        <f>IF(OR($A254="",AM$136=""),"",IFERROR(COUNTIFS('Employee Mapping'!$J$10:$J$2009,$A254,'Employee Mapping'!$K$10:$K$2009,AM$134,'Employee Mapping'!$L$10:$L$2009,AM$136)/COUNTA('Employee Mapping'!$G$10:$G$2009),""))</f>
        <v/>
      </c>
      <c r="AN254" s="57">
        <f>IF(OR($A254="",AN$136=""),"",IFERROR(COUNTIFS('Employee Mapping'!$J$10:$J$2009,$A254,'Employee Mapping'!$K$10:$K$2009,AN$134,'Employee Mapping'!$L$10:$L$2009,AN$136)/COUNTA('Employee Mapping'!$G$10:$G$2009),""))</f>
        <v/>
      </c>
      <c r="AO254" s="57">
        <f>IF(OR($A254="",AO$136=""),"",IFERROR(COUNTIFS('Employee Mapping'!$J$10:$J$2009,$A254,'Employee Mapping'!$K$10:$K$2009,AO$134,'Employee Mapping'!$L$10:$L$2009,AO$136)/COUNTA('Employee Mapping'!$G$10:$G$2009),""))</f>
        <v/>
      </c>
      <c r="AP254" s="57">
        <f>IF(OR($A254="",AP$136=""),"",IFERROR(COUNTIFS('Employee Mapping'!$J$10:$J$2009,$A254,'Employee Mapping'!$K$10:$K$2009,AP$134,'Employee Mapping'!$L$10:$L$2009,AP$136)/COUNTA('Employee Mapping'!$G$10:$G$2009),""))</f>
        <v/>
      </c>
      <c r="AQ254" s="57">
        <f>IF(OR($A254="",AQ$136=""),"",IFERROR(COUNTIFS('Employee Mapping'!$J$10:$J$2009,$A254,'Employee Mapping'!$K$10:$K$2009,AQ$134,'Employee Mapping'!$L$10:$L$2009,AQ$136)/COUNTA('Employee Mapping'!$G$10:$G$2009),""))</f>
        <v/>
      </c>
      <c r="AR254" s="57">
        <f>IF(OR($A254="",AR$136=""),"",IFERROR(COUNTIFS('Employee Mapping'!$J$10:$J$2009,$A254,'Employee Mapping'!$K$10:$K$2009,AR$134,'Employee Mapping'!$L$10:$L$2009,AR$136)/COUNTA('Employee Mapping'!$G$10:$G$2009),""))</f>
        <v/>
      </c>
      <c r="AS254" s="57">
        <f>IF(OR($A254="",AS$136=""),"",IFERROR(COUNTIFS('Employee Mapping'!$J$10:$J$2009,$A254,'Employee Mapping'!$K$10:$K$2009,AS$134,'Employee Mapping'!$L$10:$L$2009,AS$136)/COUNTA('Employee Mapping'!$G$10:$G$2009),""))</f>
        <v/>
      </c>
      <c r="AT254" s="57">
        <f>IF(OR($A254="",AT$136=""),"",IFERROR(COUNTIFS('Employee Mapping'!$J$10:$J$2009,$A254,'Employee Mapping'!$K$10:$K$2009,AT$134,'Employee Mapping'!$L$10:$L$2009,AT$136)/COUNTA('Employee Mapping'!$G$10:$G$2009),""))</f>
        <v/>
      </c>
      <c r="AU254" s="57">
        <f>IF(OR($A254="",AU$136=""),"",IFERROR(COUNTIFS('Employee Mapping'!$J$10:$J$2009,$A254,'Employee Mapping'!$K$10:$K$2009,AU$134,'Employee Mapping'!$L$10:$L$2009,AU$136)/COUNTA('Employee Mapping'!$G$10:$G$2009),""))</f>
        <v/>
      </c>
      <c r="AV254" s="57">
        <f>IF(OR($A254="",AV$136=""),"",IFERROR(COUNTIFS('Employee Mapping'!$J$10:$J$2009,$A254,'Employee Mapping'!$K$10:$K$2009,AV$134,'Employee Mapping'!$L$10:$L$2009,AV$136)/COUNTA('Employee Mapping'!$G$10:$G$2009),""))</f>
        <v/>
      </c>
      <c r="AW254" s="57">
        <f>IF(OR($A254="",AW$136=""),"",IFERROR(COUNTIFS('Employee Mapping'!$J$10:$J$2009,$A254,'Employee Mapping'!$K$10:$K$2009,AW$134,'Employee Mapping'!$L$10:$L$2009,AW$136)/COUNTA('Employee Mapping'!$G$10:$G$2009),""))</f>
        <v/>
      </c>
      <c r="AX254" s="57">
        <f>IF(OR($A254="",AX$136=""),"",IFERROR(COUNTIFS('Employee Mapping'!$J$10:$J$2009,$A254,'Employee Mapping'!$K$10:$K$2009,AX$134,'Employee Mapping'!$L$10:$L$2009,AX$136)/COUNTA('Employee Mapping'!$G$10:$G$2009),""))</f>
        <v/>
      </c>
      <c r="AY254" s="57">
        <f>IF(OR($A254="",AY$136=""),"",IFERROR(COUNTIFS('Employee Mapping'!$J$10:$J$2009,$A254,'Employee Mapping'!$K$10:$K$2009,AY$134,'Employee Mapping'!$L$10:$L$2009,AY$136)/COUNTA('Employee Mapping'!$G$10:$G$2009),""))</f>
        <v/>
      </c>
      <c r="AZ254" s="57">
        <f>IF(OR($A254="",AZ$136=""),"",IFERROR(COUNTIFS('Employee Mapping'!$J$10:$J$2009,$A254,'Employee Mapping'!$K$10:$K$2009,AZ$134,'Employee Mapping'!$L$10:$L$2009,AZ$136)/COUNTA('Employee Mapping'!$G$10:$G$2009),""))</f>
        <v/>
      </c>
      <c r="BA254" s="57">
        <f>IF(OR($A254="",BA$136=""),"",IFERROR(COUNTIFS('Employee Mapping'!$J$10:$J$2009,$A254,'Employee Mapping'!$K$10:$K$2009,BA$134,'Employee Mapping'!$L$10:$L$2009,BA$136)/COUNTA('Employee Mapping'!$G$10:$G$2009),""))</f>
        <v/>
      </c>
      <c r="BB254" s="57">
        <f>IF(OR($A254="",BB$136=""),"",IFERROR(COUNTIFS('Employee Mapping'!$J$10:$J$2009,$A254,'Employee Mapping'!$K$10:$K$2009,BB$134,'Employee Mapping'!$L$10:$L$2009,BB$136)/COUNTA('Employee Mapping'!$G$10:$G$2009),""))</f>
        <v/>
      </c>
      <c r="BC254" s="57">
        <f>IF(OR($A254="",BC$136=""),"",IFERROR(COUNTIFS('Employee Mapping'!$J$10:$J$2009,$A254,'Employee Mapping'!$K$10:$K$2009,BC$134,'Employee Mapping'!$L$10:$L$2009,BC$136)/COUNTA('Employee Mapping'!$G$10:$G$2009),""))</f>
        <v/>
      </c>
      <c r="BD254" s="57">
        <f>IF(OR($A254="",BD$136=""),"",IFERROR(COUNTIFS('Employee Mapping'!$J$10:$J$2009,$A254,'Employee Mapping'!$K$10:$K$2009,BD$134,'Employee Mapping'!$L$10:$L$2009,BD$136)/COUNTA('Employee Mapping'!$G$10:$G$2009),""))</f>
        <v/>
      </c>
      <c r="BE254" s="57">
        <f>IF(OR($A254="",BE$136=""),"",IFERROR(COUNTIFS('Employee Mapping'!$J$10:$J$2009,$A254,'Employee Mapping'!$K$10:$K$2009,BE$134,'Employee Mapping'!$L$10:$L$2009,BE$136)/COUNTA('Employee Mapping'!$G$10:$G$2009),""))</f>
        <v/>
      </c>
      <c r="BF254" s="57">
        <f>IF(OR($A254="",BF$136=""),"",IFERROR(COUNTIFS('Employee Mapping'!$J$10:$J$2009,$A254,'Employee Mapping'!$K$10:$K$2009,BF$134,'Employee Mapping'!$L$10:$L$2009,BF$136)/COUNTA('Employee Mapping'!$G$10:$G$2009),""))</f>
        <v/>
      </c>
      <c r="BG254" s="57">
        <f>IF(OR($A254="",BG$136=""),"",IFERROR(COUNTIFS('Employee Mapping'!$J$10:$J$2009,$A254,'Employee Mapping'!$K$10:$K$2009,BG$134,'Employee Mapping'!$L$10:$L$2009,BG$136)/COUNTA('Employee Mapping'!$G$10:$G$2009),""))</f>
        <v/>
      </c>
      <c r="BH254" s="57">
        <f>IF(OR($A254="",BH$136=""),"",IFERROR(COUNTIFS('Employee Mapping'!$J$10:$J$2009,$A254,'Employee Mapping'!$K$10:$K$2009,BH$134,'Employee Mapping'!$L$10:$L$2009,BH$136)/COUNTA('Employee Mapping'!$G$10:$G$2009),""))</f>
        <v/>
      </c>
      <c r="BI254" s="57">
        <f>IF(OR($A254="",BI$136=""),"",IFERROR(COUNTIFS('Employee Mapping'!$J$10:$J$2009,$A254,'Employee Mapping'!$K$10:$K$2009,BI$134,'Employee Mapping'!$L$10:$L$2009,BI$136)/COUNTA('Employee Mapping'!$G$10:$G$2009),""))</f>
        <v/>
      </c>
      <c r="BJ254" s="57">
        <f>IF(OR($A254="",BJ$136=""),"",IFERROR(COUNTIFS('Employee Mapping'!$J$10:$J$2009,$A254,'Employee Mapping'!$K$10:$K$2009,BJ$134,'Employee Mapping'!$L$10:$L$2009,BJ$136)/COUNTA('Employee Mapping'!$G$10:$G$2009),""))</f>
        <v/>
      </c>
      <c r="BK254" s="57">
        <f>IF(OR($A254="",BK$136=""),"",IFERROR(COUNTIFS('Employee Mapping'!$J$10:$J$2009,$A254,'Employee Mapping'!$K$10:$K$2009,BK$134,'Employee Mapping'!$L$10:$L$2009,BK$136)/COUNTA('Employee Mapping'!$G$10:$G$2009),""))</f>
        <v/>
      </c>
      <c r="BL254" s="57">
        <f>IF(OR($A254="",BL$136=""),"",IFERROR(COUNTIFS('Employee Mapping'!$J$10:$J$2009,$A254,'Employee Mapping'!$K$10:$K$2009,BL$134,'Employee Mapping'!$L$10:$L$2009,BL$136)/COUNTA('Employee Mapping'!$G$10:$G$2009),""))</f>
        <v/>
      </c>
      <c r="BM254" s="57">
        <f>IF(OR($A254="",BM$136=""),"",IFERROR(COUNTIFS('Employee Mapping'!$J$10:$J$2009,$A254,'Employee Mapping'!$K$10:$K$2009,BM$134,'Employee Mapping'!$L$10:$L$2009,BM$136)/COUNTA('Employee Mapping'!$G$10:$G$2009),""))</f>
        <v/>
      </c>
      <c r="BN254" s="57">
        <f>IF(OR($A254="",BN$136=""),"",IFERROR(COUNTIFS('Employee Mapping'!$J$10:$J$2009,$A254,'Employee Mapping'!$K$10:$K$2009,BN$134,'Employee Mapping'!$L$10:$L$2009,BN$136)/COUNTA('Employee Mapping'!$G$10:$G$2009),""))</f>
        <v/>
      </c>
      <c r="BO254" s="57">
        <f>IF(OR($A254="",BO$136=""),"",IFERROR(COUNTIFS('Employee Mapping'!$J$10:$J$2009,$A254,'Employee Mapping'!$K$10:$K$2009,BO$134,'Employee Mapping'!$L$10:$L$2009,BO$136)/COUNTA('Employee Mapping'!$G$10:$G$2009),""))</f>
        <v/>
      </c>
      <c r="BP254" s="57">
        <f>IF(OR($A254="",BP$136=""),"",IFERROR(COUNTIFS('Employee Mapping'!$J$10:$J$2009,$A254,'Employee Mapping'!$K$10:$K$2009,BP$134,'Employee Mapping'!$L$10:$L$2009,BP$136)/COUNTA('Employee Mapping'!$G$10:$G$2009),""))</f>
        <v/>
      </c>
      <c r="BQ254" s="57">
        <f>IF(OR($A254="",BQ$136=""),"",IFERROR(COUNTIFS('Employee Mapping'!$J$10:$J$2009,$A254,'Employee Mapping'!$K$10:$K$2009,BQ$134,'Employee Mapping'!$L$10:$L$2009,BQ$136)/COUNTA('Employee Mapping'!$G$10:$G$2009),""))</f>
        <v/>
      </c>
      <c r="BR254" s="57">
        <f>IF(OR($A254="",BR$136=""),"",IFERROR(COUNTIFS('Employee Mapping'!$J$10:$J$2009,$A254,'Employee Mapping'!$K$10:$K$2009,BR$134,'Employee Mapping'!$L$10:$L$2009,BR$136)/COUNTA('Employee Mapping'!$G$10:$G$2009),""))</f>
        <v/>
      </c>
      <c r="BS254" s="57">
        <f>IF(OR($A254="",BS$136=""),"",IFERROR(COUNTIFS('Employee Mapping'!$J$10:$J$2009,$A254,'Employee Mapping'!$K$10:$K$2009,BS$134,'Employee Mapping'!$L$10:$L$2009,BS$136)/COUNTA('Employee Mapping'!$G$10:$G$2009),""))</f>
        <v/>
      </c>
      <c r="BT254" s="57">
        <f>IF(OR($A254="",BT$136=""),"",IFERROR(COUNTIFS('Employee Mapping'!$J$10:$J$2009,$A254,'Employee Mapping'!$K$10:$K$2009,BT$134,'Employee Mapping'!$L$10:$L$2009,BT$136)/COUNTA('Employee Mapping'!$G$10:$G$2009),""))</f>
        <v/>
      </c>
      <c r="BU254" s="57">
        <f>IF(OR($A254="",BU$136=""),"",IFERROR(COUNTIFS('Employee Mapping'!$J$10:$J$2009,$A254,'Employee Mapping'!$K$10:$K$2009,BU$134,'Employee Mapping'!$L$10:$L$2009,BU$136)/COUNTA('Employee Mapping'!$G$10:$G$2009),""))</f>
        <v/>
      </c>
      <c r="BV254" s="57">
        <f>IF(OR($A254="",BV$136=""),"",IFERROR(COUNTIFS('Employee Mapping'!$J$10:$J$2009,$A254,'Employee Mapping'!$K$10:$K$2009,BV$134,'Employee Mapping'!$L$10:$L$2009,BV$136)/COUNTA('Employee Mapping'!$G$10:$G$2009),""))</f>
        <v/>
      </c>
      <c r="BW254" s="57">
        <f>IF(OR($A254="",BW$136=""),"",IFERROR(COUNTIFS('Employee Mapping'!$J$10:$J$2009,$A254,'Employee Mapping'!$K$10:$K$2009,BW$134,'Employee Mapping'!$L$10:$L$2009,BW$136)/COUNTA('Employee Mapping'!$G$10:$G$2009),""))</f>
        <v/>
      </c>
      <c r="BX254" s="57">
        <f>IF(OR($A254="",BX$136=""),"",IFERROR(COUNTIFS('Employee Mapping'!$J$10:$J$2009,$A254,'Employee Mapping'!$K$10:$K$2009,BX$134,'Employee Mapping'!$L$10:$L$2009,BX$136)/COUNTA('Employee Mapping'!$G$10:$G$2009),""))</f>
        <v/>
      </c>
      <c r="BY254" s="57">
        <f>IF(OR($A254="",BY$136=""),"",IFERROR(COUNTIFS('Employee Mapping'!$J$10:$J$2009,$A254,'Employee Mapping'!$K$10:$K$2009,BY$134,'Employee Mapping'!$L$10:$L$2009,BY$136)/COUNTA('Employee Mapping'!$G$10:$G$2009),""))</f>
        <v/>
      </c>
      <c r="BZ254" s="57">
        <f>IF(OR($A254="",BZ$136=""),"",IFERROR(COUNTIFS('Employee Mapping'!$J$10:$J$2009,$A254,'Employee Mapping'!$K$10:$K$2009,BZ$134,'Employee Mapping'!$L$10:$L$2009,BZ$136)/COUNTA('Employee Mapping'!$G$10:$G$2009),""))</f>
        <v/>
      </c>
      <c r="CA254" s="57">
        <f>IF(OR($A254="",CA$136=""),"",IFERROR(COUNTIFS('Employee Mapping'!$J$10:$J$2009,$A254,'Employee Mapping'!$K$10:$K$2009,CA$134,'Employee Mapping'!$L$10:$L$2009,CA$136)/COUNTA('Employee Mapping'!$G$10:$G$2009),""))</f>
        <v/>
      </c>
      <c r="CB254" s="57">
        <f>IF(OR($A254="",CB$136=""),"",IFERROR(COUNTIFS('Employee Mapping'!$J$10:$J$2009,$A254,'Employee Mapping'!$K$10:$K$2009,CB$134,'Employee Mapping'!$L$10:$L$2009,CB$136)/COUNTA('Employee Mapping'!$G$10:$G$2009),""))</f>
        <v/>
      </c>
      <c r="CC254" s="57">
        <f>IF(OR($A254="",CC$136=""),"",IFERROR(COUNTIFS('Employee Mapping'!$J$10:$J$2009,$A254,'Employee Mapping'!$K$10:$K$2009,CC$134,'Employee Mapping'!$L$10:$L$2009,CC$136)/COUNTA('Employee Mapping'!$G$10:$G$2009),""))</f>
        <v/>
      </c>
      <c r="CD254" s="57">
        <f>IF(OR($A254="",CD$136=""),"",IFERROR(COUNTIFS('Employee Mapping'!$J$10:$J$2009,$A254,'Employee Mapping'!$K$10:$K$2009,CD$134,'Employee Mapping'!$L$10:$L$2009,CD$136)/COUNTA('Employee Mapping'!$G$10:$G$2009),""))</f>
        <v/>
      </c>
      <c r="CE254" s="57">
        <f>IF(OR($A254="",CE$136=""),"",IFERROR(COUNTIFS('Employee Mapping'!$J$10:$J$2009,$A254,'Employee Mapping'!$K$10:$K$2009,CE$134,'Employee Mapping'!$L$10:$L$2009,CE$136)/COUNTA('Employee Mapping'!$G$10:$G$2009),""))</f>
        <v/>
      </c>
      <c r="CF254" s="57">
        <f>IF(OR($A254="",CF$136=""),"",IFERROR(COUNTIFS('Employee Mapping'!$J$10:$J$2009,$A254,'Employee Mapping'!$K$10:$K$2009,CF$134,'Employee Mapping'!$L$10:$L$2009,CF$136)/COUNTA('Employee Mapping'!$G$10:$G$2009),""))</f>
        <v/>
      </c>
      <c r="CG254" s="57">
        <f>IF(OR($A254="",CG$136=""),"",IFERROR(COUNTIFS('Employee Mapping'!$J$10:$J$2009,$A254,'Employee Mapping'!$K$10:$K$2009,CG$134,'Employee Mapping'!$L$10:$L$2009,CG$136)/COUNTA('Employee Mapping'!$G$10:$G$2009),""))</f>
        <v/>
      </c>
      <c r="CH254" s="57">
        <f>IF(OR($A254="",CH$136=""),"",IFERROR(COUNTIFS('Employee Mapping'!$J$10:$J$2009,$A254,'Employee Mapping'!$K$10:$K$2009,CH$134,'Employee Mapping'!$L$10:$L$2009,CH$136)/COUNTA('Employee Mapping'!$G$10:$G$2009),""))</f>
        <v/>
      </c>
      <c r="CI254" s="57">
        <f>IF(OR($A254="",CI$136=""),"",IFERROR(COUNTIFS('Employee Mapping'!$J$10:$J$2009,$A254,'Employee Mapping'!$K$10:$K$2009,CI$134,'Employee Mapping'!$L$10:$L$2009,CI$136)/COUNTA('Employee Mapping'!$G$10:$G$2009),""))</f>
        <v/>
      </c>
      <c r="CJ254" s="57">
        <f>IF(OR($A254="",CJ$136=""),"",IFERROR(COUNTIFS('Employee Mapping'!$J$10:$J$2009,$A254,'Employee Mapping'!$K$10:$K$2009,CJ$134,'Employee Mapping'!$L$10:$L$2009,CJ$136)/COUNTA('Employee Mapping'!$G$10:$G$2009),""))</f>
        <v/>
      </c>
      <c r="CK254" s="57">
        <f>IF(OR($A254="",CK$136=""),"",IFERROR(COUNTIFS('Employee Mapping'!$J$10:$J$2009,$A254,'Employee Mapping'!$K$10:$K$2009,CK$134,'Employee Mapping'!$L$10:$L$2009,CK$136)/COUNTA('Employee Mapping'!$G$10:$G$2009),""))</f>
        <v/>
      </c>
      <c r="CL254" s="57">
        <f>IF(OR($A254="",CL$136=""),"",IFERROR(COUNTIFS('Employee Mapping'!$J$10:$J$2009,$A254,'Employee Mapping'!$K$10:$K$2009,CL$134,'Employee Mapping'!$L$10:$L$2009,CL$136)/COUNTA('Employee Mapping'!$G$10:$G$2009),""))</f>
        <v/>
      </c>
      <c r="CM254" s="57">
        <f>IF(OR($A254="",CM$136=""),"",IFERROR(COUNTIFS('Employee Mapping'!$J$10:$J$2009,$A254,'Employee Mapping'!$K$10:$K$2009,CM$134,'Employee Mapping'!$L$10:$L$2009,CM$136)/COUNTA('Employee Mapping'!$G$10:$G$2009),""))</f>
        <v/>
      </c>
      <c r="CN254" s="57">
        <f>IF(OR($A254="",CN$136=""),"",IFERROR(COUNTIFS('Employee Mapping'!$J$10:$J$2009,$A254,'Employee Mapping'!$K$10:$K$2009,CN$134,'Employee Mapping'!$L$10:$L$2009,CN$136)/COUNTA('Employee Mapping'!$G$10:$G$2009),""))</f>
        <v/>
      </c>
      <c r="CO254" s="57">
        <f>IF(OR($A254="",CO$136=""),"",IFERROR(COUNTIFS('Employee Mapping'!$J$10:$J$2009,$A254,'Employee Mapping'!$K$10:$K$2009,CO$134,'Employee Mapping'!$L$10:$L$2009,CO$136)/COUNTA('Employee Mapping'!$G$10:$G$2009),""))</f>
        <v/>
      </c>
      <c r="CP254" s="57">
        <f>IF(OR($A254="",CP$136=""),"",IFERROR(COUNTIFS('Employee Mapping'!$J$10:$J$2009,$A254,'Employee Mapping'!$K$10:$K$2009,CP$134,'Employee Mapping'!$L$10:$L$2009,CP$136)/COUNTA('Employee Mapping'!$G$10:$G$2009),""))</f>
        <v/>
      </c>
      <c r="CQ254" s="57">
        <f>IF(OR($A254="",CQ$136=""),"",IFERROR(COUNTIFS('Employee Mapping'!$J$10:$J$2009,$A254,'Employee Mapping'!$K$10:$K$2009,CQ$134,'Employee Mapping'!$L$10:$L$2009,CQ$136)/COUNTA('Employee Mapping'!$G$10:$G$2009),""))</f>
        <v/>
      </c>
      <c r="CR254" s="57">
        <f>IF(OR($A254="",CR$136=""),"",IFERROR(COUNTIFS('Employee Mapping'!$J$10:$J$2009,$A254,'Employee Mapping'!$K$10:$K$2009,CR$134,'Employee Mapping'!$L$10:$L$2009,CR$136)/COUNTA('Employee Mapping'!$G$10:$G$2009),""))</f>
        <v/>
      </c>
      <c r="CS254" s="57">
        <f>IF(OR($A254="",CS$136=""),"",IFERROR(COUNTIFS('Employee Mapping'!$J$10:$J$2009,$A254,'Employee Mapping'!$K$10:$K$2009,CS$134,'Employee Mapping'!$L$10:$L$2009,CS$136)/COUNTA('Employee Mapping'!$G$10:$G$2009),""))</f>
        <v/>
      </c>
      <c r="CT254" s="57">
        <f>IF(OR($A254="",CT$136=""),"",IFERROR(COUNTIFS('Employee Mapping'!$J$10:$J$2009,$A254,'Employee Mapping'!$K$10:$K$2009,CT$134,'Employee Mapping'!$L$10:$L$2009,CT$136)/COUNTA('Employee Mapping'!$G$10:$G$2009),""))</f>
        <v/>
      </c>
      <c r="CU254" s="58">
        <f>IF($A254="","",SUM(C254:CT254))</f>
        <v/>
      </c>
    </row>
    <row r="255">
      <c r="A255">
        <f>IF(SETUP!$C266="","",SETUP!$C266)</f>
        <v/>
      </c>
      <c r="B255" s="9">
        <f>IF(SETUP!$C266="","",SETUP!$B266&amp;" / "&amp;SETUP!$D266)</f>
        <v/>
      </c>
      <c r="C255" s="57">
        <f>IF(OR($A255="",C$136=""),"",IFERROR(COUNTIFS('Employee Mapping'!$J$10:$J$2009,$A255,'Employee Mapping'!$K$10:$K$2009,C$134,'Employee Mapping'!$L$10:$L$2009,C$136)/COUNTA('Employee Mapping'!$G$10:$G$2009),""))</f>
        <v/>
      </c>
      <c r="D255" s="57">
        <f>IF(OR($A255="",D$136=""),"",IFERROR(COUNTIFS('Employee Mapping'!$J$10:$J$2009,$A255,'Employee Mapping'!$K$10:$K$2009,D$134,'Employee Mapping'!$L$10:$L$2009,D$136)/COUNTA('Employee Mapping'!$G$10:$G$2009),""))</f>
        <v/>
      </c>
      <c r="E255" s="57">
        <f>IF(OR($A255="",E$136=""),"",IFERROR(COUNTIFS('Employee Mapping'!$J$10:$J$2009,$A255,'Employee Mapping'!$K$10:$K$2009,E$134,'Employee Mapping'!$L$10:$L$2009,E$136)/COUNTA('Employee Mapping'!$G$10:$G$2009),""))</f>
        <v/>
      </c>
      <c r="F255" s="57">
        <f>IF(OR($A255="",F$136=""),"",IFERROR(COUNTIFS('Employee Mapping'!$J$10:$J$2009,$A255,'Employee Mapping'!$K$10:$K$2009,F$134,'Employee Mapping'!$L$10:$L$2009,F$136)/COUNTA('Employee Mapping'!$G$10:$G$2009),""))</f>
        <v/>
      </c>
      <c r="G255" s="57">
        <f>IF(OR($A255="",G$136=""),"",IFERROR(COUNTIFS('Employee Mapping'!$J$10:$J$2009,$A255,'Employee Mapping'!$K$10:$K$2009,G$134,'Employee Mapping'!$L$10:$L$2009,G$136)/COUNTA('Employee Mapping'!$G$10:$G$2009),""))</f>
        <v/>
      </c>
      <c r="H255" s="57">
        <f>IF(OR($A255="",H$136=""),"",IFERROR(COUNTIFS('Employee Mapping'!$J$10:$J$2009,$A255,'Employee Mapping'!$K$10:$K$2009,H$134,'Employee Mapping'!$L$10:$L$2009,H$136)/COUNTA('Employee Mapping'!$G$10:$G$2009),""))</f>
        <v/>
      </c>
      <c r="I255" s="57">
        <f>IF(OR($A255="",I$136=""),"",IFERROR(COUNTIFS('Employee Mapping'!$J$10:$J$2009,$A255,'Employee Mapping'!$K$10:$K$2009,I$134,'Employee Mapping'!$L$10:$L$2009,I$136)/COUNTA('Employee Mapping'!$G$10:$G$2009),""))</f>
        <v/>
      </c>
      <c r="J255" s="57">
        <f>IF(OR($A255="",J$136=""),"",IFERROR(COUNTIFS('Employee Mapping'!$J$10:$J$2009,$A255,'Employee Mapping'!$K$10:$K$2009,J$134,'Employee Mapping'!$L$10:$L$2009,J$136)/COUNTA('Employee Mapping'!$G$10:$G$2009),""))</f>
        <v/>
      </c>
      <c r="K255" s="57">
        <f>IF(OR($A255="",K$136=""),"",IFERROR(COUNTIFS('Employee Mapping'!$J$10:$J$2009,$A255,'Employee Mapping'!$K$10:$K$2009,K$134,'Employee Mapping'!$L$10:$L$2009,K$136)/COUNTA('Employee Mapping'!$G$10:$G$2009),""))</f>
        <v/>
      </c>
      <c r="L255" s="57">
        <f>IF(OR($A255="",L$136=""),"",IFERROR(COUNTIFS('Employee Mapping'!$J$10:$J$2009,$A255,'Employee Mapping'!$K$10:$K$2009,L$134,'Employee Mapping'!$L$10:$L$2009,L$136)/COUNTA('Employee Mapping'!$G$10:$G$2009),""))</f>
        <v/>
      </c>
      <c r="M255" s="57">
        <f>IF(OR($A255="",M$136=""),"",IFERROR(COUNTIFS('Employee Mapping'!$J$10:$J$2009,$A255,'Employee Mapping'!$K$10:$K$2009,M$134,'Employee Mapping'!$L$10:$L$2009,M$136)/COUNTA('Employee Mapping'!$G$10:$G$2009),""))</f>
        <v/>
      </c>
      <c r="N255" s="57">
        <f>IF(OR($A255="",N$136=""),"",IFERROR(COUNTIFS('Employee Mapping'!$J$10:$J$2009,$A255,'Employee Mapping'!$K$10:$K$2009,N$134,'Employee Mapping'!$L$10:$L$2009,N$136)/COUNTA('Employee Mapping'!$G$10:$G$2009),""))</f>
        <v/>
      </c>
      <c r="O255" s="57">
        <f>IF(OR($A255="",O$136=""),"",IFERROR(COUNTIFS('Employee Mapping'!$J$10:$J$2009,$A255,'Employee Mapping'!$K$10:$K$2009,O$134,'Employee Mapping'!$L$10:$L$2009,O$136)/COUNTA('Employee Mapping'!$G$10:$G$2009),""))</f>
        <v/>
      </c>
      <c r="P255" s="57">
        <f>IF(OR($A255="",P$136=""),"",IFERROR(COUNTIFS('Employee Mapping'!$J$10:$J$2009,$A255,'Employee Mapping'!$K$10:$K$2009,P$134,'Employee Mapping'!$L$10:$L$2009,P$136)/COUNTA('Employee Mapping'!$G$10:$G$2009),""))</f>
        <v/>
      </c>
      <c r="Q255" s="57">
        <f>IF(OR($A255="",Q$136=""),"",IFERROR(COUNTIFS('Employee Mapping'!$J$10:$J$2009,$A255,'Employee Mapping'!$K$10:$K$2009,Q$134,'Employee Mapping'!$L$10:$L$2009,Q$136)/COUNTA('Employee Mapping'!$G$10:$G$2009),""))</f>
        <v/>
      </c>
      <c r="R255" s="57">
        <f>IF(OR($A255="",R$136=""),"",IFERROR(COUNTIFS('Employee Mapping'!$J$10:$J$2009,$A255,'Employee Mapping'!$K$10:$K$2009,R$134,'Employee Mapping'!$L$10:$L$2009,R$136)/COUNTA('Employee Mapping'!$G$10:$G$2009),""))</f>
        <v/>
      </c>
      <c r="S255" s="57">
        <f>IF(OR($A255="",S$136=""),"",IFERROR(COUNTIFS('Employee Mapping'!$J$10:$J$2009,$A255,'Employee Mapping'!$K$10:$K$2009,S$134,'Employee Mapping'!$L$10:$L$2009,S$136)/COUNTA('Employee Mapping'!$G$10:$G$2009),""))</f>
        <v/>
      </c>
      <c r="T255" s="57">
        <f>IF(OR($A255="",T$136=""),"",IFERROR(COUNTIFS('Employee Mapping'!$J$10:$J$2009,$A255,'Employee Mapping'!$K$10:$K$2009,T$134,'Employee Mapping'!$L$10:$L$2009,T$136)/COUNTA('Employee Mapping'!$G$10:$G$2009),""))</f>
        <v/>
      </c>
      <c r="U255" s="57">
        <f>IF(OR($A255="",U$136=""),"",IFERROR(COUNTIFS('Employee Mapping'!$J$10:$J$2009,$A255,'Employee Mapping'!$K$10:$K$2009,U$134,'Employee Mapping'!$L$10:$L$2009,U$136)/COUNTA('Employee Mapping'!$G$10:$G$2009),""))</f>
        <v/>
      </c>
      <c r="V255" s="57">
        <f>IF(OR($A255="",V$136=""),"",IFERROR(COUNTIFS('Employee Mapping'!$J$10:$J$2009,$A255,'Employee Mapping'!$K$10:$K$2009,V$134,'Employee Mapping'!$L$10:$L$2009,V$136)/COUNTA('Employee Mapping'!$G$10:$G$2009),""))</f>
        <v/>
      </c>
      <c r="W255" s="57">
        <f>IF(OR($A255="",W$136=""),"",IFERROR(COUNTIFS('Employee Mapping'!$J$10:$J$2009,$A255,'Employee Mapping'!$K$10:$K$2009,W$134,'Employee Mapping'!$L$10:$L$2009,W$136)/COUNTA('Employee Mapping'!$G$10:$G$2009),""))</f>
        <v/>
      </c>
      <c r="X255" s="57">
        <f>IF(OR($A255="",X$136=""),"",IFERROR(COUNTIFS('Employee Mapping'!$J$10:$J$2009,$A255,'Employee Mapping'!$K$10:$K$2009,X$134,'Employee Mapping'!$L$10:$L$2009,X$136)/COUNTA('Employee Mapping'!$G$10:$G$2009),""))</f>
        <v/>
      </c>
      <c r="Y255" s="57">
        <f>IF(OR($A255="",Y$136=""),"",IFERROR(COUNTIFS('Employee Mapping'!$J$10:$J$2009,$A255,'Employee Mapping'!$K$10:$K$2009,Y$134,'Employee Mapping'!$L$10:$L$2009,Y$136)/COUNTA('Employee Mapping'!$G$10:$G$2009),""))</f>
        <v/>
      </c>
      <c r="Z255" s="57">
        <f>IF(OR($A255="",Z$136=""),"",IFERROR(COUNTIFS('Employee Mapping'!$J$10:$J$2009,$A255,'Employee Mapping'!$K$10:$K$2009,Z$134,'Employee Mapping'!$L$10:$L$2009,Z$136)/COUNTA('Employee Mapping'!$G$10:$G$2009),""))</f>
        <v/>
      </c>
      <c r="AA255" s="57">
        <f>IF(OR($A255="",AA$136=""),"",IFERROR(COUNTIFS('Employee Mapping'!$J$10:$J$2009,$A255,'Employee Mapping'!$K$10:$K$2009,AA$134,'Employee Mapping'!$L$10:$L$2009,AA$136)/COUNTA('Employee Mapping'!$G$10:$G$2009),""))</f>
        <v/>
      </c>
      <c r="AB255" s="57">
        <f>IF(OR($A255="",AB$136=""),"",IFERROR(COUNTIFS('Employee Mapping'!$J$10:$J$2009,$A255,'Employee Mapping'!$K$10:$K$2009,AB$134,'Employee Mapping'!$L$10:$L$2009,AB$136)/COUNTA('Employee Mapping'!$G$10:$G$2009),""))</f>
        <v/>
      </c>
      <c r="AC255" s="57">
        <f>IF(OR($A255="",AC$136=""),"",IFERROR(COUNTIFS('Employee Mapping'!$J$10:$J$2009,$A255,'Employee Mapping'!$K$10:$K$2009,AC$134,'Employee Mapping'!$L$10:$L$2009,AC$136)/COUNTA('Employee Mapping'!$G$10:$G$2009),""))</f>
        <v/>
      </c>
      <c r="AD255" s="57">
        <f>IF(OR($A255="",AD$136=""),"",IFERROR(COUNTIFS('Employee Mapping'!$J$10:$J$2009,$A255,'Employee Mapping'!$K$10:$K$2009,AD$134,'Employee Mapping'!$L$10:$L$2009,AD$136)/COUNTA('Employee Mapping'!$G$10:$G$2009),""))</f>
        <v/>
      </c>
      <c r="AE255" s="57">
        <f>IF(OR($A255="",AE$136=""),"",IFERROR(COUNTIFS('Employee Mapping'!$J$10:$J$2009,$A255,'Employee Mapping'!$K$10:$K$2009,AE$134,'Employee Mapping'!$L$10:$L$2009,AE$136)/COUNTA('Employee Mapping'!$G$10:$G$2009),""))</f>
        <v/>
      </c>
      <c r="AF255" s="57">
        <f>IF(OR($A255="",AF$136=""),"",IFERROR(COUNTIFS('Employee Mapping'!$J$10:$J$2009,$A255,'Employee Mapping'!$K$10:$K$2009,AF$134,'Employee Mapping'!$L$10:$L$2009,AF$136)/COUNTA('Employee Mapping'!$G$10:$G$2009),""))</f>
        <v/>
      </c>
      <c r="AG255" s="57">
        <f>IF(OR($A255="",AG$136=""),"",IFERROR(COUNTIFS('Employee Mapping'!$J$10:$J$2009,$A255,'Employee Mapping'!$K$10:$K$2009,AG$134,'Employee Mapping'!$L$10:$L$2009,AG$136)/COUNTA('Employee Mapping'!$G$10:$G$2009),""))</f>
        <v/>
      </c>
      <c r="AH255" s="57">
        <f>IF(OR($A255="",AH$136=""),"",IFERROR(COUNTIFS('Employee Mapping'!$J$10:$J$2009,$A255,'Employee Mapping'!$K$10:$K$2009,AH$134,'Employee Mapping'!$L$10:$L$2009,AH$136)/COUNTA('Employee Mapping'!$G$10:$G$2009),""))</f>
        <v/>
      </c>
      <c r="AI255" s="57">
        <f>IF(OR($A255="",AI$136=""),"",IFERROR(COUNTIFS('Employee Mapping'!$J$10:$J$2009,$A255,'Employee Mapping'!$K$10:$K$2009,AI$134,'Employee Mapping'!$L$10:$L$2009,AI$136)/COUNTA('Employee Mapping'!$G$10:$G$2009),""))</f>
        <v/>
      </c>
      <c r="AJ255" s="57">
        <f>IF(OR($A255="",AJ$136=""),"",IFERROR(COUNTIFS('Employee Mapping'!$J$10:$J$2009,$A255,'Employee Mapping'!$K$10:$K$2009,AJ$134,'Employee Mapping'!$L$10:$L$2009,AJ$136)/COUNTA('Employee Mapping'!$G$10:$G$2009),""))</f>
        <v/>
      </c>
      <c r="AK255" s="57">
        <f>IF(OR($A255="",AK$136=""),"",IFERROR(COUNTIFS('Employee Mapping'!$J$10:$J$2009,$A255,'Employee Mapping'!$K$10:$K$2009,AK$134,'Employee Mapping'!$L$10:$L$2009,AK$136)/COUNTA('Employee Mapping'!$G$10:$G$2009),""))</f>
        <v/>
      </c>
      <c r="AL255" s="57">
        <f>IF(OR($A255="",AL$136=""),"",IFERROR(COUNTIFS('Employee Mapping'!$J$10:$J$2009,$A255,'Employee Mapping'!$K$10:$K$2009,AL$134,'Employee Mapping'!$L$10:$L$2009,AL$136)/COUNTA('Employee Mapping'!$G$10:$G$2009),""))</f>
        <v/>
      </c>
      <c r="AM255" s="57">
        <f>IF(OR($A255="",AM$136=""),"",IFERROR(COUNTIFS('Employee Mapping'!$J$10:$J$2009,$A255,'Employee Mapping'!$K$10:$K$2009,AM$134,'Employee Mapping'!$L$10:$L$2009,AM$136)/COUNTA('Employee Mapping'!$G$10:$G$2009),""))</f>
        <v/>
      </c>
      <c r="AN255" s="57">
        <f>IF(OR($A255="",AN$136=""),"",IFERROR(COUNTIFS('Employee Mapping'!$J$10:$J$2009,$A255,'Employee Mapping'!$K$10:$K$2009,AN$134,'Employee Mapping'!$L$10:$L$2009,AN$136)/COUNTA('Employee Mapping'!$G$10:$G$2009),""))</f>
        <v/>
      </c>
      <c r="AO255" s="57">
        <f>IF(OR($A255="",AO$136=""),"",IFERROR(COUNTIFS('Employee Mapping'!$J$10:$J$2009,$A255,'Employee Mapping'!$K$10:$K$2009,AO$134,'Employee Mapping'!$L$10:$L$2009,AO$136)/COUNTA('Employee Mapping'!$G$10:$G$2009),""))</f>
        <v/>
      </c>
      <c r="AP255" s="57">
        <f>IF(OR($A255="",AP$136=""),"",IFERROR(COUNTIFS('Employee Mapping'!$J$10:$J$2009,$A255,'Employee Mapping'!$K$10:$K$2009,AP$134,'Employee Mapping'!$L$10:$L$2009,AP$136)/COUNTA('Employee Mapping'!$G$10:$G$2009),""))</f>
        <v/>
      </c>
      <c r="AQ255" s="57">
        <f>IF(OR($A255="",AQ$136=""),"",IFERROR(COUNTIFS('Employee Mapping'!$J$10:$J$2009,$A255,'Employee Mapping'!$K$10:$K$2009,AQ$134,'Employee Mapping'!$L$10:$L$2009,AQ$136)/COUNTA('Employee Mapping'!$G$10:$G$2009),""))</f>
        <v/>
      </c>
      <c r="AR255" s="57">
        <f>IF(OR($A255="",AR$136=""),"",IFERROR(COUNTIFS('Employee Mapping'!$J$10:$J$2009,$A255,'Employee Mapping'!$K$10:$K$2009,AR$134,'Employee Mapping'!$L$10:$L$2009,AR$136)/COUNTA('Employee Mapping'!$G$10:$G$2009),""))</f>
        <v/>
      </c>
      <c r="AS255" s="57">
        <f>IF(OR($A255="",AS$136=""),"",IFERROR(COUNTIFS('Employee Mapping'!$J$10:$J$2009,$A255,'Employee Mapping'!$K$10:$K$2009,AS$134,'Employee Mapping'!$L$10:$L$2009,AS$136)/COUNTA('Employee Mapping'!$G$10:$G$2009),""))</f>
        <v/>
      </c>
      <c r="AT255" s="57">
        <f>IF(OR($A255="",AT$136=""),"",IFERROR(COUNTIFS('Employee Mapping'!$J$10:$J$2009,$A255,'Employee Mapping'!$K$10:$K$2009,AT$134,'Employee Mapping'!$L$10:$L$2009,AT$136)/COUNTA('Employee Mapping'!$G$10:$G$2009),""))</f>
        <v/>
      </c>
      <c r="AU255" s="57">
        <f>IF(OR($A255="",AU$136=""),"",IFERROR(COUNTIFS('Employee Mapping'!$J$10:$J$2009,$A255,'Employee Mapping'!$K$10:$K$2009,AU$134,'Employee Mapping'!$L$10:$L$2009,AU$136)/COUNTA('Employee Mapping'!$G$10:$G$2009),""))</f>
        <v/>
      </c>
      <c r="AV255" s="57">
        <f>IF(OR($A255="",AV$136=""),"",IFERROR(COUNTIFS('Employee Mapping'!$J$10:$J$2009,$A255,'Employee Mapping'!$K$10:$K$2009,AV$134,'Employee Mapping'!$L$10:$L$2009,AV$136)/COUNTA('Employee Mapping'!$G$10:$G$2009),""))</f>
        <v/>
      </c>
      <c r="AW255" s="57">
        <f>IF(OR($A255="",AW$136=""),"",IFERROR(COUNTIFS('Employee Mapping'!$J$10:$J$2009,$A255,'Employee Mapping'!$K$10:$K$2009,AW$134,'Employee Mapping'!$L$10:$L$2009,AW$136)/COUNTA('Employee Mapping'!$G$10:$G$2009),""))</f>
        <v/>
      </c>
      <c r="AX255" s="57">
        <f>IF(OR($A255="",AX$136=""),"",IFERROR(COUNTIFS('Employee Mapping'!$J$10:$J$2009,$A255,'Employee Mapping'!$K$10:$K$2009,AX$134,'Employee Mapping'!$L$10:$L$2009,AX$136)/COUNTA('Employee Mapping'!$G$10:$G$2009),""))</f>
        <v/>
      </c>
      <c r="AY255" s="57">
        <f>IF(OR($A255="",AY$136=""),"",IFERROR(COUNTIFS('Employee Mapping'!$J$10:$J$2009,$A255,'Employee Mapping'!$K$10:$K$2009,AY$134,'Employee Mapping'!$L$10:$L$2009,AY$136)/COUNTA('Employee Mapping'!$G$10:$G$2009),""))</f>
        <v/>
      </c>
      <c r="AZ255" s="57">
        <f>IF(OR($A255="",AZ$136=""),"",IFERROR(COUNTIFS('Employee Mapping'!$J$10:$J$2009,$A255,'Employee Mapping'!$K$10:$K$2009,AZ$134,'Employee Mapping'!$L$10:$L$2009,AZ$136)/COUNTA('Employee Mapping'!$G$10:$G$2009),""))</f>
        <v/>
      </c>
      <c r="BA255" s="57">
        <f>IF(OR($A255="",BA$136=""),"",IFERROR(COUNTIFS('Employee Mapping'!$J$10:$J$2009,$A255,'Employee Mapping'!$K$10:$K$2009,BA$134,'Employee Mapping'!$L$10:$L$2009,BA$136)/COUNTA('Employee Mapping'!$G$10:$G$2009),""))</f>
        <v/>
      </c>
      <c r="BB255" s="57">
        <f>IF(OR($A255="",BB$136=""),"",IFERROR(COUNTIFS('Employee Mapping'!$J$10:$J$2009,$A255,'Employee Mapping'!$K$10:$K$2009,BB$134,'Employee Mapping'!$L$10:$L$2009,BB$136)/COUNTA('Employee Mapping'!$G$10:$G$2009),""))</f>
        <v/>
      </c>
      <c r="BC255" s="57">
        <f>IF(OR($A255="",BC$136=""),"",IFERROR(COUNTIFS('Employee Mapping'!$J$10:$J$2009,$A255,'Employee Mapping'!$K$10:$K$2009,BC$134,'Employee Mapping'!$L$10:$L$2009,BC$136)/COUNTA('Employee Mapping'!$G$10:$G$2009),""))</f>
        <v/>
      </c>
      <c r="BD255" s="57">
        <f>IF(OR($A255="",BD$136=""),"",IFERROR(COUNTIFS('Employee Mapping'!$J$10:$J$2009,$A255,'Employee Mapping'!$K$10:$K$2009,BD$134,'Employee Mapping'!$L$10:$L$2009,BD$136)/COUNTA('Employee Mapping'!$G$10:$G$2009),""))</f>
        <v/>
      </c>
      <c r="BE255" s="57">
        <f>IF(OR($A255="",BE$136=""),"",IFERROR(COUNTIFS('Employee Mapping'!$J$10:$J$2009,$A255,'Employee Mapping'!$K$10:$K$2009,BE$134,'Employee Mapping'!$L$10:$L$2009,BE$136)/COUNTA('Employee Mapping'!$G$10:$G$2009),""))</f>
        <v/>
      </c>
      <c r="BF255" s="57">
        <f>IF(OR($A255="",BF$136=""),"",IFERROR(COUNTIFS('Employee Mapping'!$J$10:$J$2009,$A255,'Employee Mapping'!$K$10:$K$2009,BF$134,'Employee Mapping'!$L$10:$L$2009,BF$136)/COUNTA('Employee Mapping'!$G$10:$G$2009),""))</f>
        <v/>
      </c>
      <c r="BG255" s="57">
        <f>IF(OR($A255="",BG$136=""),"",IFERROR(COUNTIFS('Employee Mapping'!$J$10:$J$2009,$A255,'Employee Mapping'!$K$10:$K$2009,BG$134,'Employee Mapping'!$L$10:$L$2009,BG$136)/COUNTA('Employee Mapping'!$G$10:$G$2009),""))</f>
        <v/>
      </c>
      <c r="BH255" s="57">
        <f>IF(OR($A255="",BH$136=""),"",IFERROR(COUNTIFS('Employee Mapping'!$J$10:$J$2009,$A255,'Employee Mapping'!$K$10:$K$2009,BH$134,'Employee Mapping'!$L$10:$L$2009,BH$136)/COUNTA('Employee Mapping'!$G$10:$G$2009),""))</f>
        <v/>
      </c>
      <c r="BI255" s="57">
        <f>IF(OR($A255="",BI$136=""),"",IFERROR(COUNTIFS('Employee Mapping'!$J$10:$J$2009,$A255,'Employee Mapping'!$K$10:$K$2009,BI$134,'Employee Mapping'!$L$10:$L$2009,BI$136)/COUNTA('Employee Mapping'!$G$10:$G$2009),""))</f>
        <v/>
      </c>
      <c r="BJ255" s="57">
        <f>IF(OR($A255="",BJ$136=""),"",IFERROR(COUNTIFS('Employee Mapping'!$J$10:$J$2009,$A255,'Employee Mapping'!$K$10:$K$2009,BJ$134,'Employee Mapping'!$L$10:$L$2009,BJ$136)/COUNTA('Employee Mapping'!$G$10:$G$2009),""))</f>
        <v/>
      </c>
      <c r="BK255" s="57">
        <f>IF(OR($A255="",BK$136=""),"",IFERROR(COUNTIFS('Employee Mapping'!$J$10:$J$2009,$A255,'Employee Mapping'!$K$10:$K$2009,BK$134,'Employee Mapping'!$L$10:$L$2009,BK$136)/COUNTA('Employee Mapping'!$G$10:$G$2009),""))</f>
        <v/>
      </c>
      <c r="BL255" s="57">
        <f>IF(OR($A255="",BL$136=""),"",IFERROR(COUNTIFS('Employee Mapping'!$J$10:$J$2009,$A255,'Employee Mapping'!$K$10:$K$2009,BL$134,'Employee Mapping'!$L$10:$L$2009,BL$136)/COUNTA('Employee Mapping'!$G$10:$G$2009),""))</f>
        <v/>
      </c>
      <c r="BM255" s="57">
        <f>IF(OR($A255="",BM$136=""),"",IFERROR(COUNTIFS('Employee Mapping'!$J$10:$J$2009,$A255,'Employee Mapping'!$K$10:$K$2009,BM$134,'Employee Mapping'!$L$10:$L$2009,BM$136)/COUNTA('Employee Mapping'!$G$10:$G$2009),""))</f>
        <v/>
      </c>
      <c r="BN255" s="57">
        <f>IF(OR($A255="",BN$136=""),"",IFERROR(COUNTIFS('Employee Mapping'!$J$10:$J$2009,$A255,'Employee Mapping'!$K$10:$K$2009,BN$134,'Employee Mapping'!$L$10:$L$2009,BN$136)/COUNTA('Employee Mapping'!$G$10:$G$2009),""))</f>
        <v/>
      </c>
      <c r="BO255" s="57">
        <f>IF(OR($A255="",BO$136=""),"",IFERROR(COUNTIFS('Employee Mapping'!$J$10:$J$2009,$A255,'Employee Mapping'!$K$10:$K$2009,BO$134,'Employee Mapping'!$L$10:$L$2009,BO$136)/COUNTA('Employee Mapping'!$G$10:$G$2009),""))</f>
        <v/>
      </c>
      <c r="BP255" s="57">
        <f>IF(OR($A255="",BP$136=""),"",IFERROR(COUNTIFS('Employee Mapping'!$J$10:$J$2009,$A255,'Employee Mapping'!$K$10:$K$2009,BP$134,'Employee Mapping'!$L$10:$L$2009,BP$136)/COUNTA('Employee Mapping'!$G$10:$G$2009),""))</f>
        <v/>
      </c>
      <c r="BQ255" s="57">
        <f>IF(OR($A255="",BQ$136=""),"",IFERROR(COUNTIFS('Employee Mapping'!$J$10:$J$2009,$A255,'Employee Mapping'!$K$10:$K$2009,BQ$134,'Employee Mapping'!$L$10:$L$2009,BQ$136)/COUNTA('Employee Mapping'!$G$10:$G$2009),""))</f>
        <v/>
      </c>
      <c r="BR255" s="57">
        <f>IF(OR($A255="",BR$136=""),"",IFERROR(COUNTIFS('Employee Mapping'!$J$10:$J$2009,$A255,'Employee Mapping'!$K$10:$K$2009,BR$134,'Employee Mapping'!$L$10:$L$2009,BR$136)/COUNTA('Employee Mapping'!$G$10:$G$2009),""))</f>
        <v/>
      </c>
      <c r="BS255" s="57">
        <f>IF(OR($A255="",BS$136=""),"",IFERROR(COUNTIFS('Employee Mapping'!$J$10:$J$2009,$A255,'Employee Mapping'!$K$10:$K$2009,BS$134,'Employee Mapping'!$L$10:$L$2009,BS$136)/COUNTA('Employee Mapping'!$G$10:$G$2009),""))</f>
        <v/>
      </c>
      <c r="BT255" s="57">
        <f>IF(OR($A255="",BT$136=""),"",IFERROR(COUNTIFS('Employee Mapping'!$J$10:$J$2009,$A255,'Employee Mapping'!$K$10:$K$2009,BT$134,'Employee Mapping'!$L$10:$L$2009,BT$136)/COUNTA('Employee Mapping'!$G$10:$G$2009),""))</f>
        <v/>
      </c>
      <c r="BU255" s="57">
        <f>IF(OR($A255="",BU$136=""),"",IFERROR(COUNTIFS('Employee Mapping'!$J$10:$J$2009,$A255,'Employee Mapping'!$K$10:$K$2009,BU$134,'Employee Mapping'!$L$10:$L$2009,BU$136)/COUNTA('Employee Mapping'!$G$10:$G$2009),""))</f>
        <v/>
      </c>
      <c r="BV255" s="57">
        <f>IF(OR($A255="",BV$136=""),"",IFERROR(COUNTIFS('Employee Mapping'!$J$10:$J$2009,$A255,'Employee Mapping'!$K$10:$K$2009,BV$134,'Employee Mapping'!$L$10:$L$2009,BV$136)/COUNTA('Employee Mapping'!$G$10:$G$2009),""))</f>
        <v/>
      </c>
      <c r="BW255" s="57">
        <f>IF(OR($A255="",BW$136=""),"",IFERROR(COUNTIFS('Employee Mapping'!$J$10:$J$2009,$A255,'Employee Mapping'!$K$10:$K$2009,BW$134,'Employee Mapping'!$L$10:$L$2009,BW$136)/COUNTA('Employee Mapping'!$G$10:$G$2009),""))</f>
        <v/>
      </c>
      <c r="BX255" s="57">
        <f>IF(OR($A255="",BX$136=""),"",IFERROR(COUNTIFS('Employee Mapping'!$J$10:$J$2009,$A255,'Employee Mapping'!$K$10:$K$2009,BX$134,'Employee Mapping'!$L$10:$L$2009,BX$136)/COUNTA('Employee Mapping'!$G$10:$G$2009),""))</f>
        <v/>
      </c>
      <c r="BY255" s="57">
        <f>IF(OR($A255="",BY$136=""),"",IFERROR(COUNTIFS('Employee Mapping'!$J$10:$J$2009,$A255,'Employee Mapping'!$K$10:$K$2009,BY$134,'Employee Mapping'!$L$10:$L$2009,BY$136)/COUNTA('Employee Mapping'!$G$10:$G$2009),""))</f>
        <v/>
      </c>
      <c r="BZ255" s="57">
        <f>IF(OR($A255="",BZ$136=""),"",IFERROR(COUNTIFS('Employee Mapping'!$J$10:$J$2009,$A255,'Employee Mapping'!$K$10:$K$2009,BZ$134,'Employee Mapping'!$L$10:$L$2009,BZ$136)/COUNTA('Employee Mapping'!$G$10:$G$2009),""))</f>
        <v/>
      </c>
      <c r="CA255" s="57">
        <f>IF(OR($A255="",CA$136=""),"",IFERROR(COUNTIFS('Employee Mapping'!$J$10:$J$2009,$A255,'Employee Mapping'!$K$10:$K$2009,CA$134,'Employee Mapping'!$L$10:$L$2009,CA$136)/COUNTA('Employee Mapping'!$G$10:$G$2009),""))</f>
        <v/>
      </c>
      <c r="CB255" s="57">
        <f>IF(OR($A255="",CB$136=""),"",IFERROR(COUNTIFS('Employee Mapping'!$J$10:$J$2009,$A255,'Employee Mapping'!$K$10:$K$2009,CB$134,'Employee Mapping'!$L$10:$L$2009,CB$136)/COUNTA('Employee Mapping'!$G$10:$G$2009),""))</f>
        <v/>
      </c>
      <c r="CC255" s="57">
        <f>IF(OR($A255="",CC$136=""),"",IFERROR(COUNTIFS('Employee Mapping'!$J$10:$J$2009,$A255,'Employee Mapping'!$K$10:$K$2009,CC$134,'Employee Mapping'!$L$10:$L$2009,CC$136)/COUNTA('Employee Mapping'!$G$10:$G$2009),""))</f>
        <v/>
      </c>
      <c r="CD255" s="57">
        <f>IF(OR($A255="",CD$136=""),"",IFERROR(COUNTIFS('Employee Mapping'!$J$10:$J$2009,$A255,'Employee Mapping'!$K$10:$K$2009,CD$134,'Employee Mapping'!$L$10:$L$2009,CD$136)/COUNTA('Employee Mapping'!$G$10:$G$2009),""))</f>
        <v/>
      </c>
      <c r="CE255" s="57">
        <f>IF(OR($A255="",CE$136=""),"",IFERROR(COUNTIFS('Employee Mapping'!$J$10:$J$2009,$A255,'Employee Mapping'!$K$10:$K$2009,CE$134,'Employee Mapping'!$L$10:$L$2009,CE$136)/COUNTA('Employee Mapping'!$G$10:$G$2009),""))</f>
        <v/>
      </c>
      <c r="CF255" s="57">
        <f>IF(OR($A255="",CF$136=""),"",IFERROR(COUNTIFS('Employee Mapping'!$J$10:$J$2009,$A255,'Employee Mapping'!$K$10:$K$2009,CF$134,'Employee Mapping'!$L$10:$L$2009,CF$136)/COUNTA('Employee Mapping'!$G$10:$G$2009),""))</f>
        <v/>
      </c>
      <c r="CG255" s="57">
        <f>IF(OR($A255="",CG$136=""),"",IFERROR(COUNTIFS('Employee Mapping'!$J$10:$J$2009,$A255,'Employee Mapping'!$K$10:$K$2009,CG$134,'Employee Mapping'!$L$10:$L$2009,CG$136)/COUNTA('Employee Mapping'!$G$10:$G$2009),""))</f>
        <v/>
      </c>
      <c r="CH255" s="57">
        <f>IF(OR($A255="",CH$136=""),"",IFERROR(COUNTIFS('Employee Mapping'!$J$10:$J$2009,$A255,'Employee Mapping'!$K$10:$K$2009,CH$134,'Employee Mapping'!$L$10:$L$2009,CH$136)/COUNTA('Employee Mapping'!$G$10:$G$2009),""))</f>
        <v/>
      </c>
      <c r="CI255" s="57">
        <f>IF(OR($A255="",CI$136=""),"",IFERROR(COUNTIFS('Employee Mapping'!$J$10:$J$2009,$A255,'Employee Mapping'!$K$10:$K$2009,CI$134,'Employee Mapping'!$L$10:$L$2009,CI$136)/COUNTA('Employee Mapping'!$G$10:$G$2009),""))</f>
        <v/>
      </c>
      <c r="CJ255" s="57">
        <f>IF(OR($A255="",CJ$136=""),"",IFERROR(COUNTIFS('Employee Mapping'!$J$10:$J$2009,$A255,'Employee Mapping'!$K$10:$K$2009,CJ$134,'Employee Mapping'!$L$10:$L$2009,CJ$136)/COUNTA('Employee Mapping'!$G$10:$G$2009),""))</f>
        <v/>
      </c>
      <c r="CK255" s="57">
        <f>IF(OR($A255="",CK$136=""),"",IFERROR(COUNTIFS('Employee Mapping'!$J$10:$J$2009,$A255,'Employee Mapping'!$K$10:$K$2009,CK$134,'Employee Mapping'!$L$10:$L$2009,CK$136)/COUNTA('Employee Mapping'!$G$10:$G$2009),""))</f>
        <v/>
      </c>
      <c r="CL255" s="57">
        <f>IF(OR($A255="",CL$136=""),"",IFERROR(COUNTIFS('Employee Mapping'!$J$10:$J$2009,$A255,'Employee Mapping'!$K$10:$K$2009,CL$134,'Employee Mapping'!$L$10:$L$2009,CL$136)/COUNTA('Employee Mapping'!$G$10:$G$2009),""))</f>
        <v/>
      </c>
      <c r="CM255" s="57">
        <f>IF(OR($A255="",CM$136=""),"",IFERROR(COUNTIFS('Employee Mapping'!$J$10:$J$2009,$A255,'Employee Mapping'!$K$10:$K$2009,CM$134,'Employee Mapping'!$L$10:$L$2009,CM$136)/COUNTA('Employee Mapping'!$G$10:$G$2009),""))</f>
        <v/>
      </c>
      <c r="CN255" s="57">
        <f>IF(OR($A255="",CN$136=""),"",IFERROR(COUNTIFS('Employee Mapping'!$J$10:$J$2009,$A255,'Employee Mapping'!$K$10:$K$2009,CN$134,'Employee Mapping'!$L$10:$L$2009,CN$136)/COUNTA('Employee Mapping'!$G$10:$G$2009),""))</f>
        <v/>
      </c>
      <c r="CO255" s="57">
        <f>IF(OR($A255="",CO$136=""),"",IFERROR(COUNTIFS('Employee Mapping'!$J$10:$J$2009,$A255,'Employee Mapping'!$K$10:$K$2009,CO$134,'Employee Mapping'!$L$10:$L$2009,CO$136)/COUNTA('Employee Mapping'!$G$10:$G$2009),""))</f>
        <v/>
      </c>
      <c r="CP255" s="57">
        <f>IF(OR($A255="",CP$136=""),"",IFERROR(COUNTIFS('Employee Mapping'!$J$10:$J$2009,$A255,'Employee Mapping'!$K$10:$K$2009,CP$134,'Employee Mapping'!$L$10:$L$2009,CP$136)/COUNTA('Employee Mapping'!$G$10:$G$2009),""))</f>
        <v/>
      </c>
      <c r="CQ255" s="57">
        <f>IF(OR($A255="",CQ$136=""),"",IFERROR(COUNTIFS('Employee Mapping'!$J$10:$J$2009,$A255,'Employee Mapping'!$K$10:$K$2009,CQ$134,'Employee Mapping'!$L$10:$L$2009,CQ$136)/COUNTA('Employee Mapping'!$G$10:$G$2009),""))</f>
        <v/>
      </c>
      <c r="CR255" s="57">
        <f>IF(OR($A255="",CR$136=""),"",IFERROR(COUNTIFS('Employee Mapping'!$J$10:$J$2009,$A255,'Employee Mapping'!$K$10:$K$2009,CR$134,'Employee Mapping'!$L$10:$L$2009,CR$136)/COUNTA('Employee Mapping'!$G$10:$G$2009),""))</f>
        <v/>
      </c>
      <c r="CS255" s="57">
        <f>IF(OR($A255="",CS$136=""),"",IFERROR(COUNTIFS('Employee Mapping'!$J$10:$J$2009,$A255,'Employee Mapping'!$K$10:$K$2009,CS$134,'Employee Mapping'!$L$10:$L$2009,CS$136)/COUNTA('Employee Mapping'!$G$10:$G$2009),""))</f>
        <v/>
      </c>
      <c r="CT255" s="57">
        <f>IF(OR($A255="",CT$136=""),"",IFERROR(COUNTIFS('Employee Mapping'!$J$10:$J$2009,$A255,'Employee Mapping'!$K$10:$K$2009,CT$134,'Employee Mapping'!$L$10:$L$2009,CT$136)/COUNTA('Employee Mapping'!$G$10:$G$2009),""))</f>
        <v/>
      </c>
      <c r="CU255" s="58">
        <f>IF($A255="","",SUM(C255:CT255))</f>
        <v/>
      </c>
    </row>
    <row r="256">
      <c r="A256">
        <f>IF(SETUP!$C267="","",SETUP!$C267)</f>
        <v/>
      </c>
      <c r="B256" s="9">
        <f>IF(SETUP!$C267="","",SETUP!$B267&amp;" / "&amp;SETUP!$D267)</f>
        <v/>
      </c>
      <c r="C256" s="57">
        <f>IF(OR($A256="",C$136=""),"",IFERROR(COUNTIFS('Employee Mapping'!$J$10:$J$2009,$A256,'Employee Mapping'!$K$10:$K$2009,C$134,'Employee Mapping'!$L$10:$L$2009,C$136)/COUNTA('Employee Mapping'!$G$10:$G$2009),""))</f>
        <v/>
      </c>
      <c r="D256" s="57">
        <f>IF(OR($A256="",D$136=""),"",IFERROR(COUNTIFS('Employee Mapping'!$J$10:$J$2009,$A256,'Employee Mapping'!$K$10:$K$2009,D$134,'Employee Mapping'!$L$10:$L$2009,D$136)/COUNTA('Employee Mapping'!$G$10:$G$2009),""))</f>
        <v/>
      </c>
      <c r="E256" s="57">
        <f>IF(OR($A256="",E$136=""),"",IFERROR(COUNTIFS('Employee Mapping'!$J$10:$J$2009,$A256,'Employee Mapping'!$K$10:$K$2009,E$134,'Employee Mapping'!$L$10:$L$2009,E$136)/COUNTA('Employee Mapping'!$G$10:$G$2009),""))</f>
        <v/>
      </c>
      <c r="F256" s="57">
        <f>IF(OR($A256="",F$136=""),"",IFERROR(COUNTIFS('Employee Mapping'!$J$10:$J$2009,$A256,'Employee Mapping'!$K$10:$K$2009,F$134,'Employee Mapping'!$L$10:$L$2009,F$136)/COUNTA('Employee Mapping'!$G$10:$G$2009),""))</f>
        <v/>
      </c>
      <c r="G256" s="57">
        <f>IF(OR($A256="",G$136=""),"",IFERROR(COUNTIFS('Employee Mapping'!$J$10:$J$2009,$A256,'Employee Mapping'!$K$10:$K$2009,G$134,'Employee Mapping'!$L$10:$L$2009,G$136)/COUNTA('Employee Mapping'!$G$10:$G$2009),""))</f>
        <v/>
      </c>
      <c r="H256" s="57">
        <f>IF(OR($A256="",H$136=""),"",IFERROR(COUNTIFS('Employee Mapping'!$J$10:$J$2009,$A256,'Employee Mapping'!$K$10:$K$2009,H$134,'Employee Mapping'!$L$10:$L$2009,H$136)/COUNTA('Employee Mapping'!$G$10:$G$2009),""))</f>
        <v/>
      </c>
      <c r="I256" s="57">
        <f>IF(OR($A256="",I$136=""),"",IFERROR(COUNTIFS('Employee Mapping'!$J$10:$J$2009,$A256,'Employee Mapping'!$K$10:$K$2009,I$134,'Employee Mapping'!$L$10:$L$2009,I$136)/COUNTA('Employee Mapping'!$G$10:$G$2009),""))</f>
        <v/>
      </c>
      <c r="J256" s="57">
        <f>IF(OR($A256="",J$136=""),"",IFERROR(COUNTIFS('Employee Mapping'!$J$10:$J$2009,$A256,'Employee Mapping'!$K$10:$K$2009,J$134,'Employee Mapping'!$L$10:$L$2009,J$136)/COUNTA('Employee Mapping'!$G$10:$G$2009),""))</f>
        <v/>
      </c>
      <c r="K256" s="57">
        <f>IF(OR($A256="",K$136=""),"",IFERROR(COUNTIFS('Employee Mapping'!$J$10:$J$2009,$A256,'Employee Mapping'!$K$10:$K$2009,K$134,'Employee Mapping'!$L$10:$L$2009,K$136)/COUNTA('Employee Mapping'!$G$10:$G$2009),""))</f>
        <v/>
      </c>
      <c r="L256" s="57">
        <f>IF(OR($A256="",L$136=""),"",IFERROR(COUNTIFS('Employee Mapping'!$J$10:$J$2009,$A256,'Employee Mapping'!$K$10:$K$2009,L$134,'Employee Mapping'!$L$10:$L$2009,L$136)/COUNTA('Employee Mapping'!$G$10:$G$2009),""))</f>
        <v/>
      </c>
      <c r="M256" s="57">
        <f>IF(OR($A256="",M$136=""),"",IFERROR(COUNTIFS('Employee Mapping'!$J$10:$J$2009,$A256,'Employee Mapping'!$K$10:$K$2009,M$134,'Employee Mapping'!$L$10:$L$2009,M$136)/COUNTA('Employee Mapping'!$G$10:$G$2009),""))</f>
        <v/>
      </c>
      <c r="N256" s="57">
        <f>IF(OR($A256="",N$136=""),"",IFERROR(COUNTIFS('Employee Mapping'!$J$10:$J$2009,$A256,'Employee Mapping'!$K$10:$K$2009,N$134,'Employee Mapping'!$L$10:$L$2009,N$136)/COUNTA('Employee Mapping'!$G$10:$G$2009),""))</f>
        <v/>
      </c>
      <c r="O256" s="57">
        <f>IF(OR($A256="",O$136=""),"",IFERROR(COUNTIFS('Employee Mapping'!$J$10:$J$2009,$A256,'Employee Mapping'!$K$10:$K$2009,O$134,'Employee Mapping'!$L$10:$L$2009,O$136)/COUNTA('Employee Mapping'!$G$10:$G$2009),""))</f>
        <v/>
      </c>
      <c r="P256" s="57">
        <f>IF(OR($A256="",P$136=""),"",IFERROR(COUNTIFS('Employee Mapping'!$J$10:$J$2009,$A256,'Employee Mapping'!$K$10:$K$2009,P$134,'Employee Mapping'!$L$10:$L$2009,P$136)/COUNTA('Employee Mapping'!$G$10:$G$2009),""))</f>
        <v/>
      </c>
      <c r="Q256" s="57">
        <f>IF(OR($A256="",Q$136=""),"",IFERROR(COUNTIFS('Employee Mapping'!$J$10:$J$2009,$A256,'Employee Mapping'!$K$10:$K$2009,Q$134,'Employee Mapping'!$L$10:$L$2009,Q$136)/COUNTA('Employee Mapping'!$G$10:$G$2009),""))</f>
        <v/>
      </c>
      <c r="R256" s="57">
        <f>IF(OR($A256="",R$136=""),"",IFERROR(COUNTIFS('Employee Mapping'!$J$10:$J$2009,$A256,'Employee Mapping'!$K$10:$K$2009,R$134,'Employee Mapping'!$L$10:$L$2009,R$136)/COUNTA('Employee Mapping'!$G$10:$G$2009),""))</f>
        <v/>
      </c>
      <c r="S256" s="57">
        <f>IF(OR($A256="",S$136=""),"",IFERROR(COUNTIFS('Employee Mapping'!$J$10:$J$2009,$A256,'Employee Mapping'!$K$10:$K$2009,S$134,'Employee Mapping'!$L$10:$L$2009,S$136)/COUNTA('Employee Mapping'!$G$10:$G$2009),""))</f>
        <v/>
      </c>
      <c r="T256" s="57">
        <f>IF(OR($A256="",T$136=""),"",IFERROR(COUNTIFS('Employee Mapping'!$J$10:$J$2009,$A256,'Employee Mapping'!$K$10:$K$2009,T$134,'Employee Mapping'!$L$10:$L$2009,T$136)/COUNTA('Employee Mapping'!$G$10:$G$2009),""))</f>
        <v/>
      </c>
      <c r="U256" s="57">
        <f>IF(OR($A256="",U$136=""),"",IFERROR(COUNTIFS('Employee Mapping'!$J$10:$J$2009,$A256,'Employee Mapping'!$K$10:$K$2009,U$134,'Employee Mapping'!$L$10:$L$2009,U$136)/COUNTA('Employee Mapping'!$G$10:$G$2009),""))</f>
        <v/>
      </c>
      <c r="V256" s="57">
        <f>IF(OR($A256="",V$136=""),"",IFERROR(COUNTIFS('Employee Mapping'!$J$10:$J$2009,$A256,'Employee Mapping'!$K$10:$K$2009,V$134,'Employee Mapping'!$L$10:$L$2009,V$136)/COUNTA('Employee Mapping'!$G$10:$G$2009),""))</f>
        <v/>
      </c>
      <c r="W256" s="57">
        <f>IF(OR($A256="",W$136=""),"",IFERROR(COUNTIFS('Employee Mapping'!$J$10:$J$2009,$A256,'Employee Mapping'!$K$10:$K$2009,W$134,'Employee Mapping'!$L$10:$L$2009,W$136)/COUNTA('Employee Mapping'!$G$10:$G$2009),""))</f>
        <v/>
      </c>
      <c r="X256" s="57">
        <f>IF(OR($A256="",X$136=""),"",IFERROR(COUNTIFS('Employee Mapping'!$J$10:$J$2009,$A256,'Employee Mapping'!$K$10:$K$2009,X$134,'Employee Mapping'!$L$10:$L$2009,X$136)/COUNTA('Employee Mapping'!$G$10:$G$2009),""))</f>
        <v/>
      </c>
      <c r="Y256" s="57">
        <f>IF(OR($A256="",Y$136=""),"",IFERROR(COUNTIFS('Employee Mapping'!$J$10:$J$2009,$A256,'Employee Mapping'!$K$10:$K$2009,Y$134,'Employee Mapping'!$L$10:$L$2009,Y$136)/COUNTA('Employee Mapping'!$G$10:$G$2009),""))</f>
        <v/>
      </c>
      <c r="Z256" s="57">
        <f>IF(OR($A256="",Z$136=""),"",IFERROR(COUNTIFS('Employee Mapping'!$J$10:$J$2009,$A256,'Employee Mapping'!$K$10:$K$2009,Z$134,'Employee Mapping'!$L$10:$L$2009,Z$136)/COUNTA('Employee Mapping'!$G$10:$G$2009),""))</f>
        <v/>
      </c>
      <c r="AA256" s="57">
        <f>IF(OR($A256="",AA$136=""),"",IFERROR(COUNTIFS('Employee Mapping'!$J$10:$J$2009,$A256,'Employee Mapping'!$K$10:$K$2009,AA$134,'Employee Mapping'!$L$10:$L$2009,AA$136)/COUNTA('Employee Mapping'!$G$10:$G$2009),""))</f>
        <v/>
      </c>
      <c r="AB256" s="57">
        <f>IF(OR($A256="",AB$136=""),"",IFERROR(COUNTIFS('Employee Mapping'!$J$10:$J$2009,$A256,'Employee Mapping'!$K$10:$K$2009,AB$134,'Employee Mapping'!$L$10:$L$2009,AB$136)/COUNTA('Employee Mapping'!$G$10:$G$2009),""))</f>
        <v/>
      </c>
      <c r="AC256" s="57">
        <f>IF(OR($A256="",AC$136=""),"",IFERROR(COUNTIFS('Employee Mapping'!$J$10:$J$2009,$A256,'Employee Mapping'!$K$10:$K$2009,AC$134,'Employee Mapping'!$L$10:$L$2009,AC$136)/COUNTA('Employee Mapping'!$G$10:$G$2009),""))</f>
        <v/>
      </c>
      <c r="AD256" s="57">
        <f>IF(OR($A256="",AD$136=""),"",IFERROR(COUNTIFS('Employee Mapping'!$J$10:$J$2009,$A256,'Employee Mapping'!$K$10:$K$2009,AD$134,'Employee Mapping'!$L$10:$L$2009,AD$136)/COUNTA('Employee Mapping'!$G$10:$G$2009),""))</f>
        <v/>
      </c>
      <c r="AE256" s="57">
        <f>IF(OR($A256="",AE$136=""),"",IFERROR(COUNTIFS('Employee Mapping'!$J$10:$J$2009,$A256,'Employee Mapping'!$K$10:$K$2009,AE$134,'Employee Mapping'!$L$10:$L$2009,AE$136)/COUNTA('Employee Mapping'!$G$10:$G$2009),""))</f>
        <v/>
      </c>
      <c r="AF256" s="57">
        <f>IF(OR($A256="",AF$136=""),"",IFERROR(COUNTIFS('Employee Mapping'!$J$10:$J$2009,$A256,'Employee Mapping'!$K$10:$K$2009,AF$134,'Employee Mapping'!$L$10:$L$2009,AF$136)/COUNTA('Employee Mapping'!$G$10:$G$2009),""))</f>
        <v/>
      </c>
      <c r="AG256" s="57">
        <f>IF(OR($A256="",AG$136=""),"",IFERROR(COUNTIFS('Employee Mapping'!$J$10:$J$2009,$A256,'Employee Mapping'!$K$10:$K$2009,AG$134,'Employee Mapping'!$L$10:$L$2009,AG$136)/COUNTA('Employee Mapping'!$G$10:$G$2009),""))</f>
        <v/>
      </c>
      <c r="AH256" s="57">
        <f>IF(OR($A256="",AH$136=""),"",IFERROR(COUNTIFS('Employee Mapping'!$J$10:$J$2009,$A256,'Employee Mapping'!$K$10:$K$2009,AH$134,'Employee Mapping'!$L$10:$L$2009,AH$136)/COUNTA('Employee Mapping'!$G$10:$G$2009),""))</f>
        <v/>
      </c>
      <c r="AI256" s="57">
        <f>IF(OR($A256="",AI$136=""),"",IFERROR(COUNTIFS('Employee Mapping'!$J$10:$J$2009,$A256,'Employee Mapping'!$K$10:$K$2009,AI$134,'Employee Mapping'!$L$10:$L$2009,AI$136)/COUNTA('Employee Mapping'!$G$10:$G$2009),""))</f>
        <v/>
      </c>
      <c r="AJ256" s="57">
        <f>IF(OR($A256="",AJ$136=""),"",IFERROR(COUNTIFS('Employee Mapping'!$J$10:$J$2009,$A256,'Employee Mapping'!$K$10:$K$2009,AJ$134,'Employee Mapping'!$L$10:$L$2009,AJ$136)/COUNTA('Employee Mapping'!$G$10:$G$2009),""))</f>
        <v/>
      </c>
      <c r="AK256" s="57">
        <f>IF(OR($A256="",AK$136=""),"",IFERROR(COUNTIFS('Employee Mapping'!$J$10:$J$2009,$A256,'Employee Mapping'!$K$10:$K$2009,AK$134,'Employee Mapping'!$L$10:$L$2009,AK$136)/COUNTA('Employee Mapping'!$G$10:$G$2009),""))</f>
        <v/>
      </c>
      <c r="AL256" s="57">
        <f>IF(OR($A256="",AL$136=""),"",IFERROR(COUNTIFS('Employee Mapping'!$J$10:$J$2009,$A256,'Employee Mapping'!$K$10:$K$2009,AL$134,'Employee Mapping'!$L$10:$L$2009,AL$136)/COUNTA('Employee Mapping'!$G$10:$G$2009),""))</f>
        <v/>
      </c>
      <c r="AM256" s="57">
        <f>IF(OR($A256="",AM$136=""),"",IFERROR(COUNTIFS('Employee Mapping'!$J$10:$J$2009,$A256,'Employee Mapping'!$K$10:$K$2009,AM$134,'Employee Mapping'!$L$10:$L$2009,AM$136)/COUNTA('Employee Mapping'!$G$10:$G$2009),""))</f>
        <v/>
      </c>
      <c r="AN256" s="57">
        <f>IF(OR($A256="",AN$136=""),"",IFERROR(COUNTIFS('Employee Mapping'!$J$10:$J$2009,$A256,'Employee Mapping'!$K$10:$K$2009,AN$134,'Employee Mapping'!$L$10:$L$2009,AN$136)/COUNTA('Employee Mapping'!$G$10:$G$2009),""))</f>
        <v/>
      </c>
      <c r="AO256" s="57">
        <f>IF(OR($A256="",AO$136=""),"",IFERROR(COUNTIFS('Employee Mapping'!$J$10:$J$2009,$A256,'Employee Mapping'!$K$10:$K$2009,AO$134,'Employee Mapping'!$L$10:$L$2009,AO$136)/COUNTA('Employee Mapping'!$G$10:$G$2009),""))</f>
        <v/>
      </c>
      <c r="AP256" s="57">
        <f>IF(OR($A256="",AP$136=""),"",IFERROR(COUNTIFS('Employee Mapping'!$J$10:$J$2009,$A256,'Employee Mapping'!$K$10:$K$2009,AP$134,'Employee Mapping'!$L$10:$L$2009,AP$136)/COUNTA('Employee Mapping'!$G$10:$G$2009),""))</f>
        <v/>
      </c>
      <c r="AQ256" s="57">
        <f>IF(OR($A256="",AQ$136=""),"",IFERROR(COUNTIFS('Employee Mapping'!$J$10:$J$2009,$A256,'Employee Mapping'!$K$10:$K$2009,AQ$134,'Employee Mapping'!$L$10:$L$2009,AQ$136)/COUNTA('Employee Mapping'!$G$10:$G$2009),""))</f>
        <v/>
      </c>
      <c r="AR256" s="57">
        <f>IF(OR($A256="",AR$136=""),"",IFERROR(COUNTIFS('Employee Mapping'!$J$10:$J$2009,$A256,'Employee Mapping'!$K$10:$K$2009,AR$134,'Employee Mapping'!$L$10:$L$2009,AR$136)/COUNTA('Employee Mapping'!$G$10:$G$2009),""))</f>
        <v/>
      </c>
      <c r="AS256" s="57">
        <f>IF(OR($A256="",AS$136=""),"",IFERROR(COUNTIFS('Employee Mapping'!$J$10:$J$2009,$A256,'Employee Mapping'!$K$10:$K$2009,AS$134,'Employee Mapping'!$L$10:$L$2009,AS$136)/COUNTA('Employee Mapping'!$G$10:$G$2009),""))</f>
        <v/>
      </c>
      <c r="AT256" s="57">
        <f>IF(OR($A256="",AT$136=""),"",IFERROR(COUNTIFS('Employee Mapping'!$J$10:$J$2009,$A256,'Employee Mapping'!$K$10:$K$2009,AT$134,'Employee Mapping'!$L$10:$L$2009,AT$136)/COUNTA('Employee Mapping'!$G$10:$G$2009),""))</f>
        <v/>
      </c>
      <c r="AU256" s="57">
        <f>IF(OR($A256="",AU$136=""),"",IFERROR(COUNTIFS('Employee Mapping'!$J$10:$J$2009,$A256,'Employee Mapping'!$K$10:$K$2009,AU$134,'Employee Mapping'!$L$10:$L$2009,AU$136)/COUNTA('Employee Mapping'!$G$10:$G$2009),""))</f>
        <v/>
      </c>
      <c r="AV256" s="57">
        <f>IF(OR($A256="",AV$136=""),"",IFERROR(COUNTIFS('Employee Mapping'!$J$10:$J$2009,$A256,'Employee Mapping'!$K$10:$K$2009,AV$134,'Employee Mapping'!$L$10:$L$2009,AV$136)/COUNTA('Employee Mapping'!$G$10:$G$2009),""))</f>
        <v/>
      </c>
      <c r="AW256" s="57">
        <f>IF(OR($A256="",AW$136=""),"",IFERROR(COUNTIFS('Employee Mapping'!$J$10:$J$2009,$A256,'Employee Mapping'!$K$10:$K$2009,AW$134,'Employee Mapping'!$L$10:$L$2009,AW$136)/COUNTA('Employee Mapping'!$G$10:$G$2009),""))</f>
        <v/>
      </c>
      <c r="AX256" s="57">
        <f>IF(OR($A256="",AX$136=""),"",IFERROR(COUNTIFS('Employee Mapping'!$J$10:$J$2009,$A256,'Employee Mapping'!$K$10:$K$2009,AX$134,'Employee Mapping'!$L$10:$L$2009,AX$136)/COUNTA('Employee Mapping'!$G$10:$G$2009),""))</f>
        <v/>
      </c>
      <c r="AY256" s="57">
        <f>IF(OR($A256="",AY$136=""),"",IFERROR(COUNTIFS('Employee Mapping'!$J$10:$J$2009,$A256,'Employee Mapping'!$K$10:$K$2009,AY$134,'Employee Mapping'!$L$10:$L$2009,AY$136)/COUNTA('Employee Mapping'!$G$10:$G$2009),""))</f>
        <v/>
      </c>
      <c r="AZ256" s="57">
        <f>IF(OR($A256="",AZ$136=""),"",IFERROR(COUNTIFS('Employee Mapping'!$J$10:$J$2009,$A256,'Employee Mapping'!$K$10:$K$2009,AZ$134,'Employee Mapping'!$L$10:$L$2009,AZ$136)/COUNTA('Employee Mapping'!$G$10:$G$2009),""))</f>
        <v/>
      </c>
      <c r="BA256" s="57">
        <f>IF(OR($A256="",BA$136=""),"",IFERROR(COUNTIFS('Employee Mapping'!$J$10:$J$2009,$A256,'Employee Mapping'!$K$10:$K$2009,BA$134,'Employee Mapping'!$L$10:$L$2009,BA$136)/COUNTA('Employee Mapping'!$G$10:$G$2009),""))</f>
        <v/>
      </c>
      <c r="BB256" s="57">
        <f>IF(OR($A256="",BB$136=""),"",IFERROR(COUNTIFS('Employee Mapping'!$J$10:$J$2009,$A256,'Employee Mapping'!$K$10:$K$2009,BB$134,'Employee Mapping'!$L$10:$L$2009,BB$136)/COUNTA('Employee Mapping'!$G$10:$G$2009),""))</f>
        <v/>
      </c>
      <c r="BC256" s="57">
        <f>IF(OR($A256="",BC$136=""),"",IFERROR(COUNTIFS('Employee Mapping'!$J$10:$J$2009,$A256,'Employee Mapping'!$K$10:$K$2009,BC$134,'Employee Mapping'!$L$10:$L$2009,BC$136)/COUNTA('Employee Mapping'!$G$10:$G$2009),""))</f>
        <v/>
      </c>
      <c r="BD256" s="57">
        <f>IF(OR($A256="",BD$136=""),"",IFERROR(COUNTIFS('Employee Mapping'!$J$10:$J$2009,$A256,'Employee Mapping'!$K$10:$K$2009,BD$134,'Employee Mapping'!$L$10:$L$2009,BD$136)/COUNTA('Employee Mapping'!$G$10:$G$2009),""))</f>
        <v/>
      </c>
      <c r="BE256" s="57">
        <f>IF(OR($A256="",BE$136=""),"",IFERROR(COUNTIFS('Employee Mapping'!$J$10:$J$2009,$A256,'Employee Mapping'!$K$10:$K$2009,BE$134,'Employee Mapping'!$L$10:$L$2009,BE$136)/COUNTA('Employee Mapping'!$G$10:$G$2009),""))</f>
        <v/>
      </c>
      <c r="BF256" s="57">
        <f>IF(OR($A256="",BF$136=""),"",IFERROR(COUNTIFS('Employee Mapping'!$J$10:$J$2009,$A256,'Employee Mapping'!$K$10:$K$2009,BF$134,'Employee Mapping'!$L$10:$L$2009,BF$136)/COUNTA('Employee Mapping'!$G$10:$G$2009),""))</f>
        <v/>
      </c>
      <c r="BG256" s="57">
        <f>IF(OR($A256="",BG$136=""),"",IFERROR(COUNTIFS('Employee Mapping'!$J$10:$J$2009,$A256,'Employee Mapping'!$K$10:$K$2009,BG$134,'Employee Mapping'!$L$10:$L$2009,BG$136)/COUNTA('Employee Mapping'!$G$10:$G$2009),""))</f>
        <v/>
      </c>
      <c r="BH256" s="57">
        <f>IF(OR($A256="",BH$136=""),"",IFERROR(COUNTIFS('Employee Mapping'!$J$10:$J$2009,$A256,'Employee Mapping'!$K$10:$K$2009,BH$134,'Employee Mapping'!$L$10:$L$2009,BH$136)/COUNTA('Employee Mapping'!$G$10:$G$2009),""))</f>
        <v/>
      </c>
      <c r="BI256" s="57">
        <f>IF(OR($A256="",BI$136=""),"",IFERROR(COUNTIFS('Employee Mapping'!$J$10:$J$2009,$A256,'Employee Mapping'!$K$10:$K$2009,BI$134,'Employee Mapping'!$L$10:$L$2009,BI$136)/COUNTA('Employee Mapping'!$G$10:$G$2009),""))</f>
        <v/>
      </c>
      <c r="BJ256" s="57">
        <f>IF(OR($A256="",BJ$136=""),"",IFERROR(COUNTIFS('Employee Mapping'!$J$10:$J$2009,$A256,'Employee Mapping'!$K$10:$K$2009,BJ$134,'Employee Mapping'!$L$10:$L$2009,BJ$136)/COUNTA('Employee Mapping'!$G$10:$G$2009),""))</f>
        <v/>
      </c>
      <c r="BK256" s="57">
        <f>IF(OR($A256="",BK$136=""),"",IFERROR(COUNTIFS('Employee Mapping'!$J$10:$J$2009,$A256,'Employee Mapping'!$K$10:$K$2009,BK$134,'Employee Mapping'!$L$10:$L$2009,BK$136)/COUNTA('Employee Mapping'!$G$10:$G$2009),""))</f>
        <v/>
      </c>
      <c r="BL256" s="57">
        <f>IF(OR($A256="",BL$136=""),"",IFERROR(COUNTIFS('Employee Mapping'!$J$10:$J$2009,$A256,'Employee Mapping'!$K$10:$K$2009,BL$134,'Employee Mapping'!$L$10:$L$2009,BL$136)/COUNTA('Employee Mapping'!$G$10:$G$2009),""))</f>
        <v/>
      </c>
      <c r="BM256" s="57">
        <f>IF(OR($A256="",BM$136=""),"",IFERROR(COUNTIFS('Employee Mapping'!$J$10:$J$2009,$A256,'Employee Mapping'!$K$10:$K$2009,BM$134,'Employee Mapping'!$L$10:$L$2009,BM$136)/COUNTA('Employee Mapping'!$G$10:$G$2009),""))</f>
        <v/>
      </c>
      <c r="BN256" s="57">
        <f>IF(OR($A256="",BN$136=""),"",IFERROR(COUNTIFS('Employee Mapping'!$J$10:$J$2009,$A256,'Employee Mapping'!$K$10:$K$2009,BN$134,'Employee Mapping'!$L$10:$L$2009,BN$136)/COUNTA('Employee Mapping'!$G$10:$G$2009),""))</f>
        <v/>
      </c>
      <c r="BO256" s="57">
        <f>IF(OR($A256="",BO$136=""),"",IFERROR(COUNTIFS('Employee Mapping'!$J$10:$J$2009,$A256,'Employee Mapping'!$K$10:$K$2009,BO$134,'Employee Mapping'!$L$10:$L$2009,BO$136)/COUNTA('Employee Mapping'!$G$10:$G$2009),""))</f>
        <v/>
      </c>
      <c r="BP256" s="57">
        <f>IF(OR($A256="",BP$136=""),"",IFERROR(COUNTIFS('Employee Mapping'!$J$10:$J$2009,$A256,'Employee Mapping'!$K$10:$K$2009,BP$134,'Employee Mapping'!$L$10:$L$2009,BP$136)/COUNTA('Employee Mapping'!$G$10:$G$2009),""))</f>
        <v/>
      </c>
      <c r="BQ256" s="57">
        <f>IF(OR($A256="",BQ$136=""),"",IFERROR(COUNTIFS('Employee Mapping'!$J$10:$J$2009,$A256,'Employee Mapping'!$K$10:$K$2009,BQ$134,'Employee Mapping'!$L$10:$L$2009,BQ$136)/COUNTA('Employee Mapping'!$G$10:$G$2009),""))</f>
        <v/>
      </c>
      <c r="BR256" s="57">
        <f>IF(OR($A256="",BR$136=""),"",IFERROR(COUNTIFS('Employee Mapping'!$J$10:$J$2009,$A256,'Employee Mapping'!$K$10:$K$2009,BR$134,'Employee Mapping'!$L$10:$L$2009,BR$136)/COUNTA('Employee Mapping'!$G$10:$G$2009),""))</f>
        <v/>
      </c>
      <c r="BS256" s="57">
        <f>IF(OR($A256="",BS$136=""),"",IFERROR(COUNTIFS('Employee Mapping'!$J$10:$J$2009,$A256,'Employee Mapping'!$K$10:$K$2009,BS$134,'Employee Mapping'!$L$10:$L$2009,BS$136)/COUNTA('Employee Mapping'!$G$10:$G$2009),""))</f>
        <v/>
      </c>
      <c r="BT256" s="57">
        <f>IF(OR($A256="",BT$136=""),"",IFERROR(COUNTIFS('Employee Mapping'!$J$10:$J$2009,$A256,'Employee Mapping'!$K$10:$K$2009,BT$134,'Employee Mapping'!$L$10:$L$2009,BT$136)/COUNTA('Employee Mapping'!$G$10:$G$2009),""))</f>
        <v/>
      </c>
      <c r="BU256" s="57">
        <f>IF(OR($A256="",BU$136=""),"",IFERROR(COUNTIFS('Employee Mapping'!$J$10:$J$2009,$A256,'Employee Mapping'!$K$10:$K$2009,BU$134,'Employee Mapping'!$L$10:$L$2009,BU$136)/COUNTA('Employee Mapping'!$G$10:$G$2009),""))</f>
        <v/>
      </c>
      <c r="BV256" s="57">
        <f>IF(OR($A256="",BV$136=""),"",IFERROR(COUNTIFS('Employee Mapping'!$J$10:$J$2009,$A256,'Employee Mapping'!$K$10:$K$2009,BV$134,'Employee Mapping'!$L$10:$L$2009,BV$136)/COUNTA('Employee Mapping'!$G$10:$G$2009),""))</f>
        <v/>
      </c>
      <c r="BW256" s="57">
        <f>IF(OR($A256="",BW$136=""),"",IFERROR(COUNTIFS('Employee Mapping'!$J$10:$J$2009,$A256,'Employee Mapping'!$K$10:$K$2009,BW$134,'Employee Mapping'!$L$10:$L$2009,BW$136)/COUNTA('Employee Mapping'!$G$10:$G$2009),""))</f>
        <v/>
      </c>
      <c r="BX256" s="57">
        <f>IF(OR($A256="",BX$136=""),"",IFERROR(COUNTIFS('Employee Mapping'!$J$10:$J$2009,$A256,'Employee Mapping'!$K$10:$K$2009,BX$134,'Employee Mapping'!$L$10:$L$2009,BX$136)/COUNTA('Employee Mapping'!$G$10:$G$2009),""))</f>
        <v/>
      </c>
      <c r="BY256" s="57">
        <f>IF(OR($A256="",BY$136=""),"",IFERROR(COUNTIFS('Employee Mapping'!$J$10:$J$2009,$A256,'Employee Mapping'!$K$10:$K$2009,BY$134,'Employee Mapping'!$L$10:$L$2009,BY$136)/COUNTA('Employee Mapping'!$G$10:$G$2009),""))</f>
        <v/>
      </c>
      <c r="BZ256" s="57">
        <f>IF(OR($A256="",BZ$136=""),"",IFERROR(COUNTIFS('Employee Mapping'!$J$10:$J$2009,$A256,'Employee Mapping'!$K$10:$K$2009,BZ$134,'Employee Mapping'!$L$10:$L$2009,BZ$136)/COUNTA('Employee Mapping'!$G$10:$G$2009),""))</f>
        <v/>
      </c>
      <c r="CA256" s="57">
        <f>IF(OR($A256="",CA$136=""),"",IFERROR(COUNTIFS('Employee Mapping'!$J$10:$J$2009,$A256,'Employee Mapping'!$K$10:$K$2009,CA$134,'Employee Mapping'!$L$10:$L$2009,CA$136)/COUNTA('Employee Mapping'!$G$10:$G$2009),""))</f>
        <v/>
      </c>
      <c r="CB256" s="57">
        <f>IF(OR($A256="",CB$136=""),"",IFERROR(COUNTIFS('Employee Mapping'!$J$10:$J$2009,$A256,'Employee Mapping'!$K$10:$K$2009,CB$134,'Employee Mapping'!$L$10:$L$2009,CB$136)/COUNTA('Employee Mapping'!$G$10:$G$2009),""))</f>
        <v/>
      </c>
      <c r="CC256" s="57">
        <f>IF(OR($A256="",CC$136=""),"",IFERROR(COUNTIFS('Employee Mapping'!$J$10:$J$2009,$A256,'Employee Mapping'!$K$10:$K$2009,CC$134,'Employee Mapping'!$L$10:$L$2009,CC$136)/COUNTA('Employee Mapping'!$G$10:$G$2009),""))</f>
        <v/>
      </c>
      <c r="CD256" s="57">
        <f>IF(OR($A256="",CD$136=""),"",IFERROR(COUNTIFS('Employee Mapping'!$J$10:$J$2009,$A256,'Employee Mapping'!$K$10:$K$2009,CD$134,'Employee Mapping'!$L$10:$L$2009,CD$136)/COUNTA('Employee Mapping'!$G$10:$G$2009),""))</f>
        <v/>
      </c>
      <c r="CE256" s="57">
        <f>IF(OR($A256="",CE$136=""),"",IFERROR(COUNTIFS('Employee Mapping'!$J$10:$J$2009,$A256,'Employee Mapping'!$K$10:$K$2009,CE$134,'Employee Mapping'!$L$10:$L$2009,CE$136)/COUNTA('Employee Mapping'!$G$10:$G$2009),""))</f>
        <v/>
      </c>
      <c r="CF256" s="57">
        <f>IF(OR($A256="",CF$136=""),"",IFERROR(COUNTIFS('Employee Mapping'!$J$10:$J$2009,$A256,'Employee Mapping'!$K$10:$K$2009,CF$134,'Employee Mapping'!$L$10:$L$2009,CF$136)/COUNTA('Employee Mapping'!$G$10:$G$2009),""))</f>
        <v/>
      </c>
      <c r="CG256" s="57">
        <f>IF(OR($A256="",CG$136=""),"",IFERROR(COUNTIFS('Employee Mapping'!$J$10:$J$2009,$A256,'Employee Mapping'!$K$10:$K$2009,CG$134,'Employee Mapping'!$L$10:$L$2009,CG$136)/COUNTA('Employee Mapping'!$G$10:$G$2009),""))</f>
        <v/>
      </c>
      <c r="CH256" s="57">
        <f>IF(OR($A256="",CH$136=""),"",IFERROR(COUNTIFS('Employee Mapping'!$J$10:$J$2009,$A256,'Employee Mapping'!$K$10:$K$2009,CH$134,'Employee Mapping'!$L$10:$L$2009,CH$136)/COUNTA('Employee Mapping'!$G$10:$G$2009),""))</f>
        <v/>
      </c>
      <c r="CI256" s="57">
        <f>IF(OR($A256="",CI$136=""),"",IFERROR(COUNTIFS('Employee Mapping'!$J$10:$J$2009,$A256,'Employee Mapping'!$K$10:$K$2009,CI$134,'Employee Mapping'!$L$10:$L$2009,CI$136)/COUNTA('Employee Mapping'!$G$10:$G$2009),""))</f>
        <v/>
      </c>
      <c r="CJ256" s="57">
        <f>IF(OR($A256="",CJ$136=""),"",IFERROR(COUNTIFS('Employee Mapping'!$J$10:$J$2009,$A256,'Employee Mapping'!$K$10:$K$2009,CJ$134,'Employee Mapping'!$L$10:$L$2009,CJ$136)/COUNTA('Employee Mapping'!$G$10:$G$2009),""))</f>
        <v/>
      </c>
      <c r="CK256" s="57">
        <f>IF(OR($A256="",CK$136=""),"",IFERROR(COUNTIFS('Employee Mapping'!$J$10:$J$2009,$A256,'Employee Mapping'!$K$10:$K$2009,CK$134,'Employee Mapping'!$L$10:$L$2009,CK$136)/COUNTA('Employee Mapping'!$G$10:$G$2009),""))</f>
        <v/>
      </c>
      <c r="CL256" s="57">
        <f>IF(OR($A256="",CL$136=""),"",IFERROR(COUNTIFS('Employee Mapping'!$J$10:$J$2009,$A256,'Employee Mapping'!$K$10:$K$2009,CL$134,'Employee Mapping'!$L$10:$L$2009,CL$136)/COUNTA('Employee Mapping'!$G$10:$G$2009),""))</f>
        <v/>
      </c>
      <c r="CM256" s="57">
        <f>IF(OR($A256="",CM$136=""),"",IFERROR(COUNTIFS('Employee Mapping'!$J$10:$J$2009,$A256,'Employee Mapping'!$K$10:$K$2009,CM$134,'Employee Mapping'!$L$10:$L$2009,CM$136)/COUNTA('Employee Mapping'!$G$10:$G$2009),""))</f>
        <v/>
      </c>
      <c r="CN256" s="57">
        <f>IF(OR($A256="",CN$136=""),"",IFERROR(COUNTIFS('Employee Mapping'!$J$10:$J$2009,$A256,'Employee Mapping'!$K$10:$K$2009,CN$134,'Employee Mapping'!$L$10:$L$2009,CN$136)/COUNTA('Employee Mapping'!$G$10:$G$2009),""))</f>
        <v/>
      </c>
      <c r="CO256" s="57">
        <f>IF(OR($A256="",CO$136=""),"",IFERROR(COUNTIFS('Employee Mapping'!$J$10:$J$2009,$A256,'Employee Mapping'!$K$10:$K$2009,CO$134,'Employee Mapping'!$L$10:$L$2009,CO$136)/COUNTA('Employee Mapping'!$G$10:$G$2009),""))</f>
        <v/>
      </c>
      <c r="CP256" s="57">
        <f>IF(OR($A256="",CP$136=""),"",IFERROR(COUNTIFS('Employee Mapping'!$J$10:$J$2009,$A256,'Employee Mapping'!$K$10:$K$2009,CP$134,'Employee Mapping'!$L$10:$L$2009,CP$136)/COUNTA('Employee Mapping'!$G$10:$G$2009),""))</f>
        <v/>
      </c>
      <c r="CQ256" s="57">
        <f>IF(OR($A256="",CQ$136=""),"",IFERROR(COUNTIFS('Employee Mapping'!$J$10:$J$2009,$A256,'Employee Mapping'!$K$10:$K$2009,CQ$134,'Employee Mapping'!$L$10:$L$2009,CQ$136)/COUNTA('Employee Mapping'!$G$10:$G$2009),""))</f>
        <v/>
      </c>
      <c r="CR256" s="57">
        <f>IF(OR($A256="",CR$136=""),"",IFERROR(COUNTIFS('Employee Mapping'!$J$10:$J$2009,$A256,'Employee Mapping'!$K$10:$K$2009,CR$134,'Employee Mapping'!$L$10:$L$2009,CR$136)/COUNTA('Employee Mapping'!$G$10:$G$2009),""))</f>
        <v/>
      </c>
      <c r="CS256" s="57">
        <f>IF(OR($A256="",CS$136=""),"",IFERROR(COUNTIFS('Employee Mapping'!$J$10:$J$2009,$A256,'Employee Mapping'!$K$10:$K$2009,CS$134,'Employee Mapping'!$L$10:$L$2009,CS$136)/COUNTA('Employee Mapping'!$G$10:$G$2009),""))</f>
        <v/>
      </c>
      <c r="CT256" s="57">
        <f>IF(OR($A256="",CT$136=""),"",IFERROR(COUNTIFS('Employee Mapping'!$J$10:$J$2009,$A256,'Employee Mapping'!$K$10:$K$2009,CT$134,'Employee Mapping'!$L$10:$L$2009,CT$136)/COUNTA('Employee Mapping'!$G$10:$G$2009),""))</f>
        <v/>
      </c>
      <c r="CU256" s="58">
        <f>IF($A256="","",SUM(C256:CT256))</f>
        <v/>
      </c>
    </row>
    <row r="257">
      <c r="B257" s="6" t="inlineStr">
        <is>
          <t>Total</t>
        </is>
      </c>
      <c r="C257" s="59">
        <f>SUM(C137:C256)</f>
        <v/>
      </c>
      <c r="D257" s="59">
        <f>SUM(D137:D256)</f>
        <v/>
      </c>
      <c r="E257" s="59">
        <f>SUM(E137:E256)</f>
        <v/>
      </c>
      <c r="F257" s="59">
        <f>SUM(F137:F256)</f>
        <v/>
      </c>
      <c r="G257" s="59">
        <f>SUM(G137:G256)</f>
        <v/>
      </c>
      <c r="H257" s="59">
        <f>SUM(H137:H256)</f>
        <v/>
      </c>
      <c r="I257" s="59">
        <f>SUM(I137:I256)</f>
        <v/>
      </c>
      <c r="J257" s="59">
        <f>SUM(J137:J256)</f>
        <v/>
      </c>
      <c r="K257" s="59">
        <f>SUM(K137:K256)</f>
        <v/>
      </c>
      <c r="L257" s="59">
        <f>SUM(L137:L256)</f>
        <v/>
      </c>
      <c r="M257" s="59">
        <f>SUM(M137:M256)</f>
        <v/>
      </c>
      <c r="N257" s="59">
        <f>SUM(N137:N256)</f>
        <v/>
      </c>
      <c r="O257" s="59">
        <f>SUM(O137:O256)</f>
        <v/>
      </c>
      <c r="P257" s="59">
        <f>SUM(P137:P256)</f>
        <v/>
      </c>
      <c r="Q257" s="59">
        <f>SUM(Q137:Q256)</f>
        <v/>
      </c>
      <c r="R257" s="59">
        <f>SUM(R137:R256)</f>
        <v/>
      </c>
      <c r="S257" s="59">
        <f>SUM(S137:S256)</f>
        <v/>
      </c>
      <c r="T257" s="59">
        <f>SUM(T137:T256)</f>
        <v/>
      </c>
      <c r="U257" s="59">
        <f>SUM(U137:U256)</f>
        <v/>
      </c>
      <c r="V257" s="59">
        <f>SUM(V137:V256)</f>
        <v/>
      </c>
      <c r="W257" s="59">
        <f>SUM(W137:W256)</f>
        <v/>
      </c>
      <c r="X257" s="59">
        <f>SUM(X137:X256)</f>
        <v/>
      </c>
      <c r="Y257" s="59">
        <f>SUM(Y137:Y256)</f>
        <v/>
      </c>
      <c r="Z257" s="59">
        <f>SUM(Z137:Z256)</f>
        <v/>
      </c>
      <c r="AA257" s="59">
        <f>SUM(AA137:AA256)</f>
        <v/>
      </c>
      <c r="AB257" s="59">
        <f>SUM(AB137:AB256)</f>
        <v/>
      </c>
      <c r="AC257" s="59">
        <f>SUM(AC137:AC256)</f>
        <v/>
      </c>
      <c r="AD257" s="59">
        <f>SUM(AD137:AD256)</f>
        <v/>
      </c>
      <c r="AE257" s="59">
        <f>SUM(AE137:AE256)</f>
        <v/>
      </c>
      <c r="AF257" s="59">
        <f>SUM(AF137:AF256)</f>
        <v/>
      </c>
      <c r="AG257" s="59">
        <f>SUM(AG137:AG256)</f>
        <v/>
      </c>
      <c r="AH257" s="59">
        <f>SUM(AH137:AH256)</f>
        <v/>
      </c>
      <c r="AI257" s="59">
        <f>SUM(AI137:AI256)</f>
        <v/>
      </c>
      <c r="AJ257" s="59">
        <f>SUM(AJ137:AJ256)</f>
        <v/>
      </c>
      <c r="AK257" s="59">
        <f>SUM(AK137:AK256)</f>
        <v/>
      </c>
      <c r="AL257" s="59">
        <f>SUM(AL137:AL256)</f>
        <v/>
      </c>
      <c r="AM257" s="59">
        <f>SUM(AM137:AM256)</f>
        <v/>
      </c>
      <c r="AN257" s="59">
        <f>SUM(AN137:AN256)</f>
        <v/>
      </c>
      <c r="AO257" s="59">
        <f>SUM(AO137:AO256)</f>
        <v/>
      </c>
      <c r="AP257" s="59">
        <f>SUM(AP137:AP256)</f>
        <v/>
      </c>
      <c r="AQ257" s="59">
        <f>SUM(AQ137:AQ256)</f>
        <v/>
      </c>
      <c r="AR257" s="59">
        <f>SUM(AR137:AR256)</f>
        <v/>
      </c>
      <c r="AS257" s="59">
        <f>SUM(AS137:AS256)</f>
        <v/>
      </c>
      <c r="AT257" s="59">
        <f>SUM(AT137:AT256)</f>
        <v/>
      </c>
      <c r="AU257" s="59">
        <f>SUM(AU137:AU256)</f>
        <v/>
      </c>
      <c r="AV257" s="59">
        <f>SUM(AV137:AV256)</f>
        <v/>
      </c>
      <c r="AW257" s="59">
        <f>SUM(AW137:AW256)</f>
        <v/>
      </c>
      <c r="AX257" s="59">
        <f>SUM(AX137:AX256)</f>
        <v/>
      </c>
      <c r="AY257" s="59">
        <f>SUM(AY137:AY256)</f>
        <v/>
      </c>
      <c r="AZ257" s="59">
        <f>SUM(AZ137:AZ256)</f>
        <v/>
      </c>
      <c r="BA257" s="59">
        <f>SUM(BA137:BA256)</f>
        <v/>
      </c>
      <c r="BB257" s="59">
        <f>SUM(BB137:BB256)</f>
        <v/>
      </c>
      <c r="BC257" s="59">
        <f>SUM(BC137:BC256)</f>
        <v/>
      </c>
      <c r="BD257" s="59">
        <f>SUM(BD137:BD256)</f>
        <v/>
      </c>
      <c r="BE257" s="59">
        <f>SUM(BE137:BE256)</f>
        <v/>
      </c>
      <c r="BF257" s="59">
        <f>SUM(BF137:BF256)</f>
        <v/>
      </c>
      <c r="BG257" s="59">
        <f>SUM(BG137:BG256)</f>
        <v/>
      </c>
      <c r="BH257" s="59">
        <f>SUM(BH137:BH256)</f>
        <v/>
      </c>
      <c r="BI257" s="59">
        <f>SUM(BI137:BI256)</f>
        <v/>
      </c>
      <c r="BJ257" s="59">
        <f>SUM(BJ137:BJ256)</f>
        <v/>
      </c>
      <c r="BK257" s="59">
        <f>SUM(BK137:BK256)</f>
        <v/>
      </c>
      <c r="BL257" s="59">
        <f>SUM(BL137:BL256)</f>
        <v/>
      </c>
      <c r="BM257" s="59">
        <f>SUM(BM137:BM256)</f>
        <v/>
      </c>
      <c r="BN257" s="59">
        <f>SUM(BN137:BN256)</f>
        <v/>
      </c>
      <c r="BO257" s="59">
        <f>SUM(BO137:BO256)</f>
        <v/>
      </c>
      <c r="BP257" s="59">
        <f>SUM(BP137:BP256)</f>
        <v/>
      </c>
      <c r="BQ257" s="59">
        <f>SUM(BQ137:BQ256)</f>
        <v/>
      </c>
      <c r="BR257" s="59">
        <f>SUM(BR137:BR256)</f>
        <v/>
      </c>
      <c r="BS257" s="59">
        <f>SUM(BS137:BS256)</f>
        <v/>
      </c>
      <c r="BT257" s="59">
        <f>SUM(BT137:BT256)</f>
        <v/>
      </c>
      <c r="BU257" s="59">
        <f>SUM(BU137:BU256)</f>
        <v/>
      </c>
      <c r="BV257" s="59">
        <f>SUM(BV137:BV256)</f>
        <v/>
      </c>
      <c r="BW257" s="59">
        <f>SUM(BW137:BW256)</f>
        <v/>
      </c>
      <c r="BX257" s="59">
        <f>SUM(BX137:BX256)</f>
        <v/>
      </c>
      <c r="BY257" s="59">
        <f>SUM(BY137:BY256)</f>
        <v/>
      </c>
      <c r="BZ257" s="59">
        <f>SUM(BZ137:BZ256)</f>
        <v/>
      </c>
      <c r="CA257" s="59">
        <f>SUM(CA137:CA256)</f>
        <v/>
      </c>
      <c r="CB257" s="59">
        <f>SUM(CB137:CB256)</f>
        <v/>
      </c>
      <c r="CC257" s="59">
        <f>SUM(CC137:CC256)</f>
        <v/>
      </c>
      <c r="CD257" s="59">
        <f>SUM(CD137:CD256)</f>
        <v/>
      </c>
      <c r="CE257" s="59">
        <f>SUM(CE137:CE256)</f>
        <v/>
      </c>
      <c r="CF257" s="59">
        <f>SUM(CF137:CF256)</f>
        <v/>
      </c>
      <c r="CG257" s="59">
        <f>SUM(CG137:CG256)</f>
        <v/>
      </c>
      <c r="CH257" s="59">
        <f>SUM(CH137:CH256)</f>
        <v/>
      </c>
      <c r="CI257" s="59">
        <f>SUM(CI137:CI256)</f>
        <v/>
      </c>
      <c r="CJ257" s="59">
        <f>SUM(CJ137:CJ256)</f>
        <v/>
      </c>
      <c r="CK257" s="59">
        <f>SUM(CK137:CK256)</f>
        <v/>
      </c>
      <c r="CL257" s="59">
        <f>SUM(CL137:CL256)</f>
        <v/>
      </c>
      <c r="CM257" s="59">
        <f>SUM(CM137:CM256)</f>
        <v/>
      </c>
      <c r="CN257" s="59">
        <f>SUM(CN137:CN256)</f>
        <v/>
      </c>
      <c r="CO257" s="59">
        <f>SUM(CO137:CO256)</f>
        <v/>
      </c>
      <c r="CP257" s="59">
        <f>SUM(CP137:CP256)</f>
        <v/>
      </c>
      <c r="CQ257" s="59">
        <f>SUM(CQ137:CQ256)</f>
        <v/>
      </c>
      <c r="CR257" s="59">
        <f>SUM(CR137:CR256)</f>
        <v/>
      </c>
      <c r="CS257" s="59">
        <f>SUM(CS137:CS256)</f>
        <v/>
      </c>
      <c r="CT257" s="59">
        <f>SUM(CT137:CT256)</f>
        <v/>
      </c>
      <c r="CU257" s="59">
        <f>SUM(CU137:CU256)</f>
        <v/>
      </c>
    </row>
  </sheetData>
  <mergeCells count="16">
    <mergeCell ref="O135:Z135"/>
    <mergeCell ref="AM8:AX8"/>
    <mergeCell ref="BK135:BV135"/>
    <mergeCell ref="CI8:CT8"/>
    <mergeCell ref="BW8:CH8"/>
    <mergeCell ref="AM135:AX135"/>
    <mergeCell ref="AY135:BJ135"/>
    <mergeCell ref="BK8:BV8"/>
    <mergeCell ref="BW135:CH135"/>
    <mergeCell ref="CI135:CT135"/>
    <mergeCell ref="C8:N8"/>
    <mergeCell ref="C135:N135"/>
    <mergeCell ref="AA8:AL8"/>
    <mergeCell ref="AA135:AL135"/>
    <mergeCell ref="AY8:BJ8"/>
    <mergeCell ref="O8:Z8"/>
  </mergeCells>
  <conditionalFormatting sqref="C10:CT129">
    <cfRule type="colorScale" priority="1">
      <colorScale>
        <cfvo type="num" val="0"/>
        <cfvo type="percentile" val="55"/>
        <cfvo type="max"/>
        <color rgb="00FFFFFF"/>
        <color rgb="00D6E4F0"/>
        <color rgb="008FB0CE"/>
      </colorScale>
    </cfRule>
  </conditionalFormatting>
  <conditionalFormatting sqref="C137:CT256">
    <cfRule type="colorScale" priority="2">
      <colorScale>
        <cfvo type="num" val="0"/>
        <cfvo type="percentile" val="55"/>
        <cfvo type="max"/>
        <color rgb="00FFFFFF"/>
        <color rgb="00D6E4F0"/>
        <color rgb="008FB0CE"/>
      </colorScale>
    </cfRule>
  </conditionalFormatting>
  <pageMargins left="0.75" right="0.75" top="1" bottom="1" header="0.5" footer="0.5"/>
  <pageSetup orientation="landscape" fitToWidth="1"/>
</worksheet>
</file>

<file path=xl/worksheets/sheet11.xml><?xml version="1.0" encoding="utf-8"?>
<worksheet xmlns="http://schemas.openxmlformats.org/spreadsheetml/2006/main">
  <sheetPr>
    <outlinePr summaryBelow="1" summaryRight="1"/>
    <pageSetUpPr/>
  </sheetPr>
  <dimension ref="A1:AJ501"/>
  <sheetViews>
    <sheetView workbookViewId="0">
      <selection activeCell="A1" sqref="A1"/>
    </sheetView>
  </sheetViews>
  <sheetFormatPr baseColWidth="8" defaultRowHeight="15"/>
  <sheetData>
    <row r="1">
      <c r="A1" s="31" t="inlineStr">
        <is>
          <t>level code</t>
        </is>
      </c>
      <c r="B1" s="31" t="inlineStr">
        <is>
          <t>key stream|grade</t>
        </is>
      </c>
      <c r="C1" s="31" t="inlineStr">
        <is>
          <t>key stream#rank</t>
        </is>
      </c>
      <c r="E1" s="31" t="inlineStr">
        <is>
          <t>cat level</t>
        </is>
      </c>
      <c r="F1" s="31" t="inlineStr">
        <is>
          <t>cat match flag</t>
        </is>
      </c>
      <c r="G1" s="31" t="inlineStr">
        <is>
          <t>cat rank in level</t>
        </is>
      </c>
      <c r="H1" s="31" t="inlineStr">
        <is>
          <t>cat key level#rank</t>
        </is>
      </c>
      <c r="I1" s="31" t="inlineStr">
        <is>
          <t>cat title</t>
        </is>
      </c>
      <c r="K1" s="31" t="n">
        <v>0</v>
      </c>
      <c r="L1" s="31" t="inlineStr">
        <is>
          <t>compact job code</t>
        </is>
      </c>
      <c r="V1" s="31" t="inlineStr">
        <is>
          <t>more suffix</t>
        </is>
      </c>
      <c r="X1" s="31" t="inlineStr">
        <is>
          <t>subfam code</t>
        </is>
      </c>
      <c r="Y1" s="31" t="inlineStr">
        <is>
          <t>key fam#rank</t>
        </is>
      </c>
      <c r="AA1" s="31" t="inlineStr">
        <is>
          <t>family filter list</t>
        </is>
      </c>
      <c r="AB1" s="31" t="inlineStr">
        <is>
          <t>subfamily filter list</t>
        </is>
      </c>
    </row>
    <row r="2">
      <c r="A2">
        <f>SETUP!$C21</f>
        <v/>
      </c>
      <c r="B2">
        <f>IF(SETUP!$C21="","",SETUP!$B21&amp;"|"&amp;SETUP!$E21)</f>
        <v/>
      </c>
      <c r="C2">
        <f>IF(SETUP!$C21="","",SETUP!$B21&amp;"#"&amp;SUMPRODUCT((SETUP!$B$21:$B21=SETUP!$B21)*(SETUP!$C$21:$C21&lt;&gt;"")))</f>
        <v/>
      </c>
      <c r="E2">
        <f>IF('Job Catalog'!$C10="","",'Job Catalog'!$I10)</f>
        <v/>
      </c>
      <c r="F2">
        <f>IF('Job Catalog'!$C10="",0,IF(AND(OR('Job Matrix'!$C$4="All",'Job Catalog'!$D10='Job Matrix'!$C$4),OR('Job Matrix'!$C$5="All",'Job Catalog'!$F10='Job Matrix'!$C$5)),1,0))</f>
        <v/>
      </c>
      <c r="G2">
        <f>IF($F2=0,"",COUNTIFS($E$2:$E2,$E2,$F$2:$F2,1))</f>
        <v/>
      </c>
      <c r="H2">
        <f>IF($G2="","",$E2&amp;"#"&amp;$G2)</f>
        <v/>
      </c>
      <c r="I2">
        <f>IF('Job Catalog'!$C10="","",'Job Catalog'!$C10)</f>
        <v/>
      </c>
      <c r="K2">
        <f>IF('Job Catalog'!$C10="","",MAX($K$1:K1)+1)</f>
        <v/>
      </c>
      <c r="L2">
        <f>IFERROR(INDEX('Job Catalog'!$B$10:$B$509,MATCH(ROW()-1,$K$2:$K$501,0)),"")</f>
        <v/>
      </c>
      <c r="N2">
        <f>IFERROR(INDEX($I$2:$I$501,MATCH($A2&amp;"#"&amp;1,$H$2:$H$501,0)),"")</f>
        <v/>
      </c>
      <c r="O2">
        <f>IFERROR(INDEX($I$2:$I$501,MATCH($A2&amp;"#"&amp;2,$H$2:$H$501,0)),"")</f>
        <v/>
      </c>
      <c r="P2">
        <f>IFERROR(INDEX($I$2:$I$501,MATCH($A2&amp;"#"&amp;3,$H$2:$H$501,0)),"")</f>
        <v/>
      </c>
      <c r="Q2">
        <f>IFERROR(INDEX($I$2:$I$501,MATCH($A2&amp;"#"&amp;4,$H$2:$H$501,0)),"")</f>
        <v/>
      </c>
      <c r="R2">
        <f>IFERROR(INDEX($I$2:$I$501,MATCH($A2&amp;"#"&amp;5,$H$2:$H$501,0)),"")</f>
        <v/>
      </c>
      <c r="S2">
        <f>IFERROR(INDEX($I$2:$I$501,MATCH($A2&amp;"#"&amp;6,$H$2:$H$501,0)),"")</f>
        <v/>
      </c>
      <c r="T2">
        <f>IFERROR(INDEX($I$2:$I$501,MATCH($A2&amp;"#"&amp;7,$H$2:$H$501,0)),"")</f>
        <v/>
      </c>
      <c r="U2">
        <f>IFERROR(INDEX($I$2:$I$501,MATCH($A2&amp;"#"&amp;8,$H$2:$H$501,0)),"")</f>
        <v/>
      </c>
      <c r="V2">
        <f>IF($A2="","",IF(COUNTIFS($E$2:$E$501,$A2,$F$2:$F$501,1)&gt;8," (+"&amp;(COUNTIFS($E$2:$E$501,$A2,$F$2:$F$501,1)-8)&amp;" more)",""))</f>
        <v/>
      </c>
      <c r="W2">
        <f>IF($A2="","",$AJ2&amp;$V2)</f>
        <v/>
      </c>
      <c r="X2">
        <f>SETUP!$C148</f>
        <v/>
      </c>
      <c r="Y2">
        <f>IF(SETUP!$C148="","",SETUP!$B148&amp;"#"&amp;SUMPRODUCT((SETUP!$B$148:$B148=SETUP!$B148)*(SETUP!$C$148:$C148&lt;&gt;"")))</f>
        <v/>
      </c>
      <c r="AA2" t="inlineStr">
        <is>
          <t>All</t>
        </is>
      </c>
      <c r="AB2" t="inlineStr">
        <is>
          <t>All</t>
        </is>
      </c>
      <c r="AC2">
        <f>IF($N2="","",$N2)</f>
        <v/>
      </c>
      <c r="AD2">
        <f>IF($O2="",$AC2,IF($AC2="",$O2,$AC2&amp;", "&amp;$O2))</f>
        <v/>
      </c>
      <c r="AE2">
        <f>IF($P2="",$AD2,IF($AD2="",$P2,$AD2&amp;", "&amp;$P2))</f>
        <v/>
      </c>
      <c r="AF2">
        <f>IF($Q2="",$AE2,IF($AE2="",$Q2,$AE2&amp;", "&amp;$Q2))</f>
        <v/>
      </c>
      <c r="AG2">
        <f>IF($R2="",$AF2,IF($AF2="",$R2,$AF2&amp;", "&amp;$R2))</f>
        <v/>
      </c>
      <c r="AH2">
        <f>IF($S2="",$AG2,IF($AG2="",$S2,$AG2&amp;", "&amp;$S2))</f>
        <v/>
      </c>
      <c r="AI2">
        <f>IF($T2="",$AH2,IF($AH2="",$T2,$AH2&amp;", "&amp;$T2))</f>
        <v/>
      </c>
      <c r="AJ2">
        <f>IF($U2="",$AI2,IF($AI2="",$U2,$AI2&amp;", "&amp;$U2))</f>
        <v/>
      </c>
    </row>
    <row r="3">
      <c r="A3">
        <f>SETUP!$C22</f>
        <v/>
      </c>
      <c r="B3">
        <f>IF(SETUP!$C22="","",SETUP!$B22&amp;"|"&amp;SETUP!$E22)</f>
        <v/>
      </c>
      <c r="C3">
        <f>IF(SETUP!$C22="","",SETUP!$B22&amp;"#"&amp;SUMPRODUCT((SETUP!$B$21:$B22=SETUP!$B22)*(SETUP!$C$21:$C22&lt;&gt;"")))</f>
        <v/>
      </c>
      <c r="E3">
        <f>IF('Job Catalog'!$C11="","",'Job Catalog'!$I11)</f>
        <v/>
      </c>
      <c r="F3">
        <f>IF('Job Catalog'!$C11="",0,IF(AND(OR('Job Matrix'!$C$4="All",'Job Catalog'!$D11='Job Matrix'!$C$4),OR('Job Matrix'!$C$5="All",'Job Catalog'!$F11='Job Matrix'!$C$5)),1,0))</f>
        <v/>
      </c>
      <c r="G3">
        <f>IF($F3=0,"",COUNTIFS($E$2:$E3,$E3,$F$2:$F3,1))</f>
        <v/>
      </c>
      <c r="H3">
        <f>IF($G3="","",$E3&amp;"#"&amp;$G3)</f>
        <v/>
      </c>
      <c r="I3">
        <f>IF('Job Catalog'!$C11="","",'Job Catalog'!$C11)</f>
        <v/>
      </c>
      <c r="K3">
        <f>IF('Job Catalog'!$C11="","",MAX($K$1:K2)+1)</f>
        <v/>
      </c>
      <c r="L3">
        <f>IFERROR(INDEX('Job Catalog'!$B$10:$B$509,MATCH(ROW()-1,$K$2:$K$501,0)),"")</f>
        <v/>
      </c>
      <c r="N3">
        <f>IFERROR(INDEX($I$2:$I$501,MATCH($A3&amp;"#"&amp;1,$H$2:$H$501,0)),"")</f>
        <v/>
      </c>
      <c r="O3">
        <f>IFERROR(INDEX($I$2:$I$501,MATCH($A3&amp;"#"&amp;2,$H$2:$H$501,0)),"")</f>
        <v/>
      </c>
      <c r="P3">
        <f>IFERROR(INDEX($I$2:$I$501,MATCH($A3&amp;"#"&amp;3,$H$2:$H$501,0)),"")</f>
        <v/>
      </c>
      <c r="Q3">
        <f>IFERROR(INDEX($I$2:$I$501,MATCH($A3&amp;"#"&amp;4,$H$2:$H$501,0)),"")</f>
        <v/>
      </c>
      <c r="R3">
        <f>IFERROR(INDEX($I$2:$I$501,MATCH($A3&amp;"#"&amp;5,$H$2:$H$501,0)),"")</f>
        <v/>
      </c>
      <c r="S3">
        <f>IFERROR(INDEX($I$2:$I$501,MATCH($A3&amp;"#"&amp;6,$H$2:$H$501,0)),"")</f>
        <v/>
      </c>
      <c r="T3">
        <f>IFERROR(INDEX($I$2:$I$501,MATCH($A3&amp;"#"&amp;7,$H$2:$H$501,0)),"")</f>
        <v/>
      </c>
      <c r="U3">
        <f>IFERROR(INDEX($I$2:$I$501,MATCH($A3&amp;"#"&amp;8,$H$2:$H$501,0)),"")</f>
        <v/>
      </c>
      <c r="V3">
        <f>IF($A3="","",IF(COUNTIFS($E$2:$E$501,$A3,$F$2:$F$501,1)&gt;8," (+"&amp;(COUNTIFS($E$2:$E$501,$A3,$F$2:$F$501,1)-8)&amp;" more)",""))</f>
        <v/>
      </c>
      <c r="W3">
        <f>IF($A3="","",$AJ3&amp;$V3)</f>
        <v/>
      </c>
      <c r="X3">
        <f>SETUP!$C149</f>
        <v/>
      </c>
      <c r="Y3">
        <f>IF(SETUP!$C149="","",SETUP!$B149&amp;"#"&amp;SUMPRODUCT((SETUP!$B$148:$B149=SETUP!$B149)*(SETUP!$C$148:$C149&lt;&gt;"")))</f>
        <v/>
      </c>
      <c r="AA3">
        <f>IF(SETUP!$B120="","",SETUP!$B120)</f>
        <v/>
      </c>
      <c r="AB3">
        <f>IF(SETUP!$C148="","",SETUP!$C148)</f>
        <v/>
      </c>
      <c r="AC3">
        <f>IF($N3="","",$N3)</f>
        <v/>
      </c>
      <c r="AD3">
        <f>IF($O3="",$AC3,IF($AC3="",$O3,$AC3&amp;", "&amp;$O3))</f>
        <v/>
      </c>
      <c r="AE3">
        <f>IF($P3="",$AD3,IF($AD3="",$P3,$AD3&amp;", "&amp;$P3))</f>
        <v/>
      </c>
      <c r="AF3">
        <f>IF($Q3="",$AE3,IF($AE3="",$Q3,$AE3&amp;", "&amp;$Q3))</f>
        <v/>
      </c>
      <c r="AG3">
        <f>IF($R3="",$AF3,IF($AF3="",$R3,$AF3&amp;", "&amp;$R3))</f>
        <v/>
      </c>
      <c r="AH3">
        <f>IF($S3="",$AG3,IF($AG3="",$S3,$AG3&amp;", "&amp;$S3))</f>
        <v/>
      </c>
      <c r="AI3">
        <f>IF($T3="",$AH3,IF($AH3="",$T3,$AH3&amp;", "&amp;$T3))</f>
        <v/>
      </c>
      <c r="AJ3">
        <f>IF($U3="",$AI3,IF($AI3="",$U3,$AI3&amp;", "&amp;$U3))</f>
        <v/>
      </c>
    </row>
    <row r="4">
      <c r="A4">
        <f>SETUP!$C23</f>
        <v/>
      </c>
      <c r="B4">
        <f>IF(SETUP!$C23="","",SETUP!$B23&amp;"|"&amp;SETUP!$E23)</f>
        <v/>
      </c>
      <c r="C4">
        <f>IF(SETUP!$C23="","",SETUP!$B23&amp;"#"&amp;SUMPRODUCT((SETUP!$B$21:$B23=SETUP!$B23)*(SETUP!$C$21:$C23&lt;&gt;"")))</f>
        <v/>
      </c>
      <c r="E4">
        <f>IF('Job Catalog'!$C12="","",'Job Catalog'!$I12)</f>
        <v/>
      </c>
      <c r="F4">
        <f>IF('Job Catalog'!$C12="",0,IF(AND(OR('Job Matrix'!$C$4="All",'Job Catalog'!$D12='Job Matrix'!$C$4),OR('Job Matrix'!$C$5="All",'Job Catalog'!$F12='Job Matrix'!$C$5)),1,0))</f>
        <v/>
      </c>
      <c r="G4">
        <f>IF($F4=0,"",COUNTIFS($E$2:$E4,$E4,$F$2:$F4,1))</f>
        <v/>
      </c>
      <c r="H4">
        <f>IF($G4="","",$E4&amp;"#"&amp;$G4)</f>
        <v/>
      </c>
      <c r="I4">
        <f>IF('Job Catalog'!$C12="","",'Job Catalog'!$C12)</f>
        <v/>
      </c>
      <c r="K4">
        <f>IF('Job Catalog'!$C12="","",MAX($K$1:K3)+1)</f>
        <v/>
      </c>
      <c r="L4">
        <f>IFERROR(INDEX('Job Catalog'!$B$10:$B$509,MATCH(ROW()-1,$K$2:$K$501,0)),"")</f>
        <v/>
      </c>
      <c r="N4">
        <f>IFERROR(INDEX($I$2:$I$501,MATCH($A4&amp;"#"&amp;1,$H$2:$H$501,0)),"")</f>
        <v/>
      </c>
      <c r="O4">
        <f>IFERROR(INDEX($I$2:$I$501,MATCH($A4&amp;"#"&amp;2,$H$2:$H$501,0)),"")</f>
        <v/>
      </c>
      <c r="P4">
        <f>IFERROR(INDEX($I$2:$I$501,MATCH($A4&amp;"#"&amp;3,$H$2:$H$501,0)),"")</f>
        <v/>
      </c>
      <c r="Q4">
        <f>IFERROR(INDEX($I$2:$I$501,MATCH($A4&amp;"#"&amp;4,$H$2:$H$501,0)),"")</f>
        <v/>
      </c>
      <c r="R4">
        <f>IFERROR(INDEX($I$2:$I$501,MATCH($A4&amp;"#"&amp;5,$H$2:$H$501,0)),"")</f>
        <v/>
      </c>
      <c r="S4">
        <f>IFERROR(INDEX($I$2:$I$501,MATCH($A4&amp;"#"&amp;6,$H$2:$H$501,0)),"")</f>
        <v/>
      </c>
      <c r="T4">
        <f>IFERROR(INDEX($I$2:$I$501,MATCH($A4&amp;"#"&amp;7,$H$2:$H$501,0)),"")</f>
        <v/>
      </c>
      <c r="U4">
        <f>IFERROR(INDEX($I$2:$I$501,MATCH($A4&amp;"#"&amp;8,$H$2:$H$501,0)),"")</f>
        <v/>
      </c>
      <c r="V4">
        <f>IF($A4="","",IF(COUNTIFS($E$2:$E$501,$A4,$F$2:$F$501,1)&gt;8," (+"&amp;(COUNTIFS($E$2:$E$501,$A4,$F$2:$F$501,1)-8)&amp;" more)",""))</f>
        <v/>
      </c>
      <c r="W4">
        <f>IF($A4="","",$AJ4&amp;$V4)</f>
        <v/>
      </c>
      <c r="X4">
        <f>SETUP!$C150</f>
        <v/>
      </c>
      <c r="Y4">
        <f>IF(SETUP!$C150="","",SETUP!$B150&amp;"#"&amp;SUMPRODUCT((SETUP!$B$148:$B150=SETUP!$B150)*(SETUP!$C$148:$C150&lt;&gt;"")))</f>
        <v/>
      </c>
      <c r="AA4">
        <f>IF(SETUP!$B121="","",SETUP!$B121)</f>
        <v/>
      </c>
      <c r="AB4">
        <f>IF(SETUP!$C149="","",SETUP!$C149)</f>
        <v/>
      </c>
      <c r="AC4">
        <f>IF($N4="","",$N4)</f>
        <v/>
      </c>
      <c r="AD4">
        <f>IF($O4="",$AC4,IF($AC4="",$O4,$AC4&amp;", "&amp;$O4))</f>
        <v/>
      </c>
      <c r="AE4">
        <f>IF($P4="",$AD4,IF($AD4="",$P4,$AD4&amp;", "&amp;$P4))</f>
        <v/>
      </c>
      <c r="AF4">
        <f>IF($Q4="",$AE4,IF($AE4="",$Q4,$AE4&amp;", "&amp;$Q4))</f>
        <v/>
      </c>
      <c r="AG4">
        <f>IF($R4="",$AF4,IF($AF4="",$R4,$AF4&amp;", "&amp;$R4))</f>
        <v/>
      </c>
      <c r="AH4">
        <f>IF($S4="",$AG4,IF($AG4="",$S4,$AG4&amp;", "&amp;$S4))</f>
        <v/>
      </c>
      <c r="AI4">
        <f>IF($T4="",$AH4,IF($AH4="",$T4,$AH4&amp;", "&amp;$T4))</f>
        <v/>
      </c>
      <c r="AJ4">
        <f>IF($U4="",$AI4,IF($AI4="",$U4,$AI4&amp;", "&amp;$U4))</f>
        <v/>
      </c>
    </row>
    <row r="5">
      <c r="A5">
        <f>SETUP!$C24</f>
        <v/>
      </c>
      <c r="B5">
        <f>IF(SETUP!$C24="","",SETUP!$B24&amp;"|"&amp;SETUP!$E24)</f>
        <v/>
      </c>
      <c r="C5">
        <f>IF(SETUP!$C24="","",SETUP!$B24&amp;"#"&amp;SUMPRODUCT((SETUP!$B$21:$B24=SETUP!$B24)*(SETUP!$C$21:$C24&lt;&gt;"")))</f>
        <v/>
      </c>
      <c r="E5">
        <f>IF('Job Catalog'!$C13="","",'Job Catalog'!$I13)</f>
        <v/>
      </c>
      <c r="F5">
        <f>IF('Job Catalog'!$C13="",0,IF(AND(OR('Job Matrix'!$C$4="All",'Job Catalog'!$D13='Job Matrix'!$C$4),OR('Job Matrix'!$C$5="All",'Job Catalog'!$F13='Job Matrix'!$C$5)),1,0))</f>
        <v/>
      </c>
      <c r="G5">
        <f>IF($F5=0,"",COUNTIFS($E$2:$E5,$E5,$F$2:$F5,1))</f>
        <v/>
      </c>
      <c r="H5">
        <f>IF($G5="","",$E5&amp;"#"&amp;$G5)</f>
        <v/>
      </c>
      <c r="I5">
        <f>IF('Job Catalog'!$C13="","",'Job Catalog'!$C13)</f>
        <v/>
      </c>
      <c r="K5">
        <f>IF('Job Catalog'!$C13="","",MAX($K$1:K4)+1)</f>
        <v/>
      </c>
      <c r="L5">
        <f>IFERROR(INDEX('Job Catalog'!$B$10:$B$509,MATCH(ROW()-1,$K$2:$K$501,0)),"")</f>
        <v/>
      </c>
      <c r="N5">
        <f>IFERROR(INDEX($I$2:$I$501,MATCH($A5&amp;"#"&amp;1,$H$2:$H$501,0)),"")</f>
        <v/>
      </c>
      <c r="O5">
        <f>IFERROR(INDEX($I$2:$I$501,MATCH($A5&amp;"#"&amp;2,$H$2:$H$501,0)),"")</f>
        <v/>
      </c>
      <c r="P5">
        <f>IFERROR(INDEX($I$2:$I$501,MATCH($A5&amp;"#"&amp;3,$H$2:$H$501,0)),"")</f>
        <v/>
      </c>
      <c r="Q5">
        <f>IFERROR(INDEX($I$2:$I$501,MATCH($A5&amp;"#"&amp;4,$H$2:$H$501,0)),"")</f>
        <v/>
      </c>
      <c r="R5">
        <f>IFERROR(INDEX($I$2:$I$501,MATCH($A5&amp;"#"&amp;5,$H$2:$H$501,0)),"")</f>
        <v/>
      </c>
      <c r="S5">
        <f>IFERROR(INDEX($I$2:$I$501,MATCH($A5&amp;"#"&amp;6,$H$2:$H$501,0)),"")</f>
        <v/>
      </c>
      <c r="T5">
        <f>IFERROR(INDEX($I$2:$I$501,MATCH($A5&amp;"#"&amp;7,$H$2:$H$501,0)),"")</f>
        <v/>
      </c>
      <c r="U5">
        <f>IFERROR(INDEX($I$2:$I$501,MATCH($A5&amp;"#"&amp;8,$H$2:$H$501,0)),"")</f>
        <v/>
      </c>
      <c r="V5">
        <f>IF($A5="","",IF(COUNTIFS($E$2:$E$501,$A5,$F$2:$F$501,1)&gt;8," (+"&amp;(COUNTIFS($E$2:$E$501,$A5,$F$2:$F$501,1)-8)&amp;" more)",""))</f>
        <v/>
      </c>
      <c r="W5">
        <f>IF($A5="","",$AJ5&amp;$V5)</f>
        <v/>
      </c>
      <c r="X5">
        <f>SETUP!$C151</f>
        <v/>
      </c>
      <c r="Y5">
        <f>IF(SETUP!$C151="","",SETUP!$B151&amp;"#"&amp;SUMPRODUCT((SETUP!$B$148:$B151=SETUP!$B151)*(SETUP!$C$148:$C151&lt;&gt;"")))</f>
        <v/>
      </c>
      <c r="AA5">
        <f>IF(SETUP!$B122="","",SETUP!$B122)</f>
        <v/>
      </c>
      <c r="AB5">
        <f>IF(SETUP!$C150="","",SETUP!$C150)</f>
        <v/>
      </c>
      <c r="AC5">
        <f>IF($N5="","",$N5)</f>
        <v/>
      </c>
      <c r="AD5">
        <f>IF($O5="",$AC5,IF($AC5="",$O5,$AC5&amp;", "&amp;$O5))</f>
        <v/>
      </c>
      <c r="AE5">
        <f>IF($P5="",$AD5,IF($AD5="",$P5,$AD5&amp;", "&amp;$P5))</f>
        <v/>
      </c>
      <c r="AF5">
        <f>IF($Q5="",$AE5,IF($AE5="",$Q5,$AE5&amp;", "&amp;$Q5))</f>
        <v/>
      </c>
      <c r="AG5">
        <f>IF($R5="",$AF5,IF($AF5="",$R5,$AF5&amp;", "&amp;$R5))</f>
        <v/>
      </c>
      <c r="AH5">
        <f>IF($S5="",$AG5,IF($AG5="",$S5,$AG5&amp;", "&amp;$S5))</f>
        <v/>
      </c>
      <c r="AI5">
        <f>IF($T5="",$AH5,IF($AH5="",$T5,$AH5&amp;", "&amp;$T5))</f>
        <v/>
      </c>
      <c r="AJ5">
        <f>IF($U5="",$AI5,IF($AI5="",$U5,$AI5&amp;", "&amp;$U5))</f>
        <v/>
      </c>
    </row>
    <row r="6">
      <c r="A6">
        <f>SETUP!$C25</f>
        <v/>
      </c>
      <c r="B6">
        <f>IF(SETUP!$C25="","",SETUP!$B25&amp;"|"&amp;SETUP!$E25)</f>
        <v/>
      </c>
      <c r="C6">
        <f>IF(SETUP!$C25="","",SETUP!$B25&amp;"#"&amp;SUMPRODUCT((SETUP!$B$21:$B25=SETUP!$B25)*(SETUP!$C$21:$C25&lt;&gt;"")))</f>
        <v/>
      </c>
      <c r="E6">
        <f>IF('Job Catalog'!$C14="","",'Job Catalog'!$I14)</f>
        <v/>
      </c>
      <c r="F6">
        <f>IF('Job Catalog'!$C14="",0,IF(AND(OR('Job Matrix'!$C$4="All",'Job Catalog'!$D14='Job Matrix'!$C$4),OR('Job Matrix'!$C$5="All",'Job Catalog'!$F14='Job Matrix'!$C$5)),1,0))</f>
        <v/>
      </c>
      <c r="G6">
        <f>IF($F6=0,"",COUNTIFS($E$2:$E6,$E6,$F$2:$F6,1))</f>
        <v/>
      </c>
      <c r="H6">
        <f>IF($G6="","",$E6&amp;"#"&amp;$G6)</f>
        <v/>
      </c>
      <c r="I6">
        <f>IF('Job Catalog'!$C14="","",'Job Catalog'!$C14)</f>
        <v/>
      </c>
      <c r="K6">
        <f>IF('Job Catalog'!$C14="","",MAX($K$1:K5)+1)</f>
        <v/>
      </c>
      <c r="L6">
        <f>IFERROR(INDEX('Job Catalog'!$B$10:$B$509,MATCH(ROW()-1,$K$2:$K$501,0)),"")</f>
        <v/>
      </c>
      <c r="N6">
        <f>IFERROR(INDEX($I$2:$I$501,MATCH($A6&amp;"#"&amp;1,$H$2:$H$501,0)),"")</f>
        <v/>
      </c>
      <c r="O6">
        <f>IFERROR(INDEX($I$2:$I$501,MATCH($A6&amp;"#"&amp;2,$H$2:$H$501,0)),"")</f>
        <v/>
      </c>
      <c r="P6">
        <f>IFERROR(INDEX($I$2:$I$501,MATCH($A6&amp;"#"&amp;3,$H$2:$H$501,0)),"")</f>
        <v/>
      </c>
      <c r="Q6">
        <f>IFERROR(INDEX($I$2:$I$501,MATCH($A6&amp;"#"&amp;4,$H$2:$H$501,0)),"")</f>
        <v/>
      </c>
      <c r="R6">
        <f>IFERROR(INDEX($I$2:$I$501,MATCH($A6&amp;"#"&amp;5,$H$2:$H$501,0)),"")</f>
        <v/>
      </c>
      <c r="S6">
        <f>IFERROR(INDEX($I$2:$I$501,MATCH($A6&amp;"#"&amp;6,$H$2:$H$501,0)),"")</f>
        <v/>
      </c>
      <c r="T6">
        <f>IFERROR(INDEX($I$2:$I$501,MATCH($A6&amp;"#"&amp;7,$H$2:$H$501,0)),"")</f>
        <v/>
      </c>
      <c r="U6">
        <f>IFERROR(INDEX($I$2:$I$501,MATCH($A6&amp;"#"&amp;8,$H$2:$H$501,0)),"")</f>
        <v/>
      </c>
      <c r="V6">
        <f>IF($A6="","",IF(COUNTIFS($E$2:$E$501,$A6,$F$2:$F$501,1)&gt;8," (+"&amp;(COUNTIFS($E$2:$E$501,$A6,$F$2:$F$501,1)-8)&amp;" more)",""))</f>
        <v/>
      </c>
      <c r="W6">
        <f>IF($A6="","",$AJ6&amp;$V6)</f>
        <v/>
      </c>
      <c r="X6">
        <f>SETUP!$C152</f>
        <v/>
      </c>
      <c r="Y6">
        <f>IF(SETUP!$C152="","",SETUP!$B152&amp;"#"&amp;SUMPRODUCT((SETUP!$B$148:$B152=SETUP!$B152)*(SETUP!$C$148:$C152&lt;&gt;"")))</f>
        <v/>
      </c>
      <c r="AA6">
        <f>IF(SETUP!$B123="","",SETUP!$B123)</f>
        <v/>
      </c>
      <c r="AB6">
        <f>IF(SETUP!$C151="","",SETUP!$C151)</f>
        <v/>
      </c>
      <c r="AC6">
        <f>IF($N6="","",$N6)</f>
        <v/>
      </c>
      <c r="AD6">
        <f>IF($O6="",$AC6,IF($AC6="",$O6,$AC6&amp;", "&amp;$O6))</f>
        <v/>
      </c>
      <c r="AE6">
        <f>IF($P6="",$AD6,IF($AD6="",$P6,$AD6&amp;", "&amp;$P6))</f>
        <v/>
      </c>
      <c r="AF6">
        <f>IF($Q6="",$AE6,IF($AE6="",$Q6,$AE6&amp;", "&amp;$Q6))</f>
        <v/>
      </c>
      <c r="AG6">
        <f>IF($R6="",$AF6,IF($AF6="",$R6,$AF6&amp;", "&amp;$R6))</f>
        <v/>
      </c>
      <c r="AH6">
        <f>IF($S6="",$AG6,IF($AG6="",$S6,$AG6&amp;", "&amp;$S6))</f>
        <v/>
      </c>
      <c r="AI6">
        <f>IF($T6="",$AH6,IF($AH6="",$T6,$AH6&amp;", "&amp;$T6))</f>
        <v/>
      </c>
      <c r="AJ6">
        <f>IF($U6="",$AI6,IF($AI6="",$U6,$AI6&amp;", "&amp;$U6))</f>
        <v/>
      </c>
    </row>
    <row r="7">
      <c r="A7">
        <f>SETUP!$C26</f>
        <v/>
      </c>
      <c r="B7">
        <f>IF(SETUP!$C26="","",SETUP!$B26&amp;"|"&amp;SETUP!$E26)</f>
        <v/>
      </c>
      <c r="C7">
        <f>IF(SETUP!$C26="","",SETUP!$B26&amp;"#"&amp;SUMPRODUCT((SETUP!$B$21:$B26=SETUP!$B26)*(SETUP!$C$21:$C26&lt;&gt;"")))</f>
        <v/>
      </c>
      <c r="E7">
        <f>IF('Job Catalog'!$C15="","",'Job Catalog'!$I15)</f>
        <v/>
      </c>
      <c r="F7">
        <f>IF('Job Catalog'!$C15="",0,IF(AND(OR('Job Matrix'!$C$4="All",'Job Catalog'!$D15='Job Matrix'!$C$4),OR('Job Matrix'!$C$5="All",'Job Catalog'!$F15='Job Matrix'!$C$5)),1,0))</f>
        <v/>
      </c>
      <c r="G7">
        <f>IF($F7=0,"",COUNTIFS($E$2:$E7,$E7,$F$2:$F7,1))</f>
        <v/>
      </c>
      <c r="H7">
        <f>IF($G7="","",$E7&amp;"#"&amp;$G7)</f>
        <v/>
      </c>
      <c r="I7">
        <f>IF('Job Catalog'!$C15="","",'Job Catalog'!$C15)</f>
        <v/>
      </c>
      <c r="K7">
        <f>IF('Job Catalog'!$C15="","",MAX($K$1:K6)+1)</f>
        <v/>
      </c>
      <c r="L7">
        <f>IFERROR(INDEX('Job Catalog'!$B$10:$B$509,MATCH(ROW()-1,$K$2:$K$501,0)),"")</f>
        <v/>
      </c>
      <c r="N7">
        <f>IFERROR(INDEX($I$2:$I$501,MATCH($A7&amp;"#"&amp;1,$H$2:$H$501,0)),"")</f>
        <v/>
      </c>
      <c r="O7">
        <f>IFERROR(INDEX($I$2:$I$501,MATCH($A7&amp;"#"&amp;2,$H$2:$H$501,0)),"")</f>
        <v/>
      </c>
      <c r="P7">
        <f>IFERROR(INDEX($I$2:$I$501,MATCH($A7&amp;"#"&amp;3,$H$2:$H$501,0)),"")</f>
        <v/>
      </c>
      <c r="Q7">
        <f>IFERROR(INDEX($I$2:$I$501,MATCH($A7&amp;"#"&amp;4,$H$2:$H$501,0)),"")</f>
        <v/>
      </c>
      <c r="R7">
        <f>IFERROR(INDEX($I$2:$I$501,MATCH($A7&amp;"#"&amp;5,$H$2:$H$501,0)),"")</f>
        <v/>
      </c>
      <c r="S7">
        <f>IFERROR(INDEX($I$2:$I$501,MATCH($A7&amp;"#"&amp;6,$H$2:$H$501,0)),"")</f>
        <v/>
      </c>
      <c r="T7">
        <f>IFERROR(INDEX($I$2:$I$501,MATCH($A7&amp;"#"&amp;7,$H$2:$H$501,0)),"")</f>
        <v/>
      </c>
      <c r="U7">
        <f>IFERROR(INDEX($I$2:$I$501,MATCH($A7&amp;"#"&amp;8,$H$2:$H$501,0)),"")</f>
        <v/>
      </c>
      <c r="V7">
        <f>IF($A7="","",IF(COUNTIFS($E$2:$E$501,$A7,$F$2:$F$501,1)&gt;8," (+"&amp;(COUNTIFS($E$2:$E$501,$A7,$F$2:$F$501,1)-8)&amp;" more)",""))</f>
        <v/>
      </c>
      <c r="W7">
        <f>IF($A7="","",$AJ7&amp;$V7)</f>
        <v/>
      </c>
      <c r="X7">
        <f>SETUP!$C153</f>
        <v/>
      </c>
      <c r="Y7">
        <f>IF(SETUP!$C153="","",SETUP!$B153&amp;"#"&amp;SUMPRODUCT((SETUP!$B$148:$B153=SETUP!$B153)*(SETUP!$C$148:$C153&lt;&gt;"")))</f>
        <v/>
      </c>
      <c r="AA7">
        <f>IF(SETUP!$B124="","",SETUP!$B124)</f>
        <v/>
      </c>
      <c r="AB7">
        <f>IF(SETUP!$C152="","",SETUP!$C152)</f>
        <v/>
      </c>
      <c r="AC7">
        <f>IF($N7="","",$N7)</f>
        <v/>
      </c>
      <c r="AD7">
        <f>IF($O7="",$AC7,IF($AC7="",$O7,$AC7&amp;", "&amp;$O7))</f>
        <v/>
      </c>
      <c r="AE7">
        <f>IF($P7="",$AD7,IF($AD7="",$P7,$AD7&amp;", "&amp;$P7))</f>
        <v/>
      </c>
      <c r="AF7">
        <f>IF($Q7="",$AE7,IF($AE7="",$Q7,$AE7&amp;", "&amp;$Q7))</f>
        <v/>
      </c>
      <c r="AG7">
        <f>IF($R7="",$AF7,IF($AF7="",$R7,$AF7&amp;", "&amp;$R7))</f>
        <v/>
      </c>
      <c r="AH7">
        <f>IF($S7="",$AG7,IF($AG7="",$S7,$AG7&amp;", "&amp;$S7))</f>
        <v/>
      </c>
      <c r="AI7">
        <f>IF($T7="",$AH7,IF($AH7="",$T7,$AH7&amp;", "&amp;$T7))</f>
        <v/>
      </c>
      <c r="AJ7">
        <f>IF($U7="",$AI7,IF($AI7="",$U7,$AI7&amp;", "&amp;$U7))</f>
        <v/>
      </c>
    </row>
    <row r="8">
      <c r="A8">
        <f>SETUP!$C27</f>
        <v/>
      </c>
      <c r="B8">
        <f>IF(SETUP!$C27="","",SETUP!$B27&amp;"|"&amp;SETUP!$E27)</f>
        <v/>
      </c>
      <c r="C8">
        <f>IF(SETUP!$C27="","",SETUP!$B27&amp;"#"&amp;SUMPRODUCT((SETUP!$B$21:$B27=SETUP!$B27)*(SETUP!$C$21:$C27&lt;&gt;"")))</f>
        <v/>
      </c>
      <c r="E8">
        <f>IF('Job Catalog'!$C16="","",'Job Catalog'!$I16)</f>
        <v/>
      </c>
      <c r="F8">
        <f>IF('Job Catalog'!$C16="",0,IF(AND(OR('Job Matrix'!$C$4="All",'Job Catalog'!$D16='Job Matrix'!$C$4),OR('Job Matrix'!$C$5="All",'Job Catalog'!$F16='Job Matrix'!$C$5)),1,0))</f>
        <v/>
      </c>
      <c r="G8">
        <f>IF($F8=0,"",COUNTIFS($E$2:$E8,$E8,$F$2:$F8,1))</f>
        <v/>
      </c>
      <c r="H8">
        <f>IF($G8="","",$E8&amp;"#"&amp;$G8)</f>
        <v/>
      </c>
      <c r="I8">
        <f>IF('Job Catalog'!$C16="","",'Job Catalog'!$C16)</f>
        <v/>
      </c>
      <c r="K8">
        <f>IF('Job Catalog'!$C16="","",MAX($K$1:K7)+1)</f>
        <v/>
      </c>
      <c r="L8">
        <f>IFERROR(INDEX('Job Catalog'!$B$10:$B$509,MATCH(ROW()-1,$K$2:$K$501,0)),"")</f>
        <v/>
      </c>
      <c r="N8">
        <f>IFERROR(INDEX($I$2:$I$501,MATCH($A8&amp;"#"&amp;1,$H$2:$H$501,0)),"")</f>
        <v/>
      </c>
      <c r="O8">
        <f>IFERROR(INDEX($I$2:$I$501,MATCH($A8&amp;"#"&amp;2,$H$2:$H$501,0)),"")</f>
        <v/>
      </c>
      <c r="P8">
        <f>IFERROR(INDEX($I$2:$I$501,MATCH($A8&amp;"#"&amp;3,$H$2:$H$501,0)),"")</f>
        <v/>
      </c>
      <c r="Q8">
        <f>IFERROR(INDEX($I$2:$I$501,MATCH($A8&amp;"#"&amp;4,$H$2:$H$501,0)),"")</f>
        <v/>
      </c>
      <c r="R8">
        <f>IFERROR(INDEX($I$2:$I$501,MATCH($A8&amp;"#"&amp;5,$H$2:$H$501,0)),"")</f>
        <v/>
      </c>
      <c r="S8">
        <f>IFERROR(INDEX($I$2:$I$501,MATCH($A8&amp;"#"&amp;6,$H$2:$H$501,0)),"")</f>
        <v/>
      </c>
      <c r="T8">
        <f>IFERROR(INDEX($I$2:$I$501,MATCH($A8&amp;"#"&amp;7,$H$2:$H$501,0)),"")</f>
        <v/>
      </c>
      <c r="U8">
        <f>IFERROR(INDEX($I$2:$I$501,MATCH($A8&amp;"#"&amp;8,$H$2:$H$501,0)),"")</f>
        <v/>
      </c>
      <c r="V8">
        <f>IF($A8="","",IF(COUNTIFS($E$2:$E$501,$A8,$F$2:$F$501,1)&gt;8," (+"&amp;(COUNTIFS($E$2:$E$501,$A8,$F$2:$F$501,1)-8)&amp;" more)",""))</f>
        <v/>
      </c>
      <c r="W8">
        <f>IF($A8="","",$AJ8&amp;$V8)</f>
        <v/>
      </c>
      <c r="X8">
        <f>SETUP!$C154</f>
        <v/>
      </c>
      <c r="Y8">
        <f>IF(SETUP!$C154="","",SETUP!$B154&amp;"#"&amp;SUMPRODUCT((SETUP!$B$148:$B154=SETUP!$B154)*(SETUP!$C$148:$C154&lt;&gt;"")))</f>
        <v/>
      </c>
      <c r="AA8">
        <f>IF(SETUP!$B125="","",SETUP!$B125)</f>
        <v/>
      </c>
      <c r="AB8">
        <f>IF(SETUP!$C153="","",SETUP!$C153)</f>
        <v/>
      </c>
      <c r="AC8">
        <f>IF($N8="","",$N8)</f>
        <v/>
      </c>
      <c r="AD8">
        <f>IF($O8="",$AC8,IF($AC8="",$O8,$AC8&amp;", "&amp;$O8))</f>
        <v/>
      </c>
      <c r="AE8">
        <f>IF($P8="",$AD8,IF($AD8="",$P8,$AD8&amp;", "&amp;$P8))</f>
        <v/>
      </c>
      <c r="AF8">
        <f>IF($Q8="",$AE8,IF($AE8="",$Q8,$AE8&amp;", "&amp;$Q8))</f>
        <v/>
      </c>
      <c r="AG8">
        <f>IF($R8="",$AF8,IF($AF8="",$R8,$AF8&amp;", "&amp;$R8))</f>
        <v/>
      </c>
      <c r="AH8">
        <f>IF($S8="",$AG8,IF($AG8="",$S8,$AG8&amp;", "&amp;$S8))</f>
        <v/>
      </c>
      <c r="AI8">
        <f>IF($T8="",$AH8,IF($AH8="",$T8,$AH8&amp;", "&amp;$T8))</f>
        <v/>
      </c>
      <c r="AJ8">
        <f>IF($U8="",$AI8,IF($AI8="",$U8,$AI8&amp;", "&amp;$U8))</f>
        <v/>
      </c>
    </row>
    <row r="9">
      <c r="A9">
        <f>SETUP!$C28</f>
        <v/>
      </c>
      <c r="B9">
        <f>IF(SETUP!$C28="","",SETUP!$B28&amp;"|"&amp;SETUP!$E28)</f>
        <v/>
      </c>
      <c r="C9">
        <f>IF(SETUP!$C28="","",SETUP!$B28&amp;"#"&amp;SUMPRODUCT((SETUP!$B$21:$B28=SETUP!$B28)*(SETUP!$C$21:$C28&lt;&gt;"")))</f>
        <v/>
      </c>
      <c r="E9">
        <f>IF('Job Catalog'!$C17="","",'Job Catalog'!$I17)</f>
        <v/>
      </c>
      <c r="F9">
        <f>IF('Job Catalog'!$C17="",0,IF(AND(OR('Job Matrix'!$C$4="All",'Job Catalog'!$D17='Job Matrix'!$C$4),OR('Job Matrix'!$C$5="All",'Job Catalog'!$F17='Job Matrix'!$C$5)),1,0))</f>
        <v/>
      </c>
      <c r="G9">
        <f>IF($F9=0,"",COUNTIFS($E$2:$E9,$E9,$F$2:$F9,1))</f>
        <v/>
      </c>
      <c r="H9">
        <f>IF($G9="","",$E9&amp;"#"&amp;$G9)</f>
        <v/>
      </c>
      <c r="I9">
        <f>IF('Job Catalog'!$C17="","",'Job Catalog'!$C17)</f>
        <v/>
      </c>
      <c r="K9">
        <f>IF('Job Catalog'!$C17="","",MAX($K$1:K8)+1)</f>
        <v/>
      </c>
      <c r="L9">
        <f>IFERROR(INDEX('Job Catalog'!$B$10:$B$509,MATCH(ROW()-1,$K$2:$K$501,0)),"")</f>
        <v/>
      </c>
      <c r="N9">
        <f>IFERROR(INDEX($I$2:$I$501,MATCH($A9&amp;"#"&amp;1,$H$2:$H$501,0)),"")</f>
        <v/>
      </c>
      <c r="O9">
        <f>IFERROR(INDEX($I$2:$I$501,MATCH($A9&amp;"#"&amp;2,$H$2:$H$501,0)),"")</f>
        <v/>
      </c>
      <c r="P9">
        <f>IFERROR(INDEX($I$2:$I$501,MATCH($A9&amp;"#"&amp;3,$H$2:$H$501,0)),"")</f>
        <v/>
      </c>
      <c r="Q9">
        <f>IFERROR(INDEX($I$2:$I$501,MATCH($A9&amp;"#"&amp;4,$H$2:$H$501,0)),"")</f>
        <v/>
      </c>
      <c r="R9">
        <f>IFERROR(INDEX($I$2:$I$501,MATCH($A9&amp;"#"&amp;5,$H$2:$H$501,0)),"")</f>
        <v/>
      </c>
      <c r="S9">
        <f>IFERROR(INDEX($I$2:$I$501,MATCH($A9&amp;"#"&amp;6,$H$2:$H$501,0)),"")</f>
        <v/>
      </c>
      <c r="T9">
        <f>IFERROR(INDEX($I$2:$I$501,MATCH($A9&amp;"#"&amp;7,$H$2:$H$501,0)),"")</f>
        <v/>
      </c>
      <c r="U9">
        <f>IFERROR(INDEX($I$2:$I$501,MATCH($A9&amp;"#"&amp;8,$H$2:$H$501,0)),"")</f>
        <v/>
      </c>
      <c r="V9">
        <f>IF($A9="","",IF(COUNTIFS($E$2:$E$501,$A9,$F$2:$F$501,1)&gt;8," (+"&amp;(COUNTIFS($E$2:$E$501,$A9,$F$2:$F$501,1)-8)&amp;" more)",""))</f>
        <v/>
      </c>
      <c r="W9">
        <f>IF($A9="","",$AJ9&amp;$V9)</f>
        <v/>
      </c>
      <c r="X9">
        <f>SETUP!$C155</f>
        <v/>
      </c>
      <c r="Y9">
        <f>IF(SETUP!$C155="","",SETUP!$B155&amp;"#"&amp;SUMPRODUCT((SETUP!$B$148:$B155=SETUP!$B155)*(SETUP!$C$148:$C155&lt;&gt;"")))</f>
        <v/>
      </c>
      <c r="AA9">
        <f>IF(SETUP!$B126="","",SETUP!$B126)</f>
        <v/>
      </c>
      <c r="AB9">
        <f>IF(SETUP!$C154="","",SETUP!$C154)</f>
        <v/>
      </c>
      <c r="AC9">
        <f>IF($N9="","",$N9)</f>
        <v/>
      </c>
      <c r="AD9">
        <f>IF($O9="",$AC9,IF($AC9="",$O9,$AC9&amp;", "&amp;$O9))</f>
        <v/>
      </c>
      <c r="AE9">
        <f>IF($P9="",$AD9,IF($AD9="",$P9,$AD9&amp;", "&amp;$P9))</f>
        <v/>
      </c>
      <c r="AF9">
        <f>IF($Q9="",$AE9,IF($AE9="",$Q9,$AE9&amp;", "&amp;$Q9))</f>
        <v/>
      </c>
      <c r="AG9">
        <f>IF($R9="",$AF9,IF($AF9="",$R9,$AF9&amp;", "&amp;$R9))</f>
        <v/>
      </c>
      <c r="AH9">
        <f>IF($S9="",$AG9,IF($AG9="",$S9,$AG9&amp;", "&amp;$S9))</f>
        <v/>
      </c>
      <c r="AI9">
        <f>IF($T9="",$AH9,IF($AH9="",$T9,$AH9&amp;", "&amp;$T9))</f>
        <v/>
      </c>
      <c r="AJ9">
        <f>IF($U9="",$AI9,IF($AI9="",$U9,$AI9&amp;", "&amp;$U9))</f>
        <v/>
      </c>
    </row>
    <row r="10">
      <c r="A10">
        <f>SETUP!$C29</f>
        <v/>
      </c>
      <c r="B10">
        <f>IF(SETUP!$C29="","",SETUP!$B29&amp;"|"&amp;SETUP!$E29)</f>
        <v/>
      </c>
      <c r="C10">
        <f>IF(SETUP!$C29="","",SETUP!$B29&amp;"#"&amp;SUMPRODUCT((SETUP!$B$21:$B29=SETUP!$B29)*(SETUP!$C$21:$C29&lt;&gt;"")))</f>
        <v/>
      </c>
      <c r="E10">
        <f>IF('Job Catalog'!$C18="","",'Job Catalog'!$I18)</f>
        <v/>
      </c>
      <c r="F10">
        <f>IF('Job Catalog'!$C18="",0,IF(AND(OR('Job Matrix'!$C$4="All",'Job Catalog'!$D18='Job Matrix'!$C$4),OR('Job Matrix'!$C$5="All",'Job Catalog'!$F18='Job Matrix'!$C$5)),1,0))</f>
        <v/>
      </c>
      <c r="G10">
        <f>IF($F10=0,"",COUNTIFS($E$2:$E10,$E10,$F$2:$F10,1))</f>
        <v/>
      </c>
      <c r="H10">
        <f>IF($G10="","",$E10&amp;"#"&amp;$G10)</f>
        <v/>
      </c>
      <c r="I10">
        <f>IF('Job Catalog'!$C18="","",'Job Catalog'!$C18)</f>
        <v/>
      </c>
      <c r="K10">
        <f>IF('Job Catalog'!$C18="","",MAX($K$1:K9)+1)</f>
        <v/>
      </c>
      <c r="L10">
        <f>IFERROR(INDEX('Job Catalog'!$B$10:$B$509,MATCH(ROW()-1,$K$2:$K$501,0)),"")</f>
        <v/>
      </c>
      <c r="N10">
        <f>IFERROR(INDEX($I$2:$I$501,MATCH($A10&amp;"#"&amp;1,$H$2:$H$501,0)),"")</f>
        <v/>
      </c>
      <c r="O10">
        <f>IFERROR(INDEX($I$2:$I$501,MATCH($A10&amp;"#"&amp;2,$H$2:$H$501,0)),"")</f>
        <v/>
      </c>
      <c r="P10">
        <f>IFERROR(INDEX($I$2:$I$501,MATCH($A10&amp;"#"&amp;3,$H$2:$H$501,0)),"")</f>
        <v/>
      </c>
      <c r="Q10">
        <f>IFERROR(INDEX($I$2:$I$501,MATCH($A10&amp;"#"&amp;4,$H$2:$H$501,0)),"")</f>
        <v/>
      </c>
      <c r="R10">
        <f>IFERROR(INDEX($I$2:$I$501,MATCH($A10&amp;"#"&amp;5,$H$2:$H$501,0)),"")</f>
        <v/>
      </c>
      <c r="S10">
        <f>IFERROR(INDEX($I$2:$I$501,MATCH($A10&amp;"#"&amp;6,$H$2:$H$501,0)),"")</f>
        <v/>
      </c>
      <c r="T10">
        <f>IFERROR(INDEX($I$2:$I$501,MATCH($A10&amp;"#"&amp;7,$H$2:$H$501,0)),"")</f>
        <v/>
      </c>
      <c r="U10">
        <f>IFERROR(INDEX($I$2:$I$501,MATCH($A10&amp;"#"&amp;8,$H$2:$H$501,0)),"")</f>
        <v/>
      </c>
      <c r="V10">
        <f>IF($A10="","",IF(COUNTIFS($E$2:$E$501,$A10,$F$2:$F$501,1)&gt;8," (+"&amp;(COUNTIFS($E$2:$E$501,$A10,$F$2:$F$501,1)-8)&amp;" more)",""))</f>
        <v/>
      </c>
      <c r="W10">
        <f>IF($A10="","",$AJ10&amp;$V10)</f>
        <v/>
      </c>
      <c r="X10">
        <f>SETUP!$C156</f>
        <v/>
      </c>
      <c r="Y10">
        <f>IF(SETUP!$C156="","",SETUP!$B156&amp;"#"&amp;SUMPRODUCT((SETUP!$B$148:$B156=SETUP!$B156)*(SETUP!$C$148:$C156&lt;&gt;"")))</f>
        <v/>
      </c>
      <c r="AA10">
        <f>IF(SETUP!$B127="","",SETUP!$B127)</f>
        <v/>
      </c>
      <c r="AB10">
        <f>IF(SETUP!$C155="","",SETUP!$C155)</f>
        <v/>
      </c>
      <c r="AC10">
        <f>IF($N10="","",$N10)</f>
        <v/>
      </c>
      <c r="AD10">
        <f>IF($O10="",$AC10,IF($AC10="",$O10,$AC10&amp;", "&amp;$O10))</f>
        <v/>
      </c>
      <c r="AE10">
        <f>IF($P10="",$AD10,IF($AD10="",$P10,$AD10&amp;", "&amp;$P10))</f>
        <v/>
      </c>
      <c r="AF10">
        <f>IF($Q10="",$AE10,IF($AE10="",$Q10,$AE10&amp;", "&amp;$Q10))</f>
        <v/>
      </c>
      <c r="AG10">
        <f>IF($R10="",$AF10,IF($AF10="",$R10,$AF10&amp;", "&amp;$R10))</f>
        <v/>
      </c>
      <c r="AH10">
        <f>IF($S10="",$AG10,IF($AG10="",$S10,$AG10&amp;", "&amp;$S10))</f>
        <v/>
      </c>
      <c r="AI10">
        <f>IF($T10="",$AH10,IF($AH10="",$T10,$AH10&amp;", "&amp;$T10))</f>
        <v/>
      </c>
      <c r="AJ10">
        <f>IF($U10="",$AI10,IF($AI10="",$U10,$AI10&amp;", "&amp;$U10))</f>
        <v/>
      </c>
    </row>
    <row r="11">
      <c r="A11">
        <f>SETUP!$C30</f>
        <v/>
      </c>
      <c r="B11">
        <f>IF(SETUP!$C30="","",SETUP!$B30&amp;"|"&amp;SETUP!$E30)</f>
        <v/>
      </c>
      <c r="C11">
        <f>IF(SETUP!$C30="","",SETUP!$B30&amp;"#"&amp;SUMPRODUCT((SETUP!$B$21:$B30=SETUP!$B30)*(SETUP!$C$21:$C30&lt;&gt;"")))</f>
        <v/>
      </c>
      <c r="E11">
        <f>IF('Job Catalog'!$C19="","",'Job Catalog'!$I19)</f>
        <v/>
      </c>
      <c r="F11">
        <f>IF('Job Catalog'!$C19="",0,IF(AND(OR('Job Matrix'!$C$4="All",'Job Catalog'!$D19='Job Matrix'!$C$4),OR('Job Matrix'!$C$5="All",'Job Catalog'!$F19='Job Matrix'!$C$5)),1,0))</f>
        <v/>
      </c>
      <c r="G11">
        <f>IF($F11=0,"",COUNTIFS($E$2:$E11,$E11,$F$2:$F11,1))</f>
        <v/>
      </c>
      <c r="H11">
        <f>IF($G11="","",$E11&amp;"#"&amp;$G11)</f>
        <v/>
      </c>
      <c r="I11">
        <f>IF('Job Catalog'!$C19="","",'Job Catalog'!$C19)</f>
        <v/>
      </c>
      <c r="K11">
        <f>IF('Job Catalog'!$C19="","",MAX($K$1:K10)+1)</f>
        <v/>
      </c>
      <c r="L11">
        <f>IFERROR(INDEX('Job Catalog'!$B$10:$B$509,MATCH(ROW()-1,$K$2:$K$501,0)),"")</f>
        <v/>
      </c>
      <c r="N11">
        <f>IFERROR(INDEX($I$2:$I$501,MATCH($A11&amp;"#"&amp;1,$H$2:$H$501,0)),"")</f>
        <v/>
      </c>
      <c r="O11">
        <f>IFERROR(INDEX($I$2:$I$501,MATCH($A11&amp;"#"&amp;2,$H$2:$H$501,0)),"")</f>
        <v/>
      </c>
      <c r="P11">
        <f>IFERROR(INDEX($I$2:$I$501,MATCH($A11&amp;"#"&amp;3,$H$2:$H$501,0)),"")</f>
        <v/>
      </c>
      <c r="Q11">
        <f>IFERROR(INDEX($I$2:$I$501,MATCH($A11&amp;"#"&amp;4,$H$2:$H$501,0)),"")</f>
        <v/>
      </c>
      <c r="R11">
        <f>IFERROR(INDEX($I$2:$I$501,MATCH($A11&amp;"#"&amp;5,$H$2:$H$501,0)),"")</f>
        <v/>
      </c>
      <c r="S11">
        <f>IFERROR(INDEX($I$2:$I$501,MATCH($A11&amp;"#"&amp;6,$H$2:$H$501,0)),"")</f>
        <v/>
      </c>
      <c r="T11">
        <f>IFERROR(INDEX($I$2:$I$501,MATCH($A11&amp;"#"&amp;7,$H$2:$H$501,0)),"")</f>
        <v/>
      </c>
      <c r="U11">
        <f>IFERROR(INDEX($I$2:$I$501,MATCH($A11&amp;"#"&amp;8,$H$2:$H$501,0)),"")</f>
        <v/>
      </c>
      <c r="V11">
        <f>IF($A11="","",IF(COUNTIFS($E$2:$E$501,$A11,$F$2:$F$501,1)&gt;8," (+"&amp;(COUNTIFS($E$2:$E$501,$A11,$F$2:$F$501,1)-8)&amp;" more)",""))</f>
        <v/>
      </c>
      <c r="W11">
        <f>IF($A11="","",$AJ11&amp;$V11)</f>
        <v/>
      </c>
      <c r="X11">
        <f>SETUP!$C157</f>
        <v/>
      </c>
      <c r="Y11">
        <f>IF(SETUP!$C157="","",SETUP!$B157&amp;"#"&amp;SUMPRODUCT((SETUP!$B$148:$B157=SETUP!$B157)*(SETUP!$C$148:$C157&lt;&gt;"")))</f>
        <v/>
      </c>
      <c r="AA11">
        <f>IF(SETUP!$B128="","",SETUP!$B128)</f>
        <v/>
      </c>
      <c r="AB11">
        <f>IF(SETUP!$C156="","",SETUP!$C156)</f>
        <v/>
      </c>
      <c r="AC11">
        <f>IF($N11="","",$N11)</f>
        <v/>
      </c>
      <c r="AD11">
        <f>IF($O11="",$AC11,IF($AC11="",$O11,$AC11&amp;", "&amp;$O11))</f>
        <v/>
      </c>
      <c r="AE11">
        <f>IF($P11="",$AD11,IF($AD11="",$P11,$AD11&amp;", "&amp;$P11))</f>
        <v/>
      </c>
      <c r="AF11">
        <f>IF($Q11="",$AE11,IF($AE11="",$Q11,$AE11&amp;", "&amp;$Q11))</f>
        <v/>
      </c>
      <c r="AG11">
        <f>IF($R11="",$AF11,IF($AF11="",$R11,$AF11&amp;", "&amp;$R11))</f>
        <v/>
      </c>
      <c r="AH11">
        <f>IF($S11="",$AG11,IF($AG11="",$S11,$AG11&amp;", "&amp;$S11))</f>
        <v/>
      </c>
      <c r="AI11">
        <f>IF($T11="",$AH11,IF($AH11="",$T11,$AH11&amp;", "&amp;$T11))</f>
        <v/>
      </c>
      <c r="AJ11">
        <f>IF($U11="",$AI11,IF($AI11="",$U11,$AI11&amp;", "&amp;$U11))</f>
        <v/>
      </c>
    </row>
    <row r="12">
      <c r="A12">
        <f>SETUP!$C31</f>
        <v/>
      </c>
      <c r="B12">
        <f>IF(SETUP!$C31="","",SETUP!$B31&amp;"|"&amp;SETUP!$E31)</f>
        <v/>
      </c>
      <c r="C12">
        <f>IF(SETUP!$C31="","",SETUP!$B31&amp;"#"&amp;SUMPRODUCT((SETUP!$B$21:$B31=SETUP!$B31)*(SETUP!$C$21:$C31&lt;&gt;"")))</f>
        <v/>
      </c>
      <c r="E12">
        <f>IF('Job Catalog'!$C20="","",'Job Catalog'!$I20)</f>
        <v/>
      </c>
      <c r="F12">
        <f>IF('Job Catalog'!$C20="",0,IF(AND(OR('Job Matrix'!$C$4="All",'Job Catalog'!$D20='Job Matrix'!$C$4),OR('Job Matrix'!$C$5="All",'Job Catalog'!$F20='Job Matrix'!$C$5)),1,0))</f>
        <v/>
      </c>
      <c r="G12">
        <f>IF($F12=0,"",COUNTIFS($E$2:$E12,$E12,$F$2:$F12,1))</f>
        <v/>
      </c>
      <c r="H12">
        <f>IF($G12="","",$E12&amp;"#"&amp;$G12)</f>
        <v/>
      </c>
      <c r="I12">
        <f>IF('Job Catalog'!$C20="","",'Job Catalog'!$C20)</f>
        <v/>
      </c>
      <c r="K12">
        <f>IF('Job Catalog'!$C20="","",MAX($K$1:K11)+1)</f>
        <v/>
      </c>
      <c r="L12">
        <f>IFERROR(INDEX('Job Catalog'!$B$10:$B$509,MATCH(ROW()-1,$K$2:$K$501,0)),"")</f>
        <v/>
      </c>
      <c r="N12">
        <f>IFERROR(INDEX($I$2:$I$501,MATCH($A12&amp;"#"&amp;1,$H$2:$H$501,0)),"")</f>
        <v/>
      </c>
      <c r="O12">
        <f>IFERROR(INDEX($I$2:$I$501,MATCH($A12&amp;"#"&amp;2,$H$2:$H$501,0)),"")</f>
        <v/>
      </c>
      <c r="P12">
        <f>IFERROR(INDEX($I$2:$I$501,MATCH($A12&amp;"#"&amp;3,$H$2:$H$501,0)),"")</f>
        <v/>
      </c>
      <c r="Q12">
        <f>IFERROR(INDEX($I$2:$I$501,MATCH($A12&amp;"#"&amp;4,$H$2:$H$501,0)),"")</f>
        <v/>
      </c>
      <c r="R12">
        <f>IFERROR(INDEX($I$2:$I$501,MATCH($A12&amp;"#"&amp;5,$H$2:$H$501,0)),"")</f>
        <v/>
      </c>
      <c r="S12">
        <f>IFERROR(INDEX($I$2:$I$501,MATCH($A12&amp;"#"&amp;6,$H$2:$H$501,0)),"")</f>
        <v/>
      </c>
      <c r="T12">
        <f>IFERROR(INDEX($I$2:$I$501,MATCH($A12&amp;"#"&amp;7,$H$2:$H$501,0)),"")</f>
        <v/>
      </c>
      <c r="U12">
        <f>IFERROR(INDEX($I$2:$I$501,MATCH($A12&amp;"#"&amp;8,$H$2:$H$501,0)),"")</f>
        <v/>
      </c>
      <c r="V12">
        <f>IF($A12="","",IF(COUNTIFS($E$2:$E$501,$A12,$F$2:$F$501,1)&gt;8," (+"&amp;(COUNTIFS($E$2:$E$501,$A12,$F$2:$F$501,1)-8)&amp;" more)",""))</f>
        <v/>
      </c>
      <c r="W12">
        <f>IF($A12="","",$AJ12&amp;$V12)</f>
        <v/>
      </c>
      <c r="X12">
        <f>SETUP!$C158</f>
        <v/>
      </c>
      <c r="Y12">
        <f>IF(SETUP!$C158="","",SETUP!$B158&amp;"#"&amp;SUMPRODUCT((SETUP!$B$148:$B158=SETUP!$B158)*(SETUP!$C$148:$C158&lt;&gt;"")))</f>
        <v/>
      </c>
      <c r="AA12">
        <f>IF(SETUP!$B129="","",SETUP!$B129)</f>
        <v/>
      </c>
      <c r="AB12">
        <f>IF(SETUP!$C157="","",SETUP!$C157)</f>
        <v/>
      </c>
      <c r="AC12">
        <f>IF($N12="","",$N12)</f>
        <v/>
      </c>
      <c r="AD12">
        <f>IF($O12="",$AC12,IF($AC12="",$O12,$AC12&amp;", "&amp;$O12))</f>
        <v/>
      </c>
      <c r="AE12">
        <f>IF($P12="",$AD12,IF($AD12="",$P12,$AD12&amp;", "&amp;$P12))</f>
        <v/>
      </c>
      <c r="AF12">
        <f>IF($Q12="",$AE12,IF($AE12="",$Q12,$AE12&amp;", "&amp;$Q12))</f>
        <v/>
      </c>
      <c r="AG12">
        <f>IF($R12="",$AF12,IF($AF12="",$R12,$AF12&amp;", "&amp;$R12))</f>
        <v/>
      </c>
      <c r="AH12">
        <f>IF($S12="",$AG12,IF($AG12="",$S12,$AG12&amp;", "&amp;$S12))</f>
        <v/>
      </c>
      <c r="AI12">
        <f>IF($T12="",$AH12,IF($AH12="",$T12,$AH12&amp;", "&amp;$T12))</f>
        <v/>
      </c>
      <c r="AJ12">
        <f>IF($U12="",$AI12,IF($AI12="",$U12,$AI12&amp;", "&amp;$U12))</f>
        <v/>
      </c>
    </row>
    <row r="13">
      <c r="A13">
        <f>SETUP!$C32</f>
        <v/>
      </c>
      <c r="B13">
        <f>IF(SETUP!$C32="","",SETUP!$B32&amp;"|"&amp;SETUP!$E32)</f>
        <v/>
      </c>
      <c r="C13">
        <f>IF(SETUP!$C32="","",SETUP!$B32&amp;"#"&amp;SUMPRODUCT((SETUP!$B$21:$B32=SETUP!$B32)*(SETUP!$C$21:$C32&lt;&gt;"")))</f>
        <v/>
      </c>
      <c r="E13">
        <f>IF('Job Catalog'!$C21="","",'Job Catalog'!$I21)</f>
        <v/>
      </c>
      <c r="F13">
        <f>IF('Job Catalog'!$C21="",0,IF(AND(OR('Job Matrix'!$C$4="All",'Job Catalog'!$D21='Job Matrix'!$C$4),OR('Job Matrix'!$C$5="All",'Job Catalog'!$F21='Job Matrix'!$C$5)),1,0))</f>
        <v/>
      </c>
      <c r="G13">
        <f>IF($F13=0,"",COUNTIFS($E$2:$E13,$E13,$F$2:$F13,1))</f>
        <v/>
      </c>
      <c r="H13">
        <f>IF($G13="","",$E13&amp;"#"&amp;$G13)</f>
        <v/>
      </c>
      <c r="I13">
        <f>IF('Job Catalog'!$C21="","",'Job Catalog'!$C21)</f>
        <v/>
      </c>
      <c r="K13">
        <f>IF('Job Catalog'!$C21="","",MAX($K$1:K12)+1)</f>
        <v/>
      </c>
      <c r="L13">
        <f>IFERROR(INDEX('Job Catalog'!$B$10:$B$509,MATCH(ROW()-1,$K$2:$K$501,0)),"")</f>
        <v/>
      </c>
      <c r="N13">
        <f>IFERROR(INDEX($I$2:$I$501,MATCH($A13&amp;"#"&amp;1,$H$2:$H$501,0)),"")</f>
        <v/>
      </c>
      <c r="O13">
        <f>IFERROR(INDEX($I$2:$I$501,MATCH($A13&amp;"#"&amp;2,$H$2:$H$501,0)),"")</f>
        <v/>
      </c>
      <c r="P13">
        <f>IFERROR(INDEX($I$2:$I$501,MATCH($A13&amp;"#"&amp;3,$H$2:$H$501,0)),"")</f>
        <v/>
      </c>
      <c r="Q13">
        <f>IFERROR(INDEX($I$2:$I$501,MATCH($A13&amp;"#"&amp;4,$H$2:$H$501,0)),"")</f>
        <v/>
      </c>
      <c r="R13">
        <f>IFERROR(INDEX($I$2:$I$501,MATCH($A13&amp;"#"&amp;5,$H$2:$H$501,0)),"")</f>
        <v/>
      </c>
      <c r="S13">
        <f>IFERROR(INDEX($I$2:$I$501,MATCH($A13&amp;"#"&amp;6,$H$2:$H$501,0)),"")</f>
        <v/>
      </c>
      <c r="T13">
        <f>IFERROR(INDEX($I$2:$I$501,MATCH($A13&amp;"#"&amp;7,$H$2:$H$501,0)),"")</f>
        <v/>
      </c>
      <c r="U13">
        <f>IFERROR(INDEX($I$2:$I$501,MATCH($A13&amp;"#"&amp;8,$H$2:$H$501,0)),"")</f>
        <v/>
      </c>
      <c r="V13">
        <f>IF($A13="","",IF(COUNTIFS($E$2:$E$501,$A13,$F$2:$F$501,1)&gt;8," (+"&amp;(COUNTIFS($E$2:$E$501,$A13,$F$2:$F$501,1)-8)&amp;" more)",""))</f>
        <v/>
      </c>
      <c r="W13">
        <f>IF($A13="","",$AJ13&amp;$V13)</f>
        <v/>
      </c>
      <c r="X13">
        <f>SETUP!$C159</f>
        <v/>
      </c>
      <c r="Y13">
        <f>IF(SETUP!$C159="","",SETUP!$B159&amp;"#"&amp;SUMPRODUCT((SETUP!$B$148:$B159=SETUP!$B159)*(SETUP!$C$148:$C159&lt;&gt;"")))</f>
        <v/>
      </c>
      <c r="AA13">
        <f>IF(SETUP!$B130="","",SETUP!$B130)</f>
        <v/>
      </c>
      <c r="AB13">
        <f>IF(SETUP!$C158="","",SETUP!$C158)</f>
        <v/>
      </c>
      <c r="AC13">
        <f>IF($N13="","",$N13)</f>
        <v/>
      </c>
      <c r="AD13">
        <f>IF($O13="",$AC13,IF($AC13="",$O13,$AC13&amp;", "&amp;$O13))</f>
        <v/>
      </c>
      <c r="AE13">
        <f>IF($P13="",$AD13,IF($AD13="",$P13,$AD13&amp;", "&amp;$P13))</f>
        <v/>
      </c>
      <c r="AF13">
        <f>IF($Q13="",$AE13,IF($AE13="",$Q13,$AE13&amp;", "&amp;$Q13))</f>
        <v/>
      </c>
      <c r="AG13">
        <f>IF($R13="",$AF13,IF($AF13="",$R13,$AF13&amp;", "&amp;$R13))</f>
        <v/>
      </c>
      <c r="AH13">
        <f>IF($S13="",$AG13,IF($AG13="",$S13,$AG13&amp;", "&amp;$S13))</f>
        <v/>
      </c>
      <c r="AI13">
        <f>IF($T13="",$AH13,IF($AH13="",$T13,$AH13&amp;", "&amp;$T13))</f>
        <v/>
      </c>
      <c r="AJ13">
        <f>IF($U13="",$AI13,IF($AI13="",$U13,$AI13&amp;", "&amp;$U13))</f>
        <v/>
      </c>
    </row>
    <row r="14">
      <c r="A14">
        <f>SETUP!$C33</f>
        <v/>
      </c>
      <c r="B14">
        <f>IF(SETUP!$C33="","",SETUP!$B33&amp;"|"&amp;SETUP!$E33)</f>
        <v/>
      </c>
      <c r="C14">
        <f>IF(SETUP!$C33="","",SETUP!$B33&amp;"#"&amp;SUMPRODUCT((SETUP!$B$21:$B33=SETUP!$B33)*(SETUP!$C$21:$C33&lt;&gt;"")))</f>
        <v/>
      </c>
      <c r="E14">
        <f>IF('Job Catalog'!$C22="","",'Job Catalog'!$I22)</f>
        <v/>
      </c>
      <c r="F14">
        <f>IF('Job Catalog'!$C22="",0,IF(AND(OR('Job Matrix'!$C$4="All",'Job Catalog'!$D22='Job Matrix'!$C$4),OR('Job Matrix'!$C$5="All",'Job Catalog'!$F22='Job Matrix'!$C$5)),1,0))</f>
        <v/>
      </c>
      <c r="G14">
        <f>IF($F14=0,"",COUNTIFS($E$2:$E14,$E14,$F$2:$F14,1))</f>
        <v/>
      </c>
      <c r="H14">
        <f>IF($G14="","",$E14&amp;"#"&amp;$G14)</f>
        <v/>
      </c>
      <c r="I14">
        <f>IF('Job Catalog'!$C22="","",'Job Catalog'!$C22)</f>
        <v/>
      </c>
      <c r="K14">
        <f>IF('Job Catalog'!$C22="","",MAX($K$1:K13)+1)</f>
        <v/>
      </c>
      <c r="L14">
        <f>IFERROR(INDEX('Job Catalog'!$B$10:$B$509,MATCH(ROW()-1,$K$2:$K$501,0)),"")</f>
        <v/>
      </c>
      <c r="N14">
        <f>IFERROR(INDEX($I$2:$I$501,MATCH($A14&amp;"#"&amp;1,$H$2:$H$501,0)),"")</f>
        <v/>
      </c>
      <c r="O14">
        <f>IFERROR(INDEX($I$2:$I$501,MATCH($A14&amp;"#"&amp;2,$H$2:$H$501,0)),"")</f>
        <v/>
      </c>
      <c r="P14">
        <f>IFERROR(INDEX($I$2:$I$501,MATCH($A14&amp;"#"&amp;3,$H$2:$H$501,0)),"")</f>
        <v/>
      </c>
      <c r="Q14">
        <f>IFERROR(INDEX($I$2:$I$501,MATCH($A14&amp;"#"&amp;4,$H$2:$H$501,0)),"")</f>
        <v/>
      </c>
      <c r="R14">
        <f>IFERROR(INDEX($I$2:$I$501,MATCH($A14&amp;"#"&amp;5,$H$2:$H$501,0)),"")</f>
        <v/>
      </c>
      <c r="S14">
        <f>IFERROR(INDEX($I$2:$I$501,MATCH($A14&amp;"#"&amp;6,$H$2:$H$501,0)),"")</f>
        <v/>
      </c>
      <c r="T14">
        <f>IFERROR(INDEX($I$2:$I$501,MATCH($A14&amp;"#"&amp;7,$H$2:$H$501,0)),"")</f>
        <v/>
      </c>
      <c r="U14">
        <f>IFERROR(INDEX($I$2:$I$501,MATCH($A14&amp;"#"&amp;8,$H$2:$H$501,0)),"")</f>
        <v/>
      </c>
      <c r="V14">
        <f>IF($A14="","",IF(COUNTIFS($E$2:$E$501,$A14,$F$2:$F$501,1)&gt;8," (+"&amp;(COUNTIFS($E$2:$E$501,$A14,$F$2:$F$501,1)-8)&amp;" more)",""))</f>
        <v/>
      </c>
      <c r="W14">
        <f>IF($A14="","",$AJ14&amp;$V14)</f>
        <v/>
      </c>
      <c r="X14">
        <f>SETUP!$C160</f>
        <v/>
      </c>
      <c r="Y14">
        <f>IF(SETUP!$C160="","",SETUP!$B160&amp;"#"&amp;SUMPRODUCT((SETUP!$B$148:$B160=SETUP!$B160)*(SETUP!$C$148:$C160&lt;&gt;"")))</f>
        <v/>
      </c>
      <c r="AA14">
        <f>IF(SETUP!$B131="","",SETUP!$B131)</f>
        <v/>
      </c>
      <c r="AB14">
        <f>IF(SETUP!$C159="","",SETUP!$C159)</f>
        <v/>
      </c>
      <c r="AC14">
        <f>IF($N14="","",$N14)</f>
        <v/>
      </c>
      <c r="AD14">
        <f>IF($O14="",$AC14,IF($AC14="",$O14,$AC14&amp;", "&amp;$O14))</f>
        <v/>
      </c>
      <c r="AE14">
        <f>IF($P14="",$AD14,IF($AD14="",$P14,$AD14&amp;", "&amp;$P14))</f>
        <v/>
      </c>
      <c r="AF14">
        <f>IF($Q14="",$AE14,IF($AE14="",$Q14,$AE14&amp;", "&amp;$Q14))</f>
        <v/>
      </c>
      <c r="AG14">
        <f>IF($R14="",$AF14,IF($AF14="",$R14,$AF14&amp;", "&amp;$R14))</f>
        <v/>
      </c>
      <c r="AH14">
        <f>IF($S14="",$AG14,IF($AG14="",$S14,$AG14&amp;", "&amp;$S14))</f>
        <v/>
      </c>
      <c r="AI14">
        <f>IF($T14="",$AH14,IF($AH14="",$T14,$AH14&amp;", "&amp;$T14))</f>
        <v/>
      </c>
      <c r="AJ14">
        <f>IF($U14="",$AI14,IF($AI14="",$U14,$AI14&amp;", "&amp;$U14))</f>
        <v/>
      </c>
    </row>
    <row r="15">
      <c r="A15">
        <f>SETUP!$C34</f>
        <v/>
      </c>
      <c r="B15">
        <f>IF(SETUP!$C34="","",SETUP!$B34&amp;"|"&amp;SETUP!$E34)</f>
        <v/>
      </c>
      <c r="C15">
        <f>IF(SETUP!$C34="","",SETUP!$B34&amp;"#"&amp;SUMPRODUCT((SETUP!$B$21:$B34=SETUP!$B34)*(SETUP!$C$21:$C34&lt;&gt;"")))</f>
        <v/>
      </c>
      <c r="E15">
        <f>IF('Job Catalog'!$C23="","",'Job Catalog'!$I23)</f>
        <v/>
      </c>
      <c r="F15">
        <f>IF('Job Catalog'!$C23="",0,IF(AND(OR('Job Matrix'!$C$4="All",'Job Catalog'!$D23='Job Matrix'!$C$4),OR('Job Matrix'!$C$5="All",'Job Catalog'!$F23='Job Matrix'!$C$5)),1,0))</f>
        <v/>
      </c>
      <c r="G15">
        <f>IF($F15=0,"",COUNTIFS($E$2:$E15,$E15,$F$2:$F15,1))</f>
        <v/>
      </c>
      <c r="H15">
        <f>IF($G15="","",$E15&amp;"#"&amp;$G15)</f>
        <v/>
      </c>
      <c r="I15">
        <f>IF('Job Catalog'!$C23="","",'Job Catalog'!$C23)</f>
        <v/>
      </c>
      <c r="K15">
        <f>IF('Job Catalog'!$C23="","",MAX($K$1:K14)+1)</f>
        <v/>
      </c>
      <c r="L15">
        <f>IFERROR(INDEX('Job Catalog'!$B$10:$B$509,MATCH(ROW()-1,$K$2:$K$501,0)),"")</f>
        <v/>
      </c>
      <c r="N15">
        <f>IFERROR(INDEX($I$2:$I$501,MATCH($A15&amp;"#"&amp;1,$H$2:$H$501,0)),"")</f>
        <v/>
      </c>
      <c r="O15">
        <f>IFERROR(INDEX($I$2:$I$501,MATCH($A15&amp;"#"&amp;2,$H$2:$H$501,0)),"")</f>
        <v/>
      </c>
      <c r="P15">
        <f>IFERROR(INDEX($I$2:$I$501,MATCH($A15&amp;"#"&amp;3,$H$2:$H$501,0)),"")</f>
        <v/>
      </c>
      <c r="Q15">
        <f>IFERROR(INDEX($I$2:$I$501,MATCH($A15&amp;"#"&amp;4,$H$2:$H$501,0)),"")</f>
        <v/>
      </c>
      <c r="R15">
        <f>IFERROR(INDEX($I$2:$I$501,MATCH($A15&amp;"#"&amp;5,$H$2:$H$501,0)),"")</f>
        <v/>
      </c>
      <c r="S15">
        <f>IFERROR(INDEX($I$2:$I$501,MATCH($A15&amp;"#"&amp;6,$H$2:$H$501,0)),"")</f>
        <v/>
      </c>
      <c r="T15">
        <f>IFERROR(INDEX($I$2:$I$501,MATCH($A15&amp;"#"&amp;7,$H$2:$H$501,0)),"")</f>
        <v/>
      </c>
      <c r="U15">
        <f>IFERROR(INDEX($I$2:$I$501,MATCH($A15&amp;"#"&amp;8,$H$2:$H$501,0)),"")</f>
        <v/>
      </c>
      <c r="V15">
        <f>IF($A15="","",IF(COUNTIFS($E$2:$E$501,$A15,$F$2:$F$501,1)&gt;8," (+"&amp;(COUNTIFS($E$2:$E$501,$A15,$F$2:$F$501,1)-8)&amp;" more)",""))</f>
        <v/>
      </c>
      <c r="W15">
        <f>IF($A15="","",$AJ15&amp;$V15)</f>
        <v/>
      </c>
      <c r="X15">
        <f>SETUP!$C161</f>
        <v/>
      </c>
      <c r="Y15">
        <f>IF(SETUP!$C161="","",SETUP!$B161&amp;"#"&amp;SUMPRODUCT((SETUP!$B$148:$B161=SETUP!$B161)*(SETUP!$C$148:$C161&lt;&gt;"")))</f>
        <v/>
      </c>
      <c r="AA15">
        <f>IF(SETUP!$B132="","",SETUP!$B132)</f>
        <v/>
      </c>
      <c r="AB15">
        <f>IF(SETUP!$C160="","",SETUP!$C160)</f>
        <v/>
      </c>
      <c r="AC15">
        <f>IF($N15="","",$N15)</f>
        <v/>
      </c>
      <c r="AD15">
        <f>IF($O15="",$AC15,IF($AC15="",$O15,$AC15&amp;", "&amp;$O15))</f>
        <v/>
      </c>
      <c r="AE15">
        <f>IF($P15="",$AD15,IF($AD15="",$P15,$AD15&amp;", "&amp;$P15))</f>
        <v/>
      </c>
      <c r="AF15">
        <f>IF($Q15="",$AE15,IF($AE15="",$Q15,$AE15&amp;", "&amp;$Q15))</f>
        <v/>
      </c>
      <c r="AG15">
        <f>IF($R15="",$AF15,IF($AF15="",$R15,$AF15&amp;", "&amp;$R15))</f>
        <v/>
      </c>
      <c r="AH15">
        <f>IF($S15="",$AG15,IF($AG15="",$S15,$AG15&amp;", "&amp;$S15))</f>
        <v/>
      </c>
      <c r="AI15">
        <f>IF($T15="",$AH15,IF($AH15="",$T15,$AH15&amp;", "&amp;$T15))</f>
        <v/>
      </c>
      <c r="AJ15">
        <f>IF($U15="",$AI15,IF($AI15="",$U15,$AI15&amp;", "&amp;$U15))</f>
        <v/>
      </c>
    </row>
    <row r="16">
      <c r="A16">
        <f>SETUP!$C35</f>
        <v/>
      </c>
      <c r="B16">
        <f>IF(SETUP!$C35="","",SETUP!$B35&amp;"|"&amp;SETUP!$E35)</f>
        <v/>
      </c>
      <c r="C16">
        <f>IF(SETUP!$C35="","",SETUP!$B35&amp;"#"&amp;SUMPRODUCT((SETUP!$B$21:$B35=SETUP!$B35)*(SETUP!$C$21:$C35&lt;&gt;"")))</f>
        <v/>
      </c>
      <c r="E16">
        <f>IF('Job Catalog'!$C24="","",'Job Catalog'!$I24)</f>
        <v/>
      </c>
      <c r="F16">
        <f>IF('Job Catalog'!$C24="",0,IF(AND(OR('Job Matrix'!$C$4="All",'Job Catalog'!$D24='Job Matrix'!$C$4),OR('Job Matrix'!$C$5="All",'Job Catalog'!$F24='Job Matrix'!$C$5)),1,0))</f>
        <v/>
      </c>
      <c r="G16">
        <f>IF($F16=0,"",COUNTIFS($E$2:$E16,$E16,$F$2:$F16,1))</f>
        <v/>
      </c>
      <c r="H16">
        <f>IF($G16="","",$E16&amp;"#"&amp;$G16)</f>
        <v/>
      </c>
      <c r="I16">
        <f>IF('Job Catalog'!$C24="","",'Job Catalog'!$C24)</f>
        <v/>
      </c>
      <c r="K16">
        <f>IF('Job Catalog'!$C24="","",MAX($K$1:K15)+1)</f>
        <v/>
      </c>
      <c r="L16">
        <f>IFERROR(INDEX('Job Catalog'!$B$10:$B$509,MATCH(ROW()-1,$K$2:$K$501,0)),"")</f>
        <v/>
      </c>
      <c r="N16">
        <f>IFERROR(INDEX($I$2:$I$501,MATCH($A16&amp;"#"&amp;1,$H$2:$H$501,0)),"")</f>
        <v/>
      </c>
      <c r="O16">
        <f>IFERROR(INDEX($I$2:$I$501,MATCH($A16&amp;"#"&amp;2,$H$2:$H$501,0)),"")</f>
        <v/>
      </c>
      <c r="P16">
        <f>IFERROR(INDEX($I$2:$I$501,MATCH($A16&amp;"#"&amp;3,$H$2:$H$501,0)),"")</f>
        <v/>
      </c>
      <c r="Q16">
        <f>IFERROR(INDEX($I$2:$I$501,MATCH($A16&amp;"#"&amp;4,$H$2:$H$501,0)),"")</f>
        <v/>
      </c>
      <c r="R16">
        <f>IFERROR(INDEX($I$2:$I$501,MATCH($A16&amp;"#"&amp;5,$H$2:$H$501,0)),"")</f>
        <v/>
      </c>
      <c r="S16">
        <f>IFERROR(INDEX($I$2:$I$501,MATCH($A16&amp;"#"&amp;6,$H$2:$H$501,0)),"")</f>
        <v/>
      </c>
      <c r="T16">
        <f>IFERROR(INDEX($I$2:$I$501,MATCH($A16&amp;"#"&amp;7,$H$2:$H$501,0)),"")</f>
        <v/>
      </c>
      <c r="U16">
        <f>IFERROR(INDEX($I$2:$I$501,MATCH($A16&amp;"#"&amp;8,$H$2:$H$501,0)),"")</f>
        <v/>
      </c>
      <c r="V16">
        <f>IF($A16="","",IF(COUNTIFS($E$2:$E$501,$A16,$F$2:$F$501,1)&gt;8," (+"&amp;(COUNTIFS($E$2:$E$501,$A16,$F$2:$F$501,1)-8)&amp;" more)",""))</f>
        <v/>
      </c>
      <c r="W16">
        <f>IF($A16="","",$AJ16&amp;$V16)</f>
        <v/>
      </c>
      <c r="X16">
        <f>SETUP!$C162</f>
        <v/>
      </c>
      <c r="Y16">
        <f>IF(SETUP!$C162="","",SETUP!$B162&amp;"#"&amp;SUMPRODUCT((SETUP!$B$148:$B162=SETUP!$B162)*(SETUP!$C$148:$C162&lt;&gt;"")))</f>
        <v/>
      </c>
      <c r="AA16">
        <f>IF(SETUP!$B133="","",SETUP!$B133)</f>
        <v/>
      </c>
      <c r="AB16">
        <f>IF(SETUP!$C161="","",SETUP!$C161)</f>
        <v/>
      </c>
      <c r="AC16">
        <f>IF($N16="","",$N16)</f>
        <v/>
      </c>
      <c r="AD16">
        <f>IF($O16="",$AC16,IF($AC16="",$O16,$AC16&amp;", "&amp;$O16))</f>
        <v/>
      </c>
      <c r="AE16">
        <f>IF($P16="",$AD16,IF($AD16="",$P16,$AD16&amp;", "&amp;$P16))</f>
        <v/>
      </c>
      <c r="AF16">
        <f>IF($Q16="",$AE16,IF($AE16="",$Q16,$AE16&amp;", "&amp;$Q16))</f>
        <v/>
      </c>
      <c r="AG16">
        <f>IF($R16="",$AF16,IF($AF16="",$R16,$AF16&amp;", "&amp;$R16))</f>
        <v/>
      </c>
      <c r="AH16">
        <f>IF($S16="",$AG16,IF($AG16="",$S16,$AG16&amp;", "&amp;$S16))</f>
        <v/>
      </c>
      <c r="AI16">
        <f>IF($T16="",$AH16,IF($AH16="",$T16,$AH16&amp;", "&amp;$T16))</f>
        <v/>
      </c>
      <c r="AJ16">
        <f>IF($U16="",$AI16,IF($AI16="",$U16,$AI16&amp;", "&amp;$U16))</f>
        <v/>
      </c>
    </row>
    <row r="17">
      <c r="A17">
        <f>SETUP!$C36</f>
        <v/>
      </c>
      <c r="B17">
        <f>IF(SETUP!$C36="","",SETUP!$B36&amp;"|"&amp;SETUP!$E36)</f>
        <v/>
      </c>
      <c r="C17">
        <f>IF(SETUP!$C36="","",SETUP!$B36&amp;"#"&amp;SUMPRODUCT((SETUP!$B$21:$B36=SETUP!$B36)*(SETUP!$C$21:$C36&lt;&gt;"")))</f>
        <v/>
      </c>
      <c r="E17">
        <f>IF('Job Catalog'!$C25="","",'Job Catalog'!$I25)</f>
        <v/>
      </c>
      <c r="F17">
        <f>IF('Job Catalog'!$C25="",0,IF(AND(OR('Job Matrix'!$C$4="All",'Job Catalog'!$D25='Job Matrix'!$C$4),OR('Job Matrix'!$C$5="All",'Job Catalog'!$F25='Job Matrix'!$C$5)),1,0))</f>
        <v/>
      </c>
      <c r="G17">
        <f>IF($F17=0,"",COUNTIFS($E$2:$E17,$E17,$F$2:$F17,1))</f>
        <v/>
      </c>
      <c r="H17">
        <f>IF($G17="","",$E17&amp;"#"&amp;$G17)</f>
        <v/>
      </c>
      <c r="I17">
        <f>IF('Job Catalog'!$C25="","",'Job Catalog'!$C25)</f>
        <v/>
      </c>
      <c r="K17">
        <f>IF('Job Catalog'!$C25="","",MAX($K$1:K16)+1)</f>
        <v/>
      </c>
      <c r="L17">
        <f>IFERROR(INDEX('Job Catalog'!$B$10:$B$509,MATCH(ROW()-1,$K$2:$K$501,0)),"")</f>
        <v/>
      </c>
      <c r="N17">
        <f>IFERROR(INDEX($I$2:$I$501,MATCH($A17&amp;"#"&amp;1,$H$2:$H$501,0)),"")</f>
        <v/>
      </c>
      <c r="O17">
        <f>IFERROR(INDEX($I$2:$I$501,MATCH($A17&amp;"#"&amp;2,$H$2:$H$501,0)),"")</f>
        <v/>
      </c>
      <c r="P17">
        <f>IFERROR(INDEX($I$2:$I$501,MATCH($A17&amp;"#"&amp;3,$H$2:$H$501,0)),"")</f>
        <v/>
      </c>
      <c r="Q17">
        <f>IFERROR(INDEX($I$2:$I$501,MATCH($A17&amp;"#"&amp;4,$H$2:$H$501,0)),"")</f>
        <v/>
      </c>
      <c r="R17">
        <f>IFERROR(INDEX($I$2:$I$501,MATCH($A17&amp;"#"&amp;5,$H$2:$H$501,0)),"")</f>
        <v/>
      </c>
      <c r="S17">
        <f>IFERROR(INDEX($I$2:$I$501,MATCH($A17&amp;"#"&amp;6,$H$2:$H$501,0)),"")</f>
        <v/>
      </c>
      <c r="T17">
        <f>IFERROR(INDEX($I$2:$I$501,MATCH($A17&amp;"#"&amp;7,$H$2:$H$501,0)),"")</f>
        <v/>
      </c>
      <c r="U17">
        <f>IFERROR(INDEX($I$2:$I$501,MATCH($A17&amp;"#"&amp;8,$H$2:$H$501,0)),"")</f>
        <v/>
      </c>
      <c r="V17">
        <f>IF($A17="","",IF(COUNTIFS($E$2:$E$501,$A17,$F$2:$F$501,1)&gt;8," (+"&amp;(COUNTIFS($E$2:$E$501,$A17,$F$2:$F$501,1)-8)&amp;" more)",""))</f>
        <v/>
      </c>
      <c r="W17">
        <f>IF($A17="","",$AJ17&amp;$V17)</f>
        <v/>
      </c>
      <c r="X17">
        <f>SETUP!$C163</f>
        <v/>
      </c>
      <c r="Y17">
        <f>IF(SETUP!$C163="","",SETUP!$B163&amp;"#"&amp;SUMPRODUCT((SETUP!$B$148:$B163=SETUP!$B163)*(SETUP!$C$148:$C163&lt;&gt;"")))</f>
        <v/>
      </c>
      <c r="AA17">
        <f>IF(SETUP!$B134="","",SETUP!$B134)</f>
        <v/>
      </c>
      <c r="AB17">
        <f>IF(SETUP!$C162="","",SETUP!$C162)</f>
        <v/>
      </c>
      <c r="AC17">
        <f>IF($N17="","",$N17)</f>
        <v/>
      </c>
      <c r="AD17">
        <f>IF($O17="",$AC17,IF($AC17="",$O17,$AC17&amp;", "&amp;$O17))</f>
        <v/>
      </c>
      <c r="AE17">
        <f>IF($P17="",$AD17,IF($AD17="",$P17,$AD17&amp;", "&amp;$P17))</f>
        <v/>
      </c>
      <c r="AF17">
        <f>IF($Q17="",$AE17,IF($AE17="",$Q17,$AE17&amp;", "&amp;$Q17))</f>
        <v/>
      </c>
      <c r="AG17">
        <f>IF($R17="",$AF17,IF($AF17="",$R17,$AF17&amp;", "&amp;$R17))</f>
        <v/>
      </c>
      <c r="AH17">
        <f>IF($S17="",$AG17,IF($AG17="",$S17,$AG17&amp;", "&amp;$S17))</f>
        <v/>
      </c>
      <c r="AI17">
        <f>IF($T17="",$AH17,IF($AH17="",$T17,$AH17&amp;", "&amp;$T17))</f>
        <v/>
      </c>
      <c r="AJ17">
        <f>IF($U17="",$AI17,IF($AI17="",$U17,$AI17&amp;", "&amp;$U17))</f>
        <v/>
      </c>
    </row>
    <row r="18">
      <c r="A18">
        <f>SETUP!$C37</f>
        <v/>
      </c>
      <c r="B18">
        <f>IF(SETUP!$C37="","",SETUP!$B37&amp;"|"&amp;SETUP!$E37)</f>
        <v/>
      </c>
      <c r="C18">
        <f>IF(SETUP!$C37="","",SETUP!$B37&amp;"#"&amp;SUMPRODUCT((SETUP!$B$21:$B37=SETUP!$B37)*(SETUP!$C$21:$C37&lt;&gt;"")))</f>
        <v/>
      </c>
      <c r="E18">
        <f>IF('Job Catalog'!$C26="","",'Job Catalog'!$I26)</f>
        <v/>
      </c>
      <c r="F18">
        <f>IF('Job Catalog'!$C26="",0,IF(AND(OR('Job Matrix'!$C$4="All",'Job Catalog'!$D26='Job Matrix'!$C$4),OR('Job Matrix'!$C$5="All",'Job Catalog'!$F26='Job Matrix'!$C$5)),1,0))</f>
        <v/>
      </c>
      <c r="G18">
        <f>IF($F18=0,"",COUNTIFS($E$2:$E18,$E18,$F$2:$F18,1))</f>
        <v/>
      </c>
      <c r="H18">
        <f>IF($G18="","",$E18&amp;"#"&amp;$G18)</f>
        <v/>
      </c>
      <c r="I18">
        <f>IF('Job Catalog'!$C26="","",'Job Catalog'!$C26)</f>
        <v/>
      </c>
      <c r="K18">
        <f>IF('Job Catalog'!$C26="","",MAX($K$1:K17)+1)</f>
        <v/>
      </c>
      <c r="L18">
        <f>IFERROR(INDEX('Job Catalog'!$B$10:$B$509,MATCH(ROW()-1,$K$2:$K$501,0)),"")</f>
        <v/>
      </c>
      <c r="N18">
        <f>IFERROR(INDEX($I$2:$I$501,MATCH($A18&amp;"#"&amp;1,$H$2:$H$501,0)),"")</f>
        <v/>
      </c>
      <c r="O18">
        <f>IFERROR(INDEX($I$2:$I$501,MATCH($A18&amp;"#"&amp;2,$H$2:$H$501,0)),"")</f>
        <v/>
      </c>
      <c r="P18">
        <f>IFERROR(INDEX($I$2:$I$501,MATCH($A18&amp;"#"&amp;3,$H$2:$H$501,0)),"")</f>
        <v/>
      </c>
      <c r="Q18">
        <f>IFERROR(INDEX($I$2:$I$501,MATCH($A18&amp;"#"&amp;4,$H$2:$H$501,0)),"")</f>
        <v/>
      </c>
      <c r="R18">
        <f>IFERROR(INDEX($I$2:$I$501,MATCH($A18&amp;"#"&amp;5,$H$2:$H$501,0)),"")</f>
        <v/>
      </c>
      <c r="S18">
        <f>IFERROR(INDEX($I$2:$I$501,MATCH($A18&amp;"#"&amp;6,$H$2:$H$501,0)),"")</f>
        <v/>
      </c>
      <c r="T18">
        <f>IFERROR(INDEX($I$2:$I$501,MATCH($A18&amp;"#"&amp;7,$H$2:$H$501,0)),"")</f>
        <v/>
      </c>
      <c r="U18">
        <f>IFERROR(INDEX($I$2:$I$501,MATCH($A18&amp;"#"&amp;8,$H$2:$H$501,0)),"")</f>
        <v/>
      </c>
      <c r="V18">
        <f>IF($A18="","",IF(COUNTIFS($E$2:$E$501,$A18,$F$2:$F$501,1)&gt;8," (+"&amp;(COUNTIFS($E$2:$E$501,$A18,$F$2:$F$501,1)-8)&amp;" more)",""))</f>
        <v/>
      </c>
      <c r="W18">
        <f>IF($A18="","",$AJ18&amp;$V18)</f>
        <v/>
      </c>
      <c r="X18">
        <f>SETUP!$C164</f>
        <v/>
      </c>
      <c r="Y18">
        <f>IF(SETUP!$C164="","",SETUP!$B164&amp;"#"&amp;SUMPRODUCT((SETUP!$B$148:$B164=SETUP!$B164)*(SETUP!$C$148:$C164&lt;&gt;"")))</f>
        <v/>
      </c>
      <c r="AA18">
        <f>IF(SETUP!$B135="","",SETUP!$B135)</f>
        <v/>
      </c>
      <c r="AB18">
        <f>IF(SETUP!$C163="","",SETUP!$C163)</f>
        <v/>
      </c>
      <c r="AC18">
        <f>IF($N18="","",$N18)</f>
        <v/>
      </c>
      <c r="AD18">
        <f>IF($O18="",$AC18,IF($AC18="",$O18,$AC18&amp;", "&amp;$O18))</f>
        <v/>
      </c>
      <c r="AE18">
        <f>IF($P18="",$AD18,IF($AD18="",$P18,$AD18&amp;", "&amp;$P18))</f>
        <v/>
      </c>
      <c r="AF18">
        <f>IF($Q18="",$AE18,IF($AE18="",$Q18,$AE18&amp;", "&amp;$Q18))</f>
        <v/>
      </c>
      <c r="AG18">
        <f>IF($R18="",$AF18,IF($AF18="",$R18,$AF18&amp;", "&amp;$R18))</f>
        <v/>
      </c>
      <c r="AH18">
        <f>IF($S18="",$AG18,IF($AG18="",$S18,$AG18&amp;", "&amp;$S18))</f>
        <v/>
      </c>
      <c r="AI18">
        <f>IF($T18="",$AH18,IF($AH18="",$T18,$AH18&amp;", "&amp;$T18))</f>
        <v/>
      </c>
      <c r="AJ18">
        <f>IF($U18="",$AI18,IF($AI18="",$U18,$AI18&amp;", "&amp;$U18))</f>
        <v/>
      </c>
    </row>
    <row r="19">
      <c r="A19">
        <f>SETUP!$C38</f>
        <v/>
      </c>
      <c r="B19">
        <f>IF(SETUP!$C38="","",SETUP!$B38&amp;"|"&amp;SETUP!$E38)</f>
        <v/>
      </c>
      <c r="C19">
        <f>IF(SETUP!$C38="","",SETUP!$B38&amp;"#"&amp;SUMPRODUCT((SETUP!$B$21:$B38=SETUP!$B38)*(SETUP!$C$21:$C38&lt;&gt;"")))</f>
        <v/>
      </c>
      <c r="E19">
        <f>IF('Job Catalog'!$C27="","",'Job Catalog'!$I27)</f>
        <v/>
      </c>
      <c r="F19">
        <f>IF('Job Catalog'!$C27="",0,IF(AND(OR('Job Matrix'!$C$4="All",'Job Catalog'!$D27='Job Matrix'!$C$4),OR('Job Matrix'!$C$5="All",'Job Catalog'!$F27='Job Matrix'!$C$5)),1,0))</f>
        <v/>
      </c>
      <c r="G19">
        <f>IF($F19=0,"",COUNTIFS($E$2:$E19,$E19,$F$2:$F19,1))</f>
        <v/>
      </c>
      <c r="H19">
        <f>IF($G19="","",$E19&amp;"#"&amp;$G19)</f>
        <v/>
      </c>
      <c r="I19">
        <f>IF('Job Catalog'!$C27="","",'Job Catalog'!$C27)</f>
        <v/>
      </c>
      <c r="K19">
        <f>IF('Job Catalog'!$C27="","",MAX($K$1:K18)+1)</f>
        <v/>
      </c>
      <c r="L19">
        <f>IFERROR(INDEX('Job Catalog'!$B$10:$B$509,MATCH(ROW()-1,$K$2:$K$501,0)),"")</f>
        <v/>
      </c>
      <c r="N19">
        <f>IFERROR(INDEX($I$2:$I$501,MATCH($A19&amp;"#"&amp;1,$H$2:$H$501,0)),"")</f>
        <v/>
      </c>
      <c r="O19">
        <f>IFERROR(INDEX($I$2:$I$501,MATCH($A19&amp;"#"&amp;2,$H$2:$H$501,0)),"")</f>
        <v/>
      </c>
      <c r="P19">
        <f>IFERROR(INDEX($I$2:$I$501,MATCH($A19&amp;"#"&amp;3,$H$2:$H$501,0)),"")</f>
        <v/>
      </c>
      <c r="Q19">
        <f>IFERROR(INDEX($I$2:$I$501,MATCH($A19&amp;"#"&amp;4,$H$2:$H$501,0)),"")</f>
        <v/>
      </c>
      <c r="R19">
        <f>IFERROR(INDEX($I$2:$I$501,MATCH($A19&amp;"#"&amp;5,$H$2:$H$501,0)),"")</f>
        <v/>
      </c>
      <c r="S19">
        <f>IFERROR(INDEX($I$2:$I$501,MATCH($A19&amp;"#"&amp;6,$H$2:$H$501,0)),"")</f>
        <v/>
      </c>
      <c r="T19">
        <f>IFERROR(INDEX($I$2:$I$501,MATCH($A19&amp;"#"&amp;7,$H$2:$H$501,0)),"")</f>
        <v/>
      </c>
      <c r="U19">
        <f>IFERROR(INDEX($I$2:$I$501,MATCH($A19&amp;"#"&amp;8,$H$2:$H$501,0)),"")</f>
        <v/>
      </c>
      <c r="V19">
        <f>IF($A19="","",IF(COUNTIFS($E$2:$E$501,$A19,$F$2:$F$501,1)&gt;8," (+"&amp;(COUNTIFS($E$2:$E$501,$A19,$F$2:$F$501,1)-8)&amp;" more)",""))</f>
        <v/>
      </c>
      <c r="W19">
        <f>IF($A19="","",$AJ19&amp;$V19)</f>
        <v/>
      </c>
      <c r="X19">
        <f>SETUP!$C165</f>
        <v/>
      </c>
      <c r="Y19">
        <f>IF(SETUP!$C165="","",SETUP!$B165&amp;"#"&amp;SUMPRODUCT((SETUP!$B$148:$B165=SETUP!$B165)*(SETUP!$C$148:$C165&lt;&gt;"")))</f>
        <v/>
      </c>
      <c r="AA19">
        <f>IF(SETUP!$B136="","",SETUP!$B136)</f>
        <v/>
      </c>
      <c r="AB19">
        <f>IF(SETUP!$C164="","",SETUP!$C164)</f>
        <v/>
      </c>
      <c r="AC19">
        <f>IF($N19="","",$N19)</f>
        <v/>
      </c>
      <c r="AD19">
        <f>IF($O19="",$AC19,IF($AC19="",$O19,$AC19&amp;", "&amp;$O19))</f>
        <v/>
      </c>
      <c r="AE19">
        <f>IF($P19="",$AD19,IF($AD19="",$P19,$AD19&amp;", "&amp;$P19))</f>
        <v/>
      </c>
      <c r="AF19">
        <f>IF($Q19="",$AE19,IF($AE19="",$Q19,$AE19&amp;", "&amp;$Q19))</f>
        <v/>
      </c>
      <c r="AG19">
        <f>IF($R19="",$AF19,IF($AF19="",$R19,$AF19&amp;", "&amp;$R19))</f>
        <v/>
      </c>
      <c r="AH19">
        <f>IF($S19="",$AG19,IF($AG19="",$S19,$AG19&amp;", "&amp;$S19))</f>
        <v/>
      </c>
      <c r="AI19">
        <f>IF($T19="",$AH19,IF($AH19="",$T19,$AH19&amp;", "&amp;$T19))</f>
        <v/>
      </c>
      <c r="AJ19">
        <f>IF($U19="",$AI19,IF($AI19="",$U19,$AI19&amp;", "&amp;$U19))</f>
        <v/>
      </c>
    </row>
    <row r="20">
      <c r="A20">
        <f>SETUP!$C39</f>
        <v/>
      </c>
      <c r="B20">
        <f>IF(SETUP!$C39="","",SETUP!$B39&amp;"|"&amp;SETUP!$E39)</f>
        <v/>
      </c>
      <c r="C20">
        <f>IF(SETUP!$C39="","",SETUP!$B39&amp;"#"&amp;SUMPRODUCT((SETUP!$B$21:$B39=SETUP!$B39)*(SETUP!$C$21:$C39&lt;&gt;"")))</f>
        <v/>
      </c>
      <c r="E20">
        <f>IF('Job Catalog'!$C28="","",'Job Catalog'!$I28)</f>
        <v/>
      </c>
      <c r="F20">
        <f>IF('Job Catalog'!$C28="",0,IF(AND(OR('Job Matrix'!$C$4="All",'Job Catalog'!$D28='Job Matrix'!$C$4),OR('Job Matrix'!$C$5="All",'Job Catalog'!$F28='Job Matrix'!$C$5)),1,0))</f>
        <v/>
      </c>
      <c r="G20">
        <f>IF($F20=0,"",COUNTIFS($E$2:$E20,$E20,$F$2:$F20,1))</f>
        <v/>
      </c>
      <c r="H20">
        <f>IF($G20="","",$E20&amp;"#"&amp;$G20)</f>
        <v/>
      </c>
      <c r="I20">
        <f>IF('Job Catalog'!$C28="","",'Job Catalog'!$C28)</f>
        <v/>
      </c>
      <c r="K20">
        <f>IF('Job Catalog'!$C28="","",MAX($K$1:K19)+1)</f>
        <v/>
      </c>
      <c r="L20">
        <f>IFERROR(INDEX('Job Catalog'!$B$10:$B$509,MATCH(ROW()-1,$K$2:$K$501,0)),"")</f>
        <v/>
      </c>
      <c r="N20">
        <f>IFERROR(INDEX($I$2:$I$501,MATCH($A20&amp;"#"&amp;1,$H$2:$H$501,0)),"")</f>
        <v/>
      </c>
      <c r="O20">
        <f>IFERROR(INDEX($I$2:$I$501,MATCH($A20&amp;"#"&amp;2,$H$2:$H$501,0)),"")</f>
        <v/>
      </c>
      <c r="P20">
        <f>IFERROR(INDEX($I$2:$I$501,MATCH($A20&amp;"#"&amp;3,$H$2:$H$501,0)),"")</f>
        <v/>
      </c>
      <c r="Q20">
        <f>IFERROR(INDEX($I$2:$I$501,MATCH($A20&amp;"#"&amp;4,$H$2:$H$501,0)),"")</f>
        <v/>
      </c>
      <c r="R20">
        <f>IFERROR(INDEX($I$2:$I$501,MATCH($A20&amp;"#"&amp;5,$H$2:$H$501,0)),"")</f>
        <v/>
      </c>
      <c r="S20">
        <f>IFERROR(INDEX($I$2:$I$501,MATCH($A20&amp;"#"&amp;6,$H$2:$H$501,0)),"")</f>
        <v/>
      </c>
      <c r="T20">
        <f>IFERROR(INDEX($I$2:$I$501,MATCH($A20&amp;"#"&amp;7,$H$2:$H$501,0)),"")</f>
        <v/>
      </c>
      <c r="U20">
        <f>IFERROR(INDEX($I$2:$I$501,MATCH($A20&amp;"#"&amp;8,$H$2:$H$501,0)),"")</f>
        <v/>
      </c>
      <c r="V20">
        <f>IF($A20="","",IF(COUNTIFS($E$2:$E$501,$A20,$F$2:$F$501,1)&gt;8," (+"&amp;(COUNTIFS($E$2:$E$501,$A20,$F$2:$F$501,1)-8)&amp;" more)",""))</f>
        <v/>
      </c>
      <c r="W20">
        <f>IF($A20="","",$AJ20&amp;$V20)</f>
        <v/>
      </c>
      <c r="X20">
        <f>SETUP!$C166</f>
        <v/>
      </c>
      <c r="Y20">
        <f>IF(SETUP!$C166="","",SETUP!$B166&amp;"#"&amp;SUMPRODUCT((SETUP!$B$148:$B166=SETUP!$B166)*(SETUP!$C$148:$C166&lt;&gt;"")))</f>
        <v/>
      </c>
      <c r="AA20">
        <f>IF(SETUP!$B137="","",SETUP!$B137)</f>
        <v/>
      </c>
      <c r="AB20">
        <f>IF(SETUP!$C165="","",SETUP!$C165)</f>
        <v/>
      </c>
      <c r="AC20">
        <f>IF($N20="","",$N20)</f>
        <v/>
      </c>
      <c r="AD20">
        <f>IF($O20="",$AC20,IF($AC20="",$O20,$AC20&amp;", "&amp;$O20))</f>
        <v/>
      </c>
      <c r="AE20">
        <f>IF($P20="",$AD20,IF($AD20="",$P20,$AD20&amp;", "&amp;$P20))</f>
        <v/>
      </c>
      <c r="AF20">
        <f>IF($Q20="",$AE20,IF($AE20="",$Q20,$AE20&amp;", "&amp;$Q20))</f>
        <v/>
      </c>
      <c r="AG20">
        <f>IF($R20="",$AF20,IF($AF20="",$R20,$AF20&amp;", "&amp;$R20))</f>
        <v/>
      </c>
      <c r="AH20">
        <f>IF($S20="",$AG20,IF($AG20="",$S20,$AG20&amp;", "&amp;$S20))</f>
        <v/>
      </c>
      <c r="AI20">
        <f>IF($T20="",$AH20,IF($AH20="",$T20,$AH20&amp;", "&amp;$T20))</f>
        <v/>
      </c>
      <c r="AJ20">
        <f>IF($U20="",$AI20,IF($AI20="",$U20,$AI20&amp;", "&amp;$U20))</f>
        <v/>
      </c>
    </row>
    <row r="21">
      <c r="A21">
        <f>SETUP!$C40</f>
        <v/>
      </c>
      <c r="B21">
        <f>IF(SETUP!$C40="","",SETUP!$B40&amp;"|"&amp;SETUP!$E40)</f>
        <v/>
      </c>
      <c r="C21">
        <f>IF(SETUP!$C40="","",SETUP!$B40&amp;"#"&amp;SUMPRODUCT((SETUP!$B$21:$B40=SETUP!$B40)*(SETUP!$C$21:$C40&lt;&gt;"")))</f>
        <v/>
      </c>
      <c r="E21">
        <f>IF('Job Catalog'!$C29="","",'Job Catalog'!$I29)</f>
        <v/>
      </c>
      <c r="F21">
        <f>IF('Job Catalog'!$C29="",0,IF(AND(OR('Job Matrix'!$C$4="All",'Job Catalog'!$D29='Job Matrix'!$C$4),OR('Job Matrix'!$C$5="All",'Job Catalog'!$F29='Job Matrix'!$C$5)),1,0))</f>
        <v/>
      </c>
      <c r="G21">
        <f>IF($F21=0,"",COUNTIFS($E$2:$E21,$E21,$F$2:$F21,1))</f>
        <v/>
      </c>
      <c r="H21">
        <f>IF($G21="","",$E21&amp;"#"&amp;$G21)</f>
        <v/>
      </c>
      <c r="I21">
        <f>IF('Job Catalog'!$C29="","",'Job Catalog'!$C29)</f>
        <v/>
      </c>
      <c r="K21">
        <f>IF('Job Catalog'!$C29="","",MAX($K$1:K20)+1)</f>
        <v/>
      </c>
      <c r="L21">
        <f>IFERROR(INDEX('Job Catalog'!$B$10:$B$509,MATCH(ROW()-1,$K$2:$K$501,0)),"")</f>
        <v/>
      </c>
      <c r="N21">
        <f>IFERROR(INDEX($I$2:$I$501,MATCH($A21&amp;"#"&amp;1,$H$2:$H$501,0)),"")</f>
        <v/>
      </c>
      <c r="O21">
        <f>IFERROR(INDEX($I$2:$I$501,MATCH($A21&amp;"#"&amp;2,$H$2:$H$501,0)),"")</f>
        <v/>
      </c>
      <c r="P21">
        <f>IFERROR(INDEX($I$2:$I$501,MATCH($A21&amp;"#"&amp;3,$H$2:$H$501,0)),"")</f>
        <v/>
      </c>
      <c r="Q21">
        <f>IFERROR(INDEX($I$2:$I$501,MATCH($A21&amp;"#"&amp;4,$H$2:$H$501,0)),"")</f>
        <v/>
      </c>
      <c r="R21">
        <f>IFERROR(INDEX($I$2:$I$501,MATCH($A21&amp;"#"&amp;5,$H$2:$H$501,0)),"")</f>
        <v/>
      </c>
      <c r="S21">
        <f>IFERROR(INDEX($I$2:$I$501,MATCH($A21&amp;"#"&amp;6,$H$2:$H$501,0)),"")</f>
        <v/>
      </c>
      <c r="T21">
        <f>IFERROR(INDEX($I$2:$I$501,MATCH($A21&amp;"#"&amp;7,$H$2:$H$501,0)),"")</f>
        <v/>
      </c>
      <c r="U21">
        <f>IFERROR(INDEX($I$2:$I$501,MATCH($A21&amp;"#"&amp;8,$H$2:$H$501,0)),"")</f>
        <v/>
      </c>
      <c r="V21">
        <f>IF($A21="","",IF(COUNTIFS($E$2:$E$501,$A21,$F$2:$F$501,1)&gt;8," (+"&amp;(COUNTIFS($E$2:$E$501,$A21,$F$2:$F$501,1)-8)&amp;" more)",""))</f>
        <v/>
      </c>
      <c r="W21">
        <f>IF($A21="","",$AJ21&amp;$V21)</f>
        <v/>
      </c>
      <c r="X21">
        <f>SETUP!$C167</f>
        <v/>
      </c>
      <c r="Y21">
        <f>IF(SETUP!$C167="","",SETUP!$B167&amp;"#"&amp;SUMPRODUCT((SETUP!$B$148:$B167=SETUP!$B167)*(SETUP!$C$148:$C167&lt;&gt;"")))</f>
        <v/>
      </c>
      <c r="AA21">
        <f>IF(SETUP!$B138="","",SETUP!$B138)</f>
        <v/>
      </c>
      <c r="AB21">
        <f>IF(SETUP!$C166="","",SETUP!$C166)</f>
        <v/>
      </c>
      <c r="AC21">
        <f>IF($N21="","",$N21)</f>
        <v/>
      </c>
      <c r="AD21">
        <f>IF($O21="",$AC21,IF($AC21="",$O21,$AC21&amp;", "&amp;$O21))</f>
        <v/>
      </c>
      <c r="AE21">
        <f>IF($P21="",$AD21,IF($AD21="",$P21,$AD21&amp;", "&amp;$P21))</f>
        <v/>
      </c>
      <c r="AF21">
        <f>IF($Q21="",$AE21,IF($AE21="",$Q21,$AE21&amp;", "&amp;$Q21))</f>
        <v/>
      </c>
      <c r="AG21">
        <f>IF($R21="",$AF21,IF($AF21="",$R21,$AF21&amp;", "&amp;$R21))</f>
        <v/>
      </c>
      <c r="AH21">
        <f>IF($S21="",$AG21,IF($AG21="",$S21,$AG21&amp;", "&amp;$S21))</f>
        <v/>
      </c>
      <c r="AI21">
        <f>IF($T21="",$AH21,IF($AH21="",$T21,$AH21&amp;", "&amp;$T21))</f>
        <v/>
      </c>
      <c r="AJ21">
        <f>IF($U21="",$AI21,IF($AI21="",$U21,$AI21&amp;", "&amp;$U21))</f>
        <v/>
      </c>
    </row>
    <row r="22">
      <c r="A22">
        <f>SETUP!$C41</f>
        <v/>
      </c>
      <c r="B22">
        <f>IF(SETUP!$C41="","",SETUP!$B41&amp;"|"&amp;SETUP!$E41)</f>
        <v/>
      </c>
      <c r="C22">
        <f>IF(SETUP!$C41="","",SETUP!$B41&amp;"#"&amp;SUMPRODUCT((SETUP!$B$21:$B41=SETUP!$B41)*(SETUP!$C$21:$C41&lt;&gt;"")))</f>
        <v/>
      </c>
      <c r="E22">
        <f>IF('Job Catalog'!$C30="","",'Job Catalog'!$I30)</f>
        <v/>
      </c>
      <c r="F22">
        <f>IF('Job Catalog'!$C30="",0,IF(AND(OR('Job Matrix'!$C$4="All",'Job Catalog'!$D30='Job Matrix'!$C$4),OR('Job Matrix'!$C$5="All",'Job Catalog'!$F30='Job Matrix'!$C$5)),1,0))</f>
        <v/>
      </c>
      <c r="G22">
        <f>IF($F22=0,"",COUNTIFS($E$2:$E22,$E22,$F$2:$F22,1))</f>
        <v/>
      </c>
      <c r="H22">
        <f>IF($G22="","",$E22&amp;"#"&amp;$G22)</f>
        <v/>
      </c>
      <c r="I22">
        <f>IF('Job Catalog'!$C30="","",'Job Catalog'!$C30)</f>
        <v/>
      </c>
      <c r="K22">
        <f>IF('Job Catalog'!$C30="","",MAX($K$1:K21)+1)</f>
        <v/>
      </c>
      <c r="L22">
        <f>IFERROR(INDEX('Job Catalog'!$B$10:$B$509,MATCH(ROW()-1,$K$2:$K$501,0)),"")</f>
        <v/>
      </c>
      <c r="N22">
        <f>IFERROR(INDEX($I$2:$I$501,MATCH($A22&amp;"#"&amp;1,$H$2:$H$501,0)),"")</f>
        <v/>
      </c>
      <c r="O22">
        <f>IFERROR(INDEX($I$2:$I$501,MATCH($A22&amp;"#"&amp;2,$H$2:$H$501,0)),"")</f>
        <v/>
      </c>
      <c r="P22">
        <f>IFERROR(INDEX($I$2:$I$501,MATCH($A22&amp;"#"&amp;3,$H$2:$H$501,0)),"")</f>
        <v/>
      </c>
      <c r="Q22">
        <f>IFERROR(INDEX($I$2:$I$501,MATCH($A22&amp;"#"&amp;4,$H$2:$H$501,0)),"")</f>
        <v/>
      </c>
      <c r="R22">
        <f>IFERROR(INDEX($I$2:$I$501,MATCH($A22&amp;"#"&amp;5,$H$2:$H$501,0)),"")</f>
        <v/>
      </c>
      <c r="S22">
        <f>IFERROR(INDEX($I$2:$I$501,MATCH($A22&amp;"#"&amp;6,$H$2:$H$501,0)),"")</f>
        <v/>
      </c>
      <c r="T22">
        <f>IFERROR(INDEX($I$2:$I$501,MATCH($A22&amp;"#"&amp;7,$H$2:$H$501,0)),"")</f>
        <v/>
      </c>
      <c r="U22">
        <f>IFERROR(INDEX($I$2:$I$501,MATCH($A22&amp;"#"&amp;8,$H$2:$H$501,0)),"")</f>
        <v/>
      </c>
      <c r="V22">
        <f>IF($A22="","",IF(COUNTIFS($E$2:$E$501,$A22,$F$2:$F$501,1)&gt;8," (+"&amp;(COUNTIFS($E$2:$E$501,$A22,$F$2:$F$501,1)-8)&amp;" more)",""))</f>
        <v/>
      </c>
      <c r="W22">
        <f>IF($A22="","",$AJ22&amp;$V22)</f>
        <v/>
      </c>
      <c r="X22">
        <f>SETUP!$C168</f>
        <v/>
      </c>
      <c r="Y22">
        <f>IF(SETUP!$C168="","",SETUP!$B168&amp;"#"&amp;SUMPRODUCT((SETUP!$B$148:$B168=SETUP!$B168)*(SETUP!$C$148:$C168&lt;&gt;"")))</f>
        <v/>
      </c>
      <c r="AA22">
        <f>IF(SETUP!$B139="","",SETUP!$B139)</f>
        <v/>
      </c>
      <c r="AB22">
        <f>IF(SETUP!$C167="","",SETUP!$C167)</f>
        <v/>
      </c>
      <c r="AC22">
        <f>IF($N22="","",$N22)</f>
        <v/>
      </c>
      <c r="AD22">
        <f>IF($O22="",$AC22,IF($AC22="",$O22,$AC22&amp;", "&amp;$O22))</f>
        <v/>
      </c>
      <c r="AE22">
        <f>IF($P22="",$AD22,IF($AD22="",$P22,$AD22&amp;", "&amp;$P22))</f>
        <v/>
      </c>
      <c r="AF22">
        <f>IF($Q22="",$AE22,IF($AE22="",$Q22,$AE22&amp;", "&amp;$Q22))</f>
        <v/>
      </c>
      <c r="AG22">
        <f>IF($R22="",$AF22,IF($AF22="",$R22,$AF22&amp;", "&amp;$R22))</f>
        <v/>
      </c>
      <c r="AH22">
        <f>IF($S22="",$AG22,IF($AG22="",$S22,$AG22&amp;", "&amp;$S22))</f>
        <v/>
      </c>
      <c r="AI22">
        <f>IF($T22="",$AH22,IF($AH22="",$T22,$AH22&amp;", "&amp;$T22))</f>
        <v/>
      </c>
      <c r="AJ22">
        <f>IF($U22="",$AI22,IF($AI22="",$U22,$AI22&amp;", "&amp;$U22))</f>
        <v/>
      </c>
    </row>
    <row r="23">
      <c r="A23">
        <f>SETUP!$C42</f>
        <v/>
      </c>
      <c r="B23">
        <f>IF(SETUP!$C42="","",SETUP!$B42&amp;"|"&amp;SETUP!$E42)</f>
        <v/>
      </c>
      <c r="C23">
        <f>IF(SETUP!$C42="","",SETUP!$B42&amp;"#"&amp;SUMPRODUCT((SETUP!$B$21:$B42=SETUP!$B42)*(SETUP!$C$21:$C42&lt;&gt;"")))</f>
        <v/>
      </c>
      <c r="E23">
        <f>IF('Job Catalog'!$C31="","",'Job Catalog'!$I31)</f>
        <v/>
      </c>
      <c r="F23">
        <f>IF('Job Catalog'!$C31="",0,IF(AND(OR('Job Matrix'!$C$4="All",'Job Catalog'!$D31='Job Matrix'!$C$4),OR('Job Matrix'!$C$5="All",'Job Catalog'!$F31='Job Matrix'!$C$5)),1,0))</f>
        <v/>
      </c>
      <c r="G23">
        <f>IF($F23=0,"",COUNTIFS($E$2:$E23,$E23,$F$2:$F23,1))</f>
        <v/>
      </c>
      <c r="H23">
        <f>IF($G23="","",$E23&amp;"#"&amp;$G23)</f>
        <v/>
      </c>
      <c r="I23">
        <f>IF('Job Catalog'!$C31="","",'Job Catalog'!$C31)</f>
        <v/>
      </c>
      <c r="K23">
        <f>IF('Job Catalog'!$C31="","",MAX($K$1:K22)+1)</f>
        <v/>
      </c>
      <c r="L23">
        <f>IFERROR(INDEX('Job Catalog'!$B$10:$B$509,MATCH(ROW()-1,$K$2:$K$501,0)),"")</f>
        <v/>
      </c>
      <c r="N23">
        <f>IFERROR(INDEX($I$2:$I$501,MATCH($A23&amp;"#"&amp;1,$H$2:$H$501,0)),"")</f>
        <v/>
      </c>
      <c r="O23">
        <f>IFERROR(INDEX($I$2:$I$501,MATCH($A23&amp;"#"&amp;2,$H$2:$H$501,0)),"")</f>
        <v/>
      </c>
      <c r="P23">
        <f>IFERROR(INDEX($I$2:$I$501,MATCH($A23&amp;"#"&amp;3,$H$2:$H$501,0)),"")</f>
        <v/>
      </c>
      <c r="Q23">
        <f>IFERROR(INDEX($I$2:$I$501,MATCH($A23&amp;"#"&amp;4,$H$2:$H$501,0)),"")</f>
        <v/>
      </c>
      <c r="R23">
        <f>IFERROR(INDEX($I$2:$I$501,MATCH($A23&amp;"#"&amp;5,$H$2:$H$501,0)),"")</f>
        <v/>
      </c>
      <c r="S23">
        <f>IFERROR(INDEX($I$2:$I$501,MATCH($A23&amp;"#"&amp;6,$H$2:$H$501,0)),"")</f>
        <v/>
      </c>
      <c r="T23">
        <f>IFERROR(INDEX($I$2:$I$501,MATCH($A23&amp;"#"&amp;7,$H$2:$H$501,0)),"")</f>
        <v/>
      </c>
      <c r="U23">
        <f>IFERROR(INDEX($I$2:$I$501,MATCH($A23&amp;"#"&amp;8,$H$2:$H$501,0)),"")</f>
        <v/>
      </c>
      <c r="V23">
        <f>IF($A23="","",IF(COUNTIFS($E$2:$E$501,$A23,$F$2:$F$501,1)&gt;8," (+"&amp;(COUNTIFS($E$2:$E$501,$A23,$F$2:$F$501,1)-8)&amp;" more)",""))</f>
        <v/>
      </c>
      <c r="W23">
        <f>IF($A23="","",$AJ23&amp;$V23)</f>
        <v/>
      </c>
      <c r="X23">
        <f>SETUP!$C169</f>
        <v/>
      </c>
      <c r="Y23">
        <f>IF(SETUP!$C169="","",SETUP!$B169&amp;"#"&amp;SUMPRODUCT((SETUP!$B$148:$B169=SETUP!$B169)*(SETUP!$C$148:$C169&lt;&gt;"")))</f>
        <v/>
      </c>
      <c r="AA23">
        <f>IF(SETUP!$B140="","",SETUP!$B140)</f>
        <v/>
      </c>
      <c r="AB23">
        <f>IF(SETUP!$C168="","",SETUP!$C168)</f>
        <v/>
      </c>
      <c r="AC23">
        <f>IF($N23="","",$N23)</f>
        <v/>
      </c>
      <c r="AD23">
        <f>IF($O23="",$AC23,IF($AC23="",$O23,$AC23&amp;", "&amp;$O23))</f>
        <v/>
      </c>
      <c r="AE23">
        <f>IF($P23="",$AD23,IF($AD23="",$P23,$AD23&amp;", "&amp;$P23))</f>
        <v/>
      </c>
      <c r="AF23">
        <f>IF($Q23="",$AE23,IF($AE23="",$Q23,$AE23&amp;", "&amp;$Q23))</f>
        <v/>
      </c>
      <c r="AG23">
        <f>IF($R23="",$AF23,IF($AF23="",$R23,$AF23&amp;", "&amp;$R23))</f>
        <v/>
      </c>
      <c r="AH23">
        <f>IF($S23="",$AG23,IF($AG23="",$S23,$AG23&amp;", "&amp;$S23))</f>
        <v/>
      </c>
      <c r="AI23">
        <f>IF($T23="",$AH23,IF($AH23="",$T23,$AH23&amp;", "&amp;$T23))</f>
        <v/>
      </c>
      <c r="AJ23">
        <f>IF($U23="",$AI23,IF($AI23="",$U23,$AI23&amp;", "&amp;$U23))</f>
        <v/>
      </c>
    </row>
    <row r="24">
      <c r="A24">
        <f>SETUP!$C43</f>
        <v/>
      </c>
      <c r="B24">
        <f>IF(SETUP!$C43="","",SETUP!$B43&amp;"|"&amp;SETUP!$E43)</f>
        <v/>
      </c>
      <c r="C24">
        <f>IF(SETUP!$C43="","",SETUP!$B43&amp;"#"&amp;SUMPRODUCT((SETUP!$B$21:$B43=SETUP!$B43)*(SETUP!$C$21:$C43&lt;&gt;"")))</f>
        <v/>
      </c>
      <c r="E24">
        <f>IF('Job Catalog'!$C32="","",'Job Catalog'!$I32)</f>
        <v/>
      </c>
      <c r="F24">
        <f>IF('Job Catalog'!$C32="",0,IF(AND(OR('Job Matrix'!$C$4="All",'Job Catalog'!$D32='Job Matrix'!$C$4),OR('Job Matrix'!$C$5="All",'Job Catalog'!$F32='Job Matrix'!$C$5)),1,0))</f>
        <v/>
      </c>
      <c r="G24">
        <f>IF($F24=0,"",COUNTIFS($E$2:$E24,$E24,$F$2:$F24,1))</f>
        <v/>
      </c>
      <c r="H24">
        <f>IF($G24="","",$E24&amp;"#"&amp;$G24)</f>
        <v/>
      </c>
      <c r="I24">
        <f>IF('Job Catalog'!$C32="","",'Job Catalog'!$C32)</f>
        <v/>
      </c>
      <c r="K24">
        <f>IF('Job Catalog'!$C32="","",MAX($K$1:K23)+1)</f>
        <v/>
      </c>
      <c r="L24">
        <f>IFERROR(INDEX('Job Catalog'!$B$10:$B$509,MATCH(ROW()-1,$K$2:$K$501,0)),"")</f>
        <v/>
      </c>
      <c r="N24">
        <f>IFERROR(INDEX($I$2:$I$501,MATCH($A24&amp;"#"&amp;1,$H$2:$H$501,0)),"")</f>
        <v/>
      </c>
      <c r="O24">
        <f>IFERROR(INDEX($I$2:$I$501,MATCH($A24&amp;"#"&amp;2,$H$2:$H$501,0)),"")</f>
        <v/>
      </c>
      <c r="P24">
        <f>IFERROR(INDEX($I$2:$I$501,MATCH($A24&amp;"#"&amp;3,$H$2:$H$501,0)),"")</f>
        <v/>
      </c>
      <c r="Q24">
        <f>IFERROR(INDEX($I$2:$I$501,MATCH($A24&amp;"#"&amp;4,$H$2:$H$501,0)),"")</f>
        <v/>
      </c>
      <c r="R24">
        <f>IFERROR(INDEX($I$2:$I$501,MATCH($A24&amp;"#"&amp;5,$H$2:$H$501,0)),"")</f>
        <v/>
      </c>
      <c r="S24">
        <f>IFERROR(INDEX($I$2:$I$501,MATCH($A24&amp;"#"&amp;6,$H$2:$H$501,0)),"")</f>
        <v/>
      </c>
      <c r="T24">
        <f>IFERROR(INDEX($I$2:$I$501,MATCH($A24&amp;"#"&amp;7,$H$2:$H$501,0)),"")</f>
        <v/>
      </c>
      <c r="U24">
        <f>IFERROR(INDEX($I$2:$I$501,MATCH($A24&amp;"#"&amp;8,$H$2:$H$501,0)),"")</f>
        <v/>
      </c>
      <c r="V24">
        <f>IF($A24="","",IF(COUNTIFS($E$2:$E$501,$A24,$F$2:$F$501,1)&gt;8," (+"&amp;(COUNTIFS($E$2:$E$501,$A24,$F$2:$F$501,1)-8)&amp;" more)",""))</f>
        <v/>
      </c>
      <c r="W24">
        <f>IF($A24="","",$AJ24&amp;$V24)</f>
        <v/>
      </c>
      <c r="X24">
        <f>SETUP!$C170</f>
        <v/>
      </c>
      <c r="Y24">
        <f>IF(SETUP!$C170="","",SETUP!$B170&amp;"#"&amp;SUMPRODUCT((SETUP!$B$148:$B170=SETUP!$B170)*(SETUP!$C$148:$C170&lt;&gt;"")))</f>
        <v/>
      </c>
      <c r="AA24">
        <f>IF(SETUP!$B141="","",SETUP!$B141)</f>
        <v/>
      </c>
      <c r="AB24">
        <f>IF(SETUP!$C169="","",SETUP!$C169)</f>
        <v/>
      </c>
      <c r="AC24">
        <f>IF($N24="","",$N24)</f>
        <v/>
      </c>
      <c r="AD24">
        <f>IF($O24="",$AC24,IF($AC24="",$O24,$AC24&amp;", "&amp;$O24))</f>
        <v/>
      </c>
      <c r="AE24">
        <f>IF($P24="",$AD24,IF($AD24="",$P24,$AD24&amp;", "&amp;$P24))</f>
        <v/>
      </c>
      <c r="AF24">
        <f>IF($Q24="",$AE24,IF($AE24="",$Q24,$AE24&amp;", "&amp;$Q24))</f>
        <v/>
      </c>
      <c r="AG24">
        <f>IF($R24="",$AF24,IF($AF24="",$R24,$AF24&amp;", "&amp;$R24))</f>
        <v/>
      </c>
      <c r="AH24">
        <f>IF($S24="",$AG24,IF($AG24="",$S24,$AG24&amp;", "&amp;$S24))</f>
        <v/>
      </c>
      <c r="AI24">
        <f>IF($T24="",$AH24,IF($AH24="",$T24,$AH24&amp;", "&amp;$T24))</f>
        <v/>
      </c>
      <c r="AJ24">
        <f>IF($U24="",$AI24,IF($AI24="",$U24,$AI24&amp;", "&amp;$U24))</f>
        <v/>
      </c>
    </row>
    <row r="25">
      <c r="A25">
        <f>SETUP!$C44</f>
        <v/>
      </c>
      <c r="B25">
        <f>IF(SETUP!$C44="","",SETUP!$B44&amp;"|"&amp;SETUP!$E44)</f>
        <v/>
      </c>
      <c r="C25">
        <f>IF(SETUP!$C44="","",SETUP!$B44&amp;"#"&amp;SUMPRODUCT((SETUP!$B$21:$B44=SETUP!$B44)*(SETUP!$C$21:$C44&lt;&gt;"")))</f>
        <v/>
      </c>
      <c r="E25">
        <f>IF('Job Catalog'!$C33="","",'Job Catalog'!$I33)</f>
        <v/>
      </c>
      <c r="F25">
        <f>IF('Job Catalog'!$C33="",0,IF(AND(OR('Job Matrix'!$C$4="All",'Job Catalog'!$D33='Job Matrix'!$C$4),OR('Job Matrix'!$C$5="All",'Job Catalog'!$F33='Job Matrix'!$C$5)),1,0))</f>
        <v/>
      </c>
      <c r="G25">
        <f>IF($F25=0,"",COUNTIFS($E$2:$E25,$E25,$F$2:$F25,1))</f>
        <v/>
      </c>
      <c r="H25">
        <f>IF($G25="","",$E25&amp;"#"&amp;$G25)</f>
        <v/>
      </c>
      <c r="I25">
        <f>IF('Job Catalog'!$C33="","",'Job Catalog'!$C33)</f>
        <v/>
      </c>
      <c r="K25">
        <f>IF('Job Catalog'!$C33="","",MAX($K$1:K24)+1)</f>
        <v/>
      </c>
      <c r="L25">
        <f>IFERROR(INDEX('Job Catalog'!$B$10:$B$509,MATCH(ROW()-1,$K$2:$K$501,0)),"")</f>
        <v/>
      </c>
      <c r="N25">
        <f>IFERROR(INDEX($I$2:$I$501,MATCH($A25&amp;"#"&amp;1,$H$2:$H$501,0)),"")</f>
        <v/>
      </c>
      <c r="O25">
        <f>IFERROR(INDEX($I$2:$I$501,MATCH($A25&amp;"#"&amp;2,$H$2:$H$501,0)),"")</f>
        <v/>
      </c>
      <c r="P25">
        <f>IFERROR(INDEX($I$2:$I$501,MATCH($A25&amp;"#"&amp;3,$H$2:$H$501,0)),"")</f>
        <v/>
      </c>
      <c r="Q25">
        <f>IFERROR(INDEX($I$2:$I$501,MATCH($A25&amp;"#"&amp;4,$H$2:$H$501,0)),"")</f>
        <v/>
      </c>
      <c r="R25">
        <f>IFERROR(INDEX($I$2:$I$501,MATCH($A25&amp;"#"&amp;5,$H$2:$H$501,0)),"")</f>
        <v/>
      </c>
      <c r="S25">
        <f>IFERROR(INDEX($I$2:$I$501,MATCH($A25&amp;"#"&amp;6,$H$2:$H$501,0)),"")</f>
        <v/>
      </c>
      <c r="T25">
        <f>IFERROR(INDEX($I$2:$I$501,MATCH($A25&amp;"#"&amp;7,$H$2:$H$501,0)),"")</f>
        <v/>
      </c>
      <c r="U25">
        <f>IFERROR(INDEX($I$2:$I$501,MATCH($A25&amp;"#"&amp;8,$H$2:$H$501,0)),"")</f>
        <v/>
      </c>
      <c r="V25">
        <f>IF($A25="","",IF(COUNTIFS($E$2:$E$501,$A25,$F$2:$F$501,1)&gt;8," (+"&amp;(COUNTIFS($E$2:$E$501,$A25,$F$2:$F$501,1)-8)&amp;" more)",""))</f>
        <v/>
      </c>
      <c r="W25">
        <f>IF($A25="","",$AJ25&amp;$V25)</f>
        <v/>
      </c>
      <c r="X25">
        <f>SETUP!$C171</f>
        <v/>
      </c>
      <c r="Y25">
        <f>IF(SETUP!$C171="","",SETUP!$B171&amp;"#"&amp;SUMPRODUCT((SETUP!$B$148:$B171=SETUP!$B171)*(SETUP!$C$148:$C171&lt;&gt;"")))</f>
        <v/>
      </c>
      <c r="AA25">
        <f>IF(SETUP!$B142="","",SETUP!$B142)</f>
        <v/>
      </c>
      <c r="AB25">
        <f>IF(SETUP!$C170="","",SETUP!$C170)</f>
        <v/>
      </c>
      <c r="AC25">
        <f>IF($N25="","",$N25)</f>
        <v/>
      </c>
      <c r="AD25">
        <f>IF($O25="",$AC25,IF($AC25="",$O25,$AC25&amp;", "&amp;$O25))</f>
        <v/>
      </c>
      <c r="AE25">
        <f>IF($P25="",$AD25,IF($AD25="",$P25,$AD25&amp;", "&amp;$P25))</f>
        <v/>
      </c>
      <c r="AF25">
        <f>IF($Q25="",$AE25,IF($AE25="",$Q25,$AE25&amp;", "&amp;$Q25))</f>
        <v/>
      </c>
      <c r="AG25">
        <f>IF($R25="",$AF25,IF($AF25="",$R25,$AF25&amp;", "&amp;$R25))</f>
        <v/>
      </c>
      <c r="AH25">
        <f>IF($S25="",$AG25,IF($AG25="",$S25,$AG25&amp;", "&amp;$S25))</f>
        <v/>
      </c>
      <c r="AI25">
        <f>IF($T25="",$AH25,IF($AH25="",$T25,$AH25&amp;", "&amp;$T25))</f>
        <v/>
      </c>
      <c r="AJ25">
        <f>IF($U25="",$AI25,IF($AI25="",$U25,$AI25&amp;", "&amp;$U25))</f>
        <v/>
      </c>
    </row>
    <row r="26">
      <c r="A26">
        <f>SETUP!$C45</f>
        <v/>
      </c>
      <c r="B26">
        <f>IF(SETUP!$C45="","",SETUP!$B45&amp;"|"&amp;SETUP!$E45)</f>
        <v/>
      </c>
      <c r="C26">
        <f>IF(SETUP!$C45="","",SETUP!$B45&amp;"#"&amp;SUMPRODUCT((SETUP!$B$21:$B45=SETUP!$B45)*(SETUP!$C$21:$C45&lt;&gt;"")))</f>
        <v/>
      </c>
      <c r="E26">
        <f>IF('Job Catalog'!$C34="","",'Job Catalog'!$I34)</f>
        <v/>
      </c>
      <c r="F26">
        <f>IF('Job Catalog'!$C34="",0,IF(AND(OR('Job Matrix'!$C$4="All",'Job Catalog'!$D34='Job Matrix'!$C$4),OR('Job Matrix'!$C$5="All",'Job Catalog'!$F34='Job Matrix'!$C$5)),1,0))</f>
        <v/>
      </c>
      <c r="G26">
        <f>IF($F26=0,"",COUNTIFS($E$2:$E26,$E26,$F$2:$F26,1))</f>
        <v/>
      </c>
      <c r="H26">
        <f>IF($G26="","",$E26&amp;"#"&amp;$G26)</f>
        <v/>
      </c>
      <c r="I26">
        <f>IF('Job Catalog'!$C34="","",'Job Catalog'!$C34)</f>
        <v/>
      </c>
      <c r="K26">
        <f>IF('Job Catalog'!$C34="","",MAX($K$1:K25)+1)</f>
        <v/>
      </c>
      <c r="L26">
        <f>IFERROR(INDEX('Job Catalog'!$B$10:$B$509,MATCH(ROW()-1,$K$2:$K$501,0)),"")</f>
        <v/>
      </c>
      <c r="N26">
        <f>IFERROR(INDEX($I$2:$I$501,MATCH($A26&amp;"#"&amp;1,$H$2:$H$501,0)),"")</f>
        <v/>
      </c>
      <c r="O26">
        <f>IFERROR(INDEX($I$2:$I$501,MATCH($A26&amp;"#"&amp;2,$H$2:$H$501,0)),"")</f>
        <v/>
      </c>
      <c r="P26">
        <f>IFERROR(INDEX($I$2:$I$501,MATCH($A26&amp;"#"&amp;3,$H$2:$H$501,0)),"")</f>
        <v/>
      </c>
      <c r="Q26">
        <f>IFERROR(INDEX($I$2:$I$501,MATCH($A26&amp;"#"&amp;4,$H$2:$H$501,0)),"")</f>
        <v/>
      </c>
      <c r="R26">
        <f>IFERROR(INDEX($I$2:$I$501,MATCH($A26&amp;"#"&amp;5,$H$2:$H$501,0)),"")</f>
        <v/>
      </c>
      <c r="S26">
        <f>IFERROR(INDEX($I$2:$I$501,MATCH($A26&amp;"#"&amp;6,$H$2:$H$501,0)),"")</f>
        <v/>
      </c>
      <c r="T26">
        <f>IFERROR(INDEX($I$2:$I$501,MATCH($A26&amp;"#"&amp;7,$H$2:$H$501,0)),"")</f>
        <v/>
      </c>
      <c r="U26">
        <f>IFERROR(INDEX($I$2:$I$501,MATCH($A26&amp;"#"&amp;8,$H$2:$H$501,0)),"")</f>
        <v/>
      </c>
      <c r="V26">
        <f>IF($A26="","",IF(COUNTIFS($E$2:$E$501,$A26,$F$2:$F$501,1)&gt;8," (+"&amp;(COUNTIFS($E$2:$E$501,$A26,$F$2:$F$501,1)-8)&amp;" more)",""))</f>
        <v/>
      </c>
      <c r="W26">
        <f>IF($A26="","",$AJ26&amp;$V26)</f>
        <v/>
      </c>
      <c r="X26">
        <f>SETUP!$C172</f>
        <v/>
      </c>
      <c r="Y26">
        <f>IF(SETUP!$C172="","",SETUP!$B172&amp;"#"&amp;SUMPRODUCT((SETUP!$B$148:$B172=SETUP!$B172)*(SETUP!$C$148:$C172&lt;&gt;"")))</f>
        <v/>
      </c>
      <c r="AA26">
        <f>IF(SETUP!$B143="","",SETUP!$B143)</f>
        <v/>
      </c>
      <c r="AB26">
        <f>IF(SETUP!$C171="","",SETUP!$C171)</f>
        <v/>
      </c>
      <c r="AC26">
        <f>IF($N26="","",$N26)</f>
        <v/>
      </c>
      <c r="AD26">
        <f>IF($O26="",$AC26,IF($AC26="",$O26,$AC26&amp;", "&amp;$O26))</f>
        <v/>
      </c>
      <c r="AE26">
        <f>IF($P26="",$AD26,IF($AD26="",$P26,$AD26&amp;", "&amp;$P26))</f>
        <v/>
      </c>
      <c r="AF26">
        <f>IF($Q26="",$AE26,IF($AE26="",$Q26,$AE26&amp;", "&amp;$Q26))</f>
        <v/>
      </c>
      <c r="AG26">
        <f>IF($R26="",$AF26,IF($AF26="",$R26,$AF26&amp;", "&amp;$R26))</f>
        <v/>
      </c>
      <c r="AH26">
        <f>IF($S26="",$AG26,IF($AG26="",$S26,$AG26&amp;", "&amp;$S26))</f>
        <v/>
      </c>
      <c r="AI26">
        <f>IF($T26="",$AH26,IF($AH26="",$T26,$AH26&amp;", "&amp;$T26))</f>
        <v/>
      </c>
      <c r="AJ26">
        <f>IF($U26="",$AI26,IF($AI26="",$U26,$AI26&amp;", "&amp;$U26))</f>
        <v/>
      </c>
    </row>
    <row r="27">
      <c r="A27">
        <f>SETUP!$C46</f>
        <v/>
      </c>
      <c r="B27">
        <f>IF(SETUP!$C46="","",SETUP!$B46&amp;"|"&amp;SETUP!$E46)</f>
        <v/>
      </c>
      <c r="C27">
        <f>IF(SETUP!$C46="","",SETUP!$B46&amp;"#"&amp;SUMPRODUCT((SETUP!$B$21:$B46=SETUP!$B46)*(SETUP!$C$21:$C46&lt;&gt;"")))</f>
        <v/>
      </c>
      <c r="E27">
        <f>IF('Job Catalog'!$C35="","",'Job Catalog'!$I35)</f>
        <v/>
      </c>
      <c r="F27">
        <f>IF('Job Catalog'!$C35="",0,IF(AND(OR('Job Matrix'!$C$4="All",'Job Catalog'!$D35='Job Matrix'!$C$4),OR('Job Matrix'!$C$5="All",'Job Catalog'!$F35='Job Matrix'!$C$5)),1,0))</f>
        <v/>
      </c>
      <c r="G27">
        <f>IF($F27=0,"",COUNTIFS($E$2:$E27,$E27,$F$2:$F27,1))</f>
        <v/>
      </c>
      <c r="H27">
        <f>IF($G27="","",$E27&amp;"#"&amp;$G27)</f>
        <v/>
      </c>
      <c r="I27">
        <f>IF('Job Catalog'!$C35="","",'Job Catalog'!$C35)</f>
        <v/>
      </c>
      <c r="K27">
        <f>IF('Job Catalog'!$C35="","",MAX($K$1:K26)+1)</f>
        <v/>
      </c>
      <c r="L27">
        <f>IFERROR(INDEX('Job Catalog'!$B$10:$B$509,MATCH(ROW()-1,$K$2:$K$501,0)),"")</f>
        <v/>
      </c>
      <c r="N27">
        <f>IFERROR(INDEX($I$2:$I$501,MATCH($A27&amp;"#"&amp;1,$H$2:$H$501,0)),"")</f>
        <v/>
      </c>
      <c r="O27">
        <f>IFERROR(INDEX($I$2:$I$501,MATCH($A27&amp;"#"&amp;2,$H$2:$H$501,0)),"")</f>
        <v/>
      </c>
      <c r="P27">
        <f>IFERROR(INDEX($I$2:$I$501,MATCH($A27&amp;"#"&amp;3,$H$2:$H$501,0)),"")</f>
        <v/>
      </c>
      <c r="Q27">
        <f>IFERROR(INDEX($I$2:$I$501,MATCH($A27&amp;"#"&amp;4,$H$2:$H$501,0)),"")</f>
        <v/>
      </c>
      <c r="R27">
        <f>IFERROR(INDEX($I$2:$I$501,MATCH($A27&amp;"#"&amp;5,$H$2:$H$501,0)),"")</f>
        <v/>
      </c>
      <c r="S27">
        <f>IFERROR(INDEX($I$2:$I$501,MATCH($A27&amp;"#"&amp;6,$H$2:$H$501,0)),"")</f>
        <v/>
      </c>
      <c r="T27">
        <f>IFERROR(INDEX($I$2:$I$501,MATCH($A27&amp;"#"&amp;7,$H$2:$H$501,0)),"")</f>
        <v/>
      </c>
      <c r="U27">
        <f>IFERROR(INDEX($I$2:$I$501,MATCH($A27&amp;"#"&amp;8,$H$2:$H$501,0)),"")</f>
        <v/>
      </c>
      <c r="V27">
        <f>IF($A27="","",IF(COUNTIFS($E$2:$E$501,$A27,$F$2:$F$501,1)&gt;8," (+"&amp;(COUNTIFS($E$2:$E$501,$A27,$F$2:$F$501,1)-8)&amp;" more)",""))</f>
        <v/>
      </c>
      <c r="W27">
        <f>IF($A27="","",$AJ27&amp;$V27)</f>
        <v/>
      </c>
      <c r="X27">
        <f>SETUP!$C173</f>
        <v/>
      </c>
      <c r="Y27">
        <f>IF(SETUP!$C173="","",SETUP!$B173&amp;"#"&amp;SUMPRODUCT((SETUP!$B$148:$B173=SETUP!$B173)*(SETUP!$C$148:$C173&lt;&gt;"")))</f>
        <v/>
      </c>
      <c r="AA27">
        <f>IF(SETUP!$B144="","",SETUP!$B144)</f>
        <v/>
      </c>
      <c r="AB27">
        <f>IF(SETUP!$C172="","",SETUP!$C172)</f>
        <v/>
      </c>
      <c r="AC27">
        <f>IF($N27="","",$N27)</f>
        <v/>
      </c>
      <c r="AD27">
        <f>IF($O27="",$AC27,IF($AC27="",$O27,$AC27&amp;", "&amp;$O27))</f>
        <v/>
      </c>
      <c r="AE27">
        <f>IF($P27="",$AD27,IF($AD27="",$P27,$AD27&amp;", "&amp;$P27))</f>
        <v/>
      </c>
      <c r="AF27">
        <f>IF($Q27="",$AE27,IF($AE27="",$Q27,$AE27&amp;", "&amp;$Q27))</f>
        <v/>
      </c>
      <c r="AG27">
        <f>IF($R27="",$AF27,IF($AF27="",$R27,$AF27&amp;", "&amp;$R27))</f>
        <v/>
      </c>
      <c r="AH27">
        <f>IF($S27="",$AG27,IF($AG27="",$S27,$AG27&amp;", "&amp;$S27))</f>
        <v/>
      </c>
      <c r="AI27">
        <f>IF($T27="",$AH27,IF($AH27="",$T27,$AH27&amp;", "&amp;$T27))</f>
        <v/>
      </c>
      <c r="AJ27">
        <f>IF($U27="",$AI27,IF($AI27="",$U27,$AI27&amp;", "&amp;$U27))</f>
        <v/>
      </c>
    </row>
    <row r="28">
      <c r="A28">
        <f>SETUP!$C47</f>
        <v/>
      </c>
      <c r="B28">
        <f>IF(SETUP!$C47="","",SETUP!$B47&amp;"|"&amp;SETUP!$E47)</f>
        <v/>
      </c>
      <c r="C28">
        <f>IF(SETUP!$C47="","",SETUP!$B47&amp;"#"&amp;SUMPRODUCT((SETUP!$B$21:$B47=SETUP!$B47)*(SETUP!$C$21:$C47&lt;&gt;"")))</f>
        <v/>
      </c>
      <c r="E28">
        <f>IF('Job Catalog'!$C36="","",'Job Catalog'!$I36)</f>
        <v/>
      </c>
      <c r="F28">
        <f>IF('Job Catalog'!$C36="",0,IF(AND(OR('Job Matrix'!$C$4="All",'Job Catalog'!$D36='Job Matrix'!$C$4),OR('Job Matrix'!$C$5="All",'Job Catalog'!$F36='Job Matrix'!$C$5)),1,0))</f>
        <v/>
      </c>
      <c r="G28">
        <f>IF($F28=0,"",COUNTIFS($E$2:$E28,$E28,$F$2:$F28,1))</f>
        <v/>
      </c>
      <c r="H28">
        <f>IF($G28="","",$E28&amp;"#"&amp;$G28)</f>
        <v/>
      </c>
      <c r="I28">
        <f>IF('Job Catalog'!$C36="","",'Job Catalog'!$C36)</f>
        <v/>
      </c>
      <c r="K28">
        <f>IF('Job Catalog'!$C36="","",MAX($K$1:K27)+1)</f>
        <v/>
      </c>
      <c r="L28">
        <f>IFERROR(INDEX('Job Catalog'!$B$10:$B$509,MATCH(ROW()-1,$K$2:$K$501,0)),"")</f>
        <v/>
      </c>
      <c r="N28">
        <f>IFERROR(INDEX($I$2:$I$501,MATCH($A28&amp;"#"&amp;1,$H$2:$H$501,0)),"")</f>
        <v/>
      </c>
      <c r="O28">
        <f>IFERROR(INDEX($I$2:$I$501,MATCH($A28&amp;"#"&amp;2,$H$2:$H$501,0)),"")</f>
        <v/>
      </c>
      <c r="P28">
        <f>IFERROR(INDEX($I$2:$I$501,MATCH($A28&amp;"#"&amp;3,$H$2:$H$501,0)),"")</f>
        <v/>
      </c>
      <c r="Q28">
        <f>IFERROR(INDEX($I$2:$I$501,MATCH($A28&amp;"#"&amp;4,$H$2:$H$501,0)),"")</f>
        <v/>
      </c>
      <c r="R28">
        <f>IFERROR(INDEX($I$2:$I$501,MATCH($A28&amp;"#"&amp;5,$H$2:$H$501,0)),"")</f>
        <v/>
      </c>
      <c r="S28">
        <f>IFERROR(INDEX($I$2:$I$501,MATCH($A28&amp;"#"&amp;6,$H$2:$H$501,0)),"")</f>
        <v/>
      </c>
      <c r="T28">
        <f>IFERROR(INDEX($I$2:$I$501,MATCH($A28&amp;"#"&amp;7,$H$2:$H$501,0)),"")</f>
        <v/>
      </c>
      <c r="U28">
        <f>IFERROR(INDEX($I$2:$I$501,MATCH($A28&amp;"#"&amp;8,$H$2:$H$501,0)),"")</f>
        <v/>
      </c>
      <c r="V28">
        <f>IF($A28="","",IF(COUNTIFS($E$2:$E$501,$A28,$F$2:$F$501,1)&gt;8," (+"&amp;(COUNTIFS($E$2:$E$501,$A28,$F$2:$F$501,1)-8)&amp;" more)",""))</f>
        <v/>
      </c>
      <c r="W28">
        <f>IF($A28="","",$AJ28&amp;$V28)</f>
        <v/>
      </c>
      <c r="X28">
        <f>SETUP!$C174</f>
        <v/>
      </c>
      <c r="Y28">
        <f>IF(SETUP!$C174="","",SETUP!$B174&amp;"#"&amp;SUMPRODUCT((SETUP!$B$148:$B174=SETUP!$B174)*(SETUP!$C$148:$C174&lt;&gt;"")))</f>
        <v/>
      </c>
      <c r="AB28">
        <f>IF(SETUP!$C173="","",SETUP!$C173)</f>
        <v/>
      </c>
      <c r="AC28">
        <f>IF($N28="","",$N28)</f>
        <v/>
      </c>
      <c r="AD28">
        <f>IF($O28="",$AC28,IF($AC28="",$O28,$AC28&amp;", "&amp;$O28))</f>
        <v/>
      </c>
      <c r="AE28">
        <f>IF($P28="",$AD28,IF($AD28="",$P28,$AD28&amp;", "&amp;$P28))</f>
        <v/>
      </c>
      <c r="AF28">
        <f>IF($Q28="",$AE28,IF($AE28="",$Q28,$AE28&amp;", "&amp;$Q28))</f>
        <v/>
      </c>
      <c r="AG28">
        <f>IF($R28="",$AF28,IF($AF28="",$R28,$AF28&amp;", "&amp;$R28))</f>
        <v/>
      </c>
      <c r="AH28">
        <f>IF($S28="",$AG28,IF($AG28="",$S28,$AG28&amp;", "&amp;$S28))</f>
        <v/>
      </c>
      <c r="AI28">
        <f>IF($T28="",$AH28,IF($AH28="",$T28,$AH28&amp;", "&amp;$T28))</f>
        <v/>
      </c>
      <c r="AJ28">
        <f>IF($U28="",$AI28,IF($AI28="",$U28,$AI28&amp;", "&amp;$U28))</f>
        <v/>
      </c>
    </row>
    <row r="29">
      <c r="A29">
        <f>SETUP!$C48</f>
        <v/>
      </c>
      <c r="B29">
        <f>IF(SETUP!$C48="","",SETUP!$B48&amp;"|"&amp;SETUP!$E48)</f>
        <v/>
      </c>
      <c r="C29">
        <f>IF(SETUP!$C48="","",SETUP!$B48&amp;"#"&amp;SUMPRODUCT((SETUP!$B$21:$B48=SETUP!$B48)*(SETUP!$C$21:$C48&lt;&gt;"")))</f>
        <v/>
      </c>
      <c r="E29">
        <f>IF('Job Catalog'!$C37="","",'Job Catalog'!$I37)</f>
        <v/>
      </c>
      <c r="F29">
        <f>IF('Job Catalog'!$C37="",0,IF(AND(OR('Job Matrix'!$C$4="All",'Job Catalog'!$D37='Job Matrix'!$C$4),OR('Job Matrix'!$C$5="All",'Job Catalog'!$F37='Job Matrix'!$C$5)),1,0))</f>
        <v/>
      </c>
      <c r="G29">
        <f>IF($F29=0,"",COUNTIFS($E$2:$E29,$E29,$F$2:$F29,1))</f>
        <v/>
      </c>
      <c r="H29">
        <f>IF($G29="","",$E29&amp;"#"&amp;$G29)</f>
        <v/>
      </c>
      <c r="I29">
        <f>IF('Job Catalog'!$C37="","",'Job Catalog'!$C37)</f>
        <v/>
      </c>
      <c r="K29">
        <f>IF('Job Catalog'!$C37="","",MAX($K$1:K28)+1)</f>
        <v/>
      </c>
      <c r="L29">
        <f>IFERROR(INDEX('Job Catalog'!$B$10:$B$509,MATCH(ROW()-1,$K$2:$K$501,0)),"")</f>
        <v/>
      </c>
      <c r="N29">
        <f>IFERROR(INDEX($I$2:$I$501,MATCH($A29&amp;"#"&amp;1,$H$2:$H$501,0)),"")</f>
        <v/>
      </c>
      <c r="O29">
        <f>IFERROR(INDEX($I$2:$I$501,MATCH($A29&amp;"#"&amp;2,$H$2:$H$501,0)),"")</f>
        <v/>
      </c>
      <c r="P29">
        <f>IFERROR(INDEX($I$2:$I$501,MATCH($A29&amp;"#"&amp;3,$H$2:$H$501,0)),"")</f>
        <v/>
      </c>
      <c r="Q29">
        <f>IFERROR(INDEX($I$2:$I$501,MATCH($A29&amp;"#"&amp;4,$H$2:$H$501,0)),"")</f>
        <v/>
      </c>
      <c r="R29">
        <f>IFERROR(INDEX($I$2:$I$501,MATCH($A29&amp;"#"&amp;5,$H$2:$H$501,0)),"")</f>
        <v/>
      </c>
      <c r="S29">
        <f>IFERROR(INDEX($I$2:$I$501,MATCH($A29&amp;"#"&amp;6,$H$2:$H$501,0)),"")</f>
        <v/>
      </c>
      <c r="T29">
        <f>IFERROR(INDEX($I$2:$I$501,MATCH($A29&amp;"#"&amp;7,$H$2:$H$501,0)),"")</f>
        <v/>
      </c>
      <c r="U29">
        <f>IFERROR(INDEX($I$2:$I$501,MATCH($A29&amp;"#"&amp;8,$H$2:$H$501,0)),"")</f>
        <v/>
      </c>
      <c r="V29">
        <f>IF($A29="","",IF(COUNTIFS($E$2:$E$501,$A29,$F$2:$F$501,1)&gt;8," (+"&amp;(COUNTIFS($E$2:$E$501,$A29,$F$2:$F$501,1)-8)&amp;" more)",""))</f>
        <v/>
      </c>
      <c r="W29">
        <f>IF($A29="","",$AJ29&amp;$V29)</f>
        <v/>
      </c>
      <c r="X29">
        <f>SETUP!$C175</f>
        <v/>
      </c>
      <c r="Y29">
        <f>IF(SETUP!$C175="","",SETUP!$B175&amp;"#"&amp;SUMPRODUCT((SETUP!$B$148:$B175=SETUP!$B175)*(SETUP!$C$148:$C175&lt;&gt;"")))</f>
        <v/>
      </c>
      <c r="AB29">
        <f>IF(SETUP!$C174="","",SETUP!$C174)</f>
        <v/>
      </c>
      <c r="AC29">
        <f>IF($N29="","",$N29)</f>
        <v/>
      </c>
      <c r="AD29">
        <f>IF($O29="",$AC29,IF($AC29="",$O29,$AC29&amp;", "&amp;$O29))</f>
        <v/>
      </c>
      <c r="AE29">
        <f>IF($P29="",$AD29,IF($AD29="",$P29,$AD29&amp;", "&amp;$P29))</f>
        <v/>
      </c>
      <c r="AF29">
        <f>IF($Q29="",$AE29,IF($AE29="",$Q29,$AE29&amp;", "&amp;$Q29))</f>
        <v/>
      </c>
      <c r="AG29">
        <f>IF($R29="",$AF29,IF($AF29="",$R29,$AF29&amp;", "&amp;$R29))</f>
        <v/>
      </c>
      <c r="AH29">
        <f>IF($S29="",$AG29,IF($AG29="",$S29,$AG29&amp;", "&amp;$S29))</f>
        <v/>
      </c>
      <c r="AI29">
        <f>IF($T29="",$AH29,IF($AH29="",$T29,$AH29&amp;", "&amp;$T29))</f>
        <v/>
      </c>
      <c r="AJ29">
        <f>IF($U29="",$AI29,IF($AI29="",$U29,$AI29&amp;", "&amp;$U29))</f>
        <v/>
      </c>
    </row>
    <row r="30">
      <c r="A30">
        <f>SETUP!$C49</f>
        <v/>
      </c>
      <c r="B30">
        <f>IF(SETUP!$C49="","",SETUP!$B49&amp;"|"&amp;SETUP!$E49)</f>
        <v/>
      </c>
      <c r="C30">
        <f>IF(SETUP!$C49="","",SETUP!$B49&amp;"#"&amp;SUMPRODUCT((SETUP!$B$21:$B49=SETUP!$B49)*(SETUP!$C$21:$C49&lt;&gt;"")))</f>
        <v/>
      </c>
      <c r="E30">
        <f>IF('Job Catalog'!$C38="","",'Job Catalog'!$I38)</f>
        <v/>
      </c>
      <c r="F30">
        <f>IF('Job Catalog'!$C38="",0,IF(AND(OR('Job Matrix'!$C$4="All",'Job Catalog'!$D38='Job Matrix'!$C$4),OR('Job Matrix'!$C$5="All",'Job Catalog'!$F38='Job Matrix'!$C$5)),1,0))</f>
        <v/>
      </c>
      <c r="G30">
        <f>IF($F30=0,"",COUNTIFS($E$2:$E30,$E30,$F$2:$F30,1))</f>
        <v/>
      </c>
      <c r="H30">
        <f>IF($G30="","",$E30&amp;"#"&amp;$G30)</f>
        <v/>
      </c>
      <c r="I30">
        <f>IF('Job Catalog'!$C38="","",'Job Catalog'!$C38)</f>
        <v/>
      </c>
      <c r="K30">
        <f>IF('Job Catalog'!$C38="","",MAX($K$1:K29)+1)</f>
        <v/>
      </c>
      <c r="L30">
        <f>IFERROR(INDEX('Job Catalog'!$B$10:$B$509,MATCH(ROW()-1,$K$2:$K$501,0)),"")</f>
        <v/>
      </c>
      <c r="N30">
        <f>IFERROR(INDEX($I$2:$I$501,MATCH($A30&amp;"#"&amp;1,$H$2:$H$501,0)),"")</f>
        <v/>
      </c>
      <c r="O30">
        <f>IFERROR(INDEX($I$2:$I$501,MATCH($A30&amp;"#"&amp;2,$H$2:$H$501,0)),"")</f>
        <v/>
      </c>
      <c r="P30">
        <f>IFERROR(INDEX($I$2:$I$501,MATCH($A30&amp;"#"&amp;3,$H$2:$H$501,0)),"")</f>
        <v/>
      </c>
      <c r="Q30">
        <f>IFERROR(INDEX($I$2:$I$501,MATCH($A30&amp;"#"&amp;4,$H$2:$H$501,0)),"")</f>
        <v/>
      </c>
      <c r="R30">
        <f>IFERROR(INDEX($I$2:$I$501,MATCH($A30&amp;"#"&amp;5,$H$2:$H$501,0)),"")</f>
        <v/>
      </c>
      <c r="S30">
        <f>IFERROR(INDEX($I$2:$I$501,MATCH($A30&amp;"#"&amp;6,$H$2:$H$501,0)),"")</f>
        <v/>
      </c>
      <c r="T30">
        <f>IFERROR(INDEX($I$2:$I$501,MATCH($A30&amp;"#"&amp;7,$H$2:$H$501,0)),"")</f>
        <v/>
      </c>
      <c r="U30">
        <f>IFERROR(INDEX($I$2:$I$501,MATCH($A30&amp;"#"&amp;8,$H$2:$H$501,0)),"")</f>
        <v/>
      </c>
      <c r="V30">
        <f>IF($A30="","",IF(COUNTIFS($E$2:$E$501,$A30,$F$2:$F$501,1)&gt;8," (+"&amp;(COUNTIFS($E$2:$E$501,$A30,$F$2:$F$501,1)-8)&amp;" more)",""))</f>
        <v/>
      </c>
      <c r="W30">
        <f>IF($A30="","",$AJ30&amp;$V30)</f>
        <v/>
      </c>
      <c r="X30">
        <f>SETUP!$C176</f>
        <v/>
      </c>
      <c r="Y30">
        <f>IF(SETUP!$C176="","",SETUP!$B176&amp;"#"&amp;SUMPRODUCT((SETUP!$B$148:$B176=SETUP!$B176)*(SETUP!$C$148:$C176&lt;&gt;"")))</f>
        <v/>
      </c>
      <c r="AB30">
        <f>IF(SETUP!$C175="","",SETUP!$C175)</f>
        <v/>
      </c>
      <c r="AC30">
        <f>IF($N30="","",$N30)</f>
        <v/>
      </c>
      <c r="AD30">
        <f>IF($O30="",$AC30,IF($AC30="",$O30,$AC30&amp;", "&amp;$O30))</f>
        <v/>
      </c>
      <c r="AE30">
        <f>IF($P30="",$AD30,IF($AD30="",$P30,$AD30&amp;", "&amp;$P30))</f>
        <v/>
      </c>
      <c r="AF30">
        <f>IF($Q30="",$AE30,IF($AE30="",$Q30,$AE30&amp;", "&amp;$Q30))</f>
        <v/>
      </c>
      <c r="AG30">
        <f>IF($R30="",$AF30,IF($AF30="",$R30,$AF30&amp;", "&amp;$R30))</f>
        <v/>
      </c>
      <c r="AH30">
        <f>IF($S30="",$AG30,IF($AG30="",$S30,$AG30&amp;", "&amp;$S30))</f>
        <v/>
      </c>
      <c r="AI30">
        <f>IF($T30="",$AH30,IF($AH30="",$T30,$AH30&amp;", "&amp;$T30))</f>
        <v/>
      </c>
      <c r="AJ30">
        <f>IF($U30="",$AI30,IF($AI30="",$U30,$AI30&amp;", "&amp;$U30))</f>
        <v/>
      </c>
    </row>
    <row r="31">
      <c r="A31">
        <f>SETUP!$C50</f>
        <v/>
      </c>
      <c r="B31">
        <f>IF(SETUP!$C50="","",SETUP!$B50&amp;"|"&amp;SETUP!$E50)</f>
        <v/>
      </c>
      <c r="C31">
        <f>IF(SETUP!$C50="","",SETUP!$B50&amp;"#"&amp;SUMPRODUCT((SETUP!$B$21:$B50=SETUP!$B50)*(SETUP!$C$21:$C50&lt;&gt;"")))</f>
        <v/>
      </c>
      <c r="E31">
        <f>IF('Job Catalog'!$C39="","",'Job Catalog'!$I39)</f>
        <v/>
      </c>
      <c r="F31">
        <f>IF('Job Catalog'!$C39="",0,IF(AND(OR('Job Matrix'!$C$4="All",'Job Catalog'!$D39='Job Matrix'!$C$4),OR('Job Matrix'!$C$5="All",'Job Catalog'!$F39='Job Matrix'!$C$5)),1,0))</f>
        <v/>
      </c>
      <c r="G31">
        <f>IF($F31=0,"",COUNTIFS($E$2:$E31,$E31,$F$2:$F31,1))</f>
        <v/>
      </c>
      <c r="H31">
        <f>IF($G31="","",$E31&amp;"#"&amp;$G31)</f>
        <v/>
      </c>
      <c r="I31">
        <f>IF('Job Catalog'!$C39="","",'Job Catalog'!$C39)</f>
        <v/>
      </c>
      <c r="K31">
        <f>IF('Job Catalog'!$C39="","",MAX($K$1:K30)+1)</f>
        <v/>
      </c>
      <c r="L31">
        <f>IFERROR(INDEX('Job Catalog'!$B$10:$B$509,MATCH(ROW()-1,$K$2:$K$501,0)),"")</f>
        <v/>
      </c>
      <c r="N31">
        <f>IFERROR(INDEX($I$2:$I$501,MATCH($A31&amp;"#"&amp;1,$H$2:$H$501,0)),"")</f>
        <v/>
      </c>
      <c r="O31">
        <f>IFERROR(INDEX($I$2:$I$501,MATCH($A31&amp;"#"&amp;2,$H$2:$H$501,0)),"")</f>
        <v/>
      </c>
      <c r="P31">
        <f>IFERROR(INDEX($I$2:$I$501,MATCH($A31&amp;"#"&amp;3,$H$2:$H$501,0)),"")</f>
        <v/>
      </c>
      <c r="Q31">
        <f>IFERROR(INDEX($I$2:$I$501,MATCH($A31&amp;"#"&amp;4,$H$2:$H$501,0)),"")</f>
        <v/>
      </c>
      <c r="R31">
        <f>IFERROR(INDEX($I$2:$I$501,MATCH($A31&amp;"#"&amp;5,$H$2:$H$501,0)),"")</f>
        <v/>
      </c>
      <c r="S31">
        <f>IFERROR(INDEX($I$2:$I$501,MATCH($A31&amp;"#"&amp;6,$H$2:$H$501,0)),"")</f>
        <v/>
      </c>
      <c r="T31">
        <f>IFERROR(INDEX($I$2:$I$501,MATCH($A31&amp;"#"&amp;7,$H$2:$H$501,0)),"")</f>
        <v/>
      </c>
      <c r="U31">
        <f>IFERROR(INDEX($I$2:$I$501,MATCH($A31&amp;"#"&amp;8,$H$2:$H$501,0)),"")</f>
        <v/>
      </c>
      <c r="V31">
        <f>IF($A31="","",IF(COUNTIFS($E$2:$E$501,$A31,$F$2:$F$501,1)&gt;8," (+"&amp;(COUNTIFS($E$2:$E$501,$A31,$F$2:$F$501,1)-8)&amp;" more)",""))</f>
        <v/>
      </c>
      <c r="W31">
        <f>IF($A31="","",$AJ31&amp;$V31)</f>
        <v/>
      </c>
      <c r="X31">
        <f>SETUP!$C177</f>
        <v/>
      </c>
      <c r="Y31">
        <f>IF(SETUP!$C177="","",SETUP!$B177&amp;"#"&amp;SUMPRODUCT((SETUP!$B$148:$B177=SETUP!$B177)*(SETUP!$C$148:$C177&lt;&gt;"")))</f>
        <v/>
      </c>
      <c r="AB31">
        <f>IF(SETUP!$C176="","",SETUP!$C176)</f>
        <v/>
      </c>
      <c r="AC31">
        <f>IF($N31="","",$N31)</f>
        <v/>
      </c>
      <c r="AD31">
        <f>IF($O31="",$AC31,IF($AC31="",$O31,$AC31&amp;", "&amp;$O31))</f>
        <v/>
      </c>
      <c r="AE31">
        <f>IF($P31="",$AD31,IF($AD31="",$P31,$AD31&amp;", "&amp;$P31))</f>
        <v/>
      </c>
      <c r="AF31">
        <f>IF($Q31="",$AE31,IF($AE31="",$Q31,$AE31&amp;", "&amp;$Q31))</f>
        <v/>
      </c>
      <c r="AG31">
        <f>IF($R31="",$AF31,IF($AF31="",$R31,$AF31&amp;", "&amp;$R31))</f>
        <v/>
      </c>
      <c r="AH31">
        <f>IF($S31="",$AG31,IF($AG31="",$S31,$AG31&amp;", "&amp;$S31))</f>
        <v/>
      </c>
      <c r="AI31">
        <f>IF($T31="",$AH31,IF($AH31="",$T31,$AH31&amp;", "&amp;$T31))</f>
        <v/>
      </c>
      <c r="AJ31">
        <f>IF($U31="",$AI31,IF($AI31="",$U31,$AI31&amp;", "&amp;$U31))</f>
        <v/>
      </c>
    </row>
    <row r="32">
      <c r="A32">
        <f>SETUP!$C51</f>
        <v/>
      </c>
      <c r="B32">
        <f>IF(SETUP!$C51="","",SETUP!$B51&amp;"|"&amp;SETUP!$E51)</f>
        <v/>
      </c>
      <c r="C32">
        <f>IF(SETUP!$C51="","",SETUP!$B51&amp;"#"&amp;SUMPRODUCT((SETUP!$B$21:$B51=SETUP!$B51)*(SETUP!$C$21:$C51&lt;&gt;"")))</f>
        <v/>
      </c>
      <c r="E32">
        <f>IF('Job Catalog'!$C40="","",'Job Catalog'!$I40)</f>
        <v/>
      </c>
      <c r="F32">
        <f>IF('Job Catalog'!$C40="",0,IF(AND(OR('Job Matrix'!$C$4="All",'Job Catalog'!$D40='Job Matrix'!$C$4),OR('Job Matrix'!$C$5="All",'Job Catalog'!$F40='Job Matrix'!$C$5)),1,0))</f>
        <v/>
      </c>
      <c r="G32">
        <f>IF($F32=0,"",COUNTIFS($E$2:$E32,$E32,$F$2:$F32,1))</f>
        <v/>
      </c>
      <c r="H32">
        <f>IF($G32="","",$E32&amp;"#"&amp;$G32)</f>
        <v/>
      </c>
      <c r="I32">
        <f>IF('Job Catalog'!$C40="","",'Job Catalog'!$C40)</f>
        <v/>
      </c>
      <c r="K32">
        <f>IF('Job Catalog'!$C40="","",MAX($K$1:K31)+1)</f>
        <v/>
      </c>
      <c r="L32">
        <f>IFERROR(INDEX('Job Catalog'!$B$10:$B$509,MATCH(ROW()-1,$K$2:$K$501,0)),"")</f>
        <v/>
      </c>
      <c r="N32">
        <f>IFERROR(INDEX($I$2:$I$501,MATCH($A32&amp;"#"&amp;1,$H$2:$H$501,0)),"")</f>
        <v/>
      </c>
      <c r="O32">
        <f>IFERROR(INDEX($I$2:$I$501,MATCH($A32&amp;"#"&amp;2,$H$2:$H$501,0)),"")</f>
        <v/>
      </c>
      <c r="P32">
        <f>IFERROR(INDEX($I$2:$I$501,MATCH($A32&amp;"#"&amp;3,$H$2:$H$501,0)),"")</f>
        <v/>
      </c>
      <c r="Q32">
        <f>IFERROR(INDEX($I$2:$I$501,MATCH($A32&amp;"#"&amp;4,$H$2:$H$501,0)),"")</f>
        <v/>
      </c>
      <c r="R32">
        <f>IFERROR(INDEX($I$2:$I$501,MATCH($A32&amp;"#"&amp;5,$H$2:$H$501,0)),"")</f>
        <v/>
      </c>
      <c r="S32">
        <f>IFERROR(INDEX($I$2:$I$501,MATCH($A32&amp;"#"&amp;6,$H$2:$H$501,0)),"")</f>
        <v/>
      </c>
      <c r="T32">
        <f>IFERROR(INDEX($I$2:$I$501,MATCH($A32&amp;"#"&amp;7,$H$2:$H$501,0)),"")</f>
        <v/>
      </c>
      <c r="U32">
        <f>IFERROR(INDEX($I$2:$I$501,MATCH($A32&amp;"#"&amp;8,$H$2:$H$501,0)),"")</f>
        <v/>
      </c>
      <c r="V32">
        <f>IF($A32="","",IF(COUNTIFS($E$2:$E$501,$A32,$F$2:$F$501,1)&gt;8," (+"&amp;(COUNTIFS($E$2:$E$501,$A32,$F$2:$F$501,1)-8)&amp;" more)",""))</f>
        <v/>
      </c>
      <c r="W32">
        <f>IF($A32="","",$AJ32&amp;$V32)</f>
        <v/>
      </c>
      <c r="X32">
        <f>SETUP!$C178</f>
        <v/>
      </c>
      <c r="Y32">
        <f>IF(SETUP!$C178="","",SETUP!$B178&amp;"#"&amp;SUMPRODUCT((SETUP!$B$148:$B178=SETUP!$B178)*(SETUP!$C$148:$C178&lt;&gt;"")))</f>
        <v/>
      </c>
      <c r="AB32">
        <f>IF(SETUP!$C177="","",SETUP!$C177)</f>
        <v/>
      </c>
      <c r="AC32">
        <f>IF($N32="","",$N32)</f>
        <v/>
      </c>
      <c r="AD32">
        <f>IF($O32="",$AC32,IF($AC32="",$O32,$AC32&amp;", "&amp;$O32))</f>
        <v/>
      </c>
      <c r="AE32">
        <f>IF($P32="",$AD32,IF($AD32="",$P32,$AD32&amp;", "&amp;$P32))</f>
        <v/>
      </c>
      <c r="AF32">
        <f>IF($Q32="",$AE32,IF($AE32="",$Q32,$AE32&amp;", "&amp;$Q32))</f>
        <v/>
      </c>
      <c r="AG32">
        <f>IF($R32="",$AF32,IF($AF32="",$R32,$AF32&amp;", "&amp;$R32))</f>
        <v/>
      </c>
      <c r="AH32">
        <f>IF($S32="",$AG32,IF($AG32="",$S32,$AG32&amp;", "&amp;$S32))</f>
        <v/>
      </c>
      <c r="AI32">
        <f>IF($T32="",$AH32,IF($AH32="",$T32,$AH32&amp;", "&amp;$T32))</f>
        <v/>
      </c>
      <c r="AJ32">
        <f>IF($U32="",$AI32,IF($AI32="",$U32,$AI32&amp;", "&amp;$U32))</f>
        <v/>
      </c>
    </row>
    <row r="33">
      <c r="A33">
        <f>SETUP!$C52</f>
        <v/>
      </c>
      <c r="B33">
        <f>IF(SETUP!$C52="","",SETUP!$B52&amp;"|"&amp;SETUP!$E52)</f>
        <v/>
      </c>
      <c r="C33">
        <f>IF(SETUP!$C52="","",SETUP!$B52&amp;"#"&amp;SUMPRODUCT((SETUP!$B$21:$B52=SETUP!$B52)*(SETUP!$C$21:$C52&lt;&gt;"")))</f>
        <v/>
      </c>
      <c r="E33">
        <f>IF('Job Catalog'!$C41="","",'Job Catalog'!$I41)</f>
        <v/>
      </c>
      <c r="F33">
        <f>IF('Job Catalog'!$C41="",0,IF(AND(OR('Job Matrix'!$C$4="All",'Job Catalog'!$D41='Job Matrix'!$C$4),OR('Job Matrix'!$C$5="All",'Job Catalog'!$F41='Job Matrix'!$C$5)),1,0))</f>
        <v/>
      </c>
      <c r="G33">
        <f>IF($F33=0,"",COUNTIFS($E$2:$E33,$E33,$F$2:$F33,1))</f>
        <v/>
      </c>
      <c r="H33">
        <f>IF($G33="","",$E33&amp;"#"&amp;$G33)</f>
        <v/>
      </c>
      <c r="I33">
        <f>IF('Job Catalog'!$C41="","",'Job Catalog'!$C41)</f>
        <v/>
      </c>
      <c r="K33">
        <f>IF('Job Catalog'!$C41="","",MAX($K$1:K32)+1)</f>
        <v/>
      </c>
      <c r="L33">
        <f>IFERROR(INDEX('Job Catalog'!$B$10:$B$509,MATCH(ROW()-1,$K$2:$K$501,0)),"")</f>
        <v/>
      </c>
      <c r="N33">
        <f>IFERROR(INDEX($I$2:$I$501,MATCH($A33&amp;"#"&amp;1,$H$2:$H$501,0)),"")</f>
        <v/>
      </c>
      <c r="O33">
        <f>IFERROR(INDEX($I$2:$I$501,MATCH($A33&amp;"#"&amp;2,$H$2:$H$501,0)),"")</f>
        <v/>
      </c>
      <c r="P33">
        <f>IFERROR(INDEX($I$2:$I$501,MATCH($A33&amp;"#"&amp;3,$H$2:$H$501,0)),"")</f>
        <v/>
      </c>
      <c r="Q33">
        <f>IFERROR(INDEX($I$2:$I$501,MATCH($A33&amp;"#"&amp;4,$H$2:$H$501,0)),"")</f>
        <v/>
      </c>
      <c r="R33">
        <f>IFERROR(INDEX($I$2:$I$501,MATCH($A33&amp;"#"&amp;5,$H$2:$H$501,0)),"")</f>
        <v/>
      </c>
      <c r="S33">
        <f>IFERROR(INDEX($I$2:$I$501,MATCH($A33&amp;"#"&amp;6,$H$2:$H$501,0)),"")</f>
        <v/>
      </c>
      <c r="T33">
        <f>IFERROR(INDEX($I$2:$I$501,MATCH($A33&amp;"#"&amp;7,$H$2:$H$501,0)),"")</f>
        <v/>
      </c>
      <c r="U33">
        <f>IFERROR(INDEX($I$2:$I$501,MATCH($A33&amp;"#"&amp;8,$H$2:$H$501,0)),"")</f>
        <v/>
      </c>
      <c r="V33">
        <f>IF($A33="","",IF(COUNTIFS($E$2:$E$501,$A33,$F$2:$F$501,1)&gt;8," (+"&amp;(COUNTIFS($E$2:$E$501,$A33,$F$2:$F$501,1)-8)&amp;" more)",""))</f>
        <v/>
      </c>
      <c r="W33">
        <f>IF($A33="","",$AJ33&amp;$V33)</f>
        <v/>
      </c>
      <c r="X33">
        <f>SETUP!$C179</f>
        <v/>
      </c>
      <c r="Y33">
        <f>IF(SETUP!$C179="","",SETUP!$B179&amp;"#"&amp;SUMPRODUCT((SETUP!$B$148:$B179=SETUP!$B179)*(SETUP!$C$148:$C179&lt;&gt;"")))</f>
        <v/>
      </c>
      <c r="AB33">
        <f>IF(SETUP!$C178="","",SETUP!$C178)</f>
        <v/>
      </c>
      <c r="AC33">
        <f>IF($N33="","",$N33)</f>
        <v/>
      </c>
      <c r="AD33">
        <f>IF($O33="",$AC33,IF($AC33="",$O33,$AC33&amp;", "&amp;$O33))</f>
        <v/>
      </c>
      <c r="AE33">
        <f>IF($P33="",$AD33,IF($AD33="",$P33,$AD33&amp;", "&amp;$P33))</f>
        <v/>
      </c>
      <c r="AF33">
        <f>IF($Q33="",$AE33,IF($AE33="",$Q33,$AE33&amp;", "&amp;$Q33))</f>
        <v/>
      </c>
      <c r="AG33">
        <f>IF($R33="",$AF33,IF($AF33="",$R33,$AF33&amp;", "&amp;$R33))</f>
        <v/>
      </c>
      <c r="AH33">
        <f>IF($S33="",$AG33,IF($AG33="",$S33,$AG33&amp;", "&amp;$S33))</f>
        <v/>
      </c>
      <c r="AI33">
        <f>IF($T33="",$AH33,IF($AH33="",$T33,$AH33&amp;", "&amp;$T33))</f>
        <v/>
      </c>
      <c r="AJ33">
        <f>IF($U33="",$AI33,IF($AI33="",$U33,$AI33&amp;", "&amp;$U33))</f>
        <v/>
      </c>
    </row>
    <row r="34">
      <c r="A34">
        <f>SETUP!$C53</f>
        <v/>
      </c>
      <c r="B34">
        <f>IF(SETUP!$C53="","",SETUP!$B53&amp;"|"&amp;SETUP!$E53)</f>
        <v/>
      </c>
      <c r="C34">
        <f>IF(SETUP!$C53="","",SETUP!$B53&amp;"#"&amp;SUMPRODUCT((SETUP!$B$21:$B53=SETUP!$B53)*(SETUP!$C$21:$C53&lt;&gt;"")))</f>
        <v/>
      </c>
      <c r="E34">
        <f>IF('Job Catalog'!$C42="","",'Job Catalog'!$I42)</f>
        <v/>
      </c>
      <c r="F34">
        <f>IF('Job Catalog'!$C42="",0,IF(AND(OR('Job Matrix'!$C$4="All",'Job Catalog'!$D42='Job Matrix'!$C$4),OR('Job Matrix'!$C$5="All",'Job Catalog'!$F42='Job Matrix'!$C$5)),1,0))</f>
        <v/>
      </c>
      <c r="G34">
        <f>IF($F34=0,"",COUNTIFS($E$2:$E34,$E34,$F$2:$F34,1))</f>
        <v/>
      </c>
      <c r="H34">
        <f>IF($G34="","",$E34&amp;"#"&amp;$G34)</f>
        <v/>
      </c>
      <c r="I34">
        <f>IF('Job Catalog'!$C42="","",'Job Catalog'!$C42)</f>
        <v/>
      </c>
      <c r="K34">
        <f>IF('Job Catalog'!$C42="","",MAX($K$1:K33)+1)</f>
        <v/>
      </c>
      <c r="L34">
        <f>IFERROR(INDEX('Job Catalog'!$B$10:$B$509,MATCH(ROW()-1,$K$2:$K$501,0)),"")</f>
        <v/>
      </c>
      <c r="N34">
        <f>IFERROR(INDEX($I$2:$I$501,MATCH($A34&amp;"#"&amp;1,$H$2:$H$501,0)),"")</f>
        <v/>
      </c>
      <c r="O34">
        <f>IFERROR(INDEX($I$2:$I$501,MATCH($A34&amp;"#"&amp;2,$H$2:$H$501,0)),"")</f>
        <v/>
      </c>
      <c r="P34">
        <f>IFERROR(INDEX($I$2:$I$501,MATCH($A34&amp;"#"&amp;3,$H$2:$H$501,0)),"")</f>
        <v/>
      </c>
      <c r="Q34">
        <f>IFERROR(INDEX($I$2:$I$501,MATCH($A34&amp;"#"&amp;4,$H$2:$H$501,0)),"")</f>
        <v/>
      </c>
      <c r="R34">
        <f>IFERROR(INDEX($I$2:$I$501,MATCH($A34&amp;"#"&amp;5,$H$2:$H$501,0)),"")</f>
        <v/>
      </c>
      <c r="S34">
        <f>IFERROR(INDEX($I$2:$I$501,MATCH($A34&amp;"#"&amp;6,$H$2:$H$501,0)),"")</f>
        <v/>
      </c>
      <c r="T34">
        <f>IFERROR(INDEX($I$2:$I$501,MATCH($A34&amp;"#"&amp;7,$H$2:$H$501,0)),"")</f>
        <v/>
      </c>
      <c r="U34">
        <f>IFERROR(INDEX($I$2:$I$501,MATCH($A34&amp;"#"&amp;8,$H$2:$H$501,0)),"")</f>
        <v/>
      </c>
      <c r="V34">
        <f>IF($A34="","",IF(COUNTIFS($E$2:$E$501,$A34,$F$2:$F$501,1)&gt;8," (+"&amp;(COUNTIFS($E$2:$E$501,$A34,$F$2:$F$501,1)-8)&amp;" more)",""))</f>
        <v/>
      </c>
      <c r="W34">
        <f>IF($A34="","",$AJ34&amp;$V34)</f>
        <v/>
      </c>
      <c r="X34">
        <f>SETUP!$C180</f>
        <v/>
      </c>
      <c r="Y34">
        <f>IF(SETUP!$C180="","",SETUP!$B180&amp;"#"&amp;SUMPRODUCT((SETUP!$B$148:$B180=SETUP!$B180)*(SETUP!$C$148:$C180&lt;&gt;"")))</f>
        <v/>
      </c>
      <c r="AB34">
        <f>IF(SETUP!$C179="","",SETUP!$C179)</f>
        <v/>
      </c>
      <c r="AC34">
        <f>IF($N34="","",$N34)</f>
        <v/>
      </c>
      <c r="AD34">
        <f>IF($O34="",$AC34,IF($AC34="",$O34,$AC34&amp;", "&amp;$O34))</f>
        <v/>
      </c>
      <c r="AE34">
        <f>IF($P34="",$AD34,IF($AD34="",$P34,$AD34&amp;", "&amp;$P34))</f>
        <v/>
      </c>
      <c r="AF34">
        <f>IF($Q34="",$AE34,IF($AE34="",$Q34,$AE34&amp;", "&amp;$Q34))</f>
        <v/>
      </c>
      <c r="AG34">
        <f>IF($R34="",$AF34,IF($AF34="",$R34,$AF34&amp;", "&amp;$R34))</f>
        <v/>
      </c>
      <c r="AH34">
        <f>IF($S34="",$AG34,IF($AG34="",$S34,$AG34&amp;", "&amp;$S34))</f>
        <v/>
      </c>
      <c r="AI34">
        <f>IF($T34="",$AH34,IF($AH34="",$T34,$AH34&amp;", "&amp;$T34))</f>
        <v/>
      </c>
      <c r="AJ34">
        <f>IF($U34="",$AI34,IF($AI34="",$U34,$AI34&amp;", "&amp;$U34))</f>
        <v/>
      </c>
    </row>
    <row r="35">
      <c r="A35">
        <f>SETUP!$C54</f>
        <v/>
      </c>
      <c r="B35">
        <f>IF(SETUP!$C54="","",SETUP!$B54&amp;"|"&amp;SETUP!$E54)</f>
        <v/>
      </c>
      <c r="C35">
        <f>IF(SETUP!$C54="","",SETUP!$B54&amp;"#"&amp;SUMPRODUCT((SETUP!$B$21:$B54=SETUP!$B54)*(SETUP!$C$21:$C54&lt;&gt;"")))</f>
        <v/>
      </c>
      <c r="E35">
        <f>IF('Job Catalog'!$C43="","",'Job Catalog'!$I43)</f>
        <v/>
      </c>
      <c r="F35">
        <f>IF('Job Catalog'!$C43="",0,IF(AND(OR('Job Matrix'!$C$4="All",'Job Catalog'!$D43='Job Matrix'!$C$4),OR('Job Matrix'!$C$5="All",'Job Catalog'!$F43='Job Matrix'!$C$5)),1,0))</f>
        <v/>
      </c>
      <c r="G35">
        <f>IF($F35=0,"",COUNTIFS($E$2:$E35,$E35,$F$2:$F35,1))</f>
        <v/>
      </c>
      <c r="H35">
        <f>IF($G35="","",$E35&amp;"#"&amp;$G35)</f>
        <v/>
      </c>
      <c r="I35">
        <f>IF('Job Catalog'!$C43="","",'Job Catalog'!$C43)</f>
        <v/>
      </c>
      <c r="K35">
        <f>IF('Job Catalog'!$C43="","",MAX($K$1:K34)+1)</f>
        <v/>
      </c>
      <c r="L35">
        <f>IFERROR(INDEX('Job Catalog'!$B$10:$B$509,MATCH(ROW()-1,$K$2:$K$501,0)),"")</f>
        <v/>
      </c>
      <c r="N35">
        <f>IFERROR(INDEX($I$2:$I$501,MATCH($A35&amp;"#"&amp;1,$H$2:$H$501,0)),"")</f>
        <v/>
      </c>
      <c r="O35">
        <f>IFERROR(INDEX($I$2:$I$501,MATCH($A35&amp;"#"&amp;2,$H$2:$H$501,0)),"")</f>
        <v/>
      </c>
      <c r="P35">
        <f>IFERROR(INDEX($I$2:$I$501,MATCH($A35&amp;"#"&amp;3,$H$2:$H$501,0)),"")</f>
        <v/>
      </c>
      <c r="Q35">
        <f>IFERROR(INDEX($I$2:$I$501,MATCH($A35&amp;"#"&amp;4,$H$2:$H$501,0)),"")</f>
        <v/>
      </c>
      <c r="R35">
        <f>IFERROR(INDEX($I$2:$I$501,MATCH($A35&amp;"#"&amp;5,$H$2:$H$501,0)),"")</f>
        <v/>
      </c>
      <c r="S35">
        <f>IFERROR(INDEX($I$2:$I$501,MATCH($A35&amp;"#"&amp;6,$H$2:$H$501,0)),"")</f>
        <v/>
      </c>
      <c r="T35">
        <f>IFERROR(INDEX($I$2:$I$501,MATCH($A35&amp;"#"&amp;7,$H$2:$H$501,0)),"")</f>
        <v/>
      </c>
      <c r="U35">
        <f>IFERROR(INDEX($I$2:$I$501,MATCH($A35&amp;"#"&amp;8,$H$2:$H$501,0)),"")</f>
        <v/>
      </c>
      <c r="V35">
        <f>IF($A35="","",IF(COUNTIFS($E$2:$E$501,$A35,$F$2:$F$501,1)&gt;8," (+"&amp;(COUNTIFS($E$2:$E$501,$A35,$F$2:$F$501,1)-8)&amp;" more)",""))</f>
        <v/>
      </c>
      <c r="W35">
        <f>IF($A35="","",$AJ35&amp;$V35)</f>
        <v/>
      </c>
      <c r="X35">
        <f>SETUP!$C181</f>
        <v/>
      </c>
      <c r="Y35">
        <f>IF(SETUP!$C181="","",SETUP!$B181&amp;"#"&amp;SUMPRODUCT((SETUP!$B$148:$B181=SETUP!$B181)*(SETUP!$C$148:$C181&lt;&gt;"")))</f>
        <v/>
      </c>
      <c r="AB35">
        <f>IF(SETUP!$C180="","",SETUP!$C180)</f>
        <v/>
      </c>
      <c r="AC35">
        <f>IF($N35="","",$N35)</f>
        <v/>
      </c>
      <c r="AD35">
        <f>IF($O35="",$AC35,IF($AC35="",$O35,$AC35&amp;", "&amp;$O35))</f>
        <v/>
      </c>
      <c r="AE35">
        <f>IF($P35="",$AD35,IF($AD35="",$P35,$AD35&amp;", "&amp;$P35))</f>
        <v/>
      </c>
      <c r="AF35">
        <f>IF($Q35="",$AE35,IF($AE35="",$Q35,$AE35&amp;", "&amp;$Q35))</f>
        <v/>
      </c>
      <c r="AG35">
        <f>IF($R35="",$AF35,IF($AF35="",$R35,$AF35&amp;", "&amp;$R35))</f>
        <v/>
      </c>
      <c r="AH35">
        <f>IF($S35="",$AG35,IF($AG35="",$S35,$AG35&amp;", "&amp;$S35))</f>
        <v/>
      </c>
      <c r="AI35">
        <f>IF($T35="",$AH35,IF($AH35="",$T35,$AH35&amp;", "&amp;$T35))</f>
        <v/>
      </c>
      <c r="AJ35">
        <f>IF($U35="",$AI35,IF($AI35="",$U35,$AI35&amp;", "&amp;$U35))</f>
        <v/>
      </c>
    </row>
    <row r="36">
      <c r="A36">
        <f>SETUP!$C55</f>
        <v/>
      </c>
      <c r="B36">
        <f>IF(SETUP!$C55="","",SETUP!$B55&amp;"|"&amp;SETUP!$E55)</f>
        <v/>
      </c>
      <c r="C36">
        <f>IF(SETUP!$C55="","",SETUP!$B55&amp;"#"&amp;SUMPRODUCT((SETUP!$B$21:$B55=SETUP!$B55)*(SETUP!$C$21:$C55&lt;&gt;"")))</f>
        <v/>
      </c>
      <c r="E36">
        <f>IF('Job Catalog'!$C44="","",'Job Catalog'!$I44)</f>
        <v/>
      </c>
      <c r="F36">
        <f>IF('Job Catalog'!$C44="",0,IF(AND(OR('Job Matrix'!$C$4="All",'Job Catalog'!$D44='Job Matrix'!$C$4),OR('Job Matrix'!$C$5="All",'Job Catalog'!$F44='Job Matrix'!$C$5)),1,0))</f>
        <v/>
      </c>
      <c r="G36">
        <f>IF($F36=0,"",COUNTIFS($E$2:$E36,$E36,$F$2:$F36,1))</f>
        <v/>
      </c>
      <c r="H36">
        <f>IF($G36="","",$E36&amp;"#"&amp;$G36)</f>
        <v/>
      </c>
      <c r="I36">
        <f>IF('Job Catalog'!$C44="","",'Job Catalog'!$C44)</f>
        <v/>
      </c>
      <c r="K36">
        <f>IF('Job Catalog'!$C44="","",MAX($K$1:K35)+1)</f>
        <v/>
      </c>
      <c r="L36">
        <f>IFERROR(INDEX('Job Catalog'!$B$10:$B$509,MATCH(ROW()-1,$K$2:$K$501,0)),"")</f>
        <v/>
      </c>
      <c r="N36">
        <f>IFERROR(INDEX($I$2:$I$501,MATCH($A36&amp;"#"&amp;1,$H$2:$H$501,0)),"")</f>
        <v/>
      </c>
      <c r="O36">
        <f>IFERROR(INDEX($I$2:$I$501,MATCH($A36&amp;"#"&amp;2,$H$2:$H$501,0)),"")</f>
        <v/>
      </c>
      <c r="P36">
        <f>IFERROR(INDEX($I$2:$I$501,MATCH($A36&amp;"#"&amp;3,$H$2:$H$501,0)),"")</f>
        <v/>
      </c>
      <c r="Q36">
        <f>IFERROR(INDEX($I$2:$I$501,MATCH($A36&amp;"#"&amp;4,$H$2:$H$501,0)),"")</f>
        <v/>
      </c>
      <c r="R36">
        <f>IFERROR(INDEX($I$2:$I$501,MATCH($A36&amp;"#"&amp;5,$H$2:$H$501,0)),"")</f>
        <v/>
      </c>
      <c r="S36">
        <f>IFERROR(INDEX($I$2:$I$501,MATCH($A36&amp;"#"&amp;6,$H$2:$H$501,0)),"")</f>
        <v/>
      </c>
      <c r="T36">
        <f>IFERROR(INDEX($I$2:$I$501,MATCH($A36&amp;"#"&amp;7,$H$2:$H$501,0)),"")</f>
        <v/>
      </c>
      <c r="U36">
        <f>IFERROR(INDEX($I$2:$I$501,MATCH($A36&amp;"#"&amp;8,$H$2:$H$501,0)),"")</f>
        <v/>
      </c>
      <c r="V36">
        <f>IF($A36="","",IF(COUNTIFS($E$2:$E$501,$A36,$F$2:$F$501,1)&gt;8," (+"&amp;(COUNTIFS($E$2:$E$501,$A36,$F$2:$F$501,1)-8)&amp;" more)",""))</f>
        <v/>
      </c>
      <c r="W36">
        <f>IF($A36="","",$AJ36&amp;$V36)</f>
        <v/>
      </c>
      <c r="X36">
        <f>SETUP!$C182</f>
        <v/>
      </c>
      <c r="Y36">
        <f>IF(SETUP!$C182="","",SETUP!$B182&amp;"#"&amp;SUMPRODUCT((SETUP!$B$148:$B182=SETUP!$B182)*(SETUP!$C$148:$C182&lt;&gt;"")))</f>
        <v/>
      </c>
      <c r="AB36">
        <f>IF(SETUP!$C181="","",SETUP!$C181)</f>
        <v/>
      </c>
      <c r="AC36">
        <f>IF($N36="","",$N36)</f>
        <v/>
      </c>
      <c r="AD36">
        <f>IF($O36="",$AC36,IF($AC36="",$O36,$AC36&amp;", "&amp;$O36))</f>
        <v/>
      </c>
      <c r="AE36">
        <f>IF($P36="",$AD36,IF($AD36="",$P36,$AD36&amp;", "&amp;$P36))</f>
        <v/>
      </c>
      <c r="AF36">
        <f>IF($Q36="",$AE36,IF($AE36="",$Q36,$AE36&amp;", "&amp;$Q36))</f>
        <v/>
      </c>
      <c r="AG36">
        <f>IF($R36="",$AF36,IF($AF36="",$R36,$AF36&amp;", "&amp;$R36))</f>
        <v/>
      </c>
      <c r="AH36">
        <f>IF($S36="",$AG36,IF($AG36="",$S36,$AG36&amp;", "&amp;$S36))</f>
        <v/>
      </c>
      <c r="AI36">
        <f>IF($T36="",$AH36,IF($AH36="",$T36,$AH36&amp;", "&amp;$T36))</f>
        <v/>
      </c>
      <c r="AJ36">
        <f>IF($U36="",$AI36,IF($AI36="",$U36,$AI36&amp;", "&amp;$U36))</f>
        <v/>
      </c>
    </row>
    <row r="37">
      <c r="A37">
        <f>SETUP!$C56</f>
        <v/>
      </c>
      <c r="B37">
        <f>IF(SETUP!$C56="","",SETUP!$B56&amp;"|"&amp;SETUP!$E56)</f>
        <v/>
      </c>
      <c r="C37">
        <f>IF(SETUP!$C56="","",SETUP!$B56&amp;"#"&amp;SUMPRODUCT((SETUP!$B$21:$B56=SETUP!$B56)*(SETUP!$C$21:$C56&lt;&gt;"")))</f>
        <v/>
      </c>
      <c r="E37">
        <f>IF('Job Catalog'!$C45="","",'Job Catalog'!$I45)</f>
        <v/>
      </c>
      <c r="F37">
        <f>IF('Job Catalog'!$C45="",0,IF(AND(OR('Job Matrix'!$C$4="All",'Job Catalog'!$D45='Job Matrix'!$C$4),OR('Job Matrix'!$C$5="All",'Job Catalog'!$F45='Job Matrix'!$C$5)),1,0))</f>
        <v/>
      </c>
      <c r="G37">
        <f>IF($F37=0,"",COUNTIFS($E$2:$E37,$E37,$F$2:$F37,1))</f>
        <v/>
      </c>
      <c r="H37">
        <f>IF($G37="","",$E37&amp;"#"&amp;$G37)</f>
        <v/>
      </c>
      <c r="I37">
        <f>IF('Job Catalog'!$C45="","",'Job Catalog'!$C45)</f>
        <v/>
      </c>
      <c r="K37">
        <f>IF('Job Catalog'!$C45="","",MAX($K$1:K36)+1)</f>
        <v/>
      </c>
      <c r="L37">
        <f>IFERROR(INDEX('Job Catalog'!$B$10:$B$509,MATCH(ROW()-1,$K$2:$K$501,0)),"")</f>
        <v/>
      </c>
      <c r="N37">
        <f>IFERROR(INDEX($I$2:$I$501,MATCH($A37&amp;"#"&amp;1,$H$2:$H$501,0)),"")</f>
        <v/>
      </c>
      <c r="O37">
        <f>IFERROR(INDEX($I$2:$I$501,MATCH($A37&amp;"#"&amp;2,$H$2:$H$501,0)),"")</f>
        <v/>
      </c>
      <c r="P37">
        <f>IFERROR(INDEX($I$2:$I$501,MATCH($A37&amp;"#"&amp;3,$H$2:$H$501,0)),"")</f>
        <v/>
      </c>
      <c r="Q37">
        <f>IFERROR(INDEX($I$2:$I$501,MATCH($A37&amp;"#"&amp;4,$H$2:$H$501,0)),"")</f>
        <v/>
      </c>
      <c r="R37">
        <f>IFERROR(INDEX($I$2:$I$501,MATCH($A37&amp;"#"&amp;5,$H$2:$H$501,0)),"")</f>
        <v/>
      </c>
      <c r="S37">
        <f>IFERROR(INDEX($I$2:$I$501,MATCH($A37&amp;"#"&amp;6,$H$2:$H$501,0)),"")</f>
        <v/>
      </c>
      <c r="T37">
        <f>IFERROR(INDEX($I$2:$I$501,MATCH($A37&amp;"#"&amp;7,$H$2:$H$501,0)),"")</f>
        <v/>
      </c>
      <c r="U37">
        <f>IFERROR(INDEX($I$2:$I$501,MATCH($A37&amp;"#"&amp;8,$H$2:$H$501,0)),"")</f>
        <v/>
      </c>
      <c r="V37">
        <f>IF($A37="","",IF(COUNTIFS($E$2:$E$501,$A37,$F$2:$F$501,1)&gt;8," (+"&amp;(COUNTIFS($E$2:$E$501,$A37,$F$2:$F$501,1)-8)&amp;" more)",""))</f>
        <v/>
      </c>
      <c r="W37">
        <f>IF($A37="","",$AJ37&amp;$V37)</f>
        <v/>
      </c>
      <c r="X37">
        <f>SETUP!$C183</f>
        <v/>
      </c>
      <c r="Y37">
        <f>IF(SETUP!$C183="","",SETUP!$B183&amp;"#"&amp;SUMPRODUCT((SETUP!$B$148:$B183=SETUP!$B183)*(SETUP!$C$148:$C183&lt;&gt;"")))</f>
        <v/>
      </c>
      <c r="AB37">
        <f>IF(SETUP!$C182="","",SETUP!$C182)</f>
        <v/>
      </c>
      <c r="AC37">
        <f>IF($N37="","",$N37)</f>
        <v/>
      </c>
      <c r="AD37">
        <f>IF($O37="",$AC37,IF($AC37="",$O37,$AC37&amp;", "&amp;$O37))</f>
        <v/>
      </c>
      <c r="AE37">
        <f>IF($P37="",$AD37,IF($AD37="",$P37,$AD37&amp;", "&amp;$P37))</f>
        <v/>
      </c>
      <c r="AF37">
        <f>IF($Q37="",$AE37,IF($AE37="",$Q37,$AE37&amp;", "&amp;$Q37))</f>
        <v/>
      </c>
      <c r="AG37">
        <f>IF($R37="",$AF37,IF($AF37="",$R37,$AF37&amp;", "&amp;$R37))</f>
        <v/>
      </c>
      <c r="AH37">
        <f>IF($S37="",$AG37,IF($AG37="",$S37,$AG37&amp;", "&amp;$S37))</f>
        <v/>
      </c>
      <c r="AI37">
        <f>IF($T37="",$AH37,IF($AH37="",$T37,$AH37&amp;", "&amp;$T37))</f>
        <v/>
      </c>
      <c r="AJ37">
        <f>IF($U37="",$AI37,IF($AI37="",$U37,$AI37&amp;", "&amp;$U37))</f>
        <v/>
      </c>
    </row>
    <row r="38">
      <c r="A38">
        <f>SETUP!$C57</f>
        <v/>
      </c>
      <c r="B38">
        <f>IF(SETUP!$C57="","",SETUP!$B57&amp;"|"&amp;SETUP!$E57)</f>
        <v/>
      </c>
      <c r="C38">
        <f>IF(SETUP!$C57="","",SETUP!$B57&amp;"#"&amp;SUMPRODUCT((SETUP!$B$21:$B57=SETUP!$B57)*(SETUP!$C$21:$C57&lt;&gt;"")))</f>
        <v/>
      </c>
      <c r="E38">
        <f>IF('Job Catalog'!$C46="","",'Job Catalog'!$I46)</f>
        <v/>
      </c>
      <c r="F38">
        <f>IF('Job Catalog'!$C46="",0,IF(AND(OR('Job Matrix'!$C$4="All",'Job Catalog'!$D46='Job Matrix'!$C$4),OR('Job Matrix'!$C$5="All",'Job Catalog'!$F46='Job Matrix'!$C$5)),1,0))</f>
        <v/>
      </c>
      <c r="G38">
        <f>IF($F38=0,"",COUNTIFS($E$2:$E38,$E38,$F$2:$F38,1))</f>
        <v/>
      </c>
      <c r="H38">
        <f>IF($G38="","",$E38&amp;"#"&amp;$G38)</f>
        <v/>
      </c>
      <c r="I38">
        <f>IF('Job Catalog'!$C46="","",'Job Catalog'!$C46)</f>
        <v/>
      </c>
      <c r="K38">
        <f>IF('Job Catalog'!$C46="","",MAX($K$1:K37)+1)</f>
        <v/>
      </c>
      <c r="L38">
        <f>IFERROR(INDEX('Job Catalog'!$B$10:$B$509,MATCH(ROW()-1,$K$2:$K$501,0)),"")</f>
        <v/>
      </c>
      <c r="N38">
        <f>IFERROR(INDEX($I$2:$I$501,MATCH($A38&amp;"#"&amp;1,$H$2:$H$501,0)),"")</f>
        <v/>
      </c>
      <c r="O38">
        <f>IFERROR(INDEX($I$2:$I$501,MATCH($A38&amp;"#"&amp;2,$H$2:$H$501,0)),"")</f>
        <v/>
      </c>
      <c r="P38">
        <f>IFERROR(INDEX($I$2:$I$501,MATCH($A38&amp;"#"&amp;3,$H$2:$H$501,0)),"")</f>
        <v/>
      </c>
      <c r="Q38">
        <f>IFERROR(INDEX($I$2:$I$501,MATCH($A38&amp;"#"&amp;4,$H$2:$H$501,0)),"")</f>
        <v/>
      </c>
      <c r="R38">
        <f>IFERROR(INDEX($I$2:$I$501,MATCH($A38&amp;"#"&amp;5,$H$2:$H$501,0)),"")</f>
        <v/>
      </c>
      <c r="S38">
        <f>IFERROR(INDEX($I$2:$I$501,MATCH($A38&amp;"#"&amp;6,$H$2:$H$501,0)),"")</f>
        <v/>
      </c>
      <c r="T38">
        <f>IFERROR(INDEX($I$2:$I$501,MATCH($A38&amp;"#"&amp;7,$H$2:$H$501,0)),"")</f>
        <v/>
      </c>
      <c r="U38">
        <f>IFERROR(INDEX($I$2:$I$501,MATCH($A38&amp;"#"&amp;8,$H$2:$H$501,0)),"")</f>
        <v/>
      </c>
      <c r="V38">
        <f>IF($A38="","",IF(COUNTIFS($E$2:$E$501,$A38,$F$2:$F$501,1)&gt;8," (+"&amp;(COUNTIFS($E$2:$E$501,$A38,$F$2:$F$501,1)-8)&amp;" more)",""))</f>
        <v/>
      </c>
      <c r="W38">
        <f>IF($A38="","",$AJ38&amp;$V38)</f>
        <v/>
      </c>
      <c r="X38">
        <f>SETUP!$C184</f>
        <v/>
      </c>
      <c r="Y38">
        <f>IF(SETUP!$C184="","",SETUP!$B184&amp;"#"&amp;SUMPRODUCT((SETUP!$B$148:$B184=SETUP!$B184)*(SETUP!$C$148:$C184&lt;&gt;"")))</f>
        <v/>
      </c>
      <c r="AB38">
        <f>IF(SETUP!$C183="","",SETUP!$C183)</f>
        <v/>
      </c>
      <c r="AC38">
        <f>IF($N38="","",$N38)</f>
        <v/>
      </c>
      <c r="AD38">
        <f>IF($O38="",$AC38,IF($AC38="",$O38,$AC38&amp;", "&amp;$O38))</f>
        <v/>
      </c>
      <c r="AE38">
        <f>IF($P38="",$AD38,IF($AD38="",$P38,$AD38&amp;", "&amp;$P38))</f>
        <v/>
      </c>
      <c r="AF38">
        <f>IF($Q38="",$AE38,IF($AE38="",$Q38,$AE38&amp;", "&amp;$Q38))</f>
        <v/>
      </c>
      <c r="AG38">
        <f>IF($R38="",$AF38,IF($AF38="",$R38,$AF38&amp;", "&amp;$R38))</f>
        <v/>
      </c>
      <c r="AH38">
        <f>IF($S38="",$AG38,IF($AG38="",$S38,$AG38&amp;", "&amp;$S38))</f>
        <v/>
      </c>
      <c r="AI38">
        <f>IF($T38="",$AH38,IF($AH38="",$T38,$AH38&amp;", "&amp;$T38))</f>
        <v/>
      </c>
      <c r="AJ38">
        <f>IF($U38="",$AI38,IF($AI38="",$U38,$AI38&amp;", "&amp;$U38))</f>
        <v/>
      </c>
    </row>
    <row r="39">
      <c r="A39">
        <f>SETUP!$C58</f>
        <v/>
      </c>
      <c r="B39">
        <f>IF(SETUP!$C58="","",SETUP!$B58&amp;"|"&amp;SETUP!$E58)</f>
        <v/>
      </c>
      <c r="C39">
        <f>IF(SETUP!$C58="","",SETUP!$B58&amp;"#"&amp;SUMPRODUCT((SETUP!$B$21:$B58=SETUP!$B58)*(SETUP!$C$21:$C58&lt;&gt;"")))</f>
        <v/>
      </c>
      <c r="E39">
        <f>IF('Job Catalog'!$C47="","",'Job Catalog'!$I47)</f>
        <v/>
      </c>
      <c r="F39">
        <f>IF('Job Catalog'!$C47="",0,IF(AND(OR('Job Matrix'!$C$4="All",'Job Catalog'!$D47='Job Matrix'!$C$4),OR('Job Matrix'!$C$5="All",'Job Catalog'!$F47='Job Matrix'!$C$5)),1,0))</f>
        <v/>
      </c>
      <c r="G39">
        <f>IF($F39=0,"",COUNTIFS($E$2:$E39,$E39,$F$2:$F39,1))</f>
        <v/>
      </c>
      <c r="H39">
        <f>IF($G39="","",$E39&amp;"#"&amp;$G39)</f>
        <v/>
      </c>
      <c r="I39">
        <f>IF('Job Catalog'!$C47="","",'Job Catalog'!$C47)</f>
        <v/>
      </c>
      <c r="K39">
        <f>IF('Job Catalog'!$C47="","",MAX($K$1:K38)+1)</f>
        <v/>
      </c>
      <c r="L39">
        <f>IFERROR(INDEX('Job Catalog'!$B$10:$B$509,MATCH(ROW()-1,$K$2:$K$501,0)),"")</f>
        <v/>
      </c>
      <c r="N39">
        <f>IFERROR(INDEX($I$2:$I$501,MATCH($A39&amp;"#"&amp;1,$H$2:$H$501,0)),"")</f>
        <v/>
      </c>
      <c r="O39">
        <f>IFERROR(INDEX($I$2:$I$501,MATCH($A39&amp;"#"&amp;2,$H$2:$H$501,0)),"")</f>
        <v/>
      </c>
      <c r="P39">
        <f>IFERROR(INDEX($I$2:$I$501,MATCH($A39&amp;"#"&amp;3,$H$2:$H$501,0)),"")</f>
        <v/>
      </c>
      <c r="Q39">
        <f>IFERROR(INDEX($I$2:$I$501,MATCH($A39&amp;"#"&amp;4,$H$2:$H$501,0)),"")</f>
        <v/>
      </c>
      <c r="R39">
        <f>IFERROR(INDEX($I$2:$I$501,MATCH($A39&amp;"#"&amp;5,$H$2:$H$501,0)),"")</f>
        <v/>
      </c>
      <c r="S39">
        <f>IFERROR(INDEX($I$2:$I$501,MATCH($A39&amp;"#"&amp;6,$H$2:$H$501,0)),"")</f>
        <v/>
      </c>
      <c r="T39">
        <f>IFERROR(INDEX($I$2:$I$501,MATCH($A39&amp;"#"&amp;7,$H$2:$H$501,0)),"")</f>
        <v/>
      </c>
      <c r="U39">
        <f>IFERROR(INDEX($I$2:$I$501,MATCH($A39&amp;"#"&amp;8,$H$2:$H$501,0)),"")</f>
        <v/>
      </c>
      <c r="V39">
        <f>IF($A39="","",IF(COUNTIFS($E$2:$E$501,$A39,$F$2:$F$501,1)&gt;8," (+"&amp;(COUNTIFS($E$2:$E$501,$A39,$F$2:$F$501,1)-8)&amp;" more)",""))</f>
        <v/>
      </c>
      <c r="W39">
        <f>IF($A39="","",$AJ39&amp;$V39)</f>
        <v/>
      </c>
      <c r="X39">
        <f>SETUP!$C185</f>
        <v/>
      </c>
      <c r="Y39">
        <f>IF(SETUP!$C185="","",SETUP!$B185&amp;"#"&amp;SUMPRODUCT((SETUP!$B$148:$B185=SETUP!$B185)*(SETUP!$C$148:$C185&lt;&gt;"")))</f>
        <v/>
      </c>
      <c r="AB39">
        <f>IF(SETUP!$C184="","",SETUP!$C184)</f>
        <v/>
      </c>
      <c r="AC39">
        <f>IF($N39="","",$N39)</f>
        <v/>
      </c>
      <c r="AD39">
        <f>IF($O39="",$AC39,IF($AC39="",$O39,$AC39&amp;", "&amp;$O39))</f>
        <v/>
      </c>
      <c r="AE39">
        <f>IF($P39="",$AD39,IF($AD39="",$P39,$AD39&amp;", "&amp;$P39))</f>
        <v/>
      </c>
      <c r="AF39">
        <f>IF($Q39="",$AE39,IF($AE39="",$Q39,$AE39&amp;", "&amp;$Q39))</f>
        <v/>
      </c>
      <c r="AG39">
        <f>IF($R39="",$AF39,IF($AF39="",$R39,$AF39&amp;", "&amp;$R39))</f>
        <v/>
      </c>
      <c r="AH39">
        <f>IF($S39="",$AG39,IF($AG39="",$S39,$AG39&amp;", "&amp;$S39))</f>
        <v/>
      </c>
      <c r="AI39">
        <f>IF($T39="",$AH39,IF($AH39="",$T39,$AH39&amp;", "&amp;$T39))</f>
        <v/>
      </c>
      <c r="AJ39">
        <f>IF($U39="",$AI39,IF($AI39="",$U39,$AI39&amp;", "&amp;$U39))</f>
        <v/>
      </c>
    </row>
    <row r="40">
      <c r="A40">
        <f>SETUP!$C59</f>
        <v/>
      </c>
      <c r="B40">
        <f>IF(SETUP!$C59="","",SETUP!$B59&amp;"|"&amp;SETUP!$E59)</f>
        <v/>
      </c>
      <c r="C40">
        <f>IF(SETUP!$C59="","",SETUP!$B59&amp;"#"&amp;SUMPRODUCT((SETUP!$B$21:$B59=SETUP!$B59)*(SETUP!$C$21:$C59&lt;&gt;"")))</f>
        <v/>
      </c>
      <c r="E40">
        <f>IF('Job Catalog'!$C48="","",'Job Catalog'!$I48)</f>
        <v/>
      </c>
      <c r="F40">
        <f>IF('Job Catalog'!$C48="",0,IF(AND(OR('Job Matrix'!$C$4="All",'Job Catalog'!$D48='Job Matrix'!$C$4),OR('Job Matrix'!$C$5="All",'Job Catalog'!$F48='Job Matrix'!$C$5)),1,0))</f>
        <v/>
      </c>
      <c r="G40">
        <f>IF($F40=0,"",COUNTIFS($E$2:$E40,$E40,$F$2:$F40,1))</f>
        <v/>
      </c>
      <c r="H40">
        <f>IF($G40="","",$E40&amp;"#"&amp;$G40)</f>
        <v/>
      </c>
      <c r="I40">
        <f>IF('Job Catalog'!$C48="","",'Job Catalog'!$C48)</f>
        <v/>
      </c>
      <c r="K40">
        <f>IF('Job Catalog'!$C48="","",MAX($K$1:K39)+1)</f>
        <v/>
      </c>
      <c r="L40">
        <f>IFERROR(INDEX('Job Catalog'!$B$10:$B$509,MATCH(ROW()-1,$K$2:$K$501,0)),"")</f>
        <v/>
      </c>
      <c r="N40">
        <f>IFERROR(INDEX($I$2:$I$501,MATCH($A40&amp;"#"&amp;1,$H$2:$H$501,0)),"")</f>
        <v/>
      </c>
      <c r="O40">
        <f>IFERROR(INDEX($I$2:$I$501,MATCH($A40&amp;"#"&amp;2,$H$2:$H$501,0)),"")</f>
        <v/>
      </c>
      <c r="P40">
        <f>IFERROR(INDEX($I$2:$I$501,MATCH($A40&amp;"#"&amp;3,$H$2:$H$501,0)),"")</f>
        <v/>
      </c>
      <c r="Q40">
        <f>IFERROR(INDEX($I$2:$I$501,MATCH($A40&amp;"#"&amp;4,$H$2:$H$501,0)),"")</f>
        <v/>
      </c>
      <c r="R40">
        <f>IFERROR(INDEX($I$2:$I$501,MATCH($A40&amp;"#"&amp;5,$H$2:$H$501,0)),"")</f>
        <v/>
      </c>
      <c r="S40">
        <f>IFERROR(INDEX($I$2:$I$501,MATCH($A40&amp;"#"&amp;6,$H$2:$H$501,0)),"")</f>
        <v/>
      </c>
      <c r="T40">
        <f>IFERROR(INDEX($I$2:$I$501,MATCH($A40&amp;"#"&amp;7,$H$2:$H$501,0)),"")</f>
        <v/>
      </c>
      <c r="U40">
        <f>IFERROR(INDEX($I$2:$I$501,MATCH($A40&amp;"#"&amp;8,$H$2:$H$501,0)),"")</f>
        <v/>
      </c>
      <c r="V40">
        <f>IF($A40="","",IF(COUNTIFS($E$2:$E$501,$A40,$F$2:$F$501,1)&gt;8," (+"&amp;(COUNTIFS($E$2:$E$501,$A40,$F$2:$F$501,1)-8)&amp;" more)",""))</f>
        <v/>
      </c>
      <c r="W40">
        <f>IF($A40="","",$AJ40&amp;$V40)</f>
        <v/>
      </c>
      <c r="X40">
        <f>SETUP!$C186</f>
        <v/>
      </c>
      <c r="Y40">
        <f>IF(SETUP!$C186="","",SETUP!$B186&amp;"#"&amp;SUMPRODUCT((SETUP!$B$148:$B186=SETUP!$B186)*(SETUP!$C$148:$C186&lt;&gt;"")))</f>
        <v/>
      </c>
      <c r="AB40">
        <f>IF(SETUP!$C185="","",SETUP!$C185)</f>
        <v/>
      </c>
      <c r="AC40">
        <f>IF($N40="","",$N40)</f>
        <v/>
      </c>
      <c r="AD40">
        <f>IF($O40="",$AC40,IF($AC40="",$O40,$AC40&amp;", "&amp;$O40))</f>
        <v/>
      </c>
      <c r="AE40">
        <f>IF($P40="",$AD40,IF($AD40="",$P40,$AD40&amp;", "&amp;$P40))</f>
        <v/>
      </c>
      <c r="AF40">
        <f>IF($Q40="",$AE40,IF($AE40="",$Q40,$AE40&amp;", "&amp;$Q40))</f>
        <v/>
      </c>
      <c r="AG40">
        <f>IF($R40="",$AF40,IF($AF40="",$R40,$AF40&amp;", "&amp;$R40))</f>
        <v/>
      </c>
      <c r="AH40">
        <f>IF($S40="",$AG40,IF($AG40="",$S40,$AG40&amp;", "&amp;$S40))</f>
        <v/>
      </c>
      <c r="AI40">
        <f>IF($T40="",$AH40,IF($AH40="",$T40,$AH40&amp;", "&amp;$T40))</f>
        <v/>
      </c>
      <c r="AJ40">
        <f>IF($U40="",$AI40,IF($AI40="",$U40,$AI40&amp;", "&amp;$U40))</f>
        <v/>
      </c>
    </row>
    <row r="41">
      <c r="A41">
        <f>SETUP!$C60</f>
        <v/>
      </c>
      <c r="B41">
        <f>IF(SETUP!$C60="","",SETUP!$B60&amp;"|"&amp;SETUP!$E60)</f>
        <v/>
      </c>
      <c r="C41">
        <f>IF(SETUP!$C60="","",SETUP!$B60&amp;"#"&amp;SUMPRODUCT((SETUP!$B$21:$B60=SETUP!$B60)*(SETUP!$C$21:$C60&lt;&gt;"")))</f>
        <v/>
      </c>
      <c r="E41">
        <f>IF('Job Catalog'!$C49="","",'Job Catalog'!$I49)</f>
        <v/>
      </c>
      <c r="F41">
        <f>IF('Job Catalog'!$C49="",0,IF(AND(OR('Job Matrix'!$C$4="All",'Job Catalog'!$D49='Job Matrix'!$C$4),OR('Job Matrix'!$C$5="All",'Job Catalog'!$F49='Job Matrix'!$C$5)),1,0))</f>
        <v/>
      </c>
      <c r="G41">
        <f>IF($F41=0,"",COUNTIFS($E$2:$E41,$E41,$F$2:$F41,1))</f>
        <v/>
      </c>
      <c r="H41">
        <f>IF($G41="","",$E41&amp;"#"&amp;$G41)</f>
        <v/>
      </c>
      <c r="I41">
        <f>IF('Job Catalog'!$C49="","",'Job Catalog'!$C49)</f>
        <v/>
      </c>
      <c r="K41">
        <f>IF('Job Catalog'!$C49="","",MAX($K$1:K40)+1)</f>
        <v/>
      </c>
      <c r="L41">
        <f>IFERROR(INDEX('Job Catalog'!$B$10:$B$509,MATCH(ROW()-1,$K$2:$K$501,0)),"")</f>
        <v/>
      </c>
      <c r="N41">
        <f>IFERROR(INDEX($I$2:$I$501,MATCH($A41&amp;"#"&amp;1,$H$2:$H$501,0)),"")</f>
        <v/>
      </c>
      <c r="O41">
        <f>IFERROR(INDEX($I$2:$I$501,MATCH($A41&amp;"#"&amp;2,$H$2:$H$501,0)),"")</f>
        <v/>
      </c>
      <c r="P41">
        <f>IFERROR(INDEX($I$2:$I$501,MATCH($A41&amp;"#"&amp;3,$H$2:$H$501,0)),"")</f>
        <v/>
      </c>
      <c r="Q41">
        <f>IFERROR(INDEX($I$2:$I$501,MATCH($A41&amp;"#"&amp;4,$H$2:$H$501,0)),"")</f>
        <v/>
      </c>
      <c r="R41">
        <f>IFERROR(INDEX($I$2:$I$501,MATCH($A41&amp;"#"&amp;5,$H$2:$H$501,0)),"")</f>
        <v/>
      </c>
      <c r="S41">
        <f>IFERROR(INDEX($I$2:$I$501,MATCH($A41&amp;"#"&amp;6,$H$2:$H$501,0)),"")</f>
        <v/>
      </c>
      <c r="T41">
        <f>IFERROR(INDEX($I$2:$I$501,MATCH($A41&amp;"#"&amp;7,$H$2:$H$501,0)),"")</f>
        <v/>
      </c>
      <c r="U41">
        <f>IFERROR(INDEX($I$2:$I$501,MATCH($A41&amp;"#"&amp;8,$H$2:$H$501,0)),"")</f>
        <v/>
      </c>
      <c r="V41">
        <f>IF($A41="","",IF(COUNTIFS($E$2:$E$501,$A41,$F$2:$F$501,1)&gt;8," (+"&amp;(COUNTIFS($E$2:$E$501,$A41,$F$2:$F$501,1)-8)&amp;" more)",""))</f>
        <v/>
      </c>
      <c r="W41">
        <f>IF($A41="","",$AJ41&amp;$V41)</f>
        <v/>
      </c>
      <c r="X41">
        <f>SETUP!$C187</f>
        <v/>
      </c>
      <c r="Y41">
        <f>IF(SETUP!$C187="","",SETUP!$B187&amp;"#"&amp;SUMPRODUCT((SETUP!$B$148:$B187=SETUP!$B187)*(SETUP!$C$148:$C187&lt;&gt;"")))</f>
        <v/>
      </c>
      <c r="AB41">
        <f>IF(SETUP!$C186="","",SETUP!$C186)</f>
        <v/>
      </c>
      <c r="AC41">
        <f>IF($N41="","",$N41)</f>
        <v/>
      </c>
      <c r="AD41">
        <f>IF($O41="",$AC41,IF($AC41="",$O41,$AC41&amp;", "&amp;$O41))</f>
        <v/>
      </c>
      <c r="AE41">
        <f>IF($P41="",$AD41,IF($AD41="",$P41,$AD41&amp;", "&amp;$P41))</f>
        <v/>
      </c>
      <c r="AF41">
        <f>IF($Q41="",$AE41,IF($AE41="",$Q41,$AE41&amp;", "&amp;$Q41))</f>
        <v/>
      </c>
      <c r="AG41">
        <f>IF($R41="",$AF41,IF($AF41="",$R41,$AF41&amp;", "&amp;$R41))</f>
        <v/>
      </c>
      <c r="AH41">
        <f>IF($S41="",$AG41,IF($AG41="",$S41,$AG41&amp;", "&amp;$S41))</f>
        <v/>
      </c>
      <c r="AI41">
        <f>IF($T41="",$AH41,IF($AH41="",$T41,$AH41&amp;", "&amp;$T41))</f>
        <v/>
      </c>
      <c r="AJ41">
        <f>IF($U41="",$AI41,IF($AI41="",$U41,$AI41&amp;", "&amp;$U41))</f>
        <v/>
      </c>
    </row>
    <row r="42">
      <c r="A42">
        <f>SETUP!$C61</f>
        <v/>
      </c>
      <c r="B42">
        <f>IF(SETUP!$C61="","",SETUP!$B61&amp;"|"&amp;SETUP!$E61)</f>
        <v/>
      </c>
      <c r="C42">
        <f>IF(SETUP!$C61="","",SETUP!$B61&amp;"#"&amp;SUMPRODUCT((SETUP!$B$21:$B61=SETUP!$B61)*(SETUP!$C$21:$C61&lt;&gt;"")))</f>
        <v/>
      </c>
      <c r="E42">
        <f>IF('Job Catalog'!$C50="","",'Job Catalog'!$I50)</f>
        <v/>
      </c>
      <c r="F42">
        <f>IF('Job Catalog'!$C50="",0,IF(AND(OR('Job Matrix'!$C$4="All",'Job Catalog'!$D50='Job Matrix'!$C$4),OR('Job Matrix'!$C$5="All",'Job Catalog'!$F50='Job Matrix'!$C$5)),1,0))</f>
        <v/>
      </c>
      <c r="G42">
        <f>IF($F42=0,"",COUNTIFS($E$2:$E42,$E42,$F$2:$F42,1))</f>
        <v/>
      </c>
      <c r="H42">
        <f>IF($G42="","",$E42&amp;"#"&amp;$G42)</f>
        <v/>
      </c>
      <c r="I42">
        <f>IF('Job Catalog'!$C50="","",'Job Catalog'!$C50)</f>
        <v/>
      </c>
      <c r="K42">
        <f>IF('Job Catalog'!$C50="","",MAX($K$1:K41)+1)</f>
        <v/>
      </c>
      <c r="L42">
        <f>IFERROR(INDEX('Job Catalog'!$B$10:$B$509,MATCH(ROW()-1,$K$2:$K$501,0)),"")</f>
        <v/>
      </c>
      <c r="N42">
        <f>IFERROR(INDEX($I$2:$I$501,MATCH($A42&amp;"#"&amp;1,$H$2:$H$501,0)),"")</f>
        <v/>
      </c>
      <c r="O42">
        <f>IFERROR(INDEX($I$2:$I$501,MATCH($A42&amp;"#"&amp;2,$H$2:$H$501,0)),"")</f>
        <v/>
      </c>
      <c r="P42">
        <f>IFERROR(INDEX($I$2:$I$501,MATCH($A42&amp;"#"&amp;3,$H$2:$H$501,0)),"")</f>
        <v/>
      </c>
      <c r="Q42">
        <f>IFERROR(INDEX($I$2:$I$501,MATCH($A42&amp;"#"&amp;4,$H$2:$H$501,0)),"")</f>
        <v/>
      </c>
      <c r="R42">
        <f>IFERROR(INDEX($I$2:$I$501,MATCH($A42&amp;"#"&amp;5,$H$2:$H$501,0)),"")</f>
        <v/>
      </c>
      <c r="S42">
        <f>IFERROR(INDEX($I$2:$I$501,MATCH($A42&amp;"#"&amp;6,$H$2:$H$501,0)),"")</f>
        <v/>
      </c>
      <c r="T42">
        <f>IFERROR(INDEX($I$2:$I$501,MATCH($A42&amp;"#"&amp;7,$H$2:$H$501,0)),"")</f>
        <v/>
      </c>
      <c r="U42">
        <f>IFERROR(INDEX($I$2:$I$501,MATCH($A42&amp;"#"&amp;8,$H$2:$H$501,0)),"")</f>
        <v/>
      </c>
      <c r="V42">
        <f>IF($A42="","",IF(COUNTIFS($E$2:$E$501,$A42,$F$2:$F$501,1)&gt;8," (+"&amp;(COUNTIFS($E$2:$E$501,$A42,$F$2:$F$501,1)-8)&amp;" more)",""))</f>
        <v/>
      </c>
      <c r="W42">
        <f>IF($A42="","",$AJ42&amp;$V42)</f>
        <v/>
      </c>
      <c r="X42">
        <f>SETUP!$C188</f>
        <v/>
      </c>
      <c r="Y42">
        <f>IF(SETUP!$C188="","",SETUP!$B188&amp;"#"&amp;SUMPRODUCT((SETUP!$B$148:$B188=SETUP!$B188)*(SETUP!$C$148:$C188&lt;&gt;"")))</f>
        <v/>
      </c>
      <c r="AB42">
        <f>IF(SETUP!$C187="","",SETUP!$C187)</f>
        <v/>
      </c>
      <c r="AC42">
        <f>IF($N42="","",$N42)</f>
        <v/>
      </c>
      <c r="AD42">
        <f>IF($O42="",$AC42,IF($AC42="",$O42,$AC42&amp;", "&amp;$O42))</f>
        <v/>
      </c>
      <c r="AE42">
        <f>IF($P42="",$AD42,IF($AD42="",$P42,$AD42&amp;", "&amp;$P42))</f>
        <v/>
      </c>
      <c r="AF42">
        <f>IF($Q42="",$AE42,IF($AE42="",$Q42,$AE42&amp;", "&amp;$Q42))</f>
        <v/>
      </c>
      <c r="AG42">
        <f>IF($R42="",$AF42,IF($AF42="",$R42,$AF42&amp;", "&amp;$R42))</f>
        <v/>
      </c>
      <c r="AH42">
        <f>IF($S42="",$AG42,IF($AG42="",$S42,$AG42&amp;", "&amp;$S42))</f>
        <v/>
      </c>
      <c r="AI42">
        <f>IF($T42="",$AH42,IF($AH42="",$T42,$AH42&amp;", "&amp;$T42))</f>
        <v/>
      </c>
      <c r="AJ42">
        <f>IF($U42="",$AI42,IF($AI42="",$U42,$AI42&amp;", "&amp;$U42))</f>
        <v/>
      </c>
    </row>
    <row r="43">
      <c r="A43">
        <f>SETUP!$C62</f>
        <v/>
      </c>
      <c r="B43">
        <f>IF(SETUP!$C62="","",SETUP!$B62&amp;"|"&amp;SETUP!$E62)</f>
        <v/>
      </c>
      <c r="C43">
        <f>IF(SETUP!$C62="","",SETUP!$B62&amp;"#"&amp;SUMPRODUCT((SETUP!$B$21:$B62=SETUP!$B62)*(SETUP!$C$21:$C62&lt;&gt;"")))</f>
        <v/>
      </c>
      <c r="E43">
        <f>IF('Job Catalog'!$C51="","",'Job Catalog'!$I51)</f>
        <v/>
      </c>
      <c r="F43">
        <f>IF('Job Catalog'!$C51="",0,IF(AND(OR('Job Matrix'!$C$4="All",'Job Catalog'!$D51='Job Matrix'!$C$4),OR('Job Matrix'!$C$5="All",'Job Catalog'!$F51='Job Matrix'!$C$5)),1,0))</f>
        <v/>
      </c>
      <c r="G43">
        <f>IF($F43=0,"",COUNTIFS($E$2:$E43,$E43,$F$2:$F43,1))</f>
        <v/>
      </c>
      <c r="H43">
        <f>IF($G43="","",$E43&amp;"#"&amp;$G43)</f>
        <v/>
      </c>
      <c r="I43">
        <f>IF('Job Catalog'!$C51="","",'Job Catalog'!$C51)</f>
        <v/>
      </c>
      <c r="K43">
        <f>IF('Job Catalog'!$C51="","",MAX($K$1:K42)+1)</f>
        <v/>
      </c>
      <c r="L43">
        <f>IFERROR(INDEX('Job Catalog'!$B$10:$B$509,MATCH(ROW()-1,$K$2:$K$501,0)),"")</f>
        <v/>
      </c>
      <c r="N43">
        <f>IFERROR(INDEX($I$2:$I$501,MATCH($A43&amp;"#"&amp;1,$H$2:$H$501,0)),"")</f>
        <v/>
      </c>
      <c r="O43">
        <f>IFERROR(INDEX($I$2:$I$501,MATCH($A43&amp;"#"&amp;2,$H$2:$H$501,0)),"")</f>
        <v/>
      </c>
      <c r="P43">
        <f>IFERROR(INDEX($I$2:$I$501,MATCH($A43&amp;"#"&amp;3,$H$2:$H$501,0)),"")</f>
        <v/>
      </c>
      <c r="Q43">
        <f>IFERROR(INDEX($I$2:$I$501,MATCH($A43&amp;"#"&amp;4,$H$2:$H$501,0)),"")</f>
        <v/>
      </c>
      <c r="R43">
        <f>IFERROR(INDEX($I$2:$I$501,MATCH($A43&amp;"#"&amp;5,$H$2:$H$501,0)),"")</f>
        <v/>
      </c>
      <c r="S43">
        <f>IFERROR(INDEX($I$2:$I$501,MATCH($A43&amp;"#"&amp;6,$H$2:$H$501,0)),"")</f>
        <v/>
      </c>
      <c r="T43">
        <f>IFERROR(INDEX($I$2:$I$501,MATCH($A43&amp;"#"&amp;7,$H$2:$H$501,0)),"")</f>
        <v/>
      </c>
      <c r="U43">
        <f>IFERROR(INDEX($I$2:$I$501,MATCH($A43&amp;"#"&amp;8,$H$2:$H$501,0)),"")</f>
        <v/>
      </c>
      <c r="V43">
        <f>IF($A43="","",IF(COUNTIFS($E$2:$E$501,$A43,$F$2:$F$501,1)&gt;8," (+"&amp;(COUNTIFS($E$2:$E$501,$A43,$F$2:$F$501,1)-8)&amp;" more)",""))</f>
        <v/>
      </c>
      <c r="W43">
        <f>IF($A43="","",$AJ43&amp;$V43)</f>
        <v/>
      </c>
      <c r="X43">
        <f>SETUP!$C189</f>
        <v/>
      </c>
      <c r="Y43">
        <f>IF(SETUP!$C189="","",SETUP!$B189&amp;"#"&amp;SUMPRODUCT((SETUP!$B$148:$B189=SETUP!$B189)*(SETUP!$C$148:$C189&lt;&gt;"")))</f>
        <v/>
      </c>
      <c r="AB43">
        <f>IF(SETUP!$C188="","",SETUP!$C188)</f>
        <v/>
      </c>
      <c r="AC43">
        <f>IF($N43="","",$N43)</f>
        <v/>
      </c>
      <c r="AD43">
        <f>IF($O43="",$AC43,IF($AC43="",$O43,$AC43&amp;", "&amp;$O43))</f>
        <v/>
      </c>
      <c r="AE43">
        <f>IF($P43="",$AD43,IF($AD43="",$P43,$AD43&amp;", "&amp;$P43))</f>
        <v/>
      </c>
      <c r="AF43">
        <f>IF($Q43="",$AE43,IF($AE43="",$Q43,$AE43&amp;", "&amp;$Q43))</f>
        <v/>
      </c>
      <c r="AG43">
        <f>IF($R43="",$AF43,IF($AF43="",$R43,$AF43&amp;", "&amp;$R43))</f>
        <v/>
      </c>
      <c r="AH43">
        <f>IF($S43="",$AG43,IF($AG43="",$S43,$AG43&amp;", "&amp;$S43))</f>
        <v/>
      </c>
      <c r="AI43">
        <f>IF($T43="",$AH43,IF($AH43="",$T43,$AH43&amp;", "&amp;$T43))</f>
        <v/>
      </c>
      <c r="AJ43">
        <f>IF($U43="",$AI43,IF($AI43="",$U43,$AI43&amp;", "&amp;$U43))</f>
        <v/>
      </c>
    </row>
    <row r="44">
      <c r="A44">
        <f>SETUP!$C63</f>
        <v/>
      </c>
      <c r="B44">
        <f>IF(SETUP!$C63="","",SETUP!$B63&amp;"|"&amp;SETUP!$E63)</f>
        <v/>
      </c>
      <c r="C44">
        <f>IF(SETUP!$C63="","",SETUP!$B63&amp;"#"&amp;SUMPRODUCT((SETUP!$B$21:$B63=SETUP!$B63)*(SETUP!$C$21:$C63&lt;&gt;"")))</f>
        <v/>
      </c>
      <c r="E44">
        <f>IF('Job Catalog'!$C52="","",'Job Catalog'!$I52)</f>
        <v/>
      </c>
      <c r="F44">
        <f>IF('Job Catalog'!$C52="",0,IF(AND(OR('Job Matrix'!$C$4="All",'Job Catalog'!$D52='Job Matrix'!$C$4),OR('Job Matrix'!$C$5="All",'Job Catalog'!$F52='Job Matrix'!$C$5)),1,0))</f>
        <v/>
      </c>
      <c r="G44">
        <f>IF($F44=0,"",COUNTIFS($E$2:$E44,$E44,$F$2:$F44,1))</f>
        <v/>
      </c>
      <c r="H44">
        <f>IF($G44="","",$E44&amp;"#"&amp;$G44)</f>
        <v/>
      </c>
      <c r="I44">
        <f>IF('Job Catalog'!$C52="","",'Job Catalog'!$C52)</f>
        <v/>
      </c>
      <c r="K44">
        <f>IF('Job Catalog'!$C52="","",MAX($K$1:K43)+1)</f>
        <v/>
      </c>
      <c r="L44">
        <f>IFERROR(INDEX('Job Catalog'!$B$10:$B$509,MATCH(ROW()-1,$K$2:$K$501,0)),"")</f>
        <v/>
      </c>
      <c r="N44">
        <f>IFERROR(INDEX($I$2:$I$501,MATCH($A44&amp;"#"&amp;1,$H$2:$H$501,0)),"")</f>
        <v/>
      </c>
      <c r="O44">
        <f>IFERROR(INDEX($I$2:$I$501,MATCH($A44&amp;"#"&amp;2,$H$2:$H$501,0)),"")</f>
        <v/>
      </c>
      <c r="P44">
        <f>IFERROR(INDEX($I$2:$I$501,MATCH($A44&amp;"#"&amp;3,$H$2:$H$501,0)),"")</f>
        <v/>
      </c>
      <c r="Q44">
        <f>IFERROR(INDEX($I$2:$I$501,MATCH($A44&amp;"#"&amp;4,$H$2:$H$501,0)),"")</f>
        <v/>
      </c>
      <c r="R44">
        <f>IFERROR(INDEX($I$2:$I$501,MATCH($A44&amp;"#"&amp;5,$H$2:$H$501,0)),"")</f>
        <v/>
      </c>
      <c r="S44">
        <f>IFERROR(INDEX($I$2:$I$501,MATCH($A44&amp;"#"&amp;6,$H$2:$H$501,0)),"")</f>
        <v/>
      </c>
      <c r="T44">
        <f>IFERROR(INDEX($I$2:$I$501,MATCH($A44&amp;"#"&amp;7,$H$2:$H$501,0)),"")</f>
        <v/>
      </c>
      <c r="U44">
        <f>IFERROR(INDEX($I$2:$I$501,MATCH($A44&amp;"#"&amp;8,$H$2:$H$501,0)),"")</f>
        <v/>
      </c>
      <c r="V44">
        <f>IF($A44="","",IF(COUNTIFS($E$2:$E$501,$A44,$F$2:$F$501,1)&gt;8," (+"&amp;(COUNTIFS($E$2:$E$501,$A44,$F$2:$F$501,1)-8)&amp;" more)",""))</f>
        <v/>
      </c>
      <c r="W44">
        <f>IF($A44="","",$AJ44&amp;$V44)</f>
        <v/>
      </c>
      <c r="X44">
        <f>SETUP!$C190</f>
        <v/>
      </c>
      <c r="Y44">
        <f>IF(SETUP!$C190="","",SETUP!$B190&amp;"#"&amp;SUMPRODUCT((SETUP!$B$148:$B190=SETUP!$B190)*(SETUP!$C$148:$C190&lt;&gt;"")))</f>
        <v/>
      </c>
      <c r="AB44">
        <f>IF(SETUP!$C189="","",SETUP!$C189)</f>
        <v/>
      </c>
      <c r="AC44">
        <f>IF($N44="","",$N44)</f>
        <v/>
      </c>
      <c r="AD44">
        <f>IF($O44="",$AC44,IF($AC44="",$O44,$AC44&amp;", "&amp;$O44))</f>
        <v/>
      </c>
      <c r="AE44">
        <f>IF($P44="",$AD44,IF($AD44="",$P44,$AD44&amp;", "&amp;$P44))</f>
        <v/>
      </c>
      <c r="AF44">
        <f>IF($Q44="",$AE44,IF($AE44="",$Q44,$AE44&amp;", "&amp;$Q44))</f>
        <v/>
      </c>
      <c r="AG44">
        <f>IF($R44="",$AF44,IF($AF44="",$R44,$AF44&amp;", "&amp;$R44))</f>
        <v/>
      </c>
      <c r="AH44">
        <f>IF($S44="",$AG44,IF($AG44="",$S44,$AG44&amp;", "&amp;$S44))</f>
        <v/>
      </c>
      <c r="AI44">
        <f>IF($T44="",$AH44,IF($AH44="",$T44,$AH44&amp;", "&amp;$T44))</f>
        <v/>
      </c>
      <c r="AJ44">
        <f>IF($U44="",$AI44,IF($AI44="",$U44,$AI44&amp;", "&amp;$U44))</f>
        <v/>
      </c>
    </row>
    <row r="45">
      <c r="A45">
        <f>SETUP!$C64</f>
        <v/>
      </c>
      <c r="B45">
        <f>IF(SETUP!$C64="","",SETUP!$B64&amp;"|"&amp;SETUP!$E64)</f>
        <v/>
      </c>
      <c r="C45">
        <f>IF(SETUP!$C64="","",SETUP!$B64&amp;"#"&amp;SUMPRODUCT((SETUP!$B$21:$B64=SETUP!$B64)*(SETUP!$C$21:$C64&lt;&gt;"")))</f>
        <v/>
      </c>
      <c r="E45">
        <f>IF('Job Catalog'!$C53="","",'Job Catalog'!$I53)</f>
        <v/>
      </c>
      <c r="F45">
        <f>IF('Job Catalog'!$C53="",0,IF(AND(OR('Job Matrix'!$C$4="All",'Job Catalog'!$D53='Job Matrix'!$C$4),OR('Job Matrix'!$C$5="All",'Job Catalog'!$F53='Job Matrix'!$C$5)),1,0))</f>
        <v/>
      </c>
      <c r="G45">
        <f>IF($F45=0,"",COUNTIFS($E$2:$E45,$E45,$F$2:$F45,1))</f>
        <v/>
      </c>
      <c r="H45">
        <f>IF($G45="","",$E45&amp;"#"&amp;$G45)</f>
        <v/>
      </c>
      <c r="I45">
        <f>IF('Job Catalog'!$C53="","",'Job Catalog'!$C53)</f>
        <v/>
      </c>
      <c r="K45">
        <f>IF('Job Catalog'!$C53="","",MAX($K$1:K44)+1)</f>
        <v/>
      </c>
      <c r="L45">
        <f>IFERROR(INDEX('Job Catalog'!$B$10:$B$509,MATCH(ROW()-1,$K$2:$K$501,0)),"")</f>
        <v/>
      </c>
      <c r="N45">
        <f>IFERROR(INDEX($I$2:$I$501,MATCH($A45&amp;"#"&amp;1,$H$2:$H$501,0)),"")</f>
        <v/>
      </c>
      <c r="O45">
        <f>IFERROR(INDEX($I$2:$I$501,MATCH($A45&amp;"#"&amp;2,$H$2:$H$501,0)),"")</f>
        <v/>
      </c>
      <c r="P45">
        <f>IFERROR(INDEX($I$2:$I$501,MATCH($A45&amp;"#"&amp;3,$H$2:$H$501,0)),"")</f>
        <v/>
      </c>
      <c r="Q45">
        <f>IFERROR(INDEX($I$2:$I$501,MATCH($A45&amp;"#"&amp;4,$H$2:$H$501,0)),"")</f>
        <v/>
      </c>
      <c r="R45">
        <f>IFERROR(INDEX($I$2:$I$501,MATCH($A45&amp;"#"&amp;5,$H$2:$H$501,0)),"")</f>
        <v/>
      </c>
      <c r="S45">
        <f>IFERROR(INDEX($I$2:$I$501,MATCH($A45&amp;"#"&amp;6,$H$2:$H$501,0)),"")</f>
        <v/>
      </c>
      <c r="T45">
        <f>IFERROR(INDEX($I$2:$I$501,MATCH($A45&amp;"#"&amp;7,$H$2:$H$501,0)),"")</f>
        <v/>
      </c>
      <c r="U45">
        <f>IFERROR(INDEX($I$2:$I$501,MATCH($A45&amp;"#"&amp;8,$H$2:$H$501,0)),"")</f>
        <v/>
      </c>
      <c r="V45">
        <f>IF($A45="","",IF(COUNTIFS($E$2:$E$501,$A45,$F$2:$F$501,1)&gt;8," (+"&amp;(COUNTIFS($E$2:$E$501,$A45,$F$2:$F$501,1)-8)&amp;" more)",""))</f>
        <v/>
      </c>
      <c r="W45">
        <f>IF($A45="","",$AJ45&amp;$V45)</f>
        <v/>
      </c>
      <c r="X45">
        <f>SETUP!$C191</f>
        <v/>
      </c>
      <c r="Y45">
        <f>IF(SETUP!$C191="","",SETUP!$B191&amp;"#"&amp;SUMPRODUCT((SETUP!$B$148:$B191=SETUP!$B191)*(SETUP!$C$148:$C191&lt;&gt;"")))</f>
        <v/>
      </c>
      <c r="AB45">
        <f>IF(SETUP!$C190="","",SETUP!$C190)</f>
        <v/>
      </c>
      <c r="AC45">
        <f>IF($N45="","",$N45)</f>
        <v/>
      </c>
      <c r="AD45">
        <f>IF($O45="",$AC45,IF($AC45="",$O45,$AC45&amp;", "&amp;$O45))</f>
        <v/>
      </c>
      <c r="AE45">
        <f>IF($P45="",$AD45,IF($AD45="",$P45,$AD45&amp;", "&amp;$P45))</f>
        <v/>
      </c>
      <c r="AF45">
        <f>IF($Q45="",$AE45,IF($AE45="",$Q45,$AE45&amp;", "&amp;$Q45))</f>
        <v/>
      </c>
      <c r="AG45">
        <f>IF($R45="",$AF45,IF($AF45="",$R45,$AF45&amp;", "&amp;$R45))</f>
        <v/>
      </c>
      <c r="AH45">
        <f>IF($S45="",$AG45,IF($AG45="",$S45,$AG45&amp;", "&amp;$S45))</f>
        <v/>
      </c>
      <c r="AI45">
        <f>IF($T45="",$AH45,IF($AH45="",$T45,$AH45&amp;", "&amp;$T45))</f>
        <v/>
      </c>
      <c r="AJ45">
        <f>IF($U45="",$AI45,IF($AI45="",$U45,$AI45&amp;", "&amp;$U45))</f>
        <v/>
      </c>
    </row>
    <row r="46">
      <c r="A46">
        <f>SETUP!$C65</f>
        <v/>
      </c>
      <c r="B46">
        <f>IF(SETUP!$C65="","",SETUP!$B65&amp;"|"&amp;SETUP!$E65)</f>
        <v/>
      </c>
      <c r="C46">
        <f>IF(SETUP!$C65="","",SETUP!$B65&amp;"#"&amp;SUMPRODUCT((SETUP!$B$21:$B65=SETUP!$B65)*(SETUP!$C$21:$C65&lt;&gt;"")))</f>
        <v/>
      </c>
      <c r="E46">
        <f>IF('Job Catalog'!$C54="","",'Job Catalog'!$I54)</f>
        <v/>
      </c>
      <c r="F46">
        <f>IF('Job Catalog'!$C54="",0,IF(AND(OR('Job Matrix'!$C$4="All",'Job Catalog'!$D54='Job Matrix'!$C$4),OR('Job Matrix'!$C$5="All",'Job Catalog'!$F54='Job Matrix'!$C$5)),1,0))</f>
        <v/>
      </c>
      <c r="G46">
        <f>IF($F46=0,"",COUNTIFS($E$2:$E46,$E46,$F$2:$F46,1))</f>
        <v/>
      </c>
      <c r="H46">
        <f>IF($G46="","",$E46&amp;"#"&amp;$G46)</f>
        <v/>
      </c>
      <c r="I46">
        <f>IF('Job Catalog'!$C54="","",'Job Catalog'!$C54)</f>
        <v/>
      </c>
      <c r="K46">
        <f>IF('Job Catalog'!$C54="","",MAX($K$1:K45)+1)</f>
        <v/>
      </c>
      <c r="L46">
        <f>IFERROR(INDEX('Job Catalog'!$B$10:$B$509,MATCH(ROW()-1,$K$2:$K$501,0)),"")</f>
        <v/>
      </c>
      <c r="N46">
        <f>IFERROR(INDEX($I$2:$I$501,MATCH($A46&amp;"#"&amp;1,$H$2:$H$501,0)),"")</f>
        <v/>
      </c>
      <c r="O46">
        <f>IFERROR(INDEX($I$2:$I$501,MATCH($A46&amp;"#"&amp;2,$H$2:$H$501,0)),"")</f>
        <v/>
      </c>
      <c r="P46">
        <f>IFERROR(INDEX($I$2:$I$501,MATCH($A46&amp;"#"&amp;3,$H$2:$H$501,0)),"")</f>
        <v/>
      </c>
      <c r="Q46">
        <f>IFERROR(INDEX($I$2:$I$501,MATCH($A46&amp;"#"&amp;4,$H$2:$H$501,0)),"")</f>
        <v/>
      </c>
      <c r="R46">
        <f>IFERROR(INDEX($I$2:$I$501,MATCH($A46&amp;"#"&amp;5,$H$2:$H$501,0)),"")</f>
        <v/>
      </c>
      <c r="S46">
        <f>IFERROR(INDEX($I$2:$I$501,MATCH($A46&amp;"#"&amp;6,$H$2:$H$501,0)),"")</f>
        <v/>
      </c>
      <c r="T46">
        <f>IFERROR(INDEX($I$2:$I$501,MATCH($A46&amp;"#"&amp;7,$H$2:$H$501,0)),"")</f>
        <v/>
      </c>
      <c r="U46">
        <f>IFERROR(INDEX($I$2:$I$501,MATCH($A46&amp;"#"&amp;8,$H$2:$H$501,0)),"")</f>
        <v/>
      </c>
      <c r="V46">
        <f>IF($A46="","",IF(COUNTIFS($E$2:$E$501,$A46,$F$2:$F$501,1)&gt;8," (+"&amp;(COUNTIFS($E$2:$E$501,$A46,$F$2:$F$501,1)-8)&amp;" more)",""))</f>
        <v/>
      </c>
      <c r="W46">
        <f>IF($A46="","",$AJ46&amp;$V46)</f>
        <v/>
      </c>
      <c r="X46">
        <f>SETUP!$C192</f>
        <v/>
      </c>
      <c r="Y46">
        <f>IF(SETUP!$C192="","",SETUP!$B192&amp;"#"&amp;SUMPRODUCT((SETUP!$B$148:$B192=SETUP!$B192)*(SETUP!$C$148:$C192&lt;&gt;"")))</f>
        <v/>
      </c>
      <c r="AB46">
        <f>IF(SETUP!$C191="","",SETUP!$C191)</f>
        <v/>
      </c>
      <c r="AC46">
        <f>IF($N46="","",$N46)</f>
        <v/>
      </c>
      <c r="AD46">
        <f>IF($O46="",$AC46,IF($AC46="",$O46,$AC46&amp;", "&amp;$O46))</f>
        <v/>
      </c>
      <c r="AE46">
        <f>IF($P46="",$AD46,IF($AD46="",$P46,$AD46&amp;", "&amp;$P46))</f>
        <v/>
      </c>
      <c r="AF46">
        <f>IF($Q46="",$AE46,IF($AE46="",$Q46,$AE46&amp;", "&amp;$Q46))</f>
        <v/>
      </c>
      <c r="AG46">
        <f>IF($R46="",$AF46,IF($AF46="",$R46,$AF46&amp;", "&amp;$R46))</f>
        <v/>
      </c>
      <c r="AH46">
        <f>IF($S46="",$AG46,IF($AG46="",$S46,$AG46&amp;", "&amp;$S46))</f>
        <v/>
      </c>
      <c r="AI46">
        <f>IF($T46="",$AH46,IF($AH46="",$T46,$AH46&amp;", "&amp;$T46))</f>
        <v/>
      </c>
      <c r="AJ46">
        <f>IF($U46="",$AI46,IF($AI46="",$U46,$AI46&amp;", "&amp;$U46))</f>
        <v/>
      </c>
    </row>
    <row r="47">
      <c r="A47">
        <f>SETUP!$C66</f>
        <v/>
      </c>
      <c r="B47">
        <f>IF(SETUP!$C66="","",SETUP!$B66&amp;"|"&amp;SETUP!$E66)</f>
        <v/>
      </c>
      <c r="C47">
        <f>IF(SETUP!$C66="","",SETUP!$B66&amp;"#"&amp;SUMPRODUCT((SETUP!$B$21:$B66=SETUP!$B66)*(SETUP!$C$21:$C66&lt;&gt;"")))</f>
        <v/>
      </c>
      <c r="E47">
        <f>IF('Job Catalog'!$C55="","",'Job Catalog'!$I55)</f>
        <v/>
      </c>
      <c r="F47">
        <f>IF('Job Catalog'!$C55="",0,IF(AND(OR('Job Matrix'!$C$4="All",'Job Catalog'!$D55='Job Matrix'!$C$4),OR('Job Matrix'!$C$5="All",'Job Catalog'!$F55='Job Matrix'!$C$5)),1,0))</f>
        <v/>
      </c>
      <c r="G47">
        <f>IF($F47=0,"",COUNTIFS($E$2:$E47,$E47,$F$2:$F47,1))</f>
        <v/>
      </c>
      <c r="H47">
        <f>IF($G47="","",$E47&amp;"#"&amp;$G47)</f>
        <v/>
      </c>
      <c r="I47">
        <f>IF('Job Catalog'!$C55="","",'Job Catalog'!$C55)</f>
        <v/>
      </c>
      <c r="K47">
        <f>IF('Job Catalog'!$C55="","",MAX($K$1:K46)+1)</f>
        <v/>
      </c>
      <c r="L47">
        <f>IFERROR(INDEX('Job Catalog'!$B$10:$B$509,MATCH(ROW()-1,$K$2:$K$501,0)),"")</f>
        <v/>
      </c>
      <c r="N47">
        <f>IFERROR(INDEX($I$2:$I$501,MATCH($A47&amp;"#"&amp;1,$H$2:$H$501,0)),"")</f>
        <v/>
      </c>
      <c r="O47">
        <f>IFERROR(INDEX($I$2:$I$501,MATCH($A47&amp;"#"&amp;2,$H$2:$H$501,0)),"")</f>
        <v/>
      </c>
      <c r="P47">
        <f>IFERROR(INDEX($I$2:$I$501,MATCH($A47&amp;"#"&amp;3,$H$2:$H$501,0)),"")</f>
        <v/>
      </c>
      <c r="Q47">
        <f>IFERROR(INDEX($I$2:$I$501,MATCH($A47&amp;"#"&amp;4,$H$2:$H$501,0)),"")</f>
        <v/>
      </c>
      <c r="R47">
        <f>IFERROR(INDEX($I$2:$I$501,MATCH($A47&amp;"#"&amp;5,$H$2:$H$501,0)),"")</f>
        <v/>
      </c>
      <c r="S47">
        <f>IFERROR(INDEX($I$2:$I$501,MATCH($A47&amp;"#"&amp;6,$H$2:$H$501,0)),"")</f>
        <v/>
      </c>
      <c r="T47">
        <f>IFERROR(INDEX($I$2:$I$501,MATCH($A47&amp;"#"&amp;7,$H$2:$H$501,0)),"")</f>
        <v/>
      </c>
      <c r="U47">
        <f>IFERROR(INDEX($I$2:$I$501,MATCH($A47&amp;"#"&amp;8,$H$2:$H$501,0)),"")</f>
        <v/>
      </c>
      <c r="V47">
        <f>IF($A47="","",IF(COUNTIFS($E$2:$E$501,$A47,$F$2:$F$501,1)&gt;8," (+"&amp;(COUNTIFS($E$2:$E$501,$A47,$F$2:$F$501,1)-8)&amp;" more)",""))</f>
        <v/>
      </c>
      <c r="W47">
        <f>IF($A47="","",$AJ47&amp;$V47)</f>
        <v/>
      </c>
      <c r="X47">
        <f>SETUP!$C193</f>
        <v/>
      </c>
      <c r="Y47">
        <f>IF(SETUP!$C193="","",SETUP!$B193&amp;"#"&amp;SUMPRODUCT((SETUP!$B$148:$B193=SETUP!$B193)*(SETUP!$C$148:$C193&lt;&gt;"")))</f>
        <v/>
      </c>
      <c r="AB47">
        <f>IF(SETUP!$C192="","",SETUP!$C192)</f>
        <v/>
      </c>
      <c r="AC47">
        <f>IF($N47="","",$N47)</f>
        <v/>
      </c>
      <c r="AD47">
        <f>IF($O47="",$AC47,IF($AC47="",$O47,$AC47&amp;", "&amp;$O47))</f>
        <v/>
      </c>
      <c r="AE47">
        <f>IF($P47="",$AD47,IF($AD47="",$P47,$AD47&amp;", "&amp;$P47))</f>
        <v/>
      </c>
      <c r="AF47">
        <f>IF($Q47="",$AE47,IF($AE47="",$Q47,$AE47&amp;", "&amp;$Q47))</f>
        <v/>
      </c>
      <c r="AG47">
        <f>IF($R47="",$AF47,IF($AF47="",$R47,$AF47&amp;", "&amp;$R47))</f>
        <v/>
      </c>
      <c r="AH47">
        <f>IF($S47="",$AG47,IF($AG47="",$S47,$AG47&amp;", "&amp;$S47))</f>
        <v/>
      </c>
      <c r="AI47">
        <f>IF($T47="",$AH47,IF($AH47="",$T47,$AH47&amp;", "&amp;$T47))</f>
        <v/>
      </c>
      <c r="AJ47">
        <f>IF($U47="",$AI47,IF($AI47="",$U47,$AI47&amp;", "&amp;$U47))</f>
        <v/>
      </c>
    </row>
    <row r="48">
      <c r="A48">
        <f>SETUP!$C67</f>
        <v/>
      </c>
      <c r="B48">
        <f>IF(SETUP!$C67="","",SETUP!$B67&amp;"|"&amp;SETUP!$E67)</f>
        <v/>
      </c>
      <c r="C48">
        <f>IF(SETUP!$C67="","",SETUP!$B67&amp;"#"&amp;SUMPRODUCT((SETUP!$B$21:$B67=SETUP!$B67)*(SETUP!$C$21:$C67&lt;&gt;"")))</f>
        <v/>
      </c>
      <c r="E48">
        <f>IF('Job Catalog'!$C56="","",'Job Catalog'!$I56)</f>
        <v/>
      </c>
      <c r="F48">
        <f>IF('Job Catalog'!$C56="",0,IF(AND(OR('Job Matrix'!$C$4="All",'Job Catalog'!$D56='Job Matrix'!$C$4),OR('Job Matrix'!$C$5="All",'Job Catalog'!$F56='Job Matrix'!$C$5)),1,0))</f>
        <v/>
      </c>
      <c r="G48">
        <f>IF($F48=0,"",COUNTIFS($E$2:$E48,$E48,$F$2:$F48,1))</f>
        <v/>
      </c>
      <c r="H48">
        <f>IF($G48="","",$E48&amp;"#"&amp;$G48)</f>
        <v/>
      </c>
      <c r="I48">
        <f>IF('Job Catalog'!$C56="","",'Job Catalog'!$C56)</f>
        <v/>
      </c>
      <c r="K48">
        <f>IF('Job Catalog'!$C56="","",MAX($K$1:K47)+1)</f>
        <v/>
      </c>
      <c r="L48">
        <f>IFERROR(INDEX('Job Catalog'!$B$10:$B$509,MATCH(ROW()-1,$K$2:$K$501,0)),"")</f>
        <v/>
      </c>
      <c r="N48">
        <f>IFERROR(INDEX($I$2:$I$501,MATCH($A48&amp;"#"&amp;1,$H$2:$H$501,0)),"")</f>
        <v/>
      </c>
      <c r="O48">
        <f>IFERROR(INDEX($I$2:$I$501,MATCH($A48&amp;"#"&amp;2,$H$2:$H$501,0)),"")</f>
        <v/>
      </c>
      <c r="P48">
        <f>IFERROR(INDEX($I$2:$I$501,MATCH($A48&amp;"#"&amp;3,$H$2:$H$501,0)),"")</f>
        <v/>
      </c>
      <c r="Q48">
        <f>IFERROR(INDEX($I$2:$I$501,MATCH($A48&amp;"#"&amp;4,$H$2:$H$501,0)),"")</f>
        <v/>
      </c>
      <c r="R48">
        <f>IFERROR(INDEX($I$2:$I$501,MATCH($A48&amp;"#"&amp;5,$H$2:$H$501,0)),"")</f>
        <v/>
      </c>
      <c r="S48">
        <f>IFERROR(INDEX($I$2:$I$501,MATCH($A48&amp;"#"&amp;6,$H$2:$H$501,0)),"")</f>
        <v/>
      </c>
      <c r="T48">
        <f>IFERROR(INDEX($I$2:$I$501,MATCH($A48&amp;"#"&amp;7,$H$2:$H$501,0)),"")</f>
        <v/>
      </c>
      <c r="U48">
        <f>IFERROR(INDEX($I$2:$I$501,MATCH($A48&amp;"#"&amp;8,$H$2:$H$501,0)),"")</f>
        <v/>
      </c>
      <c r="V48">
        <f>IF($A48="","",IF(COUNTIFS($E$2:$E$501,$A48,$F$2:$F$501,1)&gt;8," (+"&amp;(COUNTIFS($E$2:$E$501,$A48,$F$2:$F$501,1)-8)&amp;" more)",""))</f>
        <v/>
      </c>
      <c r="W48">
        <f>IF($A48="","",$AJ48&amp;$V48)</f>
        <v/>
      </c>
      <c r="X48">
        <f>SETUP!$C194</f>
        <v/>
      </c>
      <c r="Y48">
        <f>IF(SETUP!$C194="","",SETUP!$B194&amp;"#"&amp;SUMPRODUCT((SETUP!$B$148:$B194=SETUP!$B194)*(SETUP!$C$148:$C194&lt;&gt;"")))</f>
        <v/>
      </c>
      <c r="AB48">
        <f>IF(SETUP!$C193="","",SETUP!$C193)</f>
        <v/>
      </c>
      <c r="AC48">
        <f>IF($N48="","",$N48)</f>
        <v/>
      </c>
      <c r="AD48">
        <f>IF($O48="",$AC48,IF($AC48="",$O48,$AC48&amp;", "&amp;$O48))</f>
        <v/>
      </c>
      <c r="AE48">
        <f>IF($P48="",$AD48,IF($AD48="",$P48,$AD48&amp;", "&amp;$P48))</f>
        <v/>
      </c>
      <c r="AF48">
        <f>IF($Q48="",$AE48,IF($AE48="",$Q48,$AE48&amp;", "&amp;$Q48))</f>
        <v/>
      </c>
      <c r="AG48">
        <f>IF($R48="",$AF48,IF($AF48="",$R48,$AF48&amp;", "&amp;$R48))</f>
        <v/>
      </c>
      <c r="AH48">
        <f>IF($S48="",$AG48,IF($AG48="",$S48,$AG48&amp;", "&amp;$S48))</f>
        <v/>
      </c>
      <c r="AI48">
        <f>IF($T48="",$AH48,IF($AH48="",$T48,$AH48&amp;", "&amp;$T48))</f>
        <v/>
      </c>
      <c r="AJ48">
        <f>IF($U48="",$AI48,IF($AI48="",$U48,$AI48&amp;", "&amp;$U48))</f>
        <v/>
      </c>
    </row>
    <row r="49">
      <c r="A49">
        <f>SETUP!$C68</f>
        <v/>
      </c>
      <c r="B49">
        <f>IF(SETUP!$C68="","",SETUP!$B68&amp;"|"&amp;SETUP!$E68)</f>
        <v/>
      </c>
      <c r="C49">
        <f>IF(SETUP!$C68="","",SETUP!$B68&amp;"#"&amp;SUMPRODUCT((SETUP!$B$21:$B68=SETUP!$B68)*(SETUP!$C$21:$C68&lt;&gt;"")))</f>
        <v/>
      </c>
      <c r="E49">
        <f>IF('Job Catalog'!$C57="","",'Job Catalog'!$I57)</f>
        <v/>
      </c>
      <c r="F49">
        <f>IF('Job Catalog'!$C57="",0,IF(AND(OR('Job Matrix'!$C$4="All",'Job Catalog'!$D57='Job Matrix'!$C$4),OR('Job Matrix'!$C$5="All",'Job Catalog'!$F57='Job Matrix'!$C$5)),1,0))</f>
        <v/>
      </c>
      <c r="G49">
        <f>IF($F49=0,"",COUNTIFS($E$2:$E49,$E49,$F$2:$F49,1))</f>
        <v/>
      </c>
      <c r="H49">
        <f>IF($G49="","",$E49&amp;"#"&amp;$G49)</f>
        <v/>
      </c>
      <c r="I49">
        <f>IF('Job Catalog'!$C57="","",'Job Catalog'!$C57)</f>
        <v/>
      </c>
      <c r="K49">
        <f>IF('Job Catalog'!$C57="","",MAX($K$1:K48)+1)</f>
        <v/>
      </c>
      <c r="L49">
        <f>IFERROR(INDEX('Job Catalog'!$B$10:$B$509,MATCH(ROW()-1,$K$2:$K$501,0)),"")</f>
        <v/>
      </c>
      <c r="N49">
        <f>IFERROR(INDEX($I$2:$I$501,MATCH($A49&amp;"#"&amp;1,$H$2:$H$501,0)),"")</f>
        <v/>
      </c>
      <c r="O49">
        <f>IFERROR(INDEX($I$2:$I$501,MATCH($A49&amp;"#"&amp;2,$H$2:$H$501,0)),"")</f>
        <v/>
      </c>
      <c r="P49">
        <f>IFERROR(INDEX($I$2:$I$501,MATCH($A49&amp;"#"&amp;3,$H$2:$H$501,0)),"")</f>
        <v/>
      </c>
      <c r="Q49">
        <f>IFERROR(INDEX($I$2:$I$501,MATCH($A49&amp;"#"&amp;4,$H$2:$H$501,0)),"")</f>
        <v/>
      </c>
      <c r="R49">
        <f>IFERROR(INDEX($I$2:$I$501,MATCH($A49&amp;"#"&amp;5,$H$2:$H$501,0)),"")</f>
        <v/>
      </c>
      <c r="S49">
        <f>IFERROR(INDEX($I$2:$I$501,MATCH($A49&amp;"#"&amp;6,$H$2:$H$501,0)),"")</f>
        <v/>
      </c>
      <c r="T49">
        <f>IFERROR(INDEX($I$2:$I$501,MATCH($A49&amp;"#"&amp;7,$H$2:$H$501,0)),"")</f>
        <v/>
      </c>
      <c r="U49">
        <f>IFERROR(INDEX($I$2:$I$501,MATCH($A49&amp;"#"&amp;8,$H$2:$H$501,0)),"")</f>
        <v/>
      </c>
      <c r="V49">
        <f>IF($A49="","",IF(COUNTIFS($E$2:$E$501,$A49,$F$2:$F$501,1)&gt;8," (+"&amp;(COUNTIFS($E$2:$E$501,$A49,$F$2:$F$501,1)-8)&amp;" more)",""))</f>
        <v/>
      </c>
      <c r="W49">
        <f>IF($A49="","",$AJ49&amp;$V49)</f>
        <v/>
      </c>
      <c r="X49">
        <f>SETUP!$C195</f>
        <v/>
      </c>
      <c r="Y49">
        <f>IF(SETUP!$C195="","",SETUP!$B195&amp;"#"&amp;SUMPRODUCT((SETUP!$B$148:$B195=SETUP!$B195)*(SETUP!$C$148:$C195&lt;&gt;"")))</f>
        <v/>
      </c>
      <c r="AB49">
        <f>IF(SETUP!$C194="","",SETUP!$C194)</f>
        <v/>
      </c>
      <c r="AC49">
        <f>IF($N49="","",$N49)</f>
        <v/>
      </c>
      <c r="AD49">
        <f>IF($O49="",$AC49,IF($AC49="",$O49,$AC49&amp;", "&amp;$O49))</f>
        <v/>
      </c>
      <c r="AE49">
        <f>IF($P49="",$AD49,IF($AD49="",$P49,$AD49&amp;", "&amp;$P49))</f>
        <v/>
      </c>
      <c r="AF49">
        <f>IF($Q49="",$AE49,IF($AE49="",$Q49,$AE49&amp;", "&amp;$Q49))</f>
        <v/>
      </c>
      <c r="AG49">
        <f>IF($R49="",$AF49,IF($AF49="",$R49,$AF49&amp;", "&amp;$R49))</f>
        <v/>
      </c>
      <c r="AH49">
        <f>IF($S49="",$AG49,IF($AG49="",$S49,$AG49&amp;", "&amp;$S49))</f>
        <v/>
      </c>
      <c r="AI49">
        <f>IF($T49="",$AH49,IF($AH49="",$T49,$AH49&amp;", "&amp;$T49))</f>
        <v/>
      </c>
      <c r="AJ49">
        <f>IF($U49="",$AI49,IF($AI49="",$U49,$AI49&amp;", "&amp;$U49))</f>
        <v/>
      </c>
    </row>
    <row r="50">
      <c r="A50">
        <f>SETUP!$C69</f>
        <v/>
      </c>
      <c r="B50">
        <f>IF(SETUP!$C69="","",SETUP!$B69&amp;"|"&amp;SETUP!$E69)</f>
        <v/>
      </c>
      <c r="C50">
        <f>IF(SETUP!$C69="","",SETUP!$B69&amp;"#"&amp;SUMPRODUCT((SETUP!$B$21:$B69=SETUP!$B69)*(SETUP!$C$21:$C69&lt;&gt;"")))</f>
        <v/>
      </c>
      <c r="E50">
        <f>IF('Job Catalog'!$C58="","",'Job Catalog'!$I58)</f>
        <v/>
      </c>
      <c r="F50">
        <f>IF('Job Catalog'!$C58="",0,IF(AND(OR('Job Matrix'!$C$4="All",'Job Catalog'!$D58='Job Matrix'!$C$4),OR('Job Matrix'!$C$5="All",'Job Catalog'!$F58='Job Matrix'!$C$5)),1,0))</f>
        <v/>
      </c>
      <c r="G50">
        <f>IF($F50=0,"",COUNTIFS($E$2:$E50,$E50,$F$2:$F50,1))</f>
        <v/>
      </c>
      <c r="H50">
        <f>IF($G50="","",$E50&amp;"#"&amp;$G50)</f>
        <v/>
      </c>
      <c r="I50">
        <f>IF('Job Catalog'!$C58="","",'Job Catalog'!$C58)</f>
        <v/>
      </c>
      <c r="K50">
        <f>IF('Job Catalog'!$C58="","",MAX($K$1:K49)+1)</f>
        <v/>
      </c>
      <c r="L50">
        <f>IFERROR(INDEX('Job Catalog'!$B$10:$B$509,MATCH(ROW()-1,$K$2:$K$501,0)),"")</f>
        <v/>
      </c>
      <c r="N50">
        <f>IFERROR(INDEX($I$2:$I$501,MATCH($A50&amp;"#"&amp;1,$H$2:$H$501,0)),"")</f>
        <v/>
      </c>
      <c r="O50">
        <f>IFERROR(INDEX($I$2:$I$501,MATCH($A50&amp;"#"&amp;2,$H$2:$H$501,0)),"")</f>
        <v/>
      </c>
      <c r="P50">
        <f>IFERROR(INDEX($I$2:$I$501,MATCH($A50&amp;"#"&amp;3,$H$2:$H$501,0)),"")</f>
        <v/>
      </c>
      <c r="Q50">
        <f>IFERROR(INDEX($I$2:$I$501,MATCH($A50&amp;"#"&amp;4,$H$2:$H$501,0)),"")</f>
        <v/>
      </c>
      <c r="R50">
        <f>IFERROR(INDEX($I$2:$I$501,MATCH($A50&amp;"#"&amp;5,$H$2:$H$501,0)),"")</f>
        <v/>
      </c>
      <c r="S50">
        <f>IFERROR(INDEX($I$2:$I$501,MATCH($A50&amp;"#"&amp;6,$H$2:$H$501,0)),"")</f>
        <v/>
      </c>
      <c r="T50">
        <f>IFERROR(INDEX($I$2:$I$501,MATCH($A50&amp;"#"&amp;7,$H$2:$H$501,0)),"")</f>
        <v/>
      </c>
      <c r="U50">
        <f>IFERROR(INDEX($I$2:$I$501,MATCH($A50&amp;"#"&amp;8,$H$2:$H$501,0)),"")</f>
        <v/>
      </c>
      <c r="V50">
        <f>IF($A50="","",IF(COUNTIFS($E$2:$E$501,$A50,$F$2:$F$501,1)&gt;8," (+"&amp;(COUNTIFS($E$2:$E$501,$A50,$F$2:$F$501,1)-8)&amp;" more)",""))</f>
        <v/>
      </c>
      <c r="W50">
        <f>IF($A50="","",$AJ50&amp;$V50)</f>
        <v/>
      </c>
      <c r="X50">
        <f>SETUP!$C196</f>
        <v/>
      </c>
      <c r="Y50">
        <f>IF(SETUP!$C196="","",SETUP!$B196&amp;"#"&amp;SUMPRODUCT((SETUP!$B$148:$B196=SETUP!$B196)*(SETUP!$C$148:$C196&lt;&gt;"")))</f>
        <v/>
      </c>
      <c r="AB50">
        <f>IF(SETUP!$C195="","",SETUP!$C195)</f>
        <v/>
      </c>
      <c r="AC50">
        <f>IF($N50="","",$N50)</f>
        <v/>
      </c>
      <c r="AD50">
        <f>IF($O50="",$AC50,IF($AC50="",$O50,$AC50&amp;", "&amp;$O50))</f>
        <v/>
      </c>
      <c r="AE50">
        <f>IF($P50="",$AD50,IF($AD50="",$P50,$AD50&amp;", "&amp;$P50))</f>
        <v/>
      </c>
      <c r="AF50">
        <f>IF($Q50="",$AE50,IF($AE50="",$Q50,$AE50&amp;", "&amp;$Q50))</f>
        <v/>
      </c>
      <c r="AG50">
        <f>IF($R50="",$AF50,IF($AF50="",$R50,$AF50&amp;", "&amp;$R50))</f>
        <v/>
      </c>
      <c r="AH50">
        <f>IF($S50="",$AG50,IF($AG50="",$S50,$AG50&amp;", "&amp;$S50))</f>
        <v/>
      </c>
      <c r="AI50">
        <f>IF($T50="",$AH50,IF($AH50="",$T50,$AH50&amp;", "&amp;$T50))</f>
        <v/>
      </c>
      <c r="AJ50">
        <f>IF($U50="",$AI50,IF($AI50="",$U50,$AI50&amp;", "&amp;$U50))</f>
        <v/>
      </c>
    </row>
    <row r="51">
      <c r="A51">
        <f>SETUP!$C70</f>
        <v/>
      </c>
      <c r="B51">
        <f>IF(SETUP!$C70="","",SETUP!$B70&amp;"|"&amp;SETUP!$E70)</f>
        <v/>
      </c>
      <c r="C51">
        <f>IF(SETUP!$C70="","",SETUP!$B70&amp;"#"&amp;SUMPRODUCT((SETUP!$B$21:$B70=SETUP!$B70)*(SETUP!$C$21:$C70&lt;&gt;"")))</f>
        <v/>
      </c>
      <c r="E51">
        <f>IF('Job Catalog'!$C59="","",'Job Catalog'!$I59)</f>
        <v/>
      </c>
      <c r="F51">
        <f>IF('Job Catalog'!$C59="",0,IF(AND(OR('Job Matrix'!$C$4="All",'Job Catalog'!$D59='Job Matrix'!$C$4),OR('Job Matrix'!$C$5="All",'Job Catalog'!$F59='Job Matrix'!$C$5)),1,0))</f>
        <v/>
      </c>
      <c r="G51">
        <f>IF($F51=0,"",COUNTIFS($E$2:$E51,$E51,$F$2:$F51,1))</f>
        <v/>
      </c>
      <c r="H51">
        <f>IF($G51="","",$E51&amp;"#"&amp;$G51)</f>
        <v/>
      </c>
      <c r="I51">
        <f>IF('Job Catalog'!$C59="","",'Job Catalog'!$C59)</f>
        <v/>
      </c>
      <c r="K51">
        <f>IF('Job Catalog'!$C59="","",MAX($K$1:K50)+1)</f>
        <v/>
      </c>
      <c r="L51">
        <f>IFERROR(INDEX('Job Catalog'!$B$10:$B$509,MATCH(ROW()-1,$K$2:$K$501,0)),"")</f>
        <v/>
      </c>
      <c r="N51">
        <f>IFERROR(INDEX($I$2:$I$501,MATCH($A51&amp;"#"&amp;1,$H$2:$H$501,0)),"")</f>
        <v/>
      </c>
      <c r="O51">
        <f>IFERROR(INDEX($I$2:$I$501,MATCH($A51&amp;"#"&amp;2,$H$2:$H$501,0)),"")</f>
        <v/>
      </c>
      <c r="P51">
        <f>IFERROR(INDEX($I$2:$I$501,MATCH($A51&amp;"#"&amp;3,$H$2:$H$501,0)),"")</f>
        <v/>
      </c>
      <c r="Q51">
        <f>IFERROR(INDEX($I$2:$I$501,MATCH($A51&amp;"#"&amp;4,$H$2:$H$501,0)),"")</f>
        <v/>
      </c>
      <c r="R51">
        <f>IFERROR(INDEX($I$2:$I$501,MATCH($A51&amp;"#"&amp;5,$H$2:$H$501,0)),"")</f>
        <v/>
      </c>
      <c r="S51">
        <f>IFERROR(INDEX($I$2:$I$501,MATCH($A51&amp;"#"&amp;6,$H$2:$H$501,0)),"")</f>
        <v/>
      </c>
      <c r="T51">
        <f>IFERROR(INDEX($I$2:$I$501,MATCH($A51&amp;"#"&amp;7,$H$2:$H$501,0)),"")</f>
        <v/>
      </c>
      <c r="U51">
        <f>IFERROR(INDEX($I$2:$I$501,MATCH($A51&amp;"#"&amp;8,$H$2:$H$501,0)),"")</f>
        <v/>
      </c>
      <c r="V51">
        <f>IF($A51="","",IF(COUNTIFS($E$2:$E$501,$A51,$F$2:$F$501,1)&gt;8," (+"&amp;(COUNTIFS($E$2:$E$501,$A51,$F$2:$F$501,1)-8)&amp;" more)",""))</f>
        <v/>
      </c>
      <c r="W51">
        <f>IF($A51="","",$AJ51&amp;$V51)</f>
        <v/>
      </c>
      <c r="X51">
        <f>SETUP!$C197</f>
        <v/>
      </c>
      <c r="Y51">
        <f>IF(SETUP!$C197="","",SETUP!$B197&amp;"#"&amp;SUMPRODUCT((SETUP!$B$148:$B197=SETUP!$B197)*(SETUP!$C$148:$C197&lt;&gt;"")))</f>
        <v/>
      </c>
      <c r="AB51">
        <f>IF(SETUP!$C196="","",SETUP!$C196)</f>
        <v/>
      </c>
      <c r="AC51">
        <f>IF($N51="","",$N51)</f>
        <v/>
      </c>
      <c r="AD51">
        <f>IF($O51="",$AC51,IF($AC51="",$O51,$AC51&amp;", "&amp;$O51))</f>
        <v/>
      </c>
      <c r="AE51">
        <f>IF($P51="",$AD51,IF($AD51="",$P51,$AD51&amp;", "&amp;$P51))</f>
        <v/>
      </c>
      <c r="AF51">
        <f>IF($Q51="",$AE51,IF($AE51="",$Q51,$AE51&amp;", "&amp;$Q51))</f>
        <v/>
      </c>
      <c r="AG51">
        <f>IF($R51="",$AF51,IF($AF51="",$R51,$AF51&amp;", "&amp;$R51))</f>
        <v/>
      </c>
      <c r="AH51">
        <f>IF($S51="",$AG51,IF($AG51="",$S51,$AG51&amp;", "&amp;$S51))</f>
        <v/>
      </c>
      <c r="AI51">
        <f>IF($T51="",$AH51,IF($AH51="",$T51,$AH51&amp;", "&amp;$T51))</f>
        <v/>
      </c>
      <c r="AJ51">
        <f>IF($U51="",$AI51,IF($AI51="",$U51,$AI51&amp;", "&amp;$U51))</f>
        <v/>
      </c>
    </row>
    <row r="52">
      <c r="A52">
        <f>SETUP!$C71</f>
        <v/>
      </c>
      <c r="B52">
        <f>IF(SETUP!$C71="","",SETUP!$B71&amp;"|"&amp;SETUP!$E71)</f>
        <v/>
      </c>
      <c r="C52">
        <f>IF(SETUP!$C71="","",SETUP!$B71&amp;"#"&amp;SUMPRODUCT((SETUP!$B$21:$B71=SETUP!$B71)*(SETUP!$C$21:$C71&lt;&gt;"")))</f>
        <v/>
      </c>
      <c r="E52">
        <f>IF('Job Catalog'!$C60="","",'Job Catalog'!$I60)</f>
        <v/>
      </c>
      <c r="F52">
        <f>IF('Job Catalog'!$C60="",0,IF(AND(OR('Job Matrix'!$C$4="All",'Job Catalog'!$D60='Job Matrix'!$C$4),OR('Job Matrix'!$C$5="All",'Job Catalog'!$F60='Job Matrix'!$C$5)),1,0))</f>
        <v/>
      </c>
      <c r="G52">
        <f>IF($F52=0,"",COUNTIFS($E$2:$E52,$E52,$F$2:$F52,1))</f>
        <v/>
      </c>
      <c r="H52">
        <f>IF($G52="","",$E52&amp;"#"&amp;$G52)</f>
        <v/>
      </c>
      <c r="I52">
        <f>IF('Job Catalog'!$C60="","",'Job Catalog'!$C60)</f>
        <v/>
      </c>
      <c r="K52">
        <f>IF('Job Catalog'!$C60="","",MAX($K$1:K51)+1)</f>
        <v/>
      </c>
      <c r="L52">
        <f>IFERROR(INDEX('Job Catalog'!$B$10:$B$509,MATCH(ROW()-1,$K$2:$K$501,0)),"")</f>
        <v/>
      </c>
      <c r="N52">
        <f>IFERROR(INDEX($I$2:$I$501,MATCH($A52&amp;"#"&amp;1,$H$2:$H$501,0)),"")</f>
        <v/>
      </c>
      <c r="O52">
        <f>IFERROR(INDEX($I$2:$I$501,MATCH($A52&amp;"#"&amp;2,$H$2:$H$501,0)),"")</f>
        <v/>
      </c>
      <c r="P52">
        <f>IFERROR(INDEX($I$2:$I$501,MATCH($A52&amp;"#"&amp;3,$H$2:$H$501,0)),"")</f>
        <v/>
      </c>
      <c r="Q52">
        <f>IFERROR(INDEX($I$2:$I$501,MATCH($A52&amp;"#"&amp;4,$H$2:$H$501,0)),"")</f>
        <v/>
      </c>
      <c r="R52">
        <f>IFERROR(INDEX($I$2:$I$501,MATCH($A52&amp;"#"&amp;5,$H$2:$H$501,0)),"")</f>
        <v/>
      </c>
      <c r="S52">
        <f>IFERROR(INDEX($I$2:$I$501,MATCH($A52&amp;"#"&amp;6,$H$2:$H$501,0)),"")</f>
        <v/>
      </c>
      <c r="T52">
        <f>IFERROR(INDEX($I$2:$I$501,MATCH($A52&amp;"#"&amp;7,$H$2:$H$501,0)),"")</f>
        <v/>
      </c>
      <c r="U52">
        <f>IFERROR(INDEX($I$2:$I$501,MATCH($A52&amp;"#"&amp;8,$H$2:$H$501,0)),"")</f>
        <v/>
      </c>
      <c r="V52">
        <f>IF($A52="","",IF(COUNTIFS($E$2:$E$501,$A52,$F$2:$F$501,1)&gt;8," (+"&amp;(COUNTIFS($E$2:$E$501,$A52,$F$2:$F$501,1)-8)&amp;" more)",""))</f>
        <v/>
      </c>
      <c r="W52">
        <f>IF($A52="","",$AJ52&amp;$V52)</f>
        <v/>
      </c>
      <c r="X52">
        <f>SETUP!$C198</f>
        <v/>
      </c>
      <c r="Y52">
        <f>IF(SETUP!$C198="","",SETUP!$B198&amp;"#"&amp;SUMPRODUCT((SETUP!$B$148:$B198=SETUP!$B198)*(SETUP!$C$148:$C198&lt;&gt;"")))</f>
        <v/>
      </c>
      <c r="AB52">
        <f>IF(SETUP!$C197="","",SETUP!$C197)</f>
        <v/>
      </c>
      <c r="AC52">
        <f>IF($N52="","",$N52)</f>
        <v/>
      </c>
      <c r="AD52">
        <f>IF($O52="",$AC52,IF($AC52="",$O52,$AC52&amp;", "&amp;$O52))</f>
        <v/>
      </c>
      <c r="AE52">
        <f>IF($P52="",$AD52,IF($AD52="",$P52,$AD52&amp;", "&amp;$P52))</f>
        <v/>
      </c>
      <c r="AF52">
        <f>IF($Q52="",$AE52,IF($AE52="",$Q52,$AE52&amp;", "&amp;$Q52))</f>
        <v/>
      </c>
      <c r="AG52">
        <f>IF($R52="",$AF52,IF($AF52="",$R52,$AF52&amp;", "&amp;$R52))</f>
        <v/>
      </c>
      <c r="AH52">
        <f>IF($S52="",$AG52,IF($AG52="",$S52,$AG52&amp;", "&amp;$S52))</f>
        <v/>
      </c>
      <c r="AI52">
        <f>IF($T52="",$AH52,IF($AH52="",$T52,$AH52&amp;", "&amp;$T52))</f>
        <v/>
      </c>
      <c r="AJ52">
        <f>IF($U52="",$AI52,IF($AI52="",$U52,$AI52&amp;", "&amp;$U52))</f>
        <v/>
      </c>
    </row>
    <row r="53">
      <c r="A53">
        <f>SETUP!$C72</f>
        <v/>
      </c>
      <c r="B53">
        <f>IF(SETUP!$C72="","",SETUP!$B72&amp;"|"&amp;SETUP!$E72)</f>
        <v/>
      </c>
      <c r="C53">
        <f>IF(SETUP!$C72="","",SETUP!$B72&amp;"#"&amp;SUMPRODUCT((SETUP!$B$21:$B72=SETUP!$B72)*(SETUP!$C$21:$C72&lt;&gt;"")))</f>
        <v/>
      </c>
      <c r="E53">
        <f>IF('Job Catalog'!$C61="","",'Job Catalog'!$I61)</f>
        <v/>
      </c>
      <c r="F53">
        <f>IF('Job Catalog'!$C61="",0,IF(AND(OR('Job Matrix'!$C$4="All",'Job Catalog'!$D61='Job Matrix'!$C$4),OR('Job Matrix'!$C$5="All",'Job Catalog'!$F61='Job Matrix'!$C$5)),1,0))</f>
        <v/>
      </c>
      <c r="G53">
        <f>IF($F53=0,"",COUNTIFS($E$2:$E53,$E53,$F$2:$F53,1))</f>
        <v/>
      </c>
      <c r="H53">
        <f>IF($G53="","",$E53&amp;"#"&amp;$G53)</f>
        <v/>
      </c>
      <c r="I53">
        <f>IF('Job Catalog'!$C61="","",'Job Catalog'!$C61)</f>
        <v/>
      </c>
      <c r="K53">
        <f>IF('Job Catalog'!$C61="","",MAX($K$1:K52)+1)</f>
        <v/>
      </c>
      <c r="L53">
        <f>IFERROR(INDEX('Job Catalog'!$B$10:$B$509,MATCH(ROW()-1,$K$2:$K$501,0)),"")</f>
        <v/>
      </c>
      <c r="N53">
        <f>IFERROR(INDEX($I$2:$I$501,MATCH($A53&amp;"#"&amp;1,$H$2:$H$501,0)),"")</f>
        <v/>
      </c>
      <c r="O53">
        <f>IFERROR(INDEX($I$2:$I$501,MATCH($A53&amp;"#"&amp;2,$H$2:$H$501,0)),"")</f>
        <v/>
      </c>
      <c r="P53">
        <f>IFERROR(INDEX($I$2:$I$501,MATCH($A53&amp;"#"&amp;3,$H$2:$H$501,0)),"")</f>
        <v/>
      </c>
      <c r="Q53">
        <f>IFERROR(INDEX($I$2:$I$501,MATCH($A53&amp;"#"&amp;4,$H$2:$H$501,0)),"")</f>
        <v/>
      </c>
      <c r="R53">
        <f>IFERROR(INDEX($I$2:$I$501,MATCH($A53&amp;"#"&amp;5,$H$2:$H$501,0)),"")</f>
        <v/>
      </c>
      <c r="S53">
        <f>IFERROR(INDEX($I$2:$I$501,MATCH($A53&amp;"#"&amp;6,$H$2:$H$501,0)),"")</f>
        <v/>
      </c>
      <c r="T53">
        <f>IFERROR(INDEX($I$2:$I$501,MATCH($A53&amp;"#"&amp;7,$H$2:$H$501,0)),"")</f>
        <v/>
      </c>
      <c r="U53">
        <f>IFERROR(INDEX($I$2:$I$501,MATCH($A53&amp;"#"&amp;8,$H$2:$H$501,0)),"")</f>
        <v/>
      </c>
      <c r="V53">
        <f>IF($A53="","",IF(COUNTIFS($E$2:$E$501,$A53,$F$2:$F$501,1)&gt;8," (+"&amp;(COUNTIFS($E$2:$E$501,$A53,$F$2:$F$501,1)-8)&amp;" more)",""))</f>
        <v/>
      </c>
      <c r="W53">
        <f>IF($A53="","",$AJ53&amp;$V53)</f>
        <v/>
      </c>
      <c r="X53">
        <f>SETUP!$C199</f>
        <v/>
      </c>
      <c r="Y53">
        <f>IF(SETUP!$C199="","",SETUP!$B199&amp;"#"&amp;SUMPRODUCT((SETUP!$B$148:$B199=SETUP!$B199)*(SETUP!$C$148:$C199&lt;&gt;"")))</f>
        <v/>
      </c>
      <c r="AB53">
        <f>IF(SETUP!$C198="","",SETUP!$C198)</f>
        <v/>
      </c>
      <c r="AC53">
        <f>IF($N53="","",$N53)</f>
        <v/>
      </c>
      <c r="AD53">
        <f>IF($O53="",$AC53,IF($AC53="",$O53,$AC53&amp;", "&amp;$O53))</f>
        <v/>
      </c>
      <c r="AE53">
        <f>IF($P53="",$AD53,IF($AD53="",$P53,$AD53&amp;", "&amp;$P53))</f>
        <v/>
      </c>
      <c r="AF53">
        <f>IF($Q53="",$AE53,IF($AE53="",$Q53,$AE53&amp;", "&amp;$Q53))</f>
        <v/>
      </c>
      <c r="AG53">
        <f>IF($R53="",$AF53,IF($AF53="",$R53,$AF53&amp;", "&amp;$R53))</f>
        <v/>
      </c>
      <c r="AH53">
        <f>IF($S53="",$AG53,IF($AG53="",$S53,$AG53&amp;", "&amp;$S53))</f>
        <v/>
      </c>
      <c r="AI53">
        <f>IF($T53="",$AH53,IF($AH53="",$T53,$AH53&amp;", "&amp;$T53))</f>
        <v/>
      </c>
      <c r="AJ53">
        <f>IF($U53="",$AI53,IF($AI53="",$U53,$AI53&amp;", "&amp;$U53))</f>
        <v/>
      </c>
    </row>
    <row r="54">
      <c r="A54">
        <f>SETUP!$C73</f>
        <v/>
      </c>
      <c r="B54">
        <f>IF(SETUP!$C73="","",SETUP!$B73&amp;"|"&amp;SETUP!$E73)</f>
        <v/>
      </c>
      <c r="C54">
        <f>IF(SETUP!$C73="","",SETUP!$B73&amp;"#"&amp;SUMPRODUCT((SETUP!$B$21:$B73=SETUP!$B73)*(SETUP!$C$21:$C73&lt;&gt;"")))</f>
        <v/>
      </c>
      <c r="E54">
        <f>IF('Job Catalog'!$C62="","",'Job Catalog'!$I62)</f>
        <v/>
      </c>
      <c r="F54">
        <f>IF('Job Catalog'!$C62="",0,IF(AND(OR('Job Matrix'!$C$4="All",'Job Catalog'!$D62='Job Matrix'!$C$4),OR('Job Matrix'!$C$5="All",'Job Catalog'!$F62='Job Matrix'!$C$5)),1,0))</f>
        <v/>
      </c>
      <c r="G54">
        <f>IF($F54=0,"",COUNTIFS($E$2:$E54,$E54,$F$2:$F54,1))</f>
        <v/>
      </c>
      <c r="H54">
        <f>IF($G54="","",$E54&amp;"#"&amp;$G54)</f>
        <v/>
      </c>
      <c r="I54">
        <f>IF('Job Catalog'!$C62="","",'Job Catalog'!$C62)</f>
        <v/>
      </c>
      <c r="K54">
        <f>IF('Job Catalog'!$C62="","",MAX($K$1:K53)+1)</f>
        <v/>
      </c>
      <c r="L54">
        <f>IFERROR(INDEX('Job Catalog'!$B$10:$B$509,MATCH(ROW()-1,$K$2:$K$501,0)),"")</f>
        <v/>
      </c>
      <c r="N54">
        <f>IFERROR(INDEX($I$2:$I$501,MATCH($A54&amp;"#"&amp;1,$H$2:$H$501,0)),"")</f>
        <v/>
      </c>
      <c r="O54">
        <f>IFERROR(INDEX($I$2:$I$501,MATCH($A54&amp;"#"&amp;2,$H$2:$H$501,0)),"")</f>
        <v/>
      </c>
      <c r="P54">
        <f>IFERROR(INDEX($I$2:$I$501,MATCH($A54&amp;"#"&amp;3,$H$2:$H$501,0)),"")</f>
        <v/>
      </c>
      <c r="Q54">
        <f>IFERROR(INDEX($I$2:$I$501,MATCH($A54&amp;"#"&amp;4,$H$2:$H$501,0)),"")</f>
        <v/>
      </c>
      <c r="R54">
        <f>IFERROR(INDEX($I$2:$I$501,MATCH($A54&amp;"#"&amp;5,$H$2:$H$501,0)),"")</f>
        <v/>
      </c>
      <c r="S54">
        <f>IFERROR(INDEX($I$2:$I$501,MATCH($A54&amp;"#"&amp;6,$H$2:$H$501,0)),"")</f>
        <v/>
      </c>
      <c r="T54">
        <f>IFERROR(INDEX($I$2:$I$501,MATCH($A54&amp;"#"&amp;7,$H$2:$H$501,0)),"")</f>
        <v/>
      </c>
      <c r="U54">
        <f>IFERROR(INDEX($I$2:$I$501,MATCH($A54&amp;"#"&amp;8,$H$2:$H$501,0)),"")</f>
        <v/>
      </c>
      <c r="V54">
        <f>IF($A54="","",IF(COUNTIFS($E$2:$E$501,$A54,$F$2:$F$501,1)&gt;8," (+"&amp;(COUNTIFS($E$2:$E$501,$A54,$F$2:$F$501,1)-8)&amp;" more)",""))</f>
        <v/>
      </c>
      <c r="W54">
        <f>IF($A54="","",$AJ54&amp;$V54)</f>
        <v/>
      </c>
      <c r="X54">
        <f>SETUP!$C200</f>
        <v/>
      </c>
      <c r="Y54">
        <f>IF(SETUP!$C200="","",SETUP!$B200&amp;"#"&amp;SUMPRODUCT((SETUP!$B$148:$B200=SETUP!$B200)*(SETUP!$C$148:$C200&lt;&gt;"")))</f>
        <v/>
      </c>
      <c r="AB54">
        <f>IF(SETUP!$C199="","",SETUP!$C199)</f>
        <v/>
      </c>
      <c r="AC54">
        <f>IF($N54="","",$N54)</f>
        <v/>
      </c>
      <c r="AD54">
        <f>IF($O54="",$AC54,IF($AC54="",$O54,$AC54&amp;", "&amp;$O54))</f>
        <v/>
      </c>
      <c r="AE54">
        <f>IF($P54="",$AD54,IF($AD54="",$P54,$AD54&amp;", "&amp;$P54))</f>
        <v/>
      </c>
      <c r="AF54">
        <f>IF($Q54="",$AE54,IF($AE54="",$Q54,$AE54&amp;", "&amp;$Q54))</f>
        <v/>
      </c>
      <c r="AG54">
        <f>IF($R54="",$AF54,IF($AF54="",$R54,$AF54&amp;", "&amp;$R54))</f>
        <v/>
      </c>
      <c r="AH54">
        <f>IF($S54="",$AG54,IF($AG54="",$S54,$AG54&amp;", "&amp;$S54))</f>
        <v/>
      </c>
      <c r="AI54">
        <f>IF($T54="",$AH54,IF($AH54="",$T54,$AH54&amp;", "&amp;$T54))</f>
        <v/>
      </c>
      <c r="AJ54">
        <f>IF($U54="",$AI54,IF($AI54="",$U54,$AI54&amp;", "&amp;$U54))</f>
        <v/>
      </c>
    </row>
    <row r="55">
      <c r="A55">
        <f>SETUP!$C74</f>
        <v/>
      </c>
      <c r="B55">
        <f>IF(SETUP!$C74="","",SETUP!$B74&amp;"|"&amp;SETUP!$E74)</f>
        <v/>
      </c>
      <c r="C55">
        <f>IF(SETUP!$C74="","",SETUP!$B74&amp;"#"&amp;SUMPRODUCT((SETUP!$B$21:$B74=SETUP!$B74)*(SETUP!$C$21:$C74&lt;&gt;"")))</f>
        <v/>
      </c>
      <c r="E55">
        <f>IF('Job Catalog'!$C63="","",'Job Catalog'!$I63)</f>
        <v/>
      </c>
      <c r="F55">
        <f>IF('Job Catalog'!$C63="",0,IF(AND(OR('Job Matrix'!$C$4="All",'Job Catalog'!$D63='Job Matrix'!$C$4),OR('Job Matrix'!$C$5="All",'Job Catalog'!$F63='Job Matrix'!$C$5)),1,0))</f>
        <v/>
      </c>
      <c r="G55">
        <f>IF($F55=0,"",COUNTIFS($E$2:$E55,$E55,$F$2:$F55,1))</f>
        <v/>
      </c>
      <c r="H55">
        <f>IF($G55="","",$E55&amp;"#"&amp;$G55)</f>
        <v/>
      </c>
      <c r="I55">
        <f>IF('Job Catalog'!$C63="","",'Job Catalog'!$C63)</f>
        <v/>
      </c>
      <c r="K55">
        <f>IF('Job Catalog'!$C63="","",MAX($K$1:K54)+1)</f>
        <v/>
      </c>
      <c r="L55">
        <f>IFERROR(INDEX('Job Catalog'!$B$10:$B$509,MATCH(ROW()-1,$K$2:$K$501,0)),"")</f>
        <v/>
      </c>
      <c r="N55">
        <f>IFERROR(INDEX($I$2:$I$501,MATCH($A55&amp;"#"&amp;1,$H$2:$H$501,0)),"")</f>
        <v/>
      </c>
      <c r="O55">
        <f>IFERROR(INDEX($I$2:$I$501,MATCH($A55&amp;"#"&amp;2,$H$2:$H$501,0)),"")</f>
        <v/>
      </c>
      <c r="P55">
        <f>IFERROR(INDEX($I$2:$I$501,MATCH($A55&amp;"#"&amp;3,$H$2:$H$501,0)),"")</f>
        <v/>
      </c>
      <c r="Q55">
        <f>IFERROR(INDEX($I$2:$I$501,MATCH($A55&amp;"#"&amp;4,$H$2:$H$501,0)),"")</f>
        <v/>
      </c>
      <c r="R55">
        <f>IFERROR(INDEX($I$2:$I$501,MATCH($A55&amp;"#"&amp;5,$H$2:$H$501,0)),"")</f>
        <v/>
      </c>
      <c r="S55">
        <f>IFERROR(INDEX($I$2:$I$501,MATCH($A55&amp;"#"&amp;6,$H$2:$H$501,0)),"")</f>
        <v/>
      </c>
      <c r="T55">
        <f>IFERROR(INDEX($I$2:$I$501,MATCH($A55&amp;"#"&amp;7,$H$2:$H$501,0)),"")</f>
        <v/>
      </c>
      <c r="U55">
        <f>IFERROR(INDEX($I$2:$I$501,MATCH($A55&amp;"#"&amp;8,$H$2:$H$501,0)),"")</f>
        <v/>
      </c>
      <c r="V55">
        <f>IF($A55="","",IF(COUNTIFS($E$2:$E$501,$A55,$F$2:$F$501,1)&gt;8," (+"&amp;(COUNTIFS($E$2:$E$501,$A55,$F$2:$F$501,1)-8)&amp;" more)",""))</f>
        <v/>
      </c>
      <c r="W55">
        <f>IF($A55="","",$AJ55&amp;$V55)</f>
        <v/>
      </c>
      <c r="X55">
        <f>SETUP!$C201</f>
        <v/>
      </c>
      <c r="Y55">
        <f>IF(SETUP!$C201="","",SETUP!$B201&amp;"#"&amp;SUMPRODUCT((SETUP!$B$148:$B201=SETUP!$B201)*(SETUP!$C$148:$C201&lt;&gt;"")))</f>
        <v/>
      </c>
      <c r="AB55">
        <f>IF(SETUP!$C200="","",SETUP!$C200)</f>
        <v/>
      </c>
      <c r="AC55">
        <f>IF($N55="","",$N55)</f>
        <v/>
      </c>
      <c r="AD55">
        <f>IF($O55="",$AC55,IF($AC55="",$O55,$AC55&amp;", "&amp;$O55))</f>
        <v/>
      </c>
      <c r="AE55">
        <f>IF($P55="",$AD55,IF($AD55="",$P55,$AD55&amp;", "&amp;$P55))</f>
        <v/>
      </c>
      <c r="AF55">
        <f>IF($Q55="",$AE55,IF($AE55="",$Q55,$AE55&amp;", "&amp;$Q55))</f>
        <v/>
      </c>
      <c r="AG55">
        <f>IF($R55="",$AF55,IF($AF55="",$R55,$AF55&amp;", "&amp;$R55))</f>
        <v/>
      </c>
      <c r="AH55">
        <f>IF($S55="",$AG55,IF($AG55="",$S55,$AG55&amp;", "&amp;$S55))</f>
        <v/>
      </c>
      <c r="AI55">
        <f>IF($T55="",$AH55,IF($AH55="",$T55,$AH55&amp;", "&amp;$T55))</f>
        <v/>
      </c>
      <c r="AJ55">
        <f>IF($U55="",$AI55,IF($AI55="",$U55,$AI55&amp;", "&amp;$U55))</f>
        <v/>
      </c>
    </row>
    <row r="56">
      <c r="A56">
        <f>SETUP!$C75</f>
        <v/>
      </c>
      <c r="B56">
        <f>IF(SETUP!$C75="","",SETUP!$B75&amp;"|"&amp;SETUP!$E75)</f>
        <v/>
      </c>
      <c r="C56">
        <f>IF(SETUP!$C75="","",SETUP!$B75&amp;"#"&amp;SUMPRODUCT((SETUP!$B$21:$B75=SETUP!$B75)*(SETUP!$C$21:$C75&lt;&gt;"")))</f>
        <v/>
      </c>
      <c r="E56">
        <f>IF('Job Catalog'!$C64="","",'Job Catalog'!$I64)</f>
        <v/>
      </c>
      <c r="F56">
        <f>IF('Job Catalog'!$C64="",0,IF(AND(OR('Job Matrix'!$C$4="All",'Job Catalog'!$D64='Job Matrix'!$C$4),OR('Job Matrix'!$C$5="All",'Job Catalog'!$F64='Job Matrix'!$C$5)),1,0))</f>
        <v/>
      </c>
      <c r="G56">
        <f>IF($F56=0,"",COUNTIFS($E$2:$E56,$E56,$F$2:$F56,1))</f>
        <v/>
      </c>
      <c r="H56">
        <f>IF($G56="","",$E56&amp;"#"&amp;$G56)</f>
        <v/>
      </c>
      <c r="I56">
        <f>IF('Job Catalog'!$C64="","",'Job Catalog'!$C64)</f>
        <v/>
      </c>
      <c r="K56">
        <f>IF('Job Catalog'!$C64="","",MAX($K$1:K55)+1)</f>
        <v/>
      </c>
      <c r="L56">
        <f>IFERROR(INDEX('Job Catalog'!$B$10:$B$509,MATCH(ROW()-1,$K$2:$K$501,0)),"")</f>
        <v/>
      </c>
      <c r="N56">
        <f>IFERROR(INDEX($I$2:$I$501,MATCH($A56&amp;"#"&amp;1,$H$2:$H$501,0)),"")</f>
        <v/>
      </c>
      <c r="O56">
        <f>IFERROR(INDEX($I$2:$I$501,MATCH($A56&amp;"#"&amp;2,$H$2:$H$501,0)),"")</f>
        <v/>
      </c>
      <c r="P56">
        <f>IFERROR(INDEX($I$2:$I$501,MATCH($A56&amp;"#"&amp;3,$H$2:$H$501,0)),"")</f>
        <v/>
      </c>
      <c r="Q56">
        <f>IFERROR(INDEX($I$2:$I$501,MATCH($A56&amp;"#"&amp;4,$H$2:$H$501,0)),"")</f>
        <v/>
      </c>
      <c r="R56">
        <f>IFERROR(INDEX($I$2:$I$501,MATCH($A56&amp;"#"&amp;5,$H$2:$H$501,0)),"")</f>
        <v/>
      </c>
      <c r="S56">
        <f>IFERROR(INDEX($I$2:$I$501,MATCH($A56&amp;"#"&amp;6,$H$2:$H$501,0)),"")</f>
        <v/>
      </c>
      <c r="T56">
        <f>IFERROR(INDEX($I$2:$I$501,MATCH($A56&amp;"#"&amp;7,$H$2:$H$501,0)),"")</f>
        <v/>
      </c>
      <c r="U56">
        <f>IFERROR(INDEX($I$2:$I$501,MATCH($A56&amp;"#"&amp;8,$H$2:$H$501,0)),"")</f>
        <v/>
      </c>
      <c r="V56">
        <f>IF($A56="","",IF(COUNTIFS($E$2:$E$501,$A56,$F$2:$F$501,1)&gt;8," (+"&amp;(COUNTIFS($E$2:$E$501,$A56,$F$2:$F$501,1)-8)&amp;" more)",""))</f>
        <v/>
      </c>
      <c r="W56">
        <f>IF($A56="","",$AJ56&amp;$V56)</f>
        <v/>
      </c>
      <c r="X56">
        <f>SETUP!$C202</f>
        <v/>
      </c>
      <c r="Y56">
        <f>IF(SETUP!$C202="","",SETUP!$B202&amp;"#"&amp;SUMPRODUCT((SETUP!$B$148:$B202=SETUP!$B202)*(SETUP!$C$148:$C202&lt;&gt;"")))</f>
        <v/>
      </c>
      <c r="AB56">
        <f>IF(SETUP!$C201="","",SETUP!$C201)</f>
        <v/>
      </c>
      <c r="AC56">
        <f>IF($N56="","",$N56)</f>
        <v/>
      </c>
      <c r="AD56">
        <f>IF($O56="",$AC56,IF($AC56="",$O56,$AC56&amp;", "&amp;$O56))</f>
        <v/>
      </c>
      <c r="AE56">
        <f>IF($P56="",$AD56,IF($AD56="",$P56,$AD56&amp;", "&amp;$P56))</f>
        <v/>
      </c>
      <c r="AF56">
        <f>IF($Q56="",$AE56,IF($AE56="",$Q56,$AE56&amp;", "&amp;$Q56))</f>
        <v/>
      </c>
      <c r="AG56">
        <f>IF($R56="",$AF56,IF($AF56="",$R56,$AF56&amp;", "&amp;$R56))</f>
        <v/>
      </c>
      <c r="AH56">
        <f>IF($S56="",$AG56,IF($AG56="",$S56,$AG56&amp;", "&amp;$S56))</f>
        <v/>
      </c>
      <c r="AI56">
        <f>IF($T56="",$AH56,IF($AH56="",$T56,$AH56&amp;", "&amp;$T56))</f>
        <v/>
      </c>
      <c r="AJ56">
        <f>IF($U56="",$AI56,IF($AI56="",$U56,$AI56&amp;", "&amp;$U56))</f>
        <v/>
      </c>
    </row>
    <row r="57">
      <c r="A57">
        <f>SETUP!$C76</f>
        <v/>
      </c>
      <c r="B57">
        <f>IF(SETUP!$C76="","",SETUP!$B76&amp;"|"&amp;SETUP!$E76)</f>
        <v/>
      </c>
      <c r="C57">
        <f>IF(SETUP!$C76="","",SETUP!$B76&amp;"#"&amp;SUMPRODUCT((SETUP!$B$21:$B76=SETUP!$B76)*(SETUP!$C$21:$C76&lt;&gt;"")))</f>
        <v/>
      </c>
      <c r="E57">
        <f>IF('Job Catalog'!$C65="","",'Job Catalog'!$I65)</f>
        <v/>
      </c>
      <c r="F57">
        <f>IF('Job Catalog'!$C65="",0,IF(AND(OR('Job Matrix'!$C$4="All",'Job Catalog'!$D65='Job Matrix'!$C$4),OR('Job Matrix'!$C$5="All",'Job Catalog'!$F65='Job Matrix'!$C$5)),1,0))</f>
        <v/>
      </c>
      <c r="G57">
        <f>IF($F57=0,"",COUNTIFS($E$2:$E57,$E57,$F$2:$F57,1))</f>
        <v/>
      </c>
      <c r="H57">
        <f>IF($G57="","",$E57&amp;"#"&amp;$G57)</f>
        <v/>
      </c>
      <c r="I57">
        <f>IF('Job Catalog'!$C65="","",'Job Catalog'!$C65)</f>
        <v/>
      </c>
      <c r="K57">
        <f>IF('Job Catalog'!$C65="","",MAX($K$1:K56)+1)</f>
        <v/>
      </c>
      <c r="L57">
        <f>IFERROR(INDEX('Job Catalog'!$B$10:$B$509,MATCH(ROW()-1,$K$2:$K$501,0)),"")</f>
        <v/>
      </c>
      <c r="N57">
        <f>IFERROR(INDEX($I$2:$I$501,MATCH($A57&amp;"#"&amp;1,$H$2:$H$501,0)),"")</f>
        <v/>
      </c>
      <c r="O57">
        <f>IFERROR(INDEX($I$2:$I$501,MATCH($A57&amp;"#"&amp;2,$H$2:$H$501,0)),"")</f>
        <v/>
      </c>
      <c r="P57">
        <f>IFERROR(INDEX($I$2:$I$501,MATCH($A57&amp;"#"&amp;3,$H$2:$H$501,0)),"")</f>
        <v/>
      </c>
      <c r="Q57">
        <f>IFERROR(INDEX($I$2:$I$501,MATCH($A57&amp;"#"&amp;4,$H$2:$H$501,0)),"")</f>
        <v/>
      </c>
      <c r="R57">
        <f>IFERROR(INDEX($I$2:$I$501,MATCH($A57&amp;"#"&amp;5,$H$2:$H$501,0)),"")</f>
        <v/>
      </c>
      <c r="S57">
        <f>IFERROR(INDEX($I$2:$I$501,MATCH($A57&amp;"#"&amp;6,$H$2:$H$501,0)),"")</f>
        <v/>
      </c>
      <c r="T57">
        <f>IFERROR(INDEX($I$2:$I$501,MATCH($A57&amp;"#"&amp;7,$H$2:$H$501,0)),"")</f>
        <v/>
      </c>
      <c r="U57">
        <f>IFERROR(INDEX($I$2:$I$501,MATCH($A57&amp;"#"&amp;8,$H$2:$H$501,0)),"")</f>
        <v/>
      </c>
      <c r="V57">
        <f>IF($A57="","",IF(COUNTIFS($E$2:$E$501,$A57,$F$2:$F$501,1)&gt;8," (+"&amp;(COUNTIFS($E$2:$E$501,$A57,$F$2:$F$501,1)-8)&amp;" more)",""))</f>
        <v/>
      </c>
      <c r="W57">
        <f>IF($A57="","",$AJ57&amp;$V57)</f>
        <v/>
      </c>
      <c r="X57">
        <f>SETUP!$C203</f>
        <v/>
      </c>
      <c r="Y57">
        <f>IF(SETUP!$C203="","",SETUP!$B203&amp;"#"&amp;SUMPRODUCT((SETUP!$B$148:$B203=SETUP!$B203)*(SETUP!$C$148:$C203&lt;&gt;"")))</f>
        <v/>
      </c>
      <c r="AB57">
        <f>IF(SETUP!$C202="","",SETUP!$C202)</f>
        <v/>
      </c>
      <c r="AC57">
        <f>IF($N57="","",$N57)</f>
        <v/>
      </c>
      <c r="AD57">
        <f>IF($O57="",$AC57,IF($AC57="",$O57,$AC57&amp;", "&amp;$O57))</f>
        <v/>
      </c>
      <c r="AE57">
        <f>IF($P57="",$AD57,IF($AD57="",$P57,$AD57&amp;", "&amp;$P57))</f>
        <v/>
      </c>
      <c r="AF57">
        <f>IF($Q57="",$AE57,IF($AE57="",$Q57,$AE57&amp;", "&amp;$Q57))</f>
        <v/>
      </c>
      <c r="AG57">
        <f>IF($R57="",$AF57,IF($AF57="",$R57,$AF57&amp;", "&amp;$R57))</f>
        <v/>
      </c>
      <c r="AH57">
        <f>IF($S57="",$AG57,IF($AG57="",$S57,$AG57&amp;", "&amp;$S57))</f>
        <v/>
      </c>
      <c r="AI57">
        <f>IF($T57="",$AH57,IF($AH57="",$T57,$AH57&amp;", "&amp;$T57))</f>
        <v/>
      </c>
      <c r="AJ57">
        <f>IF($U57="",$AI57,IF($AI57="",$U57,$AI57&amp;", "&amp;$U57))</f>
        <v/>
      </c>
    </row>
    <row r="58">
      <c r="A58">
        <f>SETUP!$C77</f>
        <v/>
      </c>
      <c r="B58">
        <f>IF(SETUP!$C77="","",SETUP!$B77&amp;"|"&amp;SETUP!$E77)</f>
        <v/>
      </c>
      <c r="C58">
        <f>IF(SETUP!$C77="","",SETUP!$B77&amp;"#"&amp;SUMPRODUCT((SETUP!$B$21:$B77=SETUP!$B77)*(SETUP!$C$21:$C77&lt;&gt;"")))</f>
        <v/>
      </c>
      <c r="E58">
        <f>IF('Job Catalog'!$C66="","",'Job Catalog'!$I66)</f>
        <v/>
      </c>
      <c r="F58">
        <f>IF('Job Catalog'!$C66="",0,IF(AND(OR('Job Matrix'!$C$4="All",'Job Catalog'!$D66='Job Matrix'!$C$4),OR('Job Matrix'!$C$5="All",'Job Catalog'!$F66='Job Matrix'!$C$5)),1,0))</f>
        <v/>
      </c>
      <c r="G58">
        <f>IF($F58=0,"",COUNTIFS($E$2:$E58,$E58,$F$2:$F58,1))</f>
        <v/>
      </c>
      <c r="H58">
        <f>IF($G58="","",$E58&amp;"#"&amp;$G58)</f>
        <v/>
      </c>
      <c r="I58">
        <f>IF('Job Catalog'!$C66="","",'Job Catalog'!$C66)</f>
        <v/>
      </c>
      <c r="K58">
        <f>IF('Job Catalog'!$C66="","",MAX($K$1:K57)+1)</f>
        <v/>
      </c>
      <c r="L58">
        <f>IFERROR(INDEX('Job Catalog'!$B$10:$B$509,MATCH(ROW()-1,$K$2:$K$501,0)),"")</f>
        <v/>
      </c>
      <c r="N58">
        <f>IFERROR(INDEX($I$2:$I$501,MATCH($A58&amp;"#"&amp;1,$H$2:$H$501,0)),"")</f>
        <v/>
      </c>
      <c r="O58">
        <f>IFERROR(INDEX($I$2:$I$501,MATCH($A58&amp;"#"&amp;2,$H$2:$H$501,0)),"")</f>
        <v/>
      </c>
      <c r="P58">
        <f>IFERROR(INDEX($I$2:$I$501,MATCH($A58&amp;"#"&amp;3,$H$2:$H$501,0)),"")</f>
        <v/>
      </c>
      <c r="Q58">
        <f>IFERROR(INDEX($I$2:$I$501,MATCH($A58&amp;"#"&amp;4,$H$2:$H$501,0)),"")</f>
        <v/>
      </c>
      <c r="R58">
        <f>IFERROR(INDEX($I$2:$I$501,MATCH($A58&amp;"#"&amp;5,$H$2:$H$501,0)),"")</f>
        <v/>
      </c>
      <c r="S58">
        <f>IFERROR(INDEX($I$2:$I$501,MATCH($A58&amp;"#"&amp;6,$H$2:$H$501,0)),"")</f>
        <v/>
      </c>
      <c r="T58">
        <f>IFERROR(INDEX($I$2:$I$501,MATCH($A58&amp;"#"&amp;7,$H$2:$H$501,0)),"")</f>
        <v/>
      </c>
      <c r="U58">
        <f>IFERROR(INDEX($I$2:$I$501,MATCH($A58&amp;"#"&amp;8,$H$2:$H$501,0)),"")</f>
        <v/>
      </c>
      <c r="V58">
        <f>IF($A58="","",IF(COUNTIFS($E$2:$E$501,$A58,$F$2:$F$501,1)&gt;8," (+"&amp;(COUNTIFS($E$2:$E$501,$A58,$F$2:$F$501,1)-8)&amp;" more)",""))</f>
        <v/>
      </c>
      <c r="W58">
        <f>IF($A58="","",$AJ58&amp;$V58)</f>
        <v/>
      </c>
      <c r="X58">
        <f>SETUP!$C204</f>
        <v/>
      </c>
      <c r="Y58">
        <f>IF(SETUP!$C204="","",SETUP!$B204&amp;"#"&amp;SUMPRODUCT((SETUP!$B$148:$B204=SETUP!$B204)*(SETUP!$C$148:$C204&lt;&gt;"")))</f>
        <v/>
      </c>
      <c r="AB58">
        <f>IF(SETUP!$C203="","",SETUP!$C203)</f>
        <v/>
      </c>
      <c r="AC58">
        <f>IF($N58="","",$N58)</f>
        <v/>
      </c>
      <c r="AD58">
        <f>IF($O58="",$AC58,IF($AC58="",$O58,$AC58&amp;", "&amp;$O58))</f>
        <v/>
      </c>
      <c r="AE58">
        <f>IF($P58="",$AD58,IF($AD58="",$P58,$AD58&amp;", "&amp;$P58))</f>
        <v/>
      </c>
      <c r="AF58">
        <f>IF($Q58="",$AE58,IF($AE58="",$Q58,$AE58&amp;", "&amp;$Q58))</f>
        <v/>
      </c>
      <c r="AG58">
        <f>IF($R58="",$AF58,IF($AF58="",$R58,$AF58&amp;", "&amp;$R58))</f>
        <v/>
      </c>
      <c r="AH58">
        <f>IF($S58="",$AG58,IF($AG58="",$S58,$AG58&amp;", "&amp;$S58))</f>
        <v/>
      </c>
      <c r="AI58">
        <f>IF($T58="",$AH58,IF($AH58="",$T58,$AH58&amp;", "&amp;$T58))</f>
        <v/>
      </c>
      <c r="AJ58">
        <f>IF($U58="",$AI58,IF($AI58="",$U58,$AI58&amp;", "&amp;$U58))</f>
        <v/>
      </c>
    </row>
    <row r="59">
      <c r="A59">
        <f>SETUP!$C78</f>
        <v/>
      </c>
      <c r="B59">
        <f>IF(SETUP!$C78="","",SETUP!$B78&amp;"|"&amp;SETUP!$E78)</f>
        <v/>
      </c>
      <c r="C59">
        <f>IF(SETUP!$C78="","",SETUP!$B78&amp;"#"&amp;SUMPRODUCT((SETUP!$B$21:$B78=SETUP!$B78)*(SETUP!$C$21:$C78&lt;&gt;"")))</f>
        <v/>
      </c>
      <c r="E59">
        <f>IF('Job Catalog'!$C67="","",'Job Catalog'!$I67)</f>
        <v/>
      </c>
      <c r="F59">
        <f>IF('Job Catalog'!$C67="",0,IF(AND(OR('Job Matrix'!$C$4="All",'Job Catalog'!$D67='Job Matrix'!$C$4),OR('Job Matrix'!$C$5="All",'Job Catalog'!$F67='Job Matrix'!$C$5)),1,0))</f>
        <v/>
      </c>
      <c r="G59">
        <f>IF($F59=0,"",COUNTIFS($E$2:$E59,$E59,$F$2:$F59,1))</f>
        <v/>
      </c>
      <c r="H59">
        <f>IF($G59="","",$E59&amp;"#"&amp;$G59)</f>
        <v/>
      </c>
      <c r="I59">
        <f>IF('Job Catalog'!$C67="","",'Job Catalog'!$C67)</f>
        <v/>
      </c>
      <c r="K59">
        <f>IF('Job Catalog'!$C67="","",MAX($K$1:K58)+1)</f>
        <v/>
      </c>
      <c r="L59">
        <f>IFERROR(INDEX('Job Catalog'!$B$10:$B$509,MATCH(ROW()-1,$K$2:$K$501,0)),"")</f>
        <v/>
      </c>
      <c r="N59">
        <f>IFERROR(INDEX($I$2:$I$501,MATCH($A59&amp;"#"&amp;1,$H$2:$H$501,0)),"")</f>
        <v/>
      </c>
      <c r="O59">
        <f>IFERROR(INDEX($I$2:$I$501,MATCH($A59&amp;"#"&amp;2,$H$2:$H$501,0)),"")</f>
        <v/>
      </c>
      <c r="P59">
        <f>IFERROR(INDEX($I$2:$I$501,MATCH($A59&amp;"#"&amp;3,$H$2:$H$501,0)),"")</f>
        <v/>
      </c>
      <c r="Q59">
        <f>IFERROR(INDEX($I$2:$I$501,MATCH($A59&amp;"#"&amp;4,$H$2:$H$501,0)),"")</f>
        <v/>
      </c>
      <c r="R59">
        <f>IFERROR(INDEX($I$2:$I$501,MATCH($A59&amp;"#"&amp;5,$H$2:$H$501,0)),"")</f>
        <v/>
      </c>
      <c r="S59">
        <f>IFERROR(INDEX($I$2:$I$501,MATCH($A59&amp;"#"&amp;6,$H$2:$H$501,0)),"")</f>
        <v/>
      </c>
      <c r="T59">
        <f>IFERROR(INDEX($I$2:$I$501,MATCH($A59&amp;"#"&amp;7,$H$2:$H$501,0)),"")</f>
        <v/>
      </c>
      <c r="U59">
        <f>IFERROR(INDEX($I$2:$I$501,MATCH($A59&amp;"#"&amp;8,$H$2:$H$501,0)),"")</f>
        <v/>
      </c>
      <c r="V59">
        <f>IF($A59="","",IF(COUNTIFS($E$2:$E$501,$A59,$F$2:$F$501,1)&gt;8," (+"&amp;(COUNTIFS($E$2:$E$501,$A59,$F$2:$F$501,1)-8)&amp;" more)",""))</f>
        <v/>
      </c>
      <c r="W59">
        <f>IF($A59="","",$AJ59&amp;$V59)</f>
        <v/>
      </c>
      <c r="X59">
        <f>SETUP!$C205</f>
        <v/>
      </c>
      <c r="Y59">
        <f>IF(SETUP!$C205="","",SETUP!$B205&amp;"#"&amp;SUMPRODUCT((SETUP!$B$148:$B205=SETUP!$B205)*(SETUP!$C$148:$C205&lt;&gt;"")))</f>
        <v/>
      </c>
      <c r="AB59">
        <f>IF(SETUP!$C204="","",SETUP!$C204)</f>
        <v/>
      </c>
      <c r="AC59">
        <f>IF($N59="","",$N59)</f>
        <v/>
      </c>
      <c r="AD59">
        <f>IF($O59="",$AC59,IF($AC59="",$O59,$AC59&amp;", "&amp;$O59))</f>
        <v/>
      </c>
      <c r="AE59">
        <f>IF($P59="",$AD59,IF($AD59="",$P59,$AD59&amp;", "&amp;$P59))</f>
        <v/>
      </c>
      <c r="AF59">
        <f>IF($Q59="",$AE59,IF($AE59="",$Q59,$AE59&amp;", "&amp;$Q59))</f>
        <v/>
      </c>
      <c r="AG59">
        <f>IF($R59="",$AF59,IF($AF59="",$R59,$AF59&amp;", "&amp;$R59))</f>
        <v/>
      </c>
      <c r="AH59">
        <f>IF($S59="",$AG59,IF($AG59="",$S59,$AG59&amp;", "&amp;$S59))</f>
        <v/>
      </c>
      <c r="AI59">
        <f>IF($T59="",$AH59,IF($AH59="",$T59,$AH59&amp;", "&amp;$T59))</f>
        <v/>
      </c>
      <c r="AJ59">
        <f>IF($U59="",$AI59,IF($AI59="",$U59,$AI59&amp;", "&amp;$U59))</f>
        <v/>
      </c>
    </row>
    <row r="60">
      <c r="A60">
        <f>SETUP!$C79</f>
        <v/>
      </c>
      <c r="B60">
        <f>IF(SETUP!$C79="","",SETUP!$B79&amp;"|"&amp;SETUP!$E79)</f>
        <v/>
      </c>
      <c r="C60">
        <f>IF(SETUP!$C79="","",SETUP!$B79&amp;"#"&amp;SUMPRODUCT((SETUP!$B$21:$B79=SETUP!$B79)*(SETUP!$C$21:$C79&lt;&gt;"")))</f>
        <v/>
      </c>
      <c r="E60">
        <f>IF('Job Catalog'!$C68="","",'Job Catalog'!$I68)</f>
        <v/>
      </c>
      <c r="F60">
        <f>IF('Job Catalog'!$C68="",0,IF(AND(OR('Job Matrix'!$C$4="All",'Job Catalog'!$D68='Job Matrix'!$C$4),OR('Job Matrix'!$C$5="All",'Job Catalog'!$F68='Job Matrix'!$C$5)),1,0))</f>
        <v/>
      </c>
      <c r="G60">
        <f>IF($F60=0,"",COUNTIFS($E$2:$E60,$E60,$F$2:$F60,1))</f>
        <v/>
      </c>
      <c r="H60">
        <f>IF($G60="","",$E60&amp;"#"&amp;$G60)</f>
        <v/>
      </c>
      <c r="I60">
        <f>IF('Job Catalog'!$C68="","",'Job Catalog'!$C68)</f>
        <v/>
      </c>
      <c r="K60">
        <f>IF('Job Catalog'!$C68="","",MAX($K$1:K59)+1)</f>
        <v/>
      </c>
      <c r="L60">
        <f>IFERROR(INDEX('Job Catalog'!$B$10:$B$509,MATCH(ROW()-1,$K$2:$K$501,0)),"")</f>
        <v/>
      </c>
      <c r="N60">
        <f>IFERROR(INDEX($I$2:$I$501,MATCH($A60&amp;"#"&amp;1,$H$2:$H$501,0)),"")</f>
        <v/>
      </c>
      <c r="O60">
        <f>IFERROR(INDEX($I$2:$I$501,MATCH($A60&amp;"#"&amp;2,$H$2:$H$501,0)),"")</f>
        <v/>
      </c>
      <c r="P60">
        <f>IFERROR(INDEX($I$2:$I$501,MATCH($A60&amp;"#"&amp;3,$H$2:$H$501,0)),"")</f>
        <v/>
      </c>
      <c r="Q60">
        <f>IFERROR(INDEX($I$2:$I$501,MATCH($A60&amp;"#"&amp;4,$H$2:$H$501,0)),"")</f>
        <v/>
      </c>
      <c r="R60">
        <f>IFERROR(INDEX($I$2:$I$501,MATCH($A60&amp;"#"&amp;5,$H$2:$H$501,0)),"")</f>
        <v/>
      </c>
      <c r="S60">
        <f>IFERROR(INDEX($I$2:$I$501,MATCH($A60&amp;"#"&amp;6,$H$2:$H$501,0)),"")</f>
        <v/>
      </c>
      <c r="T60">
        <f>IFERROR(INDEX($I$2:$I$501,MATCH($A60&amp;"#"&amp;7,$H$2:$H$501,0)),"")</f>
        <v/>
      </c>
      <c r="U60">
        <f>IFERROR(INDEX($I$2:$I$501,MATCH($A60&amp;"#"&amp;8,$H$2:$H$501,0)),"")</f>
        <v/>
      </c>
      <c r="V60">
        <f>IF($A60="","",IF(COUNTIFS($E$2:$E$501,$A60,$F$2:$F$501,1)&gt;8," (+"&amp;(COUNTIFS($E$2:$E$501,$A60,$F$2:$F$501,1)-8)&amp;" more)",""))</f>
        <v/>
      </c>
      <c r="W60">
        <f>IF($A60="","",$AJ60&amp;$V60)</f>
        <v/>
      </c>
      <c r="X60">
        <f>SETUP!$C206</f>
        <v/>
      </c>
      <c r="Y60">
        <f>IF(SETUP!$C206="","",SETUP!$B206&amp;"#"&amp;SUMPRODUCT((SETUP!$B$148:$B206=SETUP!$B206)*(SETUP!$C$148:$C206&lt;&gt;"")))</f>
        <v/>
      </c>
      <c r="AB60">
        <f>IF(SETUP!$C205="","",SETUP!$C205)</f>
        <v/>
      </c>
      <c r="AC60">
        <f>IF($N60="","",$N60)</f>
        <v/>
      </c>
      <c r="AD60">
        <f>IF($O60="",$AC60,IF($AC60="",$O60,$AC60&amp;", "&amp;$O60))</f>
        <v/>
      </c>
      <c r="AE60">
        <f>IF($P60="",$AD60,IF($AD60="",$P60,$AD60&amp;", "&amp;$P60))</f>
        <v/>
      </c>
      <c r="AF60">
        <f>IF($Q60="",$AE60,IF($AE60="",$Q60,$AE60&amp;", "&amp;$Q60))</f>
        <v/>
      </c>
      <c r="AG60">
        <f>IF($R60="",$AF60,IF($AF60="",$R60,$AF60&amp;", "&amp;$R60))</f>
        <v/>
      </c>
      <c r="AH60">
        <f>IF($S60="",$AG60,IF($AG60="",$S60,$AG60&amp;", "&amp;$S60))</f>
        <v/>
      </c>
      <c r="AI60">
        <f>IF($T60="",$AH60,IF($AH60="",$T60,$AH60&amp;", "&amp;$T60))</f>
        <v/>
      </c>
      <c r="AJ60">
        <f>IF($U60="",$AI60,IF($AI60="",$U60,$AI60&amp;", "&amp;$U60))</f>
        <v/>
      </c>
    </row>
    <row r="61">
      <c r="A61">
        <f>SETUP!$C80</f>
        <v/>
      </c>
      <c r="B61">
        <f>IF(SETUP!$C80="","",SETUP!$B80&amp;"|"&amp;SETUP!$E80)</f>
        <v/>
      </c>
      <c r="C61">
        <f>IF(SETUP!$C80="","",SETUP!$B80&amp;"#"&amp;SUMPRODUCT((SETUP!$B$21:$B80=SETUP!$B80)*(SETUP!$C$21:$C80&lt;&gt;"")))</f>
        <v/>
      </c>
      <c r="E61">
        <f>IF('Job Catalog'!$C69="","",'Job Catalog'!$I69)</f>
        <v/>
      </c>
      <c r="F61">
        <f>IF('Job Catalog'!$C69="",0,IF(AND(OR('Job Matrix'!$C$4="All",'Job Catalog'!$D69='Job Matrix'!$C$4),OR('Job Matrix'!$C$5="All",'Job Catalog'!$F69='Job Matrix'!$C$5)),1,0))</f>
        <v/>
      </c>
      <c r="G61">
        <f>IF($F61=0,"",COUNTIFS($E$2:$E61,$E61,$F$2:$F61,1))</f>
        <v/>
      </c>
      <c r="H61">
        <f>IF($G61="","",$E61&amp;"#"&amp;$G61)</f>
        <v/>
      </c>
      <c r="I61">
        <f>IF('Job Catalog'!$C69="","",'Job Catalog'!$C69)</f>
        <v/>
      </c>
      <c r="K61">
        <f>IF('Job Catalog'!$C69="","",MAX($K$1:K60)+1)</f>
        <v/>
      </c>
      <c r="L61">
        <f>IFERROR(INDEX('Job Catalog'!$B$10:$B$509,MATCH(ROW()-1,$K$2:$K$501,0)),"")</f>
        <v/>
      </c>
      <c r="N61">
        <f>IFERROR(INDEX($I$2:$I$501,MATCH($A61&amp;"#"&amp;1,$H$2:$H$501,0)),"")</f>
        <v/>
      </c>
      <c r="O61">
        <f>IFERROR(INDEX($I$2:$I$501,MATCH($A61&amp;"#"&amp;2,$H$2:$H$501,0)),"")</f>
        <v/>
      </c>
      <c r="P61">
        <f>IFERROR(INDEX($I$2:$I$501,MATCH($A61&amp;"#"&amp;3,$H$2:$H$501,0)),"")</f>
        <v/>
      </c>
      <c r="Q61">
        <f>IFERROR(INDEX($I$2:$I$501,MATCH($A61&amp;"#"&amp;4,$H$2:$H$501,0)),"")</f>
        <v/>
      </c>
      <c r="R61">
        <f>IFERROR(INDEX($I$2:$I$501,MATCH($A61&amp;"#"&amp;5,$H$2:$H$501,0)),"")</f>
        <v/>
      </c>
      <c r="S61">
        <f>IFERROR(INDEX($I$2:$I$501,MATCH($A61&amp;"#"&amp;6,$H$2:$H$501,0)),"")</f>
        <v/>
      </c>
      <c r="T61">
        <f>IFERROR(INDEX($I$2:$I$501,MATCH($A61&amp;"#"&amp;7,$H$2:$H$501,0)),"")</f>
        <v/>
      </c>
      <c r="U61">
        <f>IFERROR(INDEX($I$2:$I$501,MATCH($A61&amp;"#"&amp;8,$H$2:$H$501,0)),"")</f>
        <v/>
      </c>
      <c r="V61">
        <f>IF($A61="","",IF(COUNTIFS($E$2:$E$501,$A61,$F$2:$F$501,1)&gt;8," (+"&amp;(COUNTIFS($E$2:$E$501,$A61,$F$2:$F$501,1)-8)&amp;" more)",""))</f>
        <v/>
      </c>
      <c r="W61">
        <f>IF($A61="","",$AJ61&amp;$V61)</f>
        <v/>
      </c>
      <c r="X61">
        <f>SETUP!$C207</f>
        <v/>
      </c>
      <c r="Y61">
        <f>IF(SETUP!$C207="","",SETUP!$B207&amp;"#"&amp;SUMPRODUCT((SETUP!$B$148:$B207=SETUP!$B207)*(SETUP!$C$148:$C207&lt;&gt;"")))</f>
        <v/>
      </c>
      <c r="AB61">
        <f>IF(SETUP!$C206="","",SETUP!$C206)</f>
        <v/>
      </c>
      <c r="AC61">
        <f>IF($N61="","",$N61)</f>
        <v/>
      </c>
      <c r="AD61">
        <f>IF($O61="",$AC61,IF($AC61="",$O61,$AC61&amp;", "&amp;$O61))</f>
        <v/>
      </c>
      <c r="AE61">
        <f>IF($P61="",$AD61,IF($AD61="",$P61,$AD61&amp;", "&amp;$P61))</f>
        <v/>
      </c>
      <c r="AF61">
        <f>IF($Q61="",$AE61,IF($AE61="",$Q61,$AE61&amp;", "&amp;$Q61))</f>
        <v/>
      </c>
      <c r="AG61">
        <f>IF($R61="",$AF61,IF($AF61="",$R61,$AF61&amp;", "&amp;$R61))</f>
        <v/>
      </c>
      <c r="AH61">
        <f>IF($S61="",$AG61,IF($AG61="",$S61,$AG61&amp;", "&amp;$S61))</f>
        <v/>
      </c>
      <c r="AI61">
        <f>IF($T61="",$AH61,IF($AH61="",$T61,$AH61&amp;", "&amp;$T61))</f>
        <v/>
      </c>
      <c r="AJ61">
        <f>IF($U61="",$AI61,IF($AI61="",$U61,$AI61&amp;", "&amp;$U61))</f>
        <v/>
      </c>
    </row>
    <row r="62">
      <c r="A62">
        <f>SETUP!$C81</f>
        <v/>
      </c>
      <c r="B62">
        <f>IF(SETUP!$C81="","",SETUP!$B81&amp;"|"&amp;SETUP!$E81)</f>
        <v/>
      </c>
      <c r="C62">
        <f>IF(SETUP!$C81="","",SETUP!$B81&amp;"#"&amp;SUMPRODUCT((SETUP!$B$21:$B81=SETUP!$B81)*(SETUP!$C$21:$C81&lt;&gt;"")))</f>
        <v/>
      </c>
      <c r="E62">
        <f>IF('Job Catalog'!$C70="","",'Job Catalog'!$I70)</f>
        <v/>
      </c>
      <c r="F62">
        <f>IF('Job Catalog'!$C70="",0,IF(AND(OR('Job Matrix'!$C$4="All",'Job Catalog'!$D70='Job Matrix'!$C$4),OR('Job Matrix'!$C$5="All",'Job Catalog'!$F70='Job Matrix'!$C$5)),1,0))</f>
        <v/>
      </c>
      <c r="G62">
        <f>IF($F62=0,"",COUNTIFS($E$2:$E62,$E62,$F$2:$F62,1))</f>
        <v/>
      </c>
      <c r="H62">
        <f>IF($G62="","",$E62&amp;"#"&amp;$G62)</f>
        <v/>
      </c>
      <c r="I62">
        <f>IF('Job Catalog'!$C70="","",'Job Catalog'!$C70)</f>
        <v/>
      </c>
      <c r="K62">
        <f>IF('Job Catalog'!$C70="","",MAX($K$1:K61)+1)</f>
        <v/>
      </c>
      <c r="L62">
        <f>IFERROR(INDEX('Job Catalog'!$B$10:$B$509,MATCH(ROW()-1,$K$2:$K$501,0)),"")</f>
        <v/>
      </c>
      <c r="N62">
        <f>IFERROR(INDEX($I$2:$I$501,MATCH($A62&amp;"#"&amp;1,$H$2:$H$501,0)),"")</f>
        <v/>
      </c>
      <c r="O62">
        <f>IFERROR(INDEX($I$2:$I$501,MATCH($A62&amp;"#"&amp;2,$H$2:$H$501,0)),"")</f>
        <v/>
      </c>
      <c r="P62">
        <f>IFERROR(INDEX($I$2:$I$501,MATCH($A62&amp;"#"&amp;3,$H$2:$H$501,0)),"")</f>
        <v/>
      </c>
      <c r="Q62">
        <f>IFERROR(INDEX($I$2:$I$501,MATCH($A62&amp;"#"&amp;4,$H$2:$H$501,0)),"")</f>
        <v/>
      </c>
      <c r="R62">
        <f>IFERROR(INDEX($I$2:$I$501,MATCH($A62&amp;"#"&amp;5,$H$2:$H$501,0)),"")</f>
        <v/>
      </c>
      <c r="S62">
        <f>IFERROR(INDEX($I$2:$I$501,MATCH($A62&amp;"#"&amp;6,$H$2:$H$501,0)),"")</f>
        <v/>
      </c>
      <c r="T62">
        <f>IFERROR(INDEX($I$2:$I$501,MATCH($A62&amp;"#"&amp;7,$H$2:$H$501,0)),"")</f>
        <v/>
      </c>
      <c r="U62">
        <f>IFERROR(INDEX($I$2:$I$501,MATCH($A62&amp;"#"&amp;8,$H$2:$H$501,0)),"")</f>
        <v/>
      </c>
      <c r="V62">
        <f>IF($A62="","",IF(COUNTIFS($E$2:$E$501,$A62,$F$2:$F$501,1)&gt;8," (+"&amp;(COUNTIFS($E$2:$E$501,$A62,$F$2:$F$501,1)-8)&amp;" more)",""))</f>
        <v/>
      </c>
      <c r="W62">
        <f>IF($A62="","",$AJ62&amp;$V62)</f>
        <v/>
      </c>
      <c r="X62">
        <f>SETUP!$C208</f>
        <v/>
      </c>
      <c r="Y62">
        <f>IF(SETUP!$C208="","",SETUP!$B208&amp;"#"&amp;SUMPRODUCT((SETUP!$B$148:$B208=SETUP!$B208)*(SETUP!$C$148:$C208&lt;&gt;"")))</f>
        <v/>
      </c>
      <c r="AB62">
        <f>IF(SETUP!$C207="","",SETUP!$C207)</f>
        <v/>
      </c>
      <c r="AC62">
        <f>IF($N62="","",$N62)</f>
        <v/>
      </c>
      <c r="AD62">
        <f>IF($O62="",$AC62,IF($AC62="",$O62,$AC62&amp;", "&amp;$O62))</f>
        <v/>
      </c>
      <c r="AE62">
        <f>IF($P62="",$AD62,IF($AD62="",$P62,$AD62&amp;", "&amp;$P62))</f>
        <v/>
      </c>
      <c r="AF62">
        <f>IF($Q62="",$AE62,IF($AE62="",$Q62,$AE62&amp;", "&amp;$Q62))</f>
        <v/>
      </c>
      <c r="AG62">
        <f>IF($R62="",$AF62,IF($AF62="",$R62,$AF62&amp;", "&amp;$R62))</f>
        <v/>
      </c>
      <c r="AH62">
        <f>IF($S62="",$AG62,IF($AG62="",$S62,$AG62&amp;", "&amp;$S62))</f>
        <v/>
      </c>
      <c r="AI62">
        <f>IF($T62="",$AH62,IF($AH62="",$T62,$AH62&amp;", "&amp;$T62))</f>
        <v/>
      </c>
      <c r="AJ62">
        <f>IF($U62="",$AI62,IF($AI62="",$U62,$AI62&amp;", "&amp;$U62))</f>
        <v/>
      </c>
    </row>
    <row r="63">
      <c r="A63">
        <f>SETUP!$C82</f>
        <v/>
      </c>
      <c r="B63">
        <f>IF(SETUP!$C82="","",SETUP!$B82&amp;"|"&amp;SETUP!$E82)</f>
        <v/>
      </c>
      <c r="C63">
        <f>IF(SETUP!$C82="","",SETUP!$B82&amp;"#"&amp;SUMPRODUCT((SETUP!$B$21:$B82=SETUP!$B82)*(SETUP!$C$21:$C82&lt;&gt;"")))</f>
        <v/>
      </c>
      <c r="E63">
        <f>IF('Job Catalog'!$C71="","",'Job Catalog'!$I71)</f>
        <v/>
      </c>
      <c r="F63">
        <f>IF('Job Catalog'!$C71="",0,IF(AND(OR('Job Matrix'!$C$4="All",'Job Catalog'!$D71='Job Matrix'!$C$4),OR('Job Matrix'!$C$5="All",'Job Catalog'!$F71='Job Matrix'!$C$5)),1,0))</f>
        <v/>
      </c>
      <c r="G63">
        <f>IF($F63=0,"",COUNTIFS($E$2:$E63,$E63,$F$2:$F63,1))</f>
        <v/>
      </c>
      <c r="H63">
        <f>IF($G63="","",$E63&amp;"#"&amp;$G63)</f>
        <v/>
      </c>
      <c r="I63">
        <f>IF('Job Catalog'!$C71="","",'Job Catalog'!$C71)</f>
        <v/>
      </c>
      <c r="K63">
        <f>IF('Job Catalog'!$C71="","",MAX($K$1:K62)+1)</f>
        <v/>
      </c>
      <c r="L63">
        <f>IFERROR(INDEX('Job Catalog'!$B$10:$B$509,MATCH(ROW()-1,$K$2:$K$501,0)),"")</f>
        <v/>
      </c>
      <c r="N63">
        <f>IFERROR(INDEX($I$2:$I$501,MATCH($A63&amp;"#"&amp;1,$H$2:$H$501,0)),"")</f>
        <v/>
      </c>
      <c r="O63">
        <f>IFERROR(INDEX($I$2:$I$501,MATCH($A63&amp;"#"&amp;2,$H$2:$H$501,0)),"")</f>
        <v/>
      </c>
      <c r="P63">
        <f>IFERROR(INDEX($I$2:$I$501,MATCH($A63&amp;"#"&amp;3,$H$2:$H$501,0)),"")</f>
        <v/>
      </c>
      <c r="Q63">
        <f>IFERROR(INDEX($I$2:$I$501,MATCH($A63&amp;"#"&amp;4,$H$2:$H$501,0)),"")</f>
        <v/>
      </c>
      <c r="R63">
        <f>IFERROR(INDEX($I$2:$I$501,MATCH($A63&amp;"#"&amp;5,$H$2:$H$501,0)),"")</f>
        <v/>
      </c>
      <c r="S63">
        <f>IFERROR(INDEX($I$2:$I$501,MATCH($A63&amp;"#"&amp;6,$H$2:$H$501,0)),"")</f>
        <v/>
      </c>
      <c r="T63">
        <f>IFERROR(INDEX($I$2:$I$501,MATCH($A63&amp;"#"&amp;7,$H$2:$H$501,0)),"")</f>
        <v/>
      </c>
      <c r="U63">
        <f>IFERROR(INDEX($I$2:$I$501,MATCH($A63&amp;"#"&amp;8,$H$2:$H$501,0)),"")</f>
        <v/>
      </c>
      <c r="V63">
        <f>IF($A63="","",IF(COUNTIFS($E$2:$E$501,$A63,$F$2:$F$501,1)&gt;8," (+"&amp;(COUNTIFS($E$2:$E$501,$A63,$F$2:$F$501,1)-8)&amp;" more)",""))</f>
        <v/>
      </c>
      <c r="W63">
        <f>IF($A63="","",$AJ63&amp;$V63)</f>
        <v/>
      </c>
      <c r="X63">
        <f>SETUP!$C209</f>
        <v/>
      </c>
      <c r="Y63">
        <f>IF(SETUP!$C209="","",SETUP!$B209&amp;"#"&amp;SUMPRODUCT((SETUP!$B$148:$B209=SETUP!$B209)*(SETUP!$C$148:$C209&lt;&gt;"")))</f>
        <v/>
      </c>
      <c r="AB63">
        <f>IF(SETUP!$C208="","",SETUP!$C208)</f>
        <v/>
      </c>
      <c r="AC63">
        <f>IF($N63="","",$N63)</f>
        <v/>
      </c>
      <c r="AD63">
        <f>IF($O63="",$AC63,IF($AC63="",$O63,$AC63&amp;", "&amp;$O63))</f>
        <v/>
      </c>
      <c r="AE63">
        <f>IF($P63="",$AD63,IF($AD63="",$P63,$AD63&amp;", "&amp;$P63))</f>
        <v/>
      </c>
      <c r="AF63">
        <f>IF($Q63="",$AE63,IF($AE63="",$Q63,$AE63&amp;", "&amp;$Q63))</f>
        <v/>
      </c>
      <c r="AG63">
        <f>IF($R63="",$AF63,IF($AF63="",$R63,$AF63&amp;", "&amp;$R63))</f>
        <v/>
      </c>
      <c r="AH63">
        <f>IF($S63="",$AG63,IF($AG63="",$S63,$AG63&amp;", "&amp;$S63))</f>
        <v/>
      </c>
      <c r="AI63">
        <f>IF($T63="",$AH63,IF($AH63="",$T63,$AH63&amp;", "&amp;$T63))</f>
        <v/>
      </c>
      <c r="AJ63">
        <f>IF($U63="",$AI63,IF($AI63="",$U63,$AI63&amp;", "&amp;$U63))</f>
        <v/>
      </c>
    </row>
    <row r="64">
      <c r="A64">
        <f>SETUP!$C83</f>
        <v/>
      </c>
      <c r="B64">
        <f>IF(SETUP!$C83="","",SETUP!$B83&amp;"|"&amp;SETUP!$E83)</f>
        <v/>
      </c>
      <c r="C64">
        <f>IF(SETUP!$C83="","",SETUP!$B83&amp;"#"&amp;SUMPRODUCT((SETUP!$B$21:$B83=SETUP!$B83)*(SETUP!$C$21:$C83&lt;&gt;"")))</f>
        <v/>
      </c>
      <c r="E64">
        <f>IF('Job Catalog'!$C72="","",'Job Catalog'!$I72)</f>
        <v/>
      </c>
      <c r="F64">
        <f>IF('Job Catalog'!$C72="",0,IF(AND(OR('Job Matrix'!$C$4="All",'Job Catalog'!$D72='Job Matrix'!$C$4),OR('Job Matrix'!$C$5="All",'Job Catalog'!$F72='Job Matrix'!$C$5)),1,0))</f>
        <v/>
      </c>
      <c r="G64">
        <f>IF($F64=0,"",COUNTIFS($E$2:$E64,$E64,$F$2:$F64,1))</f>
        <v/>
      </c>
      <c r="H64">
        <f>IF($G64="","",$E64&amp;"#"&amp;$G64)</f>
        <v/>
      </c>
      <c r="I64">
        <f>IF('Job Catalog'!$C72="","",'Job Catalog'!$C72)</f>
        <v/>
      </c>
      <c r="K64">
        <f>IF('Job Catalog'!$C72="","",MAX($K$1:K63)+1)</f>
        <v/>
      </c>
      <c r="L64">
        <f>IFERROR(INDEX('Job Catalog'!$B$10:$B$509,MATCH(ROW()-1,$K$2:$K$501,0)),"")</f>
        <v/>
      </c>
      <c r="N64">
        <f>IFERROR(INDEX($I$2:$I$501,MATCH($A64&amp;"#"&amp;1,$H$2:$H$501,0)),"")</f>
        <v/>
      </c>
      <c r="O64">
        <f>IFERROR(INDEX($I$2:$I$501,MATCH($A64&amp;"#"&amp;2,$H$2:$H$501,0)),"")</f>
        <v/>
      </c>
      <c r="P64">
        <f>IFERROR(INDEX($I$2:$I$501,MATCH($A64&amp;"#"&amp;3,$H$2:$H$501,0)),"")</f>
        <v/>
      </c>
      <c r="Q64">
        <f>IFERROR(INDEX($I$2:$I$501,MATCH($A64&amp;"#"&amp;4,$H$2:$H$501,0)),"")</f>
        <v/>
      </c>
      <c r="R64">
        <f>IFERROR(INDEX($I$2:$I$501,MATCH($A64&amp;"#"&amp;5,$H$2:$H$501,0)),"")</f>
        <v/>
      </c>
      <c r="S64">
        <f>IFERROR(INDEX($I$2:$I$501,MATCH($A64&amp;"#"&amp;6,$H$2:$H$501,0)),"")</f>
        <v/>
      </c>
      <c r="T64">
        <f>IFERROR(INDEX($I$2:$I$501,MATCH($A64&amp;"#"&amp;7,$H$2:$H$501,0)),"")</f>
        <v/>
      </c>
      <c r="U64">
        <f>IFERROR(INDEX($I$2:$I$501,MATCH($A64&amp;"#"&amp;8,$H$2:$H$501,0)),"")</f>
        <v/>
      </c>
      <c r="V64">
        <f>IF($A64="","",IF(COUNTIFS($E$2:$E$501,$A64,$F$2:$F$501,1)&gt;8," (+"&amp;(COUNTIFS($E$2:$E$501,$A64,$F$2:$F$501,1)-8)&amp;" more)",""))</f>
        <v/>
      </c>
      <c r="W64">
        <f>IF($A64="","",$AJ64&amp;$V64)</f>
        <v/>
      </c>
      <c r="X64">
        <f>SETUP!$C210</f>
        <v/>
      </c>
      <c r="Y64">
        <f>IF(SETUP!$C210="","",SETUP!$B210&amp;"#"&amp;SUMPRODUCT((SETUP!$B$148:$B210=SETUP!$B210)*(SETUP!$C$148:$C210&lt;&gt;"")))</f>
        <v/>
      </c>
      <c r="AB64">
        <f>IF(SETUP!$C209="","",SETUP!$C209)</f>
        <v/>
      </c>
      <c r="AC64">
        <f>IF($N64="","",$N64)</f>
        <v/>
      </c>
      <c r="AD64">
        <f>IF($O64="",$AC64,IF($AC64="",$O64,$AC64&amp;", "&amp;$O64))</f>
        <v/>
      </c>
      <c r="AE64">
        <f>IF($P64="",$AD64,IF($AD64="",$P64,$AD64&amp;", "&amp;$P64))</f>
        <v/>
      </c>
      <c r="AF64">
        <f>IF($Q64="",$AE64,IF($AE64="",$Q64,$AE64&amp;", "&amp;$Q64))</f>
        <v/>
      </c>
      <c r="AG64">
        <f>IF($R64="",$AF64,IF($AF64="",$R64,$AF64&amp;", "&amp;$R64))</f>
        <v/>
      </c>
      <c r="AH64">
        <f>IF($S64="",$AG64,IF($AG64="",$S64,$AG64&amp;", "&amp;$S64))</f>
        <v/>
      </c>
      <c r="AI64">
        <f>IF($T64="",$AH64,IF($AH64="",$T64,$AH64&amp;", "&amp;$T64))</f>
        <v/>
      </c>
      <c r="AJ64">
        <f>IF($U64="",$AI64,IF($AI64="",$U64,$AI64&amp;", "&amp;$U64))</f>
        <v/>
      </c>
    </row>
    <row r="65">
      <c r="A65">
        <f>SETUP!$C84</f>
        <v/>
      </c>
      <c r="B65">
        <f>IF(SETUP!$C84="","",SETUP!$B84&amp;"|"&amp;SETUP!$E84)</f>
        <v/>
      </c>
      <c r="C65">
        <f>IF(SETUP!$C84="","",SETUP!$B84&amp;"#"&amp;SUMPRODUCT((SETUP!$B$21:$B84=SETUP!$B84)*(SETUP!$C$21:$C84&lt;&gt;"")))</f>
        <v/>
      </c>
      <c r="E65">
        <f>IF('Job Catalog'!$C73="","",'Job Catalog'!$I73)</f>
        <v/>
      </c>
      <c r="F65">
        <f>IF('Job Catalog'!$C73="",0,IF(AND(OR('Job Matrix'!$C$4="All",'Job Catalog'!$D73='Job Matrix'!$C$4),OR('Job Matrix'!$C$5="All",'Job Catalog'!$F73='Job Matrix'!$C$5)),1,0))</f>
        <v/>
      </c>
      <c r="G65">
        <f>IF($F65=0,"",COUNTIFS($E$2:$E65,$E65,$F$2:$F65,1))</f>
        <v/>
      </c>
      <c r="H65">
        <f>IF($G65="","",$E65&amp;"#"&amp;$G65)</f>
        <v/>
      </c>
      <c r="I65">
        <f>IF('Job Catalog'!$C73="","",'Job Catalog'!$C73)</f>
        <v/>
      </c>
      <c r="K65">
        <f>IF('Job Catalog'!$C73="","",MAX($K$1:K64)+1)</f>
        <v/>
      </c>
      <c r="L65">
        <f>IFERROR(INDEX('Job Catalog'!$B$10:$B$509,MATCH(ROW()-1,$K$2:$K$501,0)),"")</f>
        <v/>
      </c>
      <c r="N65">
        <f>IFERROR(INDEX($I$2:$I$501,MATCH($A65&amp;"#"&amp;1,$H$2:$H$501,0)),"")</f>
        <v/>
      </c>
      <c r="O65">
        <f>IFERROR(INDEX($I$2:$I$501,MATCH($A65&amp;"#"&amp;2,$H$2:$H$501,0)),"")</f>
        <v/>
      </c>
      <c r="P65">
        <f>IFERROR(INDEX($I$2:$I$501,MATCH($A65&amp;"#"&amp;3,$H$2:$H$501,0)),"")</f>
        <v/>
      </c>
      <c r="Q65">
        <f>IFERROR(INDEX($I$2:$I$501,MATCH($A65&amp;"#"&amp;4,$H$2:$H$501,0)),"")</f>
        <v/>
      </c>
      <c r="R65">
        <f>IFERROR(INDEX($I$2:$I$501,MATCH($A65&amp;"#"&amp;5,$H$2:$H$501,0)),"")</f>
        <v/>
      </c>
      <c r="S65">
        <f>IFERROR(INDEX($I$2:$I$501,MATCH($A65&amp;"#"&amp;6,$H$2:$H$501,0)),"")</f>
        <v/>
      </c>
      <c r="T65">
        <f>IFERROR(INDEX($I$2:$I$501,MATCH($A65&amp;"#"&amp;7,$H$2:$H$501,0)),"")</f>
        <v/>
      </c>
      <c r="U65">
        <f>IFERROR(INDEX($I$2:$I$501,MATCH($A65&amp;"#"&amp;8,$H$2:$H$501,0)),"")</f>
        <v/>
      </c>
      <c r="V65">
        <f>IF($A65="","",IF(COUNTIFS($E$2:$E$501,$A65,$F$2:$F$501,1)&gt;8," (+"&amp;(COUNTIFS($E$2:$E$501,$A65,$F$2:$F$501,1)-8)&amp;" more)",""))</f>
        <v/>
      </c>
      <c r="W65">
        <f>IF($A65="","",$AJ65&amp;$V65)</f>
        <v/>
      </c>
      <c r="X65">
        <f>SETUP!$C211</f>
        <v/>
      </c>
      <c r="Y65">
        <f>IF(SETUP!$C211="","",SETUP!$B211&amp;"#"&amp;SUMPRODUCT((SETUP!$B$148:$B211=SETUP!$B211)*(SETUP!$C$148:$C211&lt;&gt;"")))</f>
        <v/>
      </c>
      <c r="AB65">
        <f>IF(SETUP!$C210="","",SETUP!$C210)</f>
        <v/>
      </c>
      <c r="AC65">
        <f>IF($N65="","",$N65)</f>
        <v/>
      </c>
      <c r="AD65">
        <f>IF($O65="",$AC65,IF($AC65="",$O65,$AC65&amp;", "&amp;$O65))</f>
        <v/>
      </c>
      <c r="AE65">
        <f>IF($P65="",$AD65,IF($AD65="",$P65,$AD65&amp;", "&amp;$P65))</f>
        <v/>
      </c>
      <c r="AF65">
        <f>IF($Q65="",$AE65,IF($AE65="",$Q65,$AE65&amp;", "&amp;$Q65))</f>
        <v/>
      </c>
      <c r="AG65">
        <f>IF($R65="",$AF65,IF($AF65="",$R65,$AF65&amp;", "&amp;$R65))</f>
        <v/>
      </c>
      <c r="AH65">
        <f>IF($S65="",$AG65,IF($AG65="",$S65,$AG65&amp;", "&amp;$S65))</f>
        <v/>
      </c>
      <c r="AI65">
        <f>IF($T65="",$AH65,IF($AH65="",$T65,$AH65&amp;", "&amp;$T65))</f>
        <v/>
      </c>
      <c r="AJ65">
        <f>IF($U65="",$AI65,IF($AI65="",$U65,$AI65&amp;", "&amp;$U65))</f>
        <v/>
      </c>
    </row>
    <row r="66">
      <c r="A66">
        <f>SETUP!$C85</f>
        <v/>
      </c>
      <c r="B66">
        <f>IF(SETUP!$C85="","",SETUP!$B85&amp;"|"&amp;SETUP!$E85)</f>
        <v/>
      </c>
      <c r="C66">
        <f>IF(SETUP!$C85="","",SETUP!$B85&amp;"#"&amp;SUMPRODUCT((SETUP!$B$21:$B85=SETUP!$B85)*(SETUP!$C$21:$C85&lt;&gt;"")))</f>
        <v/>
      </c>
      <c r="E66">
        <f>IF('Job Catalog'!$C74="","",'Job Catalog'!$I74)</f>
        <v/>
      </c>
      <c r="F66">
        <f>IF('Job Catalog'!$C74="",0,IF(AND(OR('Job Matrix'!$C$4="All",'Job Catalog'!$D74='Job Matrix'!$C$4),OR('Job Matrix'!$C$5="All",'Job Catalog'!$F74='Job Matrix'!$C$5)),1,0))</f>
        <v/>
      </c>
      <c r="G66">
        <f>IF($F66=0,"",COUNTIFS($E$2:$E66,$E66,$F$2:$F66,1))</f>
        <v/>
      </c>
      <c r="H66">
        <f>IF($G66="","",$E66&amp;"#"&amp;$G66)</f>
        <v/>
      </c>
      <c r="I66">
        <f>IF('Job Catalog'!$C74="","",'Job Catalog'!$C74)</f>
        <v/>
      </c>
      <c r="K66">
        <f>IF('Job Catalog'!$C74="","",MAX($K$1:K65)+1)</f>
        <v/>
      </c>
      <c r="L66">
        <f>IFERROR(INDEX('Job Catalog'!$B$10:$B$509,MATCH(ROW()-1,$K$2:$K$501,0)),"")</f>
        <v/>
      </c>
      <c r="N66">
        <f>IFERROR(INDEX($I$2:$I$501,MATCH($A66&amp;"#"&amp;1,$H$2:$H$501,0)),"")</f>
        <v/>
      </c>
      <c r="O66">
        <f>IFERROR(INDEX($I$2:$I$501,MATCH($A66&amp;"#"&amp;2,$H$2:$H$501,0)),"")</f>
        <v/>
      </c>
      <c r="P66">
        <f>IFERROR(INDEX($I$2:$I$501,MATCH($A66&amp;"#"&amp;3,$H$2:$H$501,0)),"")</f>
        <v/>
      </c>
      <c r="Q66">
        <f>IFERROR(INDEX($I$2:$I$501,MATCH($A66&amp;"#"&amp;4,$H$2:$H$501,0)),"")</f>
        <v/>
      </c>
      <c r="R66">
        <f>IFERROR(INDEX($I$2:$I$501,MATCH($A66&amp;"#"&amp;5,$H$2:$H$501,0)),"")</f>
        <v/>
      </c>
      <c r="S66">
        <f>IFERROR(INDEX($I$2:$I$501,MATCH($A66&amp;"#"&amp;6,$H$2:$H$501,0)),"")</f>
        <v/>
      </c>
      <c r="T66">
        <f>IFERROR(INDEX($I$2:$I$501,MATCH($A66&amp;"#"&amp;7,$H$2:$H$501,0)),"")</f>
        <v/>
      </c>
      <c r="U66">
        <f>IFERROR(INDEX($I$2:$I$501,MATCH($A66&amp;"#"&amp;8,$H$2:$H$501,0)),"")</f>
        <v/>
      </c>
      <c r="V66">
        <f>IF($A66="","",IF(COUNTIFS($E$2:$E$501,$A66,$F$2:$F$501,1)&gt;8," (+"&amp;(COUNTIFS($E$2:$E$501,$A66,$F$2:$F$501,1)-8)&amp;" more)",""))</f>
        <v/>
      </c>
      <c r="W66">
        <f>IF($A66="","",$AJ66&amp;$V66)</f>
        <v/>
      </c>
      <c r="X66">
        <f>SETUP!$C212</f>
        <v/>
      </c>
      <c r="Y66">
        <f>IF(SETUP!$C212="","",SETUP!$B212&amp;"#"&amp;SUMPRODUCT((SETUP!$B$148:$B212=SETUP!$B212)*(SETUP!$C$148:$C212&lt;&gt;"")))</f>
        <v/>
      </c>
      <c r="AB66">
        <f>IF(SETUP!$C211="","",SETUP!$C211)</f>
        <v/>
      </c>
      <c r="AC66">
        <f>IF($N66="","",$N66)</f>
        <v/>
      </c>
      <c r="AD66">
        <f>IF($O66="",$AC66,IF($AC66="",$O66,$AC66&amp;", "&amp;$O66))</f>
        <v/>
      </c>
      <c r="AE66">
        <f>IF($P66="",$AD66,IF($AD66="",$P66,$AD66&amp;", "&amp;$P66))</f>
        <v/>
      </c>
      <c r="AF66">
        <f>IF($Q66="",$AE66,IF($AE66="",$Q66,$AE66&amp;", "&amp;$Q66))</f>
        <v/>
      </c>
      <c r="AG66">
        <f>IF($R66="",$AF66,IF($AF66="",$R66,$AF66&amp;", "&amp;$R66))</f>
        <v/>
      </c>
      <c r="AH66">
        <f>IF($S66="",$AG66,IF($AG66="",$S66,$AG66&amp;", "&amp;$S66))</f>
        <v/>
      </c>
      <c r="AI66">
        <f>IF($T66="",$AH66,IF($AH66="",$T66,$AH66&amp;", "&amp;$T66))</f>
        <v/>
      </c>
      <c r="AJ66">
        <f>IF($U66="",$AI66,IF($AI66="",$U66,$AI66&amp;", "&amp;$U66))</f>
        <v/>
      </c>
    </row>
    <row r="67">
      <c r="A67">
        <f>SETUP!$C86</f>
        <v/>
      </c>
      <c r="B67">
        <f>IF(SETUP!$C86="","",SETUP!$B86&amp;"|"&amp;SETUP!$E86)</f>
        <v/>
      </c>
      <c r="C67">
        <f>IF(SETUP!$C86="","",SETUP!$B86&amp;"#"&amp;SUMPRODUCT((SETUP!$B$21:$B86=SETUP!$B86)*(SETUP!$C$21:$C86&lt;&gt;"")))</f>
        <v/>
      </c>
      <c r="E67">
        <f>IF('Job Catalog'!$C75="","",'Job Catalog'!$I75)</f>
        <v/>
      </c>
      <c r="F67">
        <f>IF('Job Catalog'!$C75="",0,IF(AND(OR('Job Matrix'!$C$4="All",'Job Catalog'!$D75='Job Matrix'!$C$4),OR('Job Matrix'!$C$5="All",'Job Catalog'!$F75='Job Matrix'!$C$5)),1,0))</f>
        <v/>
      </c>
      <c r="G67">
        <f>IF($F67=0,"",COUNTIFS($E$2:$E67,$E67,$F$2:$F67,1))</f>
        <v/>
      </c>
      <c r="H67">
        <f>IF($G67="","",$E67&amp;"#"&amp;$G67)</f>
        <v/>
      </c>
      <c r="I67">
        <f>IF('Job Catalog'!$C75="","",'Job Catalog'!$C75)</f>
        <v/>
      </c>
      <c r="K67">
        <f>IF('Job Catalog'!$C75="","",MAX($K$1:K66)+1)</f>
        <v/>
      </c>
      <c r="L67">
        <f>IFERROR(INDEX('Job Catalog'!$B$10:$B$509,MATCH(ROW()-1,$K$2:$K$501,0)),"")</f>
        <v/>
      </c>
      <c r="N67">
        <f>IFERROR(INDEX($I$2:$I$501,MATCH($A67&amp;"#"&amp;1,$H$2:$H$501,0)),"")</f>
        <v/>
      </c>
      <c r="O67">
        <f>IFERROR(INDEX($I$2:$I$501,MATCH($A67&amp;"#"&amp;2,$H$2:$H$501,0)),"")</f>
        <v/>
      </c>
      <c r="P67">
        <f>IFERROR(INDEX($I$2:$I$501,MATCH($A67&amp;"#"&amp;3,$H$2:$H$501,0)),"")</f>
        <v/>
      </c>
      <c r="Q67">
        <f>IFERROR(INDEX($I$2:$I$501,MATCH($A67&amp;"#"&amp;4,$H$2:$H$501,0)),"")</f>
        <v/>
      </c>
      <c r="R67">
        <f>IFERROR(INDEX($I$2:$I$501,MATCH($A67&amp;"#"&amp;5,$H$2:$H$501,0)),"")</f>
        <v/>
      </c>
      <c r="S67">
        <f>IFERROR(INDEX($I$2:$I$501,MATCH($A67&amp;"#"&amp;6,$H$2:$H$501,0)),"")</f>
        <v/>
      </c>
      <c r="T67">
        <f>IFERROR(INDEX($I$2:$I$501,MATCH($A67&amp;"#"&amp;7,$H$2:$H$501,0)),"")</f>
        <v/>
      </c>
      <c r="U67">
        <f>IFERROR(INDEX($I$2:$I$501,MATCH($A67&amp;"#"&amp;8,$H$2:$H$501,0)),"")</f>
        <v/>
      </c>
      <c r="V67">
        <f>IF($A67="","",IF(COUNTIFS($E$2:$E$501,$A67,$F$2:$F$501,1)&gt;8," (+"&amp;(COUNTIFS($E$2:$E$501,$A67,$F$2:$F$501,1)-8)&amp;" more)",""))</f>
        <v/>
      </c>
      <c r="W67">
        <f>IF($A67="","",$AJ67&amp;$V67)</f>
        <v/>
      </c>
      <c r="X67">
        <f>SETUP!$C213</f>
        <v/>
      </c>
      <c r="Y67">
        <f>IF(SETUP!$C213="","",SETUP!$B213&amp;"#"&amp;SUMPRODUCT((SETUP!$B$148:$B213=SETUP!$B213)*(SETUP!$C$148:$C213&lt;&gt;"")))</f>
        <v/>
      </c>
      <c r="AB67">
        <f>IF(SETUP!$C212="","",SETUP!$C212)</f>
        <v/>
      </c>
      <c r="AC67">
        <f>IF($N67="","",$N67)</f>
        <v/>
      </c>
      <c r="AD67">
        <f>IF($O67="",$AC67,IF($AC67="",$O67,$AC67&amp;", "&amp;$O67))</f>
        <v/>
      </c>
      <c r="AE67">
        <f>IF($P67="",$AD67,IF($AD67="",$P67,$AD67&amp;", "&amp;$P67))</f>
        <v/>
      </c>
      <c r="AF67">
        <f>IF($Q67="",$AE67,IF($AE67="",$Q67,$AE67&amp;", "&amp;$Q67))</f>
        <v/>
      </c>
      <c r="AG67">
        <f>IF($R67="",$AF67,IF($AF67="",$R67,$AF67&amp;", "&amp;$R67))</f>
        <v/>
      </c>
      <c r="AH67">
        <f>IF($S67="",$AG67,IF($AG67="",$S67,$AG67&amp;", "&amp;$S67))</f>
        <v/>
      </c>
      <c r="AI67">
        <f>IF($T67="",$AH67,IF($AH67="",$T67,$AH67&amp;", "&amp;$T67))</f>
        <v/>
      </c>
      <c r="AJ67">
        <f>IF($U67="",$AI67,IF($AI67="",$U67,$AI67&amp;", "&amp;$U67))</f>
        <v/>
      </c>
    </row>
    <row r="68">
      <c r="A68">
        <f>SETUP!$C87</f>
        <v/>
      </c>
      <c r="B68">
        <f>IF(SETUP!$C87="","",SETUP!$B87&amp;"|"&amp;SETUP!$E87)</f>
        <v/>
      </c>
      <c r="C68">
        <f>IF(SETUP!$C87="","",SETUP!$B87&amp;"#"&amp;SUMPRODUCT((SETUP!$B$21:$B87=SETUP!$B87)*(SETUP!$C$21:$C87&lt;&gt;"")))</f>
        <v/>
      </c>
      <c r="E68">
        <f>IF('Job Catalog'!$C76="","",'Job Catalog'!$I76)</f>
        <v/>
      </c>
      <c r="F68">
        <f>IF('Job Catalog'!$C76="",0,IF(AND(OR('Job Matrix'!$C$4="All",'Job Catalog'!$D76='Job Matrix'!$C$4),OR('Job Matrix'!$C$5="All",'Job Catalog'!$F76='Job Matrix'!$C$5)),1,0))</f>
        <v/>
      </c>
      <c r="G68">
        <f>IF($F68=0,"",COUNTIFS($E$2:$E68,$E68,$F$2:$F68,1))</f>
        <v/>
      </c>
      <c r="H68">
        <f>IF($G68="","",$E68&amp;"#"&amp;$G68)</f>
        <v/>
      </c>
      <c r="I68">
        <f>IF('Job Catalog'!$C76="","",'Job Catalog'!$C76)</f>
        <v/>
      </c>
      <c r="K68">
        <f>IF('Job Catalog'!$C76="","",MAX($K$1:K67)+1)</f>
        <v/>
      </c>
      <c r="L68">
        <f>IFERROR(INDEX('Job Catalog'!$B$10:$B$509,MATCH(ROW()-1,$K$2:$K$501,0)),"")</f>
        <v/>
      </c>
      <c r="N68">
        <f>IFERROR(INDEX($I$2:$I$501,MATCH($A68&amp;"#"&amp;1,$H$2:$H$501,0)),"")</f>
        <v/>
      </c>
      <c r="O68">
        <f>IFERROR(INDEX($I$2:$I$501,MATCH($A68&amp;"#"&amp;2,$H$2:$H$501,0)),"")</f>
        <v/>
      </c>
      <c r="P68">
        <f>IFERROR(INDEX($I$2:$I$501,MATCH($A68&amp;"#"&amp;3,$H$2:$H$501,0)),"")</f>
        <v/>
      </c>
      <c r="Q68">
        <f>IFERROR(INDEX($I$2:$I$501,MATCH($A68&amp;"#"&amp;4,$H$2:$H$501,0)),"")</f>
        <v/>
      </c>
      <c r="R68">
        <f>IFERROR(INDEX($I$2:$I$501,MATCH($A68&amp;"#"&amp;5,$H$2:$H$501,0)),"")</f>
        <v/>
      </c>
      <c r="S68">
        <f>IFERROR(INDEX($I$2:$I$501,MATCH($A68&amp;"#"&amp;6,$H$2:$H$501,0)),"")</f>
        <v/>
      </c>
      <c r="T68">
        <f>IFERROR(INDEX($I$2:$I$501,MATCH($A68&amp;"#"&amp;7,$H$2:$H$501,0)),"")</f>
        <v/>
      </c>
      <c r="U68">
        <f>IFERROR(INDEX($I$2:$I$501,MATCH($A68&amp;"#"&amp;8,$H$2:$H$501,0)),"")</f>
        <v/>
      </c>
      <c r="V68">
        <f>IF($A68="","",IF(COUNTIFS($E$2:$E$501,$A68,$F$2:$F$501,1)&gt;8," (+"&amp;(COUNTIFS($E$2:$E$501,$A68,$F$2:$F$501,1)-8)&amp;" more)",""))</f>
        <v/>
      </c>
      <c r="W68">
        <f>IF($A68="","",$AJ68&amp;$V68)</f>
        <v/>
      </c>
      <c r="X68">
        <f>SETUP!$C214</f>
        <v/>
      </c>
      <c r="Y68">
        <f>IF(SETUP!$C214="","",SETUP!$B214&amp;"#"&amp;SUMPRODUCT((SETUP!$B$148:$B214=SETUP!$B214)*(SETUP!$C$148:$C214&lt;&gt;"")))</f>
        <v/>
      </c>
      <c r="AB68">
        <f>IF(SETUP!$C213="","",SETUP!$C213)</f>
        <v/>
      </c>
      <c r="AC68">
        <f>IF($N68="","",$N68)</f>
        <v/>
      </c>
      <c r="AD68">
        <f>IF($O68="",$AC68,IF($AC68="",$O68,$AC68&amp;", "&amp;$O68))</f>
        <v/>
      </c>
      <c r="AE68">
        <f>IF($P68="",$AD68,IF($AD68="",$P68,$AD68&amp;", "&amp;$P68))</f>
        <v/>
      </c>
      <c r="AF68">
        <f>IF($Q68="",$AE68,IF($AE68="",$Q68,$AE68&amp;", "&amp;$Q68))</f>
        <v/>
      </c>
      <c r="AG68">
        <f>IF($R68="",$AF68,IF($AF68="",$R68,$AF68&amp;", "&amp;$R68))</f>
        <v/>
      </c>
      <c r="AH68">
        <f>IF($S68="",$AG68,IF($AG68="",$S68,$AG68&amp;", "&amp;$S68))</f>
        <v/>
      </c>
      <c r="AI68">
        <f>IF($T68="",$AH68,IF($AH68="",$T68,$AH68&amp;", "&amp;$T68))</f>
        <v/>
      </c>
      <c r="AJ68">
        <f>IF($U68="",$AI68,IF($AI68="",$U68,$AI68&amp;", "&amp;$U68))</f>
        <v/>
      </c>
    </row>
    <row r="69">
      <c r="A69">
        <f>SETUP!$C88</f>
        <v/>
      </c>
      <c r="B69">
        <f>IF(SETUP!$C88="","",SETUP!$B88&amp;"|"&amp;SETUP!$E88)</f>
        <v/>
      </c>
      <c r="C69">
        <f>IF(SETUP!$C88="","",SETUP!$B88&amp;"#"&amp;SUMPRODUCT((SETUP!$B$21:$B88=SETUP!$B88)*(SETUP!$C$21:$C88&lt;&gt;"")))</f>
        <v/>
      </c>
      <c r="E69">
        <f>IF('Job Catalog'!$C77="","",'Job Catalog'!$I77)</f>
        <v/>
      </c>
      <c r="F69">
        <f>IF('Job Catalog'!$C77="",0,IF(AND(OR('Job Matrix'!$C$4="All",'Job Catalog'!$D77='Job Matrix'!$C$4),OR('Job Matrix'!$C$5="All",'Job Catalog'!$F77='Job Matrix'!$C$5)),1,0))</f>
        <v/>
      </c>
      <c r="G69">
        <f>IF($F69=0,"",COUNTIFS($E$2:$E69,$E69,$F$2:$F69,1))</f>
        <v/>
      </c>
      <c r="H69">
        <f>IF($G69="","",$E69&amp;"#"&amp;$G69)</f>
        <v/>
      </c>
      <c r="I69">
        <f>IF('Job Catalog'!$C77="","",'Job Catalog'!$C77)</f>
        <v/>
      </c>
      <c r="K69">
        <f>IF('Job Catalog'!$C77="","",MAX($K$1:K68)+1)</f>
        <v/>
      </c>
      <c r="L69">
        <f>IFERROR(INDEX('Job Catalog'!$B$10:$B$509,MATCH(ROW()-1,$K$2:$K$501,0)),"")</f>
        <v/>
      </c>
      <c r="N69">
        <f>IFERROR(INDEX($I$2:$I$501,MATCH($A69&amp;"#"&amp;1,$H$2:$H$501,0)),"")</f>
        <v/>
      </c>
      <c r="O69">
        <f>IFERROR(INDEX($I$2:$I$501,MATCH($A69&amp;"#"&amp;2,$H$2:$H$501,0)),"")</f>
        <v/>
      </c>
      <c r="P69">
        <f>IFERROR(INDEX($I$2:$I$501,MATCH($A69&amp;"#"&amp;3,$H$2:$H$501,0)),"")</f>
        <v/>
      </c>
      <c r="Q69">
        <f>IFERROR(INDEX($I$2:$I$501,MATCH($A69&amp;"#"&amp;4,$H$2:$H$501,0)),"")</f>
        <v/>
      </c>
      <c r="R69">
        <f>IFERROR(INDEX($I$2:$I$501,MATCH($A69&amp;"#"&amp;5,$H$2:$H$501,0)),"")</f>
        <v/>
      </c>
      <c r="S69">
        <f>IFERROR(INDEX($I$2:$I$501,MATCH($A69&amp;"#"&amp;6,$H$2:$H$501,0)),"")</f>
        <v/>
      </c>
      <c r="T69">
        <f>IFERROR(INDEX($I$2:$I$501,MATCH($A69&amp;"#"&amp;7,$H$2:$H$501,0)),"")</f>
        <v/>
      </c>
      <c r="U69">
        <f>IFERROR(INDEX($I$2:$I$501,MATCH($A69&amp;"#"&amp;8,$H$2:$H$501,0)),"")</f>
        <v/>
      </c>
      <c r="V69">
        <f>IF($A69="","",IF(COUNTIFS($E$2:$E$501,$A69,$F$2:$F$501,1)&gt;8," (+"&amp;(COUNTIFS($E$2:$E$501,$A69,$F$2:$F$501,1)-8)&amp;" more)",""))</f>
        <v/>
      </c>
      <c r="W69">
        <f>IF($A69="","",$AJ69&amp;$V69)</f>
        <v/>
      </c>
      <c r="X69">
        <f>SETUP!$C215</f>
        <v/>
      </c>
      <c r="Y69">
        <f>IF(SETUP!$C215="","",SETUP!$B215&amp;"#"&amp;SUMPRODUCT((SETUP!$B$148:$B215=SETUP!$B215)*(SETUP!$C$148:$C215&lt;&gt;"")))</f>
        <v/>
      </c>
      <c r="AB69">
        <f>IF(SETUP!$C214="","",SETUP!$C214)</f>
        <v/>
      </c>
      <c r="AC69">
        <f>IF($N69="","",$N69)</f>
        <v/>
      </c>
      <c r="AD69">
        <f>IF($O69="",$AC69,IF($AC69="",$O69,$AC69&amp;", "&amp;$O69))</f>
        <v/>
      </c>
      <c r="AE69">
        <f>IF($P69="",$AD69,IF($AD69="",$P69,$AD69&amp;", "&amp;$P69))</f>
        <v/>
      </c>
      <c r="AF69">
        <f>IF($Q69="",$AE69,IF($AE69="",$Q69,$AE69&amp;", "&amp;$Q69))</f>
        <v/>
      </c>
      <c r="AG69">
        <f>IF($R69="",$AF69,IF($AF69="",$R69,$AF69&amp;", "&amp;$R69))</f>
        <v/>
      </c>
      <c r="AH69">
        <f>IF($S69="",$AG69,IF($AG69="",$S69,$AG69&amp;", "&amp;$S69))</f>
        <v/>
      </c>
      <c r="AI69">
        <f>IF($T69="",$AH69,IF($AH69="",$T69,$AH69&amp;", "&amp;$T69))</f>
        <v/>
      </c>
      <c r="AJ69">
        <f>IF($U69="",$AI69,IF($AI69="",$U69,$AI69&amp;", "&amp;$U69))</f>
        <v/>
      </c>
    </row>
    <row r="70">
      <c r="A70">
        <f>SETUP!$C89</f>
        <v/>
      </c>
      <c r="B70">
        <f>IF(SETUP!$C89="","",SETUP!$B89&amp;"|"&amp;SETUP!$E89)</f>
        <v/>
      </c>
      <c r="C70">
        <f>IF(SETUP!$C89="","",SETUP!$B89&amp;"#"&amp;SUMPRODUCT((SETUP!$B$21:$B89=SETUP!$B89)*(SETUP!$C$21:$C89&lt;&gt;"")))</f>
        <v/>
      </c>
      <c r="E70">
        <f>IF('Job Catalog'!$C78="","",'Job Catalog'!$I78)</f>
        <v/>
      </c>
      <c r="F70">
        <f>IF('Job Catalog'!$C78="",0,IF(AND(OR('Job Matrix'!$C$4="All",'Job Catalog'!$D78='Job Matrix'!$C$4),OR('Job Matrix'!$C$5="All",'Job Catalog'!$F78='Job Matrix'!$C$5)),1,0))</f>
        <v/>
      </c>
      <c r="G70">
        <f>IF($F70=0,"",COUNTIFS($E$2:$E70,$E70,$F$2:$F70,1))</f>
        <v/>
      </c>
      <c r="H70">
        <f>IF($G70="","",$E70&amp;"#"&amp;$G70)</f>
        <v/>
      </c>
      <c r="I70">
        <f>IF('Job Catalog'!$C78="","",'Job Catalog'!$C78)</f>
        <v/>
      </c>
      <c r="K70">
        <f>IF('Job Catalog'!$C78="","",MAX($K$1:K69)+1)</f>
        <v/>
      </c>
      <c r="L70">
        <f>IFERROR(INDEX('Job Catalog'!$B$10:$B$509,MATCH(ROW()-1,$K$2:$K$501,0)),"")</f>
        <v/>
      </c>
      <c r="N70">
        <f>IFERROR(INDEX($I$2:$I$501,MATCH($A70&amp;"#"&amp;1,$H$2:$H$501,0)),"")</f>
        <v/>
      </c>
      <c r="O70">
        <f>IFERROR(INDEX($I$2:$I$501,MATCH($A70&amp;"#"&amp;2,$H$2:$H$501,0)),"")</f>
        <v/>
      </c>
      <c r="P70">
        <f>IFERROR(INDEX($I$2:$I$501,MATCH($A70&amp;"#"&amp;3,$H$2:$H$501,0)),"")</f>
        <v/>
      </c>
      <c r="Q70">
        <f>IFERROR(INDEX($I$2:$I$501,MATCH($A70&amp;"#"&amp;4,$H$2:$H$501,0)),"")</f>
        <v/>
      </c>
      <c r="R70">
        <f>IFERROR(INDEX($I$2:$I$501,MATCH($A70&amp;"#"&amp;5,$H$2:$H$501,0)),"")</f>
        <v/>
      </c>
      <c r="S70">
        <f>IFERROR(INDEX($I$2:$I$501,MATCH($A70&amp;"#"&amp;6,$H$2:$H$501,0)),"")</f>
        <v/>
      </c>
      <c r="T70">
        <f>IFERROR(INDEX($I$2:$I$501,MATCH($A70&amp;"#"&amp;7,$H$2:$H$501,0)),"")</f>
        <v/>
      </c>
      <c r="U70">
        <f>IFERROR(INDEX($I$2:$I$501,MATCH($A70&amp;"#"&amp;8,$H$2:$H$501,0)),"")</f>
        <v/>
      </c>
      <c r="V70">
        <f>IF($A70="","",IF(COUNTIFS($E$2:$E$501,$A70,$F$2:$F$501,1)&gt;8," (+"&amp;(COUNTIFS($E$2:$E$501,$A70,$F$2:$F$501,1)-8)&amp;" more)",""))</f>
        <v/>
      </c>
      <c r="W70">
        <f>IF($A70="","",$AJ70&amp;$V70)</f>
        <v/>
      </c>
      <c r="X70">
        <f>SETUP!$C216</f>
        <v/>
      </c>
      <c r="Y70">
        <f>IF(SETUP!$C216="","",SETUP!$B216&amp;"#"&amp;SUMPRODUCT((SETUP!$B$148:$B216=SETUP!$B216)*(SETUP!$C$148:$C216&lt;&gt;"")))</f>
        <v/>
      </c>
      <c r="AB70">
        <f>IF(SETUP!$C215="","",SETUP!$C215)</f>
        <v/>
      </c>
      <c r="AC70">
        <f>IF($N70="","",$N70)</f>
        <v/>
      </c>
      <c r="AD70">
        <f>IF($O70="",$AC70,IF($AC70="",$O70,$AC70&amp;", "&amp;$O70))</f>
        <v/>
      </c>
      <c r="AE70">
        <f>IF($P70="",$AD70,IF($AD70="",$P70,$AD70&amp;", "&amp;$P70))</f>
        <v/>
      </c>
      <c r="AF70">
        <f>IF($Q70="",$AE70,IF($AE70="",$Q70,$AE70&amp;", "&amp;$Q70))</f>
        <v/>
      </c>
      <c r="AG70">
        <f>IF($R70="",$AF70,IF($AF70="",$R70,$AF70&amp;", "&amp;$R70))</f>
        <v/>
      </c>
      <c r="AH70">
        <f>IF($S70="",$AG70,IF($AG70="",$S70,$AG70&amp;", "&amp;$S70))</f>
        <v/>
      </c>
      <c r="AI70">
        <f>IF($T70="",$AH70,IF($AH70="",$T70,$AH70&amp;", "&amp;$T70))</f>
        <v/>
      </c>
      <c r="AJ70">
        <f>IF($U70="",$AI70,IF($AI70="",$U70,$AI70&amp;", "&amp;$U70))</f>
        <v/>
      </c>
    </row>
    <row r="71">
      <c r="A71">
        <f>SETUP!$C90</f>
        <v/>
      </c>
      <c r="B71">
        <f>IF(SETUP!$C90="","",SETUP!$B90&amp;"|"&amp;SETUP!$E90)</f>
        <v/>
      </c>
      <c r="C71">
        <f>IF(SETUP!$C90="","",SETUP!$B90&amp;"#"&amp;SUMPRODUCT((SETUP!$B$21:$B90=SETUP!$B90)*(SETUP!$C$21:$C90&lt;&gt;"")))</f>
        <v/>
      </c>
      <c r="E71">
        <f>IF('Job Catalog'!$C79="","",'Job Catalog'!$I79)</f>
        <v/>
      </c>
      <c r="F71">
        <f>IF('Job Catalog'!$C79="",0,IF(AND(OR('Job Matrix'!$C$4="All",'Job Catalog'!$D79='Job Matrix'!$C$4),OR('Job Matrix'!$C$5="All",'Job Catalog'!$F79='Job Matrix'!$C$5)),1,0))</f>
        <v/>
      </c>
      <c r="G71">
        <f>IF($F71=0,"",COUNTIFS($E$2:$E71,$E71,$F$2:$F71,1))</f>
        <v/>
      </c>
      <c r="H71">
        <f>IF($G71="","",$E71&amp;"#"&amp;$G71)</f>
        <v/>
      </c>
      <c r="I71">
        <f>IF('Job Catalog'!$C79="","",'Job Catalog'!$C79)</f>
        <v/>
      </c>
      <c r="K71">
        <f>IF('Job Catalog'!$C79="","",MAX($K$1:K70)+1)</f>
        <v/>
      </c>
      <c r="L71">
        <f>IFERROR(INDEX('Job Catalog'!$B$10:$B$509,MATCH(ROW()-1,$K$2:$K$501,0)),"")</f>
        <v/>
      </c>
      <c r="N71">
        <f>IFERROR(INDEX($I$2:$I$501,MATCH($A71&amp;"#"&amp;1,$H$2:$H$501,0)),"")</f>
        <v/>
      </c>
      <c r="O71">
        <f>IFERROR(INDEX($I$2:$I$501,MATCH($A71&amp;"#"&amp;2,$H$2:$H$501,0)),"")</f>
        <v/>
      </c>
      <c r="P71">
        <f>IFERROR(INDEX($I$2:$I$501,MATCH($A71&amp;"#"&amp;3,$H$2:$H$501,0)),"")</f>
        <v/>
      </c>
      <c r="Q71">
        <f>IFERROR(INDEX($I$2:$I$501,MATCH($A71&amp;"#"&amp;4,$H$2:$H$501,0)),"")</f>
        <v/>
      </c>
      <c r="R71">
        <f>IFERROR(INDEX($I$2:$I$501,MATCH($A71&amp;"#"&amp;5,$H$2:$H$501,0)),"")</f>
        <v/>
      </c>
      <c r="S71">
        <f>IFERROR(INDEX($I$2:$I$501,MATCH($A71&amp;"#"&amp;6,$H$2:$H$501,0)),"")</f>
        <v/>
      </c>
      <c r="T71">
        <f>IFERROR(INDEX($I$2:$I$501,MATCH($A71&amp;"#"&amp;7,$H$2:$H$501,0)),"")</f>
        <v/>
      </c>
      <c r="U71">
        <f>IFERROR(INDEX($I$2:$I$501,MATCH($A71&amp;"#"&amp;8,$H$2:$H$501,0)),"")</f>
        <v/>
      </c>
      <c r="V71">
        <f>IF($A71="","",IF(COUNTIFS($E$2:$E$501,$A71,$F$2:$F$501,1)&gt;8," (+"&amp;(COUNTIFS($E$2:$E$501,$A71,$F$2:$F$501,1)-8)&amp;" more)",""))</f>
        <v/>
      </c>
      <c r="W71">
        <f>IF($A71="","",$AJ71&amp;$V71)</f>
        <v/>
      </c>
      <c r="X71">
        <f>SETUP!$C217</f>
        <v/>
      </c>
      <c r="Y71">
        <f>IF(SETUP!$C217="","",SETUP!$B217&amp;"#"&amp;SUMPRODUCT((SETUP!$B$148:$B217=SETUP!$B217)*(SETUP!$C$148:$C217&lt;&gt;"")))</f>
        <v/>
      </c>
      <c r="AB71">
        <f>IF(SETUP!$C216="","",SETUP!$C216)</f>
        <v/>
      </c>
      <c r="AC71">
        <f>IF($N71="","",$N71)</f>
        <v/>
      </c>
      <c r="AD71">
        <f>IF($O71="",$AC71,IF($AC71="",$O71,$AC71&amp;", "&amp;$O71))</f>
        <v/>
      </c>
      <c r="AE71">
        <f>IF($P71="",$AD71,IF($AD71="",$P71,$AD71&amp;", "&amp;$P71))</f>
        <v/>
      </c>
      <c r="AF71">
        <f>IF($Q71="",$AE71,IF($AE71="",$Q71,$AE71&amp;", "&amp;$Q71))</f>
        <v/>
      </c>
      <c r="AG71">
        <f>IF($R71="",$AF71,IF($AF71="",$R71,$AF71&amp;", "&amp;$R71))</f>
        <v/>
      </c>
      <c r="AH71">
        <f>IF($S71="",$AG71,IF($AG71="",$S71,$AG71&amp;", "&amp;$S71))</f>
        <v/>
      </c>
      <c r="AI71">
        <f>IF($T71="",$AH71,IF($AH71="",$T71,$AH71&amp;", "&amp;$T71))</f>
        <v/>
      </c>
      <c r="AJ71">
        <f>IF($U71="",$AI71,IF($AI71="",$U71,$AI71&amp;", "&amp;$U71))</f>
        <v/>
      </c>
    </row>
    <row r="72">
      <c r="A72">
        <f>SETUP!$C91</f>
        <v/>
      </c>
      <c r="B72">
        <f>IF(SETUP!$C91="","",SETUP!$B91&amp;"|"&amp;SETUP!$E91)</f>
        <v/>
      </c>
      <c r="C72">
        <f>IF(SETUP!$C91="","",SETUP!$B91&amp;"#"&amp;SUMPRODUCT((SETUP!$B$21:$B91=SETUP!$B91)*(SETUP!$C$21:$C91&lt;&gt;"")))</f>
        <v/>
      </c>
      <c r="E72">
        <f>IF('Job Catalog'!$C80="","",'Job Catalog'!$I80)</f>
        <v/>
      </c>
      <c r="F72">
        <f>IF('Job Catalog'!$C80="",0,IF(AND(OR('Job Matrix'!$C$4="All",'Job Catalog'!$D80='Job Matrix'!$C$4),OR('Job Matrix'!$C$5="All",'Job Catalog'!$F80='Job Matrix'!$C$5)),1,0))</f>
        <v/>
      </c>
      <c r="G72">
        <f>IF($F72=0,"",COUNTIFS($E$2:$E72,$E72,$F$2:$F72,1))</f>
        <v/>
      </c>
      <c r="H72">
        <f>IF($G72="","",$E72&amp;"#"&amp;$G72)</f>
        <v/>
      </c>
      <c r="I72">
        <f>IF('Job Catalog'!$C80="","",'Job Catalog'!$C80)</f>
        <v/>
      </c>
      <c r="K72">
        <f>IF('Job Catalog'!$C80="","",MAX($K$1:K71)+1)</f>
        <v/>
      </c>
      <c r="L72">
        <f>IFERROR(INDEX('Job Catalog'!$B$10:$B$509,MATCH(ROW()-1,$K$2:$K$501,0)),"")</f>
        <v/>
      </c>
      <c r="N72">
        <f>IFERROR(INDEX($I$2:$I$501,MATCH($A72&amp;"#"&amp;1,$H$2:$H$501,0)),"")</f>
        <v/>
      </c>
      <c r="O72">
        <f>IFERROR(INDEX($I$2:$I$501,MATCH($A72&amp;"#"&amp;2,$H$2:$H$501,0)),"")</f>
        <v/>
      </c>
      <c r="P72">
        <f>IFERROR(INDEX($I$2:$I$501,MATCH($A72&amp;"#"&amp;3,$H$2:$H$501,0)),"")</f>
        <v/>
      </c>
      <c r="Q72">
        <f>IFERROR(INDEX($I$2:$I$501,MATCH($A72&amp;"#"&amp;4,$H$2:$H$501,0)),"")</f>
        <v/>
      </c>
      <c r="R72">
        <f>IFERROR(INDEX($I$2:$I$501,MATCH($A72&amp;"#"&amp;5,$H$2:$H$501,0)),"")</f>
        <v/>
      </c>
      <c r="S72">
        <f>IFERROR(INDEX($I$2:$I$501,MATCH($A72&amp;"#"&amp;6,$H$2:$H$501,0)),"")</f>
        <v/>
      </c>
      <c r="T72">
        <f>IFERROR(INDEX($I$2:$I$501,MATCH($A72&amp;"#"&amp;7,$H$2:$H$501,0)),"")</f>
        <v/>
      </c>
      <c r="U72">
        <f>IFERROR(INDEX($I$2:$I$501,MATCH($A72&amp;"#"&amp;8,$H$2:$H$501,0)),"")</f>
        <v/>
      </c>
      <c r="V72">
        <f>IF($A72="","",IF(COUNTIFS($E$2:$E$501,$A72,$F$2:$F$501,1)&gt;8," (+"&amp;(COUNTIFS($E$2:$E$501,$A72,$F$2:$F$501,1)-8)&amp;" more)",""))</f>
        <v/>
      </c>
      <c r="W72">
        <f>IF($A72="","",$AJ72&amp;$V72)</f>
        <v/>
      </c>
      <c r="X72">
        <f>SETUP!$C218</f>
        <v/>
      </c>
      <c r="Y72">
        <f>IF(SETUP!$C218="","",SETUP!$B218&amp;"#"&amp;SUMPRODUCT((SETUP!$B$148:$B218=SETUP!$B218)*(SETUP!$C$148:$C218&lt;&gt;"")))</f>
        <v/>
      </c>
      <c r="AB72">
        <f>IF(SETUP!$C217="","",SETUP!$C217)</f>
        <v/>
      </c>
      <c r="AC72">
        <f>IF($N72="","",$N72)</f>
        <v/>
      </c>
      <c r="AD72">
        <f>IF($O72="",$AC72,IF($AC72="",$O72,$AC72&amp;", "&amp;$O72))</f>
        <v/>
      </c>
      <c r="AE72">
        <f>IF($P72="",$AD72,IF($AD72="",$P72,$AD72&amp;", "&amp;$P72))</f>
        <v/>
      </c>
      <c r="AF72">
        <f>IF($Q72="",$AE72,IF($AE72="",$Q72,$AE72&amp;", "&amp;$Q72))</f>
        <v/>
      </c>
      <c r="AG72">
        <f>IF($R72="",$AF72,IF($AF72="",$R72,$AF72&amp;", "&amp;$R72))</f>
        <v/>
      </c>
      <c r="AH72">
        <f>IF($S72="",$AG72,IF($AG72="",$S72,$AG72&amp;", "&amp;$S72))</f>
        <v/>
      </c>
      <c r="AI72">
        <f>IF($T72="",$AH72,IF($AH72="",$T72,$AH72&amp;", "&amp;$T72))</f>
        <v/>
      </c>
      <c r="AJ72">
        <f>IF($U72="",$AI72,IF($AI72="",$U72,$AI72&amp;", "&amp;$U72))</f>
        <v/>
      </c>
    </row>
    <row r="73">
      <c r="A73">
        <f>SETUP!$C92</f>
        <v/>
      </c>
      <c r="B73">
        <f>IF(SETUP!$C92="","",SETUP!$B92&amp;"|"&amp;SETUP!$E92)</f>
        <v/>
      </c>
      <c r="C73">
        <f>IF(SETUP!$C92="","",SETUP!$B92&amp;"#"&amp;SUMPRODUCT((SETUP!$B$21:$B92=SETUP!$B92)*(SETUP!$C$21:$C92&lt;&gt;"")))</f>
        <v/>
      </c>
      <c r="E73">
        <f>IF('Job Catalog'!$C81="","",'Job Catalog'!$I81)</f>
        <v/>
      </c>
      <c r="F73">
        <f>IF('Job Catalog'!$C81="",0,IF(AND(OR('Job Matrix'!$C$4="All",'Job Catalog'!$D81='Job Matrix'!$C$4),OR('Job Matrix'!$C$5="All",'Job Catalog'!$F81='Job Matrix'!$C$5)),1,0))</f>
        <v/>
      </c>
      <c r="G73">
        <f>IF($F73=0,"",COUNTIFS($E$2:$E73,$E73,$F$2:$F73,1))</f>
        <v/>
      </c>
      <c r="H73">
        <f>IF($G73="","",$E73&amp;"#"&amp;$G73)</f>
        <v/>
      </c>
      <c r="I73">
        <f>IF('Job Catalog'!$C81="","",'Job Catalog'!$C81)</f>
        <v/>
      </c>
      <c r="K73">
        <f>IF('Job Catalog'!$C81="","",MAX($K$1:K72)+1)</f>
        <v/>
      </c>
      <c r="L73">
        <f>IFERROR(INDEX('Job Catalog'!$B$10:$B$509,MATCH(ROW()-1,$K$2:$K$501,0)),"")</f>
        <v/>
      </c>
      <c r="N73">
        <f>IFERROR(INDEX($I$2:$I$501,MATCH($A73&amp;"#"&amp;1,$H$2:$H$501,0)),"")</f>
        <v/>
      </c>
      <c r="O73">
        <f>IFERROR(INDEX($I$2:$I$501,MATCH($A73&amp;"#"&amp;2,$H$2:$H$501,0)),"")</f>
        <v/>
      </c>
      <c r="P73">
        <f>IFERROR(INDEX($I$2:$I$501,MATCH($A73&amp;"#"&amp;3,$H$2:$H$501,0)),"")</f>
        <v/>
      </c>
      <c r="Q73">
        <f>IFERROR(INDEX($I$2:$I$501,MATCH($A73&amp;"#"&amp;4,$H$2:$H$501,0)),"")</f>
        <v/>
      </c>
      <c r="R73">
        <f>IFERROR(INDEX($I$2:$I$501,MATCH($A73&amp;"#"&amp;5,$H$2:$H$501,0)),"")</f>
        <v/>
      </c>
      <c r="S73">
        <f>IFERROR(INDEX($I$2:$I$501,MATCH($A73&amp;"#"&amp;6,$H$2:$H$501,0)),"")</f>
        <v/>
      </c>
      <c r="T73">
        <f>IFERROR(INDEX($I$2:$I$501,MATCH($A73&amp;"#"&amp;7,$H$2:$H$501,0)),"")</f>
        <v/>
      </c>
      <c r="U73">
        <f>IFERROR(INDEX($I$2:$I$501,MATCH($A73&amp;"#"&amp;8,$H$2:$H$501,0)),"")</f>
        <v/>
      </c>
      <c r="V73">
        <f>IF($A73="","",IF(COUNTIFS($E$2:$E$501,$A73,$F$2:$F$501,1)&gt;8," (+"&amp;(COUNTIFS($E$2:$E$501,$A73,$F$2:$F$501,1)-8)&amp;" more)",""))</f>
        <v/>
      </c>
      <c r="W73">
        <f>IF($A73="","",$AJ73&amp;$V73)</f>
        <v/>
      </c>
      <c r="X73">
        <f>SETUP!$C219</f>
        <v/>
      </c>
      <c r="Y73">
        <f>IF(SETUP!$C219="","",SETUP!$B219&amp;"#"&amp;SUMPRODUCT((SETUP!$B$148:$B219=SETUP!$B219)*(SETUP!$C$148:$C219&lt;&gt;"")))</f>
        <v/>
      </c>
      <c r="AB73">
        <f>IF(SETUP!$C218="","",SETUP!$C218)</f>
        <v/>
      </c>
      <c r="AC73">
        <f>IF($N73="","",$N73)</f>
        <v/>
      </c>
      <c r="AD73">
        <f>IF($O73="",$AC73,IF($AC73="",$O73,$AC73&amp;", "&amp;$O73))</f>
        <v/>
      </c>
      <c r="AE73">
        <f>IF($P73="",$AD73,IF($AD73="",$P73,$AD73&amp;", "&amp;$P73))</f>
        <v/>
      </c>
      <c r="AF73">
        <f>IF($Q73="",$AE73,IF($AE73="",$Q73,$AE73&amp;", "&amp;$Q73))</f>
        <v/>
      </c>
      <c r="AG73">
        <f>IF($R73="",$AF73,IF($AF73="",$R73,$AF73&amp;", "&amp;$R73))</f>
        <v/>
      </c>
      <c r="AH73">
        <f>IF($S73="",$AG73,IF($AG73="",$S73,$AG73&amp;", "&amp;$S73))</f>
        <v/>
      </c>
      <c r="AI73">
        <f>IF($T73="",$AH73,IF($AH73="",$T73,$AH73&amp;", "&amp;$T73))</f>
        <v/>
      </c>
      <c r="AJ73">
        <f>IF($U73="",$AI73,IF($AI73="",$U73,$AI73&amp;", "&amp;$U73))</f>
        <v/>
      </c>
    </row>
    <row r="74">
      <c r="A74">
        <f>SETUP!$C93</f>
        <v/>
      </c>
      <c r="B74">
        <f>IF(SETUP!$C93="","",SETUP!$B93&amp;"|"&amp;SETUP!$E93)</f>
        <v/>
      </c>
      <c r="C74">
        <f>IF(SETUP!$C93="","",SETUP!$B93&amp;"#"&amp;SUMPRODUCT((SETUP!$B$21:$B93=SETUP!$B93)*(SETUP!$C$21:$C93&lt;&gt;"")))</f>
        <v/>
      </c>
      <c r="E74">
        <f>IF('Job Catalog'!$C82="","",'Job Catalog'!$I82)</f>
        <v/>
      </c>
      <c r="F74">
        <f>IF('Job Catalog'!$C82="",0,IF(AND(OR('Job Matrix'!$C$4="All",'Job Catalog'!$D82='Job Matrix'!$C$4),OR('Job Matrix'!$C$5="All",'Job Catalog'!$F82='Job Matrix'!$C$5)),1,0))</f>
        <v/>
      </c>
      <c r="G74">
        <f>IF($F74=0,"",COUNTIFS($E$2:$E74,$E74,$F$2:$F74,1))</f>
        <v/>
      </c>
      <c r="H74">
        <f>IF($G74="","",$E74&amp;"#"&amp;$G74)</f>
        <v/>
      </c>
      <c r="I74">
        <f>IF('Job Catalog'!$C82="","",'Job Catalog'!$C82)</f>
        <v/>
      </c>
      <c r="K74">
        <f>IF('Job Catalog'!$C82="","",MAX($K$1:K73)+1)</f>
        <v/>
      </c>
      <c r="L74">
        <f>IFERROR(INDEX('Job Catalog'!$B$10:$B$509,MATCH(ROW()-1,$K$2:$K$501,0)),"")</f>
        <v/>
      </c>
      <c r="N74">
        <f>IFERROR(INDEX($I$2:$I$501,MATCH($A74&amp;"#"&amp;1,$H$2:$H$501,0)),"")</f>
        <v/>
      </c>
      <c r="O74">
        <f>IFERROR(INDEX($I$2:$I$501,MATCH($A74&amp;"#"&amp;2,$H$2:$H$501,0)),"")</f>
        <v/>
      </c>
      <c r="P74">
        <f>IFERROR(INDEX($I$2:$I$501,MATCH($A74&amp;"#"&amp;3,$H$2:$H$501,0)),"")</f>
        <v/>
      </c>
      <c r="Q74">
        <f>IFERROR(INDEX($I$2:$I$501,MATCH($A74&amp;"#"&amp;4,$H$2:$H$501,0)),"")</f>
        <v/>
      </c>
      <c r="R74">
        <f>IFERROR(INDEX($I$2:$I$501,MATCH($A74&amp;"#"&amp;5,$H$2:$H$501,0)),"")</f>
        <v/>
      </c>
      <c r="S74">
        <f>IFERROR(INDEX($I$2:$I$501,MATCH($A74&amp;"#"&amp;6,$H$2:$H$501,0)),"")</f>
        <v/>
      </c>
      <c r="T74">
        <f>IFERROR(INDEX($I$2:$I$501,MATCH($A74&amp;"#"&amp;7,$H$2:$H$501,0)),"")</f>
        <v/>
      </c>
      <c r="U74">
        <f>IFERROR(INDEX($I$2:$I$501,MATCH($A74&amp;"#"&amp;8,$H$2:$H$501,0)),"")</f>
        <v/>
      </c>
      <c r="V74">
        <f>IF($A74="","",IF(COUNTIFS($E$2:$E$501,$A74,$F$2:$F$501,1)&gt;8," (+"&amp;(COUNTIFS($E$2:$E$501,$A74,$F$2:$F$501,1)-8)&amp;" more)",""))</f>
        <v/>
      </c>
      <c r="W74">
        <f>IF($A74="","",$AJ74&amp;$V74)</f>
        <v/>
      </c>
      <c r="X74">
        <f>SETUP!$C220</f>
        <v/>
      </c>
      <c r="Y74">
        <f>IF(SETUP!$C220="","",SETUP!$B220&amp;"#"&amp;SUMPRODUCT((SETUP!$B$148:$B220=SETUP!$B220)*(SETUP!$C$148:$C220&lt;&gt;"")))</f>
        <v/>
      </c>
      <c r="AB74">
        <f>IF(SETUP!$C219="","",SETUP!$C219)</f>
        <v/>
      </c>
      <c r="AC74">
        <f>IF($N74="","",$N74)</f>
        <v/>
      </c>
      <c r="AD74">
        <f>IF($O74="",$AC74,IF($AC74="",$O74,$AC74&amp;", "&amp;$O74))</f>
        <v/>
      </c>
      <c r="AE74">
        <f>IF($P74="",$AD74,IF($AD74="",$P74,$AD74&amp;", "&amp;$P74))</f>
        <v/>
      </c>
      <c r="AF74">
        <f>IF($Q74="",$AE74,IF($AE74="",$Q74,$AE74&amp;", "&amp;$Q74))</f>
        <v/>
      </c>
      <c r="AG74">
        <f>IF($R74="",$AF74,IF($AF74="",$R74,$AF74&amp;", "&amp;$R74))</f>
        <v/>
      </c>
      <c r="AH74">
        <f>IF($S74="",$AG74,IF($AG74="",$S74,$AG74&amp;", "&amp;$S74))</f>
        <v/>
      </c>
      <c r="AI74">
        <f>IF($T74="",$AH74,IF($AH74="",$T74,$AH74&amp;", "&amp;$T74))</f>
        <v/>
      </c>
      <c r="AJ74">
        <f>IF($U74="",$AI74,IF($AI74="",$U74,$AI74&amp;", "&amp;$U74))</f>
        <v/>
      </c>
    </row>
    <row r="75">
      <c r="A75">
        <f>SETUP!$C94</f>
        <v/>
      </c>
      <c r="B75">
        <f>IF(SETUP!$C94="","",SETUP!$B94&amp;"|"&amp;SETUP!$E94)</f>
        <v/>
      </c>
      <c r="C75">
        <f>IF(SETUP!$C94="","",SETUP!$B94&amp;"#"&amp;SUMPRODUCT((SETUP!$B$21:$B94=SETUP!$B94)*(SETUP!$C$21:$C94&lt;&gt;"")))</f>
        <v/>
      </c>
      <c r="E75">
        <f>IF('Job Catalog'!$C83="","",'Job Catalog'!$I83)</f>
        <v/>
      </c>
      <c r="F75">
        <f>IF('Job Catalog'!$C83="",0,IF(AND(OR('Job Matrix'!$C$4="All",'Job Catalog'!$D83='Job Matrix'!$C$4),OR('Job Matrix'!$C$5="All",'Job Catalog'!$F83='Job Matrix'!$C$5)),1,0))</f>
        <v/>
      </c>
      <c r="G75">
        <f>IF($F75=0,"",COUNTIFS($E$2:$E75,$E75,$F$2:$F75,1))</f>
        <v/>
      </c>
      <c r="H75">
        <f>IF($G75="","",$E75&amp;"#"&amp;$G75)</f>
        <v/>
      </c>
      <c r="I75">
        <f>IF('Job Catalog'!$C83="","",'Job Catalog'!$C83)</f>
        <v/>
      </c>
      <c r="K75">
        <f>IF('Job Catalog'!$C83="","",MAX($K$1:K74)+1)</f>
        <v/>
      </c>
      <c r="L75">
        <f>IFERROR(INDEX('Job Catalog'!$B$10:$B$509,MATCH(ROW()-1,$K$2:$K$501,0)),"")</f>
        <v/>
      </c>
      <c r="N75">
        <f>IFERROR(INDEX($I$2:$I$501,MATCH($A75&amp;"#"&amp;1,$H$2:$H$501,0)),"")</f>
        <v/>
      </c>
      <c r="O75">
        <f>IFERROR(INDEX($I$2:$I$501,MATCH($A75&amp;"#"&amp;2,$H$2:$H$501,0)),"")</f>
        <v/>
      </c>
      <c r="P75">
        <f>IFERROR(INDEX($I$2:$I$501,MATCH($A75&amp;"#"&amp;3,$H$2:$H$501,0)),"")</f>
        <v/>
      </c>
      <c r="Q75">
        <f>IFERROR(INDEX($I$2:$I$501,MATCH($A75&amp;"#"&amp;4,$H$2:$H$501,0)),"")</f>
        <v/>
      </c>
      <c r="R75">
        <f>IFERROR(INDEX($I$2:$I$501,MATCH($A75&amp;"#"&amp;5,$H$2:$H$501,0)),"")</f>
        <v/>
      </c>
      <c r="S75">
        <f>IFERROR(INDEX($I$2:$I$501,MATCH($A75&amp;"#"&amp;6,$H$2:$H$501,0)),"")</f>
        <v/>
      </c>
      <c r="T75">
        <f>IFERROR(INDEX($I$2:$I$501,MATCH($A75&amp;"#"&amp;7,$H$2:$H$501,0)),"")</f>
        <v/>
      </c>
      <c r="U75">
        <f>IFERROR(INDEX($I$2:$I$501,MATCH($A75&amp;"#"&amp;8,$H$2:$H$501,0)),"")</f>
        <v/>
      </c>
      <c r="V75">
        <f>IF($A75="","",IF(COUNTIFS($E$2:$E$501,$A75,$F$2:$F$501,1)&gt;8," (+"&amp;(COUNTIFS($E$2:$E$501,$A75,$F$2:$F$501,1)-8)&amp;" more)",""))</f>
        <v/>
      </c>
      <c r="W75">
        <f>IF($A75="","",$AJ75&amp;$V75)</f>
        <v/>
      </c>
      <c r="X75">
        <f>SETUP!$C221</f>
        <v/>
      </c>
      <c r="Y75">
        <f>IF(SETUP!$C221="","",SETUP!$B221&amp;"#"&amp;SUMPRODUCT((SETUP!$B$148:$B221=SETUP!$B221)*(SETUP!$C$148:$C221&lt;&gt;"")))</f>
        <v/>
      </c>
      <c r="AB75">
        <f>IF(SETUP!$C220="","",SETUP!$C220)</f>
        <v/>
      </c>
      <c r="AC75">
        <f>IF($N75="","",$N75)</f>
        <v/>
      </c>
      <c r="AD75">
        <f>IF($O75="",$AC75,IF($AC75="",$O75,$AC75&amp;", "&amp;$O75))</f>
        <v/>
      </c>
      <c r="AE75">
        <f>IF($P75="",$AD75,IF($AD75="",$P75,$AD75&amp;", "&amp;$P75))</f>
        <v/>
      </c>
      <c r="AF75">
        <f>IF($Q75="",$AE75,IF($AE75="",$Q75,$AE75&amp;", "&amp;$Q75))</f>
        <v/>
      </c>
      <c r="AG75">
        <f>IF($R75="",$AF75,IF($AF75="",$R75,$AF75&amp;", "&amp;$R75))</f>
        <v/>
      </c>
      <c r="AH75">
        <f>IF($S75="",$AG75,IF($AG75="",$S75,$AG75&amp;", "&amp;$S75))</f>
        <v/>
      </c>
      <c r="AI75">
        <f>IF($T75="",$AH75,IF($AH75="",$T75,$AH75&amp;", "&amp;$T75))</f>
        <v/>
      </c>
      <c r="AJ75">
        <f>IF($U75="",$AI75,IF($AI75="",$U75,$AI75&amp;", "&amp;$U75))</f>
        <v/>
      </c>
    </row>
    <row r="76">
      <c r="A76">
        <f>SETUP!$C95</f>
        <v/>
      </c>
      <c r="B76">
        <f>IF(SETUP!$C95="","",SETUP!$B95&amp;"|"&amp;SETUP!$E95)</f>
        <v/>
      </c>
      <c r="C76">
        <f>IF(SETUP!$C95="","",SETUP!$B95&amp;"#"&amp;SUMPRODUCT((SETUP!$B$21:$B95=SETUP!$B95)*(SETUP!$C$21:$C95&lt;&gt;"")))</f>
        <v/>
      </c>
      <c r="E76">
        <f>IF('Job Catalog'!$C84="","",'Job Catalog'!$I84)</f>
        <v/>
      </c>
      <c r="F76">
        <f>IF('Job Catalog'!$C84="",0,IF(AND(OR('Job Matrix'!$C$4="All",'Job Catalog'!$D84='Job Matrix'!$C$4),OR('Job Matrix'!$C$5="All",'Job Catalog'!$F84='Job Matrix'!$C$5)),1,0))</f>
        <v/>
      </c>
      <c r="G76">
        <f>IF($F76=0,"",COUNTIFS($E$2:$E76,$E76,$F$2:$F76,1))</f>
        <v/>
      </c>
      <c r="H76">
        <f>IF($G76="","",$E76&amp;"#"&amp;$G76)</f>
        <v/>
      </c>
      <c r="I76">
        <f>IF('Job Catalog'!$C84="","",'Job Catalog'!$C84)</f>
        <v/>
      </c>
      <c r="K76">
        <f>IF('Job Catalog'!$C84="","",MAX($K$1:K75)+1)</f>
        <v/>
      </c>
      <c r="L76">
        <f>IFERROR(INDEX('Job Catalog'!$B$10:$B$509,MATCH(ROW()-1,$K$2:$K$501,0)),"")</f>
        <v/>
      </c>
      <c r="N76">
        <f>IFERROR(INDEX($I$2:$I$501,MATCH($A76&amp;"#"&amp;1,$H$2:$H$501,0)),"")</f>
        <v/>
      </c>
      <c r="O76">
        <f>IFERROR(INDEX($I$2:$I$501,MATCH($A76&amp;"#"&amp;2,$H$2:$H$501,0)),"")</f>
        <v/>
      </c>
      <c r="P76">
        <f>IFERROR(INDEX($I$2:$I$501,MATCH($A76&amp;"#"&amp;3,$H$2:$H$501,0)),"")</f>
        <v/>
      </c>
      <c r="Q76">
        <f>IFERROR(INDEX($I$2:$I$501,MATCH($A76&amp;"#"&amp;4,$H$2:$H$501,0)),"")</f>
        <v/>
      </c>
      <c r="R76">
        <f>IFERROR(INDEX($I$2:$I$501,MATCH($A76&amp;"#"&amp;5,$H$2:$H$501,0)),"")</f>
        <v/>
      </c>
      <c r="S76">
        <f>IFERROR(INDEX($I$2:$I$501,MATCH($A76&amp;"#"&amp;6,$H$2:$H$501,0)),"")</f>
        <v/>
      </c>
      <c r="T76">
        <f>IFERROR(INDEX($I$2:$I$501,MATCH($A76&amp;"#"&amp;7,$H$2:$H$501,0)),"")</f>
        <v/>
      </c>
      <c r="U76">
        <f>IFERROR(INDEX($I$2:$I$501,MATCH($A76&amp;"#"&amp;8,$H$2:$H$501,0)),"")</f>
        <v/>
      </c>
      <c r="V76">
        <f>IF($A76="","",IF(COUNTIFS($E$2:$E$501,$A76,$F$2:$F$501,1)&gt;8," (+"&amp;(COUNTIFS($E$2:$E$501,$A76,$F$2:$F$501,1)-8)&amp;" more)",""))</f>
        <v/>
      </c>
      <c r="W76">
        <f>IF($A76="","",$AJ76&amp;$V76)</f>
        <v/>
      </c>
      <c r="X76">
        <f>SETUP!$C222</f>
        <v/>
      </c>
      <c r="Y76">
        <f>IF(SETUP!$C222="","",SETUP!$B222&amp;"#"&amp;SUMPRODUCT((SETUP!$B$148:$B222=SETUP!$B222)*(SETUP!$C$148:$C222&lt;&gt;"")))</f>
        <v/>
      </c>
      <c r="AB76">
        <f>IF(SETUP!$C221="","",SETUP!$C221)</f>
        <v/>
      </c>
      <c r="AC76">
        <f>IF($N76="","",$N76)</f>
        <v/>
      </c>
      <c r="AD76">
        <f>IF($O76="",$AC76,IF($AC76="",$O76,$AC76&amp;", "&amp;$O76))</f>
        <v/>
      </c>
      <c r="AE76">
        <f>IF($P76="",$AD76,IF($AD76="",$P76,$AD76&amp;", "&amp;$P76))</f>
        <v/>
      </c>
      <c r="AF76">
        <f>IF($Q76="",$AE76,IF($AE76="",$Q76,$AE76&amp;", "&amp;$Q76))</f>
        <v/>
      </c>
      <c r="AG76">
        <f>IF($R76="",$AF76,IF($AF76="",$R76,$AF76&amp;", "&amp;$R76))</f>
        <v/>
      </c>
      <c r="AH76">
        <f>IF($S76="",$AG76,IF($AG76="",$S76,$AG76&amp;", "&amp;$S76))</f>
        <v/>
      </c>
      <c r="AI76">
        <f>IF($T76="",$AH76,IF($AH76="",$T76,$AH76&amp;", "&amp;$T76))</f>
        <v/>
      </c>
      <c r="AJ76">
        <f>IF($U76="",$AI76,IF($AI76="",$U76,$AI76&amp;", "&amp;$U76))</f>
        <v/>
      </c>
    </row>
    <row r="77">
      <c r="A77">
        <f>SETUP!$C96</f>
        <v/>
      </c>
      <c r="B77">
        <f>IF(SETUP!$C96="","",SETUP!$B96&amp;"|"&amp;SETUP!$E96)</f>
        <v/>
      </c>
      <c r="C77">
        <f>IF(SETUP!$C96="","",SETUP!$B96&amp;"#"&amp;SUMPRODUCT((SETUP!$B$21:$B96=SETUP!$B96)*(SETUP!$C$21:$C96&lt;&gt;"")))</f>
        <v/>
      </c>
      <c r="E77">
        <f>IF('Job Catalog'!$C85="","",'Job Catalog'!$I85)</f>
        <v/>
      </c>
      <c r="F77">
        <f>IF('Job Catalog'!$C85="",0,IF(AND(OR('Job Matrix'!$C$4="All",'Job Catalog'!$D85='Job Matrix'!$C$4),OR('Job Matrix'!$C$5="All",'Job Catalog'!$F85='Job Matrix'!$C$5)),1,0))</f>
        <v/>
      </c>
      <c r="G77">
        <f>IF($F77=0,"",COUNTIFS($E$2:$E77,$E77,$F$2:$F77,1))</f>
        <v/>
      </c>
      <c r="H77">
        <f>IF($G77="","",$E77&amp;"#"&amp;$G77)</f>
        <v/>
      </c>
      <c r="I77">
        <f>IF('Job Catalog'!$C85="","",'Job Catalog'!$C85)</f>
        <v/>
      </c>
      <c r="K77">
        <f>IF('Job Catalog'!$C85="","",MAX($K$1:K76)+1)</f>
        <v/>
      </c>
      <c r="L77">
        <f>IFERROR(INDEX('Job Catalog'!$B$10:$B$509,MATCH(ROW()-1,$K$2:$K$501,0)),"")</f>
        <v/>
      </c>
      <c r="N77">
        <f>IFERROR(INDEX($I$2:$I$501,MATCH($A77&amp;"#"&amp;1,$H$2:$H$501,0)),"")</f>
        <v/>
      </c>
      <c r="O77">
        <f>IFERROR(INDEX($I$2:$I$501,MATCH($A77&amp;"#"&amp;2,$H$2:$H$501,0)),"")</f>
        <v/>
      </c>
      <c r="P77">
        <f>IFERROR(INDEX($I$2:$I$501,MATCH($A77&amp;"#"&amp;3,$H$2:$H$501,0)),"")</f>
        <v/>
      </c>
      <c r="Q77">
        <f>IFERROR(INDEX($I$2:$I$501,MATCH($A77&amp;"#"&amp;4,$H$2:$H$501,0)),"")</f>
        <v/>
      </c>
      <c r="R77">
        <f>IFERROR(INDEX($I$2:$I$501,MATCH($A77&amp;"#"&amp;5,$H$2:$H$501,0)),"")</f>
        <v/>
      </c>
      <c r="S77">
        <f>IFERROR(INDEX($I$2:$I$501,MATCH($A77&amp;"#"&amp;6,$H$2:$H$501,0)),"")</f>
        <v/>
      </c>
      <c r="T77">
        <f>IFERROR(INDEX($I$2:$I$501,MATCH($A77&amp;"#"&amp;7,$H$2:$H$501,0)),"")</f>
        <v/>
      </c>
      <c r="U77">
        <f>IFERROR(INDEX($I$2:$I$501,MATCH($A77&amp;"#"&amp;8,$H$2:$H$501,0)),"")</f>
        <v/>
      </c>
      <c r="V77">
        <f>IF($A77="","",IF(COUNTIFS($E$2:$E$501,$A77,$F$2:$F$501,1)&gt;8," (+"&amp;(COUNTIFS($E$2:$E$501,$A77,$F$2:$F$501,1)-8)&amp;" more)",""))</f>
        <v/>
      </c>
      <c r="W77">
        <f>IF($A77="","",$AJ77&amp;$V77)</f>
        <v/>
      </c>
      <c r="X77">
        <f>SETUP!$C223</f>
        <v/>
      </c>
      <c r="Y77">
        <f>IF(SETUP!$C223="","",SETUP!$B223&amp;"#"&amp;SUMPRODUCT((SETUP!$B$148:$B223=SETUP!$B223)*(SETUP!$C$148:$C223&lt;&gt;"")))</f>
        <v/>
      </c>
      <c r="AB77">
        <f>IF(SETUP!$C222="","",SETUP!$C222)</f>
        <v/>
      </c>
      <c r="AC77">
        <f>IF($N77="","",$N77)</f>
        <v/>
      </c>
      <c r="AD77">
        <f>IF($O77="",$AC77,IF($AC77="",$O77,$AC77&amp;", "&amp;$O77))</f>
        <v/>
      </c>
      <c r="AE77">
        <f>IF($P77="",$AD77,IF($AD77="",$P77,$AD77&amp;", "&amp;$P77))</f>
        <v/>
      </c>
      <c r="AF77">
        <f>IF($Q77="",$AE77,IF($AE77="",$Q77,$AE77&amp;", "&amp;$Q77))</f>
        <v/>
      </c>
      <c r="AG77">
        <f>IF($R77="",$AF77,IF($AF77="",$R77,$AF77&amp;", "&amp;$R77))</f>
        <v/>
      </c>
      <c r="AH77">
        <f>IF($S77="",$AG77,IF($AG77="",$S77,$AG77&amp;", "&amp;$S77))</f>
        <v/>
      </c>
      <c r="AI77">
        <f>IF($T77="",$AH77,IF($AH77="",$T77,$AH77&amp;", "&amp;$T77))</f>
        <v/>
      </c>
      <c r="AJ77">
        <f>IF($U77="",$AI77,IF($AI77="",$U77,$AI77&amp;", "&amp;$U77))</f>
        <v/>
      </c>
    </row>
    <row r="78">
      <c r="A78">
        <f>SETUP!$C97</f>
        <v/>
      </c>
      <c r="B78">
        <f>IF(SETUP!$C97="","",SETUP!$B97&amp;"|"&amp;SETUP!$E97)</f>
        <v/>
      </c>
      <c r="C78">
        <f>IF(SETUP!$C97="","",SETUP!$B97&amp;"#"&amp;SUMPRODUCT((SETUP!$B$21:$B97=SETUP!$B97)*(SETUP!$C$21:$C97&lt;&gt;"")))</f>
        <v/>
      </c>
      <c r="E78">
        <f>IF('Job Catalog'!$C86="","",'Job Catalog'!$I86)</f>
        <v/>
      </c>
      <c r="F78">
        <f>IF('Job Catalog'!$C86="",0,IF(AND(OR('Job Matrix'!$C$4="All",'Job Catalog'!$D86='Job Matrix'!$C$4),OR('Job Matrix'!$C$5="All",'Job Catalog'!$F86='Job Matrix'!$C$5)),1,0))</f>
        <v/>
      </c>
      <c r="G78">
        <f>IF($F78=0,"",COUNTIFS($E$2:$E78,$E78,$F$2:$F78,1))</f>
        <v/>
      </c>
      <c r="H78">
        <f>IF($G78="","",$E78&amp;"#"&amp;$G78)</f>
        <v/>
      </c>
      <c r="I78">
        <f>IF('Job Catalog'!$C86="","",'Job Catalog'!$C86)</f>
        <v/>
      </c>
      <c r="K78">
        <f>IF('Job Catalog'!$C86="","",MAX($K$1:K77)+1)</f>
        <v/>
      </c>
      <c r="L78">
        <f>IFERROR(INDEX('Job Catalog'!$B$10:$B$509,MATCH(ROW()-1,$K$2:$K$501,0)),"")</f>
        <v/>
      </c>
      <c r="N78">
        <f>IFERROR(INDEX($I$2:$I$501,MATCH($A78&amp;"#"&amp;1,$H$2:$H$501,0)),"")</f>
        <v/>
      </c>
      <c r="O78">
        <f>IFERROR(INDEX($I$2:$I$501,MATCH($A78&amp;"#"&amp;2,$H$2:$H$501,0)),"")</f>
        <v/>
      </c>
      <c r="P78">
        <f>IFERROR(INDEX($I$2:$I$501,MATCH($A78&amp;"#"&amp;3,$H$2:$H$501,0)),"")</f>
        <v/>
      </c>
      <c r="Q78">
        <f>IFERROR(INDEX($I$2:$I$501,MATCH($A78&amp;"#"&amp;4,$H$2:$H$501,0)),"")</f>
        <v/>
      </c>
      <c r="R78">
        <f>IFERROR(INDEX($I$2:$I$501,MATCH($A78&amp;"#"&amp;5,$H$2:$H$501,0)),"")</f>
        <v/>
      </c>
      <c r="S78">
        <f>IFERROR(INDEX($I$2:$I$501,MATCH($A78&amp;"#"&amp;6,$H$2:$H$501,0)),"")</f>
        <v/>
      </c>
      <c r="T78">
        <f>IFERROR(INDEX($I$2:$I$501,MATCH($A78&amp;"#"&amp;7,$H$2:$H$501,0)),"")</f>
        <v/>
      </c>
      <c r="U78">
        <f>IFERROR(INDEX($I$2:$I$501,MATCH($A78&amp;"#"&amp;8,$H$2:$H$501,0)),"")</f>
        <v/>
      </c>
      <c r="V78">
        <f>IF($A78="","",IF(COUNTIFS($E$2:$E$501,$A78,$F$2:$F$501,1)&gt;8," (+"&amp;(COUNTIFS($E$2:$E$501,$A78,$F$2:$F$501,1)-8)&amp;" more)",""))</f>
        <v/>
      </c>
      <c r="W78">
        <f>IF($A78="","",$AJ78&amp;$V78)</f>
        <v/>
      </c>
      <c r="X78">
        <f>SETUP!$C224</f>
        <v/>
      </c>
      <c r="Y78">
        <f>IF(SETUP!$C224="","",SETUP!$B224&amp;"#"&amp;SUMPRODUCT((SETUP!$B$148:$B224=SETUP!$B224)*(SETUP!$C$148:$C224&lt;&gt;"")))</f>
        <v/>
      </c>
      <c r="AB78">
        <f>IF(SETUP!$C223="","",SETUP!$C223)</f>
        <v/>
      </c>
      <c r="AC78">
        <f>IF($N78="","",$N78)</f>
        <v/>
      </c>
      <c r="AD78">
        <f>IF($O78="",$AC78,IF($AC78="",$O78,$AC78&amp;", "&amp;$O78))</f>
        <v/>
      </c>
      <c r="AE78">
        <f>IF($P78="",$AD78,IF($AD78="",$P78,$AD78&amp;", "&amp;$P78))</f>
        <v/>
      </c>
      <c r="AF78">
        <f>IF($Q78="",$AE78,IF($AE78="",$Q78,$AE78&amp;", "&amp;$Q78))</f>
        <v/>
      </c>
      <c r="AG78">
        <f>IF($R78="",$AF78,IF($AF78="",$R78,$AF78&amp;", "&amp;$R78))</f>
        <v/>
      </c>
      <c r="AH78">
        <f>IF($S78="",$AG78,IF($AG78="",$S78,$AG78&amp;", "&amp;$S78))</f>
        <v/>
      </c>
      <c r="AI78">
        <f>IF($T78="",$AH78,IF($AH78="",$T78,$AH78&amp;", "&amp;$T78))</f>
        <v/>
      </c>
      <c r="AJ78">
        <f>IF($U78="",$AI78,IF($AI78="",$U78,$AI78&amp;", "&amp;$U78))</f>
        <v/>
      </c>
    </row>
    <row r="79">
      <c r="A79">
        <f>SETUP!$C98</f>
        <v/>
      </c>
      <c r="B79">
        <f>IF(SETUP!$C98="","",SETUP!$B98&amp;"|"&amp;SETUP!$E98)</f>
        <v/>
      </c>
      <c r="C79">
        <f>IF(SETUP!$C98="","",SETUP!$B98&amp;"#"&amp;SUMPRODUCT((SETUP!$B$21:$B98=SETUP!$B98)*(SETUP!$C$21:$C98&lt;&gt;"")))</f>
        <v/>
      </c>
      <c r="E79">
        <f>IF('Job Catalog'!$C87="","",'Job Catalog'!$I87)</f>
        <v/>
      </c>
      <c r="F79">
        <f>IF('Job Catalog'!$C87="",0,IF(AND(OR('Job Matrix'!$C$4="All",'Job Catalog'!$D87='Job Matrix'!$C$4),OR('Job Matrix'!$C$5="All",'Job Catalog'!$F87='Job Matrix'!$C$5)),1,0))</f>
        <v/>
      </c>
      <c r="G79">
        <f>IF($F79=0,"",COUNTIFS($E$2:$E79,$E79,$F$2:$F79,1))</f>
        <v/>
      </c>
      <c r="H79">
        <f>IF($G79="","",$E79&amp;"#"&amp;$G79)</f>
        <v/>
      </c>
      <c r="I79">
        <f>IF('Job Catalog'!$C87="","",'Job Catalog'!$C87)</f>
        <v/>
      </c>
      <c r="K79">
        <f>IF('Job Catalog'!$C87="","",MAX($K$1:K78)+1)</f>
        <v/>
      </c>
      <c r="L79">
        <f>IFERROR(INDEX('Job Catalog'!$B$10:$B$509,MATCH(ROW()-1,$K$2:$K$501,0)),"")</f>
        <v/>
      </c>
      <c r="N79">
        <f>IFERROR(INDEX($I$2:$I$501,MATCH($A79&amp;"#"&amp;1,$H$2:$H$501,0)),"")</f>
        <v/>
      </c>
      <c r="O79">
        <f>IFERROR(INDEX($I$2:$I$501,MATCH($A79&amp;"#"&amp;2,$H$2:$H$501,0)),"")</f>
        <v/>
      </c>
      <c r="P79">
        <f>IFERROR(INDEX($I$2:$I$501,MATCH($A79&amp;"#"&amp;3,$H$2:$H$501,0)),"")</f>
        <v/>
      </c>
      <c r="Q79">
        <f>IFERROR(INDEX($I$2:$I$501,MATCH($A79&amp;"#"&amp;4,$H$2:$H$501,0)),"")</f>
        <v/>
      </c>
      <c r="R79">
        <f>IFERROR(INDEX($I$2:$I$501,MATCH($A79&amp;"#"&amp;5,$H$2:$H$501,0)),"")</f>
        <v/>
      </c>
      <c r="S79">
        <f>IFERROR(INDEX($I$2:$I$501,MATCH($A79&amp;"#"&amp;6,$H$2:$H$501,0)),"")</f>
        <v/>
      </c>
      <c r="T79">
        <f>IFERROR(INDEX($I$2:$I$501,MATCH($A79&amp;"#"&amp;7,$H$2:$H$501,0)),"")</f>
        <v/>
      </c>
      <c r="U79">
        <f>IFERROR(INDEX($I$2:$I$501,MATCH($A79&amp;"#"&amp;8,$H$2:$H$501,0)),"")</f>
        <v/>
      </c>
      <c r="V79">
        <f>IF($A79="","",IF(COUNTIFS($E$2:$E$501,$A79,$F$2:$F$501,1)&gt;8," (+"&amp;(COUNTIFS($E$2:$E$501,$A79,$F$2:$F$501,1)-8)&amp;" more)",""))</f>
        <v/>
      </c>
      <c r="W79">
        <f>IF($A79="","",$AJ79&amp;$V79)</f>
        <v/>
      </c>
      <c r="X79">
        <f>SETUP!$C225</f>
        <v/>
      </c>
      <c r="Y79">
        <f>IF(SETUP!$C225="","",SETUP!$B225&amp;"#"&amp;SUMPRODUCT((SETUP!$B$148:$B225=SETUP!$B225)*(SETUP!$C$148:$C225&lt;&gt;"")))</f>
        <v/>
      </c>
      <c r="AB79">
        <f>IF(SETUP!$C224="","",SETUP!$C224)</f>
        <v/>
      </c>
      <c r="AC79">
        <f>IF($N79="","",$N79)</f>
        <v/>
      </c>
      <c r="AD79">
        <f>IF($O79="",$AC79,IF($AC79="",$O79,$AC79&amp;", "&amp;$O79))</f>
        <v/>
      </c>
      <c r="AE79">
        <f>IF($P79="",$AD79,IF($AD79="",$P79,$AD79&amp;", "&amp;$P79))</f>
        <v/>
      </c>
      <c r="AF79">
        <f>IF($Q79="",$AE79,IF($AE79="",$Q79,$AE79&amp;", "&amp;$Q79))</f>
        <v/>
      </c>
      <c r="AG79">
        <f>IF($R79="",$AF79,IF($AF79="",$R79,$AF79&amp;", "&amp;$R79))</f>
        <v/>
      </c>
      <c r="AH79">
        <f>IF($S79="",$AG79,IF($AG79="",$S79,$AG79&amp;", "&amp;$S79))</f>
        <v/>
      </c>
      <c r="AI79">
        <f>IF($T79="",$AH79,IF($AH79="",$T79,$AH79&amp;", "&amp;$T79))</f>
        <v/>
      </c>
      <c r="AJ79">
        <f>IF($U79="",$AI79,IF($AI79="",$U79,$AI79&amp;", "&amp;$U79))</f>
        <v/>
      </c>
    </row>
    <row r="80">
      <c r="A80">
        <f>SETUP!$C99</f>
        <v/>
      </c>
      <c r="B80">
        <f>IF(SETUP!$C99="","",SETUP!$B99&amp;"|"&amp;SETUP!$E99)</f>
        <v/>
      </c>
      <c r="C80">
        <f>IF(SETUP!$C99="","",SETUP!$B99&amp;"#"&amp;SUMPRODUCT((SETUP!$B$21:$B99=SETUP!$B99)*(SETUP!$C$21:$C99&lt;&gt;"")))</f>
        <v/>
      </c>
      <c r="E80">
        <f>IF('Job Catalog'!$C88="","",'Job Catalog'!$I88)</f>
        <v/>
      </c>
      <c r="F80">
        <f>IF('Job Catalog'!$C88="",0,IF(AND(OR('Job Matrix'!$C$4="All",'Job Catalog'!$D88='Job Matrix'!$C$4),OR('Job Matrix'!$C$5="All",'Job Catalog'!$F88='Job Matrix'!$C$5)),1,0))</f>
        <v/>
      </c>
      <c r="G80">
        <f>IF($F80=0,"",COUNTIFS($E$2:$E80,$E80,$F$2:$F80,1))</f>
        <v/>
      </c>
      <c r="H80">
        <f>IF($G80="","",$E80&amp;"#"&amp;$G80)</f>
        <v/>
      </c>
      <c r="I80">
        <f>IF('Job Catalog'!$C88="","",'Job Catalog'!$C88)</f>
        <v/>
      </c>
      <c r="K80">
        <f>IF('Job Catalog'!$C88="","",MAX($K$1:K79)+1)</f>
        <v/>
      </c>
      <c r="L80">
        <f>IFERROR(INDEX('Job Catalog'!$B$10:$B$509,MATCH(ROW()-1,$K$2:$K$501,0)),"")</f>
        <v/>
      </c>
      <c r="N80">
        <f>IFERROR(INDEX($I$2:$I$501,MATCH($A80&amp;"#"&amp;1,$H$2:$H$501,0)),"")</f>
        <v/>
      </c>
      <c r="O80">
        <f>IFERROR(INDEX($I$2:$I$501,MATCH($A80&amp;"#"&amp;2,$H$2:$H$501,0)),"")</f>
        <v/>
      </c>
      <c r="P80">
        <f>IFERROR(INDEX($I$2:$I$501,MATCH($A80&amp;"#"&amp;3,$H$2:$H$501,0)),"")</f>
        <v/>
      </c>
      <c r="Q80">
        <f>IFERROR(INDEX($I$2:$I$501,MATCH($A80&amp;"#"&amp;4,$H$2:$H$501,0)),"")</f>
        <v/>
      </c>
      <c r="R80">
        <f>IFERROR(INDEX($I$2:$I$501,MATCH($A80&amp;"#"&amp;5,$H$2:$H$501,0)),"")</f>
        <v/>
      </c>
      <c r="S80">
        <f>IFERROR(INDEX($I$2:$I$501,MATCH($A80&amp;"#"&amp;6,$H$2:$H$501,0)),"")</f>
        <v/>
      </c>
      <c r="T80">
        <f>IFERROR(INDEX($I$2:$I$501,MATCH($A80&amp;"#"&amp;7,$H$2:$H$501,0)),"")</f>
        <v/>
      </c>
      <c r="U80">
        <f>IFERROR(INDEX($I$2:$I$501,MATCH($A80&amp;"#"&amp;8,$H$2:$H$501,0)),"")</f>
        <v/>
      </c>
      <c r="V80">
        <f>IF($A80="","",IF(COUNTIFS($E$2:$E$501,$A80,$F$2:$F$501,1)&gt;8," (+"&amp;(COUNTIFS($E$2:$E$501,$A80,$F$2:$F$501,1)-8)&amp;" more)",""))</f>
        <v/>
      </c>
      <c r="W80">
        <f>IF($A80="","",$AJ80&amp;$V80)</f>
        <v/>
      </c>
      <c r="X80">
        <f>SETUP!$C226</f>
        <v/>
      </c>
      <c r="Y80">
        <f>IF(SETUP!$C226="","",SETUP!$B226&amp;"#"&amp;SUMPRODUCT((SETUP!$B$148:$B226=SETUP!$B226)*(SETUP!$C$148:$C226&lt;&gt;"")))</f>
        <v/>
      </c>
      <c r="AB80">
        <f>IF(SETUP!$C225="","",SETUP!$C225)</f>
        <v/>
      </c>
      <c r="AC80">
        <f>IF($N80="","",$N80)</f>
        <v/>
      </c>
      <c r="AD80">
        <f>IF($O80="",$AC80,IF($AC80="",$O80,$AC80&amp;", "&amp;$O80))</f>
        <v/>
      </c>
      <c r="AE80">
        <f>IF($P80="",$AD80,IF($AD80="",$P80,$AD80&amp;", "&amp;$P80))</f>
        <v/>
      </c>
      <c r="AF80">
        <f>IF($Q80="",$AE80,IF($AE80="",$Q80,$AE80&amp;", "&amp;$Q80))</f>
        <v/>
      </c>
      <c r="AG80">
        <f>IF($R80="",$AF80,IF($AF80="",$R80,$AF80&amp;", "&amp;$R80))</f>
        <v/>
      </c>
      <c r="AH80">
        <f>IF($S80="",$AG80,IF($AG80="",$S80,$AG80&amp;", "&amp;$S80))</f>
        <v/>
      </c>
      <c r="AI80">
        <f>IF($T80="",$AH80,IF($AH80="",$T80,$AH80&amp;", "&amp;$T80))</f>
        <v/>
      </c>
      <c r="AJ80">
        <f>IF($U80="",$AI80,IF($AI80="",$U80,$AI80&amp;", "&amp;$U80))</f>
        <v/>
      </c>
    </row>
    <row r="81">
      <c r="A81">
        <f>SETUP!$C100</f>
        <v/>
      </c>
      <c r="B81">
        <f>IF(SETUP!$C100="","",SETUP!$B100&amp;"|"&amp;SETUP!$E100)</f>
        <v/>
      </c>
      <c r="C81">
        <f>IF(SETUP!$C100="","",SETUP!$B100&amp;"#"&amp;SUMPRODUCT((SETUP!$B$21:$B100=SETUP!$B100)*(SETUP!$C$21:$C100&lt;&gt;"")))</f>
        <v/>
      </c>
      <c r="E81">
        <f>IF('Job Catalog'!$C89="","",'Job Catalog'!$I89)</f>
        <v/>
      </c>
      <c r="F81">
        <f>IF('Job Catalog'!$C89="",0,IF(AND(OR('Job Matrix'!$C$4="All",'Job Catalog'!$D89='Job Matrix'!$C$4),OR('Job Matrix'!$C$5="All",'Job Catalog'!$F89='Job Matrix'!$C$5)),1,0))</f>
        <v/>
      </c>
      <c r="G81">
        <f>IF($F81=0,"",COUNTIFS($E$2:$E81,$E81,$F$2:$F81,1))</f>
        <v/>
      </c>
      <c r="H81">
        <f>IF($G81="","",$E81&amp;"#"&amp;$G81)</f>
        <v/>
      </c>
      <c r="I81">
        <f>IF('Job Catalog'!$C89="","",'Job Catalog'!$C89)</f>
        <v/>
      </c>
      <c r="K81">
        <f>IF('Job Catalog'!$C89="","",MAX($K$1:K80)+1)</f>
        <v/>
      </c>
      <c r="L81">
        <f>IFERROR(INDEX('Job Catalog'!$B$10:$B$509,MATCH(ROW()-1,$K$2:$K$501,0)),"")</f>
        <v/>
      </c>
      <c r="N81">
        <f>IFERROR(INDEX($I$2:$I$501,MATCH($A81&amp;"#"&amp;1,$H$2:$H$501,0)),"")</f>
        <v/>
      </c>
      <c r="O81">
        <f>IFERROR(INDEX($I$2:$I$501,MATCH($A81&amp;"#"&amp;2,$H$2:$H$501,0)),"")</f>
        <v/>
      </c>
      <c r="P81">
        <f>IFERROR(INDEX($I$2:$I$501,MATCH($A81&amp;"#"&amp;3,$H$2:$H$501,0)),"")</f>
        <v/>
      </c>
      <c r="Q81">
        <f>IFERROR(INDEX($I$2:$I$501,MATCH($A81&amp;"#"&amp;4,$H$2:$H$501,0)),"")</f>
        <v/>
      </c>
      <c r="R81">
        <f>IFERROR(INDEX($I$2:$I$501,MATCH($A81&amp;"#"&amp;5,$H$2:$H$501,0)),"")</f>
        <v/>
      </c>
      <c r="S81">
        <f>IFERROR(INDEX($I$2:$I$501,MATCH($A81&amp;"#"&amp;6,$H$2:$H$501,0)),"")</f>
        <v/>
      </c>
      <c r="T81">
        <f>IFERROR(INDEX($I$2:$I$501,MATCH($A81&amp;"#"&amp;7,$H$2:$H$501,0)),"")</f>
        <v/>
      </c>
      <c r="U81">
        <f>IFERROR(INDEX($I$2:$I$501,MATCH($A81&amp;"#"&amp;8,$H$2:$H$501,0)),"")</f>
        <v/>
      </c>
      <c r="V81">
        <f>IF($A81="","",IF(COUNTIFS($E$2:$E$501,$A81,$F$2:$F$501,1)&gt;8," (+"&amp;(COUNTIFS($E$2:$E$501,$A81,$F$2:$F$501,1)-8)&amp;" more)",""))</f>
        <v/>
      </c>
      <c r="W81">
        <f>IF($A81="","",$AJ81&amp;$V81)</f>
        <v/>
      </c>
      <c r="X81">
        <f>SETUP!$C227</f>
        <v/>
      </c>
      <c r="Y81">
        <f>IF(SETUP!$C227="","",SETUP!$B227&amp;"#"&amp;SUMPRODUCT((SETUP!$B$148:$B227=SETUP!$B227)*(SETUP!$C$148:$C227&lt;&gt;"")))</f>
        <v/>
      </c>
      <c r="AB81">
        <f>IF(SETUP!$C226="","",SETUP!$C226)</f>
        <v/>
      </c>
      <c r="AC81">
        <f>IF($N81="","",$N81)</f>
        <v/>
      </c>
      <c r="AD81">
        <f>IF($O81="",$AC81,IF($AC81="",$O81,$AC81&amp;", "&amp;$O81))</f>
        <v/>
      </c>
      <c r="AE81">
        <f>IF($P81="",$AD81,IF($AD81="",$P81,$AD81&amp;", "&amp;$P81))</f>
        <v/>
      </c>
      <c r="AF81">
        <f>IF($Q81="",$AE81,IF($AE81="",$Q81,$AE81&amp;", "&amp;$Q81))</f>
        <v/>
      </c>
      <c r="AG81">
        <f>IF($R81="",$AF81,IF($AF81="",$R81,$AF81&amp;", "&amp;$R81))</f>
        <v/>
      </c>
      <c r="AH81">
        <f>IF($S81="",$AG81,IF($AG81="",$S81,$AG81&amp;", "&amp;$S81))</f>
        <v/>
      </c>
      <c r="AI81">
        <f>IF($T81="",$AH81,IF($AH81="",$T81,$AH81&amp;", "&amp;$T81))</f>
        <v/>
      </c>
      <c r="AJ81">
        <f>IF($U81="",$AI81,IF($AI81="",$U81,$AI81&amp;", "&amp;$U81))</f>
        <v/>
      </c>
    </row>
    <row r="82">
      <c r="A82">
        <f>SETUP!$C101</f>
        <v/>
      </c>
      <c r="B82">
        <f>IF(SETUP!$C101="","",SETUP!$B101&amp;"|"&amp;SETUP!$E101)</f>
        <v/>
      </c>
      <c r="C82">
        <f>IF(SETUP!$C101="","",SETUP!$B101&amp;"#"&amp;SUMPRODUCT((SETUP!$B$21:$B101=SETUP!$B101)*(SETUP!$C$21:$C101&lt;&gt;"")))</f>
        <v/>
      </c>
      <c r="E82">
        <f>IF('Job Catalog'!$C90="","",'Job Catalog'!$I90)</f>
        <v/>
      </c>
      <c r="F82">
        <f>IF('Job Catalog'!$C90="",0,IF(AND(OR('Job Matrix'!$C$4="All",'Job Catalog'!$D90='Job Matrix'!$C$4),OR('Job Matrix'!$C$5="All",'Job Catalog'!$F90='Job Matrix'!$C$5)),1,0))</f>
        <v/>
      </c>
      <c r="G82">
        <f>IF($F82=0,"",COUNTIFS($E$2:$E82,$E82,$F$2:$F82,1))</f>
        <v/>
      </c>
      <c r="H82">
        <f>IF($G82="","",$E82&amp;"#"&amp;$G82)</f>
        <v/>
      </c>
      <c r="I82">
        <f>IF('Job Catalog'!$C90="","",'Job Catalog'!$C90)</f>
        <v/>
      </c>
      <c r="K82">
        <f>IF('Job Catalog'!$C90="","",MAX($K$1:K81)+1)</f>
        <v/>
      </c>
      <c r="L82">
        <f>IFERROR(INDEX('Job Catalog'!$B$10:$B$509,MATCH(ROW()-1,$K$2:$K$501,0)),"")</f>
        <v/>
      </c>
      <c r="N82">
        <f>IFERROR(INDEX($I$2:$I$501,MATCH($A82&amp;"#"&amp;1,$H$2:$H$501,0)),"")</f>
        <v/>
      </c>
      <c r="O82">
        <f>IFERROR(INDEX($I$2:$I$501,MATCH($A82&amp;"#"&amp;2,$H$2:$H$501,0)),"")</f>
        <v/>
      </c>
      <c r="P82">
        <f>IFERROR(INDEX($I$2:$I$501,MATCH($A82&amp;"#"&amp;3,$H$2:$H$501,0)),"")</f>
        <v/>
      </c>
      <c r="Q82">
        <f>IFERROR(INDEX($I$2:$I$501,MATCH($A82&amp;"#"&amp;4,$H$2:$H$501,0)),"")</f>
        <v/>
      </c>
      <c r="R82">
        <f>IFERROR(INDEX($I$2:$I$501,MATCH($A82&amp;"#"&amp;5,$H$2:$H$501,0)),"")</f>
        <v/>
      </c>
      <c r="S82">
        <f>IFERROR(INDEX($I$2:$I$501,MATCH($A82&amp;"#"&amp;6,$H$2:$H$501,0)),"")</f>
        <v/>
      </c>
      <c r="T82">
        <f>IFERROR(INDEX($I$2:$I$501,MATCH($A82&amp;"#"&amp;7,$H$2:$H$501,0)),"")</f>
        <v/>
      </c>
      <c r="U82">
        <f>IFERROR(INDEX($I$2:$I$501,MATCH($A82&amp;"#"&amp;8,$H$2:$H$501,0)),"")</f>
        <v/>
      </c>
      <c r="V82">
        <f>IF($A82="","",IF(COUNTIFS($E$2:$E$501,$A82,$F$2:$F$501,1)&gt;8," (+"&amp;(COUNTIFS($E$2:$E$501,$A82,$F$2:$F$501,1)-8)&amp;" more)",""))</f>
        <v/>
      </c>
      <c r="W82">
        <f>IF($A82="","",$AJ82&amp;$V82)</f>
        <v/>
      </c>
      <c r="X82">
        <f>SETUP!$C228</f>
        <v/>
      </c>
      <c r="Y82">
        <f>IF(SETUP!$C228="","",SETUP!$B228&amp;"#"&amp;SUMPRODUCT((SETUP!$B$148:$B228=SETUP!$B228)*(SETUP!$C$148:$C228&lt;&gt;"")))</f>
        <v/>
      </c>
      <c r="AB82">
        <f>IF(SETUP!$C227="","",SETUP!$C227)</f>
        <v/>
      </c>
      <c r="AC82">
        <f>IF($N82="","",$N82)</f>
        <v/>
      </c>
      <c r="AD82">
        <f>IF($O82="",$AC82,IF($AC82="",$O82,$AC82&amp;", "&amp;$O82))</f>
        <v/>
      </c>
      <c r="AE82">
        <f>IF($P82="",$AD82,IF($AD82="",$P82,$AD82&amp;", "&amp;$P82))</f>
        <v/>
      </c>
      <c r="AF82">
        <f>IF($Q82="",$AE82,IF($AE82="",$Q82,$AE82&amp;", "&amp;$Q82))</f>
        <v/>
      </c>
      <c r="AG82">
        <f>IF($R82="",$AF82,IF($AF82="",$R82,$AF82&amp;", "&amp;$R82))</f>
        <v/>
      </c>
      <c r="AH82">
        <f>IF($S82="",$AG82,IF($AG82="",$S82,$AG82&amp;", "&amp;$S82))</f>
        <v/>
      </c>
      <c r="AI82">
        <f>IF($T82="",$AH82,IF($AH82="",$T82,$AH82&amp;", "&amp;$T82))</f>
        <v/>
      </c>
      <c r="AJ82">
        <f>IF($U82="",$AI82,IF($AI82="",$U82,$AI82&amp;", "&amp;$U82))</f>
        <v/>
      </c>
    </row>
    <row r="83">
      <c r="A83">
        <f>SETUP!$C102</f>
        <v/>
      </c>
      <c r="B83">
        <f>IF(SETUP!$C102="","",SETUP!$B102&amp;"|"&amp;SETUP!$E102)</f>
        <v/>
      </c>
      <c r="C83">
        <f>IF(SETUP!$C102="","",SETUP!$B102&amp;"#"&amp;SUMPRODUCT((SETUP!$B$21:$B102=SETUP!$B102)*(SETUP!$C$21:$C102&lt;&gt;"")))</f>
        <v/>
      </c>
      <c r="E83">
        <f>IF('Job Catalog'!$C91="","",'Job Catalog'!$I91)</f>
        <v/>
      </c>
      <c r="F83">
        <f>IF('Job Catalog'!$C91="",0,IF(AND(OR('Job Matrix'!$C$4="All",'Job Catalog'!$D91='Job Matrix'!$C$4),OR('Job Matrix'!$C$5="All",'Job Catalog'!$F91='Job Matrix'!$C$5)),1,0))</f>
        <v/>
      </c>
      <c r="G83">
        <f>IF($F83=0,"",COUNTIFS($E$2:$E83,$E83,$F$2:$F83,1))</f>
        <v/>
      </c>
      <c r="H83">
        <f>IF($G83="","",$E83&amp;"#"&amp;$G83)</f>
        <v/>
      </c>
      <c r="I83">
        <f>IF('Job Catalog'!$C91="","",'Job Catalog'!$C91)</f>
        <v/>
      </c>
      <c r="K83">
        <f>IF('Job Catalog'!$C91="","",MAX($K$1:K82)+1)</f>
        <v/>
      </c>
      <c r="L83">
        <f>IFERROR(INDEX('Job Catalog'!$B$10:$B$509,MATCH(ROW()-1,$K$2:$K$501,0)),"")</f>
        <v/>
      </c>
      <c r="N83">
        <f>IFERROR(INDEX($I$2:$I$501,MATCH($A83&amp;"#"&amp;1,$H$2:$H$501,0)),"")</f>
        <v/>
      </c>
      <c r="O83">
        <f>IFERROR(INDEX($I$2:$I$501,MATCH($A83&amp;"#"&amp;2,$H$2:$H$501,0)),"")</f>
        <v/>
      </c>
      <c r="P83">
        <f>IFERROR(INDEX($I$2:$I$501,MATCH($A83&amp;"#"&amp;3,$H$2:$H$501,0)),"")</f>
        <v/>
      </c>
      <c r="Q83">
        <f>IFERROR(INDEX($I$2:$I$501,MATCH($A83&amp;"#"&amp;4,$H$2:$H$501,0)),"")</f>
        <v/>
      </c>
      <c r="R83">
        <f>IFERROR(INDEX($I$2:$I$501,MATCH($A83&amp;"#"&amp;5,$H$2:$H$501,0)),"")</f>
        <v/>
      </c>
      <c r="S83">
        <f>IFERROR(INDEX($I$2:$I$501,MATCH($A83&amp;"#"&amp;6,$H$2:$H$501,0)),"")</f>
        <v/>
      </c>
      <c r="T83">
        <f>IFERROR(INDEX($I$2:$I$501,MATCH($A83&amp;"#"&amp;7,$H$2:$H$501,0)),"")</f>
        <v/>
      </c>
      <c r="U83">
        <f>IFERROR(INDEX($I$2:$I$501,MATCH($A83&amp;"#"&amp;8,$H$2:$H$501,0)),"")</f>
        <v/>
      </c>
      <c r="V83">
        <f>IF($A83="","",IF(COUNTIFS($E$2:$E$501,$A83,$F$2:$F$501,1)&gt;8," (+"&amp;(COUNTIFS($E$2:$E$501,$A83,$F$2:$F$501,1)-8)&amp;" more)",""))</f>
        <v/>
      </c>
      <c r="W83">
        <f>IF($A83="","",$AJ83&amp;$V83)</f>
        <v/>
      </c>
      <c r="X83">
        <f>SETUP!$C229</f>
        <v/>
      </c>
      <c r="Y83">
        <f>IF(SETUP!$C229="","",SETUP!$B229&amp;"#"&amp;SUMPRODUCT((SETUP!$B$148:$B229=SETUP!$B229)*(SETUP!$C$148:$C229&lt;&gt;"")))</f>
        <v/>
      </c>
      <c r="AB83">
        <f>IF(SETUP!$C228="","",SETUP!$C228)</f>
        <v/>
      </c>
      <c r="AC83">
        <f>IF($N83="","",$N83)</f>
        <v/>
      </c>
      <c r="AD83">
        <f>IF($O83="",$AC83,IF($AC83="",$O83,$AC83&amp;", "&amp;$O83))</f>
        <v/>
      </c>
      <c r="AE83">
        <f>IF($P83="",$AD83,IF($AD83="",$P83,$AD83&amp;", "&amp;$P83))</f>
        <v/>
      </c>
      <c r="AF83">
        <f>IF($Q83="",$AE83,IF($AE83="",$Q83,$AE83&amp;", "&amp;$Q83))</f>
        <v/>
      </c>
      <c r="AG83">
        <f>IF($R83="",$AF83,IF($AF83="",$R83,$AF83&amp;", "&amp;$R83))</f>
        <v/>
      </c>
      <c r="AH83">
        <f>IF($S83="",$AG83,IF($AG83="",$S83,$AG83&amp;", "&amp;$S83))</f>
        <v/>
      </c>
      <c r="AI83">
        <f>IF($T83="",$AH83,IF($AH83="",$T83,$AH83&amp;", "&amp;$T83))</f>
        <v/>
      </c>
      <c r="AJ83">
        <f>IF($U83="",$AI83,IF($AI83="",$U83,$AI83&amp;", "&amp;$U83))</f>
        <v/>
      </c>
    </row>
    <row r="84">
      <c r="A84">
        <f>SETUP!$C103</f>
        <v/>
      </c>
      <c r="B84">
        <f>IF(SETUP!$C103="","",SETUP!$B103&amp;"|"&amp;SETUP!$E103)</f>
        <v/>
      </c>
      <c r="C84">
        <f>IF(SETUP!$C103="","",SETUP!$B103&amp;"#"&amp;SUMPRODUCT((SETUP!$B$21:$B103=SETUP!$B103)*(SETUP!$C$21:$C103&lt;&gt;"")))</f>
        <v/>
      </c>
      <c r="E84">
        <f>IF('Job Catalog'!$C92="","",'Job Catalog'!$I92)</f>
        <v/>
      </c>
      <c r="F84">
        <f>IF('Job Catalog'!$C92="",0,IF(AND(OR('Job Matrix'!$C$4="All",'Job Catalog'!$D92='Job Matrix'!$C$4),OR('Job Matrix'!$C$5="All",'Job Catalog'!$F92='Job Matrix'!$C$5)),1,0))</f>
        <v/>
      </c>
      <c r="G84">
        <f>IF($F84=0,"",COUNTIFS($E$2:$E84,$E84,$F$2:$F84,1))</f>
        <v/>
      </c>
      <c r="H84">
        <f>IF($G84="","",$E84&amp;"#"&amp;$G84)</f>
        <v/>
      </c>
      <c r="I84">
        <f>IF('Job Catalog'!$C92="","",'Job Catalog'!$C92)</f>
        <v/>
      </c>
      <c r="K84">
        <f>IF('Job Catalog'!$C92="","",MAX($K$1:K83)+1)</f>
        <v/>
      </c>
      <c r="L84">
        <f>IFERROR(INDEX('Job Catalog'!$B$10:$B$509,MATCH(ROW()-1,$K$2:$K$501,0)),"")</f>
        <v/>
      </c>
      <c r="N84">
        <f>IFERROR(INDEX($I$2:$I$501,MATCH($A84&amp;"#"&amp;1,$H$2:$H$501,0)),"")</f>
        <v/>
      </c>
      <c r="O84">
        <f>IFERROR(INDEX($I$2:$I$501,MATCH($A84&amp;"#"&amp;2,$H$2:$H$501,0)),"")</f>
        <v/>
      </c>
      <c r="P84">
        <f>IFERROR(INDEX($I$2:$I$501,MATCH($A84&amp;"#"&amp;3,$H$2:$H$501,0)),"")</f>
        <v/>
      </c>
      <c r="Q84">
        <f>IFERROR(INDEX($I$2:$I$501,MATCH($A84&amp;"#"&amp;4,$H$2:$H$501,0)),"")</f>
        <v/>
      </c>
      <c r="R84">
        <f>IFERROR(INDEX($I$2:$I$501,MATCH($A84&amp;"#"&amp;5,$H$2:$H$501,0)),"")</f>
        <v/>
      </c>
      <c r="S84">
        <f>IFERROR(INDEX($I$2:$I$501,MATCH($A84&amp;"#"&amp;6,$H$2:$H$501,0)),"")</f>
        <v/>
      </c>
      <c r="T84">
        <f>IFERROR(INDEX($I$2:$I$501,MATCH($A84&amp;"#"&amp;7,$H$2:$H$501,0)),"")</f>
        <v/>
      </c>
      <c r="U84">
        <f>IFERROR(INDEX($I$2:$I$501,MATCH($A84&amp;"#"&amp;8,$H$2:$H$501,0)),"")</f>
        <v/>
      </c>
      <c r="V84">
        <f>IF($A84="","",IF(COUNTIFS($E$2:$E$501,$A84,$F$2:$F$501,1)&gt;8," (+"&amp;(COUNTIFS($E$2:$E$501,$A84,$F$2:$F$501,1)-8)&amp;" more)",""))</f>
        <v/>
      </c>
      <c r="W84">
        <f>IF($A84="","",$AJ84&amp;$V84)</f>
        <v/>
      </c>
      <c r="X84">
        <f>SETUP!$C230</f>
        <v/>
      </c>
      <c r="Y84">
        <f>IF(SETUP!$C230="","",SETUP!$B230&amp;"#"&amp;SUMPRODUCT((SETUP!$B$148:$B230=SETUP!$B230)*(SETUP!$C$148:$C230&lt;&gt;"")))</f>
        <v/>
      </c>
      <c r="AB84">
        <f>IF(SETUP!$C229="","",SETUP!$C229)</f>
        <v/>
      </c>
      <c r="AC84">
        <f>IF($N84="","",$N84)</f>
        <v/>
      </c>
      <c r="AD84">
        <f>IF($O84="",$AC84,IF($AC84="",$O84,$AC84&amp;", "&amp;$O84))</f>
        <v/>
      </c>
      <c r="AE84">
        <f>IF($P84="",$AD84,IF($AD84="",$P84,$AD84&amp;", "&amp;$P84))</f>
        <v/>
      </c>
      <c r="AF84">
        <f>IF($Q84="",$AE84,IF($AE84="",$Q84,$AE84&amp;", "&amp;$Q84))</f>
        <v/>
      </c>
      <c r="AG84">
        <f>IF($R84="",$AF84,IF($AF84="",$R84,$AF84&amp;", "&amp;$R84))</f>
        <v/>
      </c>
      <c r="AH84">
        <f>IF($S84="",$AG84,IF($AG84="",$S84,$AG84&amp;", "&amp;$S84))</f>
        <v/>
      </c>
      <c r="AI84">
        <f>IF($T84="",$AH84,IF($AH84="",$T84,$AH84&amp;", "&amp;$T84))</f>
        <v/>
      </c>
      <c r="AJ84">
        <f>IF($U84="",$AI84,IF($AI84="",$U84,$AI84&amp;", "&amp;$U84))</f>
        <v/>
      </c>
    </row>
    <row r="85">
      <c r="A85">
        <f>SETUP!$C104</f>
        <v/>
      </c>
      <c r="B85">
        <f>IF(SETUP!$C104="","",SETUP!$B104&amp;"|"&amp;SETUP!$E104)</f>
        <v/>
      </c>
      <c r="C85">
        <f>IF(SETUP!$C104="","",SETUP!$B104&amp;"#"&amp;SUMPRODUCT((SETUP!$B$21:$B104=SETUP!$B104)*(SETUP!$C$21:$C104&lt;&gt;"")))</f>
        <v/>
      </c>
      <c r="E85">
        <f>IF('Job Catalog'!$C93="","",'Job Catalog'!$I93)</f>
        <v/>
      </c>
      <c r="F85">
        <f>IF('Job Catalog'!$C93="",0,IF(AND(OR('Job Matrix'!$C$4="All",'Job Catalog'!$D93='Job Matrix'!$C$4),OR('Job Matrix'!$C$5="All",'Job Catalog'!$F93='Job Matrix'!$C$5)),1,0))</f>
        <v/>
      </c>
      <c r="G85">
        <f>IF($F85=0,"",COUNTIFS($E$2:$E85,$E85,$F$2:$F85,1))</f>
        <v/>
      </c>
      <c r="H85">
        <f>IF($G85="","",$E85&amp;"#"&amp;$G85)</f>
        <v/>
      </c>
      <c r="I85">
        <f>IF('Job Catalog'!$C93="","",'Job Catalog'!$C93)</f>
        <v/>
      </c>
      <c r="K85">
        <f>IF('Job Catalog'!$C93="","",MAX($K$1:K84)+1)</f>
        <v/>
      </c>
      <c r="L85">
        <f>IFERROR(INDEX('Job Catalog'!$B$10:$B$509,MATCH(ROW()-1,$K$2:$K$501,0)),"")</f>
        <v/>
      </c>
      <c r="N85">
        <f>IFERROR(INDEX($I$2:$I$501,MATCH($A85&amp;"#"&amp;1,$H$2:$H$501,0)),"")</f>
        <v/>
      </c>
      <c r="O85">
        <f>IFERROR(INDEX($I$2:$I$501,MATCH($A85&amp;"#"&amp;2,$H$2:$H$501,0)),"")</f>
        <v/>
      </c>
      <c r="P85">
        <f>IFERROR(INDEX($I$2:$I$501,MATCH($A85&amp;"#"&amp;3,$H$2:$H$501,0)),"")</f>
        <v/>
      </c>
      <c r="Q85">
        <f>IFERROR(INDEX($I$2:$I$501,MATCH($A85&amp;"#"&amp;4,$H$2:$H$501,0)),"")</f>
        <v/>
      </c>
      <c r="R85">
        <f>IFERROR(INDEX($I$2:$I$501,MATCH($A85&amp;"#"&amp;5,$H$2:$H$501,0)),"")</f>
        <v/>
      </c>
      <c r="S85">
        <f>IFERROR(INDEX($I$2:$I$501,MATCH($A85&amp;"#"&amp;6,$H$2:$H$501,0)),"")</f>
        <v/>
      </c>
      <c r="T85">
        <f>IFERROR(INDEX($I$2:$I$501,MATCH($A85&amp;"#"&amp;7,$H$2:$H$501,0)),"")</f>
        <v/>
      </c>
      <c r="U85">
        <f>IFERROR(INDEX($I$2:$I$501,MATCH($A85&amp;"#"&amp;8,$H$2:$H$501,0)),"")</f>
        <v/>
      </c>
      <c r="V85">
        <f>IF($A85="","",IF(COUNTIFS($E$2:$E$501,$A85,$F$2:$F$501,1)&gt;8," (+"&amp;(COUNTIFS($E$2:$E$501,$A85,$F$2:$F$501,1)-8)&amp;" more)",""))</f>
        <v/>
      </c>
      <c r="W85">
        <f>IF($A85="","",$AJ85&amp;$V85)</f>
        <v/>
      </c>
      <c r="X85">
        <f>SETUP!$C231</f>
        <v/>
      </c>
      <c r="Y85">
        <f>IF(SETUP!$C231="","",SETUP!$B231&amp;"#"&amp;SUMPRODUCT((SETUP!$B$148:$B231=SETUP!$B231)*(SETUP!$C$148:$C231&lt;&gt;"")))</f>
        <v/>
      </c>
      <c r="AB85">
        <f>IF(SETUP!$C230="","",SETUP!$C230)</f>
        <v/>
      </c>
      <c r="AC85">
        <f>IF($N85="","",$N85)</f>
        <v/>
      </c>
      <c r="AD85">
        <f>IF($O85="",$AC85,IF($AC85="",$O85,$AC85&amp;", "&amp;$O85))</f>
        <v/>
      </c>
      <c r="AE85">
        <f>IF($P85="",$AD85,IF($AD85="",$P85,$AD85&amp;", "&amp;$P85))</f>
        <v/>
      </c>
      <c r="AF85">
        <f>IF($Q85="",$AE85,IF($AE85="",$Q85,$AE85&amp;", "&amp;$Q85))</f>
        <v/>
      </c>
      <c r="AG85">
        <f>IF($R85="",$AF85,IF($AF85="",$R85,$AF85&amp;", "&amp;$R85))</f>
        <v/>
      </c>
      <c r="AH85">
        <f>IF($S85="",$AG85,IF($AG85="",$S85,$AG85&amp;", "&amp;$S85))</f>
        <v/>
      </c>
      <c r="AI85">
        <f>IF($T85="",$AH85,IF($AH85="",$T85,$AH85&amp;", "&amp;$T85))</f>
        <v/>
      </c>
      <c r="AJ85">
        <f>IF($U85="",$AI85,IF($AI85="",$U85,$AI85&amp;", "&amp;$U85))</f>
        <v/>
      </c>
    </row>
    <row r="86">
      <c r="A86">
        <f>SETUP!$C105</f>
        <v/>
      </c>
      <c r="B86">
        <f>IF(SETUP!$C105="","",SETUP!$B105&amp;"|"&amp;SETUP!$E105)</f>
        <v/>
      </c>
      <c r="C86">
        <f>IF(SETUP!$C105="","",SETUP!$B105&amp;"#"&amp;SUMPRODUCT((SETUP!$B$21:$B105=SETUP!$B105)*(SETUP!$C$21:$C105&lt;&gt;"")))</f>
        <v/>
      </c>
      <c r="E86">
        <f>IF('Job Catalog'!$C94="","",'Job Catalog'!$I94)</f>
        <v/>
      </c>
      <c r="F86">
        <f>IF('Job Catalog'!$C94="",0,IF(AND(OR('Job Matrix'!$C$4="All",'Job Catalog'!$D94='Job Matrix'!$C$4),OR('Job Matrix'!$C$5="All",'Job Catalog'!$F94='Job Matrix'!$C$5)),1,0))</f>
        <v/>
      </c>
      <c r="G86">
        <f>IF($F86=0,"",COUNTIFS($E$2:$E86,$E86,$F$2:$F86,1))</f>
        <v/>
      </c>
      <c r="H86">
        <f>IF($G86="","",$E86&amp;"#"&amp;$G86)</f>
        <v/>
      </c>
      <c r="I86">
        <f>IF('Job Catalog'!$C94="","",'Job Catalog'!$C94)</f>
        <v/>
      </c>
      <c r="K86">
        <f>IF('Job Catalog'!$C94="","",MAX($K$1:K85)+1)</f>
        <v/>
      </c>
      <c r="L86">
        <f>IFERROR(INDEX('Job Catalog'!$B$10:$B$509,MATCH(ROW()-1,$K$2:$K$501,0)),"")</f>
        <v/>
      </c>
      <c r="N86">
        <f>IFERROR(INDEX($I$2:$I$501,MATCH($A86&amp;"#"&amp;1,$H$2:$H$501,0)),"")</f>
        <v/>
      </c>
      <c r="O86">
        <f>IFERROR(INDEX($I$2:$I$501,MATCH($A86&amp;"#"&amp;2,$H$2:$H$501,0)),"")</f>
        <v/>
      </c>
      <c r="P86">
        <f>IFERROR(INDEX($I$2:$I$501,MATCH($A86&amp;"#"&amp;3,$H$2:$H$501,0)),"")</f>
        <v/>
      </c>
      <c r="Q86">
        <f>IFERROR(INDEX($I$2:$I$501,MATCH($A86&amp;"#"&amp;4,$H$2:$H$501,0)),"")</f>
        <v/>
      </c>
      <c r="R86">
        <f>IFERROR(INDEX($I$2:$I$501,MATCH($A86&amp;"#"&amp;5,$H$2:$H$501,0)),"")</f>
        <v/>
      </c>
      <c r="S86">
        <f>IFERROR(INDEX($I$2:$I$501,MATCH($A86&amp;"#"&amp;6,$H$2:$H$501,0)),"")</f>
        <v/>
      </c>
      <c r="T86">
        <f>IFERROR(INDEX($I$2:$I$501,MATCH($A86&amp;"#"&amp;7,$H$2:$H$501,0)),"")</f>
        <v/>
      </c>
      <c r="U86">
        <f>IFERROR(INDEX($I$2:$I$501,MATCH($A86&amp;"#"&amp;8,$H$2:$H$501,0)),"")</f>
        <v/>
      </c>
      <c r="V86">
        <f>IF($A86="","",IF(COUNTIFS($E$2:$E$501,$A86,$F$2:$F$501,1)&gt;8," (+"&amp;(COUNTIFS($E$2:$E$501,$A86,$F$2:$F$501,1)-8)&amp;" more)",""))</f>
        <v/>
      </c>
      <c r="W86">
        <f>IF($A86="","",$AJ86&amp;$V86)</f>
        <v/>
      </c>
      <c r="X86">
        <f>SETUP!$C232</f>
        <v/>
      </c>
      <c r="Y86">
        <f>IF(SETUP!$C232="","",SETUP!$B232&amp;"#"&amp;SUMPRODUCT((SETUP!$B$148:$B232=SETUP!$B232)*(SETUP!$C$148:$C232&lt;&gt;"")))</f>
        <v/>
      </c>
      <c r="AB86">
        <f>IF(SETUP!$C231="","",SETUP!$C231)</f>
        <v/>
      </c>
      <c r="AC86">
        <f>IF($N86="","",$N86)</f>
        <v/>
      </c>
      <c r="AD86">
        <f>IF($O86="",$AC86,IF($AC86="",$O86,$AC86&amp;", "&amp;$O86))</f>
        <v/>
      </c>
      <c r="AE86">
        <f>IF($P86="",$AD86,IF($AD86="",$P86,$AD86&amp;", "&amp;$P86))</f>
        <v/>
      </c>
      <c r="AF86">
        <f>IF($Q86="",$AE86,IF($AE86="",$Q86,$AE86&amp;", "&amp;$Q86))</f>
        <v/>
      </c>
      <c r="AG86">
        <f>IF($R86="",$AF86,IF($AF86="",$R86,$AF86&amp;", "&amp;$R86))</f>
        <v/>
      </c>
      <c r="AH86">
        <f>IF($S86="",$AG86,IF($AG86="",$S86,$AG86&amp;", "&amp;$S86))</f>
        <v/>
      </c>
      <c r="AI86">
        <f>IF($T86="",$AH86,IF($AH86="",$T86,$AH86&amp;", "&amp;$T86))</f>
        <v/>
      </c>
      <c r="AJ86">
        <f>IF($U86="",$AI86,IF($AI86="",$U86,$AI86&amp;", "&amp;$U86))</f>
        <v/>
      </c>
    </row>
    <row r="87">
      <c r="A87">
        <f>SETUP!$C106</f>
        <v/>
      </c>
      <c r="B87">
        <f>IF(SETUP!$C106="","",SETUP!$B106&amp;"|"&amp;SETUP!$E106)</f>
        <v/>
      </c>
      <c r="C87">
        <f>IF(SETUP!$C106="","",SETUP!$B106&amp;"#"&amp;SUMPRODUCT((SETUP!$B$21:$B106=SETUP!$B106)*(SETUP!$C$21:$C106&lt;&gt;"")))</f>
        <v/>
      </c>
      <c r="E87">
        <f>IF('Job Catalog'!$C95="","",'Job Catalog'!$I95)</f>
        <v/>
      </c>
      <c r="F87">
        <f>IF('Job Catalog'!$C95="",0,IF(AND(OR('Job Matrix'!$C$4="All",'Job Catalog'!$D95='Job Matrix'!$C$4),OR('Job Matrix'!$C$5="All",'Job Catalog'!$F95='Job Matrix'!$C$5)),1,0))</f>
        <v/>
      </c>
      <c r="G87">
        <f>IF($F87=0,"",COUNTIFS($E$2:$E87,$E87,$F$2:$F87,1))</f>
        <v/>
      </c>
      <c r="H87">
        <f>IF($G87="","",$E87&amp;"#"&amp;$G87)</f>
        <v/>
      </c>
      <c r="I87">
        <f>IF('Job Catalog'!$C95="","",'Job Catalog'!$C95)</f>
        <v/>
      </c>
      <c r="K87">
        <f>IF('Job Catalog'!$C95="","",MAX($K$1:K86)+1)</f>
        <v/>
      </c>
      <c r="L87">
        <f>IFERROR(INDEX('Job Catalog'!$B$10:$B$509,MATCH(ROW()-1,$K$2:$K$501,0)),"")</f>
        <v/>
      </c>
      <c r="N87">
        <f>IFERROR(INDEX($I$2:$I$501,MATCH($A87&amp;"#"&amp;1,$H$2:$H$501,0)),"")</f>
        <v/>
      </c>
      <c r="O87">
        <f>IFERROR(INDEX($I$2:$I$501,MATCH($A87&amp;"#"&amp;2,$H$2:$H$501,0)),"")</f>
        <v/>
      </c>
      <c r="P87">
        <f>IFERROR(INDEX($I$2:$I$501,MATCH($A87&amp;"#"&amp;3,$H$2:$H$501,0)),"")</f>
        <v/>
      </c>
      <c r="Q87">
        <f>IFERROR(INDEX($I$2:$I$501,MATCH($A87&amp;"#"&amp;4,$H$2:$H$501,0)),"")</f>
        <v/>
      </c>
      <c r="R87">
        <f>IFERROR(INDEX($I$2:$I$501,MATCH($A87&amp;"#"&amp;5,$H$2:$H$501,0)),"")</f>
        <v/>
      </c>
      <c r="S87">
        <f>IFERROR(INDEX($I$2:$I$501,MATCH($A87&amp;"#"&amp;6,$H$2:$H$501,0)),"")</f>
        <v/>
      </c>
      <c r="T87">
        <f>IFERROR(INDEX($I$2:$I$501,MATCH($A87&amp;"#"&amp;7,$H$2:$H$501,0)),"")</f>
        <v/>
      </c>
      <c r="U87">
        <f>IFERROR(INDEX($I$2:$I$501,MATCH($A87&amp;"#"&amp;8,$H$2:$H$501,0)),"")</f>
        <v/>
      </c>
      <c r="V87">
        <f>IF($A87="","",IF(COUNTIFS($E$2:$E$501,$A87,$F$2:$F$501,1)&gt;8," (+"&amp;(COUNTIFS($E$2:$E$501,$A87,$F$2:$F$501,1)-8)&amp;" more)",""))</f>
        <v/>
      </c>
      <c r="W87">
        <f>IF($A87="","",$AJ87&amp;$V87)</f>
        <v/>
      </c>
      <c r="X87">
        <f>SETUP!$C233</f>
        <v/>
      </c>
      <c r="Y87">
        <f>IF(SETUP!$C233="","",SETUP!$B233&amp;"#"&amp;SUMPRODUCT((SETUP!$B$148:$B233=SETUP!$B233)*(SETUP!$C$148:$C233&lt;&gt;"")))</f>
        <v/>
      </c>
      <c r="AB87">
        <f>IF(SETUP!$C232="","",SETUP!$C232)</f>
        <v/>
      </c>
      <c r="AC87">
        <f>IF($N87="","",$N87)</f>
        <v/>
      </c>
      <c r="AD87">
        <f>IF($O87="",$AC87,IF($AC87="",$O87,$AC87&amp;", "&amp;$O87))</f>
        <v/>
      </c>
      <c r="AE87">
        <f>IF($P87="",$AD87,IF($AD87="",$P87,$AD87&amp;", "&amp;$P87))</f>
        <v/>
      </c>
      <c r="AF87">
        <f>IF($Q87="",$AE87,IF($AE87="",$Q87,$AE87&amp;", "&amp;$Q87))</f>
        <v/>
      </c>
      <c r="AG87">
        <f>IF($R87="",$AF87,IF($AF87="",$R87,$AF87&amp;", "&amp;$R87))</f>
        <v/>
      </c>
      <c r="AH87">
        <f>IF($S87="",$AG87,IF($AG87="",$S87,$AG87&amp;", "&amp;$S87))</f>
        <v/>
      </c>
      <c r="AI87">
        <f>IF($T87="",$AH87,IF($AH87="",$T87,$AH87&amp;", "&amp;$T87))</f>
        <v/>
      </c>
      <c r="AJ87">
        <f>IF($U87="",$AI87,IF($AI87="",$U87,$AI87&amp;", "&amp;$U87))</f>
        <v/>
      </c>
    </row>
    <row r="88">
      <c r="A88">
        <f>SETUP!$C107</f>
        <v/>
      </c>
      <c r="B88">
        <f>IF(SETUP!$C107="","",SETUP!$B107&amp;"|"&amp;SETUP!$E107)</f>
        <v/>
      </c>
      <c r="C88">
        <f>IF(SETUP!$C107="","",SETUP!$B107&amp;"#"&amp;SUMPRODUCT((SETUP!$B$21:$B107=SETUP!$B107)*(SETUP!$C$21:$C107&lt;&gt;"")))</f>
        <v/>
      </c>
      <c r="E88">
        <f>IF('Job Catalog'!$C96="","",'Job Catalog'!$I96)</f>
        <v/>
      </c>
      <c r="F88">
        <f>IF('Job Catalog'!$C96="",0,IF(AND(OR('Job Matrix'!$C$4="All",'Job Catalog'!$D96='Job Matrix'!$C$4),OR('Job Matrix'!$C$5="All",'Job Catalog'!$F96='Job Matrix'!$C$5)),1,0))</f>
        <v/>
      </c>
      <c r="G88">
        <f>IF($F88=0,"",COUNTIFS($E$2:$E88,$E88,$F$2:$F88,1))</f>
        <v/>
      </c>
      <c r="H88">
        <f>IF($G88="","",$E88&amp;"#"&amp;$G88)</f>
        <v/>
      </c>
      <c r="I88">
        <f>IF('Job Catalog'!$C96="","",'Job Catalog'!$C96)</f>
        <v/>
      </c>
      <c r="K88">
        <f>IF('Job Catalog'!$C96="","",MAX($K$1:K87)+1)</f>
        <v/>
      </c>
      <c r="L88">
        <f>IFERROR(INDEX('Job Catalog'!$B$10:$B$509,MATCH(ROW()-1,$K$2:$K$501,0)),"")</f>
        <v/>
      </c>
      <c r="N88">
        <f>IFERROR(INDEX($I$2:$I$501,MATCH($A88&amp;"#"&amp;1,$H$2:$H$501,0)),"")</f>
        <v/>
      </c>
      <c r="O88">
        <f>IFERROR(INDEX($I$2:$I$501,MATCH($A88&amp;"#"&amp;2,$H$2:$H$501,0)),"")</f>
        <v/>
      </c>
      <c r="P88">
        <f>IFERROR(INDEX($I$2:$I$501,MATCH($A88&amp;"#"&amp;3,$H$2:$H$501,0)),"")</f>
        <v/>
      </c>
      <c r="Q88">
        <f>IFERROR(INDEX($I$2:$I$501,MATCH($A88&amp;"#"&amp;4,$H$2:$H$501,0)),"")</f>
        <v/>
      </c>
      <c r="R88">
        <f>IFERROR(INDEX($I$2:$I$501,MATCH($A88&amp;"#"&amp;5,$H$2:$H$501,0)),"")</f>
        <v/>
      </c>
      <c r="S88">
        <f>IFERROR(INDEX($I$2:$I$501,MATCH($A88&amp;"#"&amp;6,$H$2:$H$501,0)),"")</f>
        <v/>
      </c>
      <c r="T88">
        <f>IFERROR(INDEX($I$2:$I$501,MATCH($A88&amp;"#"&amp;7,$H$2:$H$501,0)),"")</f>
        <v/>
      </c>
      <c r="U88">
        <f>IFERROR(INDEX($I$2:$I$501,MATCH($A88&amp;"#"&amp;8,$H$2:$H$501,0)),"")</f>
        <v/>
      </c>
      <c r="V88">
        <f>IF($A88="","",IF(COUNTIFS($E$2:$E$501,$A88,$F$2:$F$501,1)&gt;8," (+"&amp;(COUNTIFS($E$2:$E$501,$A88,$F$2:$F$501,1)-8)&amp;" more)",""))</f>
        <v/>
      </c>
      <c r="W88">
        <f>IF($A88="","",$AJ88&amp;$V88)</f>
        <v/>
      </c>
      <c r="X88">
        <f>SETUP!$C234</f>
        <v/>
      </c>
      <c r="Y88">
        <f>IF(SETUP!$C234="","",SETUP!$B234&amp;"#"&amp;SUMPRODUCT((SETUP!$B$148:$B234=SETUP!$B234)*(SETUP!$C$148:$C234&lt;&gt;"")))</f>
        <v/>
      </c>
      <c r="AB88">
        <f>IF(SETUP!$C233="","",SETUP!$C233)</f>
        <v/>
      </c>
      <c r="AC88">
        <f>IF($N88="","",$N88)</f>
        <v/>
      </c>
      <c r="AD88">
        <f>IF($O88="",$AC88,IF($AC88="",$O88,$AC88&amp;", "&amp;$O88))</f>
        <v/>
      </c>
      <c r="AE88">
        <f>IF($P88="",$AD88,IF($AD88="",$P88,$AD88&amp;", "&amp;$P88))</f>
        <v/>
      </c>
      <c r="AF88">
        <f>IF($Q88="",$AE88,IF($AE88="",$Q88,$AE88&amp;", "&amp;$Q88))</f>
        <v/>
      </c>
      <c r="AG88">
        <f>IF($R88="",$AF88,IF($AF88="",$R88,$AF88&amp;", "&amp;$R88))</f>
        <v/>
      </c>
      <c r="AH88">
        <f>IF($S88="",$AG88,IF($AG88="",$S88,$AG88&amp;", "&amp;$S88))</f>
        <v/>
      </c>
      <c r="AI88">
        <f>IF($T88="",$AH88,IF($AH88="",$T88,$AH88&amp;", "&amp;$T88))</f>
        <v/>
      </c>
      <c r="AJ88">
        <f>IF($U88="",$AI88,IF($AI88="",$U88,$AI88&amp;", "&amp;$U88))</f>
        <v/>
      </c>
    </row>
    <row r="89">
      <c r="A89">
        <f>SETUP!$C108</f>
        <v/>
      </c>
      <c r="B89">
        <f>IF(SETUP!$C108="","",SETUP!$B108&amp;"|"&amp;SETUP!$E108)</f>
        <v/>
      </c>
      <c r="C89">
        <f>IF(SETUP!$C108="","",SETUP!$B108&amp;"#"&amp;SUMPRODUCT((SETUP!$B$21:$B108=SETUP!$B108)*(SETUP!$C$21:$C108&lt;&gt;"")))</f>
        <v/>
      </c>
      <c r="E89">
        <f>IF('Job Catalog'!$C97="","",'Job Catalog'!$I97)</f>
        <v/>
      </c>
      <c r="F89">
        <f>IF('Job Catalog'!$C97="",0,IF(AND(OR('Job Matrix'!$C$4="All",'Job Catalog'!$D97='Job Matrix'!$C$4),OR('Job Matrix'!$C$5="All",'Job Catalog'!$F97='Job Matrix'!$C$5)),1,0))</f>
        <v/>
      </c>
      <c r="G89">
        <f>IF($F89=0,"",COUNTIFS($E$2:$E89,$E89,$F$2:$F89,1))</f>
        <v/>
      </c>
      <c r="H89">
        <f>IF($G89="","",$E89&amp;"#"&amp;$G89)</f>
        <v/>
      </c>
      <c r="I89">
        <f>IF('Job Catalog'!$C97="","",'Job Catalog'!$C97)</f>
        <v/>
      </c>
      <c r="K89">
        <f>IF('Job Catalog'!$C97="","",MAX($K$1:K88)+1)</f>
        <v/>
      </c>
      <c r="L89">
        <f>IFERROR(INDEX('Job Catalog'!$B$10:$B$509,MATCH(ROW()-1,$K$2:$K$501,0)),"")</f>
        <v/>
      </c>
      <c r="N89">
        <f>IFERROR(INDEX($I$2:$I$501,MATCH($A89&amp;"#"&amp;1,$H$2:$H$501,0)),"")</f>
        <v/>
      </c>
      <c r="O89">
        <f>IFERROR(INDEX($I$2:$I$501,MATCH($A89&amp;"#"&amp;2,$H$2:$H$501,0)),"")</f>
        <v/>
      </c>
      <c r="P89">
        <f>IFERROR(INDEX($I$2:$I$501,MATCH($A89&amp;"#"&amp;3,$H$2:$H$501,0)),"")</f>
        <v/>
      </c>
      <c r="Q89">
        <f>IFERROR(INDEX($I$2:$I$501,MATCH($A89&amp;"#"&amp;4,$H$2:$H$501,0)),"")</f>
        <v/>
      </c>
      <c r="R89">
        <f>IFERROR(INDEX($I$2:$I$501,MATCH($A89&amp;"#"&amp;5,$H$2:$H$501,0)),"")</f>
        <v/>
      </c>
      <c r="S89">
        <f>IFERROR(INDEX($I$2:$I$501,MATCH($A89&amp;"#"&amp;6,$H$2:$H$501,0)),"")</f>
        <v/>
      </c>
      <c r="T89">
        <f>IFERROR(INDEX($I$2:$I$501,MATCH($A89&amp;"#"&amp;7,$H$2:$H$501,0)),"")</f>
        <v/>
      </c>
      <c r="U89">
        <f>IFERROR(INDEX($I$2:$I$501,MATCH($A89&amp;"#"&amp;8,$H$2:$H$501,0)),"")</f>
        <v/>
      </c>
      <c r="V89">
        <f>IF($A89="","",IF(COUNTIFS($E$2:$E$501,$A89,$F$2:$F$501,1)&gt;8," (+"&amp;(COUNTIFS($E$2:$E$501,$A89,$F$2:$F$501,1)-8)&amp;" more)",""))</f>
        <v/>
      </c>
      <c r="W89">
        <f>IF($A89="","",$AJ89&amp;$V89)</f>
        <v/>
      </c>
      <c r="X89">
        <f>SETUP!$C235</f>
        <v/>
      </c>
      <c r="Y89">
        <f>IF(SETUP!$C235="","",SETUP!$B235&amp;"#"&amp;SUMPRODUCT((SETUP!$B$148:$B235=SETUP!$B235)*(SETUP!$C$148:$C235&lt;&gt;"")))</f>
        <v/>
      </c>
      <c r="AB89">
        <f>IF(SETUP!$C234="","",SETUP!$C234)</f>
        <v/>
      </c>
      <c r="AC89">
        <f>IF($N89="","",$N89)</f>
        <v/>
      </c>
      <c r="AD89">
        <f>IF($O89="",$AC89,IF($AC89="",$O89,$AC89&amp;", "&amp;$O89))</f>
        <v/>
      </c>
      <c r="AE89">
        <f>IF($P89="",$AD89,IF($AD89="",$P89,$AD89&amp;", "&amp;$P89))</f>
        <v/>
      </c>
      <c r="AF89">
        <f>IF($Q89="",$AE89,IF($AE89="",$Q89,$AE89&amp;", "&amp;$Q89))</f>
        <v/>
      </c>
      <c r="AG89">
        <f>IF($R89="",$AF89,IF($AF89="",$R89,$AF89&amp;", "&amp;$R89))</f>
        <v/>
      </c>
      <c r="AH89">
        <f>IF($S89="",$AG89,IF($AG89="",$S89,$AG89&amp;", "&amp;$S89))</f>
        <v/>
      </c>
      <c r="AI89">
        <f>IF($T89="",$AH89,IF($AH89="",$T89,$AH89&amp;", "&amp;$T89))</f>
        <v/>
      </c>
      <c r="AJ89">
        <f>IF($U89="",$AI89,IF($AI89="",$U89,$AI89&amp;", "&amp;$U89))</f>
        <v/>
      </c>
    </row>
    <row r="90">
      <c r="A90">
        <f>SETUP!$C109</f>
        <v/>
      </c>
      <c r="B90">
        <f>IF(SETUP!$C109="","",SETUP!$B109&amp;"|"&amp;SETUP!$E109)</f>
        <v/>
      </c>
      <c r="C90">
        <f>IF(SETUP!$C109="","",SETUP!$B109&amp;"#"&amp;SUMPRODUCT((SETUP!$B$21:$B109=SETUP!$B109)*(SETUP!$C$21:$C109&lt;&gt;"")))</f>
        <v/>
      </c>
      <c r="E90">
        <f>IF('Job Catalog'!$C98="","",'Job Catalog'!$I98)</f>
        <v/>
      </c>
      <c r="F90">
        <f>IF('Job Catalog'!$C98="",0,IF(AND(OR('Job Matrix'!$C$4="All",'Job Catalog'!$D98='Job Matrix'!$C$4),OR('Job Matrix'!$C$5="All",'Job Catalog'!$F98='Job Matrix'!$C$5)),1,0))</f>
        <v/>
      </c>
      <c r="G90">
        <f>IF($F90=0,"",COUNTIFS($E$2:$E90,$E90,$F$2:$F90,1))</f>
        <v/>
      </c>
      <c r="H90">
        <f>IF($G90="","",$E90&amp;"#"&amp;$G90)</f>
        <v/>
      </c>
      <c r="I90">
        <f>IF('Job Catalog'!$C98="","",'Job Catalog'!$C98)</f>
        <v/>
      </c>
      <c r="K90">
        <f>IF('Job Catalog'!$C98="","",MAX($K$1:K89)+1)</f>
        <v/>
      </c>
      <c r="L90">
        <f>IFERROR(INDEX('Job Catalog'!$B$10:$B$509,MATCH(ROW()-1,$K$2:$K$501,0)),"")</f>
        <v/>
      </c>
      <c r="N90">
        <f>IFERROR(INDEX($I$2:$I$501,MATCH($A90&amp;"#"&amp;1,$H$2:$H$501,0)),"")</f>
        <v/>
      </c>
      <c r="O90">
        <f>IFERROR(INDEX($I$2:$I$501,MATCH($A90&amp;"#"&amp;2,$H$2:$H$501,0)),"")</f>
        <v/>
      </c>
      <c r="P90">
        <f>IFERROR(INDEX($I$2:$I$501,MATCH($A90&amp;"#"&amp;3,$H$2:$H$501,0)),"")</f>
        <v/>
      </c>
      <c r="Q90">
        <f>IFERROR(INDEX($I$2:$I$501,MATCH($A90&amp;"#"&amp;4,$H$2:$H$501,0)),"")</f>
        <v/>
      </c>
      <c r="R90">
        <f>IFERROR(INDEX($I$2:$I$501,MATCH($A90&amp;"#"&amp;5,$H$2:$H$501,0)),"")</f>
        <v/>
      </c>
      <c r="S90">
        <f>IFERROR(INDEX($I$2:$I$501,MATCH($A90&amp;"#"&amp;6,$H$2:$H$501,0)),"")</f>
        <v/>
      </c>
      <c r="T90">
        <f>IFERROR(INDEX($I$2:$I$501,MATCH($A90&amp;"#"&amp;7,$H$2:$H$501,0)),"")</f>
        <v/>
      </c>
      <c r="U90">
        <f>IFERROR(INDEX($I$2:$I$501,MATCH($A90&amp;"#"&amp;8,$H$2:$H$501,0)),"")</f>
        <v/>
      </c>
      <c r="V90">
        <f>IF($A90="","",IF(COUNTIFS($E$2:$E$501,$A90,$F$2:$F$501,1)&gt;8," (+"&amp;(COUNTIFS($E$2:$E$501,$A90,$F$2:$F$501,1)-8)&amp;" more)",""))</f>
        <v/>
      </c>
      <c r="W90">
        <f>IF($A90="","",$AJ90&amp;$V90)</f>
        <v/>
      </c>
      <c r="X90">
        <f>SETUP!$C236</f>
        <v/>
      </c>
      <c r="Y90">
        <f>IF(SETUP!$C236="","",SETUP!$B236&amp;"#"&amp;SUMPRODUCT((SETUP!$B$148:$B236=SETUP!$B236)*(SETUP!$C$148:$C236&lt;&gt;"")))</f>
        <v/>
      </c>
      <c r="AB90">
        <f>IF(SETUP!$C235="","",SETUP!$C235)</f>
        <v/>
      </c>
      <c r="AC90">
        <f>IF($N90="","",$N90)</f>
        <v/>
      </c>
      <c r="AD90">
        <f>IF($O90="",$AC90,IF($AC90="",$O90,$AC90&amp;", "&amp;$O90))</f>
        <v/>
      </c>
      <c r="AE90">
        <f>IF($P90="",$AD90,IF($AD90="",$P90,$AD90&amp;", "&amp;$P90))</f>
        <v/>
      </c>
      <c r="AF90">
        <f>IF($Q90="",$AE90,IF($AE90="",$Q90,$AE90&amp;", "&amp;$Q90))</f>
        <v/>
      </c>
      <c r="AG90">
        <f>IF($R90="",$AF90,IF($AF90="",$R90,$AF90&amp;", "&amp;$R90))</f>
        <v/>
      </c>
      <c r="AH90">
        <f>IF($S90="",$AG90,IF($AG90="",$S90,$AG90&amp;", "&amp;$S90))</f>
        <v/>
      </c>
      <c r="AI90">
        <f>IF($T90="",$AH90,IF($AH90="",$T90,$AH90&amp;", "&amp;$T90))</f>
        <v/>
      </c>
      <c r="AJ90">
        <f>IF($U90="",$AI90,IF($AI90="",$U90,$AI90&amp;", "&amp;$U90))</f>
        <v/>
      </c>
    </row>
    <row r="91">
      <c r="A91">
        <f>SETUP!$C110</f>
        <v/>
      </c>
      <c r="B91">
        <f>IF(SETUP!$C110="","",SETUP!$B110&amp;"|"&amp;SETUP!$E110)</f>
        <v/>
      </c>
      <c r="C91">
        <f>IF(SETUP!$C110="","",SETUP!$B110&amp;"#"&amp;SUMPRODUCT((SETUP!$B$21:$B110=SETUP!$B110)*(SETUP!$C$21:$C110&lt;&gt;"")))</f>
        <v/>
      </c>
      <c r="E91">
        <f>IF('Job Catalog'!$C99="","",'Job Catalog'!$I99)</f>
        <v/>
      </c>
      <c r="F91">
        <f>IF('Job Catalog'!$C99="",0,IF(AND(OR('Job Matrix'!$C$4="All",'Job Catalog'!$D99='Job Matrix'!$C$4),OR('Job Matrix'!$C$5="All",'Job Catalog'!$F99='Job Matrix'!$C$5)),1,0))</f>
        <v/>
      </c>
      <c r="G91">
        <f>IF($F91=0,"",COUNTIFS($E$2:$E91,$E91,$F$2:$F91,1))</f>
        <v/>
      </c>
      <c r="H91">
        <f>IF($G91="","",$E91&amp;"#"&amp;$G91)</f>
        <v/>
      </c>
      <c r="I91">
        <f>IF('Job Catalog'!$C99="","",'Job Catalog'!$C99)</f>
        <v/>
      </c>
      <c r="K91">
        <f>IF('Job Catalog'!$C99="","",MAX($K$1:K90)+1)</f>
        <v/>
      </c>
      <c r="L91">
        <f>IFERROR(INDEX('Job Catalog'!$B$10:$B$509,MATCH(ROW()-1,$K$2:$K$501,0)),"")</f>
        <v/>
      </c>
      <c r="N91">
        <f>IFERROR(INDEX($I$2:$I$501,MATCH($A91&amp;"#"&amp;1,$H$2:$H$501,0)),"")</f>
        <v/>
      </c>
      <c r="O91">
        <f>IFERROR(INDEX($I$2:$I$501,MATCH($A91&amp;"#"&amp;2,$H$2:$H$501,0)),"")</f>
        <v/>
      </c>
      <c r="P91">
        <f>IFERROR(INDEX($I$2:$I$501,MATCH($A91&amp;"#"&amp;3,$H$2:$H$501,0)),"")</f>
        <v/>
      </c>
      <c r="Q91">
        <f>IFERROR(INDEX($I$2:$I$501,MATCH($A91&amp;"#"&amp;4,$H$2:$H$501,0)),"")</f>
        <v/>
      </c>
      <c r="R91">
        <f>IFERROR(INDEX($I$2:$I$501,MATCH($A91&amp;"#"&amp;5,$H$2:$H$501,0)),"")</f>
        <v/>
      </c>
      <c r="S91">
        <f>IFERROR(INDEX($I$2:$I$501,MATCH($A91&amp;"#"&amp;6,$H$2:$H$501,0)),"")</f>
        <v/>
      </c>
      <c r="T91">
        <f>IFERROR(INDEX($I$2:$I$501,MATCH($A91&amp;"#"&amp;7,$H$2:$H$501,0)),"")</f>
        <v/>
      </c>
      <c r="U91">
        <f>IFERROR(INDEX($I$2:$I$501,MATCH($A91&amp;"#"&amp;8,$H$2:$H$501,0)),"")</f>
        <v/>
      </c>
      <c r="V91">
        <f>IF($A91="","",IF(COUNTIFS($E$2:$E$501,$A91,$F$2:$F$501,1)&gt;8," (+"&amp;(COUNTIFS($E$2:$E$501,$A91,$F$2:$F$501,1)-8)&amp;" more)",""))</f>
        <v/>
      </c>
      <c r="W91">
        <f>IF($A91="","",$AJ91&amp;$V91)</f>
        <v/>
      </c>
      <c r="X91">
        <f>SETUP!$C237</f>
        <v/>
      </c>
      <c r="Y91">
        <f>IF(SETUP!$C237="","",SETUP!$B237&amp;"#"&amp;SUMPRODUCT((SETUP!$B$148:$B237=SETUP!$B237)*(SETUP!$C$148:$C237&lt;&gt;"")))</f>
        <v/>
      </c>
      <c r="AB91">
        <f>IF(SETUP!$C236="","",SETUP!$C236)</f>
        <v/>
      </c>
      <c r="AC91">
        <f>IF($N91="","",$N91)</f>
        <v/>
      </c>
      <c r="AD91">
        <f>IF($O91="",$AC91,IF($AC91="",$O91,$AC91&amp;", "&amp;$O91))</f>
        <v/>
      </c>
      <c r="AE91">
        <f>IF($P91="",$AD91,IF($AD91="",$P91,$AD91&amp;", "&amp;$P91))</f>
        <v/>
      </c>
      <c r="AF91">
        <f>IF($Q91="",$AE91,IF($AE91="",$Q91,$AE91&amp;", "&amp;$Q91))</f>
        <v/>
      </c>
      <c r="AG91">
        <f>IF($R91="",$AF91,IF($AF91="",$R91,$AF91&amp;", "&amp;$R91))</f>
        <v/>
      </c>
      <c r="AH91">
        <f>IF($S91="",$AG91,IF($AG91="",$S91,$AG91&amp;", "&amp;$S91))</f>
        <v/>
      </c>
      <c r="AI91">
        <f>IF($T91="",$AH91,IF($AH91="",$T91,$AH91&amp;", "&amp;$T91))</f>
        <v/>
      </c>
      <c r="AJ91">
        <f>IF($U91="",$AI91,IF($AI91="",$U91,$AI91&amp;", "&amp;$U91))</f>
        <v/>
      </c>
    </row>
    <row r="92">
      <c r="A92">
        <f>SETUP!$C111</f>
        <v/>
      </c>
      <c r="B92">
        <f>IF(SETUP!$C111="","",SETUP!$B111&amp;"|"&amp;SETUP!$E111)</f>
        <v/>
      </c>
      <c r="C92">
        <f>IF(SETUP!$C111="","",SETUP!$B111&amp;"#"&amp;SUMPRODUCT((SETUP!$B$21:$B111=SETUP!$B111)*(SETUP!$C$21:$C111&lt;&gt;"")))</f>
        <v/>
      </c>
      <c r="E92">
        <f>IF('Job Catalog'!$C100="","",'Job Catalog'!$I100)</f>
        <v/>
      </c>
      <c r="F92">
        <f>IF('Job Catalog'!$C100="",0,IF(AND(OR('Job Matrix'!$C$4="All",'Job Catalog'!$D100='Job Matrix'!$C$4),OR('Job Matrix'!$C$5="All",'Job Catalog'!$F100='Job Matrix'!$C$5)),1,0))</f>
        <v/>
      </c>
      <c r="G92">
        <f>IF($F92=0,"",COUNTIFS($E$2:$E92,$E92,$F$2:$F92,1))</f>
        <v/>
      </c>
      <c r="H92">
        <f>IF($G92="","",$E92&amp;"#"&amp;$G92)</f>
        <v/>
      </c>
      <c r="I92">
        <f>IF('Job Catalog'!$C100="","",'Job Catalog'!$C100)</f>
        <v/>
      </c>
      <c r="K92">
        <f>IF('Job Catalog'!$C100="","",MAX($K$1:K91)+1)</f>
        <v/>
      </c>
      <c r="L92">
        <f>IFERROR(INDEX('Job Catalog'!$B$10:$B$509,MATCH(ROW()-1,$K$2:$K$501,0)),"")</f>
        <v/>
      </c>
      <c r="N92">
        <f>IFERROR(INDEX($I$2:$I$501,MATCH($A92&amp;"#"&amp;1,$H$2:$H$501,0)),"")</f>
        <v/>
      </c>
      <c r="O92">
        <f>IFERROR(INDEX($I$2:$I$501,MATCH($A92&amp;"#"&amp;2,$H$2:$H$501,0)),"")</f>
        <v/>
      </c>
      <c r="P92">
        <f>IFERROR(INDEX($I$2:$I$501,MATCH($A92&amp;"#"&amp;3,$H$2:$H$501,0)),"")</f>
        <v/>
      </c>
      <c r="Q92">
        <f>IFERROR(INDEX($I$2:$I$501,MATCH($A92&amp;"#"&amp;4,$H$2:$H$501,0)),"")</f>
        <v/>
      </c>
      <c r="R92">
        <f>IFERROR(INDEX($I$2:$I$501,MATCH($A92&amp;"#"&amp;5,$H$2:$H$501,0)),"")</f>
        <v/>
      </c>
      <c r="S92">
        <f>IFERROR(INDEX($I$2:$I$501,MATCH($A92&amp;"#"&amp;6,$H$2:$H$501,0)),"")</f>
        <v/>
      </c>
      <c r="T92">
        <f>IFERROR(INDEX($I$2:$I$501,MATCH($A92&amp;"#"&amp;7,$H$2:$H$501,0)),"")</f>
        <v/>
      </c>
      <c r="U92">
        <f>IFERROR(INDEX($I$2:$I$501,MATCH($A92&amp;"#"&amp;8,$H$2:$H$501,0)),"")</f>
        <v/>
      </c>
      <c r="V92">
        <f>IF($A92="","",IF(COUNTIFS($E$2:$E$501,$A92,$F$2:$F$501,1)&gt;8," (+"&amp;(COUNTIFS($E$2:$E$501,$A92,$F$2:$F$501,1)-8)&amp;" more)",""))</f>
        <v/>
      </c>
      <c r="W92">
        <f>IF($A92="","",$AJ92&amp;$V92)</f>
        <v/>
      </c>
      <c r="X92">
        <f>SETUP!$C238</f>
        <v/>
      </c>
      <c r="Y92">
        <f>IF(SETUP!$C238="","",SETUP!$B238&amp;"#"&amp;SUMPRODUCT((SETUP!$B$148:$B238=SETUP!$B238)*(SETUP!$C$148:$C238&lt;&gt;"")))</f>
        <v/>
      </c>
      <c r="AB92">
        <f>IF(SETUP!$C237="","",SETUP!$C237)</f>
        <v/>
      </c>
      <c r="AC92">
        <f>IF($N92="","",$N92)</f>
        <v/>
      </c>
      <c r="AD92">
        <f>IF($O92="",$AC92,IF($AC92="",$O92,$AC92&amp;", "&amp;$O92))</f>
        <v/>
      </c>
      <c r="AE92">
        <f>IF($P92="",$AD92,IF($AD92="",$P92,$AD92&amp;", "&amp;$P92))</f>
        <v/>
      </c>
      <c r="AF92">
        <f>IF($Q92="",$AE92,IF($AE92="",$Q92,$AE92&amp;", "&amp;$Q92))</f>
        <v/>
      </c>
      <c r="AG92">
        <f>IF($R92="",$AF92,IF($AF92="",$R92,$AF92&amp;", "&amp;$R92))</f>
        <v/>
      </c>
      <c r="AH92">
        <f>IF($S92="",$AG92,IF($AG92="",$S92,$AG92&amp;", "&amp;$S92))</f>
        <v/>
      </c>
      <c r="AI92">
        <f>IF($T92="",$AH92,IF($AH92="",$T92,$AH92&amp;", "&amp;$T92))</f>
        <v/>
      </c>
      <c r="AJ92">
        <f>IF($U92="",$AI92,IF($AI92="",$U92,$AI92&amp;", "&amp;$U92))</f>
        <v/>
      </c>
    </row>
    <row r="93">
      <c r="A93">
        <f>SETUP!$C112</f>
        <v/>
      </c>
      <c r="B93">
        <f>IF(SETUP!$C112="","",SETUP!$B112&amp;"|"&amp;SETUP!$E112)</f>
        <v/>
      </c>
      <c r="C93">
        <f>IF(SETUP!$C112="","",SETUP!$B112&amp;"#"&amp;SUMPRODUCT((SETUP!$B$21:$B112=SETUP!$B112)*(SETUP!$C$21:$C112&lt;&gt;"")))</f>
        <v/>
      </c>
      <c r="E93">
        <f>IF('Job Catalog'!$C101="","",'Job Catalog'!$I101)</f>
        <v/>
      </c>
      <c r="F93">
        <f>IF('Job Catalog'!$C101="",0,IF(AND(OR('Job Matrix'!$C$4="All",'Job Catalog'!$D101='Job Matrix'!$C$4),OR('Job Matrix'!$C$5="All",'Job Catalog'!$F101='Job Matrix'!$C$5)),1,0))</f>
        <v/>
      </c>
      <c r="G93">
        <f>IF($F93=0,"",COUNTIFS($E$2:$E93,$E93,$F$2:$F93,1))</f>
        <v/>
      </c>
      <c r="H93">
        <f>IF($G93="","",$E93&amp;"#"&amp;$G93)</f>
        <v/>
      </c>
      <c r="I93">
        <f>IF('Job Catalog'!$C101="","",'Job Catalog'!$C101)</f>
        <v/>
      </c>
      <c r="K93">
        <f>IF('Job Catalog'!$C101="","",MAX($K$1:K92)+1)</f>
        <v/>
      </c>
      <c r="L93">
        <f>IFERROR(INDEX('Job Catalog'!$B$10:$B$509,MATCH(ROW()-1,$K$2:$K$501,0)),"")</f>
        <v/>
      </c>
      <c r="N93">
        <f>IFERROR(INDEX($I$2:$I$501,MATCH($A93&amp;"#"&amp;1,$H$2:$H$501,0)),"")</f>
        <v/>
      </c>
      <c r="O93">
        <f>IFERROR(INDEX($I$2:$I$501,MATCH($A93&amp;"#"&amp;2,$H$2:$H$501,0)),"")</f>
        <v/>
      </c>
      <c r="P93">
        <f>IFERROR(INDEX($I$2:$I$501,MATCH($A93&amp;"#"&amp;3,$H$2:$H$501,0)),"")</f>
        <v/>
      </c>
      <c r="Q93">
        <f>IFERROR(INDEX($I$2:$I$501,MATCH($A93&amp;"#"&amp;4,$H$2:$H$501,0)),"")</f>
        <v/>
      </c>
      <c r="R93">
        <f>IFERROR(INDEX($I$2:$I$501,MATCH($A93&amp;"#"&amp;5,$H$2:$H$501,0)),"")</f>
        <v/>
      </c>
      <c r="S93">
        <f>IFERROR(INDEX($I$2:$I$501,MATCH($A93&amp;"#"&amp;6,$H$2:$H$501,0)),"")</f>
        <v/>
      </c>
      <c r="T93">
        <f>IFERROR(INDEX($I$2:$I$501,MATCH($A93&amp;"#"&amp;7,$H$2:$H$501,0)),"")</f>
        <v/>
      </c>
      <c r="U93">
        <f>IFERROR(INDEX($I$2:$I$501,MATCH($A93&amp;"#"&amp;8,$H$2:$H$501,0)),"")</f>
        <v/>
      </c>
      <c r="V93">
        <f>IF($A93="","",IF(COUNTIFS($E$2:$E$501,$A93,$F$2:$F$501,1)&gt;8," (+"&amp;(COUNTIFS($E$2:$E$501,$A93,$F$2:$F$501,1)-8)&amp;" more)",""))</f>
        <v/>
      </c>
      <c r="W93">
        <f>IF($A93="","",$AJ93&amp;$V93)</f>
        <v/>
      </c>
      <c r="X93">
        <f>SETUP!$C239</f>
        <v/>
      </c>
      <c r="Y93">
        <f>IF(SETUP!$C239="","",SETUP!$B239&amp;"#"&amp;SUMPRODUCT((SETUP!$B$148:$B239=SETUP!$B239)*(SETUP!$C$148:$C239&lt;&gt;"")))</f>
        <v/>
      </c>
      <c r="AB93">
        <f>IF(SETUP!$C238="","",SETUP!$C238)</f>
        <v/>
      </c>
      <c r="AC93">
        <f>IF($N93="","",$N93)</f>
        <v/>
      </c>
      <c r="AD93">
        <f>IF($O93="",$AC93,IF($AC93="",$O93,$AC93&amp;", "&amp;$O93))</f>
        <v/>
      </c>
      <c r="AE93">
        <f>IF($P93="",$AD93,IF($AD93="",$P93,$AD93&amp;", "&amp;$P93))</f>
        <v/>
      </c>
      <c r="AF93">
        <f>IF($Q93="",$AE93,IF($AE93="",$Q93,$AE93&amp;", "&amp;$Q93))</f>
        <v/>
      </c>
      <c r="AG93">
        <f>IF($R93="",$AF93,IF($AF93="",$R93,$AF93&amp;", "&amp;$R93))</f>
        <v/>
      </c>
      <c r="AH93">
        <f>IF($S93="",$AG93,IF($AG93="",$S93,$AG93&amp;", "&amp;$S93))</f>
        <v/>
      </c>
      <c r="AI93">
        <f>IF($T93="",$AH93,IF($AH93="",$T93,$AH93&amp;", "&amp;$T93))</f>
        <v/>
      </c>
      <c r="AJ93">
        <f>IF($U93="",$AI93,IF($AI93="",$U93,$AI93&amp;", "&amp;$U93))</f>
        <v/>
      </c>
    </row>
    <row r="94">
      <c r="A94">
        <f>SETUP!$C113</f>
        <v/>
      </c>
      <c r="B94">
        <f>IF(SETUP!$C113="","",SETUP!$B113&amp;"|"&amp;SETUP!$E113)</f>
        <v/>
      </c>
      <c r="C94">
        <f>IF(SETUP!$C113="","",SETUP!$B113&amp;"#"&amp;SUMPRODUCT((SETUP!$B$21:$B113=SETUP!$B113)*(SETUP!$C$21:$C113&lt;&gt;"")))</f>
        <v/>
      </c>
      <c r="E94">
        <f>IF('Job Catalog'!$C102="","",'Job Catalog'!$I102)</f>
        <v/>
      </c>
      <c r="F94">
        <f>IF('Job Catalog'!$C102="",0,IF(AND(OR('Job Matrix'!$C$4="All",'Job Catalog'!$D102='Job Matrix'!$C$4),OR('Job Matrix'!$C$5="All",'Job Catalog'!$F102='Job Matrix'!$C$5)),1,0))</f>
        <v/>
      </c>
      <c r="G94">
        <f>IF($F94=0,"",COUNTIFS($E$2:$E94,$E94,$F$2:$F94,1))</f>
        <v/>
      </c>
      <c r="H94">
        <f>IF($G94="","",$E94&amp;"#"&amp;$G94)</f>
        <v/>
      </c>
      <c r="I94">
        <f>IF('Job Catalog'!$C102="","",'Job Catalog'!$C102)</f>
        <v/>
      </c>
      <c r="K94">
        <f>IF('Job Catalog'!$C102="","",MAX($K$1:K93)+1)</f>
        <v/>
      </c>
      <c r="L94">
        <f>IFERROR(INDEX('Job Catalog'!$B$10:$B$509,MATCH(ROW()-1,$K$2:$K$501,0)),"")</f>
        <v/>
      </c>
      <c r="N94">
        <f>IFERROR(INDEX($I$2:$I$501,MATCH($A94&amp;"#"&amp;1,$H$2:$H$501,0)),"")</f>
        <v/>
      </c>
      <c r="O94">
        <f>IFERROR(INDEX($I$2:$I$501,MATCH($A94&amp;"#"&amp;2,$H$2:$H$501,0)),"")</f>
        <v/>
      </c>
      <c r="P94">
        <f>IFERROR(INDEX($I$2:$I$501,MATCH($A94&amp;"#"&amp;3,$H$2:$H$501,0)),"")</f>
        <v/>
      </c>
      <c r="Q94">
        <f>IFERROR(INDEX($I$2:$I$501,MATCH($A94&amp;"#"&amp;4,$H$2:$H$501,0)),"")</f>
        <v/>
      </c>
      <c r="R94">
        <f>IFERROR(INDEX($I$2:$I$501,MATCH($A94&amp;"#"&amp;5,$H$2:$H$501,0)),"")</f>
        <v/>
      </c>
      <c r="S94">
        <f>IFERROR(INDEX($I$2:$I$501,MATCH($A94&amp;"#"&amp;6,$H$2:$H$501,0)),"")</f>
        <v/>
      </c>
      <c r="T94">
        <f>IFERROR(INDEX($I$2:$I$501,MATCH($A94&amp;"#"&amp;7,$H$2:$H$501,0)),"")</f>
        <v/>
      </c>
      <c r="U94">
        <f>IFERROR(INDEX($I$2:$I$501,MATCH($A94&amp;"#"&amp;8,$H$2:$H$501,0)),"")</f>
        <v/>
      </c>
      <c r="V94">
        <f>IF($A94="","",IF(COUNTIFS($E$2:$E$501,$A94,$F$2:$F$501,1)&gt;8," (+"&amp;(COUNTIFS($E$2:$E$501,$A94,$F$2:$F$501,1)-8)&amp;" more)",""))</f>
        <v/>
      </c>
      <c r="W94">
        <f>IF($A94="","",$AJ94&amp;$V94)</f>
        <v/>
      </c>
      <c r="X94">
        <f>SETUP!$C240</f>
        <v/>
      </c>
      <c r="Y94">
        <f>IF(SETUP!$C240="","",SETUP!$B240&amp;"#"&amp;SUMPRODUCT((SETUP!$B$148:$B240=SETUP!$B240)*(SETUP!$C$148:$C240&lt;&gt;"")))</f>
        <v/>
      </c>
      <c r="AB94">
        <f>IF(SETUP!$C239="","",SETUP!$C239)</f>
        <v/>
      </c>
      <c r="AC94">
        <f>IF($N94="","",$N94)</f>
        <v/>
      </c>
      <c r="AD94">
        <f>IF($O94="",$AC94,IF($AC94="",$O94,$AC94&amp;", "&amp;$O94))</f>
        <v/>
      </c>
      <c r="AE94">
        <f>IF($P94="",$AD94,IF($AD94="",$P94,$AD94&amp;", "&amp;$P94))</f>
        <v/>
      </c>
      <c r="AF94">
        <f>IF($Q94="",$AE94,IF($AE94="",$Q94,$AE94&amp;", "&amp;$Q94))</f>
        <v/>
      </c>
      <c r="AG94">
        <f>IF($R94="",$AF94,IF($AF94="",$R94,$AF94&amp;", "&amp;$R94))</f>
        <v/>
      </c>
      <c r="AH94">
        <f>IF($S94="",$AG94,IF($AG94="",$S94,$AG94&amp;", "&amp;$S94))</f>
        <v/>
      </c>
      <c r="AI94">
        <f>IF($T94="",$AH94,IF($AH94="",$T94,$AH94&amp;", "&amp;$T94))</f>
        <v/>
      </c>
      <c r="AJ94">
        <f>IF($U94="",$AI94,IF($AI94="",$U94,$AI94&amp;", "&amp;$U94))</f>
        <v/>
      </c>
    </row>
    <row r="95">
      <c r="A95">
        <f>SETUP!$C114</f>
        <v/>
      </c>
      <c r="B95">
        <f>IF(SETUP!$C114="","",SETUP!$B114&amp;"|"&amp;SETUP!$E114)</f>
        <v/>
      </c>
      <c r="C95">
        <f>IF(SETUP!$C114="","",SETUP!$B114&amp;"#"&amp;SUMPRODUCT((SETUP!$B$21:$B114=SETUP!$B114)*(SETUP!$C$21:$C114&lt;&gt;"")))</f>
        <v/>
      </c>
      <c r="E95">
        <f>IF('Job Catalog'!$C103="","",'Job Catalog'!$I103)</f>
        <v/>
      </c>
      <c r="F95">
        <f>IF('Job Catalog'!$C103="",0,IF(AND(OR('Job Matrix'!$C$4="All",'Job Catalog'!$D103='Job Matrix'!$C$4),OR('Job Matrix'!$C$5="All",'Job Catalog'!$F103='Job Matrix'!$C$5)),1,0))</f>
        <v/>
      </c>
      <c r="G95">
        <f>IF($F95=0,"",COUNTIFS($E$2:$E95,$E95,$F$2:$F95,1))</f>
        <v/>
      </c>
      <c r="H95">
        <f>IF($G95="","",$E95&amp;"#"&amp;$G95)</f>
        <v/>
      </c>
      <c r="I95">
        <f>IF('Job Catalog'!$C103="","",'Job Catalog'!$C103)</f>
        <v/>
      </c>
      <c r="K95">
        <f>IF('Job Catalog'!$C103="","",MAX($K$1:K94)+1)</f>
        <v/>
      </c>
      <c r="L95">
        <f>IFERROR(INDEX('Job Catalog'!$B$10:$B$509,MATCH(ROW()-1,$K$2:$K$501,0)),"")</f>
        <v/>
      </c>
      <c r="N95">
        <f>IFERROR(INDEX($I$2:$I$501,MATCH($A95&amp;"#"&amp;1,$H$2:$H$501,0)),"")</f>
        <v/>
      </c>
      <c r="O95">
        <f>IFERROR(INDEX($I$2:$I$501,MATCH($A95&amp;"#"&amp;2,$H$2:$H$501,0)),"")</f>
        <v/>
      </c>
      <c r="P95">
        <f>IFERROR(INDEX($I$2:$I$501,MATCH($A95&amp;"#"&amp;3,$H$2:$H$501,0)),"")</f>
        <v/>
      </c>
      <c r="Q95">
        <f>IFERROR(INDEX($I$2:$I$501,MATCH($A95&amp;"#"&amp;4,$H$2:$H$501,0)),"")</f>
        <v/>
      </c>
      <c r="R95">
        <f>IFERROR(INDEX($I$2:$I$501,MATCH($A95&amp;"#"&amp;5,$H$2:$H$501,0)),"")</f>
        <v/>
      </c>
      <c r="S95">
        <f>IFERROR(INDEX($I$2:$I$501,MATCH($A95&amp;"#"&amp;6,$H$2:$H$501,0)),"")</f>
        <v/>
      </c>
      <c r="T95">
        <f>IFERROR(INDEX($I$2:$I$501,MATCH($A95&amp;"#"&amp;7,$H$2:$H$501,0)),"")</f>
        <v/>
      </c>
      <c r="U95">
        <f>IFERROR(INDEX($I$2:$I$501,MATCH($A95&amp;"#"&amp;8,$H$2:$H$501,0)),"")</f>
        <v/>
      </c>
      <c r="V95">
        <f>IF($A95="","",IF(COUNTIFS($E$2:$E$501,$A95,$F$2:$F$501,1)&gt;8," (+"&amp;(COUNTIFS($E$2:$E$501,$A95,$F$2:$F$501,1)-8)&amp;" more)",""))</f>
        <v/>
      </c>
      <c r="W95">
        <f>IF($A95="","",$AJ95&amp;$V95)</f>
        <v/>
      </c>
      <c r="X95">
        <f>SETUP!$C241</f>
        <v/>
      </c>
      <c r="Y95">
        <f>IF(SETUP!$C241="","",SETUP!$B241&amp;"#"&amp;SUMPRODUCT((SETUP!$B$148:$B241=SETUP!$B241)*(SETUP!$C$148:$C241&lt;&gt;"")))</f>
        <v/>
      </c>
      <c r="AB95">
        <f>IF(SETUP!$C240="","",SETUP!$C240)</f>
        <v/>
      </c>
      <c r="AC95">
        <f>IF($N95="","",$N95)</f>
        <v/>
      </c>
      <c r="AD95">
        <f>IF($O95="",$AC95,IF($AC95="",$O95,$AC95&amp;", "&amp;$O95))</f>
        <v/>
      </c>
      <c r="AE95">
        <f>IF($P95="",$AD95,IF($AD95="",$P95,$AD95&amp;", "&amp;$P95))</f>
        <v/>
      </c>
      <c r="AF95">
        <f>IF($Q95="",$AE95,IF($AE95="",$Q95,$AE95&amp;", "&amp;$Q95))</f>
        <v/>
      </c>
      <c r="AG95">
        <f>IF($R95="",$AF95,IF($AF95="",$R95,$AF95&amp;", "&amp;$R95))</f>
        <v/>
      </c>
      <c r="AH95">
        <f>IF($S95="",$AG95,IF($AG95="",$S95,$AG95&amp;", "&amp;$S95))</f>
        <v/>
      </c>
      <c r="AI95">
        <f>IF($T95="",$AH95,IF($AH95="",$T95,$AH95&amp;", "&amp;$T95))</f>
        <v/>
      </c>
      <c r="AJ95">
        <f>IF($U95="",$AI95,IF($AI95="",$U95,$AI95&amp;", "&amp;$U95))</f>
        <v/>
      </c>
    </row>
    <row r="96">
      <c r="A96">
        <f>SETUP!$C115</f>
        <v/>
      </c>
      <c r="B96">
        <f>IF(SETUP!$C115="","",SETUP!$B115&amp;"|"&amp;SETUP!$E115)</f>
        <v/>
      </c>
      <c r="C96">
        <f>IF(SETUP!$C115="","",SETUP!$B115&amp;"#"&amp;SUMPRODUCT((SETUP!$B$21:$B115=SETUP!$B115)*(SETUP!$C$21:$C115&lt;&gt;"")))</f>
        <v/>
      </c>
      <c r="E96">
        <f>IF('Job Catalog'!$C104="","",'Job Catalog'!$I104)</f>
        <v/>
      </c>
      <c r="F96">
        <f>IF('Job Catalog'!$C104="",0,IF(AND(OR('Job Matrix'!$C$4="All",'Job Catalog'!$D104='Job Matrix'!$C$4),OR('Job Matrix'!$C$5="All",'Job Catalog'!$F104='Job Matrix'!$C$5)),1,0))</f>
        <v/>
      </c>
      <c r="G96">
        <f>IF($F96=0,"",COUNTIFS($E$2:$E96,$E96,$F$2:$F96,1))</f>
        <v/>
      </c>
      <c r="H96">
        <f>IF($G96="","",$E96&amp;"#"&amp;$G96)</f>
        <v/>
      </c>
      <c r="I96">
        <f>IF('Job Catalog'!$C104="","",'Job Catalog'!$C104)</f>
        <v/>
      </c>
      <c r="K96">
        <f>IF('Job Catalog'!$C104="","",MAX($K$1:K95)+1)</f>
        <v/>
      </c>
      <c r="L96">
        <f>IFERROR(INDEX('Job Catalog'!$B$10:$B$509,MATCH(ROW()-1,$K$2:$K$501,0)),"")</f>
        <v/>
      </c>
      <c r="N96">
        <f>IFERROR(INDEX($I$2:$I$501,MATCH($A96&amp;"#"&amp;1,$H$2:$H$501,0)),"")</f>
        <v/>
      </c>
      <c r="O96">
        <f>IFERROR(INDEX($I$2:$I$501,MATCH($A96&amp;"#"&amp;2,$H$2:$H$501,0)),"")</f>
        <v/>
      </c>
      <c r="P96">
        <f>IFERROR(INDEX($I$2:$I$501,MATCH($A96&amp;"#"&amp;3,$H$2:$H$501,0)),"")</f>
        <v/>
      </c>
      <c r="Q96">
        <f>IFERROR(INDEX($I$2:$I$501,MATCH($A96&amp;"#"&amp;4,$H$2:$H$501,0)),"")</f>
        <v/>
      </c>
      <c r="R96">
        <f>IFERROR(INDEX($I$2:$I$501,MATCH($A96&amp;"#"&amp;5,$H$2:$H$501,0)),"")</f>
        <v/>
      </c>
      <c r="S96">
        <f>IFERROR(INDEX($I$2:$I$501,MATCH($A96&amp;"#"&amp;6,$H$2:$H$501,0)),"")</f>
        <v/>
      </c>
      <c r="T96">
        <f>IFERROR(INDEX($I$2:$I$501,MATCH($A96&amp;"#"&amp;7,$H$2:$H$501,0)),"")</f>
        <v/>
      </c>
      <c r="U96">
        <f>IFERROR(INDEX($I$2:$I$501,MATCH($A96&amp;"#"&amp;8,$H$2:$H$501,0)),"")</f>
        <v/>
      </c>
      <c r="V96">
        <f>IF($A96="","",IF(COUNTIFS($E$2:$E$501,$A96,$F$2:$F$501,1)&gt;8," (+"&amp;(COUNTIFS($E$2:$E$501,$A96,$F$2:$F$501,1)-8)&amp;" more)",""))</f>
        <v/>
      </c>
      <c r="W96">
        <f>IF($A96="","",$AJ96&amp;$V96)</f>
        <v/>
      </c>
      <c r="X96">
        <f>SETUP!$C242</f>
        <v/>
      </c>
      <c r="Y96">
        <f>IF(SETUP!$C242="","",SETUP!$B242&amp;"#"&amp;SUMPRODUCT((SETUP!$B$148:$B242=SETUP!$B242)*(SETUP!$C$148:$C242&lt;&gt;"")))</f>
        <v/>
      </c>
      <c r="AB96">
        <f>IF(SETUP!$C241="","",SETUP!$C241)</f>
        <v/>
      </c>
      <c r="AC96">
        <f>IF($N96="","",$N96)</f>
        <v/>
      </c>
      <c r="AD96">
        <f>IF($O96="",$AC96,IF($AC96="",$O96,$AC96&amp;", "&amp;$O96))</f>
        <v/>
      </c>
      <c r="AE96">
        <f>IF($P96="",$AD96,IF($AD96="",$P96,$AD96&amp;", "&amp;$P96))</f>
        <v/>
      </c>
      <c r="AF96">
        <f>IF($Q96="",$AE96,IF($AE96="",$Q96,$AE96&amp;", "&amp;$Q96))</f>
        <v/>
      </c>
      <c r="AG96">
        <f>IF($R96="",$AF96,IF($AF96="",$R96,$AF96&amp;", "&amp;$R96))</f>
        <v/>
      </c>
      <c r="AH96">
        <f>IF($S96="",$AG96,IF($AG96="",$S96,$AG96&amp;", "&amp;$S96))</f>
        <v/>
      </c>
      <c r="AI96">
        <f>IF($T96="",$AH96,IF($AH96="",$T96,$AH96&amp;", "&amp;$T96))</f>
        <v/>
      </c>
      <c r="AJ96">
        <f>IF($U96="",$AI96,IF($AI96="",$U96,$AI96&amp;", "&amp;$U96))</f>
        <v/>
      </c>
    </row>
    <row r="97">
      <c r="A97">
        <f>SETUP!$C116</f>
        <v/>
      </c>
      <c r="B97">
        <f>IF(SETUP!$C116="","",SETUP!$B116&amp;"|"&amp;SETUP!$E116)</f>
        <v/>
      </c>
      <c r="C97">
        <f>IF(SETUP!$C116="","",SETUP!$B116&amp;"#"&amp;SUMPRODUCT((SETUP!$B$21:$B116=SETUP!$B116)*(SETUP!$C$21:$C116&lt;&gt;"")))</f>
        <v/>
      </c>
      <c r="E97">
        <f>IF('Job Catalog'!$C105="","",'Job Catalog'!$I105)</f>
        <v/>
      </c>
      <c r="F97">
        <f>IF('Job Catalog'!$C105="",0,IF(AND(OR('Job Matrix'!$C$4="All",'Job Catalog'!$D105='Job Matrix'!$C$4),OR('Job Matrix'!$C$5="All",'Job Catalog'!$F105='Job Matrix'!$C$5)),1,0))</f>
        <v/>
      </c>
      <c r="G97">
        <f>IF($F97=0,"",COUNTIFS($E$2:$E97,$E97,$F$2:$F97,1))</f>
        <v/>
      </c>
      <c r="H97">
        <f>IF($G97="","",$E97&amp;"#"&amp;$G97)</f>
        <v/>
      </c>
      <c r="I97">
        <f>IF('Job Catalog'!$C105="","",'Job Catalog'!$C105)</f>
        <v/>
      </c>
      <c r="K97">
        <f>IF('Job Catalog'!$C105="","",MAX($K$1:K96)+1)</f>
        <v/>
      </c>
      <c r="L97">
        <f>IFERROR(INDEX('Job Catalog'!$B$10:$B$509,MATCH(ROW()-1,$K$2:$K$501,0)),"")</f>
        <v/>
      </c>
      <c r="N97">
        <f>IFERROR(INDEX($I$2:$I$501,MATCH($A97&amp;"#"&amp;1,$H$2:$H$501,0)),"")</f>
        <v/>
      </c>
      <c r="O97">
        <f>IFERROR(INDEX($I$2:$I$501,MATCH($A97&amp;"#"&amp;2,$H$2:$H$501,0)),"")</f>
        <v/>
      </c>
      <c r="P97">
        <f>IFERROR(INDEX($I$2:$I$501,MATCH($A97&amp;"#"&amp;3,$H$2:$H$501,0)),"")</f>
        <v/>
      </c>
      <c r="Q97">
        <f>IFERROR(INDEX($I$2:$I$501,MATCH($A97&amp;"#"&amp;4,$H$2:$H$501,0)),"")</f>
        <v/>
      </c>
      <c r="R97">
        <f>IFERROR(INDEX($I$2:$I$501,MATCH($A97&amp;"#"&amp;5,$H$2:$H$501,0)),"")</f>
        <v/>
      </c>
      <c r="S97">
        <f>IFERROR(INDEX($I$2:$I$501,MATCH($A97&amp;"#"&amp;6,$H$2:$H$501,0)),"")</f>
        <v/>
      </c>
      <c r="T97">
        <f>IFERROR(INDEX($I$2:$I$501,MATCH($A97&amp;"#"&amp;7,$H$2:$H$501,0)),"")</f>
        <v/>
      </c>
      <c r="U97">
        <f>IFERROR(INDEX($I$2:$I$501,MATCH($A97&amp;"#"&amp;8,$H$2:$H$501,0)),"")</f>
        <v/>
      </c>
      <c r="V97">
        <f>IF($A97="","",IF(COUNTIFS($E$2:$E$501,$A97,$F$2:$F$501,1)&gt;8," (+"&amp;(COUNTIFS($E$2:$E$501,$A97,$F$2:$F$501,1)-8)&amp;" more)",""))</f>
        <v/>
      </c>
      <c r="W97">
        <f>IF($A97="","",$AJ97&amp;$V97)</f>
        <v/>
      </c>
      <c r="X97">
        <f>SETUP!$C243</f>
        <v/>
      </c>
      <c r="Y97">
        <f>IF(SETUP!$C243="","",SETUP!$B243&amp;"#"&amp;SUMPRODUCT((SETUP!$B$148:$B243=SETUP!$B243)*(SETUP!$C$148:$C243&lt;&gt;"")))</f>
        <v/>
      </c>
      <c r="AB97">
        <f>IF(SETUP!$C242="","",SETUP!$C242)</f>
        <v/>
      </c>
      <c r="AC97">
        <f>IF($N97="","",$N97)</f>
        <v/>
      </c>
      <c r="AD97">
        <f>IF($O97="",$AC97,IF($AC97="",$O97,$AC97&amp;", "&amp;$O97))</f>
        <v/>
      </c>
      <c r="AE97">
        <f>IF($P97="",$AD97,IF($AD97="",$P97,$AD97&amp;", "&amp;$P97))</f>
        <v/>
      </c>
      <c r="AF97">
        <f>IF($Q97="",$AE97,IF($AE97="",$Q97,$AE97&amp;", "&amp;$Q97))</f>
        <v/>
      </c>
      <c r="AG97">
        <f>IF($R97="",$AF97,IF($AF97="",$R97,$AF97&amp;", "&amp;$R97))</f>
        <v/>
      </c>
      <c r="AH97">
        <f>IF($S97="",$AG97,IF($AG97="",$S97,$AG97&amp;", "&amp;$S97))</f>
        <v/>
      </c>
      <c r="AI97">
        <f>IF($T97="",$AH97,IF($AH97="",$T97,$AH97&amp;", "&amp;$T97))</f>
        <v/>
      </c>
      <c r="AJ97">
        <f>IF($U97="",$AI97,IF($AI97="",$U97,$AI97&amp;", "&amp;$U97))</f>
        <v/>
      </c>
    </row>
    <row r="98">
      <c r="E98">
        <f>IF('Job Catalog'!$C106="","",'Job Catalog'!$I106)</f>
        <v/>
      </c>
      <c r="F98">
        <f>IF('Job Catalog'!$C106="",0,IF(AND(OR('Job Matrix'!$C$4="All",'Job Catalog'!$D106='Job Matrix'!$C$4),OR('Job Matrix'!$C$5="All",'Job Catalog'!$F106='Job Matrix'!$C$5)),1,0))</f>
        <v/>
      </c>
      <c r="G98">
        <f>IF($F98=0,"",COUNTIFS($E$2:$E98,$E98,$F$2:$F98,1))</f>
        <v/>
      </c>
      <c r="H98">
        <f>IF($G98="","",$E98&amp;"#"&amp;$G98)</f>
        <v/>
      </c>
      <c r="I98">
        <f>IF('Job Catalog'!$C106="","",'Job Catalog'!$C106)</f>
        <v/>
      </c>
      <c r="K98">
        <f>IF('Job Catalog'!$C106="","",MAX($K$1:K97)+1)</f>
        <v/>
      </c>
      <c r="L98">
        <f>IFERROR(INDEX('Job Catalog'!$B$10:$B$509,MATCH(ROW()-1,$K$2:$K$501,0)),"")</f>
        <v/>
      </c>
      <c r="X98">
        <f>SETUP!$C244</f>
        <v/>
      </c>
      <c r="Y98">
        <f>IF(SETUP!$C244="","",SETUP!$B244&amp;"#"&amp;SUMPRODUCT((SETUP!$B$148:$B244=SETUP!$B244)*(SETUP!$C$148:$C244&lt;&gt;"")))</f>
        <v/>
      </c>
      <c r="AB98">
        <f>IF(SETUP!$C243="","",SETUP!$C243)</f>
        <v/>
      </c>
    </row>
    <row r="99">
      <c r="E99">
        <f>IF('Job Catalog'!$C107="","",'Job Catalog'!$I107)</f>
        <v/>
      </c>
      <c r="F99">
        <f>IF('Job Catalog'!$C107="",0,IF(AND(OR('Job Matrix'!$C$4="All",'Job Catalog'!$D107='Job Matrix'!$C$4),OR('Job Matrix'!$C$5="All",'Job Catalog'!$F107='Job Matrix'!$C$5)),1,0))</f>
        <v/>
      </c>
      <c r="G99">
        <f>IF($F99=0,"",COUNTIFS($E$2:$E99,$E99,$F$2:$F99,1))</f>
        <v/>
      </c>
      <c r="H99">
        <f>IF($G99="","",$E99&amp;"#"&amp;$G99)</f>
        <v/>
      </c>
      <c r="I99">
        <f>IF('Job Catalog'!$C107="","",'Job Catalog'!$C107)</f>
        <v/>
      </c>
      <c r="K99">
        <f>IF('Job Catalog'!$C107="","",MAX($K$1:K98)+1)</f>
        <v/>
      </c>
      <c r="L99">
        <f>IFERROR(INDEX('Job Catalog'!$B$10:$B$509,MATCH(ROW()-1,$K$2:$K$501,0)),"")</f>
        <v/>
      </c>
      <c r="X99">
        <f>SETUP!$C245</f>
        <v/>
      </c>
      <c r="Y99">
        <f>IF(SETUP!$C245="","",SETUP!$B245&amp;"#"&amp;SUMPRODUCT((SETUP!$B$148:$B245=SETUP!$B245)*(SETUP!$C$148:$C245&lt;&gt;"")))</f>
        <v/>
      </c>
      <c r="AB99">
        <f>IF(SETUP!$C244="","",SETUP!$C244)</f>
        <v/>
      </c>
    </row>
    <row r="100">
      <c r="E100">
        <f>IF('Job Catalog'!$C108="","",'Job Catalog'!$I108)</f>
        <v/>
      </c>
      <c r="F100">
        <f>IF('Job Catalog'!$C108="",0,IF(AND(OR('Job Matrix'!$C$4="All",'Job Catalog'!$D108='Job Matrix'!$C$4),OR('Job Matrix'!$C$5="All",'Job Catalog'!$F108='Job Matrix'!$C$5)),1,0))</f>
        <v/>
      </c>
      <c r="G100">
        <f>IF($F100=0,"",COUNTIFS($E$2:$E100,$E100,$F$2:$F100,1))</f>
        <v/>
      </c>
      <c r="H100">
        <f>IF($G100="","",$E100&amp;"#"&amp;$G100)</f>
        <v/>
      </c>
      <c r="I100">
        <f>IF('Job Catalog'!$C108="","",'Job Catalog'!$C108)</f>
        <v/>
      </c>
      <c r="K100">
        <f>IF('Job Catalog'!$C108="","",MAX($K$1:K99)+1)</f>
        <v/>
      </c>
      <c r="L100">
        <f>IFERROR(INDEX('Job Catalog'!$B$10:$B$509,MATCH(ROW()-1,$K$2:$K$501,0)),"")</f>
        <v/>
      </c>
      <c r="X100">
        <f>SETUP!$C246</f>
        <v/>
      </c>
      <c r="Y100">
        <f>IF(SETUP!$C246="","",SETUP!$B246&amp;"#"&amp;SUMPRODUCT((SETUP!$B$148:$B246=SETUP!$B246)*(SETUP!$C$148:$C246&lt;&gt;"")))</f>
        <v/>
      </c>
      <c r="AB100">
        <f>IF(SETUP!$C245="","",SETUP!$C245)</f>
        <v/>
      </c>
    </row>
    <row r="101">
      <c r="E101">
        <f>IF('Job Catalog'!$C109="","",'Job Catalog'!$I109)</f>
        <v/>
      </c>
      <c r="F101">
        <f>IF('Job Catalog'!$C109="",0,IF(AND(OR('Job Matrix'!$C$4="All",'Job Catalog'!$D109='Job Matrix'!$C$4),OR('Job Matrix'!$C$5="All",'Job Catalog'!$F109='Job Matrix'!$C$5)),1,0))</f>
        <v/>
      </c>
      <c r="G101">
        <f>IF($F101=0,"",COUNTIFS($E$2:$E101,$E101,$F$2:$F101,1))</f>
        <v/>
      </c>
      <c r="H101">
        <f>IF($G101="","",$E101&amp;"#"&amp;$G101)</f>
        <v/>
      </c>
      <c r="I101">
        <f>IF('Job Catalog'!$C109="","",'Job Catalog'!$C109)</f>
        <v/>
      </c>
      <c r="K101">
        <f>IF('Job Catalog'!$C109="","",MAX($K$1:K100)+1)</f>
        <v/>
      </c>
      <c r="L101">
        <f>IFERROR(INDEX('Job Catalog'!$B$10:$B$509,MATCH(ROW()-1,$K$2:$K$501,0)),"")</f>
        <v/>
      </c>
      <c r="X101">
        <f>SETUP!$C247</f>
        <v/>
      </c>
      <c r="Y101">
        <f>IF(SETUP!$C247="","",SETUP!$B247&amp;"#"&amp;SUMPRODUCT((SETUP!$B$148:$B247=SETUP!$B247)*(SETUP!$C$148:$C247&lt;&gt;"")))</f>
        <v/>
      </c>
      <c r="AB101">
        <f>IF(SETUP!$C246="","",SETUP!$C246)</f>
        <v/>
      </c>
    </row>
    <row r="102">
      <c r="E102">
        <f>IF('Job Catalog'!$C110="","",'Job Catalog'!$I110)</f>
        <v/>
      </c>
      <c r="F102">
        <f>IF('Job Catalog'!$C110="",0,IF(AND(OR('Job Matrix'!$C$4="All",'Job Catalog'!$D110='Job Matrix'!$C$4),OR('Job Matrix'!$C$5="All",'Job Catalog'!$F110='Job Matrix'!$C$5)),1,0))</f>
        <v/>
      </c>
      <c r="G102">
        <f>IF($F102=0,"",COUNTIFS($E$2:$E102,$E102,$F$2:$F102,1))</f>
        <v/>
      </c>
      <c r="H102">
        <f>IF($G102="","",$E102&amp;"#"&amp;$G102)</f>
        <v/>
      </c>
      <c r="I102">
        <f>IF('Job Catalog'!$C110="","",'Job Catalog'!$C110)</f>
        <v/>
      </c>
      <c r="K102">
        <f>IF('Job Catalog'!$C110="","",MAX($K$1:K101)+1)</f>
        <v/>
      </c>
      <c r="L102">
        <f>IFERROR(INDEX('Job Catalog'!$B$10:$B$509,MATCH(ROW()-1,$K$2:$K$501,0)),"")</f>
        <v/>
      </c>
      <c r="X102">
        <f>SETUP!$C248</f>
        <v/>
      </c>
      <c r="Y102">
        <f>IF(SETUP!$C248="","",SETUP!$B248&amp;"#"&amp;SUMPRODUCT((SETUP!$B$148:$B248=SETUP!$B248)*(SETUP!$C$148:$C248&lt;&gt;"")))</f>
        <v/>
      </c>
      <c r="AB102">
        <f>IF(SETUP!$C247="","",SETUP!$C247)</f>
        <v/>
      </c>
    </row>
    <row r="103">
      <c r="E103">
        <f>IF('Job Catalog'!$C111="","",'Job Catalog'!$I111)</f>
        <v/>
      </c>
      <c r="F103">
        <f>IF('Job Catalog'!$C111="",0,IF(AND(OR('Job Matrix'!$C$4="All",'Job Catalog'!$D111='Job Matrix'!$C$4),OR('Job Matrix'!$C$5="All",'Job Catalog'!$F111='Job Matrix'!$C$5)),1,0))</f>
        <v/>
      </c>
      <c r="G103">
        <f>IF($F103=0,"",COUNTIFS($E$2:$E103,$E103,$F$2:$F103,1))</f>
        <v/>
      </c>
      <c r="H103">
        <f>IF($G103="","",$E103&amp;"#"&amp;$G103)</f>
        <v/>
      </c>
      <c r="I103">
        <f>IF('Job Catalog'!$C111="","",'Job Catalog'!$C111)</f>
        <v/>
      </c>
      <c r="K103">
        <f>IF('Job Catalog'!$C111="","",MAX($K$1:K102)+1)</f>
        <v/>
      </c>
      <c r="L103">
        <f>IFERROR(INDEX('Job Catalog'!$B$10:$B$509,MATCH(ROW()-1,$K$2:$K$501,0)),"")</f>
        <v/>
      </c>
      <c r="X103">
        <f>SETUP!$C249</f>
        <v/>
      </c>
      <c r="Y103">
        <f>IF(SETUP!$C249="","",SETUP!$B249&amp;"#"&amp;SUMPRODUCT((SETUP!$B$148:$B249=SETUP!$B249)*(SETUP!$C$148:$C249&lt;&gt;"")))</f>
        <v/>
      </c>
      <c r="AB103">
        <f>IF(SETUP!$C248="","",SETUP!$C248)</f>
        <v/>
      </c>
    </row>
    <row r="104">
      <c r="E104">
        <f>IF('Job Catalog'!$C112="","",'Job Catalog'!$I112)</f>
        <v/>
      </c>
      <c r="F104">
        <f>IF('Job Catalog'!$C112="",0,IF(AND(OR('Job Matrix'!$C$4="All",'Job Catalog'!$D112='Job Matrix'!$C$4),OR('Job Matrix'!$C$5="All",'Job Catalog'!$F112='Job Matrix'!$C$5)),1,0))</f>
        <v/>
      </c>
      <c r="G104">
        <f>IF($F104=0,"",COUNTIFS($E$2:$E104,$E104,$F$2:$F104,1))</f>
        <v/>
      </c>
      <c r="H104">
        <f>IF($G104="","",$E104&amp;"#"&amp;$G104)</f>
        <v/>
      </c>
      <c r="I104">
        <f>IF('Job Catalog'!$C112="","",'Job Catalog'!$C112)</f>
        <v/>
      </c>
      <c r="K104">
        <f>IF('Job Catalog'!$C112="","",MAX($K$1:K103)+1)</f>
        <v/>
      </c>
      <c r="L104">
        <f>IFERROR(INDEX('Job Catalog'!$B$10:$B$509,MATCH(ROW()-1,$K$2:$K$501,0)),"")</f>
        <v/>
      </c>
      <c r="X104">
        <f>SETUP!$C250</f>
        <v/>
      </c>
      <c r="Y104">
        <f>IF(SETUP!$C250="","",SETUP!$B250&amp;"#"&amp;SUMPRODUCT((SETUP!$B$148:$B250=SETUP!$B250)*(SETUP!$C$148:$C250&lt;&gt;"")))</f>
        <v/>
      </c>
      <c r="AB104">
        <f>IF(SETUP!$C249="","",SETUP!$C249)</f>
        <v/>
      </c>
    </row>
    <row r="105">
      <c r="E105">
        <f>IF('Job Catalog'!$C113="","",'Job Catalog'!$I113)</f>
        <v/>
      </c>
      <c r="F105">
        <f>IF('Job Catalog'!$C113="",0,IF(AND(OR('Job Matrix'!$C$4="All",'Job Catalog'!$D113='Job Matrix'!$C$4),OR('Job Matrix'!$C$5="All",'Job Catalog'!$F113='Job Matrix'!$C$5)),1,0))</f>
        <v/>
      </c>
      <c r="G105">
        <f>IF($F105=0,"",COUNTIFS($E$2:$E105,$E105,$F$2:$F105,1))</f>
        <v/>
      </c>
      <c r="H105">
        <f>IF($G105="","",$E105&amp;"#"&amp;$G105)</f>
        <v/>
      </c>
      <c r="I105">
        <f>IF('Job Catalog'!$C113="","",'Job Catalog'!$C113)</f>
        <v/>
      </c>
      <c r="K105">
        <f>IF('Job Catalog'!$C113="","",MAX($K$1:K104)+1)</f>
        <v/>
      </c>
      <c r="L105">
        <f>IFERROR(INDEX('Job Catalog'!$B$10:$B$509,MATCH(ROW()-1,$K$2:$K$501,0)),"")</f>
        <v/>
      </c>
      <c r="X105">
        <f>SETUP!$C251</f>
        <v/>
      </c>
      <c r="Y105">
        <f>IF(SETUP!$C251="","",SETUP!$B251&amp;"#"&amp;SUMPRODUCT((SETUP!$B$148:$B251=SETUP!$B251)*(SETUP!$C$148:$C251&lt;&gt;"")))</f>
        <v/>
      </c>
      <c r="AB105">
        <f>IF(SETUP!$C250="","",SETUP!$C250)</f>
        <v/>
      </c>
    </row>
    <row r="106">
      <c r="E106">
        <f>IF('Job Catalog'!$C114="","",'Job Catalog'!$I114)</f>
        <v/>
      </c>
      <c r="F106">
        <f>IF('Job Catalog'!$C114="",0,IF(AND(OR('Job Matrix'!$C$4="All",'Job Catalog'!$D114='Job Matrix'!$C$4),OR('Job Matrix'!$C$5="All",'Job Catalog'!$F114='Job Matrix'!$C$5)),1,0))</f>
        <v/>
      </c>
      <c r="G106">
        <f>IF($F106=0,"",COUNTIFS($E$2:$E106,$E106,$F$2:$F106,1))</f>
        <v/>
      </c>
      <c r="H106">
        <f>IF($G106="","",$E106&amp;"#"&amp;$G106)</f>
        <v/>
      </c>
      <c r="I106">
        <f>IF('Job Catalog'!$C114="","",'Job Catalog'!$C114)</f>
        <v/>
      </c>
      <c r="K106">
        <f>IF('Job Catalog'!$C114="","",MAX($K$1:K105)+1)</f>
        <v/>
      </c>
      <c r="L106">
        <f>IFERROR(INDEX('Job Catalog'!$B$10:$B$509,MATCH(ROW()-1,$K$2:$K$501,0)),"")</f>
        <v/>
      </c>
      <c r="X106">
        <f>SETUP!$C252</f>
        <v/>
      </c>
      <c r="Y106">
        <f>IF(SETUP!$C252="","",SETUP!$B252&amp;"#"&amp;SUMPRODUCT((SETUP!$B$148:$B252=SETUP!$B252)*(SETUP!$C$148:$C252&lt;&gt;"")))</f>
        <v/>
      </c>
      <c r="AB106">
        <f>IF(SETUP!$C251="","",SETUP!$C251)</f>
        <v/>
      </c>
    </row>
    <row r="107">
      <c r="E107">
        <f>IF('Job Catalog'!$C115="","",'Job Catalog'!$I115)</f>
        <v/>
      </c>
      <c r="F107">
        <f>IF('Job Catalog'!$C115="",0,IF(AND(OR('Job Matrix'!$C$4="All",'Job Catalog'!$D115='Job Matrix'!$C$4),OR('Job Matrix'!$C$5="All",'Job Catalog'!$F115='Job Matrix'!$C$5)),1,0))</f>
        <v/>
      </c>
      <c r="G107">
        <f>IF($F107=0,"",COUNTIFS($E$2:$E107,$E107,$F$2:$F107,1))</f>
        <v/>
      </c>
      <c r="H107">
        <f>IF($G107="","",$E107&amp;"#"&amp;$G107)</f>
        <v/>
      </c>
      <c r="I107">
        <f>IF('Job Catalog'!$C115="","",'Job Catalog'!$C115)</f>
        <v/>
      </c>
      <c r="K107">
        <f>IF('Job Catalog'!$C115="","",MAX($K$1:K106)+1)</f>
        <v/>
      </c>
      <c r="L107">
        <f>IFERROR(INDEX('Job Catalog'!$B$10:$B$509,MATCH(ROW()-1,$K$2:$K$501,0)),"")</f>
        <v/>
      </c>
      <c r="X107">
        <f>SETUP!$C253</f>
        <v/>
      </c>
      <c r="Y107">
        <f>IF(SETUP!$C253="","",SETUP!$B253&amp;"#"&amp;SUMPRODUCT((SETUP!$B$148:$B253=SETUP!$B253)*(SETUP!$C$148:$C253&lt;&gt;"")))</f>
        <v/>
      </c>
      <c r="AB107">
        <f>IF(SETUP!$C252="","",SETUP!$C252)</f>
        <v/>
      </c>
    </row>
    <row r="108">
      <c r="E108">
        <f>IF('Job Catalog'!$C116="","",'Job Catalog'!$I116)</f>
        <v/>
      </c>
      <c r="F108">
        <f>IF('Job Catalog'!$C116="",0,IF(AND(OR('Job Matrix'!$C$4="All",'Job Catalog'!$D116='Job Matrix'!$C$4),OR('Job Matrix'!$C$5="All",'Job Catalog'!$F116='Job Matrix'!$C$5)),1,0))</f>
        <v/>
      </c>
      <c r="G108">
        <f>IF($F108=0,"",COUNTIFS($E$2:$E108,$E108,$F$2:$F108,1))</f>
        <v/>
      </c>
      <c r="H108">
        <f>IF($G108="","",$E108&amp;"#"&amp;$G108)</f>
        <v/>
      </c>
      <c r="I108">
        <f>IF('Job Catalog'!$C116="","",'Job Catalog'!$C116)</f>
        <v/>
      </c>
      <c r="K108">
        <f>IF('Job Catalog'!$C116="","",MAX($K$1:K107)+1)</f>
        <v/>
      </c>
      <c r="L108">
        <f>IFERROR(INDEX('Job Catalog'!$B$10:$B$509,MATCH(ROW()-1,$K$2:$K$501,0)),"")</f>
        <v/>
      </c>
      <c r="X108">
        <f>SETUP!$C254</f>
        <v/>
      </c>
      <c r="Y108">
        <f>IF(SETUP!$C254="","",SETUP!$B254&amp;"#"&amp;SUMPRODUCT((SETUP!$B$148:$B254=SETUP!$B254)*(SETUP!$C$148:$C254&lt;&gt;"")))</f>
        <v/>
      </c>
      <c r="AB108">
        <f>IF(SETUP!$C253="","",SETUP!$C253)</f>
        <v/>
      </c>
    </row>
    <row r="109">
      <c r="E109">
        <f>IF('Job Catalog'!$C117="","",'Job Catalog'!$I117)</f>
        <v/>
      </c>
      <c r="F109">
        <f>IF('Job Catalog'!$C117="",0,IF(AND(OR('Job Matrix'!$C$4="All",'Job Catalog'!$D117='Job Matrix'!$C$4),OR('Job Matrix'!$C$5="All",'Job Catalog'!$F117='Job Matrix'!$C$5)),1,0))</f>
        <v/>
      </c>
      <c r="G109">
        <f>IF($F109=0,"",COUNTIFS($E$2:$E109,$E109,$F$2:$F109,1))</f>
        <v/>
      </c>
      <c r="H109">
        <f>IF($G109="","",$E109&amp;"#"&amp;$G109)</f>
        <v/>
      </c>
      <c r="I109">
        <f>IF('Job Catalog'!$C117="","",'Job Catalog'!$C117)</f>
        <v/>
      </c>
      <c r="K109">
        <f>IF('Job Catalog'!$C117="","",MAX($K$1:K108)+1)</f>
        <v/>
      </c>
      <c r="L109">
        <f>IFERROR(INDEX('Job Catalog'!$B$10:$B$509,MATCH(ROW()-1,$K$2:$K$501,0)),"")</f>
        <v/>
      </c>
      <c r="X109">
        <f>SETUP!$C255</f>
        <v/>
      </c>
      <c r="Y109">
        <f>IF(SETUP!$C255="","",SETUP!$B255&amp;"#"&amp;SUMPRODUCT((SETUP!$B$148:$B255=SETUP!$B255)*(SETUP!$C$148:$C255&lt;&gt;"")))</f>
        <v/>
      </c>
      <c r="AB109">
        <f>IF(SETUP!$C254="","",SETUP!$C254)</f>
        <v/>
      </c>
    </row>
    <row r="110">
      <c r="E110">
        <f>IF('Job Catalog'!$C118="","",'Job Catalog'!$I118)</f>
        <v/>
      </c>
      <c r="F110">
        <f>IF('Job Catalog'!$C118="",0,IF(AND(OR('Job Matrix'!$C$4="All",'Job Catalog'!$D118='Job Matrix'!$C$4),OR('Job Matrix'!$C$5="All",'Job Catalog'!$F118='Job Matrix'!$C$5)),1,0))</f>
        <v/>
      </c>
      <c r="G110">
        <f>IF($F110=0,"",COUNTIFS($E$2:$E110,$E110,$F$2:$F110,1))</f>
        <v/>
      </c>
      <c r="H110">
        <f>IF($G110="","",$E110&amp;"#"&amp;$G110)</f>
        <v/>
      </c>
      <c r="I110">
        <f>IF('Job Catalog'!$C118="","",'Job Catalog'!$C118)</f>
        <v/>
      </c>
      <c r="K110">
        <f>IF('Job Catalog'!$C118="","",MAX($K$1:K109)+1)</f>
        <v/>
      </c>
      <c r="L110">
        <f>IFERROR(INDEX('Job Catalog'!$B$10:$B$509,MATCH(ROW()-1,$K$2:$K$501,0)),"")</f>
        <v/>
      </c>
      <c r="X110">
        <f>SETUP!$C256</f>
        <v/>
      </c>
      <c r="Y110">
        <f>IF(SETUP!$C256="","",SETUP!$B256&amp;"#"&amp;SUMPRODUCT((SETUP!$B$148:$B256=SETUP!$B256)*(SETUP!$C$148:$C256&lt;&gt;"")))</f>
        <v/>
      </c>
      <c r="AB110">
        <f>IF(SETUP!$C255="","",SETUP!$C255)</f>
        <v/>
      </c>
    </row>
    <row r="111">
      <c r="E111">
        <f>IF('Job Catalog'!$C119="","",'Job Catalog'!$I119)</f>
        <v/>
      </c>
      <c r="F111">
        <f>IF('Job Catalog'!$C119="",0,IF(AND(OR('Job Matrix'!$C$4="All",'Job Catalog'!$D119='Job Matrix'!$C$4),OR('Job Matrix'!$C$5="All",'Job Catalog'!$F119='Job Matrix'!$C$5)),1,0))</f>
        <v/>
      </c>
      <c r="G111">
        <f>IF($F111=0,"",COUNTIFS($E$2:$E111,$E111,$F$2:$F111,1))</f>
        <v/>
      </c>
      <c r="H111">
        <f>IF($G111="","",$E111&amp;"#"&amp;$G111)</f>
        <v/>
      </c>
      <c r="I111">
        <f>IF('Job Catalog'!$C119="","",'Job Catalog'!$C119)</f>
        <v/>
      </c>
      <c r="K111">
        <f>IF('Job Catalog'!$C119="","",MAX($K$1:K110)+1)</f>
        <v/>
      </c>
      <c r="L111">
        <f>IFERROR(INDEX('Job Catalog'!$B$10:$B$509,MATCH(ROW()-1,$K$2:$K$501,0)),"")</f>
        <v/>
      </c>
      <c r="X111">
        <f>SETUP!$C257</f>
        <v/>
      </c>
      <c r="Y111">
        <f>IF(SETUP!$C257="","",SETUP!$B257&amp;"#"&amp;SUMPRODUCT((SETUP!$B$148:$B257=SETUP!$B257)*(SETUP!$C$148:$C257&lt;&gt;"")))</f>
        <v/>
      </c>
      <c r="AB111">
        <f>IF(SETUP!$C256="","",SETUP!$C256)</f>
        <v/>
      </c>
    </row>
    <row r="112">
      <c r="E112">
        <f>IF('Job Catalog'!$C120="","",'Job Catalog'!$I120)</f>
        <v/>
      </c>
      <c r="F112">
        <f>IF('Job Catalog'!$C120="",0,IF(AND(OR('Job Matrix'!$C$4="All",'Job Catalog'!$D120='Job Matrix'!$C$4),OR('Job Matrix'!$C$5="All",'Job Catalog'!$F120='Job Matrix'!$C$5)),1,0))</f>
        <v/>
      </c>
      <c r="G112">
        <f>IF($F112=0,"",COUNTIFS($E$2:$E112,$E112,$F$2:$F112,1))</f>
        <v/>
      </c>
      <c r="H112">
        <f>IF($G112="","",$E112&amp;"#"&amp;$G112)</f>
        <v/>
      </c>
      <c r="I112">
        <f>IF('Job Catalog'!$C120="","",'Job Catalog'!$C120)</f>
        <v/>
      </c>
      <c r="K112">
        <f>IF('Job Catalog'!$C120="","",MAX($K$1:K111)+1)</f>
        <v/>
      </c>
      <c r="L112">
        <f>IFERROR(INDEX('Job Catalog'!$B$10:$B$509,MATCH(ROW()-1,$K$2:$K$501,0)),"")</f>
        <v/>
      </c>
      <c r="X112">
        <f>SETUP!$C258</f>
        <v/>
      </c>
      <c r="Y112">
        <f>IF(SETUP!$C258="","",SETUP!$B258&amp;"#"&amp;SUMPRODUCT((SETUP!$B$148:$B258=SETUP!$B258)*(SETUP!$C$148:$C258&lt;&gt;"")))</f>
        <v/>
      </c>
      <c r="AB112">
        <f>IF(SETUP!$C257="","",SETUP!$C257)</f>
        <v/>
      </c>
    </row>
    <row r="113">
      <c r="E113">
        <f>IF('Job Catalog'!$C121="","",'Job Catalog'!$I121)</f>
        <v/>
      </c>
      <c r="F113">
        <f>IF('Job Catalog'!$C121="",0,IF(AND(OR('Job Matrix'!$C$4="All",'Job Catalog'!$D121='Job Matrix'!$C$4),OR('Job Matrix'!$C$5="All",'Job Catalog'!$F121='Job Matrix'!$C$5)),1,0))</f>
        <v/>
      </c>
      <c r="G113">
        <f>IF($F113=0,"",COUNTIFS($E$2:$E113,$E113,$F$2:$F113,1))</f>
        <v/>
      </c>
      <c r="H113">
        <f>IF($G113="","",$E113&amp;"#"&amp;$G113)</f>
        <v/>
      </c>
      <c r="I113">
        <f>IF('Job Catalog'!$C121="","",'Job Catalog'!$C121)</f>
        <v/>
      </c>
      <c r="K113">
        <f>IF('Job Catalog'!$C121="","",MAX($K$1:K112)+1)</f>
        <v/>
      </c>
      <c r="L113">
        <f>IFERROR(INDEX('Job Catalog'!$B$10:$B$509,MATCH(ROW()-1,$K$2:$K$501,0)),"")</f>
        <v/>
      </c>
      <c r="X113">
        <f>SETUP!$C259</f>
        <v/>
      </c>
      <c r="Y113">
        <f>IF(SETUP!$C259="","",SETUP!$B259&amp;"#"&amp;SUMPRODUCT((SETUP!$B$148:$B259=SETUP!$B259)*(SETUP!$C$148:$C259&lt;&gt;"")))</f>
        <v/>
      </c>
      <c r="AB113">
        <f>IF(SETUP!$C258="","",SETUP!$C258)</f>
        <v/>
      </c>
    </row>
    <row r="114">
      <c r="E114">
        <f>IF('Job Catalog'!$C122="","",'Job Catalog'!$I122)</f>
        <v/>
      </c>
      <c r="F114">
        <f>IF('Job Catalog'!$C122="",0,IF(AND(OR('Job Matrix'!$C$4="All",'Job Catalog'!$D122='Job Matrix'!$C$4),OR('Job Matrix'!$C$5="All",'Job Catalog'!$F122='Job Matrix'!$C$5)),1,0))</f>
        <v/>
      </c>
      <c r="G114">
        <f>IF($F114=0,"",COUNTIFS($E$2:$E114,$E114,$F$2:$F114,1))</f>
        <v/>
      </c>
      <c r="H114">
        <f>IF($G114="","",$E114&amp;"#"&amp;$G114)</f>
        <v/>
      </c>
      <c r="I114">
        <f>IF('Job Catalog'!$C122="","",'Job Catalog'!$C122)</f>
        <v/>
      </c>
      <c r="K114">
        <f>IF('Job Catalog'!$C122="","",MAX($K$1:K113)+1)</f>
        <v/>
      </c>
      <c r="L114">
        <f>IFERROR(INDEX('Job Catalog'!$B$10:$B$509,MATCH(ROW()-1,$K$2:$K$501,0)),"")</f>
        <v/>
      </c>
      <c r="X114">
        <f>SETUP!$C260</f>
        <v/>
      </c>
      <c r="Y114">
        <f>IF(SETUP!$C260="","",SETUP!$B260&amp;"#"&amp;SUMPRODUCT((SETUP!$B$148:$B260=SETUP!$B260)*(SETUP!$C$148:$C260&lt;&gt;"")))</f>
        <v/>
      </c>
      <c r="AB114">
        <f>IF(SETUP!$C259="","",SETUP!$C259)</f>
        <v/>
      </c>
    </row>
    <row r="115">
      <c r="E115">
        <f>IF('Job Catalog'!$C123="","",'Job Catalog'!$I123)</f>
        <v/>
      </c>
      <c r="F115">
        <f>IF('Job Catalog'!$C123="",0,IF(AND(OR('Job Matrix'!$C$4="All",'Job Catalog'!$D123='Job Matrix'!$C$4),OR('Job Matrix'!$C$5="All",'Job Catalog'!$F123='Job Matrix'!$C$5)),1,0))</f>
        <v/>
      </c>
      <c r="G115">
        <f>IF($F115=0,"",COUNTIFS($E$2:$E115,$E115,$F$2:$F115,1))</f>
        <v/>
      </c>
      <c r="H115">
        <f>IF($G115="","",$E115&amp;"#"&amp;$G115)</f>
        <v/>
      </c>
      <c r="I115">
        <f>IF('Job Catalog'!$C123="","",'Job Catalog'!$C123)</f>
        <v/>
      </c>
      <c r="K115">
        <f>IF('Job Catalog'!$C123="","",MAX($K$1:K114)+1)</f>
        <v/>
      </c>
      <c r="L115">
        <f>IFERROR(INDEX('Job Catalog'!$B$10:$B$509,MATCH(ROW()-1,$K$2:$K$501,0)),"")</f>
        <v/>
      </c>
      <c r="X115">
        <f>SETUP!$C261</f>
        <v/>
      </c>
      <c r="Y115">
        <f>IF(SETUP!$C261="","",SETUP!$B261&amp;"#"&amp;SUMPRODUCT((SETUP!$B$148:$B261=SETUP!$B261)*(SETUP!$C$148:$C261&lt;&gt;"")))</f>
        <v/>
      </c>
      <c r="AB115">
        <f>IF(SETUP!$C260="","",SETUP!$C260)</f>
        <v/>
      </c>
    </row>
    <row r="116">
      <c r="E116">
        <f>IF('Job Catalog'!$C124="","",'Job Catalog'!$I124)</f>
        <v/>
      </c>
      <c r="F116">
        <f>IF('Job Catalog'!$C124="",0,IF(AND(OR('Job Matrix'!$C$4="All",'Job Catalog'!$D124='Job Matrix'!$C$4),OR('Job Matrix'!$C$5="All",'Job Catalog'!$F124='Job Matrix'!$C$5)),1,0))</f>
        <v/>
      </c>
      <c r="G116">
        <f>IF($F116=0,"",COUNTIFS($E$2:$E116,$E116,$F$2:$F116,1))</f>
        <v/>
      </c>
      <c r="H116">
        <f>IF($G116="","",$E116&amp;"#"&amp;$G116)</f>
        <v/>
      </c>
      <c r="I116">
        <f>IF('Job Catalog'!$C124="","",'Job Catalog'!$C124)</f>
        <v/>
      </c>
      <c r="K116">
        <f>IF('Job Catalog'!$C124="","",MAX($K$1:K115)+1)</f>
        <v/>
      </c>
      <c r="L116">
        <f>IFERROR(INDEX('Job Catalog'!$B$10:$B$509,MATCH(ROW()-1,$K$2:$K$501,0)),"")</f>
        <v/>
      </c>
      <c r="X116">
        <f>SETUP!$C262</f>
        <v/>
      </c>
      <c r="Y116">
        <f>IF(SETUP!$C262="","",SETUP!$B262&amp;"#"&amp;SUMPRODUCT((SETUP!$B$148:$B262=SETUP!$B262)*(SETUP!$C$148:$C262&lt;&gt;"")))</f>
        <v/>
      </c>
      <c r="AB116">
        <f>IF(SETUP!$C261="","",SETUP!$C261)</f>
        <v/>
      </c>
    </row>
    <row r="117">
      <c r="E117">
        <f>IF('Job Catalog'!$C125="","",'Job Catalog'!$I125)</f>
        <v/>
      </c>
      <c r="F117">
        <f>IF('Job Catalog'!$C125="",0,IF(AND(OR('Job Matrix'!$C$4="All",'Job Catalog'!$D125='Job Matrix'!$C$4),OR('Job Matrix'!$C$5="All",'Job Catalog'!$F125='Job Matrix'!$C$5)),1,0))</f>
        <v/>
      </c>
      <c r="G117">
        <f>IF($F117=0,"",COUNTIFS($E$2:$E117,$E117,$F$2:$F117,1))</f>
        <v/>
      </c>
      <c r="H117">
        <f>IF($G117="","",$E117&amp;"#"&amp;$G117)</f>
        <v/>
      </c>
      <c r="I117">
        <f>IF('Job Catalog'!$C125="","",'Job Catalog'!$C125)</f>
        <v/>
      </c>
      <c r="K117">
        <f>IF('Job Catalog'!$C125="","",MAX($K$1:K116)+1)</f>
        <v/>
      </c>
      <c r="L117">
        <f>IFERROR(INDEX('Job Catalog'!$B$10:$B$509,MATCH(ROW()-1,$K$2:$K$501,0)),"")</f>
        <v/>
      </c>
      <c r="X117">
        <f>SETUP!$C263</f>
        <v/>
      </c>
      <c r="Y117">
        <f>IF(SETUP!$C263="","",SETUP!$B263&amp;"#"&amp;SUMPRODUCT((SETUP!$B$148:$B263=SETUP!$B263)*(SETUP!$C$148:$C263&lt;&gt;"")))</f>
        <v/>
      </c>
      <c r="AB117">
        <f>IF(SETUP!$C262="","",SETUP!$C262)</f>
        <v/>
      </c>
    </row>
    <row r="118">
      <c r="E118">
        <f>IF('Job Catalog'!$C126="","",'Job Catalog'!$I126)</f>
        <v/>
      </c>
      <c r="F118">
        <f>IF('Job Catalog'!$C126="",0,IF(AND(OR('Job Matrix'!$C$4="All",'Job Catalog'!$D126='Job Matrix'!$C$4),OR('Job Matrix'!$C$5="All",'Job Catalog'!$F126='Job Matrix'!$C$5)),1,0))</f>
        <v/>
      </c>
      <c r="G118">
        <f>IF($F118=0,"",COUNTIFS($E$2:$E118,$E118,$F$2:$F118,1))</f>
        <v/>
      </c>
      <c r="H118">
        <f>IF($G118="","",$E118&amp;"#"&amp;$G118)</f>
        <v/>
      </c>
      <c r="I118">
        <f>IF('Job Catalog'!$C126="","",'Job Catalog'!$C126)</f>
        <v/>
      </c>
      <c r="K118">
        <f>IF('Job Catalog'!$C126="","",MAX($K$1:K117)+1)</f>
        <v/>
      </c>
      <c r="L118">
        <f>IFERROR(INDEX('Job Catalog'!$B$10:$B$509,MATCH(ROW()-1,$K$2:$K$501,0)),"")</f>
        <v/>
      </c>
      <c r="X118">
        <f>SETUP!$C264</f>
        <v/>
      </c>
      <c r="Y118">
        <f>IF(SETUP!$C264="","",SETUP!$B264&amp;"#"&amp;SUMPRODUCT((SETUP!$B$148:$B264=SETUP!$B264)*(SETUP!$C$148:$C264&lt;&gt;"")))</f>
        <v/>
      </c>
      <c r="AB118">
        <f>IF(SETUP!$C263="","",SETUP!$C263)</f>
        <v/>
      </c>
    </row>
    <row r="119">
      <c r="E119">
        <f>IF('Job Catalog'!$C127="","",'Job Catalog'!$I127)</f>
        <v/>
      </c>
      <c r="F119">
        <f>IF('Job Catalog'!$C127="",0,IF(AND(OR('Job Matrix'!$C$4="All",'Job Catalog'!$D127='Job Matrix'!$C$4),OR('Job Matrix'!$C$5="All",'Job Catalog'!$F127='Job Matrix'!$C$5)),1,0))</f>
        <v/>
      </c>
      <c r="G119">
        <f>IF($F119=0,"",COUNTIFS($E$2:$E119,$E119,$F$2:$F119,1))</f>
        <v/>
      </c>
      <c r="H119">
        <f>IF($G119="","",$E119&amp;"#"&amp;$G119)</f>
        <v/>
      </c>
      <c r="I119">
        <f>IF('Job Catalog'!$C127="","",'Job Catalog'!$C127)</f>
        <v/>
      </c>
      <c r="K119">
        <f>IF('Job Catalog'!$C127="","",MAX($K$1:K118)+1)</f>
        <v/>
      </c>
      <c r="L119">
        <f>IFERROR(INDEX('Job Catalog'!$B$10:$B$509,MATCH(ROW()-1,$K$2:$K$501,0)),"")</f>
        <v/>
      </c>
      <c r="X119">
        <f>SETUP!$C265</f>
        <v/>
      </c>
      <c r="Y119">
        <f>IF(SETUP!$C265="","",SETUP!$B265&amp;"#"&amp;SUMPRODUCT((SETUP!$B$148:$B265=SETUP!$B265)*(SETUP!$C$148:$C265&lt;&gt;"")))</f>
        <v/>
      </c>
      <c r="AB119">
        <f>IF(SETUP!$C264="","",SETUP!$C264)</f>
        <v/>
      </c>
    </row>
    <row r="120">
      <c r="E120">
        <f>IF('Job Catalog'!$C128="","",'Job Catalog'!$I128)</f>
        <v/>
      </c>
      <c r="F120">
        <f>IF('Job Catalog'!$C128="",0,IF(AND(OR('Job Matrix'!$C$4="All",'Job Catalog'!$D128='Job Matrix'!$C$4),OR('Job Matrix'!$C$5="All",'Job Catalog'!$F128='Job Matrix'!$C$5)),1,0))</f>
        <v/>
      </c>
      <c r="G120">
        <f>IF($F120=0,"",COUNTIFS($E$2:$E120,$E120,$F$2:$F120,1))</f>
        <v/>
      </c>
      <c r="H120">
        <f>IF($G120="","",$E120&amp;"#"&amp;$G120)</f>
        <v/>
      </c>
      <c r="I120">
        <f>IF('Job Catalog'!$C128="","",'Job Catalog'!$C128)</f>
        <v/>
      </c>
      <c r="K120">
        <f>IF('Job Catalog'!$C128="","",MAX($K$1:K119)+1)</f>
        <v/>
      </c>
      <c r="L120">
        <f>IFERROR(INDEX('Job Catalog'!$B$10:$B$509,MATCH(ROW()-1,$K$2:$K$501,0)),"")</f>
        <v/>
      </c>
      <c r="X120">
        <f>SETUP!$C266</f>
        <v/>
      </c>
      <c r="Y120">
        <f>IF(SETUP!$C266="","",SETUP!$B266&amp;"#"&amp;SUMPRODUCT((SETUP!$B$148:$B266=SETUP!$B266)*(SETUP!$C$148:$C266&lt;&gt;"")))</f>
        <v/>
      </c>
      <c r="AB120">
        <f>IF(SETUP!$C265="","",SETUP!$C265)</f>
        <v/>
      </c>
    </row>
    <row r="121">
      <c r="E121">
        <f>IF('Job Catalog'!$C129="","",'Job Catalog'!$I129)</f>
        <v/>
      </c>
      <c r="F121">
        <f>IF('Job Catalog'!$C129="",0,IF(AND(OR('Job Matrix'!$C$4="All",'Job Catalog'!$D129='Job Matrix'!$C$4),OR('Job Matrix'!$C$5="All",'Job Catalog'!$F129='Job Matrix'!$C$5)),1,0))</f>
        <v/>
      </c>
      <c r="G121">
        <f>IF($F121=0,"",COUNTIFS($E$2:$E121,$E121,$F$2:$F121,1))</f>
        <v/>
      </c>
      <c r="H121">
        <f>IF($G121="","",$E121&amp;"#"&amp;$G121)</f>
        <v/>
      </c>
      <c r="I121">
        <f>IF('Job Catalog'!$C129="","",'Job Catalog'!$C129)</f>
        <v/>
      </c>
      <c r="K121">
        <f>IF('Job Catalog'!$C129="","",MAX($K$1:K120)+1)</f>
        <v/>
      </c>
      <c r="L121">
        <f>IFERROR(INDEX('Job Catalog'!$B$10:$B$509,MATCH(ROW()-1,$K$2:$K$501,0)),"")</f>
        <v/>
      </c>
      <c r="X121">
        <f>SETUP!$C267</f>
        <v/>
      </c>
      <c r="Y121">
        <f>IF(SETUP!$C267="","",SETUP!$B267&amp;"#"&amp;SUMPRODUCT((SETUP!$B$148:$B267=SETUP!$B267)*(SETUP!$C$148:$C267&lt;&gt;"")))</f>
        <v/>
      </c>
      <c r="AB121">
        <f>IF(SETUP!$C266="","",SETUP!$C266)</f>
        <v/>
      </c>
    </row>
    <row r="122">
      <c r="E122">
        <f>IF('Job Catalog'!$C130="","",'Job Catalog'!$I130)</f>
        <v/>
      </c>
      <c r="F122">
        <f>IF('Job Catalog'!$C130="",0,IF(AND(OR('Job Matrix'!$C$4="All",'Job Catalog'!$D130='Job Matrix'!$C$4),OR('Job Matrix'!$C$5="All",'Job Catalog'!$F130='Job Matrix'!$C$5)),1,0))</f>
        <v/>
      </c>
      <c r="G122">
        <f>IF($F122=0,"",COUNTIFS($E$2:$E122,$E122,$F$2:$F122,1))</f>
        <v/>
      </c>
      <c r="H122">
        <f>IF($G122="","",$E122&amp;"#"&amp;$G122)</f>
        <v/>
      </c>
      <c r="I122">
        <f>IF('Job Catalog'!$C130="","",'Job Catalog'!$C130)</f>
        <v/>
      </c>
      <c r="K122">
        <f>IF('Job Catalog'!$C130="","",MAX($K$1:K121)+1)</f>
        <v/>
      </c>
      <c r="L122">
        <f>IFERROR(INDEX('Job Catalog'!$B$10:$B$509,MATCH(ROW()-1,$K$2:$K$501,0)),"")</f>
        <v/>
      </c>
      <c r="AB122">
        <f>IF(SETUP!$C267="","",SETUP!$C267)</f>
        <v/>
      </c>
    </row>
    <row r="123">
      <c r="E123">
        <f>IF('Job Catalog'!$C131="","",'Job Catalog'!$I131)</f>
        <v/>
      </c>
      <c r="F123">
        <f>IF('Job Catalog'!$C131="",0,IF(AND(OR('Job Matrix'!$C$4="All",'Job Catalog'!$D131='Job Matrix'!$C$4),OR('Job Matrix'!$C$5="All",'Job Catalog'!$F131='Job Matrix'!$C$5)),1,0))</f>
        <v/>
      </c>
      <c r="G123">
        <f>IF($F123=0,"",COUNTIFS($E$2:$E123,$E123,$F$2:$F123,1))</f>
        <v/>
      </c>
      <c r="H123">
        <f>IF($G123="","",$E123&amp;"#"&amp;$G123)</f>
        <v/>
      </c>
      <c r="I123">
        <f>IF('Job Catalog'!$C131="","",'Job Catalog'!$C131)</f>
        <v/>
      </c>
      <c r="K123">
        <f>IF('Job Catalog'!$C131="","",MAX($K$1:K122)+1)</f>
        <v/>
      </c>
      <c r="L123">
        <f>IFERROR(INDEX('Job Catalog'!$B$10:$B$509,MATCH(ROW()-1,$K$2:$K$501,0)),"")</f>
        <v/>
      </c>
    </row>
    <row r="124">
      <c r="E124">
        <f>IF('Job Catalog'!$C132="","",'Job Catalog'!$I132)</f>
        <v/>
      </c>
      <c r="F124">
        <f>IF('Job Catalog'!$C132="",0,IF(AND(OR('Job Matrix'!$C$4="All",'Job Catalog'!$D132='Job Matrix'!$C$4),OR('Job Matrix'!$C$5="All",'Job Catalog'!$F132='Job Matrix'!$C$5)),1,0))</f>
        <v/>
      </c>
      <c r="G124">
        <f>IF($F124=0,"",COUNTIFS($E$2:$E124,$E124,$F$2:$F124,1))</f>
        <v/>
      </c>
      <c r="H124">
        <f>IF($G124="","",$E124&amp;"#"&amp;$G124)</f>
        <v/>
      </c>
      <c r="I124">
        <f>IF('Job Catalog'!$C132="","",'Job Catalog'!$C132)</f>
        <v/>
      </c>
      <c r="K124">
        <f>IF('Job Catalog'!$C132="","",MAX($K$1:K123)+1)</f>
        <v/>
      </c>
      <c r="L124">
        <f>IFERROR(INDEX('Job Catalog'!$B$10:$B$509,MATCH(ROW()-1,$K$2:$K$501,0)),"")</f>
        <v/>
      </c>
    </row>
    <row r="125">
      <c r="E125">
        <f>IF('Job Catalog'!$C133="","",'Job Catalog'!$I133)</f>
        <v/>
      </c>
      <c r="F125">
        <f>IF('Job Catalog'!$C133="",0,IF(AND(OR('Job Matrix'!$C$4="All",'Job Catalog'!$D133='Job Matrix'!$C$4),OR('Job Matrix'!$C$5="All",'Job Catalog'!$F133='Job Matrix'!$C$5)),1,0))</f>
        <v/>
      </c>
      <c r="G125">
        <f>IF($F125=0,"",COUNTIFS($E$2:$E125,$E125,$F$2:$F125,1))</f>
        <v/>
      </c>
      <c r="H125">
        <f>IF($G125="","",$E125&amp;"#"&amp;$G125)</f>
        <v/>
      </c>
      <c r="I125">
        <f>IF('Job Catalog'!$C133="","",'Job Catalog'!$C133)</f>
        <v/>
      </c>
      <c r="K125">
        <f>IF('Job Catalog'!$C133="","",MAX($K$1:K124)+1)</f>
        <v/>
      </c>
      <c r="L125">
        <f>IFERROR(INDEX('Job Catalog'!$B$10:$B$509,MATCH(ROW()-1,$K$2:$K$501,0)),"")</f>
        <v/>
      </c>
    </row>
    <row r="126">
      <c r="E126">
        <f>IF('Job Catalog'!$C134="","",'Job Catalog'!$I134)</f>
        <v/>
      </c>
      <c r="F126">
        <f>IF('Job Catalog'!$C134="",0,IF(AND(OR('Job Matrix'!$C$4="All",'Job Catalog'!$D134='Job Matrix'!$C$4),OR('Job Matrix'!$C$5="All",'Job Catalog'!$F134='Job Matrix'!$C$5)),1,0))</f>
        <v/>
      </c>
      <c r="G126">
        <f>IF($F126=0,"",COUNTIFS($E$2:$E126,$E126,$F$2:$F126,1))</f>
        <v/>
      </c>
      <c r="H126">
        <f>IF($G126="","",$E126&amp;"#"&amp;$G126)</f>
        <v/>
      </c>
      <c r="I126">
        <f>IF('Job Catalog'!$C134="","",'Job Catalog'!$C134)</f>
        <v/>
      </c>
      <c r="K126">
        <f>IF('Job Catalog'!$C134="","",MAX($K$1:K125)+1)</f>
        <v/>
      </c>
      <c r="L126">
        <f>IFERROR(INDEX('Job Catalog'!$B$10:$B$509,MATCH(ROW()-1,$K$2:$K$501,0)),"")</f>
        <v/>
      </c>
    </row>
    <row r="127">
      <c r="E127">
        <f>IF('Job Catalog'!$C135="","",'Job Catalog'!$I135)</f>
        <v/>
      </c>
      <c r="F127">
        <f>IF('Job Catalog'!$C135="",0,IF(AND(OR('Job Matrix'!$C$4="All",'Job Catalog'!$D135='Job Matrix'!$C$4),OR('Job Matrix'!$C$5="All",'Job Catalog'!$F135='Job Matrix'!$C$5)),1,0))</f>
        <v/>
      </c>
      <c r="G127">
        <f>IF($F127=0,"",COUNTIFS($E$2:$E127,$E127,$F$2:$F127,1))</f>
        <v/>
      </c>
      <c r="H127">
        <f>IF($G127="","",$E127&amp;"#"&amp;$G127)</f>
        <v/>
      </c>
      <c r="I127">
        <f>IF('Job Catalog'!$C135="","",'Job Catalog'!$C135)</f>
        <v/>
      </c>
      <c r="K127">
        <f>IF('Job Catalog'!$C135="","",MAX($K$1:K126)+1)</f>
        <v/>
      </c>
      <c r="L127">
        <f>IFERROR(INDEX('Job Catalog'!$B$10:$B$509,MATCH(ROW()-1,$K$2:$K$501,0)),"")</f>
        <v/>
      </c>
    </row>
    <row r="128">
      <c r="E128">
        <f>IF('Job Catalog'!$C136="","",'Job Catalog'!$I136)</f>
        <v/>
      </c>
      <c r="F128">
        <f>IF('Job Catalog'!$C136="",0,IF(AND(OR('Job Matrix'!$C$4="All",'Job Catalog'!$D136='Job Matrix'!$C$4),OR('Job Matrix'!$C$5="All",'Job Catalog'!$F136='Job Matrix'!$C$5)),1,0))</f>
        <v/>
      </c>
      <c r="G128">
        <f>IF($F128=0,"",COUNTIFS($E$2:$E128,$E128,$F$2:$F128,1))</f>
        <v/>
      </c>
      <c r="H128">
        <f>IF($G128="","",$E128&amp;"#"&amp;$G128)</f>
        <v/>
      </c>
      <c r="I128">
        <f>IF('Job Catalog'!$C136="","",'Job Catalog'!$C136)</f>
        <v/>
      </c>
      <c r="K128">
        <f>IF('Job Catalog'!$C136="","",MAX($K$1:K127)+1)</f>
        <v/>
      </c>
      <c r="L128">
        <f>IFERROR(INDEX('Job Catalog'!$B$10:$B$509,MATCH(ROW()-1,$K$2:$K$501,0)),"")</f>
        <v/>
      </c>
    </row>
    <row r="129">
      <c r="E129">
        <f>IF('Job Catalog'!$C137="","",'Job Catalog'!$I137)</f>
        <v/>
      </c>
      <c r="F129">
        <f>IF('Job Catalog'!$C137="",0,IF(AND(OR('Job Matrix'!$C$4="All",'Job Catalog'!$D137='Job Matrix'!$C$4),OR('Job Matrix'!$C$5="All",'Job Catalog'!$F137='Job Matrix'!$C$5)),1,0))</f>
        <v/>
      </c>
      <c r="G129">
        <f>IF($F129=0,"",COUNTIFS($E$2:$E129,$E129,$F$2:$F129,1))</f>
        <v/>
      </c>
      <c r="H129">
        <f>IF($G129="","",$E129&amp;"#"&amp;$G129)</f>
        <v/>
      </c>
      <c r="I129">
        <f>IF('Job Catalog'!$C137="","",'Job Catalog'!$C137)</f>
        <v/>
      </c>
      <c r="K129">
        <f>IF('Job Catalog'!$C137="","",MAX($K$1:K128)+1)</f>
        <v/>
      </c>
      <c r="L129">
        <f>IFERROR(INDEX('Job Catalog'!$B$10:$B$509,MATCH(ROW()-1,$K$2:$K$501,0)),"")</f>
        <v/>
      </c>
    </row>
    <row r="130">
      <c r="E130">
        <f>IF('Job Catalog'!$C138="","",'Job Catalog'!$I138)</f>
        <v/>
      </c>
      <c r="F130">
        <f>IF('Job Catalog'!$C138="",0,IF(AND(OR('Job Matrix'!$C$4="All",'Job Catalog'!$D138='Job Matrix'!$C$4),OR('Job Matrix'!$C$5="All",'Job Catalog'!$F138='Job Matrix'!$C$5)),1,0))</f>
        <v/>
      </c>
      <c r="G130">
        <f>IF($F130=0,"",COUNTIFS($E$2:$E130,$E130,$F$2:$F130,1))</f>
        <v/>
      </c>
      <c r="H130">
        <f>IF($G130="","",$E130&amp;"#"&amp;$G130)</f>
        <v/>
      </c>
      <c r="I130">
        <f>IF('Job Catalog'!$C138="","",'Job Catalog'!$C138)</f>
        <v/>
      </c>
      <c r="K130">
        <f>IF('Job Catalog'!$C138="","",MAX($K$1:K129)+1)</f>
        <v/>
      </c>
      <c r="L130">
        <f>IFERROR(INDEX('Job Catalog'!$B$10:$B$509,MATCH(ROW()-1,$K$2:$K$501,0)),"")</f>
        <v/>
      </c>
    </row>
    <row r="131">
      <c r="E131">
        <f>IF('Job Catalog'!$C139="","",'Job Catalog'!$I139)</f>
        <v/>
      </c>
      <c r="F131">
        <f>IF('Job Catalog'!$C139="",0,IF(AND(OR('Job Matrix'!$C$4="All",'Job Catalog'!$D139='Job Matrix'!$C$4),OR('Job Matrix'!$C$5="All",'Job Catalog'!$F139='Job Matrix'!$C$5)),1,0))</f>
        <v/>
      </c>
      <c r="G131">
        <f>IF($F131=0,"",COUNTIFS($E$2:$E131,$E131,$F$2:$F131,1))</f>
        <v/>
      </c>
      <c r="H131">
        <f>IF($G131="","",$E131&amp;"#"&amp;$G131)</f>
        <v/>
      </c>
      <c r="I131">
        <f>IF('Job Catalog'!$C139="","",'Job Catalog'!$C139)</f>
        <v/>
      </c>
      <c r="K131">
        <f>IF('Job Catalog'!$C139="","",MAX($K$1:K130)+1)</f>
        <v/>
      </c>
      <c r="L131">
        <f>IFERROR(INDEX('Job Catalog'!$B$10:$B$509,MATCH(ROW()-1,$K$2:$K$501,0)),"")</f>
        <v/>
      </c>
    </row>
    <row r="132">
      <c r="E132">
        <f>IF('Job Catalog'!$C140="","",'Job Catalog'!$I140)</f>
        <v/>
      </c>
      <c r="F132">
        <f>IF('Job Catalog'!$C140="",0,IF(AND(OR('Job Matrix'!$C$4="All",'Job Catalog'!$D140='Job Matrix'!$C$4),OR('Job Matrix'!$C$5="All",'Job Catalog'!$F140='Job Matrix'!$C$5)),1,0))</f>
        <v/>
      </c>
      <c r="G132">
        <f>IF($F132=0,"",COUNTIFS($E$2:$E132,$E132,$F$2:$F132,1))</f>
        <v/>
      </c>
      <c r="H132">
        <f>IF($G132="","",$E132&amp;"#"&amp;$G132)</f>
        <v/>
      </c>
      <c r="I132">
        <f>IF('Job Catalog'!$C140="","",'Job Catalog'!$C140)</f>
        <v/>
      </c>
      <c r="K132">
        <f>IF('Job Catalog'!$C140="","",MAX($K$1:K131)+1)</f>
        <v/>
      </c>
      <c r="L132">
        <f>IFERROR(INDEX('Job Catalog'!$B$10:$B$509,MATCH(ROW()-1,$K$2:$K$501,0)),"")</f>
        <v/>
      </c>
    </row>
    <row r="133">
      <c r="E133">
        <f>IF('Job Catalog'!$C141="","",'Job Catalog'!$I141)</f>
        <v/>
      </c>
      <c r="F133">
        <f>IF('Job Catalog'!$C141="",0,IF(AND(OR('Job Matrix'!$C$4="All",'Job Catalog'!$D141='Job Matrix'!$C$4),OR('Job Matrix'!$C$5="All",'Job Catalog'!$F141='Job Matrix'!$C$5)),1,0))</f>
        <v/>
      </c>
      <c r="G133">
        <f>IF($F133=0,"",COUNTIFS($E$2:$E133,$E133,$F$2:$F133,1))</f>
        <v/>
      </c>
      <c r="H133">
        <f>IF($G133="","",$E133&amp;"#"&amp;$G133)</f>
        <v/>
      </c>
      <c r="I133">
        <f>IF('Job Catalog'!$C141="","",'Job Catalog'!$C141)</f>
        <v/>
      </c>
      <c r="K133">
        <f>IF('Job Catalog'!$C141="","",MAX($K$1:K132)+1)</f>
        <v/>
      </c>
      <c r="L133">
        <f>IFERROR(INDEX('Job Catalog'!$B$10:$B$509,MATCH(ROW()-1,$K$2:$K$501,0)),"")</f>
        <v/>
      </c>
    </row>
    <row r="134">
      <c r="E134">
        <f>IF('Job Catalog'!$C142="","",'Job Catalog'!$I142)</f>
        <v/>
      </c>
      <c r="F134">
        <f>IF('Job Catalog'!$C142="",0,IF(AND(OR('Job Matrix'!$C$4="All",'Job Catalog'!$D142='Job Matrix'!$C$4),OR('Job Matrix'!$C$5="All",'Job Catalog'!$F142='Job Matrix'!$C$5)),1,0))</f>
        <v/>
      </c>
      <c r="G134">
        <f>IF($F134=0,"",COUNTIFS($E$2:$E134,$E134,$F$2:$F134,1))</f>
        <v/>
      </c>
      <c r="H134">
        <f>IF($G134="","",$E134&amp;"#"&amp;$G134)</f>
        <v/>
      </c>
      <c r="I134">
        <f>IF('Job Catalog'!$C142="","",'Job Catalog'!$C142)</f>
        <v/>
      </c>
      <c r="K134">
        <f>IF('Job Catalog'!$C142="","",MAX($K$1:K133)+1)</f>
        <v/>
      </c>
      <c r="L134">
        <f>IFERROR(INDEX('Job Catalog'!$B$10:$B$509,MATCH(ROW()-1,$K$2:$K$501,0)),"")</f>
        <v/>
      </c>
    </row>
    <row r="135">
      <c r="E135">
        <f>IF('Job Catalog'!$C143="","",'Job Catalog'!$I143)</f>
        <v/>
      </c>
      <c r="F135">
        <f>IF('Job Catalog'!$C143="",0,IF(AND(OR('Job Matrix'!$C$4="All",'Job Catalog'!$D143='Job Matrix'!$C$4),OR('Job Matrix'!$C$5="All",'Job Catalog'!$F143='Job Matrix'!$C$5)),1,0))</f>
        <v/>
      </c>
      <c r="G135">
        <f>IF($F135=0,"",COUNTIFS($E$2:$E135,$E135,$F$2:$F135,1))</f>
        <v/>
      </c>
      <c r="H135">
        <f>IF($G135="","",$E135&amp;"#"&amp;$G135)</f>
        <v/>
      </c>
      <c r="I135">
        <f>IF('Job Catalog'!$C143="","",'Job Catalog'!$C143)</f>
        <v/>
      </c>
      <c r="K135">
        <f>IF('Job Catalog'!$C143="","",MAX($K$1:K134)+1)</f>
        <v/>
      </c>
      <c r="L135">
        <f>IFERROR(INDEX('Job Catalog'!$B$10:$B$509,MATCH(ROW()-1,$K$2:$K$501,0)),"")</f>
        <v/>
      </c>
    </row>
    <row r="136">
      <c r="E136">
        <f>IF('Job Catalog'!$C144="","",'Job Catalog'!$I144)</f>
        <v/>
      </c>
      <c r="F136">
        <f>IF('Job Catalog'!$C144="",0,IF(AND(OR('Job Matrix'!$C$4="All",'Job Catalog'!$D144='Job Matrix'!$C$4),OR('Job Matrix'!$C$5="All",'Job Catalog'!$F144='Job Matrix'!$C$5)),1,0))</f>
        <v/>
      </c>
      <c r="G136">
        <f>IF($F136=0,"",COUNTIFS($E$2:$E136,$E136,$F$2:$F136,1))</f>
        <v/>
      </c>
      <c r="H136">
        <f>IF($G136="","",$E136&amp;"#"&amp;$G136)</f>
        <v/>
      </c>
      <c r="I136">
        <f>IF('Job Catalog'!$C144="","",'Job Catalog'!$C144)</f>
        <v/>
      </c>
      <c r="K136">
        <f>IF('Job Catalog'!$C144="","",MAX($K$1:K135)+1)</f>
        <v/>
      </c>
      <c r="L136">
        <f>IFERROR(INDEX('Job Catalog'!$B$10:$B$509,MATCH(ROW()-1,$K$2:$K$501,0)),"")</f>
        <v/>
      </c>
    </row>
    <row r="137">
      <c r="E137">
        <f>IF('Job Catalog'!$C145="","",'Job Catalog'!$I145)</f>
        <v/>
      </c>
      <c r="F137">
        <f>IF('Job Catalog'!$C145="",0,IF(AND(OR('Job Matrix'!$C$4="All",'Job Catalog'!$D145='Job Matrix'!$C$4),OR('Job Matrix'!$C$5="All",'Job Catalog'!$F145='Job Matrix'!$C$5)),1,0))</f>
        <v/>
      </c>
      <c r="G137">
        <f>IF($F137=0,"",COUNTIFS($E$2:$E137,$E137,$F$2:$F137,1))</f>
        <v/>
      </c>
      <c r="H137">
        <f>IF($G137="","",$E137&amp;"#"&amp;$G137)</f>
        <v/>
      </c>
      <c r="I137">
        <f>IF('Job Catalog'!$C145="","",'Job Catalog'!$C145)</f>
        <v/>
      </c>
      <c r="K137">
        <f>IF('Job Catalog'!$C145="","",MAX($K$1:K136)+1)</f>
        <v/>
      </c>
      <c r="L137">
        <f>IFERROR(INDEX('Job Catalog'!$B$10:$B$509,MATCH(ROW()-1,$K$2:$K$501,0)),"")</f>
        <v/>
      </c>
    </row>
    <row r="138">
      <c r="E138">
        <f>IF('Job Catalog'!$C146="","",'Job Catalog'!$I146)</f>
        <v/>
      </c>
      <c r="F138">
        <f>IF('Job Catalog'!$C146="",0,IF(AND(OR('Job Matrix'!$C$4="All",'Job Catalog'!$D146='Job Matrix'!$C$4),OR('Job Matrix'!$C$5="All",'Job Catalog'!$F146='Job Matrix'!$C$5)),1,0))</f>
        <v/>
      </c>
      <c r="G138">
        <f>IF($F138=0,"",COUNTIFS($E$2:$E138,$E138,$F$2:$F138,1))</f>
        <v/>
      </c>
      <c r="H138">
        <f>IF($G138="","",$E138&amp;"#"&amp;$G138)</f>
        <v/>
      </c>
      <c r="I138">
        <f>IF('Job Catalog'!$C146="","",'Job Catalog'!$C146)</f>
        <v/>
      </c>
      <c r="K138">
        <f>IF('Job Catalog'!$C146="","",MAX($K$1:K137)+1)</f>
        <v/>
      </c>
      <c r="L138">
        <f>IFERROR(INDEX('Job Catalog'!$B$10:$B$509,MATCH(ROW()-1,$K$2:$K$501,0)),"")</f>
        <v/>
      </c>
    </row>
    <row r="139">
      <c r="E139">
        <f>IF('Job Catalog'!$C147="","",'Job Catalog'!$I147)</f>
        <v/>
      </c>
      <c r="F139">
        <f>IF('Job Catalog'!$C147="",0,IF(AND(OR('Job Matrix'!$C$4="All",'Job Catalog'!$D147='Job Matrix'!$C$4),OR('Job Matrix'!$C$5="All",'Job Catalog'!$F147='Job Matrix'!$C$5)),1,0))</f>
        <v/>
      </c>
      <c r="G139">
        <f>IF($F139=0,"",COUNTIFS($E$2:$E139,$E139,$F$2:$F139,1))</f>
        <v/>
      </c>
      <c r="H139">
        <f>IF($G139="","",$E139&amp;"#"&amp;$G139)</f>
        <v/>
      </c>
      <c r="I139">
        <f>IF('Job Catalog'!$C147="","",'Job Catalog'!$C147)</f>
        <v/>
      </c>
      <c r="K139">
        <f>IF('Job Catalog'!$C147="","",MAX($K$1:K138)+1)</f>
        <v/>
      </c>
      <c r="L139">
        <f>IFERROR(INDEX('Job Catalog'!$B$10:$B$509,MATCH(ROW()-1,$K$2:$K$501,0)),"")</f>
        <v/>
      </c>
    </row>
    <row r="140">
      <c r="E140">
        <f>IF('Job Catalog'!$C148="","",'Job Catalog'!$I148)</f>
        <v/>
      </c>
      <c r="F140">
        <f>IF('Job Catalog'!$C148="",0,IF(AND(OR('Job Matrix'!$C$4="All",'Job Catalog'!$D148='Job Matrix'!$C$4),OR('Job Matrix'!$C$5="All",'Job Catalog'!$F148='Job Matrix'!$C$5)),1,0))</f>
        <v/>
      </c>
      <c r="G140">
        <f>IF($F140=0,"",COUNTIFS($E$2:$E140,$E140,$F$2:$F140,1))</f>
        <v/>
      </c>
      <c r="H140">
        <f>IF($G140="","",$E140&amp;"#"&amp;$G140)</f>
        <v/>
      </c>
      <c r="I140">
        <f>IF('Job Catalog'!$C148="","",'Job Catalog'!$C148)</f>
        <v/>
      </c>
      <c r="K140">
        <f>IF('Job Catalog'!$C148="","",MAX($K$1:K139)+1)</f>
        <v/>
      </c>
      <c r="L140">
        <f>IFERROR(INDEX('Job Catalog'!$B$10:$B$509,MATCH(ROW()-1,$K$2:$K$501,0)),"")</f>
        <v/>
      </c>
    </row>
    <row r="141">
      <c r="E141">
        <f>IF('Job Catalog'!$C149="","",'Job Catalog'!$I149)</f>
        <v/>
      </c>
      <c r="F141">
        <f>IF('Job Catalog'!$C149="",0,IF(AND(OR('Job Matrix'!$C$4="All",'Job Catalog'!$D149='Job Matrix'!$C$4),OR('Job Matrix'!$C$5="All",'Job Catalog'!$F149='Job Matrix'!$C$5)),1,0))</f>
        <v/>
      </c>
      <c r="G141">
        <f>IF($F141=0,"",COUNTIFS($E$2:$E141,$E141,$F$2:$F141,1))</f>
        <v/>
      </c>
      <c r="H141">
        <f>IF($G141="","",$E141&amp;"#"&amp;$G141)</f>
        <v/>
      </c>
      <c r="I141">
        <f>IF('Job Catalog'!$C149="","",'Job Catalog'!$C149)</f>
        <v/>
      </c>
      <c r="K141">
        <f>IF('Job Catalog'!$C149="","",MAX($K$1:K140)+1)</f>
        <v/>
      </c>
      <c r="L141">
        <f>IFERROR(INDEX('Job Catalog'!$B$10:$B$509,MATCH(ROW()-1,$K$2:$K$501,0)),"")</f>
        <v/>
      </c>
    </row>
    <row r="142">
      <c r="E142">
        <f>IF('Job Catalog'!$C150="","",'Job Catalog'!$I150)</f>
        <v/>
      </c>
      <c r="F142">
        <f>IF('Job Catalog'!$C150="",0,IF(AND(OR('Job Matrix'!$C$4="All",'Job Catalog'!$D150='Job Matrix'!$C$4),OR('Job Matrix'!$C$5="All",'Job Catalog'!$F150='Job Matrix'!$C$5)),1,0))</f>
        <v/>
      </c>
      <c r="G142">
        <f>IF($F142=0,"",COUNTIFS($E$2:$E142,$E142,$F$2:$F142,1))</f>
        <v/>
      </c>
      <c r="H142">
        <f>IF($G142="","",$E142&amp;"#"&amp;$G142)</f>
        <v/>
      </c>
      <c r="I142">
        <f>IF('Job Catalog'!$C150="","",'Job Catalog'!$C150)</f>
        <v/>
      </c>
      <c r="K142">
        <f>IF('Job Catalog'!$C150="","",MAX($K$1:K141)+1)</f>
        <v/>
      </c>
      <c r="L142">
        <f>IFERROR(INDEX('Job Catalog'!$B$10:$B$509,MATCH(ROW()-1,$K$2:$K$501,0)),"")</f>
        <v/>
      </c>
    </row>
    <row r="143">
      <c r="E143">
        <f>IF('Job Catalog'!$C151="","",'Job Catalog'!$I151)</f>
        <v/>
      </c>
      <c r="F143">
        <f>IF('Job Catalog'!$C151="",0,IF(AND(OR('Job Matrix'!$C$4="All",'Job Catalog'!$D151='Job Matrix'!$C$4),OR('Job Matrix'!$C$5="All",'Job Catalog'!$F151='Job Matrix'!$C$5)),1,0))</f>
        <v/>
      </c>
      <c r="G143">
        <f>IF($F143=0,"",COUNTIFS($E$2:$E143,$E143,$F$2:$F143,1))</f>
        <v/>
      </c>
      <c r="H143">
        <f>IF($G143="","",$E143&amp;"#"&amp;$G143)</f>
        <v/>
      </c>
      <c r="I143">
        <f>IF('Job Catalog'!$C151="","",'Job Catalog'!$C151)</f>
        <v/>
      </c>
      <c r="K143">
        <f>IF('Job Catalog'!$C151="","",MAX($K$1:K142)+1)</f>
        <v/>
      </c>
      <c r="L143">
        <f>IFERROR(INDEX('Job Catalog'!$B$10:$B$509,MATCH(ROW()-1,$K$2:$K$501,0)),"")</f>
        <v/>
      </c>
    </row>
    <row r="144">
      <c r="E144">
        <f>IF('Job Catalog'!$C152="","",'Job Catalog'!$I152)</f>
        <v/>
      </c>
      <c r="F144">
        <f>IF('Job Catalog'!$C152="",0,IF(AND(OR('Job Matrix'!$C$4="All",'Job Catalog'!$D152='Job Matrix'!$C$4),OR('Job Matrix'!$C$5="All",'Job Catalog'!$F152='Job Matrix'!$C$5)),1,0))</f>
        <v/>
      </c>
      <c r="G144">
        <f>IF($F144=0,"",COUNTIFS($E$2:$E144,$E144,$F$2:$F144,1))</f>
        <v/>
      </c>
      <c r="H144">
        <f>IF($G144="","",$E144&amp;"#"&amp;$G144)</f>
        <v/>
      </c>
      <c r="I144">
        <f>IF('Job Catalog'!$C152="","",'Job Catalog'!$C152)</f>
        <v/>
      </c>
      <c r="K144">
        <f>IF('Job Catalog'!$C152="","",MAX($K$1:K143)+1)</f>
        <v/>
      </c>
      <c r="L144">
        <f>IFERROR(INDEX('Job Catalog'!$B$10:$B$509,MATCH(ROW()-1,$K$2:$K$501,0)),"")</f>
        <v/>
      </c>
    </row>
    <row r="145">
      <c r="E145">
        <f>IF('Job Catalog'!$C153="","",'Job Catalog'!$I153)</f>
        <v/>
      </c>
      <c r="F145">
        <f>IF('Job Catalog'!$C153="",0,IF(AND(OR('Job Matrix'!$C$4="All",'Job Catalog'!$D153='Job Matrix'!$C$4),OR('Job Matrix'!$C$5="All",'Job Catalog'!$F153='Job Matrix'!$C$5)),1,0))</f>
        <v/>
      </c>
      <c r="G145">
        <f>IF($F145=0,"",COUNTIFS($E$2:$E145,$E145,$F$2:$F145,1))</f>
        <v/>
      </c>
      <c r="H145">
        <f>IF($G145="","",$E145&amp;"#"&amp;$G145)</f>
        <v/>
      </c>
      <c r="I145">
        <f>IF('Job Catalog'!$C153="","",'Job Catalog'!$C153)</f>
        <v/>
      </c>
      <c r="K145">
        <f>IF('Job Catalog'!$C153="","",MAX($K$1:K144)+1)</f>
        <v/>
      </c>
      <c r="L145">
        <f>IFERROR(INDEX('Job Catalog'!$B$10:$B$509,MATCH(ROW()-1,$K$2:$K$501,0)),"")</f>
        <v/>
      </c>
    </row>
    <row r="146">
      <c r="E146">
        <f>IF('Job Catalog'!$C154="","",'Job Catalog'!$I154)</f>
        <v/>
      </c>
      <c r="F146">
        <f>IF('Job Catalog'!$C154="",0,IF(AND(OR('Job Matrix'!$C$4="All",'Job Catalog'!$D154='Job Matrix'!$C$4),OR('Job Matrix'!$C$5="All",'Job Catalog'!$F154='Job Matrix'!$C$5)),1,0))</f>
        <v/>
      </c>
      <c r="G146">
        <f>IF($F146=0,"",COUNTIFS($E$2:$E146,$E146,$F$2:$F146,1))</f>
        <v/>
      </c>
      <c r="H146">
        <f>IF($G146="","",$E146&amp;"#"&amp;$G146)</f>
        <v/>
      </c>
      <c r="I146">
        <f>IF('Job Catalog'!$C154="","",'Job Catalog'!$C154)</f>
        <v/>
      </c>
      <c r="K146">
        <f>IF('Job Catalog'!$C154="","",MAX($K$1:K145)+1)</f>
        <v/>
      </c>
      <c r="L146">
        <f>IFERROR(INDEX('Job Catalog'!$B$10:$B$509,MATCH(ROW()-1,$K$2:$K$501,0)),"")</f>
        <v/>
      </c>
    </row>
    <row r="147">
      <c r="E147">
        <f>IF('Job Catalog'!$C155="","",'Job Catalog'!$I155)</f>
        <v/>
      </c>
      <c r="F147">
        <f>IF('Job Catalog'!$C155="",0,IF(AND(OR('Job Matrix'!$C$4="All",'Job Catalog'!$D155='Job Matrix'!$C$4),OR('Job Matrix'!$C$5="All",'Job Catalog'!$F155='Job Matrix'!$C$5)),1,0))</f>
        <v/>
      </c>
      <c r="G147">
        <f>IF($F147=0,"",COUNTIFS($E$2:$E147,$E147,$F$2:$F147,1))</f>
        <v/>
      </c>
      <c r="H147">
        <f>IF($G147="","",$E147&amp;"#"&amp;$G147)</f>
        <v/>
      </c>
      <c r="I147">
        <f>IF('Job Catalog'!$C155="","",'Job Catalog'!$C155)</f>
        <v/>
      </c>
      <c r="K147">
        <f>IF('Job Catalog'!$C155="","",MAX($K$1:K146)+1)</f>
        <v/>
      </c>
      <c r="L147">
        <f>IFERROR(INDEX('Job Catalog'!$B$10:$B$509,MATCH(ROW()-1,$K$2:$K$501,0)),"")</f>
        <v/>
      </c>
    </row>
    <row r="148">
      <c r="E148">
        <f>IF('Job Catalog'!$C156="","",'Job Catalog'!$I156)</f>
        <v/>
      </c>
      <c r="F148">
        <f>IF('Job Catalog'!$C156="",0,IF(AND(OR('Job Matrix'!$C$4="All",'Job Catalog'!$D156='Job Matrix'!$C$4),OR('Job Matrix'!$C$5="All",'Job Catalog'!$F156='Job Matrix'!$C$5)),1,0))</f>
        <v/>
      </c>
      <c r="G148">
        <f>IF($F148=0,"",COUNTIFS($E$2:$E148,$E148,$F$2:$F148,1))</f>
        <v/>
      </c>
      <c r="H148">
        <f>IF($G148="","",$E148&amp;"#"&amp;$G148)</f>
        <v/>
      </c>
      <c r="I148">
        <f>IF('Job Catalog'!$C156="","",'Job Catalog'!$C156)</f>
        <v/>
      </c>
      <c r="K148">
        <f>IF('Job Catalog'!$C156="","",MAX($K$1:K147)+1)</f>
        <v/>
      </c>
      <c r="L148">
        <f>IFERROR(INDEX('Job Catalog'!$B$10:$B$509,MATCH(ROW()-1,$K$2:$K$501,0)),"")</f>
        <v/>
      </c>
    </row>
    <row r="149">
      <c r="E149">
        <f>IF('Job Catalog'!$C157="","",'Job Catalog'!$I157)</f>
        <v/>
      </c>
      <c r="F149">
        <f>IF('Job Catalog'!$C157="",0,IF(AND(OR('Job Matrix'!$C$4="All",'Job Catalog'!$D157='Job Matrix'!$C$4),OR('Job Matrix'!$C$5="All",'Job Catalog'!$F157='Job Matrix'!$C$5)),1,0))</f>
        <v/>
      </c>
      <c r="G149">
        <f>IF($F149=0,"",COUNTIFS($E$2:$E149,$E149,$F$2:$F149,1))</f>
        <v/>
      </c>
      <c r="H149">
        <f>IF($G149="","",$E149&amp;"#"&amp;$G149)</f>
        <v/>
      </c>
      <c r="I149">
        <f>IF('Job Catalog'!$C157="","",'Job Catalog'!$C157)</f>
        <v/>
      </c>
      <c r="K149">
        <f>IF('Job Catalog'!$C157="","",MAX($K$1:K148)+1)</f>
        <v/>
      </c>
      <c r="L149">
        <f>IFERROR(INDEX('Job Catalog'!$B$10:$B$509,MATCH(ROW()-1,$K$2:$K$501,0)),"")</f>
        <v/>
      </c>
    </row>
    <row r="150">
      <c r="E150">
        <f>IF('Job Catalog'!$C158="","",'Job Catalog'!$I158)</f>
        <v/>
      </c>
      <c r="F150">
        <f>IF('Job Catalog'!$C158="",0,IF(AND(OR('Job Matrix'!$C$4="All",'Job Catalog'!$D158='Job Matrix'!$C$4),OR('Job Matrix'!$C$5="All",'Job Catalog'!$F158='Job Matrix'!$C$5)),1,0))</f>
        <v/>
      </c>
      <c r="G150">
        <f>IF($F150=0,"",COUNTIFS($E$2:$E150,$E150,$F$2:$F150,1))</f>
        <v/>
      </c>
      <c r="H150">
        <f>IF($G150="","",$E150&amp;"#"&amp;$G150)</f>
        <v/>
      </c>
      <c r="I150">
        <f>IF('Job Catalog'!$C158="","",'Job Catalog'!$C158)</f>
        <v/>
      </c>
      <c r="K150">
        <f>IF('Job Catalog'!$C158="","",MAX($K$1:K149)+1)</f>
        <v/>
      </c>
      <c r="L150">
        <f>IFERROR(INDEX('Job Catalog'!$B$10:$B$509,MATCH(ROW()-1,$K$2:$K$501,0)),"")</f>
        <v/>
      </c>
    </row>
    <row r="151">
      <c r="E151">
        <f>IF('Job Catalog'!$C159="","",'Job Catalog'!$I159)</f>
        <v/>
      </c>
      <c r="F151">
        <f>IF('Job Catalog'!$C159="",0,IF(AND(OR('Job Matrix'!$C$4="All",'Job Catalog'!$D159='Job Matrix'!$C$4),OR('Job Matrix'!$C$5="All",'Job Catalog'!$F159='Job Matrix'!$C$5)),1,0))</f>
        <v/>
      </c>
      <c r="G151">
        <f>IF($F151=0,"",COUNTIFS($E$2:$E151,$E151,$F$2:$F151,1))</f>
        <v/>
      </c>
      <c r="H151">
        <f>IF($G151="","",$E151&amp;"#"&amp;$G151)</f>
        <v/>
      </c>
      <c r="I151">
        <f>IF('Job Catalog'!$C159="","",'Job Catalog'!$C159)</f>
        <v/>
      </c>
      <c r="K151">
        <f>IF('Job Catalog'!$C159="","",MAX($K$1:K150)+1)</f>
        <v/>
      </c>
      <c r="L151">
        <f>IFERROR(INDEX('Job Catalog'!$B$10:$B$509,MATCH(ROW()-1,$K$2:$K$501,0)),"")</f>
        <v/>
      </c>
    </row>
    <row r="152">
      <c r="E152">
        <f>IF('Job Catalog'!$C160="","",'Job Catalog'!$I160)</f>
        <v/>
      </c>
      <c r="F152">
        <f>IF('Job Catalog'!$C160="",0,IF(AND(OR('Job Matrix'!$C$4="All",'Job Catalog'!$D160='Job Matrix'!$C$4),OR('Job Matrix'!$C$5="All",'Job Catalog'!$F160='Job Matrix'!$C$5)),1,0))</f>
        <v/>
      </c>
      <c r="G152">
        <f>IF($F152=0,"",COUNTIFS($E$2:$E152,$E152,$F$2:$F152,1))</f>
        <v/>
      </c>
      <c r="H152">
        <f>IF($G152="","",$E152&amp;"#"&amp;$G152)</f>
        <v/>
      </c>
      <c r="I152">
        <f>IF('Job Catalog'!$C160="","",'Job Catalog'!$C160)</f>
        <v/>
      </c>
      <c r="K152">
        <f>IF('Job Catalog'!$C160="","",MAX($K$1:K151)+1)</f>
        <v/>
      </c>
      <c r="L152">
        <f>IFERROR(INDEX('Job Catalog'!$B$10:$B$509,MATCH(ROW()-1,$K$2:$K$501,0)),"")</f>
        <v/>
      </c>
    </row>
    <row r="153">
      <c r="E153">
        <f>IF('Job Catalog'!$C161="","",'Job Catalog'!$I161)</f>
        <v/>
      </c>
      <c r="F153">
        <f>IF('Job Catalog'!$C161="",0,IF(AND(OR('Job Matrix'!$C$4="All",'Job Catalog'!$D161='Job Matrix'!$C$4),OR('Job Matrix'!$C$5="All",'Job Catalog'!$F161='Job Matrix'!$C$5)),1,0))</f>
        <v/>
      </c>
      <c r="G153">
        <f>IF($F153=0,"",COUNTIFS($E$2:$E153,$E153,$F$2:$F153,1))</f>
        <v/>
      </c>
      <c r="H153">
        <f>IF($G153="","",$E153&amp;"#"&amp;$G153)</f>
        <v/>
      </c>
      <c r="I153">
        <f>IF('Job Catalog'!$C161="","",'Job Catalog'!$C161)</f>
        <v/>
      </c>
      <c r="K153">
        <f>IF('Job Catalog'!$C161="","",MAX($K$1:K152)+1)</f>
        <v/>
      </c>
      <c r="L153">
        <f>IFERROR(INDEX('Job Catalog'!$B$10:$B$509,MATCH(ROW()-1,$K$2:$K$501,0)),"")</f>
        <v/>
      </c>
    </row>
    <row r="154">
      <c r="E154">
        <f>IF('Job Catalog'!$C162="","",'Job Catalog'!$I162)</f>
        <v/>
      </c>
      <c r="F154">
        <f>IF('Job Catalog'!$C162="",0,IF(AND(OR('Job Matrix'!$C$4="All",'Job Catalog'!$D162='Job Matrix'!$C$4),OR('Job Matrix'!$C$5="All",'Job Catalog'!$F162='Job Matrix'!$C$5)),1,0))</f>
        <v/>
      </c>
      <c r="G154">
        <f>IF($F154=0,"",COUNTIFS($E$2:$E154,$E154,$F$2:$F154,1))</f>
        <v/>
      </c>
      <c r="H154">
        <f>IF($G154="","",$E154&amp;"#"&amp;$G154)</f>
        <v/>
      </c>
      <c r="I154">
        <f>IF('Job Catalog'!$C162="","",'Job Catalog'!$C162)</f>
        <v/>
      </c>
      <c r="K154">
        <f>IF('Job Catalog'!$C162="","",MAX($K$1:K153)+1)</f>
        <v/>
      </c>
      <c r="L154">
        <f>IFERROR(INDEX('Job Catalog'!$B$10:$B$509,MATCH(ROW()-1,$K$2:$K$501,0)),"")</f>
        <v/>
      </c>
    </row>
    <row r="155">
      <c r="E155">
        <f>IF('Job Catalog'!$C163="","",'Job Catalog'!$I163)</f>
        <v/>
      </c>
      <c r="F155">
        <f>IF('Job Catalog'!$C163="",0,IF(AND(OR('Job Matrix'!$C$4="All",'Job Catalog'!$D163='Job Matrix'!$C$4),OR('Job Matrix'!$C$5="All",'Job Catalog'!$F163='Job Matrix'!$C$5)),1,0))</f>
        <v/>
      </c>
      <c r="G155">
        <f>IF($F155=0,"",COUNTIFS($E$2:$E155,$E155,$F$2:$F155,1))</f>
        <v/>
      </c>
      <c r="H155">
        <f>IF($G155="","",$E155&amp;"#"&amp;$G155)</f>
        <v/>
      </c>
      <c r="I155">
        <f>IF('Job Catalog'!$C163="","",'Job Catalog'!$C163)</f>
        <v/>
      </c>
      <c r="K155">
        <f>IF('Job Catalog'!$C163="","",MAX($K$1:K154)+1)</f>
        <v/>
      </c>
      <c r="L155">
        <f>IFERROR(INDEX('Job Catalog'!$B$10:$B$509,MATCH(ROW()-1,$K$2:$K$501,0)),"")</f>
        <v/>
      </c>
    </row>
    <row r="156">
      <c r="E156">
        <f>IF('Job Catalog'!$C164="","",'Job Catalog'!$I164)</f>
        <v/>
      </c>
      <c r="F156">
        <f>IF('Job Catalog'!$C164="",0,IF(AND(OR('Job Matrix'!$C$4="All",'Job Catalog'!$D164='Job Matrix'!$C$4),OR('Job Matrix'!$C$5="All",'Job Catalog'!$F164='Job Matrix'!$C$5)),1,0))</f>
        <v/>
      </c>
      <c r="G156">
        <f>IF($F156=0,"",COUNTIFS($E$2:$E156,$E156,$F$2:$F156,1))</f>
        <v/>
      </c>
      <c r="H156">
        <f>IF($G156="","",$E156&amp;"#"&amp;$G156)</f>
        <v/>
      </c>
      <c r="I156">
        <f>IF('Job Catalog'!$C164="","",'Job Catalog'!$C164)</f>
        <v/>
      </c>
      <c r="K156">
        <f>IF('Job Catalog'!$C164="","",MAX($K$1:K155)+1)</f>
        <v/>
      </c>
      <c r="L156">
        <f>IFERROR(INDEX('Job Catalog'!$B$10:$B$509,MATCH(ROW()-1,$K$2:$K$501,0)),"")</f>
        <v/>
      </c>
    </row>
    <row r="157">
      <c r="E157">
        <f>IF('Job Catalog'!$C165="","",'Job Catalog'!$I165)</f>
        <v/>
      </c>
      <c r="F157">
        <f>IF('Job Catalog'!$C165="",0,IF(AND(OR('Job Matrix'!$C$4="All",'Job Catalog'!$D165='Job Matrix'!$C$4),OR('Job Matrix'!$C$5="All",'Job Catalog'!$F165='Job Matrix'!$C$5)),1,0))</f>
        <v/>
      </c>
      <c r="G157">
        <f>IF($F157=0,"",COUNTIFS($E$2:$E157,$E157,$F$2:$F157,1))</f>
        <v/>
      </c>
      <c r="H157">
        <f>IF($G157="","",$E157&amp;"#"&amp;$G157)</f>
        <v/>
      </c>
      <c r="I157">
        <f>IF('Job Catalog'!$C165="","",'Job Catalog'!$C165)</f>
        <v/>
      </c>
      <c r="K157">
        <f>IF('Job Catalog'!$C165="","",MAX($K$1:K156)+1)</f>
        <v/>
      </c>
      <c r="L157">
        <f>IFERROR(INDEX('Job Catalog'!$B$10:$B$509,MATCH(ROW()-1,$K$2:$K$501,0)),"")</f>
        <v/>
      </c>
    </row>
    <row r="158">
      <c r="E158">
        <f>IF('Job Catalog'!$C166="","",'Job Catalog'!$I166)</f>
        <v/>
      </c>
      <c r="F158">
        <f>IF('Job Catalog'!$C166="",0,IF(AND(OR('Job Matrix'!$C$4="All",'Job Catalog'!$D166='Job Matrix'!$C$4),OR('Job Matrix'!$C$5="All",'Job Catalog'!$F166='Job Matrix'!$C$5)),1,0))</f>
        <v/>
      </c>
      <c r="G158">
        <f>IF($F158=0,"",COUNTIFS($E$2:$E158,$E158,$F$2:$F158,1))</f>
        <v/>
      </c>
      <c r="H158">
        <f>IF($G158="","",$E158&amp;"#"&amp;$G158)</f>
        <v/>
      </c>
      <c r="I158">
        <f>IF('Job Catalog'!$C166="","",'Job Catalog'!$C166)</f>
        <v/>
      </c>
      <c r="K158">
        <f>IF('Job Catalog'!$C166="","",MAX($K$1:K157)+1)</f>
        <v/>
      </c>
      <c r="L158">
        <f>IFERROR(INDEX('Job Catalog'!$B$10:$B$509,MATCH(ROW()-1,$K$2:$K$501,0)),"")</f>
        <v/>
      </c>
    </row>
    <row r="159">
      <c r="E159">
        <f>IF('Job Catalog'!$C167="","",'Job Catalog'!$I167)</f>
        <v/>
      </c>
      <c r="F159">
        <f>IF('Job Catalog'!$C167="",0,IF(AND(OR('Job Matrix'!$C$4="All",'Job Catalog'!$D167='Job Matrix'!$C$4),OR('Job Matrix'!$C$5="All",'Job Catalog'!$F167='Job Matrix'!$C$5)),1,0))</f>
        <v/>
      </c>
      <c r="G159">
        <f>IF($F159=0,"",COUNTIFS($E$2:$E159,$E159,$F$2:$F159,1))</f>
        <v/>
      </c>
      <c r="H159">
        <f>IF($G159="","",$E159&amp;"#"&amp;$G159)</f>
        <v/>
      </c>
      <c r="I159">
        <f>IF('Job Catalog'!$C167="","",'Job Catalog'!$C167)</f>
        <v/>
      </c>
      <c r="K159">
        <f>IF('Job Catalog'!$C167="","",MAX($K$1:K158)+1)</f>
        <v/>
      </c>
      <c r="L159">
        <f>IFERROR(INDEX('Job Catalog'!$B$10:$B$509,MATCH(ROW()-1,$K$2:$K$501,0)),"")</f>
        <v/>
      </c>
    </row>
    <row r="160">
      <c r="E160">
        <f>IF('Job Catalog'!$C168="","",'Job Catalog'!$I168)</f>
        <v/>
      </c>
      <c r="F160">
        <f>IF('Job Catalog'!$C168="",0,IF(AND(OR('Job Matrix'!$C$4="All",'Job Catalog'!$D168='Job Matrix'!$C$4),OR('Job Matrix'!$C$5="All",'Job Catalog'!$F168='Job Matrix'!$C$5)),1,0))</f>
        <v/>
      </c>
      <c r="G160">
        <f>IF($F160=0,"",COUNTIFS($E$2:$E160,$E160,$F$2:$F160,1))</f>
        <v/>
      </c>
      <c r="H160">
        <f>IF($G160="","",$E160&amp;"#"&amp;$G160)</f>
        <v/>
      </c>
      <c r="I160">
        <f>IF('Job Catalog'!$C168="","",'Job Catalog'!$C168)</f>
        <v/>
      </c>
      <c r="K160">
        <f>IF('Job Catalog'!$C168="","",MAX($K$1:K159)+1)</f>
        <v/>
      </c>
      <c r="L160">
        <f>IFERROR(INDEX('Job Catalog'!$B$10:$B$509,MATCH(ROW()-1,$K$2:$K$501,0)),"")</f>
        <v/>
      </c>
    </row>
    <row r="161">
      <c r="E161">
        <f>IF('Job Catalog'!$C169="","",'Job Catalog'!$I169)</f>
        <v/>
      </c>
      <c r="F161">
        <f>IF('Job Catalog'!$C169="",0,IF(AND(OR('Job Matrix'!$C$4="All",'Job Catalog'!$D169='Job Matrix'!$C$4),OR('Job Matrix'!$C$5="All",'Job Catalog'!$F169='Job Matrix'!$C$5)),1,0))</f>
        <v/>
      </c>
      <c r="G161">
        <f>IF($F161=0,"",COUNTIFS($E$2:$E161,$E161,$F$2:$F161,1))</f>
        <v/>
      </c>
      <c r="H161">
        <f>IF($G161="","",$E161&amp;"#"&amp;$G161)</f>
        <v/>
      </c>
      <c r="I161">
        <f>IF('Job Catalog'!$C169="","",'Job Catalog'!$C169)</f>
        <v/>
      </c>
      <c r="K161">
        <f>IF('Job Catalog'!$C169="","",MAX($K$1:K160)+1)</f>
        <v/>
      </c>
      <c r="L161">
        <f>IFERROR(INDEX('Job Catalog'!$B$10:$B$509,MATCH(ROW()-1,$K$2:$K$501,0)),"")</f>
        <v/>
      </c>
    </row>
    <row r="162">
      <c r="E162">
        <f>IF('Job Catalog'!$C170="","",'Job Catalog'!$I170)</f>
        <v/>
      </c>
      <c r="F162">
        <f>IF('Job Catalog'!$C170="",0,IF(AND(OR('Job Matrix'!$C$4="All",'Job Catalog'!$D170='Job Matrix'!$C$4),OR('Job Matrix'!$C$5="All",'Job Catalog'!$F170='Job Matrix'!$C$5)),1,0))</f>
        <v/>
      </c>
      <c r="G162">
        <f>IF($F162=0,"",COUNTIFS($E$2:$E162,$E162,$F$2:$F162,1))</f>
        <v/>
      </c>
      <c r="H162">
        <f>IF($G162="","",$E162&amp;"#"&amp;$G162)</f>
        <v/>
      </c>
      <c r="I162">
        <f>IF('Job Catalog'!$C170="","",'Job Catalog'!$C170)</f>
        <v/>
      </c>
      <c r="K162">
        <f>IF('Job Catalog'!$C170="","",MAX($K$1:K161)+1)</f>
        <v/>
      </c>
      <c r="L162">
        <f>IFERROR(INDEX('Job Catalog'!$B$10:$B$509,MATCH(ROW()-1,$K$2:$K$501,0)),"")</f>
        <v/>
      </c>
    </row>
    <row r="163">
      <c r="E163">
        <f>IF('Job Catalog'!$C171="","",'Job Catalog'!$I171)</f>
        <v/>
      </c>
      <c r="F163">
        <f>IF('Job Catalog'!$C171="",0,IF(AND(OR('Job Matrix'!$C$4="All",'Job Catalog'!$D171='Job Matrix'!$C$4),OR('Job Matrix'!$C$5="All",'Job Catalog'!$F171='Job Matrix'!$C$5)),1,0))</f>
        <v/>
      </c>
      <c r="G163">
        <f>IF($F163=0,"",COUNTIFS($E$2:$E163,$E163,$F$2:$F163,1))</f>
        <v/>
      </c>
      <c r="H163">
        <f>IF($G163="","",$E163&amp;"#"&amp;$G163)</f>
        <v/>
      </c>
      <c r="I163">
        <f>IF('Job Catalog'!$C171="","",'Job Catalog'!$C171)</f>
        <v/>
      </c>
      <c r="K163">
        <f>IF('Job Catalog'!$C171="","",MAX($K$1:K162)+1)</f>
        <v/>
      </c>
      <c r="L163">
        <f>IFERROR(INDEX('Job Catalog'!$B$10:$B$509,MATCH(ROW()-1,$K$2:$K$501,0)),"")</f>
        <v/>
      </c>
    </row>
    <row r="164">
      <c r="E164">
        <f>IF('Job Catalog'!$C172="","",'Job Catalog'!$I172)</f>
        <v/>
      </c>
      <c r="F164">
        <f>IF('Job Catalog'!$C172="",0,IF(AND(OR('Job Matrix'!$C$4="All",'Job Catalog'!$D172='Job Matrix'!$C$4),OR('Job Matrix'!$C$5="All",'Job Catalog'!$F172='Job Matrix'!$C$5)),1,0))</f>
        <v/>
      </c>
      <c r="G164">
        <f>IF($F164=0,"",COUNTIFS($E$2:$E164,$E164,$F$2:$F164,1))</f>
        <v/>
      </c>
      <c r="H164">
        <f>IF($G164="","",$E164&amp;"#"&amp;$G164)</f>
        <v/>
      </c>
      <c r="I164">
        <f>IF('Job Catalog'!$C172="","",'Job Catalog'!$C172)</f>
        <v/>
      </c>
      <c r="K164">
        <f>IF('Job Catalog'!$C172="","",MAX($K$1:K163)+1)</f>
        <v/>
      </c>
      <c r="L164">
        <f>IFERROR(INDEX('Job Catalog'!$B$10:$B$509,MATCH(ROW()-1,$K$2:$K$501,0)),"")</f>
        <v/>
      </c>
    </row>
    <row r="165">
      <c r="E165">
        <f>IF('Job Catalog'!$C173="","",'Job Catalog'!$I173)</f>
        <v/>
      </c>
      <c r="F165">
        <f>IF('Job Catalog'!$C173="",0,IF(AND(OR('Job Matrix'!$C$4="All",'Job Catalog'!$D173='Job Matrix'!$C$4),OR('Job Matrix'!$C$5="All",'Job Catalog'!$F173='Job Matrix'!$C$5)),1,0))</f>
        <v/>
      </c>
      <c r="G165">
        <f>IF($F165=0,"",COUNTIFS($E$2:$E165,$E165,$F$2:$F165,1))</f>
        <v/>
      </c>
      <c r="H165">
        <f>IF($G165="","",$E165&amp;"#"&amp;$G165)</f>
        <v/>
      </c>
      <c r="I165">
        <f>IF('Job Catalog'!$C173="","",'Job Catalog'!$C173)</f>
        <v/>
      </c>
      <c r="K165">
        <f>IF('Job Catalog'!$C173="","",MAX($K$1:K164)+1)</f>
        <v/>
      </c>
      <c r="L165">
        <f>IFERROR(INDEX('Job Catalog'!$B$10:$B$509,MATCH(ROW()-1,$K$2:$K$501,0)),"")</f>
        <v/>
      </c>
    </row>
    <row r="166">
      <c r="E166">
        <f>IF('Job Catalog'!$C174="","",'Job Catalog'!$I174)</f>
        <v/>
      </c>
      <c r="F166">
        <f>IF('Job Catalog'!$C174="",0,IF(AND(OR('Job Matrix'!$C$4="All",'Job Catalog'!$D174='Job Matrix'!$C$4),OR('Job Matrix'!$C$5="All",'Job Catalog'!$F174='Job Matrix'!$C$5)),1,0))</f>
        <v/>
      </c>
      <c r="G166">
        <f>IF($F166=0,"",COUNTIFS($E$2:$E166,$E166,$F$2:$F166,1))</f>
        <v/>
      </c>
      <c r="H166">
        <f>IF($G166="","",$E166&amp;"#"&amp;$G166)</f>
        <v/>
      </c>
      <c r="I166">
        <f>IF('Job Catalog'!$C174="","",'Job Catalog'!$C174)</f>
        <v/>
      </c>
      <c r="K166">
        <f>IF('Job Catalog'!$C174="","",MAX($K$1:K165)+1)</f>
        <v/>
      </c>
      <c r="L166">
        <f>IFERROR(INDEX('Job Catalog'!$B$10:$B$509,MATCH(ROW()-1,$K$2:$K$501,0)),"")</f>
        <v/>
      </c>
    </row>
    <row r="167">
      <c r="E167">
        <f>IF('Job Catalog'!$C175="","",'Job Catalog'!$I175)</f>
        <v/>
      </c>
      <c r="F167">
        <f>IF('Job Catalog'!$C175="",0,IF(AND(OR('Job Matrix'!$C$4="All",'Job Catalog'!$D175='Job Matrix'!$C$4),OR('Job Matrix'!$C$5="All",'Job Catalog'!$F175='Job Matrix'!$C$5)),1,0))</f>
        <v/>
      </c>
      <c r="G167">
        <f>IF($F167=0,"",COUNTIFS($E$2:$E167,$E167,$F$2:$F167,1))</f>
        <v/>
      </c>
      <c r="H167">
        <f>IF($G167="","",$E167&amp;"#"&amp;$G167)</f>
        <v/>
      </c>
      <c r="I167">
        <f>IF('Job Catalog'!$C175="","",'Job Catalog'!$C175)</f>
        <v/>
      </c>
      <c r="K167">
        <f>IF('Job Catalog'!$C175="","",MAX($K$1:K166)+1)</f>
        <v/>
      </c>
      <c r="L167">
        <f>IFERROR(INDEX('Job Catalog'!$B$10:$B$509,MATCH(ROW()-1,$K$2:$K$501,0)),"")</f>
        <v/>
      </c>
    </row>
    <row r="168">
      <c r="E168">
        <f>IF('Job Catalog'!$C176="","",'Job Catalog'!$I176)</f>
        <v/>
      </c>
      <c r="F168">
        <f>IF('Job Catalog'!$C176="",0,IF(AND(OR('Job Matrix'!$C$4="All",'Job Catalog'!$D176='Job Matrix'!$C$4),OR('Job Matrix'!$C$5="All",'Job Catalog'!$F176='Job Matrix'!$C$5)),1,0))</f>
        <v/>
      </c>
      <c r="G168">
        <f>IF($F168=0,"",COUNTIFS($E$2:$E168,$E168,$F$2:$F168,1))</f>
        <v/>
      </c>
      <c r="H168">
        <f>IF($G168="","",$E168&amp;"#"&amp;$G168)</f>
        <v/>
      </c>
      <c r="I168">
        <f>IF('Job Catalog'!$C176="","",'Job Catalog'!$C176)</f>
        <v/>
      </c>
      <c r="K168">
        <f>IF('Job Catalog'!$C176="","",MAX($K$1:K167)+1)</f>
        <v/>
      </c>
      <c r="L168">
        <f>IFERROR(INDEX('Job Catalog'!$B$10:$B$509,MATCH(ROW()-1,$K$2:$K$501,0)),"")</f>
        <v/>
      </c>
    </row>
    <row r="169">
      <c r="E169">
        <f>IF('Job Catalog'!$C177="","",'Job Catalog'!$I177)</f>
        <v/>
      </c>
      <c r="F169">
        <f>IF('Job Catalog'!$C177="",0,IF(AND(OR('Job Matrix'!$C$4="All",'Job Catalog'!$D177='Job Matrix'!$C$4),OR('Job Matrix'!$C$5="All",'Job Catalog'!$F177='Job Matrix'!$C$5)),1,0))</f>
        <v/>
      </c>
      <c r="G169">
        <f>IF($F169=0,"",COUNTIFS($E$2:$E169,$E169,$F$2:$F169,1))</f>
        <v/>
      </c>
      <c r="H169">
        <f>IF($G169="","",$E169&amp;"#"&amp;$G169)</f>
        <v/>
      </c>
      <c r="I169">
        <f>IF('Job Catalog'!$C177="","",'Job Catalog'!$C177)</f>
        <v/>
      </c>
      <c r="K169">
        <f>IF('Job Catalog'!$C177="","",MAX($K$1:K168)+1)</f>
        <v/>
      </c>
      <c r="L169">
        <f>IFERROR(INDEX('Job Catalog'!$B$10:$B$509,MATCH(ROW()-1,$K$2:$K$501,0)),"")</f>
        <v/>
      </c>
    </row>
    <row r="170">
      <c r="E170">
        <f>IF('Job Catalog'!$C178="","",'Job Catalog'!$I178)</f>
        <v/>
      </c>
      <c r="F170">
        <f>IF('Job Catalog'!$C178="",0,IF(AND(OR('Job Matrix'!$C$4="All",'Job Catalog'!$D178='Job Matrix'!$C$4),OR('Job Matrix'!$C$5="All",'Job Catalog'!$F178='Job Matrix'!$C$5)),1,0))</f>
        <v/>
      </c>
      <c r="G170">
        <f>IF($F170=0,"",COUNTIFS($E$2:$E170,$E170,$F$2:$F170,1))</f>
        <v/>
      </c>
      <c r="H170">
        <f>IF($G170="","",$E170&amp;"#"&amp;$G170)</f>
        <v/>
      </c>
      <c r="I170">
        <f>IF('Job Catalog'!$C178="","",'Job Catalog'!$C178)</f>
        <v/>
      </c>
      <c r="K170">
        <f>IF('Job Catalog'!$C178="","",MAX($K$1:K169)+1)</f>
        <v/>
      </c>
      <c r="L170">
        <f>IFERROR(INDEX('Job Catalog'!$B$10:$B$509,MATCH(ROW()-1,$K$2:$K$501,0)),"")</f>
        <v/>
      </c>
    </row>
    <row r="171">
      <c r="E171">
        <f>IF('Job Catalog'!$C179="","",'Job Catalog'!$I179)</f>
        <v/>
      </c>
      <c r="F171">
        <f>IF('Job Catalog'!$C179="",0,IF(AND(OR('Job Matrix'!$C$4="All",'Job Catalog'!$D179='Job Matrix'!$C$4),OR('Job Matrix'!$C$5="All",'Job Catalog'!$F179='Job Matrix'!$C$5)),1,0))</f>
        <v/>
      </c>
      <c r="G171">
        <f>IF($F171=0,"",COUNTIFS($E$2:$E171,$E171,$F$2:$F171,1))</f>
        <v/>
      </c>
      <c r="H171">
        <f>IF($G171="","",$E171&amp;"#"&amp;$G171)</f>
        <v/>
      </c>
      <c r="I171">
        <f>IF('Job Catalog'!$C179="","",'Job Catalog'!$C179)</f>
        <v/>
      </c>
      <c r="K171">
        <f>IF('Job Catalog'!$C179="","",MAX($K$1:K170)+1)</f>
        <v/>
      </c>
      <c r="L171">
        <f>IFERROR(INDEX('Job Catalog'!$B$10:$B$509,MATCH(ROW()-1,$K$2:$K$501,0)),"")</f>
        <v/>
      </c>
    </row>
    <row r="172">
      <c r="E172">
        <f>IF('Job Catalog'!$C180="","",'Job Catalog'!$I180)</f>
        <v/>
      </c>
      <c r="F172">
        <f>IF('Job Catalog'!$C180="",0,IF(AND(OR('Job Matrix'!$C$4="All",'Job Catalog'!$D180='Job Matrix'!$C$4),OR('Job Matrix'!$C$5="All",'Job Catalog'!$F180='Job Matrix'!$C$5)),1,0))</f>
        <v/>
      </c>
      <c r="G172">
        <f>IF($F172=0,"",COUNTIFS($E$2:$E172,$E172,$F$2:$F172,1))</f>
        <v/>
      </c>
      <c r="H172">
        <f>IF($G172="","",$E172&amp;"#"&amp;$G172)</f>
        <v/>
      </c>
      <c r="I172">
        <f>IF('Job Catalog'!$C180="","",'Job Catalog'!$C180)</f>
        <v/>
      </c>
      <c r="K172">
        <f>IF('Job Catalog'!$C180="","",MAX($K$1:K171)+1)</f>
        <v/>
      </c>
      <c r="L172">
        <f>IFERROR(INDEX('Job Catalog'!$B$10:$B$509,MATCH(ROW()-1,$K$2:$K$501,0)),"")</f>
        <v/>
      </c>
    </row>
    <row r="173">
      <c r="E173">
        <f>IF('Job Catalog'!$C181="","",'Job Catalog'!$I181)</f>
        <v/>
      </c>
      <c r="F173">
        <f>IF('Job Catalog'!$C181="",0,IF(AND(OR('Job Matrix'!$C$4="All",'Job Catalog'!$D181='Job Matrix'!$C$4),OR('Job Matrix'!$C$5="All",'Job Catalog'!$F181='Job Matrix'!$C$5)),1,0))</f>
        <v/>
      </c>
      <c r="G173">
        <f>IF($F173=0,"",COUNTIFS($E$2:$E173,$E173,$F$2:$F173,1))</f>
        <v/>
      </c>
      <c r="H173">
        <f>IF($G173="","",$E173&amp;"#"&amp;$G173)</f>
        <v/>
      </c>
      <c r="I173">
        <f>IF('Job Catalog'!$C181="","",'Job Catalog'!$C181)</f>
        <v/>
      </c>
      <c r="K173">
        <f>IF('Job Catalog'!$C181="","",MAX($K$1:K172)+1)</f>
        <v/>
      </c>
      <c r="L173">
        <f>IFERROR(INDEX('Job Catalog'!$B$10:$B$509,MATCH(ROW()-1,$K$2:$K$501,0)),"")</f>
        <v/>
      </c>
    </row>
    <row r="174">
      <c r="E174">
        <f>IF('Job Catalog'!$C182="","",'Job Catalog'!$I182)</f>
        <v/>
      </c>
      <c r="F174">
        <f>IF('Job Catalog'!$C182="",0,IF(AND(OR('Job Matrix'!$C$4="All",'Job Catalog'!$D182='Job Matrix'!$C$4),OR('Job Matrix'!$C$5="All",'Job Catalog'!$F182='Job Matrix'!$C$5)),1,0))</f>
        <v/>
      </c>
      <c r="G174">
        <f>IF($F174=0,"",COUNTIFS($E$2:$E174,$E174,$F$2:$F174,1))</f>
        <v/>
      </c>
      <c r="H174">
        <f>IF($G174="","",$E174&amp;"#"&amp;$G174)</f>
        <v/>
      </c>
      <c r="I174">
        <f>IF('Job Catalog'!$C182="","",'Job Catalog'!$C182)</f>
        <v/>
      </c>
      <c r="K174">
        <f>IF('Job Catalog'!$C182="","",MAX($K$1:K173)+1)</f>
        <v/>
      </c>
      <c r="L174">
        <f>IFERROR(INDEX('Job Catalog'!$B$10:$B$509,MATCH(ROW()-1,$K$2:$K$501,0)),"")</f>
        <v/>
      </c>
    </row>
    <row r="175">
      <c r="E175">
        <f>IF('Job Catalog'!$C183="","",'Job Catalog'!$I183)</f>
        <v/>
      </c>
      <c r="F175">
        <f>IF('Job Catalog'!$C183="",0,IF(AND(OR('Job Matrix'!$C$4="All",'Job Catalog'!$D183='Job Matrix'!$C$4),OR('Job Matrix'!$C$5="All",'Job Catalog'!$F183='Job Matrix'!$C$5)),1,0))</f>
        <v/>
      </c>
      <c r="G175">
        <f>IF($F175=0,"",COUNTIFS($E$2:$E175,$E175,$F$2:$F175,1))</f>
        <v/>
      </c>
      <c r="H175">
        <f>IF($G175="","",$E175&amp;"#"&amp;$G175)</f>
        <v/>
      </c>
      <c r="I175">
        <f>IF('Job Catalog'!$C183="","",'Job Catalog'!$C183)</f>
        <v/>
      </c>
      <c r="K175">
        <f>IF('Job Catalog'!$C183="","",MAX($K$1:K174)+1)</f>
        <v/>
      </c>
      <c r="L175">
        <f>IFERROR(INDEX('Job Catalog'!$B$10:$B$509,MATCH(ROW()-1,$K$2:$K$501,0)),"")</f>
        <v/>
      </c>
    </row>
    <row r="176">
      <c r="E176">
        <f>IF('Job Catalog'!$C184="","",'Job Catalog'!$I184)</f>
        <v/>
      </c>
      <c r="F176">
        <f>IF('Job Catalog'!$C184="",0,IF(AND(OR('Job Matrix'!$C$4="All",'Job Catalog'!$D184='Job Matrix'!$C$4),OR('Job Matrix'!$C$5="All",'Job Catalog'!$F184='Job Matrix'!$C$5)),1,0))</f>
        <v/>
      </c>
      <c r="G176">
        <f>IF($F176=0,"",COUNTIFS($E$2:$E176,$E176,$F$2:$F176,1))</f>
        <v/>
      </c>
      <c r="H176">
        <f>IF($G176="","",$E176&amp;"#"&amp;$G176)</f>
        <v/>
      </c>
      <c r="I176">
        <f>IF('Job Catalog'!$C184="","",'Job Catalog'!$C184)</f>
        <v/>
      </c>
      <c r="K176">
        <f>IF('Job Catalog'!$C184="","",MAX($K$1:K175)+1)</f>
        <v/>
      </c>
      <c r="L176">
        <f>IFERROR(INDEX('Job Catalog'!$B$10:$B$509,MATCH(ROW()-1,$K$2:$K$501,0)),"")</f>
        <v/>
      </c>
    </row>
    <row r="177">
      <c r="E177">
        <f>IF('Job Catalog'!$C185="","",'Job Catalog'!$I185)</f>
        <v/>
      </c>
      <c r="F177">
        <f>IF('Job Catalog'!$C185="",0,IF(AND(OR('Job Matrix'!$C$4="All",'Job Catalog'!$D185='Job Matrix'!$C$4),OR('Job Matrix'!$C$5="All",'Job Catalog'!$F185='Job Matrix'!$C$5)),1,0))</f>
        <v/>
      </c>
      <c r="G177">
        <f>IF($F177=0,"",COUNTIFS($E$2:$E177,$E177,$F$2:$F177,1))</f>
        <v/>
      </c>
      <c r="H177">
        <f>IF($G177="","",$E177&amp;"#"&amp;$G177)</f>
        <v/>
      </c>
      <c r="I177">
        <f>IF('Job Catalog'!$C185="","",'Job Catalog'!$C185)</f>
        <v/>
      </c>
      <c r="K177">
        <f>IF('Job Catalog'!$C185="","",MAX($K$1:K176)+1)</f>
        <v/>
      </c>
      <c r="L177">
        <f>IFERROR(INDEX('Job Catalog'!$B$10:$B$509,MATCH(ROW()-1,$K$2:$K$501,0)),"")</f>
        <v/>
      </c>
    </row>
    <row r="178">
      <c r="E178">
        <f>IF('Job Catalog'!$C186="","",'Job Catalog'!$I186)</f>
        <v/>
      </c>
      <c r="F178">
        <f>IF('Job Catalog'!$C186="",0,IF(AND(OR('Job Matrix'!$C$4="All",'Job Catalog'!$D186='Job Matrix'!$C$4),OR('Job Matrix'!$C$5="All",'Job Catalog'!$F186='Job Matrix'!$C$5)),1,0))</f>
        <v/>
      </c>
      <c r="G178">
        <f>IF($F178=0,"",COUNTIFS($E$2:$E178,$E178,$F$2:$F178,1))</f>
        <v/>
      </c>
      <c r="H178">
        <f>IF($G178="","",$E178&amp;"#"&amp;$G178)</f>
        <v/>
      </c>
      <c r="I178">
        <f>IF('Job Catalog'!$C186="","",'Job Catalog'!$C186)</f>
        <v/>
      </c>
      <c r="K178">
        <f>IF('Job Catalog'!$C186="","",MAX($K$1:K177)+1)</f>
        <v/>
      </c>
      <c r="L178">
        <f>IFERROR(INDEX('Job Catalog'!$B$10:$B$509,MATCH(ROW()-1,$K$2:$K$501,0)),"")</f>
        <v/>
      </c>
    </row>
    <row r="179">
      <c r="E179">
        <f>IF('Job Catalog'!$C187="","",'Job Catalog'!$I187)</f>
        <v/>
      </c>
      <c r="F179">
        <f>IF('Job Catalog'!$C187="",0,IF(AND(OR('Job Matrix'!$C$4="All",'Job Catalog'!$D187='Job Matrix'!$C$4),OR('Job Matrix'!$C$5="All",'Job Catalog'!$F187='Job Matrix'!$C$5)),1,0))</f>
        <v/>
      </c>
      <c r="G179">
        <f>IF($F179=0,"",COUNTIFS($E$2:$E179,$E179,$F$2:$F179,1))</f>
        <v/>
      </c>
      <c r="H179">
        <f>IF($G179="","",$E179&amp;"#"&amp;$G179)</f>
        <v/>
      </c>
      <c r="I179">
        <f>IF('Job Catalog'!$C187="","",'Job Catalog'!$C187)</f>
        <v/>
      </c>
      <c r="K179">
        <f>IF('Job Catalog'!$C187="","",MAX($K$1:K178)+1)</f>
        <v/>
      </c>
      <c r="L179">
        <f>IFERROR(INDEX('Job Catalog'!$B$10:$B$509,MATCH(ROW()-1,$K$2:$K$501,0)),"")</f>
        <v/>
      </c>
    </row>
    <row r="180">
      <c r="E180">
        <f>IF('Job Catalog'!$C188="","",'Job Catalog'!$I188)</f>
        <v/>
      </c>
      <c r="F180">
        <f>IF('Job Catalog'!$C188="",0,IF(AND(OR('Job Matrix'!$C$4="All",'Job Catalog'!$D188='Job Matrix'!$C$4),OR('Job Matrix'!$C$5="All",'Job Catalog'!$F188='Job Matrix'!$C$5)),1,0))</f>
        <v/>
      </c>
      <c r="G180">
        <f>IF($F180=0,"",COUNTIFS($E$2:$E180,$E180,$F$2:$F180,1))</f>
        <v/>
      </c>
      <c r="H180">
        <f>IF($G180="","",$E180&amp;"#"&amp;$G180)</f>
        <v/>
      </c>
      <c r="I180">
        <f>IF('Job Catalog'!$C188="","",'Job Catalog'!$C188)</f>
        <v/>
      </c>
      <c r="K180">
        <f>IF('Job Catalog'!$C188="","",MAX($K$1:K179)+1)</f>
        <v/>
      </c>
      <c r="L180">
        <f>IFERROR(INDEX('Job Catalog'!$B$10:$B$509,MATCH(ROW()-1,$K$2:$K$501,0)),"")</f>
        <v/>
      </c>
    </row>
    <row r="181">
      <c r="E181">
        <f>IF('Job Catalog'!$C189="","",'Job Catalog'!$I189)</f>
        <v/>
      </c>
      <c r="F181">
        <f>IF('Job Catalog'!$C189="",0,IF(AND(OR('Job Matrix'!$C$4="All",'Job Catalog'!$D189='Job Matrix'!$C$4),OR('Job Matrix'!$C$5="All",'Job Catalog'!$F189='Job Matrix'!$C$5)),1,0))</f>
        <v/>
      </c>
      <c r="G181">
        <f>IF($F181=0,"",COUNTIFS($E$2:$E181,$E181,$F$2:$F181,1))</f>
        <v/>
      </c>
      <c r="H181">
        <f>IF($G181="","",$E181&amp;"#"&amp;$G181)</f>
        <v/>
      </c>
      <c r="I181">
        <f>IF('Job Catalog'!$C189="","",'Job Catalog'!$C189)</f>
        <v/>
      </c>
      <c r="K181">
        <f>IF('Job Catalog'!$C189="","",MAX($K$1:K180)+1)</f>
        <v/>
      </c>
      <c r="L181">
        <f>IFERROR(INDEX('Job Catalog'!$B$10:$B$509,MATCH(ROW()-1,$K$2:$K$501,0)),"")</f>
        <v/>
      </c>
    </row>
    <row r="182">
      <c r="E182">
        <f>IF('Job Catalog'!$C190="","",'Job Catalog'!$I190)</f>
        <v/>
      </c>
      <c r="F182">
        <f>IF('Job Catalog'!$C190="",0,IF(AND(OR('Job Matrix'!$C$4="All",'Job Catalog'!$D190='Job Matrix'!$C$4),OR('Job Matrix'!$C$5="All",'Job Catalog'!$F190='Job Matrix'!$C$5)),1,0))</f>
        <v/>
      </c>
      <c r="G182">
        <f>IF($F182=0,"",COUNTIFS($E$2:$E182,$E182,$F$2:$F182,1))</f>
        <v/>
      </c>
      <c r="H182">
        <f>IF($G182="","",$E182&amp;"#"&amp;$G182)</f>
        <v/>
      </c>
      <c r="I182">
        <f>IF('Job Catalog'!$C190="","",'Job Catalog'!$C190)</f>
        <v/>
      </c>
      <c r="K182">
        <f>IF('Job Catalog'!$C190="","",MAX($K$1:K181)+1)</f>
        <v/>
      </c>
      <c r="L182">
        <f>IFERROR(INDEX('Job Catalog'!$B$10:$B$509,MATCH(ROW()-1,$K$2:$K$501,0)),"")</f>
        <v/>
      </c>
    </row>
    <row r="183">
      <c r="E183">
        <f>IF('Job Catalog'!$C191="","",'Job Catalog'!$I191)</f>
        <v/>
      </c>
      <c r="F183">
        <f>IF('Job Catalog'!$C191="",0,IF(AND(OR('Job Matrix'!$C$4="All",'Job Catalog'!$D191='Job Matrix'!$C$4),OR('Job Matrix'!$C$5="All",'Job Catalog'!$F191='Job Matrix'!$C$5)),1,0))</f>
        <v/>
      </c>
      <c r="G183">
        <f>IF($F183=0,"",COUNTIFS($E$2:$E183,$E183,$F$2:$F183,1))</f>
        <v/>
      </c>
      <c r="H183">
        <f>IF($G183="","",$E183&amp;"#"&amp;$G183)</f>
        <v/>
      </c>
      <c r="I183">
        <f>IF('Job Catalog'!$C191="","",'Job Catalog'!$C191)</f>
        <v/>
      </c>
      <c r="K183">
        <f>IF('Job Catalog'!$C191="","",MAX($K$1:K182)+1)</f>
        <v/>
      </c>
      <c r="L183">
        <f>IFERROR(INDEX('Job Catalog'!$B$10:$B$509,MATCH(ROW()-1,$K$2:$K$501,0)),"")</f>
        <v/>
      </c>
    </row>
    <row r="184">
      <c r="E184">
        <f>IF('Job Catalog'!$C192="","",'Job Catalog'!$I192)</f>
        <v/>
      </c>
      <c r="F184">
        <f>IF('Job Catalog'!$C192="",0,IF(AND(OR('Job Matrix'!$C$4="All",'Job Catalog'!$D192='Job Matrix'!$C$4),OR('Job Matrix'!$C$5="All",'Job Catalog'!$F192='Job Matrix'!$C$5)),1,0))</f>
        <v/>
      </c>
      <c r="G184">
        <f>IF($F184=0,"",COUNTIFS($E$2:$E184,$E184,$F$2:$F184,1))</f>
        <v/>
      </c>
      <c r="H184">
        <f>IF($G184="","",$E184&amp;"#"&amp;$G184)</f>
        <v/>
      </c>
      <c r="I184">
        <f>IF('Job Catalog'!$C192="","",'Job Catalog'!$C192)</f>
        <v/>
      </c>
      <c r="K184">
        <f>IF('Job Catalog'!$C192="","",MAX($K$1:K183)+1)</f>
        <v/>
      </c>
      <c r="L184">
        <f>IFERROR(INDEX('Job Catalog'!$B$10:$B$509,MATCH(ROW()-1,$K$2:$K$501,0)),"")</f>
        <v/>
      </c>
    </row>
    <row r="185">
      <c r="E185">
        <f>IF('Job Catalog'!$C193="","",'Job Catalog'!$I193)</f>
        <v/>
      </c>
      <c r="F185">
        <f>IF('Job Catalog'!$C193="",0,IF(AND(OR('Job Matrix'!$C$4="All",'Job Catalog'!$D193='Job Matrix'!$C$4),OR('Job Matrix'!$C$5="All",'Job Catalog'!$F193='Job Matrix'!$C$5)),1,0))</f>
        <v/>
      </c>
      <c r="G185">
        <f>IF($F185=0,"",COUNTIFS($E$2:$E185,$E185,$F$2:$F185,1))</f>
        <v/>
      </c>
      <c r="H185">
        <f>IF($G185="","",$E185&amp;"#"&amp;$G185)</f>
        <v/>
      </c>
      <c r="I185">
        <f>IF('Job Catalog'!$C193="","",'Job Catalog'!$C193)</f>
        <v/>
      </c>
      <c r="K185">
        <f>IF('Job Catalog'!$C193="","",MAX($K$1:K184)+1)</f>
        <v/>
      </c>
      <c r="L185">
        <f>IFERROR(INDEX('Job Catalog'!$B$10:$B$509,MATCH(ROW()-1,$K$2:$K$501,0)),"")</f>
        <v/>
      </c>
    </row>
    <row r="186">
      <c r="E186">
        <f>IF('Job Catalog'!$C194="","",'Job Catalog'!$I194)</f>
        <v/>
      </c>
      <c r="F186">
        <f>IF('Job Catalog'!$C194="",0,IF(AND(OR('Job Matrix'!$C$4="All",'Job Catalog'!$D194='Job Matrix'!$C$4),OR('Job Matrix'!$C$5="All",'Job Catalog'!$F194='Job Matrix'!$C$5)),1,0))</f>
        <v/>
      </c>
      <c r="G186">
        <f>IF($F186=0,"",COUNTIFS($E$2:$E186,$E186,$F$2:$F186,1))</f>
        <v/>
      </c>
      <c r="H186">
        <f>IF($G186="","",$E186&amp;"#"&amp;$G186)</f>
        <v/>
      </c>
      <c r="I186">
        <f>IF('Job Catalog'!$C194="","",'Job Catalog'!$C194)</f>
        <v/>
      </c>
      <c r="K186">
        <f>IF('Job Catalog'!$C194="","",MAX($K$1:K185)+1)</f>
        <v/>
      </c>
      <c r="L186">
        <f>IFERROR(INDEX('Job Catalog'!$B$10:$B$509,MATCH(ROW()-1,$K$2:$K$501,0)),"")</f>
        <v/>
      </c>
    </row>
    <row r="187">
      <c r="E187">
        <f>IF('Job Catalog'!$C195="","",'Job Catalog'!$I195)</f>
        <v/>
      </c>
      <c r="F187">
        <f>IF('Job Catalog'!$C195="",0,IF(AND(OR('Job Matrix'!$C$4="All",'Job Catalog'!$D195='Job Matrix'!$C$4),OR('Job Matrix'!$C$5="All",'Job Catalog'!$F195='Job Matrix'!$C$5)),1,0))</f>
        <v/>
      </c>
      <c r="G187">
        <f>IF($F187=0,"",COUNTIFS($E$2:$E187,$E187,$F$2:$F187,1))</f>
        <v/>
      </c>
      <c r="H187">
        <f>IF($G187="","",$E187&amp;"#"&amp;$G187)</f>
        <v/>
      </c>
      <c r="I187">
        <f>IF('Job Catalog'!$C195="","",'Job Catalog'!$C195)</f>
        <v/>
      </c>
      <c r="K187">
        <f>IF('Job Catalog'!$C195="","",MAX($K$1:K186)+1)</f>
        <v/>
      </c>
      <c r="L187">
        <f>IFERROR(INDEX('Job Catalog'!$B$10:$B$509,MATCH(ROW()-1,$K$2:$K$501,0)),"")</f>
        <v/>
      </c>
    </row>
    <row r="188">
      <c r="E188">
        <f>IF('Job Catalog'!$C196="","",'Job Catalog'!$I196)</f>
        <v/>
      </c>
      <c r="F188">
        <f>IF('Job Catalog'!$C196="",0,IF(AND(OR('Job Matrix'!$C$4="All",'Job Catalog'!$D196='Job Matrix'!$C$4),OR('Job Matrix'!$C$5="All",'Job Catalog'!$F196='Job Matrix'!$C$5)),1,0))</f>
        <v/>
      </c>
      <c r="G188">
        <f>IF($F188=0,"",COUNTIFS($E$2:$E188,$E188,$F$2:$F188,1))</f>
        <v/>
      </c>
      <c r="H188">
        <f>IF($G188="","",$E188&amp;"#"&amp;$G188)</f>
        <v/>
      </c>
      <c r="I188">
        <f>IF('Job Catalog'!$C196="","",'Job Catalog'!$C196)</f>
        <v/>
      </c>
      <c r="K188">
        <f>IF('Job Catalog'!$C196="","",MAX($K$1:K187)+1)</f>
        <v/>
      </c>
      <c r="L188">
        <f>IFERROR(INDEX('Job Catalog'!$B$10:$B$509,MATCH(ROW()-1,$K$2:$K$501,0)),"")</f>
        <v/>
      </c>
    </row>
    <row r="189">
      <c r="E189">
        <f>IF('Job Catalog'!$C197="","",'Job Catalog'!$I197)</f>
        <v/>
      </c>
      <c r="F189">
        <f>IF('Job Catalog'!$C197="",0,IF(AND(OR('Job Matrix'!$C$4="All",'Job Catalog'!$D197='Job Matrix'!$C$4),OR('Job Matrix'!$C$5="All",'Job Catalog'!$F197='Job Matrix'!$C$5)),1,0))</f>
        <v/>
      </c>
      <c r="G189">
        <f>IF($F189=0,"",COUNTIFS($E$2:$E189,$E189,$F$2:$F189,1))</f>
        <v/>
      </c>
      <c r="H189">
        <f>IF($G189="","",$E189&amp;"#"&amp;$G189)</f>
        <v/>
      </c>
      <c r="I189">
        <f>IF('Job Catalog'!$C197="","",'Job Catalog'!$C197)</f>
        <v/>
      </c>
      <c r="K189">
        <f>IF('Job Catalog'!$C197="","",MAX($K$1:K188)+1)</f>
        <v/>
      </c>
      <c r="L189">
        <f>IFERROR(INDEX('Job Catalog'!$B$10:$B$509,MATCH(ROW()-1,$K$2:$K$501,0)),"")</f>
        <v/>
      </c>
    </row>
    <row r="190">
      <c r="E190">
        <f>IF('Job Catalog'!$C198="","",'Job Catalog'!$I198)</f>
        <v/>
      </c>
      <c r="F190">
        <f>IF('Job Catalog'!$C198="",0,IF(AND(OR('Job Matrix'!$C$4="All",'Job Catalog'!$D198='Job Matrix'!$C$4),OR('Job Matrix'!$C$5="All",'Job Catalog'!$F198='Job Matrix'!$C$5)),1,0))</f>
        <v/>
      </c>
      <c r="G190">
        <f>IF($F190=0,"",COUNTIFS($E$2:$E190,$E190,$F$2:$F190,1))</f>
        <v/>
      </c>
      <c r="H190">
        <f>IF($G190="","",$E190&amp;"#"&amp;$G190)</f>
        <v/>
      </c>
      <c r="I190">
        <f>IF('Job Catalog'!$C198="","",'Job Catalog'!$C198)</f>
        <v/>
      </c>
      <c r="K190">
        <f>IF('Job Catalog'!$C198="","",MAX($K$1:K189)+1)</f>
        <v/>
      </c>
      <c r="L190">
        <f>IFERROR(INDEX('Job Catalog'!$B$10:$B$509,MATCH(ROW()-1,$K$2:$K$501,0)),"")</f>
        <v/>
      </c>
    </row>
    <row r="191">
      <c r="E191">
        <f>IF('Job Catalog'!$C199="","",'Job Catalog'!$I199)</f>
        <v/>
      </c>
      <c r="F191">
        <f>IF('Job Catalog'!$C199="",0,IF(AND(OR('Job Matrix'!$C$4="All",'Job Catalog'!$D199='Job Matrix'!$C$4),OR('Job Matrix'!$C$5="All",'Job Catalog'!$F199='Job Matrix'!$C$5)),1,0))</f>
        <v/>
      </c>
      <c r="G191">
        <f>IF($F191=0,"",COUNTIFS($E$2:$E191,$E191,$F$2:$F191,1))</f>
        <v/>
      </c>
      <c r="H191">
        <f>IF($G191="","",$E191&amp;"#"&amp;$G191)</f>
        <v/>
      </c>
      <c r="I191">
        <f>IF('Job Catalog'!$C199="","",'Job Catalog'!$C199)</f>
        <v/>
      </c>
      <c r="K191">
        <f>IF('Job Catalog'!$C199="","",MAX($K$1:K190)+1)</f>
        <v/>
      </c>
      <c r="L191">
        <f>IFERROR(INDEX('Job Catalog'!$B$10:$B$509,MATCH(ROW()-1,$K$2:$K$501,0)),"")</f>
        <v/>
      </c>
    </row>
    <row r="192">
      <c r="E192">
        <f>IF('Job Catalog'!$C200="","",'Job Catalog'!$I200)</f>
        <v/>
      </c>
      <c r="F192">
        <f>IF('Job Catalog'!$C200="",0,IF(AND(OR('Job Matrix'!$C$4="All",'Job Catalog'!$D200='Job Matrix'!$C$4),OR('Job Matrix'!$C$5="All",'Job Catalog'!$F200='Job Matrix'!$C$5)),1,0))</f>
        <v/>
      </c>
      <c r="G192">
        <f>IF($F192=0,"",COUNTIFS($E$2:$E192,$E192,$F$2:$F192,1))</f>
        <v/>
      </c>
      <c r="H192">
        <f>IF($G192="","",$E192&amp;"#"&amp;$G192)</f>
        <v/>
      </c>
      <c r="I192">
        <f>IF('Job Catalog'!$C200="","",'Job Catalog'!$C200)</f>
        <v/>
      </c>
      <c r="K192">
        <f>IF('Job Catalog'!$C200="","",MAX($K$1:K191)+1)</f>
        <v/>
      </c>
      <c r="L192">
        <f>IFERROR(INDEX('Job Catalog'!$B$10:$B$509,MATCH(ROW()-1,$K$2:$K$501,0)),"")</f>
        <v/>
      </c>
    </row>
    <row r="193">
      <c r="E193">
        <f>IF('Job Catalog'!$C201="","",'Job Catalog'!$I201)</f>
        <v/>
      </c>
      <c r="F193">
        <f>IF('Job Catalog'!$C201="",0,IF(AND(OR('Job Matrix'!$C$4="All",'Job Catalog'!$D201='Job Matrix'!$C$4),OR('Job Matrix'!$C$5="All",'Job Catalog'!$F201='Job Matrix'!$C$5)),1,0))</f>
        <v/>
      </c>
      <c r="G193">
        <f>IF($F193=0,"",COUNTIFS($E$2:$E193,$E193,$F$2:$F193,1))</f>
        <v/>
      </c>
      <c r="H193">
        <f>IF($G193="","",$E193&amp;"#"&amp;$G193)</f>
        <v/>
      </c>
      <c r="I193">
        <f>IF('Job Catalog'!$C201="","",'Job Catalog'!$C201)</f>
        <v/>
      </c>
      <c r="K193">
        <f>IF('Job Catalog'!$C201="","",MAX($K$1:K192)+1)</f>
        <v/>
      </c>
      <c r="L193">
        <f>IFERROR(INDEX('Job Catalog'!$B$10:$B$509,MATCH(ROW()-1,$K$2:$K$501,0)),"")</f>
        <v/>
      </c>
    </row>
    <row r="194">
      <c r="E194">
        <f>IF('Job Catalog'!$C202="","",'Job Catalog'!$I202)</f>
        <v/>
      </c>
      <c r="F194">
        <f>IF('Job Catalog'!$C202="",0,IF(AND(OR('Job Matrix'!$C$4="All",'Job Catalog'!$D202='Job Matrix'!$C$4),OR('Job Matrix'!$C$5="All",'Job Catalog'!$F202='Job Matrix'!$C$5)),1,0))</f>
        <v/>
      </c>
      <c r="G194">
        <f>IF($F194=0,"",COUNTIFS($E$2:$E194,$E194,$F$2:$F194,1))</f>
        <v/>
      </c>
      <c r="H194">
        <f>IF($G194="","",$E194&amp;"#"&amp;$G194)</f>
        <v/>
      </c>
      <c r="I194">
        <f>IF('Job Catalog'!$C202="","",'Job Catalog'!$C202)</f>
        <v/>
      </c>
      <c r="K194">
        <f>IF('Job Catalog'!$C202="","",MAX($K$1:K193)+1)</f>
        <v/>
      </c>
      <c r="L194">
        <f>IFERROR(INDEX('Job Catalog'!$B$10:$B$509,MATCH(ROW()-1,$K$2:$K$501,0)),"")</f>
        <v/>
      </c>
    </row>
    <row r="195">
      <c r="E195">
        <f>IF('Job Catalog'!$C203="","",'Job Catalog'!$I203)</f>
        <v/>
      </c>
      <c r="F195">
        <f>IF('Job Catalog'!$C203="",0,IF(AND(OR('Job Matrix'!$C$4="All",'Job Catalog'!$D203='Job Matrix'!$C$4),OR('Job Matrix'!$C$5="All",'Job Catalog'!$F203='Job Matrix'!$C$5)),1,0))</f>
        <v/>
      </c>
      <c r="G195">
        <f>IF($F195=0,"",COUNTIFS($E$2:$E195,$E195,$F$2:$F195,1))</f>
        <v/>
      </c>
      <c r="H195">
        <f>IF($G195="","",$E195&amp;"#"&amp;$G195)</f>
        <v/>
      </c>
      <c r="I195">
        <f>IF('Job Catalog'!$C203="","",'Job Catalog'!$C203)</f>
        <v/>
      </c>
      <c r="K195">
        <f>IF('Job Catalog'!$C203="","",MAX($K$1:K194)+1)</f>
        <v/>
      </c>
      <c r="L195">
        <f>IFERROR(INDEX('Job Catalog'!$B$10:$B$509,MATCH(ROW()-1,$K$2:$K$501,0)),"")</f>
        <v/>
      </c>
    </row>
    <row r="196">
      <c r="E196">
        <f>IF('Job Catalog'!$C204="","",'Job Catalog'!$I204)</f>
        <v/>
      </c>
      <c r="F196">
        <f>IF('Job Catalog'!$C204="",0,IF(AND(OR('Job Matrix'!$C$4="All",'Job Catalog'!$D204='Job Matrix'!$C$4),OR('Job Matrix'!$C$5="All",'Job Catalog'!$F204='Job Matrix'!$C$5)),1,0))</f>
        <v/>
      </c>
      <c r="G196">
        <f>IF($F196=0,"",COUNTIFS($E$2:$E196,$E196,$F$2:$F196,1))</f>
        <v/>
      </c>
      <c r="H196">
        <f>IF($G196="","",$E196&amp;"#"&amp;$G196)</f>
        <v/>
      </c>
      <c r="I196">
        <f>IF('Job Catalog'!$C204="","",'Job Catalog'!$C204)</f>
        <v/>
      </c>
      <c r="K196">
        <f>IF('Job Catalog'!$C204="","",MAX($K$1:K195)+1)</f>
        <v/>
      </c>
      <c r="L196">
        <f>IFERROR(INDEX('Job Catalog'!$B$10:$B$509,MATCH(ROW()-1,$K$2:$K$501,0)),"")</f>
        <v/>
      </c>
    </row>
    <row r="197">
      <c r="E197">
        <f>IF('Job Catalog'!$C205="","",'Job Catalog'!$I205)</f>
        <v/>
      </c>
      <c r="F197">
        <f>IF('Job Catalog'!$C205="",0,IF(AND(OR('Job Matrix'!$C$4="All",'Job Catalog'!$D205='Job Matrix'!$C$4),OR('Job Matrix'!$C$5="All",'Job Catalog'!$F205='Job Matrix'!$C$5)),1,0))</f>
        <v/>
      </c>
      <c r="G197">
        <f>IF($F197=0,"",COUNTIFS($E$2:$E197,$E197,$F$2:$F197,1))</f>
        <v/>
      </c>
      <c r="H197">
        <f>IF($G197="","",$E197&amp;"#"&amp;$G197)</f>
        <v/>
      </c>
      <c r="I197">
        <f>IF('Job Catalog'!$C205="","",'Job Catalog'!$C205)</f>
        <v/>
      </c>
      <c r="K197">
        <f>IF('Job Catalog'!$C205="","",MAX($K$1:K196)+1)</f>
        <v/>
      </c>
      <c r="L197">
        <f>IFERROR(INDEX('Job Catalog'!$B$10:$B$509,MATCH(ROW()-1,$K$2:$K$501,0)),"")</f>
        <v/>
      </c>
    </row>
    <row r="198">
      <c r="E198">
        <f>IF('Job Catalog'!$C206="","",'Job Catalog'!$I206)</f>
        <v/>
      </c>
      <c r="F198">
        <f>IF('Job Catalog'!$C206="",0,IF(AND(OR('Job Matrix'!$C$4="All",'Job Catalog'!$D206='Job Matrix'!$C$4),OR('Job Matrix'!$C$5="All",'Job Catalog'!$F206='Job Matrix'!$C$5)),1,0))</f>
        <v/>
      </c>
      <c r="G198">
        <f>IF($F198=0,"",COUNTIFS($E$2:$E198,$E198,$F$2:$F198,1))</f>
        <v/>
      </c>
      <c r="H198">
        <f>IF($G198="","",$E198&amp;"#"&amp;$G198)</f>
        <v/>
      </c>
      <c r="I198">
        <f>IF('Job Catalog'!$C206="","",'Job Catalog'!$C206)</f>
        <v/>
      </c>
      <c r="K198">
        <f>IF('Job Catalog'!$C206="","",MAX($K$1:K197)+1)</f>
        <v/>
      </c>
      <c r="L198">
        <f>IFERROR(INDEX('Job Catalog'!$B$10:$B$509,MATCH(ROW()-1,$K$2:$K$501,0)),"")</f>
        <v/>
      </c>
    </row>
    <row r="199">
      <c r="E199">
        <f>IF('Job Catalog'!$C207="","",'Job Catalog'!$I207)</f>
        <v/>
      </c>
      <c r="F199">
        <f>IF('Job Catalog'!$C207="",0,IF(AND(OR('Job Matrix'!$C$4="All",'Job Catalog'!$D207='Job Matrix'!$C$4),OR('Job Matrix'!$C$5="All",'Job Catalog'!$F207='Job Matrix'!$C$5)),1,0))</f>
        <v/>
      </c>
      <c r="G199">
        <f>IF($F199=0,"",COUNTIFS($E$2:$E199,$E199,$F$2:$F199,1))</f>
        <v/>
      </c>
      <c r="H199">
        <f>IF($G199="","",$E199&amp;"#"&amp;$G199)</f>
        <v/>
      </c>
      <c r="I199">
        <f>IF('Job Catalog'!$C207="","",'Job Catalog'!$C207)</f>
        <v/>
      </c>
      <c r="K199">
        <f>IF('Job Catalog'!$C207="","",MAX($K$1:K198)+1)</f>
        <v/>
      </c>
      <c r="L199">
        <f>IFERROR(INDEX('Job Catalog'!$B$10:$B$509,MATCH(ROW()-1,$K$2:$K$501,0)),"")</f>
        <v/>
      </c>
    </row>
    <row r="200">
      <c r="E200">
        <f>IF('Job Catalog'!$C208="","",'Job Catalog'!$I208)</f>
        <v/>
      </c>
      <c r="F200">
        <f>IF('Job Catalog'!$C208="",0,IF(AND(OR('Job Matrix'!$C$4="All",'Job Catalog'!$D208='Job Matrix'!$C$4),OR('Job Matrix'!$C$5="All",'Job Catalog'!$F208='Job Matrix'!$C$5)),1,0))</f>
        <v/>
      </c>
      <c r="G200">
        <f>IF($F200=0,"",COUNTIFS($E$2:$E200,$E200,$F$2:$F200,1))</f>
        <v/>
      </c>
      <c r="H200">
        <f>IF($G200="","",$E200&amp;"#"&amp;$G200)</f>
        <v/>
      </c>
      <c r="I200">
        <f>IF('Job Catalog'!$C208="","",'Job Catalog'!$C208)</f>
        <v/>
      </c>
      <c r="K200">
        <f>IF('Job Catalog'!$C208="","",MAX($K$1:K199)+1)</f>
        <v/>
      </c>
      <c r="L200">
        <f>IFERROR(INDEX('Job Catalog'!$B$10:$B$509,MATCH(ROW()-1,$K$2:$K$501,0)),"")</f>
        <v/>
      </c>
    </row>
    <row r="201">
      <c r="E201">
        <f>IF('Job Catalog'!$C209="","",'Job Catalog'!$I209)</f>
        <v/>
      </c>
      <c r="F201">
        <f>IF('Job Catalog'!$C209="",0,IF(AND(OR('Job Matrix'!$C$4="All",'Job Catalog'!$D209='Job Matrix'!$C$4),OR('Job Matrix'!$C$5="All",'Job Catalog'!$F209='Job Matrix'!$C$5)),1,0))</f>
        <v/>
      </c>
      <c r="G201">
        <f>IF($F201=0,"",COUNTIFS($E$2:$E201,$E201,$F$2:$F201,1))</f>
        <v/>
      </c>
      <c r="H201">
        <f>IF($G201="","",$E201&amp;"#"&amp;$G201)</f>
        <v/>
      </c>
      <c r="I201">
        <f>IF('Job Catalog'!$C209="","",'Job Catalog'!$C209)</f>
        <v/>
      </c>
      <c r="K201">
        <f>IF('Job Catalog'!$C209="","",MAX($K$1:K200)+1)</f>
        <v/>
      </c>
      <c r="L201">
        <f>IFERROR(INDEX('Job Catalog'!$B$10:$B$509,MATCH(ROW()-1,$K$2:$K$501,0)),"")</f>
        <v/>
      </c>
    </row>
    <row r="202">
      <c r="E202">
        <f>IF('Job Catalog'!$C210="","",'Job Catalog'!$I210)</f>
        <v/>
      </c>
      <c r="F202">
        <f>IF('Job Catalog'!$C210="",0,IF(AND(OR('Job Matrix'!$C$4="All",'Job Catalog'!$D210='Job Matrix'!$C$4),OR('Job Matrix'!$C$5="All",'Job Catalog'!$F210='Job Matrix'!$C$5)),1,0))</f>
        <v/>
      </c>
      <c r="G202">
        <f>IF($F202=0,"",COUNTIFS($E$2:$E202,$E202,$F$2:$F202,1))</f>
        <v/>
      </c>
      <c r="H202">
        <f>IF($G202="","",$E202&amp;"#"&amp;$G202)</f>
        <v/>
      </c>
      <c r="I202">
        <f>IF('Job Catalog'!$C210="","",'Job Catalog'!$C210)</f>
        <v/>
      </c>
      <c r="K202">
        <f>IF('Job Catalog'!$C210="","",MAX($K$1:K201)+1)</f>
        <v/>
      </c>
      <c r="L202">
        <f>IFERROR(INDEX('Job Catalog'!$B$10:$B$509,MATCH(ROW()-1,$K$2:$K$501,0)),"")</f>
        <v/>
      </c>
    </row>
    <row r="203">
      <c r="E203">
        <f>IF('Job Catalog'!$C211="","",'Job Catalog'!$I211)</f>
        <v/>
      </c>
      <c r="F203">
        <f>IF('Job Catalog'!$C211="",0,IF(AND(OR('Job Matrix'!$C$4="All",'Job Catalog'!$D211='Job Matrix'!$C$4),OR('Job Matrix'!$C$5="All",'Job Catalog'!$F211='Job Matrix'!$C$5)),1,0))</f>
        <v/>
      </c>
      <c r="G203">
        <f>IF($F203=0,"",COUNTIFS($E$2:$E203,$E203,$F$2:$F203,1))</f>
        <v/>
      </c>
      <c r="H203">
        <f>IF($G203="","",$E203&amp;"#"&amp;$G203)</f>
        <v/>
      </c>
      <c r="I203">
        <f>IF('Job Catalog'!$C211="","",'Job Catalog'!$C211)</f>
        <v/>
      </c>
      <c r="K203">
        <f>IF('Job Catalog'!$C211="","",MAX($K$1:K202)+1)</f>
        <v/>
      </c>
      <c r="L203">
        <f>IFERROR(INDEX('Job Catalog'!$B$10:$B$509,MATCH(ROW()-1,$K$2:$K$501,0)),"")</f>
        <v/>
      </c>
    </row>
    <row r="204">
      <c r="E204">
        <f>IF('Job Catalog'!$C212="","",'Job Catalog'!$I212)</f>
        <v/>
      </c>
      <c r="F204">
        <f>IF('Job Catalog'!$C212="",0,IF(AND(OR('Job Matrix'!$C$4="All",'Job Catalog'!$D212='Job Matrix'!$C$4),OR('Job Matrix'!$C$5="All",'Job Catalog'!$F212='Job Matrix'!$C$5)),1,0))</f>
        <v/>
      </c>
      <c r="G204">
        <f>IF($F204=0,"",COUNTIFS($E$2:$E204,$E204,$F$2:$F204,1))</f>
        <v/>
      </c>
      <c r="H204">
        <f>IF($G204="","",$E204&amp;"#"&amp;$G204)</f>
        <v/>
      </c>
      <c r="I204">
        <f>IF('Job Catalog'!$C212="","",'Job Catalog'!$C212)</f>
        <v/>
      </c>
      <c r="K204">
        <f>IF('Job Catalog'!$C212="","",MAX($K$1:K203)+1)</f>
        <v/>
      </c>
      <c r="L204">
        <f>IFERROR(INDEX('Job Catalog'!$B$10:$B$509,MATCH(ROW()-1,$K$2:$K$501,0)),"")</f>
        <v/>
      </c>
    </row>
    <row r="205">
      <c r="E205">
        <f>IF('Job Catalog'!$C213="","",'Job Catalog'!$I213)</f>
        <v/>
      </c>
      <c r="F205">
        <f>IF('Job Catalog'!$C213="",0,IF(AND(OR('Job Matrix'!$C$4="All",'Job Catalog'!$D213='Job Matrix'!$C$4),OR('Job Matrix'!$C$5="All",'Job Catalog'!$F213='Job Matrix'!$C$5)),1,0))</f>
        <v/>
      </c>
      <c r="G205">
        <f>IF($F205=0,"",COUNTIFS($E$2:$E205,$E205,$F$2:$F205,1))</f>
        <v/>
      </c>
      <c r="H205">
        <f>IF($G205="","",$E205&amp;"#"&amp;$G205)</f>
        <v/>
      </c>
      <c r="I205">
        <f>IF('Job Catalog'!$C213="","",'Job Catalog'!$C213)</f>
        <v/>
      </c>
      <c r="K205">
        <f>IF('Job Catalog'!$C213="","",MAX($K$1:K204)+1)</f>
        <v/>
      </c>
      <c r="L205">
        <f>IFERROR(INDEX('Job Catalog'!$B$10:$B$509,MATCH(ROW()-1,$K$2:$K$501,0)),"")</f>
        <v/>
      </c>
    </row>
    <row r="206">
      <c r="E206">
        <f>IF('Job Catalog'!$C214="","",'Job Catalog'!$I214)</f>
        <v/>
      </c>
      <c r="F206">
        <f>IF('Job Catalog'!$C214="",0,IF(AND(OR('Job Matrix'!$C$4="All",'Job Catalog'!$D214='Job Matrix'!$C$4),OR('Job Matrix'!$C$5="All",'Job Catalog'!$F214='Job Matrix'!$C$5)),1,0))</f>
        <v/>
      </c>
      <c r="G206">
        <f>IF($F206=0,"",COUNTIFS($E$2:$E206,$E206,$F$2:$F206,1))</f>
        <v/>
      </c>
      <c r="H206">
        <f>IF($G206="","",$E206&amp;"#"&amp;$G206)</f>
        <v/>
      </c>
      <c r="I206">
        <f>IF('Job Catalog'!$C214="","",'Job Catalog'!$C214)</f>
        <v/>
      </c>
      <c r="K206">
        <f>IF('Job Catalog'!$C214="","",MAX($K$1:K205)+1)</f>
        <v/>
      </c>
      <c r="L206">
        <f>IFERROR(INDEX('Job Catalog'!$B$10:$B$509,MATCH(ROW()-1,$K$2:$K$501,0)),"")</f>
        <v/>
      </c>
    </row>
    <row r="207">
      <c r="E207">
        <f>IF('Job Catalog'!$C215="","",'Job Catalog'!$I215)</f>
        <v/>
      </c>
      <c r="F207">
        <f>IF('Job Catalog'!$C215="",0,IF(AND(OR('Job Matrix'!$C$4="All",'Job Catalog'!$D215='Job Matrix'!$C$4),OR('Job Matrix'!$C$5="All",'Job Catalog'!$F215='Job Matrix'!$C$5)),1,0))</f>
        <v/>
      </c>
      <c r="G207">
        <f>IF($F207=0,"",COUNTIFS($E$2:$E207,$E207,$F$2:$F207,1))</f>
        <v/>
      </c>
      <c r="H207">
        <f>IF($G207="","",$E207&amp;"#"&amp;$G207)</f>
        <v/>
      </c>
      <c r="I207">
        <f>IF('Job Catalog'!$C215="","",'Job Catalog'!$C215)</f>
        <v/>
      </c>
      <c r="K207">
        <f>IF('Job Catalog'!$C215="","",MAX($K$1:K206)+1)</f>
        <v/>
      </c>
      <c r="L207">
        <f>IFERROR(INDEX('Job Catalog'!$B$10:$B$509,MATCH(ROW()-1,$K$2:$K$501,0)),"")</f>
        <v/>
      </c>
    </row>
    <row r="208">
      <c r="E208">
        <f>IF('Job Catalog'!$C216="","",'Job Catalog'!$I216)</f>
        <v/>
      </c>
      <c r="F208">
        <f>IF('Job Catalog'!$C216="",0,IF(AND(OR('Job Matrix'!$C$4="All",'Job Catalog'!$D216='Job Matrix'!$C$4),OR('Job Matrix'!$C$5="All",'Job Catalog'!$F216='Job Matrix'!$C$5)),1,0))</f>
        <v/>
      </c>
      <c r="G208">
        <f>IF($F208=0,"",COUNTIFS($E$2:$E208,$E208,$F$2:$F208,1))</f>
        <v/>
      </c>
      <c r="H208">
        <f>IF($G208="","",$E208&amp;"#"&amp;$G208)</f>
        <v/>
      </c>
      <c r="I208">
        <f>IF('Job Catalog'!$C216="","",'Job Catalog'!$C216)</f>
        <v/>
      </c>
      <c r="K208">
        <f>IF('Job Catalog'!$C216="","",MAX($K$1:K207)+1)</f>
        <v/>
      </c>
      <c r="L208">
        <f>IFERROR(INDEX('Job Catalog'!$B$10:$B$509,MATCH(ROW()-1,$K$2:$K$501,0)),"")</f>
        <v/>
      </c>
    </row>
    <row r="209">
      <c r="E209">
        <f>IF('Job Catalog'!$C217="","",'Job Catalog'!$I217)</f>
        <v/>
      </c>
      <c r="F209">
        <f>IF('Job Catalog'!$C217="",0,IF(AND(OR('Job Matrix'!$C$4="All",'Job Catalog'!$D217='Job Matrix'!$C$4),OR('Job Matrix'!$C$5="All",'Job Catalog'!$F217='Job Matrix'!$C$5)),1,0))</f>
        <v/>
      </c>
      <c r="G209">
        <f>IF($F209=0,"",COUNTIFS($E$2:$E209,$E209,$F$2:$F209,1))</f>
        <v/>
      </c>
      <c r="H209">
        <f>IF($G209="","",$E209&amp;"#"&amp;$G209)</f>
        <v/>
      </c>
      <c r="I209">
        <f>IF('Job Catalog'!$C217="","",'Job Catalog'!$C217)</f>
        <v/>
      </c>
      <c r="K209">
        <f>IF('Job Catalog'!$C217="","",MAX($K$1:K208)+1)</f>
        <v/>
      </c>
      <c r="L209">
        <f>IFERROR(INDEX('Job Catalog'!$B$10:$B$509,MATCH(ROW()-1,$K$2:$K$501,0)),"")</f>
        <v/>
      </c>
    </row>
    <row r="210">
      <c r="E210">
        <f>IF('Job Catalog'!$C218="","",'Job Catalog'!$I218)</f>
        <v/>
      </c>
      <c r="F210">
        <f>IF('Job Catalog'!$C218="",0,IF(AND(OR('Job Matrix'!$C$4="All",'Job Catalog'!$D218='Job Matrix'!$C$4),OR('Job Matrix'!$C$5="All",'Job Catalog'!$F218='Job Matrix'!$C$5)),1,0))</f>
        <v/>
      </c>
      <c r="G210">
        <f>IF($F210=0,"",COUNTIFS($E$2:$E210,$E210,$F$2:$F210,1))</f>
        <v/>
      </c>
      <c r="H210">
        <f>IF($G210="","",$E210&amp;"#"&amp;$G210)</f>
        <v/>
      </c>
      <c r="I210">
        <f>IF('Job Catalog'!$C218="","",'Job Catalog'!$C218)</f>
        <v/>
      </c>
      <c r="K210">
        <f>IF('Job Catalog'!$C218="","",MAX($K$1:K209)+1)</f>
        <v/>
      </c>
      <c r="L210">
        <f>IFERROR(INDEX('Job Catalog'!$B$10:$B$509,MATCH(ROW()-1,$K$2:$K$501,0)),"")</f>
        <v/>
      </c>
    </row>
    <row r="211">
      <c r="E211">
        <f>IF('Job Catalog'!$C219="","",'Job Catalog'!$I219)</f>
        <v/>
      </c>
      <c r="F211">
        <f>IF('Job Catalog'!$C219="",0,IF(AND(OR('Job Matrix'!$C$4="All",'Job Catalog'!$D219='Job Matrix'!$C$4),OR('Job Matrix'!$C$5="All",'Job Catalog'!$F219='Job Matrix'!$C$5)),1,0))</f>
        <v/>
      </c>
      <c r="G211">
        <f>IF($F211=0,"",COUNTIFS($E$2:$E211,$E211,$F$2:$F211,1))</f>
        <v/>
      </c>
      <c r="H211">
        <f>IF($G211="","",$E211&amp;"#"&amp;$G211)</f>
        <v/>
      </c>
      <c r="I211">
        <f>IF('Job Catalog'!$C219="","",'Job Catalog'!$C219)</f>
        <v/>
      </c>
      <c r="K211">
        <f>IF('Job Catalog'!$C219="","",MAX($K$1:K210)+1)</f>
        <v/>
      </c>
      <c r="L211">
        <f>IFERROR(INDEX('Job Catalog'!$B$10:$B$509,MATCH(ROW()-1,$K$2:$K$501,0)),"")</f>
        <v/>
      </c>
    </row>
    <row r="212">
      <c r="E212">
        <f>IF('Job Catalog'!$C220="","",'Job Catalog'!$I220)</f>
        <v/>
      </c>
      <c r="F212">
        <f>IF('Job Catalog'!$C220="",0,IF(AND(OR('Job Matrix'!$C$4="All",'Job Catalog'!$D220='Job Matrix'!$C$4),OR('Job Matrix'!$C$5="All",'Job Catalog'!$F220='Job Matrix'!$C$5)),1,0))</f>
        <v/>
      </c>
      <c r="G212">
        <f>IF($F212=0,"",COUNTIFS($E$2:$E212,$E212,$F$2:$F212,1))</f>
        <v/>
      </c>
      <c r="H212">
        <f>IF($G212="","",$E212&amp;"#"&amp;$G212)</f>
        <v/>
      </c>
      <c r="I212">
        <f>IF('Job Catalog'!$C220="","",'Job Catalog'!$C220)</f>
        <v/>
      </c>
      <c r="K212">
        <f>IF('Job Catalog'!$C220="","",MAX($K$1:K211)+1)</f>
        <v/>
      </c>
      <c r="L212">
        <f>IFERROR(INDEX('Job Catalog'!$B$10:$B$509,MATCH(ROW()-1,$K$2:$K$501,0)),"")</f>
        <v/>
      </c>
    </row>
    <row r="213">
      <c r="E213">
        <f>IF('Job Catalog'!$C221="","",'Job Catalog'!$I221)</f>
        <v/>
      </c>
      <c r="F213">
        <f>IF('Job Catalog'!$C221="",0,IF(AND(OR('Job Matrix'!$C$4="All",'Job Catalog'!$D221='Job Matrix'!$C$4),OR('Job Matrix'!$C$5="All",'Job Catalog'!$F221='Job Matrix'!$C$5)),1,0))</f>
        <v/>
      </c>
      <c r="G213">
        <f>IF($F213=0,"",COUNTIFS($E$2:$E213,$E213,$F$2:$F213,1))</f>
        <v/>
      </c>
      <c r="H213">
        <f>IF($G213="","",$E213&amp;"#"&amp;$G213)</f>
        <v/>
      </c>
      <c r="I213">
        <f>IF('Job Catalog'!$C221="","",'Job Catalog'!$C221)</f>
        <v/>
      </c>
      <c r="K213">
        <f>IF('Job Catalog'!$C221="","",MAX($K$1:K212)+1)</f>
        <v/>
      </c>
      <c r="L213">
        <f>IFERROR(INDEX('Job Catalog'!$B$10:$B$509,MATCH(ROW()-1,$K$2:$K$501,0)),"")</f>
        <v/>
      </c>
    </row>
    <row r="214">
      <c r="E214">
        <f>IF('Job Catalog'!$C222="","",'Job Catalog'!$I222)</f>
        <v/>
      </c>
      <c r="F214">
        <f>IF('Job Catalog'!$C222="",0,IF(AND(OR('Job Matrix'!$C$4="All",'Job Catalog'!$D222='Job Matrix'!$C$4),OR('Job Matrix'!$C$5="All",'Job Catalog'!$F222='Job Matrix'!$C$5)),1,0))</f>
        <v/>
      </c>
      <c r="G214">
        <f>IF($F214=0,"",COUNTIFS($E$2:$E214,$E214,$F$2:$F214,1))</f>
        <v/>
      </c>
      <c r="H214">
        <f>IF($G214="","",$E214&amp;"#"&amp;$G214)</f>
        <v/>
      </c>
      <c r="I214">
        <f>IF('Job Catalog'!$C222="","",'Job Catalog'!$C222)</f>
        <v/>
      </c>
      <c r="K214">
        <f>IF('Job Catalog'!$C222="","",MAX($K$1:K213)+1)</f>
        <v/>
      </c>
      <c r="L214">
        <f>IFERROR(INDEX('Job Catalog'!$B$10:$B$509,MATCH(ROW()-1,$K$2:$K$501,0)),"")</f>
        <v/>
      </c>
    </row>
    <row r="215">
      <c r="E215">
        <f>IF('Job Catalog'!$C223="","",'Job Catalog'!$I223)</f>
        <v/>
      </c>
      <c r="F215">
        <f>IF('Job Catalog'!$C223="",0,IF(AND(OR('Job Matrix'!$C$4="All",'Job Catalog'!$D223='Job Matrix'!$C$4),OR('Job Matrix'!$C$5="All",'Job Catalog'!$F223='Job Matrix'!$C$5)),1,0))</f>
        <v/>
      </c>
      <c r="G215">
        <f>IF($F215=0,"",COUNTIFS($E$2:$E215,$E215,$F$2:$F215,1))</f>
        <v/>
      </c>
      <c r="H215">
        <f>IF($G215="","",$E215&amp;"#"&amp;$G215)</f>
        <v/>
      </c>
      <c r="I215">
        <f>IF('Job Catalog'!$C223="","",'Job Catalog'!$C223)</f>
        <v/>
      </c>
      <c r="K215">
        <f>IF('Job Catalog'!$C223="","",MAX($K$1:K214)+1)</f>
        <v/>
      </c>
      <c r="L215">
        <f>IFERROR(INDEX('Job Catalog'!$B$10:$B$509,MATCH(ROW()-1,$K$2:$K$501,0)),"")</f>
        <v/>
      </c>
    </row>
    <row r="216">
      <c r="E216">
        <f>IF('Job Catalog'!$C224="","",'Job Catalog'!$I224)</f>
        <v/>
      </c>
      <c r="F216">
        <f>IF('Job Catalog'!$C224="",0,IF(AND(OR('Job Matrix'!$C$4="All",'Job Catalog'!$D224='Job Matrix'!$C$4),OR('Job Matrix'!$C$5="All",'Job Catalog'!$F224='Job Matrix'!$C$5)),1,0))</f>
        <v/>
      </c>
      <c r="G216">
        <f>IF($F216=0,"",COUNTIFS($E$2:$E216,$E216,$F$2:$F216,1))</f>
        <v/>
      </c>
      <c r="H216">
        <f>IF($G216="","",$E216&amp;"#"&amp;$G216)</f>
        <v/>
      </c>
      <c r="I216">
        <f>IF('Job Catalog'!$C224="","",'Job Catalog'!$C224)</f>
        <v/>
      </c>
      <c r="K216">
        <f>IF('Job Catalog'!$C224="","",MAX($K$1:K215)+1)</f>
        <v/>
      </c>
      <c r="L216">
        <f>IFERROR(INDEX('Job Catalog'!$B$10:$B$509,MATCH(ROW()-1,$K$2:$K$501,0)),"")</f>
        <v/>
      </c>
    </row>
    <row r="217">
      <c r="E217">
        <f>IF('Job Catalog'!$C225="","",'Job Catalog'!$I225)</f>
        <v/>
      </c>
      <c r="F217">
        <f>IF('Job Catalog'!$C225="",0,IF(AND(OR('Job Matrix'!$C$4="All",'Job Catalog'!$D225='Job Matrix'!$C$4),OR('Job Matrix'!$C$5="All",'Job Catalog'!$F225='Job Matrix'!$C$5)),1,0))</f>
        <v/>
      </c>
      <c r="G217">
        <f>IF($F217=0,"",COUNTIFS($E$2:$E217,$E217,$F$2:$F217,1))</f>
        <v/>
      </c>
      <c r="H217">
        <f>IF($G217="","",$E217&amp;"#"&amp;$G217)</f>
        <v/>
      </c>
      <c r="I217">
        <f>IF('Job Catalog'!$C225="","",'Job Catalog'!$C225)</f>
        <v/>
      </c>
      <c r="K217">
        <f>IF('Job Catalog'!$C225="","",MAX($K$1:K216)+1)</f>
        <v/>
      </c>
      <c r="L217">
        <f>IFERROR(INDEX('Job Catalog'!$B$10:$B$509,MATCH(ROW()-1,$K$2:$K$501,0)),"")</f>
        <v/>
      </c>
    </row>
    <row r="218">
      <c r="E218">
        <f>IF('Job Catalog'!$C226="","",'Job Catalog'!$I226)</f>
        <v/>
      </c>
      <c r="F218">
        <f>IF('Job Catalog'!$C226="",0,IF(AND(OR('Job Matrix'!$C$4="All",'Job Catalog'!$D226='Job Matrix'!$C$4),OR('Job Matrix'!$C$5="All",'Job Catalog'!$F226='Job Matrix'!$C$5)),1,0))</f>
        <v/>
      </c>
      <c r="G218">
        <f>IF($F218=0,"",COUNTIFS($E$2:$E218,$E218,$F$2:$F218,1))</f>
        <v/>
      </c>
      <c r="H218">
        <f>IF($G218="","",$E218&amp;"#"&amp;$G218)</f>
        <v/>
      </c>
      <c r="I218">
        <f>IF('Job Catalog'!$C226="","",'Job Catalog'!$C226)</f>
        <v/>
      </c>
      <c r="K218">
        <f>IF('Job Catalog'!$C226="","",MAX($K$1:K217)+1)</f>
        <v/>
      </c>
      <c r="L218">
        <f>IFERROR(INDEX('Job Catalog'!$B$10:$B$509,MATCH(ROW()-1,$K$2:$K$501,0)),"")</f>
        <v/>
      </c>
    </row>
    <row r="219">
      <c r="E219">
        <f>IF('Job Catalog'!$C227="","",'Job Catalog'!$I227)</f>
        <v/>
      </c>
      <c r="F219">
        <f>IF('Job Catalog'!$C227="",0,IF(AND(OR('Job Matrix'!$C$4="All",'Job Catalog'!$D227='Job Matrix'!$C$4),OR('Job Matrix'!$C$5="All",'Job Catalog'!$F227='Job Matrix'!$C$5)),1,0))</f>
        <v/>
      </c>
      <c r="G219">
        <f>IF($F219=0,"",COUNTIFS($E$2:$E219,$E219,$F$2:$F219,1))</f>
        <v/>
      </c>
      <c r="H219">
        <f>IF($G219="","",$E219&amp;"#"&amp;$G219)</f>
        <v/>
      </c>
      <c r="I219">
        <f>IF('Job Catalog'!$C227="","",'Job Catalog'!$C227)</f>
        <v/>
      </c>
      <c r="K219">
        <f>IF('Job Catalog'!$C227="","",MAX($K$1:K218)+1)</f>
        <v/>
      </c>
      <c r="L219">
        <f>IFERROR(INDEX('Job Catalog'!$B$10:$B$509,MATCH(ROW()-1,$K$2:$K$501,0)),"")</f>
        <v/>
      </c>
    </row>
    <row r="220">
      <c r="E220">
        <f>IF('Job Catalog'!$C228="","",'Job Catalog'!$I228)</f>
        <v/>
      </c>
      <c r="F220">
        <f>IF('Job Catalog'!$C228="",0,IF(AND(OR('Job Matrix'!$C$4="All",'Job Catalog'!$D228='Job Matrix'!$C$4),OR('Job Matrix'!$C$5="All",'Job Catalog'!$F228='Job Matrix'!$C$5)),1,0))</f>
        <v/>
      </c>
      <c r="G220">
        <f>IF($F220=0,"",COUNTIFS($E$2:$E220,$E220,$F$2:$F220,1))</f>
        <v/>
      </c>
      <c r="H220">
        <f>IF($G220="","",$E220&amp;"#"&amp;$G220)</f>
        <v/>
      </c>
      <c r="I220">
        <f>IF('Job Catalog'!$C228="","",'Job Catalog'!$C228)</f>
        <v/>
      </c>
      <c r="K220">
        <f>IF('Job Catalog'!$C228="","",MAX($K$1:K219)+1)</f>
        <v/>
      </c>
      <c r="L220">
        <f>IFERROR(INDEX('Job Catalog'!$B$10:$B$509,MATCH(ROW()-1,$K$2:$K$501,0)),"")</f>
        <v/>
      </c>
    </row>
    <row r="221">
      <c r="E221">
        <f>IF('Job Catalog'!$C229="","",'Job Catalog'!$I229)</f>
        <v/>
      </c>
      <c r="F221">
        <f>IF('Job Catalog'!$C229="",0,IF(AND(OR('Job Matrix'!$C$4="All",'Job Catalog'!$D229='Job Matrix'!$C$4),OR('Job Matrix'!$C$5="All",'Job Catalog'!$F229='Job Matrix'!$C$5)),1,0))</f>
        <v/>
      </c>
      <c r="G221">
        <f>IF($F221=0,"",COUNTIFS($E$2:$E221,$E221,$F$2:$F221,1))</f>
        <v/>
      </c>
      <c r="H221">
        <f>IF($G221="","",$E221&amp;"#"&amp;$G221)</f>
        <v/>
      </c>
      <c r="I221">
        <f>IF('Job Catalog'!$C229="","",'Job Catalog'!$C229)</f>
        <v/>
      </c>
      <c r="K221">
        <f>IF('Job Catalog'!$C229="","",MAX($K$1:K220)+1)</f>
        <v/>
      </c>
      <c r="L221">
        <f>IFERROR(INDEX('Job Catalog'!$B$10:$B$509,MATCH(ROW()-1,$K$2:$K$501,0)),"")</f>
        <v/>
      </c>
    </row>
    <row r="222">
      <c r="E222">
        <f>IF('Job Catalog'!$C230="","",'Job Catalog'!$I230)</f>
        <v/>
      </c>
      <c r="F222">
        <f>IF('Job Catalog'!$C230="",0,IF(AND(OR('Job Matrix'!$C$4="All",'Job Catalog'!$D230='Job Matrix'!$C$4),OR('Job Matrix'!$C$5="All",'Job Catalog'!$F230='Job Matrix'!$C$5)),1,0))</f>
        <v/>
      </c>
      <c r="G222">
        <f>IF($F222=0,"",COUNTIFS($E$2:$E222,$E222,$F$2:$F222,1))</f>
        <v/>
      </c>
      <c r="H222">
        <f>IF($G222="","",$E222&amp;"#"&amp;$G222)</f>
        <v/>
      </c>
      <c r="I222">
        <f>IF('Job Catalog'!$C230="","",'Job Catalog'!$C230)</f>
        <v/>
      </c>
      <c r="K222">
        <f>IF('Job Catalog'!$C230="","",MAX($K$1:K221)+1)</f>
        <v/>
      </c>
      <c r="L222">
        <f>IFERROR(INDEX('Job Catalog'!$B$10:$B$509,MATCH(ROW()-1,$K$2:$K$501,0)),"")</f>
        <v/>
      </c>
    </row>
    <row r="223">
      <c r="E223">
        <f>IF('Job Catalog'!$C231="","",'Job Catalog'!$I231)</f>
        <v/>
      </c>
      <c r="F223">
        <f>IF('Job Catalog'!$C231="",0,IF(AND(OR('Job Matrix'!$C$4="All",'Job Catalog'!$D231='Job Matrix'!$C$4),OR('Job Matrix'!$C$5="All",'Job Catalog'!$F231='Job Matrix'!$C$5)),1,0))</f>
        <v/>
      </c>
      <c r="G223">
        <f>IF($F223=0,"",COUNTIFS($E$2:$E223,$E223,$F$2:$F223,1))</f>
        <v/>
      </c>
      <c r="H223">
        <f>IF($G223="","",$E223&amp;"#"&amp;$G223)</f>
        <v/>
      </c>
      <c r="I223">
        <f>IF('Job Catalog'!$C231="","",'Job Catalog'!$C231)</f>
        <v/>
      </c>
      <c r="K223">
        <f>IF('Job Catalog'!$C231="","",MAX($K$1:K222)+1)</f>
        <v/>
      </c>
      <c r="L223">
        <f>IFERROR(INDEX('Job Catalog'!$B$10:$B$509,MATCH(ROW()-1,$K$2:$K$501,0)),"")</f>
        <v/>
      </c>
    </row>
    <row r="224">
      <c r="E224">
        <f>IF('Job Catalog'!$C232="","",'Job Catalog'!$I232)</f>
        <v/>
      </c>
      <c r="F224">
        <f>IF('Job Catalog'!$C232="",0,IF(AND(OR('Job Matrix'!$C$4="All",'Job Catalog'!$D232='Job Matrix'!$C$4),OR('Job Matrix'!$C$5="All",'Job Catalog'!$F232='Job Matrix'!$C$5)),1,0))</f>
        <v/>
      </c>
      <c r="G224">
        <f>IF($F224=0,"",COUNTIFS($E$2:$E224,$E224,$F$2:$F224,1))</f>
        <v/>
      </c>
      <c r="H224">
        <f>IF($G224="","",$E224&amp;"#"&amp;$G224)</f>
        <v/>
      </c>
      <c r="I224">
        <f>IF('Job Catalog'!$C232="","",'Job Catalog'!$C232)</f>
        <v/>
      </c>
      <c r="K224">
        <f>IF('Job Catalog'!$C232="","",MAX($K$1:K223)+1)</f>
        <v/>
      </c>
      <c r="L224">
        <f>IFERROR(INDEX('Job Catalog'!$B$10:$B$509,MATCH(ROW()-1,$K$2:$K$501,0)),"")</f>
        <v/>
      </c>
    </row>
    <row r="225">
      <c r="E225">
        <f>IF('Job Catalog'!$C233="","",'Job Catalog'!$I233)</f>
        <v/>
      </c>
      <c r="F225">
        <f>IF('Job Catalog'!$C233="",0,IF(AND(OR('Job Matrix'!$C$4="All",'Job Catalog'!$D233='Job Matrix'!$C$4),OR('Job Matrix'!$C$5="All",'Job Catalog'!$F233='Job Matrix'!$C$5)),1,0))</f>
        <v/>
      </c>
      <c r="G225">
        <f>IF($F225=0,"",COUNTIFS($E$2:$E225,$E225,$F$2:$F225,1))</f>
        <v/>
      </c>
      <c r="H225">
        <f>IF($G225="","",$E225&amp;"#"&amp;$G225)</f>
        <v/>
      </c>
      <c r="I225">
        <f>IF('Job Catalog'!$C233="","",'Job Catalog'!$C233)</f>
        <v/>
      </c>
      <c r="K225">
        <f>IF('Job Catalog'!$C233="","",MAX($K$1:K224)+1)</f>
        <v/>
      </c>
      <c r="L225">
        <f>IFERROR(INDEX('Job Catalog'!$B$10:$B$509,MATCH(ROW()-1,$K$2:$K$501,0)),"")</f>
        <v/>
      </c>
    </row>
    <row r="226">
      <c r="E226">
        <f>IF('Job Catalog'!$C234="","",'Job Catalog'!$I234)</f>
        <v/>
      </c>
      <c r="F226">
        <f>IF('Job Catalog'!$C234="",0,IF(AND(OR('Job Matrix'!$C$4="All",'Job Catalog'!$D234='Job Matrix'!$C$4),OR('Job Matrix'!$C$5="All",'Job Catalog'!$F234='Job Matrix'!$C$5)),1,0))</f>
        <v/>
      </c>
      <c r="G226">
        <f>IF($F226=0,"",COUNTIFS($E$2:$E226,$E226,$F$2:$F226,1))</f>
        <v/>
      </c>
      <c r="H226">
        <f>IF($G226="","",$E226&amp;"#"&amp;$G226)</f>
        <v/>
      </c>
      <c r="I226">
        <f>IF('Job Catalog'!$C234="","",'Job Catalog'!$C234)</f>
        <v/>
      </c>
      <c r="K226">
        <f>IF('Job Catalog'!$C234="","",MAX($K$1:K225)+1)</f>
        <v/>
      </c>
      <c r="L226">
        <f>IFERROR(INDEX('Job Catalog'!$B$10:$B$509,MATCH(ROW()-1,$K$2:$K$501,0)),"")</f>
        <v/>
      </c>
    </row>
    <row r="227">
      <c r="E227">
        <f>IF('Job Catalog'!$C235="","",'Job Catalog'!$I235)</f>
        <v/>
      </c>
      <c r="F227">
        <f>IF('Job Catalog'!$C235="",0,IF(AND(OR('Job Matrix'!$C$4="All",'Job Catalog'!$D235='Job Matrix'!$C$4),OR('Job Matrix'!$C$5="All",'Job Catalog'!$F235='Job Matrix'!$C$5)),1,0))</f>
        <v/>
      </c>
      <c r="G227">
        <f>IF($F227=0,"",COUNTIFS($E$2:$E227,$E227,$F$2:$F227,1))</f>
        <v/>
      </c>
      <c r="H227">
        <f>IF($G227="","",$E227&amp;"#"&amp;$G227)</f>
        <v/>
      </c>
      <c r="I227">
        <f>IF('Job Catalog'!$C235="","",'Job Catalog'!$C235)</f>
        <v/>
      </c>
      <c r="K227">
        <f>IF('Job Catalog'!$C235="","",MAX($K$1:K226)+1)</f>
        <v/>
      </c>
      <c r="L227">
        <f>IFERROR(INDEX('Job Catalog'!$B$10:$B$509,MATCH(ROW()-1,$K$2:$K$501,0)),"")</f>
        <v/>
      </c>
    </row>
    <row r="228">
      <c r="E228">
        <f>IF('Job Catalog'!$C236="","",'Job Catalog'!$I236)</f>
        <v/>
      </c>
      <c r="F228">
        <f>IF('Job Catalog'!$C236="",0,IF(AND(OR('Job Matrix'!$C$4="All",'Job Catalog'!$D236='Job Matrix'!$C$4),OR('Job Matrix'!$C$5="All",'Job Catalog'!$F236='Job Matrix'!$C$5)),1,0))</f>
        <v/>
      </c>
      <c r="G228">
        <f>IF($F228=0,"",COUNTIFS($E$2:$E228,$E228,$F$2:$F228,1))</f>
        <v/>
      </c>
      <c r="H228">
        <f>IF($G228="","",$E228&amp;"#"&amp;$G228)</f>
        <v/>
      </c>
      <c r="I228">
        <f>IF('Job Catalog'!$C236="","",'Job Catalog'!$C236)</f>
        <v/>
      </c>
      <c r="K228">
        <f>IF('Job Catalog'!$C236="","",MAX($K$1:K227)+1)</f>
        <v/>
      </c>
      <c r="L228">
        <f>IFERROR(INDEX('Job Catalog'!$B$10:$B$509,MATCH(ROW()-1,$K$2:$K$501,0)),"")</f>
        <v/>
      </c>
    </row>
    <row r="229">
      <c r="E229">
        <f>IF('Job Catalog'!$C237="","",'Job Catalog'!$I237)</f>
        <v/>
      </c>
      <c r="F229">
        <f>IF('Job Catalog'!$C237="",0,IF(AND(OR('Job Matrix'!$C$4="All",'Job Catalog'!$D237='Job Matrix'!$C$4),OR('Job Matrix'!$C$5="All",'Job Catalog'!$F237='Job Matrix'!$C$5)),1,0))</f>
        <v/>
      </c>
      <c r="G229">
        <f>IF($F229=0,"",COUNTIFS($E$2:$E229,$E229,$F$2:$F229,1))</f>
        <v/>
      </c>
      <c r="H229">
        <f>IF($G229="","",$E229&amp;"#"&amp;$G229)</f>
        <v/>
      </c>
      <c r="I229">
        <f>IF('Job Catalog'!$C237="","",'Job Catalog'!$C237)</f>
        <v/>
      </c>
      <c r="K229">
        <f>IF('Job Catalog'!$C237="","",MAX($K$1:K228)+1)</f>
        <v/>
      </c>
      <c r="L229">
        <f>IFERROR(INDEX('Job Catalog'!$B$10:$B$509,MATCH(ROW()-1,$K$2:$K$501,0)),"")</f>
        <v/>
      </c>
    </row>
    <row r="230">
      <c r="E230">
        <f>IF('Job Catalog'!$C238="","",'Job Catalog'!$I238)</f>
        <v/>
      </c>
      <c r="F230">
        <f>IF('Job Catalog'!$C238="",0,IF(AND(OR('Job Matrix'!$C$4="All",'Job Catalog'!$D238='Job Matrix'!$C$4),OR('Job Matrix'!$C$5="All",'Job Catalog'!$F238='Job Matrix'!$C$5)),1,0))</f>
        <v/>
      </c>
      <c r="G230">
        <f>IF($F230=0,"",COUNTIFS($E$2:$E230,$E230,$F$2:$F230,1))</f>
        <v/>
      </c>
      <c r="H230">
        <f>IF($G230="","",$E230&amp;"#"&amp;$G230)</f>
        <v/>
      </c>
      <c r="I230">
        <f>IF('Job Catalog'!$C238="","",'Job Catalog'!$C238)</f>
        <v/>
      </c>
      <c r="K230">
        <f>IF('Job Catalog'!$C238="","",MAX($K$1:K229)+1)</f>
        <v/>
      </c>
      <c r="L230">
        <f>IFERROR(INDEX('Job Catalog'!$B$10:$B$509,MATCH(ROW()-1,$K$2:$K$501,0)),"")</f>
        <v/>
      </c>
    </row>
    <row r="231">
      <c r="E231">
        <f>IF('Job Catalog'!$C239="","",'Job Catalog'!$I239)</f>
        <v/>
      </c>
      <c r="F231">
        <f>IF('Job Catalog'!$C239="",0,IF(AND(OR('Job Matrix'!$C$4="All",'Job Catalog'!$D239='Job Matrix'!$C$4),OR('Job Matrix'!$C$5="All",'Job Catalog'!$F239='Job Matrix'!$C$5)),1,0))</f>
        <v/>
      </c>
      <c r="G231">
        <f>IF($F231=0,"",COUNTIFS($E$2:$E231,$E231,$F$2:$F231,1))</f>
        <v/>
      </c>
      <c r="H231">
        <f>IF($G231="","",$E231&amp;"#"&amp;$G231)</f>
        <v/>
      </c>
      <c r="I231">
        <f>IF('Job Catalog'!$C239="","",'Job Catalog'!$C239)</f>
        <v/>
      </c>
      <c r="K231">
        <f>IF('Job Catalog'!$C239="","",MAX($K$1:K230)+1)</f>
        <v/>
      </c>
      <c r="L231">
        <f>IFERROR(INDEX('Job Catalog'!$B$10:$B$509,MATCH(ROW()-1,$K$2:$K$501,0)),"")</f>
        <v/>
      </c>
    </row>
    <row r="232">
      <c r="E232">
        <f>IF('Job Catalog'!$C240="","",'Job Catalog'!$I240)</f>
        <v/>
      </c>
      <c r="F232">
        <f>IF('Job Catalog'!$C240="",0,IF(AND(OR('Job Matrix'!$C$4="All",'Job Catalog'!$D240='Job Matrix'!$C$4),OR('Job Matrix'!$C$5="All",'Job Catalog'!$F240='Job Matrix'!$C$5)),1,0))</f>
        <v/>
      </c>
      <c r="G232">
        <f>IF($F232=0,"",COUNTIFS($E$2:$E232,$E232,$F$2:$F232,1))</f>
        <v/>
      </c>
      <c r="H232">
        <f>IF($G232="","",$E232&amp;"#"&amp;$G232)</f>
        <v/>
      </c>
      <c r="I232">
        <f>IF('Job Catalog'!$C240="","",'Job Catalog'!$C240)</f>
        <v/>
      </c>
      <c r="K232">
        <f>IF('Job Catalog'!$C240="","",MAX($K$1:K231)+1)</f>
        <v/>
      </c>
      <c r="L232">
        <f>IFERROR(INDEX('Job Catalog'!$B$10:$B$509,MATCH(ROW()-1,$K$2:$K$501,0)),"")</f>
        <v/>
      </c>
    </row>
    <row r="233">
      <c r="E233">
        <f>IF('Job Catalog'!$C241="","",'Job Catalog'!$I241)</f>
        <v/>
      </c>
      <c r="F233">
        <f>IF('Job Catalog'!$C241="",0,IF(AND(OR('Job Matrix'!$C$4="All",'Job Catalog'!$D241='Job Matrix'!$C$4),OR('Job Matrix'!$C$5="All",'Job Catalog'!$F241='Job Matrix'!$C$5)),1,0))</f>
        <v/>
      </c>
      <c r="G233">
        <f>IF($F233=0,"",COUNTIFS($E$2:$E233,$E233,$F$2:$F233,1))</f>
        <v/>
      </c>
      <c r="H233">
        <f>IF($G233="","",$E233&amp;"#"&amp;$G233)</f>
        <v/>
      </c>
      <c r="I233">
        <f>IF('Job Catalog'!$C241="","",'Job Catalog'!$C241)</f>
        <v/>
      </c>
      <c r="K233">
        <f>IF('Job Catalog'!$C241="","",MAX($K$1:K232)+1)</f>
        <v/>
      </c>
      <c r="L233">
        <f>IFERROR(INDEX('Job Catalog'!$B$10:$B$509,MATCH(ROW()-1,$K$2:$K$501,0)),"")</f>
        <v/>
      </c>
    </row>
    <row r="234">
      <c r="E234">
        <f>IF('Job Catalog'!$C242="","",'Job Catalog'!$I242)</f>
        <v/>
      </c>
      <c r="F234">
        <f>IF('Job Catalog'!$C242="",0,IF(AND(OR('Job Matrix'!$C$4="All",'Job Catalog'!$D242='Job Matrix'!$C$4),OR('Job Matrix'!$C$5="All",'Job Catalog'!$F242='Job Matrix'!$C$5)),1,0))</f>
        <v/>
      </c>
      <c r="G234">
        <f>IF($F234=0,"",COUNTIFS($E$2:$E234,$E234,$F$2:$F234,1))</f>
        <v/>
      </c>
      <c r="H234">
        <f>IF($G234="","",$E234&amp;"#"&amp;$G234)</f>
        <v/>
      </c>
      <c r="I234">
        <f>IF('Job Catalog'!$C242="","",'Job Catalog'!$C242)</f>
        <v/>
      </c>
      <c r="K234">
        <f>IF('Job Catalog'!$C242="","",MAX($K$1:K233)+1)</f>
        <v/>
      </c>
      <c r="L234">
        <f>IFERROR(INDEX('Job Catalog'!$B$10:$B$509,MATCH(ROW()-1,$K$2:$K$501,0)),"")</f>
        <v/>
      </c>
    </row>
    <row r="235">
      <c r="E235">
        <f>IF('Job Catalog'!$C243="","",'Job Catalog'!$I243)</f>
        <v/>
      </c>
      <c r="F235">
        <f>IF('Job Catalog'!$C243="",0,IF(AND(OR('Job Matrix'!$C$4="All",'Job Catalog'!$D243='Job Matrix'!$C$4),OR('Job Matrix'!$C$5="All",'Job Catalog'!$F243='Job Matrix'!$C$5)),1,0))</f>
        <v/>
      </c>
      <c r="G235">
        <f>IF($F235=0,"",COUNTIFS($E$2:$E235,$E235,$F$2:$F235,1))</f>
        <v/>
      </c>
      <c r="H235">
        <f>IF($G235="","",$E235&amp;"#"&amp;$G235)</f>
        <v/>
      </c>
      <c r="I235">
        <f>IF('Job Catalog'!$C243="","",'Job Catalog'!$C243)</f>
        <v/>
      </c>
      <c r="K235">
        <f>IF('Job Catalog'!$C243="","",MAX($K$1:K234)+1)</f>
        <v/>
      </c>
      <c r="L235">
        <f>IFERROR(INDEX('Job Catalog'!$B$10:$B$509,MATCH(ROW()-1,$K$2:$K$501,0)),"")</f>
        <v/>
      </c>
    </row>
    <row r="236">
      <c r="E236">
        <f>IF('Job Catalog'!$C244="","",'Job Catalog'!$I244)</f>
        <v/>
      </c>
      <c r="F236">
        <f>IF('Job Catalog'!$C244="",0,IF(AND(OR('Job Matrix'!$C$4="All",'Job Catalog'!$D244='Job Matrix'!$C$4),OR('Job Matrix'!$C$5="All",'Job Catalog'!$F244='Job Matrix'!$C$5)),1,0))</f>
        <v/>
      </c>
      <c r="G236">
        <f>IF($F236=0,"",COUNTIFS($E$2:$E236,$E236,$F$2:$F236,1))</f>
        <v/>
      </c>
      <c r="H236">
        <f>IF($G236="","",$E236&amp;"#"&amp;$G236)</f>
        <v/>
      </c>
      <c r="I236">
        <f>IF('Job Catalog'!$C244="","",'Job Catalog'!$C244)</f>
        <v/>
      </c>
      <c r="K236">
        <f>IF('Job Catalog'!$C244="","",MAX($K$1:K235)+1)</f>
        <v/>
      </c>
      <c r="L236">
        <f>IFERROR(INDEX('Job Catalog'!$B$10:$B$509,MATCH(ROW()-1,$K$2:$K$501,0)),"")</f>
        <v/>
      </c>
    </row>
    <row r="237">
      <c r="E237">
        <f>IF('Job Catalog'!$C245="","",'Job Catalog'!$I245)</f>
        <v/>
      </c>
      <c r="F237">
        <f>IF('Job Catalog'!$C245="",0,IF(AND(OR('Job Matrix'!$C$4="All",'Job Catalog'!$D245='Job Matrix'!$C$4),OR('Job Matrix'!$C$5="All",'Job Catalog'!$F245='Job Matrix'!$C$5)),1,0))</f>
        <v/>
      </c>
      <c r="G237">
        <f>IF($F237=0,"",COUNTIFS($E$2:$E237,$E237,$F$2:$F237,1))</f>
        <v/>
      </c>
      <c r="H237">
        <f>IF($G237="","",$E237&amp;"#"&amp;$G237)</f>
        <v/>
      </c>
      <c r="I237">
        <f>IF('Job Catalog'!$C245="","",'Job Catalog'!$C245)</f>
        <v/>
      </c>
      <c r="K237">
        <f>IF('Job Catalog'!$C245="","",MAX($K$1:K236)+1)</f>
        <v/>
      </c>
      <c r="L237">
        <f>IFERROR(INDEX('Job Catalog'!$B$10:$B$509,MATCH(ROW()-1,$K$2:$K$501,0)),"")</f>
        <v/>
      </c>
    </row>
    <row r="238">
      <c r="E238">
        <f>IF('Job Catalog'!$C246="","",'Job Catalog'!$I246)</f>
        <v/>
      </c>
      <c r="F238">
        <f>IF('Job Catalog'!$C246="",0,IF(AND(OR('Job Matrix'!$C$4="All",'Job Catalog'!$D246='Job Matrix'!$C$4),OR('Job Matrix'!$C$5="All",'Job Catalog'!$F246='Job Matrix'!$C$5)),1,0))</f>
        <v/>
      </c>
      <c r="G238">
        <f>IF($F238=0,"",COUNTIFS($E$2:$E238,$E238,$F$2:$F238,1))</f>
        <v/>
      </c>
      <c r="H238">
        <f>IF($G238="","",$E238&amp;"#"&amp;$G238)</f>
        <v/>
      </c>
      <c r="I238">
        <f>IF('Job Catalog'!$C246="","",'Job Catalog'!$C246)</f>
        <v/>
      </c>
      <c r="K238">
        <f>IF('Job Catalog'!$C246="","",MAX($K$1:K237)+1)</f>
        <v/>
      </c>
      <c r="L238">
        <f>IFERROR(INDEX('Job Catalog'!$B$10:$B$509,MATCH(ROW()-1,$K$2:$K$501,0)),"")</f>
        <v/>
      </c>
    </row>
    <row r="239">
      <c r="E239">
        <f>IF('Job Catalog'!$C247="","",'Job Catalog'!$I247)</f>
        <v/>
      </c>
      <c r="F239">
        <f>IF('Job Catalog'!$C247="",0,IF(AND(OR('Job Matrix'!$C$4="All",'Job Catalog'!$D247='Job Matrix'!$C$4),OR('Job Matrix'!$C$5="All",'Job Catalog'!$F247='Job Matrix'!$C$5)),1,0))</f>
        <v/>
      </c>
      <c r="G239">
        <f>IF($F239=0,"",COUNTIFS($E$2:$E239,$E239,$F$2:$F239,1))</f>
        <v/>
      </c>
      <c r="H239">
        <f>IF($G239="","",$E239&amp;"#"&amp;$G239)</f>
        <v/>
      </c>
      <c r="I239">
        <f>IF('Job Catalog'!$C247="","",'Job Catalog'!$C247)</f>
        <v/>
      </c>
      <c r="K239">
        <f>IF('Job Catalog'!$C247="","",MAX($K$1:K238)+1)</f>
        <v/>
      </c>
      <c r="L239">
        <f>IFERROR(INDEX('Job Catalog'!$B$10:$B$509,MATCH(ROW()-1,$K$2:$K$501,0)),"")</f>
        <v/>
      </c>
    </row>
    <row r="240">
      <c r="E240">
        <f>IF('Job Catalog'!$C248="","",'Job Catalog'!$I248)</f>
        <v/>
      </c>
      <c r="F240">
        <f>IF('Job Catalog'!$C248="",0,IF(AND(OR('Job Matrix'!$C$4="All",'Job Catalog'!$D248='Job Matrix'!$C$4),OR('Job Matrix'!$C$5="All",'Job Catalog'!$F248='Job Matrix'!$C$5)),1,0))</f>
        <v/>
      </c>
      <c r="G240">
        <f>IF($F240=0,"",COUNTIFS($E$2:$E240,$E240,$F$2:$F240,1))</f>
        <v/>
      </c>
      <c r="H240">
        <f>IF($G240="","",$E240&amp;"#"&amp;$G240)</f>
        <v/>
      </c>
      <c r="I240">
        <f>IF('Job Catalog'!$C248="","",'Job Catalog'!$C248)</f>
        <v/>
      </c>
      <c r="K240">
        <f>IF('Job Catalog'!$C248="","",MAX($K$1:K239)+1)</f>
        <v/>
      </c>
      <c r="L240">
        <f>IFERROR(INDEX('Job Catalog'!$B$10:$B$509,MATCH(ROW()-1,$K$2:$K$501,0)),"")</f>
        <v/>
      </c>
    </row>
    <row r="241">
      <c r="E241">
        <f>IF('Job Catalog'!$C249="","",'Job Catalog'!$I249)</f>
        <v/>
      </c>
      <c r="F241">
        <f>IF('Job Catalog'!$C249="",0,IF(AND(OR('Job Matrix'!$C$4="All",'Job Catalog'!$D249='Job Matrix'!$C$4),OR('Job Matrix'!$C$5="All",'Job Catalog'!$F249='Job Matrix'!$C$5)),1,0))</f>
        <v/>
      </c>
      <c r="G241">
        <f>IF($F241=0,"",COUNTIFS($E$2:$E241,$E241,$F$2:$F241,1))</f>
        <v/>
      </c>
      <c r="H241">
        <f>IF($G241="","",$E241&amp;"#"&amp;$G241)</f>
        <v/>
      </c>
      <c r="I241">
        <f>IF('Job Catalog'!$C249="","",'Job Catalog'!$C249)</f>
        <v/>
      </c>
      <c r="K241">
        <f>IF('Job Catalog'!$C249="","",MAX($K$1:K240)+1)</f>
        <v/>
      </c>
      <c r="L241">
        <f>IFERROR(INDEX('Job Catalog'!$B$10:$B$509,MATCH(ROW()-1,$K$2:$K$501,0)),"")</f>
        <v/>
      </c>
    </row>
    <row r="242">
      <c r="E242">
        <f>IF('Job Catalog'!$C250="","",'Job Catalog'!$I250)</f>
        <v/>
      </c>
      <c r="F242">
        <f>IF('Job Catalog'!$C250="",0,IF(AND(OR('Job Matrix'!$C$4="All",'Job Catalog'!$D250='Job Matrix'!$C$4),OR('Job Matrix'!$C$5="All",'Job Catalog'!$F250='Job Matrix'!$C$5)),1,0))</f>
        <v/>
      </c>
      <c r="G242">
        <f>IF($F242=0,"",COUNTIFS($E$2:$E242,$E242,$F$2:$F242,1))</f>
        <v/>
      </c>
      <c r="H242">
        <f>IF($G242="","",$E242&amp;"#"&amp;$G242)</f>
        <v/>
      </c>
      <c r="I242">
        <f>IF('Job Catalog'!$C250="","",'Job Catalog'!$C250)</f>
        <v/>
      </c>
      <c r="K242">
        <f>IF('Job Catalog'!$C250="","",MAX($K$1:K241)+1)</f>
        <v/>
      </c>
      <c r="L242">
        <f>IFERROR(INDEX('Job Catalog'!$B$10:$B$509,MATCH(ROW()-1,$K$2:$K$501,0)),"")</f>
        <v/>
      </c>
    </row>
    <row r="243">
      <c r="E243">
        <f>IF('Job Catalog'!$C251="","",'Job Catalog'!$I251)</f>
        <v/>
      </c>
      <c r="F243">
        <f>IF('Job Catalog'!$C251="",0,IF(AND(OR('Job Matrix'!$C$4="All",'Job Catalog'!$D251='Job Matrix'!$C$4),OR('Job Matrix'!$C$5="All",'Job Catalog'!$F251='Job Matrix'!$C$5)),1,0))</f>
        <v/>
      </c>
      <c r="G243">
        <f>IF($F243=0,"",COUNTIFS($E$2:$E243,$E243,$F$2:$F243,1))</f>
        <v/>
      </c>
      <c r="H243">
        <f>IF($G243="","",$E243&amp;"#"&amp;$G243)</f>
        <v/>
      </c>
      <c r="I243">
        <f>IF('Job Catalog'!$C251="","",'Job Catalog'!$C251)</f>
        <v/>
      </c>
      <c r="K243">
        <f>IF('Job Catalog'!$C251="","",MAX($K$1:K242)+1)</f>
        <v/>
      </c>
      <c r="L243">
        <f>IFERROR(INDEX('Job Catalog'!$B$10:$B$509,MATCH(ROW()-1,$K$2:$K$501,0)),"")</f>
        <v/>
      </c>
    </row>
    <row r="244">
      <c r="E244">
        <f>IF('Job Catalog'!$C252="","",'Job Catalog'!$I252)</f>
        <v/>
      </c>
      <c r="F244">
        <f>IF('Job Catalog'!$C252="",0,IF(AND(OR('Job Matrix'!$C$4="All",'Job Catalog'!$D252='Job Matrix'!$C$4),OR('Job Matrix'!$C$5="All",'Job Catalog'!$F252='Job Matrix'!$C$5)),1,0))</f>
        <v/>
      </c>
      <c r="G244">
        <f>IF($F244=0,"",COUNTIFS($E$2:$E244,$E244,$F$2:$F244,1))</f>
        <v/>
      </c>
      <c r="H244">
        <f>IF($G244="","",$E244&amp;"#"&amp;$G244)</f>
        <v/>
      </c>
      <c r="I244">
        <f>IF('Job Catalog'!$C252="","",'Job Catalog'!$C252)</f>
        <v/>
      </c>
      <c r="K244">
        <f>IF('Job Catalog'!$C252="","",MAX($K$1:K243)+1)</f>
        <v/>
      </c>
      <c r="L244">
        <f>IFERROR(INDEX('Job Catalog'!$B$10:$B$509,MATCH(ROW()-1,$K$2:$K$501,0)),"")</f>
        <v/>
      </c>
    </row>
    <row r="245">
      <c r="E245">
        <f>IF('Job Catalog'!$C253="","",'Job Catalog'!$I253)</f>
        <v/>
      </c>
      <c r="F245">
        <f>IF('Job Catalog'!$C253="",0,IF(AND(OR('Job Matrix'!$C$4="All",'Job Catalog'!$D253='Job Matrix'!$C$4),OR('Job Matrix'!$C$5="All",'Job Catalog'!$F253='Job Matrix'!$C$5)),1,0))</f>
        <v/>
      </c>
      <c r="G245">
        <f>IF($F245=0,"",COUNTIFS($E$2:$E245,$E245,$F$2:$F245,1))</f>
        <v/>
      </c>
      <c r="H245">
        <f>IF($G245="","",$E245&amp;"#"&amp;$G245)</f>
        <v/>
      </c>
      <c r="I245">
        <f>IF('Job Catalog'!$C253="","",'Job Catalog'!$C253)</f>
        <v/>
      </c>
      <c r="K245">
        <f>IF('Job Catalog'!$C253="","",MAX($K$1:K244)+1)</f>
        <v/>
      </c>
      <c r="L245">
        <f>IFERROR(INDEX('Job Catalog'!$B$10:$B$509,MATCH(ROW()-1,$K$2:$K$501,0)),"")</f>
        <v/>
      </c>
    </row>
    <row r="246">
      <c r="E246">
        <f>IF('Job Catalog'!$C254="","",'Job Catalog'!$I254)</f>
        <v/>
      </c>
      <c r="F246">
        <f>IF('Job Catalog'!$C254="",0,IF(AND(OR('Job Matrix'!$C$4="All",'Job Catalog'!$D254='Job Matrix'!$C$4),OR('Job Matrix'!$C$5="All",'Job Catalog'!$F254='Job Matrix'!$C$5)),1,0))</f>
        <v/>
      </c>
      <c r="G246">
        <f>IF($F246=0,"",COUNTIFS($E$2:$E246,$E246,$F$2:$F246,1))</f>
        <v/>
      </c>
      <c r="H246">
        <f>IF($G246="","",$E246&amp;"#"&amp;$G246)</f>
        <v/>
      </c>
      <c r="I246">
        <f>IF('Job Catalog'!$C254="","",'Job Catalog'!$C254)</f>
        <v/>
      </c>
      <c r="K246">
        <f>IF('Job Catalog'!$C254="","",MAX($K$1:K245)+1)</f>
        <v/>
      </c>
      <c r="L246">
        <f>IFERROR(INDEX('Job Catalog'!$B$10:$B$509,MATCH(ROW()-1,$K$2:$K$501,0)),"")</f>
        <v/>
      </c>
    </row>
    <row r="247">
      <c r="E247">
        <f>IF('Job Catalog'!$C255="","",'Job Catalog'!$I255)</f>
        <v/>
      </c>
      <c r="F247">
        <f>IF('Job Catalog'!$C255="",0,IF(AND(OR('Job Matrix'!$C$4="All",'Job Catalog'!$D255='Job Matrix'!$C$4),OR('Job Matrix'!$C$5="All",'Job Catalog'!$F255='Job Matrix'!$C$5)),1,0))</f>
        <v/>
      </c>
      <c r="G247">
        <f>IF($F247=0,"",COUNTIFS($E$2:$E247,$E247,$F$2:$F247,1))</f>
        <v/>
      </c>
      <c r="H247">
        <f>IF($G247="","",$E247&amp;"#"&amp;$G247)</f>
        <v/>
      </c>
      <c r="I247">
        <f>IF('Job Catalog'!$C255="","",'Job Catalog'!$C255)</f>
        <v/>
      </c>
      <c r="K247">
        <f>IF('Job Catalog'!$C255="","",MAX($K$1:K246)+1)</f>
        <v/>
      </c>
      <c r="L247">
        <f>IFERROR(INDEX('Job Catalog'!$B$10:$B$509,MATCH(ROW()-1,$K$2:$K$501,0)),"")</f>
        <v/>
      </c>
    </row>
    <row r="248">
      <c r="E248">
        <f>IF('Job Catalog'!$C256="","",'Job Catalog'!$I256)</f>
        <v/>
      </c>
      <c r="F248">
        <f>IF('Job Catalog'!$C256="",0,IF(AND(OR('Job Matrix'!$C$4="All",'Job Catalog'!$D256='Job Matrix'!$C$4),OR('Job Matrix'!$C$5="All",'Job Catalog'!$F256='Job Matrix'!$C$5)),1,0))</f>
        <v/>
      </c>
      <c r="G248">
        <f>IF($F248=0,"",COUNTIFS($E$2:$E248,$E248,$F$2:$F248,1))</f>
        <v/>
      </c>
      <c r="H248">
        <f>IF($G248="","",$E248&amp;"#"&amp;$G248)</f>
        <v/>
      </c>
      <c r="I248">
        <f>IF('Job Catalog'!$C256="","",'Job Catalog'!$C256)</f>
        <v/>
      </c>
      <c r="K248">
        <f>IF('Job Catalog'!$C256="","",MAX($K$1:K247)+1)</f>
        <v/>
      </c>
      <c r="L248">
        <f>IFERROR(INDEX('Job Catalog'!$B$10:$B$509,MATCH(ROW()-1,$K$2:$K$501,0)),"")</f>
        <v/>
      </c>
    </row>
    <row r="249">
      <c r="E249">
        <f>IF('Job Catalog'!$C257="","",'Job Catalog'!$I257)</f>
        <v/>
      </c>
      <c r="F249">
        <f>IF('Job Catalog'!$C257="",0,IF(AND(OR('Job Matrix'!$C$4="All",'Job Catalog'!$D257='Job Matrix'!$C$4),OR('Job Matrix'!$C$5="All",'Job Catalog'!$F257='Job Matrix'!$C$5)),1,0))</f>
        <v/>
      </c>
      <c r="G249">
        <f>IF($F249=0,"",COUNTIFS($E$2:$E249,$E249,$F$2:$F249,1))</f>
        <v/>
      </c>
      <c r="H249">
        <f>IF($G249="","",$E249&amp;"#"&amp;$G249)</f>
        <v/>
      </c>
      <c r="I249">
        <f>IF('Job Catalog'!$C257="","",'Job Catalog'!$C257)</f>
        <v/>
      </c>
      <c r="K249">
        <f>IF('Job Catalog'!$C257="","",MAX($K$1:K248)+1)</f>
        <v/>
      </c>
      <c r="L249">
        <f>IFERROR(INDEX('Job Catalog'!$B$10:$B$509,MATCH(ROW()-1,$K$2:$K$501,0)),"")</f>
        <v/>
      </c>
    </row>
    <row r="250">
      <c r="E250">
        <f>IF('Job Catalog'!$C258="","",'Job Catalog'!$I258)</f>
        <v/>
      </c>
      <c r="F250">
        <f>IF('Job Catalog'!$C258="",0,IF(AND(OR('Job Matrix'!$C$4="All",'Job Catalog'!$D258='Job Matrix'!$C$4),OR('Job Matrix'!$C$5="All",'Job Catalog'!$F258='Job Matrix'!$C$5)),1,0))</f>
        <v/>
      </c>
      <c r="G250">
        <f>IF($F250=0,"",COUNTIFS($E$2:$E250,$E250,$F$2:$F250,1))</f>
        <v/>
      </c>
      <c r="H250">
        <f>IF($G250="","",$E250&amp;"#"&amp;$G250)</f>
        <v/>
      </c>
      <c r="I250">
        <f>IF('Job Catalog'!$C258="","",'Job Catalog'!$C258)</f>
        <v/>
      </c>
      <c r="K250">
        <f>IF('Job Catalog'!$C258="","",MAX($K$1:K249)+1)</f>
        <v/>
      </c>
      <c r="L250">
        <f>IFERROR(INDEX('Job Catalog'!$B$10:$B$509,MATCH(ROW()-1,$K$2:$K$501,0)),"")</f>
        <v/>
      </c>
    </row>
    <row r="251">
      <c r="E251">
        <f>IF('Job Catalog'!$C259="","",'Job Catalog'!$I259)</f>
        <v/>
      </c>
      <c r="F251">
        <f>IF('Job Catalog'!$C259="",0,IF(AND(OR('Job Matrix'!$C$4="All",'Job Catalog'!$D259='Job Matrix'!$C$4),OR('Job Matrix'!$C$5="All",'Job Catalog'!$F259='Job Matrix'!$C$5)),1,0))</f>
        <v/>
      </c>
      <c r="G251">
        <f>IF($F251=0,"",COUNTIFS($E$2:$E251,$E251,$F$2:$F251,1))</f>
        <v/>
      </c>
      <c r="H251">
        <f>IF($G251="","",$E251&amp;"#"&amp;$G251)</f>
        <v/>
      </c>
      <c r="I251">
        <f>IF('Job Catalog'!$C259="","",'Job Catalog'!$C259)</f>
        <v/>
      </c>
      <c r="K251">
        <f>IF('Job Catalog'!$C259="","",MAX($K$1:K250)+1)</f>
        <v/>
      </c>
      <c r="L251">
        <f>IFERROR(INDEX('Job Catalog'!$B$10:$B$509,MATCH(ROW()-1,$K$2:$K$501,0)),"")</f>
        <v/>
      </c>
    </row>
    <row r="252">
      <c r="E252">
        <f>IF('Job Catalog'!$C260="","",'Job Catalog'!$I260)</f>
        <v/>
      </c>
      <c r="F252">
        <f>IF('Job Catalog'!$C260="",0,IF(AND(OR('Job Matrix'!$C$4="All",'Job Catalog'!$D260='Job Matrix'!$C$4),OR('Job Matrix'!$C$5="All",'Job Catalog'!$F260='Job Matrix'!$C$5)),1,0))</f>
        <v/>
      </c>
      <c r="G252">
        <f>IF($F252=0,"",COUNTIFS($E$2:$E252,$E252,$F$2:$F252,1))</f>
        <v/>
      </c>
      <c r="H252">
        <f>IF($G252="","",$E252&amp;"#"&amp;$G252)</f>
        <v/>
      </c>
      <c r="I252">
        <f>IF('Job Catalog'!$C260="","",'Job Catalog'!$C260)</f>
        <v/>
      </c>
      <c r="K252">
        <f>IF('Job Catalog'!$C260="","",MAX($K$1:K251)+1)</f>
        <v/>
      </c>
      <c r="L252">
        <f>IFERROR(INDEX('Job Catalog'!$B$10:$B$509,MATCH(ROW()-1,$K$2:$K$501,0)),"")</f>
        <v/>
      </c>
    </row>
    <row r="253">
      <c r="E253">
        <f>IF('Job Catalog'!$C261="","",'Job Catalog'!$I261)</f>
        <v/>
      </c>
      <c r="F253">
        <f>IF('Job Catalog'!$C261="",0,IF(AND(OR('Job Matrix'!$C$4="All",'Job Catalog'!$D261='Job Matrix'!$C$4),OR('Job Matrix'!$C$5="All",'Job Catalog'!$F261='Job Matrix'!$C$5)),1,0))</f>
        <v/>
      </c>
      <c r="G253">
        <f>IF($F253=0,"",COUNTIFS($E$2:$E253,$E253,$F$2:$F253,1))</f>
        <v/>
      </c>
      <c r="H253">
        <f>IF($G253="","",$E253&amp;"#"&amp;$G253)</f>
        <v/>
      </c>
      <c r="I253">
        <f>IF('Job Catalog'!$C261="","",'Job Catalog'!$C261)</f>
        <v/>
      </c>
      <c r="K253">
        <f>IF('Job Catalog'!$C261="","",MAX($K$1:K252)+1)</f>
        <v/>
      </c>
      <c r="L253">
        <f>IFERROR(INDEX('Job Catalog'!$B$10:$B$509,MATCH(ROW()-1,$K$2:$K$501,0)),"")</f>
        <v/>
      </c>
    </row>
    <row r="254">
      <c r="E254">
        <f>IF('Job Catalog'!$C262="","",'Job Catalog'!$I262)</f>
        <v/>
      </c>
      <c r="F254">
        <f>IF('Job Catalog'!$C262="",0,IF(AND(OR('Job Matrix'!$C$4="All",'Job Catalog'!$D262='Job Matrix'!$C$4),OR('Job Matrix'!$C$5="All",'Job Catalog'!$F262='Job Matrix'!$C$5)),1,0))</f>
        <v/>
      </c>
      <c r="G254">
        <f>IF($F254=0,"",COUNTIFS($E$2:$E254,$E254,$F$2:$F254,1))</f>
        <v/>
      </c>
      <c r="H254">
        <f>IF($G254="","",$E254&amp;"#"&amp;$G254)</f>
        <v/>
      </c>
      <c r="I254">
        <f>IF('Job Catalog'!$C262="","",'Job Catalog'!$C262)</f>
        <v/>
      </c>
      <c r="K254">
        <f>IF('Job Catalog'!$C262="","",MAX($K$1:K253)+1)</f>
        <v/>
      </c>
      <c r="L254">
        <f>IFERROR(INDEX('Job Catalog'!$B$10:$B$509,MATCH(ROW()-1,$K$2:$K$501,0)),"")</f>
        <v/>
      </c>
    </row>
    <row r="255">
      <c r="E255">
        <f>IF('Job Catalog'!$C263="","",'Job Catalog'!$I263)</f>
        <v/>
      </c>
      <c r="F255">
        <f>IF('Job Catalog'!$C263="",0,IF(AND(OR('Job Matrix'!$C$4="All",'Job Catalog'!$D263='Job Matrix'!$C$4),OR('Job Matrix'!$C$5="All",'Job Catalog'!$F263='Job Matrix'!$C$5)),1,0))</f>
        <v/>
      </c>
      <c r="G255">
        <f>IF($F255=0,"",COUNTIFS($E$2:$E255,$E255,$F$2:$F255,1))</f>
        <v/>
      </c>
      <c r="H255">
        <f>IF($G255="","",$E255&amp;"#"&amp;$G255)</f>
        <v/>
      </c>
      <c r="I255">
        <f>IF('Job Catalog'!$C263="","",'Job Catalog'!$C263)</f>
        <v/>
      </c>
      <c r="K255">
        <f>IF('Job Catalog'!$C263="","",MAX($K$1:K254)+1)</f>
        <v/>
      </c>
      <c r="L255">
        <f>IFERROR(INDEX('Job Catalog'!$B$10:$B$509,MATCH(ROW()-1,$K$2:$K$501,0)),"")</f>
        <v/>
      </c>
    </row>
    <row r="256">
      <c r="E256">
        <f>IF('Job Catalog'!$C264="","",'Job Catalog'!$I264)</f>
        <v/>
      </c>
      <c r="F256">
        <f>IF('Job Catalog'!$C264="",0,IF(AND(OR('Job Matrix'!$C$4="All",'Job Catalog'!$D264='Job Matrix'!$C$4),OR('Job Matrix'!$C$5="All",'Job Catalog'!$F264='Job Matrix'!$C$5)),1,0))</f>
        <v/>
      </c>
      <c r="G256">
        <f>IF($F256=0,"",COUNTIFS($E$2:$E256,$E256,$F$2:$F256,1))</f>
        <v/>
      </c>
      <c r="H256">
        <f>IF($G256="","",$E256&amp;"#"&amp;$G256)</f>
        <v/>
      </c>
      <c r="I256">
        <f>IF('Job Catalog'!$C264="","",'Job Catalog'!$C264)</f>
        <v/>
      </c>
      <c r="K256">
        <f>IF('Job Catalog'!$C264="","",MAX($K$1:K255)+1)</f>
        <v/>
      </c>
      <c r="L256">
        <f>IFERROR(INDEX('Job Catalog'!$B$10:$B$509,MATCH(ROW()-1,$K$2:$K$501,0)),"")</f>
        <v/>
      </c>
    </row>
    <row r="257">
      <c r="E257">
        <f>IF('Job Catalog'!$C265="","",'Job Catalog'!$I265)</f>
        <v/>
      </c>
      <c r="F257">
        <f>IF('Job Catalog'!$C265="",0,IF(AND(OR('Job Matrix'!$C$4="All",'Job Catalog'!$D265='Job Matrix'!$C$4),OR('Job Matrix'!$C$5="All",'Job Catalog'!$F265='Job Matrix'!$C$5)),1,0))</f>
        <v/>
      </c>
      <c r="G257">
        <f>IF($F257=0,"",COUNTIFS($E$2:$E257,$E257,$F$2:$F257,1))</f>
        <v/>
      </c>
      <c r="H257">
        <f>IF($G257="","",$E257&amp;"#"&amp;$G257)</f>
        <v/>
      </c>
      <c r="I257">
        <f>IF('Job Catalog'!$C265="","",'Job Catalog'!$C265)</f>
        <v/>
      </c>
      <c r="K257">
        <f>IF('Job Catalog'!$C265="","",MAX($K$1:K256)+1)</f>
        <v/>
      </c>
      <c r="L257">
        <f>IFERROR(INDEX('Job Catalog'!$B$10:$B$509,MATCH(ROW()-1,$K$2:$K$501,0)),"")</f>
        <v/>
      </c>
    </row>
    <row r="258">
      <c r="E258">
        <f>IF('Job Catalog'!$C266="","",'Job Catalog'!$I266)</f>
        <v/>
      </c>
      <c r="F258">
        <f>IF('Job Catalog'!$C266="",0,IF(AND(OR('Job Matrix'!$C$4="All",'Job Catalog'!$D266='Job Matrix'!$C$4),OR('Job Matrix'!$C$5="All",'Job Catalog'!$F266='Job Matrix'!$C$5)),1,0))</f>
        <v/>
      </c>
      <c r="G258">
        <f>IF($F258=0,"",COUNTIFS($E$2:$E258,$E258,$F$2:$F258,1))</f>
        <v/>
      </c>
      <c r="H258">
        <f>IF($G258="","",$E258&amp;"#"&amp;$G258)</f>
        <v/>
      </c>
      <c r="I258">
        <f>IF('Job Catalog'!$C266="","",'Job Catalog'!$C266)</f>
        <v/>
      </c>
      <c r="K258">
        <f>IF('Job Catalog'!$C266="","",MAX($K$1:K257)+1)</f>
        <v/>
      </c>
      <c r="L258">
        <f>IFERROR(INDEX('Job Catalog'!$B$10:$B$509,MATCH(ROW()-1,$K$2:$K$501,0)),"")</f>
        <v/>
      </c>
    </row>
    <row r="259">
      <c r="E259">
        <f>IF('Job Catalog'!$C267="","",'Job Catalog'!$I267)</f>
        <v/>
      </c>
      <c r="F259">
        <f>IF('Job Catalog'!$C267="",0,IF(AND(OR('Job Matrix'!$C$4="All",'Job Catalog'!$D267='Job Matrix'!$C$4),OR('Job Matrix'!$C$5="All",'Job Catalog'!$F267='Job Matrix'!$C$5)),1,0))</f>
        <v/>
      </c>
      <c r="G259">
        <f>IF($F259=0,"",COUNTIFS($E$2:$E259,$E259,$F$2:$F259,1))</f>
        <v/>
      </c>
      <c r="H259">
        <f>IF($G259="","",$E259&amp;"#"&amp;$G259)</f>
        <v/>
      </c>
      <c r="I259">
        <f>IF('Job Catalog'!$C267="","",'Job Catalog'!$C267)</f>
        <v/>
      </c>
      <c r="K259">
        <f>IF('Job Catalog'!$C267="","",MAX($K$1:K258)+1)</f>
        <v/>
      </c>
      <c r="L259">
        <f>IFERROR(INDEX('Job Catalog'!$B$10:$B$509,MATCH(ROW()-1,$K$2:$K$501,0)),"")</f>
        <v/>
      </c>
    </row>
    <row r="260">
      <c r="E260">
        <f>IF('Job Catalog'!$C268="","",'Job Catalog'!$I268)</f>
        <v/>
      </c>
      <c r="F260">
        <f>IF('Job Catalog'!$C268="",0,IF(AND(OR('Job Matrix'!$C$4="All",'Job Catalog'!$D268='Job Matrix'!$C$4),OR('Job Matrix'!$C$5="All",'Job Catalog'!$F268='Job Matrix'!$C$5)),1,0))</f>
        <v/>
      </c>
      <c r="G260">
        <f>IF($F260=0,"",COUNTIFS($E$2:$E260,$E260,$F$2:$F260,1))</f>
        <v/>
      </c>
      <c r="H260">
        <f>IF($G260="","",$E260&amp;"#"&amp;$G260)</f>
        <v/>
      </c>
      <c r="I260">
        <f>IF('Job Catalog'!$C268="","",'Job Catalog'!$C268)</f>
        <v/>
      </c>
      <c r="K260">
        <f>IF('Job Catalog'!$C268="","",MAX($K$1:K259)+1)</f>
        <v/>
      </c>
      <c r="L260">
        <f>IFERROR(INDEX('Job Catalog'!$B$10:$B$509,MATCH(ROW()-1,$K$2:$K$501,0)),"")</f>
        <v/>
      </c>
    </row>
    <row r="261">
      <c r="E261">
        <f>IF('Job Catalog'!$C269="","",'Job Catalog'!$I269)</f>
        <v/>
      </c>
      <c r="F261">
        <f>IF('Job Catalog'!$C269="",0,IF(AND(OR('Job Matrix'!$C$4="All",'Job Catalog'!$D269='Job Matrix'!$C$4),OR('Job Matrix'!$C$5="All",'Job Catalog'!$F269='Job Matrix'!$C$5)),1,0))</f>
        <v/>
      </c>
      <c r="G261">
        <f>IF($F261=0,"",COUNTIFS($E$2:$E261,$E261,$F$2:$F261,1))</f>
        <v/>
      </c>
      <c r="H261">
        <f>IF($G261="","",$E261&amp;"#"&amp;$G261)</f>
        <v/>
      </c>
      <c r="I261">
        <f>IF('Job Catalog'!$C269="","",'Job Catalog'!$C269)</f>
        <v/>
      </c>
      <c r="K261">
        <f>IF('Job Catalog'!$C269="","",MAX($K$1:K260)+1)</f>
        <v/>
      </c>
      <c r="L261">
        <f>IFERROR(INDEX('Job Catalog'!$B$10:$B$509,MATCH(ROW()-1,$K$2:$K$501,0)),"")</f>
        <v/>
      </c>
    </row>
    <row r="262">
      <c r="E262">
        <f>IF('Job Catalog'!$C270="","",'Job Catalog'!$I270)</f>
        <v/>
      </c>
      <c r="F262">
        <f>IF('Job Catalog'!$C270="",0,IF(AND(OR('Job Matrix'!$C$4="All",'Job Catalog'!$D270='Job Matrix'!$C$4),OR('Job Matrix'!$C$5="All",'Job Catalog'!$F270='Job Matrix'!$C$5)),1,0))</f>
        <v/>
      </c>
      <c r="G262">
        <f>IF($F262=0,"",COUNTIFS($E$2:$E262,$E262,$F$2:$F262,1))</f>
        <v/>
      </c>
      <c r="H262">
        <f>IF($G262="","",$E262&amp;"#"&amp;$G262)</f>
        <v/>
      </c>
      <c r="I262">
        <f>IF('Job Catalog'!$C270="","",'Job Catalog'!$C270)</f>
        <v/>
      </c>
      <c r="K262">
        <f>IF('Job Catalog'!$C270="","",MAX($K$1:K261)+1)</f>
        <v/>
      </c>
      <c r="L262">
        <f>IFERROR(INDEX('Job Catalog'!$B$10:$B$509,MATCH(ROW()-1,$K$2:$K$501,0)),"")</f>
        <v/>
      </c>
    </row>
    <row r="263">
      <c r="E263">
        <f>IF('Job Catalog'!$C271="","",'Job Catalog'!$I271)</f>
        <v/>
      </c>
      <c r="F263">
        <f>IF('Job Catalog'!$C271="",0,IF(AND(OR('Job Matrix'!$C$4="All",'Job Catalog'!$D271='Job Matrix'!$C$4),OR('Job Matrix'!$C$5="All",'Job Catalog'!$F271='Job Matrix'!$C$5)),1,0))</f>
        <v/>
      </c>
      <c r="G263">
        <f>IF($F263=0,"",COUNTIFS($E$2:$E263,$E263,$F$2:$F263,1))</f>
        <v/>
      </c>
      <c r="H263">
        <f>IF($G263="","",$E263&amp;"#"&amp;$G263)</f>
        <v/>
      </c>
      <c r="I263">
        <f>IF('Job Catalog'!$C271="","",'Job Catalog'!$C271)</f>
        <v/>
      </c>
      <c r="K263">
        <f>IF('Job Catalog'!$C271="","",MAX($K$1:K262)+1)</f>
        <v/>
      </c>
      <c r="L263">
        <f>IFERROR(INDEX('Job Catalog'!$B$10:$B$509,MATCH(ROW()-1,$K$2:$K$501,0)),"")</f>
        <v/>
      </c>
    </row>
    <row r="264">
      <c r="E264">
        <f>IF('Job Catalog'!$C272="","",'Job Catalog'!$I272)</f>
        <v/>
      </c>
      <c r="F264">
        <f>IF('Job Catalog'!$C272="",0,IF(AND(OR('Job Matrix'!$C$4="All",'Job Catalog'!$D272='Job Matrix'!$C$4),OR('Job Matrix'!$C$5="All",'Job Catalog'!$F272='Job Matrix'!$C$5)),1,0))</f>
        <v/>
      </c>
      <c r="G264">
        <f>IF($F264=0,"",COUNTIFS($E$2:$E264,$E264,$F$2:$F264,1))</f>
        <v/>
      </c>
      <c r="H264">
        <f>IF($G264="","",$E264&amp;"#"&amp;$G264)</f>
        <v/>
      </c>
      <c r="I264">
        <f>IF('Job Catalog'!$C272="","",'Job Catalog'!$C272)</f>
        <v/>
      </c>
      <c r="K264">
        <f>IF('Job Catalog'!$C272="","",MAX($K$1:K263)+1)</f>
        <v/>
      </c>
      <c r="L264">
        <f>IFERROR(INDEX('Job Catalog'!$B$10:$B$509,MATCH(ROW()-1,$K$2:$K$501,0)),"")</f>
        <v/>
      </c>
    </row>
    <row r="265">
      <c r="E265">
        <f>IF('Job Catalog'!$C273="","",'Job Catalog'!$I273)</f>
        <v/>
      </c>
      <c r="F265">
        <f>IF('Job Catalog'!$C273="",0,IF(AND(OR('Job Matrix'!$C$4="All",'Job Catalog'!$D273='Job Matrix'!$C$4),OR('Job Matrix'!$C$5="All",'Job Catalog'!$F273='Job Matrix'!$C$5)),1,0))</f>
        <v/>
      </c>
      <c r="G265">
        <f>IF($F265=0,"",COUNTIFS($E$2:$E265,$E265,$F$2:$F265,1))</f>
        <v/>
      </c>
      <c r="H265">
        <f>IF($G265="","",$E265&amp;"#"&amp;$G265)</f>
        <v/>
      </c>
      <c r="I265">
        <f>IF('Job Catalog'!$C273="","",'Job Catalog'!$C273)</f>
        <v/>
      </c>
      <c r="K265">
        <f>IF('Job Catalog'!$C273="","",MAX($K$1:K264)+1)</f>
        <v/>
      </c>
      <c r="L265">
        <f>IFERROR(INDEX('Job Catalog'!$B$10:$B$509,MATCH(ROW()-1,$K$2:$K$501,0)),"")</f>
        <v/>
      </c>
    </row>
    <row r="266">
      <c r="E266">
        <f>IF('Job Catalog'!$C274="","",'Job Catalog'!$I274)</f>
        <v/>
      </c>
      <c r="F266">
        <f>IF('Job Catalog'!$C274="",0,IF(AND(OR('Job Matrix'!$C$4="All",'Job Catalog'!$D274='Job Matrix'!$C$4),OR('Job Matrix'!$C$5="All",'Job Catalog'!$F274='Job Matrix'!$C$5)),1,0))</f>
        <v/>
      </c>
      <c r="G266">
        <f>IF($F266=0,"",COUNTIFS($E$2:$E266,$E266,$F$2:$F266,1))</f>
        <v/>
      </c>
      <c r="H266">
        <f>IF($G266="","",$E266&amp;"#"&amp;$G266)</f>
        <v/>
      </c>
      <c r="I266">
        <f>IF('Job Catalog'!$C274="","",'Job Catalog'!$C274)</f>
        <v/>
      </c>
      <c r="K266">
        <f>IF('Job Catalog'!$C274="","",MAX($K$1:K265)+1)</f>
        <v/>
      </c>
      <c r="L266">
        <f>IFERROR(INDEX('Job Catalog'!$B$10:$B$509,MATCH(ROW()-1,$K$2:$K$501,0)),"")</f>
        <v/>
      </c>
    </row>
    <row r="267">
      <c r="E267">
        <f>IF('Job Catalog'!$C275="","",'Job Catalog'!$I275)</f>
        <v/>
      </c>
      <c r="F267">
        <f>IF('Job Catalog'!$C275="",0,IF(AND(OR('Job Matrix'!$C$4="All",'Job Catalog'!$D275='Job Matrix'!$C$4),OR('Job Matrix'!$C$5="All",'Job Catalog'!$F275='Job Matrix'!$C$5)),1,0))</f>
        <v/>
      </c>
      <c r="G267">
        <f>IF($F267=0,"",COUNTIFS($E$2:$E267,$E267,$F$2:$F267,1))</f>
        <v/>
      </c>
      <c r="H267">
        <f>IF($G267="","",$E267&amp;"#"&amp;$G267)</f>
        <v/>
      </c>
      <c r="I267">
        <f>IF('Job Catalog'!$C275="","",'Job Catalog'!$C275)</f>
        <v/>
      </c>
      <c r="K267">
        <f>IF('Job Catalog'!$C275="","",MAX($K$1:K266)+1)</f>
        <v/>
      </c>
      <c r="L267">
        <f>IFERROR(INDEX('Job Catalog'!$B$10:$B$509,MATCH(ROW()-1,$K$2:$K$501,0)),"")</f>
        <v/>
      </c>
    </row>
    <row r="268">
      <c r="E268">
        <f>IF('Job Catalog'!$C276="","",'Job Catalog'!$I276)</f>
        <v/>
      </c>
      <c r="F268">
        <f>IF('Job Catalog'!$C276="",0,IF(AND(OR('Job Matrix'!$C$4="All",'Job Catalog'!$D276='Job Matrix'!$C$4),OR('Job Matrix'!$C$5="All",'Job Catalog'!$F276='Job Matrix'!$C$5)),1,0))</f>
        <v/>
      </c>
      <c r="G268">
        <f>IF($F268=0,"",COUNTIFS($E$2:$E268,$E268,$F$2:$F268,1))</f>
        <v/>
      </c>
      <c r="H268">
        <f>IF($G268="","",$E268&amp;"#"&amp;$G268)</f>
        <v/>
      </c>
      <c r="I268">
        <f>IF('Job Catalog'!$C276="","",'Job Catalog'!$C276)</f>
        <v/>
      </c>
      <c r="K268">
        <f>IF('Job Catalog'!$C276="","",MAX($K$1:K267)+1)</f>
        <v/>
      </c>
      <c r="L268">
        <f>IFERROR(INDEX('Job Catalog'!$B$10:$B$509,MATCH(ROW()-1,$K$2:$K$501,0)),"")</f>
        <v/>
      </c>
    </row>
    <row r="269">
      <c r="E269">
        <f>IF('Job Catalog'!$C277="","",'Job Catalog'!$I277)</f>
        <v/>
      </c>
      <c r="F269">
        <f>IF('Job Catalog'!$C277="",0,IF(AND(OR('Job Matrix'!$C$4="All",'Job Catalog'!$D277='Job Matrix'!$C$4),OR('Job Matrix'!$C$5="All",'Job Catalog'!$F277='Job Matrix'!$C$5)),1,0))</f>
        <v/>
      </c>
      <c r="G269">
        <f>IF($F269=0,"",COUNTIFS($E$2:$E269,$E269,$F$2:$F269,1))</f>
        <v/>
      </c>
      <c r="H269">
        <f>IF($G269="","",$E269&amp;"#"&amp;$G269)</f>
        <v/>
      </c>
      <c r="I269">
        <f>IF('Job Catalog'!$C277="","",'Job Catalog'!$C277)</f>
        <v/>
      </c>
      <c r="K269">
        <f>IF('Job Catalog'!$C277="","",MAX($K$1:K268)+1)</f>
        <v/>
      </c>
      <c r="L269">
        <f>IFERROR(INDEX('Job Catalog'!$B$10:$B$509,MATCH(ROW()-1,$K$2:$K$501,0)),"")</f>
        <v/>
      </c>
    </row>
    <row r="270">
      <c r="E270">
        <f>IF('Job Catalog'!$C278="","",'Job Catalog'!$I278)</f>
        <v/>
      </c>
      <c r="F270">
        <f>IF('Job Catalog'!$C278="",0,IF(AND(OR('Job Matrix'!$C$4="All",'Job Catalog'!$D278='Job Matrix'!$C$4),OR('Job Matrix'!$C$5="All",'Job Catalog'!$F278='Job Matrix'!$C$5)),1,0))</f>
        <v/>
      </c>
      <c r="G270">
        <f>IF($F270=0,"",COUNTIFS($E$2:$E270,$E270,$F$2:$F270,1))</f>
        <v/>
      </c>
      <c r="H270">
        <f>IF($G270="","",$E270&amp;"#"&amp;$G270)</f>
        <v/>
      </c>
      <c r="I270">
        <f>IF('Job Catalog'!$C278="","",'Job Catalog'!$C278)</f>
        <v/>
      </c>
      <c r="K270">
        <f>IF('Job Catalog'!$C278="","",MAX($K$1:K269)+1)</f>
        <v/>
      </c>
      <c r="L270">
        <f>IFERROR(INDEX('Job Catalog'!$B$10:$B$509,MATCH(ROW()-1,$K$2:$K$501,0)),"")</f>
        <v/>
      </c>
    </row>
    <row r="271">
      <c r="E271">
        <f>IF('Job Catalog'!$C279="","",'Job Catalog'!$I279)</f>
        <v/>
      </c>
      <c r="F271">
        <f>IF('Job Catalog'!$C279="",0,IF(AND(OR('Job Matrix'!$C$4="All",'Job Catalog'!$D279='Job Matrix'!$C$4),OR('Job Matrix'!$C$5="All",'Job Catalog'!$F279='Job Matrix'!$C$5)),1,0))</f>
        <v/>
      </c>
      <c r="G271">
        <f>IF($F271=0,"",COUNTIFS($E$2:$E271,$E271,$F$2:$F271,1))</f>
        <v/>
      </c>
      <c r="H271">
        <f>IF($G271="","",$E271&amp;"#"&amp;$G271)</f>
        <v/>
      </c>
      <c r="I271">
        <f>IF('Job Catalog'!$C279="","",'Job Catalog'!$C279)</f>
        <v/>
      </c>
      <c r="K271">
        <f>IF('Job Catalog'!$C279="","",MAX($K$1:K270)+1)</f>
        <v/>
      </c>
      <c r="L271">
        <f>IFERROR(INDEX('Job Catalog'!$B$10:$B$509,MATCH(ROW()-1,$K$2:$K$501,0)),"")</f>
        <v/>
      </c>
    </row>
    <row r="272">
      <c r="E272">
        <f>IF('Job Catalog'!$C280="","",'Job Catalog'!$I280)</f>
        <v/>
      </c>
      <c r="F272">
        <f>IF('Job Catalog'!$C280="",0,IF(AND(OR('Job Matrix'!$C$4="All",'Job Catalog'!$D280='Job Matrix'!$C$4),OR('Job Matrix'!$C$5="All",'Job Catalog'!$F280='Job Matrix'!$C$5)),1,0))</f>
        <v/>
      </c>
      <c r="G272">
        <f>IF($F272=0,"",COUNTIFS($E$2:$E272,$E272,$F$2:$F272,1))</f>
        <v/>
      </c>
      <c r="H272">
        <f>IF($G272="","",$E272&amp;"#"&amp;$G272)</f>
        <v/>
      </c>
      <c r="I272">
        <f>IF('Job Catalog'!$C280="","",'Job Catalog'!$C280)</f>
        <v/>
      </c>
      <c r="K272">
        <f>IF('Job Catalog'!$C280="","",MAX($K$1:K271)+1)</f>
        <v/>
      </c>
      <c r="L272">
        <f>IFERROR(INDEX('Job Catalog'!$B$10:$B$509,MATCH(ROW()-1,$K$2:$K$501,0)),"")</f>
        <v/>
      </c>
    </row>
    <row r="273">
      <c r="E273">
        <f>IF('Job Catalog'!$C281="","",'Job Catalog'!$I281)</f>
        <v/>
      </c>
      <c r="F273">
        <f>IF('Job Catalog'!$C281="",0,IF(AND(OR('Job Matrix'!$C$4="All",'Job Catalog'!$D281='Job Matrix'!$C$4),OR('Job Matrix'!$C$5="All",'Job Catalog'!$F281='Job Matrix'!$C$5)),1,0))</f>
        <v/>
      </c>
      <c r="G273">
        <f>IF($F273=0,"",COUNTIFS($E$2:$E273,$E273,$F$2:$F273,1))</f>
        <v/>
      </c>
      <c r="H273">
        <f>IF($G273="","",$E273&amp;"#"&amp;$G273)</f>
        <v/>
      </c>
      <c r="I273">
        <f>IF('Job Catalog'!$C281="","",'Job Catalog'!$C281)</f>
        <v/>
      </c>
      <c r="K273">
        <f>IF('Job Catalog'!$C281="","",MAX($K$1:K272)+1)</f>
        <v/>
      </c>
      <c r="L273">
        <f>IFERROR(INDEX('Job Catalog'!$B$10:$B$509,MATCH(ROW()-1,$K$2:$K$501,0)),"")</f>
        <v/>
      </c>
    </row>
    <row r="274">
      <c r="E274">
        <f>IF('Job Catalog'!$C282="","",'Job Catalog'!$I282)</f>
        <v/>
      </c>
      <c r="F274">
        <f>IF('Job Catalog'!$C282="",0,IF(AND(OR('Job Matrix'!$C$4="All",'Job Catalog'!$D282='Job Matrix'!$C$4),OR('Job Matrix'!$C$5="All",'Job Catalog'!$F282='Job Matrix'!$C$5)),1,0))</f>
        <v/>
      </c>
      <c r="G274">
        <f>IF($F274=0,"",COUNTIFS($E$2:$E274,$E274,$F$2:$F274,1))</f>
        <v/>
      </c>
      <c r="H274">
        <f>IF($G274="","",$E274&amp;"#"&amp;$G274)</f>
        <v/>
      </c>
      <c r="I274">
        <f>IF('Job Catalog'!$C282="","",'Job Catalog'!$C282)</f>
        <v/>
      </c>
      <c r="K274">
        <f>IF('Job Catalog'!$C282="","",MAX($K$1:K273)+1)</f>
        <v/>
      </c>
      <c r="L274">
        <f>IFERROR(INDEX('Job Catalog'!$B$10:$B$509,MATCH(ROW()-1,$K$2:$K$501,0)),"")</f>
        <v/>
      </c>
    </row>
    <row r="275">
      <c r="E275">
        <f>IF('Job Catalog'!$C283="","",'Job Catalog'!$I283)</f>
        <v/>
      </c>
      <c r="F275">
        <f>IF('Job Catalog'!$C283="",0,IF(AND(OR('Job Matrix'!$C$4="All",'Job Catalog'!$D283='Job Matrix'!$C$4),OR('Job Matrix'!$C$5="All",'Job Catalog'!$F283='Job Matrix'!$C$5)),1,0))</f>
        <v/>
      </c>
      <c r="G275">
        <f>IF($F275=0,"",COUNTIFS($E$2:$E275,$E275,$F$2:$F275,1))</f>
        <v/>
      </c>
      <c r="H275">
        <f>IF($G275="","",$E275&amp;"#"&amp;$G275)</f>
        <v/>
      </c>
      <c r="I275">
        <f>IF('Job Catalog'!$C283="","",'Job Catalog'!$C283)</f>
        <v/>
      </c>
      <c r="K275">
        <f>IF('Job Catalog'!$C283="","",MAX($K$1:K274)+1)</f>
        <v/>
      </c>
      <c r="L275">
        <f>IFERROR(INDEX('Job Catalog'!$B$10:$B$509,MATCH(ROW()-1,$K$2:$K$501,0)),"")</f>
        <v/>
      </c>
    </row>
    <row r="276">
      <c r="E276">
        <f>IF('Job Catalog'!$C284="","",'Job Catalog'!$I284)</f>
        <v/>
      </c>
      <c r="F276">
        <f>IF('Job Catalog'!$C284="",0,IF(AND(OR('Job Matrix'!$C$4="All",'Job Catalog'!$D284='Job Matrix'!$C$4),OR('Job Matrix'!$C$5="All",'Job Catalog'!$F284='Job Matrix'!$C$5)),1,0))</f>
        <v/>
      </c>
      <c r="G276">
        <f>IF($F276=0,"",COUNTIFS($E$2:$E276,$E276,$F$2:$F276,1))</f>
        <v/>
      </c>
      <c r="H276">
        <f>IF($G276="","",$E276&amp;"#"&amp;$G276)</f>
        <v/>
      </c>
      <c r="I276">
        <f>IF('Job Catalog'!$C284="","",'Job Catalog'!$C284)</f>
        <v/>
      </c>
      <c r="K276">
        <f>IF('Job Catalog'!$C284="","",MAX($K$1:K275)+1)</f>
        <v/>
      </c>
      <c r="L276">
        <f>IFERROR(INDEX('Job Catalog'!$B$10:$B$509,MATCH(ROW()-1,$K$2:$K$501,0)),"")</f>
        <v/>
      </c>
    </row>
    <row r="277">
      <c r="E277">
        <f>IF('Job Catalog'!$C285="","",'Job Catalog'!$I285)</f>
        <v/>
      </c>
      <c r="F277">
        <f>IF('Job Catalog'!$C285="",0,IF(AND(OR('Job Matrix'!$C$4="All",'Job Catalog'!$D285='Job Matrix'!$C$4),OR('Job Matrix'!$C$5="All",'Job Catalog'!$F285='Job Matrix'!$C$5)),1,0))</f>
        <v/>
      </c>
      <c r="G277">
        <f>IF($F277=0,"",COUNTIFS($E$2:$E277,$E277,$F$2:$F277,1))</f>
        <v/>
      </c>
      <c r="H277">
        <f>IF($G277="","",$E277&amp;"#"&amp;$G277)</f>
        <v/>
      </c>
      <c r="I277">
        <f>IF('Job Catalog'!$C285="","",'Job Catalog'!$C285)</f>
        <v/>
      </c>
      <c r="K277">
        <f>IF('Job Catalog'!$C285="","",MAX($K$1:K276)+1)</f>
        <v/>
      </c>
      <c r="L277">
        <f>IFERROR(INDEX('Job Catalog'!$B$10:$B$509,MATCH(ROW()-1,$K$2:$K$501,0)),"")</f>
        <v/>
      </c>
    </row>
    <row r="278">
      <c r="E278">
        <f>IF('Job Catalog'!$C286="","",'Job Catalog'!$I286)</f>
        <v/>
      </c>
      <c r="F278">
        <f>IF('Job Catalog'!$C286="",0,IF(AND(OR('Job Matrix'!$C$4="All",'Job Catalog'!$D286='Job Matrix'!$C$4),OR('Job Matrix'!$C$5="All",'Job Catalog'!$F286='Job Matrix'!$C$5)),1,0))</f>
        <v/>
      </c>
      <c r="G278">
        <f>IF($F278=0,"",COUNTIFS($E$2:$E278,$E278,$F$2:$F278,1))</f>
        <v/>
      </c>
      <c r="H278">
        <f>IF($G278="","",$E278&amp;"#"&amp;$G278)</f>
        <v/>
      </c>
      <c r="I278">
        <f>IF('Job Catalog'!$C286="","",'Job Catalog'!$C286)</f>
        <v/>
      </c>
      <c r="K278">
        <f>IF('Job Catalog'!$C286="","",MAX($K$1:K277)+1)</f>
        <v/>
      </c>
      <c r="L278">
        <f>IFERROR(INDEX('Job Catalog'!$B$10:$B$509,MATCH(ROW()-1,$K$2:$K$501,0)),"")</f>
        <v/>
      </c>
    </row>
    <row r="279">
      <c r="E279">
        <f>IF('Job Catalog'!$C287="","",'Job Catalog'!$I287)</f>
        <v/>
      </c>
      <c r="F279">
        <f>IF('Job Catalog'!$C287="",0,IF(AND(OR('Job Matrix'!$C$4="All",'Job Catalog'!$D287='Job Matrix'!$C$4),OR('Job Matrix'!$C$5="All",'Job Catalog'!$F287='Job Matrix'!$C$5)),1,0))</f>
        <v/>
      </c>
      <c r="G279">
        <f>IF($F279=0,"",COUNTIFS($E$2:$E279,$E279,$F$2:$F279,1))</f>
        <v/>
      </c>
      <c r="H279">
        <f>IF($G279="","",$E279&amp;"#"&amp;$G279)</f>
        <v/>
      </c>
      <c r="I279">
        <f>IF('Job Catalog'!$C287="","",'Job Catalog'!$C287)</f>
        <v/>
      </c>
      <c r="K279">
        <f>IF('Job Catalog'!$C287="","",MAX($K$1:K278)+1)</f>
        <v/>
      </c>
      <c r="L279">
        <f>IFERROR(INDEX('Job Catalog'!$B$10:$B$509,MATCH(ROW()-1,$K$2:$K$501,0)),"")</f>
        <v/>
      </c>
    </row>
    <row r="280">
      <c r="E280">
        <f>IF('Job Catalog'!$C288="","",'Job Catalog'!$I288)</f>
        <v/>
      </c>
      <c r="F280">
        <f>IF('Job Catalog'!$C288="",0,IF(AND(OR('Job Matrix'!$C$4="All",'Job Catalog'!$D288='Job Matrix'!$C$4),OR('Job Matrix'!$C$5="All",'Job Catalog'!$F288='Job Matrix'!$C$5)),1,0))</f>
        <v/>
      </c>
      <c r="G280">
        <f>IF($F280=0,"",COUNTIFS($E$2:$E280,$E280,$F$2:$F280,1))</f>
        <v/>
      </c>
      <c r="H280">
        <f>IF($G280="","",$E280&amp;"#"&amp;$G280)</f>
        <v/>
      </c>
      <c r="I280">
        <f>IF('Job Catalog'!$C288="","",'Job Catalog'!$C288)</f>
        <v/>
      </c>
      <c r="K280">
        <f>IF('Job Catalog'!$C288="","",MAX($K$1:K279)+1)</f>
        <v/>
      </c>
      <c r="L280">
        <f>IFERROR(INDEX('Job Catalog'!$B$10:$B$509,MATCH(ROW()-1,$K$2:$K$501,0)),"")</f>
        <v/>
      </c>
    </row>
    <row r="281">
      <c r="E281">
        <f>IF('Job Catalog'!$C289="","",'Job Catalog'!$I289)</f>
        <v/>
      </c>
      <c r="F281">
        <f>IF('Job Catalog'!$C289="",0,IF(AND(OR('Job Matrix'!$C$4="All",'Job Catalog'!$D289='Job Matrix'!$C$4),OR('Job Matrix'!$C$5="All",'Job Catalog'!$F289='Job Matrix'!$C$5)),1,0))</f>
        <v/>
      </c>
      <c r="G281">
        <f>IF($F281=0,"",COUNTIFS($E$2:$E281,$E281,$F$2:$F281,1))</f>
        <v/>
      </c>
      <c r="H281">
        <f>IF($G281="","",$E281&amp;"#"&amp;$G281)</f>
        <v/>
      </c>
      <c r="I281">
        <f>IF('Job Catalog'!$C289="","",'Job Catalog'!$C289)</f>
        <v/>
      </c>
      <c r="K281">
        <f>IF('Job Catalog'!$C289="","",MAX($K$1:K280)+1)</f>
        <v/>
      </c>
      <c r="L281">
        <f>IFERROR(INDEX('Job Catalog'!$B$10:$B$509,MATCH(ROW()-1,$K$2:$K$501,0)),"")</f>
        <v/>
      </c>
    </row>
    <row r="282">
      <c r="E282">
        <f>IF('Job Catalog'!$C290="","",'Job Catalog'!$I290)</f>
        <v/>
      </c>
      <c r="F282">
        <f>IF('Job Catalog'!$C290="",0,IF(AND(OR('Job Matrix'!$C$4="All",'Job Catalog'!$D290='Job Matrix'!$C$4),OR('Job Matrix'!$C$5="All",'Job Catalog'!$F290='Job Matrix'!$C$5)),1,0))</f>
        <v/>
      </c>
      <c r="G282">
        <f>IF($F282=0,"",COUNTIFS($E$2:$E282,$E282,$F$2:$F282,1))</f>
        <v/>
      </c>
      <c r="H282">
        <f>IF($G282="","",$E282&amp;"#"&amp;$G282)</f>
        <v/>
      </c>
      <c r="I282">
        <f>IF('Job Catalog'!$C290="","",'Job Catalog'!$C290)</f>
        <v/>
      </c>
      <c r="K282">
        <f>IF('Job Catalog'!$C290="","",MAX($K$1:K281)+1)</f>
        <v/>
      </c>
      <c r="L282">
        <f>IFERROR(INDEX('Job Catalog'!$B$10:$B$509,MATCH(ROW()-1,$K$2:$K$501,0)),"")</f>
        <v/>
      </c>
    </row>
    <row r="283">
      <c r="E283">
        <f>IF('Job Catalog'!$C291="","",'Job Catalog'!$I291)</f>
        <v/>
      </c>
      <c r="F283">
        <f>IF('Job Catalog'!$C291="",0,IF(AND(OR('Job Matrix'!$C$4="All",'Job Catalog'!$D291='Job Matrix'!$C$4),OR('Job Matrix'!$C$5="All",'Job Catalog'!$F291='Job Matrix'!$C$5)),1,0))</f>
        <v/>
      </c>
      <c r="G283">
        <f>IF($F283=0,"",COUNTIFS($E$2:$E283,$E283,$F$2:$F283,1))</f>
        <v/>
      </c>
      <c r="H283">
        <f>IF($G283="","",$E283&amp;"#"&amp;$G283)</f>
        <v/>
      </c>
      <c r="I283">
        <f>IF('Job Catalog'!$C291="","",'Job Catalog'!$C291)</f>
        <v/>
      </c>
      <c r="K283">
        <f>IF('Job Catalog'!$C291="","",MAX($K$1:K282)+1)</f>
        <v/>
      </c>
      <c r="L283">
        <f>IFERROR(INDEX('Job Catalog'!$B$10:$B$509,MATCH(ROW()-1,$K$2:$K$501,0)),"")</f>
        <v/>
      </c>
    </row>
    <row r="284">
      <c r="E284">
        <f>IF('Job Catalog'!$C292="","",'Job Catalog'!$I292)</f>
        <v/>
      </c>
      <c r="F284">
        <f>IF('Job Catalog'!$C292="",0,IF(AND(OR('Job Matrix'!$C$4="All",'Job Catalog'!$D292='Job Matrix'!$C$4),OR('Job Matrix'!$C$5="All",'Job Catalog'!$F292='Job Matrix'!$C$5)),1,0))</f>
        <v/>
      </c>
      <c r="G284">
        <f>IF($F284=0,"",COUNTIFS($E$2:$E284,$E284,$F$2:$F284,1))</f>
        <v/>
      </c>
      <c r="H284">
        <f>IF($G284="","",$E284&amp;"#"&amp;$G284)</f>
        <v/>
      </c>
      <c r="I284">
        <f>IF('Job Catalog'!$C292="","",'Job Catalog'!$C292)</f>
        <v/>
      </c>
      <c r="K284">
        <f>IF('Job Catalog'!$C292="","",MAX($K$1:K283)+1)</f>
        <v/>
      </c>
      <c r="L284">
        <f>IFERROR(INDEX('Job Catalog'!$B$10:$B$509,MATCH(ROW()-1,$K$2:$K$501,0)),"")</f>
        <v/>
      </c>
    </row>
    <row r="285">
      <c r="E285">
        <f>IF('Job Catalog'!$C293="","",'Job Catalog'!$I293)</f>
        <v/>
      </c>
      <c r="F285">
        <f>IF('Job Catalog'!$C293="",0,IF(AND(OR('Job Matrix'!$C$4="All",'Job Catalog'!$D293='Job Matrix'!$C$4),OR('Job Matrix'!$C$5="All",'Job Catalog'!$F293='Job Matrix'!$C$5)),1,0))</f>
        <v/>
      </c>
      <c r="G285">
        <f>IF($F285=0,"",COUNTIFS($E$2:$E285,$E285,$F$2:$F285,1))</f>
        <v/>
      </c>
      <c r="H285">
        <f>IF($G285="","",$E285&amp;"#"&amp;$G285)</f>
        <v/>
      </c>
      <c r="I285">
        <f>IF('Job Catalog'!$C293="","",'Job Catalog'!$C293)</f>
        <v/>
      </c>
      <c r="K285">
        <f>IF('Job Catalog'!$C293="","",MAX($K$1:K284)+1)</f>
        <v/>
      </c>
      <c r="L285">
        <f>IFERROR(INDEX('Job Catalog'!$B$10:$B$509,MATCH(ROW()-1,$K$2:$K$501,0)),"")</f>
        <v/>
      </c>
    </row>
    <row r="286">
      <c r="E286">
        <f>IF('Job Catalog'!$C294="","",'Job Catalog'!$I294)</f>
        <v/>
      </c>
      <c r="F286">
        <f>IF('Job Catalog'!$C294="",0,IF(AND(OR('Job Matrix'!$C$4="All",'Job Catalog'!$D294='Job Matrix'!$C$4),OR('Job Matrix'!$C$5="All",'Job Catalog'!$F294='Job Matrix'!$C$5)),1,0))</f>
        <v/>
      </c>
      <c r="G286">
        <f>IF($F286=0,"",COUNTIFS($E$2:$E286,$E286,$F$2:$F286,1))</f>
        <v/>
      </c>
      <c r="H286">
        <f>IF($G286="","",$E286&amp;"#"&amp;$G286)</f>
        <v/>
      </c>
      <c r="I286">
        <f>IF('Job Catalog'!$C294="","",'Job Catalog'!$C294)</f>
        <v/>
      </c>
      <c r="K286">
        <f>IF('Job Catalog'!$C294="","",MAX($K$1:K285)+1)</f>
        <v/>
      </c>
      <c r="L286">
        <f>IFERROR(INDEX('Job Catalog'!$B$10:$B$509,MATCH(ROW()-1,$K$2:$K$501,0)),"")</f>
        <v/>
      </c>
    </row>
    <row r="287">
      <c r="E287">
        <f>IF('Job Catalog'!$C295="","",'Job Catalog'!$I295)</f>
        <v/>
      </c>
      <c r="F287">
        <f>IF('Job Catalog'!$C295="",0,IF(AND(OR('Job Matrix'!$C$4="All",'Job Catalog'!$D295='Job Matrix'!$C$4),OR('Job Matrix'!$C$5="All",'Job Catalog'!$F295='Job Matrix'!$C$5)),1,0))</f>
        <v/>
      </c>
      <c r="G287">
        <f>IF($F287=0,"",COUNTIFS($E$2:$E287,$E287,$F$2:$F287,1))</f>
        <v/>
      </c>
      <c r="H287">
        <f>IF($G287="","",$E287&amp;"#"&amp;$G287)</f>
        <v/>
      </c>
      <c r="I287">
        <f>IF('Job Catalog'!$C295="","",'Job Catalog'!$C295)</f>
        <v/>
      </c>
      <c r="K287">
        <f>IF('Job Catalog'!$C295="","",MAX($K$1:K286)+1)</f>
        <v/>
      </c>
      <c r="L287">
        <f>IFERROR(INDEX('Job Catalog'!$B$10:$B$509,MATCH(ROW()-1,$K$2:$K$501,0)),"")</f>
        <v/>
      </c>
    </row>
    <row r="288">
      <c r="E288">
        <f>IF('Job Catalog'!$C296="","",'Job Catalog'!$I296)</f>
        <v/>
      </c>
      <c r="F288">
        <f>IF('Job Catalog'!$C296="",0,IF(AND(OR('Job Matrix'!$C$4="All",'Job Catalog'!$D296='Job Matrix'!$C$4),OR('Job Matrix'!$C$5="All",'Job Catalog'!$F296='Job Matrix'!$C$5)),1,0))</f>
        <v/>
      </c>
      <c r="G288">
        <f>IF($F288=0,"",COUNTIFS($E$2:$E288,$E288,$F$2:$F288,1))</f>
        <v/>
      </c>
      <c r="H288">
        <f>IF($G288="","",$E288&amp;"#"&amp;$G288)</f>
        <v/>
      </c>
      <c r="I288">
        <f>IF('Job Catalog'!$C296="","",'Job Catalog'!$C296)</f>
        <v/>
      </c>
      <c r="K288">
        <f>IF('Job Catalog'!$C296="","",MAX($K$1:K287)+1)</f>
        <v/>
      </c>
      <c r="L288">
        <f>IFERROR(INDEX('Job Catalog'!$B$10:$B$509,MATCH(ROW()-1,$K$2:$K$501,0)),"")</f>
        <v/>
      </c>
    </row>
    <row r="289">
      <c r="E289">
        <f>IF('Job Catalog'!$C297="","",'Job Catalog'!$I297)</f>
        <v/>
      </c>
      <c r="F289">
        <f>IF('Job Catalog'!$C297="",0,IF(AND(OR('Job Matrix'!$C$4="All",'Job Catalog'!$D297='Job Matrix'!$C$4),OR('Job Matrix'!$C$5="All",'Job Catalog'!$F297='Job Matrix'!$C$5)),1,0))</f>
        <v/>
      </c>
      <c r="G289">
        <f>IF($F289=0,"",COUNTIFS($E$2:$E289,$E289,$F$2:$F289,1))</f>
        <v/>
      </c>
      <c r="H289">
        <f>IF($G289="","",$E289&amp;"#"&amp;$G289)</f>
        <v/>
      </c>
      <c r="I289">
        <f>IF('Job Catalog'!$C297="","",'Job Catalog'!$C297)</f>
        <v/>
      </c>
      <c r="K289">
        <f>IF('Job Catalog'!$C297="","",MAX($K$1:K288)+1)</f>
        <v/>
      </c>
      <c r="L289">
        <f>IFERROR(INDEX('Job Catalog'!$B$10:$B$509,MATCH(ROW()-1,$K$2:$K$501,0)),"")</f>
        <v/>
      </c>
    </row>
    <row r="290">
      <c r="E290">
        <f>IF('Job Catalog'!$C298="","",'Job Catalog'!$I298)</f>
        <v/>
      </c>
      <c r="F290">
        <f>IF('Job Catalog'!$C298="",0,IF(AND(OR('Job Matrix'!$C$4="All",'Job Catalog'!$D298='Job Matrix'!$C$4),OR('Job Matrix'!$C$5="All",'Job Catalog'!$F298='Job Matrix'!$C$5)),1,0))</f>
        <v/>
      </c>
      <c r="G290">
        <f>IF($F290=0,"",COUNTIFS($E$2:$E290,$E290,$F$2:$F290,1))</f>
        <v/>
      </c>
      <c r="H290">
        <f>IF($G290="","",$E290&amp;"#"&amp;$G290)</f>
        <v/>
      </c>
      <c r="I290">
        <f>IF('Job Catalog'!$C298="","",'Job Catalog'!$C298)</f>
        <v/>
      </c>
      <c r="K290">
        <f>IF('Job Catalog'!$C298="","",MAX($K$1:K289)+1)</f>
        <v/>
      </c>
      <c r="L290">
        <f>IFERROR(INDEX('Job Catalog'!$B$10:$B$509,MATCH(ROW()-1,$K$2:$K$501,0)),"")</f>
        <v/>
      </c>
    </row>
    <row r="291">
      <c r="E291">
        <f>IF('Job Catalog'!$C299="","",'Job Catalog'!$I299)</f>
        <v/>
      </c>
      <c r="F291">
        <f>IF('Job Catalog'!$C299="",0,IF(AND(OR('Job Matrix'!$C$4="All",'Job Catalog'!$D299='Job Matrix'!$C$4),OR('Job Matrix'!$C$5="All",'Job Catalog'!$F299='Job Matrix'!$C$5)),1,0))</f>
        <v/>
      </c>
      <c r="G291">
        <f>IF($F291=0,"",COUNTIFS($E$2:$E291,$E291,$F$2:$F291,1))</f>
        <v/>
      </c>
      <c r="H291">
        <f>IF($G291="","",$E291&amp;"#"&amp;$G291)</f>
        <v/>
      </c>
      <c r="I291">
        <f>IF('Job Catalog'!$C299="","",'Job Catalog'!$C299)</f>
        <v/>
      </c>
      <c r="K291">
        <f>IF('Job Catalog'!$C299="","",MAX($K$1:K290)+1)</f>
        <v/>
      </c>
      <c r="L291">
        <f>IFERROR(INDEX('Job Catalog'!$B$10:$B$509,MATCH(ROW()-1,$K$2:$K$501,0)),"")</f>
        <v/>
      </c>
    </row>
    <row r="292">
      <c r="E292">
        <f>IF('Job Catalog'!$C300="","",'Job Catalog'!$I300)</f>
        <v/>
      </c>
      <c r="F292">
        <f>IF('Job Catalog'!$C300="",0,IF(AND(OR('Job Matrix'!$C$4="All",'Job Catalog'!$D300='Job Matrix'!$C$4),OR('Job Matrix'!$C$5="All",'Job Catalog'!$F300='Job Matrix'!$C$5)),1,0))</f>
        <v/>
      </c>
      <c r="G292">
        <f>IF($F292=0,"",COUNTIFS($E$2:$E292,$E292,$F$2:$F292,1))</f>
        <v/>
      </c>
      <c r="H292">
        <f>IF($G292="","",$E292&amp;"#"&amp;$G292)</f>
        <v/>
      </c>
      <c r="I292">
        <f>IF('Job Catalog'!$C300="","",'Job Catalog'!$C300)</f>
        <v/>
      </c>
      <c r="K292">
        <f>IF('Job Catalog'!$C300="","",MAX($K$1:K291)+1)</f>
        <v/>
      </c>
      <c r="L292">
        <f>IFERROR(INDEX('Job Catalog'!$B$10:$B$509,MATCH(ROW()-1,$K$2:$K$501,0)),"")</f>
        <v/>
      </c>
    </row>
    <row r="293">
      <c r="E293">
        <f>IF('Job Catalog'!$C301="","",'Job Catalog'!$I301)</f>
        <v/>
      </c>
      <c r="F293">
        <f>IF('Job Catalog'!$C301="",0,IF(AND(OR('Job Matrix'!$C$4="All",'Job Catalog'!$D301='Job Matrix'!$C$4),OR('Job Matrix'!$C$5="All",'Job Catalog'!$F301='Job Matrix'!$C$5)),1,0))</f>
        <v/>
      </c>
      <c r="G293">
        <f>IF($F293=0,"",COUNTIFS($E$2:$E293,$E293,$F$2:$F293,1))</f>
        <v/>
      </c>
      <c r="H293">
        <f>IF($G293="","",$E293&amp;"#"&amp;$G293)</f>
        <v/>
      </c>
      <c r="I293">
        <f>IF('Job Catalog'!$C301="","",'Job Catalog'!$C301)</f>
        <v/>
      </c>
      <c r="K293">
        <f>IF('Job Catalog'!$C301="","",MAX($K$1:K292)+1)</f>
        <v/>
      </c>
      <c r="L293">
        <f>IFERROR(INDEX('Job Catalog'!$B$10:$B$509,MATCH(ROW()-1,$K$2:$K$501,0)),"")</f>
        <v/>
      </c>
    </row>
    <row r="294">
      <c r="E294">
        <f>IF('Job Catalog'!$C302="","",'Job Catalog'!$I302)</f>
        <v/>
      </c>
      <c r="F294">
        <f>IF('Job Catalog'!$C302="",0,IF(AND(OR('Job Matrix'!$C$4="All",'Job Catalog'!$D302='Job Matrix'!$C$4),OR('Job Matrix'!$C$5="All",'Job Catalog'!$F302='Job Matrix'!$C$5)),1,0))</f>
        <v/>
      </c>
      <c r="G294">
        <f>IF($F294=0,"",COUNTIFS($E$2:$E294,$E294,$F$2:$F294,1))</f>
        <v/>
      </c>
      <c r="H294">
        <f>IF($G294="","",$E294&amp;"#"&amp;$G294)</f>
        <v/>
      </c>
      <c r="I294">
        <f>IF('Job Catalog'!$C302="","",'Job Catalog'!$C302)</f>
        <v/>
      </c>
      <c r="K294">
        <f>IF('Job Catalog'!$C302="","",MAX($K$1:K293)+1)</f>
        <v/>
      </c>
      <c r="L294">
        <f>IFERROR(INDEX('Job Catalog'!$B$10:$B$509,MATCH(ROW()-1,$K$2:$K$501,0)),"")</f>
        <v/>
      </c>
    </row>
    <row r="295">
      <c r="E295">
        <f>IF('Job Catalog'!$C303="","",'Job Catalog'!$I303)</f>
        <v/>
      </c>
      <c r="F295">
        <f>IF('Job Catalog'!$C303="",0,IF(AND(OR('Job Matrix'!$C$4="All",'Job Catalog'!$D303='Job Matrix'!$C$4),OR('Job Matrix'!$C$5="All",'Job Catalog'!$F303='Job Matrix'!$C$5)),1,0))</f>
        <v/>
      </c>
      <c r="G295">
        <f>IF($F295=0,"",COUNTIFS($E$2:$E295,$E295,$F$2:$F295,1))</f>
        <v/>
      </c>
      <c r="H295">
        <f>IF($G295="","",$E295&amp;"#"&amp;$G295)</f>
        <v/>
      </c>
      <c r="I295">
        <f>IF('Job Catalog'!$C303="","",'Job Catalog'!$C303)</f>
        <v/>
      </c>
      <c r="K295">
        <f>IF('Job Catalog'!$C303="","",MAX($K$1:K294)+1)</f>
        <v/>
      </c>
      <c r="L295">
        <f>IFERROR(INDEX('Job Catalog'!$B$10:$B$509,MATCH(ROW()-1,$K$2:$K$501,0)),"")</f>
        <v/>
      </c>
    </row>
    <row r="296">
      <c r="E296">
        <f>IF('Job Catalog'!$C304="","",'Job Catalog'!$I304)</f>
        <v/>
      </c>
      <c r="F296">
        <f>IF('Job Catalog'!$C304="",0,IF(AND(OR('Job Matrix'!$C$4="All",'Job Catalog'!$D304='Job Matrix'!$C$4),OR('Job Matrix'!$C$5="All",'Job Catalog'!$F304='Job Matrix'!$C$5)),1,0))</f>
        <v/>
      </c>
      <c r="G296">
        <f>IF($F296=0,"",COUNTIFS($E$2:$E296,$E296,$F$2:$F296,1))</f>
        <v/>
      </c>
      <c r="H296">
        <f>IF($G296="","",$E296&amp;"#"&amp;$G296)</f>
        <v/>
      </c>
      <c r="I296">
        <f>IF('Job Catalog'!$C304="","",'Job Catalog'!$C304)</f>
        <v/>
      </c>
      <c r="K296">
        <f>IF('Job Catalog'!$C304="","",MAX($K$1:K295)+1)</f>
        <v/>
      </c>
      <c r="L296">
        <f>IFERROR(INDEX('Job Catalog'!$B$10:$B$509,MATCH(ROW()-1,$K$2:$K$501,0)),"")</f>
        <v/>
      </c>
    </row>
    <row r="297">
      <c r="E297">
        <f>IF('Job Catalog'!$C305="","",'Job Catalog'!$I305)</f>
        <v/>
      </c>
      <c r="F297">
        <f>IF('Job Catalog'!$C305="",0,IF(AND(OR('Job Matrix'!$C$4="All",'Job Catalog'!$D305='Job Matrix'!$C$4),OR('Job Matrix'!$C$5="All",'Job Catalog'!$F305='Job Matrix'!$C$5)),1,0))</f>
        <v/>
      </c>
      <c r="G297">
        <f>IF($F297=0,"",COUNTIFS($E$2:$E297,$E297,$F$2:$F297,1))</f>
        <v/>
      </c>
      <c r="H297">
        <f>IF($G297="","",$E297&amp;"#"&amp;$G297)</f>
        <v/>
      </c>
      <c r="I297">
        <f>IF('Job Catalog'!$C305="","",'Job Catalog'!$C305)</f>
        <v/>
      </c>
      <c r="K297">
        <f>IF('Job Catalog'!$C305="","",MAX($K$1:K296)+1)</f>
        <v/>
      </c>
      <c r="L297">
        <f>IFERROR(INDEX('Job Catalog'!$B$10:$B$509,MATCH(ROW()-1,$K$2:$K$501,0)),"")</f>
        <v/>
      </c>
    </row>
    <row r="298">
      <c r="E298">
        <f>IF('Job Catalog'!$C306="","",'Job Catalog'!$I306)</f>
        <v/>
      </c>
      <c r="F298">
        <f>IF('Job Catalog'!$C306="",0,IF(AND(OR('Job Matrix'!$C$4="All",'Job Catalog'!$D306='Job Matrix'!$C$4),OR('Job Matrix'!$C$5="All",'Job Catalog'!$F306='Job Matrix'!$C$5)),1,0))</f>
        <v/>
      </c>
      <c r="G298">
        <f>IF($F298=0,"",COUNTIFS($E$2:$E298,$E298,$F$2:$F298,1))</f>
        <v/>
      </c>
      <c r="H298">
        <f>IF($G298="","",$E298&amp;"#"&amp;$G298)</f>
        <v/>
      </c>
      <c r="I298">
        <f>IF('Job Catalog'!$C306="","",'Job Catalog'!$C306)</f>
        <v/>
      </c>
      <c r="K298">
        <f>IF('Job Catalog'!$C306="","",MAX($K$1:K297)+1)</f>
        <v/>
      </c>
      <c r="L298">
        <f>IFERROR(INDEX('Job Catalog'!$B$10:$B$509,MATCH(ROW()-1,$K$2:$K$501,0)),"")</f>
        <v/>
      </c>
    </row>
    <row r="299">
      <c r="E299">
        <f>IF('Job Catalog'!$C307="","",'Job Catalog'!$I307)</f>
        <v/>
      </c>
      <c r="F299">
        <f>IF('Job Catalog'!$C307="",0,IF(AND(OR('Job Matrix'!$C$4="All",'Job Catalog'!$D307='Job Matrix'!$C$4),OR('Job Matrix'!$C$5="All",'Job Catalog'!$F307='Job Matrix'!$C$5)),1,0))</f>
        <v/>
      </c>
      <c r="G299">
        <f>IF($F299=0,"",COUNTIFS($E$2:$E299,$E299,$F$2:$F299,1))</f>
        <v/>
      </c>
      <c r="H299">
        <f>IF($G299="","",$E299&amp;"#"&amp;$G299)</f>
        <v/>
      </c>
      <c r="I299">
        <f>IF('Job Catalog'!$C307="","",'Job Catalog'!$C307)</f>
        <v/>
      </c>
      <c r="K299">
        <f>IF('Job Catalog'!$C307="","",MAX($K$1:K298)+1)</f>
        <v/>
      </c>
      <c r="L299">
        <f>IFERROR(INDEX('Job Catalog'!$B$10:$B$509,MATCH(ROW()-1,$K$2:$K$501,0)),"")</f>
        <v/>
      </c>
    </row>
    <row r="300">
      <c r="E300">
        <f>IF('Job Catalog'!$C308="","",'Job Catalog'!$I308)</f>
        <v/>
      </c>
      <c r="F300">
        <f>IF('Job Catalog'!$C308="",0,IF(AND(OR('Job Matrix'!$C$4="All",'Job Catalog'!$D308='Job Matrix'!$C$4),OR('Job Matrix'!$C$5="All",'Job Catalog'!$F308='Job Matrix'!$C$5)),1,0))</f>
        <v/>
      </c>
      <c r="G300">
        <f>IF($F300=0,"",COUNTIFS($E$2:$E300,$E300,$F$2:$F300,1))</f>
        <v/>
      </c>
      <c r="H300">
        <f>IF($G300="","",$E300&amp;"#"&amp;$G300)</f>
        <v/>
      </c>
      <c r="I300">
        <f>IF('Job Catalog'!$C308="","",'Job Catalog'!$C308)</f>
        <v/>
      </c>
      <c r="K300">
        <f>IF('Job Catalog'!$C308="","",MAX($K$1:K299)+1)</f>
        <v/>
      </c>
      <c r="L300">
        <f>IFERROR(INDEX('Job Catalog'!$B$10:$B$509,MATCH(ROW()-1,$K$2:$K$501,0)),"")</f>
        <v/>
      </c>
    </row>
    <row r="301">
      <c r="E301">
        <f>IF('Job Catalog'!$C309="","",'Job Catalog'!$I309)</f>
        <v/>
      </c>
      <c r="F301">
        <f>IF('Job Catalog'!$C309="",0,IF(AND(OR('Job Matrix'!$C$4="All",'Job Catalog'!$D309='Job Matrix'!$C$4),OR('Job Matrix'!$C$5="All",'Job Catalog'!$F309='Job Matrix'!$C$5)),1,0))</f>
        <v/>
      </c>
      <c r="G301">
        <f>IF($F301=0,"",COUNTIFS($E$2:$E301,$E301,$F$2:$F301,1))</f>
        <v/>
      </c>
      <c r="H301">
        <f>IF($G301="","",$E301&amp;"#"&amp;$G301)</f>
        <v/>
      </c>
      <c r="I301">
        <f>IF('Job Catalog'!$C309="","",'Job Catalog'!$C309)</f>
        <v/>
      </c>
      <c r="K301">
        <f>IF('Job Catalog'!$C309="","",MAX($K$1:K300)+1)</f>
        <v/>
      </c>
      <c r="L301">
        <f>IFERROR(INDEX('Job Catalog'!$B$10:$B$509,MATCH(ROW()-1,$K$2:$K$501,0)),"")</f>
        <v/>
      </c>
    </row>
    <row r="302">
      <c r="E302">
        <f>IF('Job Catalog'!$C310="","",'Job Catalog'!$I310)</f>
        <v/>
      </c>
      <c r="F302">
        <f>IF('Job Catalog'!$C310="",0,IF(AND(OR('Job Matrix'!$C$4="All",'Job Catalog'!$D310='Job Matrix'!$C$4),OR('Job Matrix'!$C$5="All",'Job Catalog'!$F310='Job Matrix'!$C$5)),1,0))</f>
        <v/>
      </c>
      <c r="G302">
        <f>IF($F302=0,"",COUNTIFS($E$2:$E302,$E302,$F$2:$F302,1))</f>
        <v/>
      </c>
      <c r="H302">
        <f>IF($G302="","",$E302&amp;"#"&amp;$G302)</f>
        <v/>
      </c>
      <c r="I302">
        <f>IF('Job Catalog'!$C310="","",'Job Catalog'!$C310)</f>
        <v/>
      </c>
      <c r="K302">
        <f>IF('Job Catalog'!$C310="","",MAX($K$1:K301)+1)</f>
        <v/>
      </c>
      <c r="L302">
        <f>IFERROR(INDEX('Job Catalog'!$B$10:$B$509,MATCH(ROW()-1,$K$2:$K$501,0)),"")</f>
        <v/>
      </c>
    </row>
    <row r="303">
      <c r="E303">
        <f>IF('Job Catalog'!$C311="","",'Job Catalog'!$I311)</f>
        <v/>
      </c>
      <c r="F303">
        <f>IF('Job Catalog'!$C311="",0,IF(AND(OR('Job Matrix'!$C$4="All",'Job Catalog'!$D311='Job Matrix'!$C$4),OR('Job Matrix'!$C$5="All",'Job Catalog'!$F311='Job Matrix'!$C$5)),1,0))</f>
        <v/>
      </c>
      <c r="G303">
        <f>IF($F303=0,"",COUNTIFS($E$2:$E303,$E303,$F$2:$F303,1))</f>
        <v/>
      </c>
      <c r="H303">
        <f>IF($G303="","",$E303&amp;"#"&amp;$G303)</f>
        <v/>
      </c>
      <c r="I303">
        <f>IF('Job Catalog'!$C311="","",'Job Catalog'!$C311)</f>
        <v/>
      </c>
      <c r="K303">
        <f>IF('Job Catalog'!$C311="","",MAX($K$1:K302)+1)</f>
        <v/>
      </c>
      <c r="L303">
        <f>IFERROR(INDEX('Job Catalog'!$B$10:$B$509,MATCH(ROW()-1,$K$2:$K$501,0)),"")</f>
        <v/>
      </c>
    </row>
    <row r="304">
      <c r="E304">
        <f>IF('Job Catalog'!$C312="","",'Job Catalog'!$I312)</f>
        <v/>
      </c>
      <c r="F304">
        <f>IF('Job Catalog'!$C312="",0,IF(AND(OR('Job Matrix'!$C$4="All",'Job Catalog'!$D312='Job Matrix'!$C$4),OR('Job Matrix'!$C$5="All",'Job Catalog'!$F312='Job Matrix'!$C$5)),1,0))</f>
        <v/>
      </c>
      <c r="G304">
        <f>IF($F304=0,"",COUNTIFS($E$2:$E304,$E304,$F$2:$F304,1))</f>
        <v/>
      </c>
      <c r="H304">
        <f>IF($G304="","",$E304&amp;"#"&amp;$G304)</f>
        <v/>
      </c>
      <c r="I304">
        <f>IF('Job Catalog'!$C312="","",'Job Catalog'!$C312)</f>
        <v/>
      </c>
      <c r="K304">
        <f>IF('Job Catalog'!$C312="","",MAX($K$1:K303)+1)</f>
        <v/>
      </c>
      <c r="L304">
        <f>IFERROR(INDEX('Job Catalog'!$B$10:$B$509,MATCH(ROW()-1,$K$2:$K$501,0)),"")</f>
        <v/>
      </c>
    </row>
    <row r="305">
      <c r="E305">
        <f>IF('Job Catalog'!$C313="","",'Job Catalog'!$I313)</f>
        <v/>
      </c>
      <c r="F305">
        <f>IF('Job Catalog'!$C313="",0,IF(AND(OR('Job Matrix'!$C$4="All",'Job Catalog'!$D313='Job Matrix'!$C$4),OR('Job Matrix'!$C$5="All",'Job Catalog'!$F313='Job Matrix'!$C$5)),1,0))</f>
        <v/>
      </c>
      <c r="G305">
        <f>IF($F305=0,"",COUNTIFS($E$2:$E305,$E305,$F$2:$F305,1))</f>
        <v/>
      </c>
      <c r="H305">
        <f>IF($G305="","",$E305&amp;"#"&amp;$G305)</f>
        <v/>
      </c>
      <c r="I305">
        <f>IF('Job Catalog'!$C313="","",'Job Catalog'!$C313)</f>
        <v/>
      </c>
      <c r="K305">
        <f>IF('Job Catalog'!$C313="","",MAX($K$1:K304)+1)</f>
        <v/>
      </c>
      <c r="L305">
        <f>IFERROR(INDEX('Job Catalog'!$B$10:$B$509,MATCH(ROW()-1,$K$2:$K$501,0)),"")</f>
        <v/>
      </c>
    </row>
    <row r="306">
      <c r="E306">
        <f>IF('Job Catalog'!$C314="","",'Job Catalog'!$I314)</f>
        <v/>
      </c>
      <c r="F306">
        <f>IF('Job Catalog'!$C314="",0,IF(AND(OR('Job Matrix'!$C$4="All",'Job Catalog'!$D314='Job Matrix'!$C$4),OR('Job Matrix'!$C$5="All",'Job Catalog'!$F314='Job Matrix'!$C$5)),1,0))</f>
        <v/>
      </c>
      <c r="G306">
        <f>IF($F306=0,"",COUNTIFS($E$2:$E306,$E306,$F$2:$F306,1))</f>
        <v/>
      </c>
      <c r="H306">
        <f>IF($G306="","",$E306&amp;"#"&amp;$G306)</f>
        <v/>
      </c>
      <c r="I306">
        <f>IF('Job Catalog'!$C314="","",'Job Catalog'!$C314)</f>
        <v/>
      </c>
      <c r="K306">
        <f>IF('Job Catalog'!$C314="","",MAX($K$1:K305)+1)</f>
        <v/>
      </c>
      <c r="L306">
        <f>IFERROR(INDEX('Job Catalog'!$B$10:$B$509,MATCH(ROW()-1,$K$2:$K$501,0)),"")</f>
        <v/>
      </c>
    </row>
    <row r="307">
      <c r="E307">
        <f>IF('Job Catalog'!$C315="","",'Job Catalog'!$I315)</f>
        <v/>
      </c>
      <c r="F307">
        <f>IF('Job Catalog'!$C315="",0,IF(AND(OR('Job Matrix'!$C$4="All",'Job Catalog'!$D315='Job Matrix'!$C$4),OR('Job Matrix'!$C$5="All",'Job Catalog'!$F315='Job Matrix'!$C$5)),1,0))</f>
        <v/>
      </c>
      <c r="G307">
        <f>IF($F307=0,"",COUNTIFS($E$2:$E307,$E307,$F$2:$F307,1))</f>
        <v/>
      </c>
      <c r="H307">
        <f>IF($G307="","",$E307&amp;"#"&amp;$G307)</f>
        <v/>
      </c>
      <c r="I307">
        <f>IF('Job Catalog'!$C315="","",'Job Catalog'!$C315)</f>
        <v/>
      </c>
      <c r="K307">
        <f>IF('Job Catalog'!$C315="","",MAX($K$1:K306)+1)</f>
        <v/>
      </c>
      <c r="L307">
        <f>IFERROR(INDEX('Job Catalog'!$B$10:$B$509,MATCH(ROW()-1,$K$2:$K$501,0)),"")</f>
        <v/>
      </c>
    </row>
    <row r="308">
      <c r="E308">
        <f>IF('Job Catalog'!$C316="","",'Job Catalog'!$I316)</f>
        <v/>
      </c>
      <c r="F308">
        <f>IF('Job Catalog'!$C316="",0,IF(AND(OR('Job Matrix'!$C$4="All",'Job Catalog'!$D316='Job Matrix'!$C$4),OR('Job Matrix'!$C$5="All",'Job Catalog'!$F316='Job Matrix'!$C$5)),1,0))</f>
        <v/>
      </c>
      <c r="G308">
        <f>IF($F308=0,"",COUNTIFS($E$2:$E308,$E308,$F$2:$F308,1))</f>
        <v/>
      </c>
      <c r="H308">
        <f>IF($G308="","",$E308&amp;"#"&amp;$G308)</f>
        <v/>
      </c>
      <c r="I308">
        <f>IF('Job Catalog'!$C316="","",'Job Catalog'!$C316)</f>
        <v/>
      </c>
      <c r="K308">
        <f>IF('Job Catalog'!$C316="","",MAX($K$1:K307)+1)</f>
        <v/>
      </c>
      <c r="L308">
        <f>IFERROR(INDEX('Job Catalog'!$B$10:$B$509,MATCH(ROW()-1,$K$2:$K$501,0)),"")</f>
        <v/>
      </c>
    </row>
    <row r="309">
      <c r="E309">
        <f>IF('Job Catalog'!$C317="","",'Job Catalog'!$I317)</f>
        <v/>
      </c>
      <c r="F309">
        <f>IF('Job Catalog'!$C317="",0,IF(AND(OR('Job Matrix'!$C$4="All",'Job Catalog'!$D317='Job Matrix'!$C$4),OR('Job Matrix'!$C$5="All",'Job Catalog'!$F317='Job Matrix'!$C$5)),1,0))</f>
        <v/>
      </c>
      <c r="G309">
        <f>IF($F309=0,"",COUNTIFS($E$2:$E309,$E309,$F$2:$F309,1))</f>
        <v/>
      </c>
      <c r="H309">
        <f>IF($G309="","",$E309&amp;"#"&amp;$G309)</f>
        <v/>
      </c>
      <c r="I309">
        <f>IF('Job Catalog'!$C317="","",'Job Catalog'!$C317)</f>
        <v/>
      </c>
      <c r="K309">
        <f>IF('Job Catalog'!$C317="","",MAX($K$1:K308)+1)</f>
        <v/>
      </c>
      <c r="L309">
        <f>IFERROR(INDEX('Job Catalog'!$B$10:$B$509,MATCH(ROW()-1,$K$2:$K$501,0)),"")</f>
        <v/>
      </c>
    </row>
    <row r="310">
      <c r="E310">
        <f>IF('Job Catalog'!$C318="","",'Job Catalog'!$I318)</f>
        <v/>
      </c>
      <c r="F310">
        <f>IF('Job Catalog'!$C318="",0,IF(AND(OR('Job Matrix'!$C$4="All",'Job Catalog'!$D318='Job Matrix'!$C$4),OR('Job Matrix'!$C$5="All",'Job Catalog'!$F318='Job Matrix'!$C$5)),1,0))</f>
        <v/>
      </c>
      <c r="G310">
        <f>IF($F310=0,"",COUNTIFS($E$2:$E310,$E310,$F$2:$F310,1))</f>
        <v/>
      </c>
      <c r="H310">
        <f>IF($G310="","",$E310&amp;"#"&amp;$G310)</f>
        <v/>
      </c>
      <c r="I310">
        <f>IF('Job Catalog'!$C318="","",'Job Catalog'!$C318)</f>
        <v/>
      </c>
      <c r="K310">
        <f>IF('Job Catalog'!$C318="","",MAX($K$1:K309)+1)</f>
        <v/>
      </c>
      <c r="L310">
        <f>IFERROR(INDEX('Job Catalog'!$B$10:$B$509,MATCH(ROW()-1,$K$2:$K$501,0)),"")</f>
        <v/>
      </c>
    </row>
    <row r="311">
      <c r="E311">
        <f>IF('Job Catalog'!$C319="","",'Job Catalog'!$I319)</f>
        <v/>
      </c>
      <c r="F311">
        <f>IF('Job Catalog'!$C319="",0,IF(AND(OR('Job Matrix'!$C$4="All",'Job Catalog'!$D319='Job Matrix'!$C$4),OR('Job Matrix'!$C$5="All",'Job Catalog'!$F319='Job Matrix'!$C$5)),1,0))</f>
        <v/>
      </c>
      <c r="G311">
        <f>IF($F311=0,"",COUNTIFS($E$2:$E311,$E311,$F$2:$F311,1))</f>
        <v/>
      </c>
      <c r="H311">
        <f>IF($G311="","",$E311&amp;"#"&amp;$G311)</f>
        <v/>
      </c>
      <c r="I311">
        <f>IF('Job Catalog'!$C319="","",'Job Catalog'!$C319)</f>
        <v/>
      </c>
      <c r="K311">
        <f>IF('Job Catalog'!$C319="","",MAX($K$1:K310)+1)</f>
        <v/>
      </c>
      <c r="L311">
        <f>IFERROR(INDEX('Job Catalog'!$B$10:$B$509,MATCH(ROW()-1,$K$2:$K$501,0)),"")</f>
        <v/>
      </c>
    </row>
    <row r="312">
      <c r="E312">
        <f>IF('Job Catalog'!$C320="","",'Job Catalog'!$I320)</f>
        <v/>
      </c>
      <c r="F312">
        <f>IF('Job Catalog'!$C320="",0,IF(AND(OR('Job Matrix'!$C$4="All",'Job Catalog'!$D320='Job Matrix'!$C$4),OR('Job Matrix'!$C$5="All",'Job Catalog'!$F320='Job Matrix'!$C$5)),1,0))</f>
        <v/>
      </c>
      <c r="G312">
        <f>IF($F312=0,"",COUNTIFS($E$2:$E312,$E312,$F$2:$F312,1))</f>
        <v/>
      </c>
      <c r="H312">
        <f>IF($G312="","",$E312&amp;"#"&amp;$G312)</f>
        <v/>
      </c>
      <c r="I312">
        <f>IF('Job Catalog'!$C320="","",'Job Catalog'!$C320)</f>
        <v/>
      </c>
      <c r="K312">
        <f>IF('Job Catalog'!$C320="","",MAX($K$1:K311)+1)</f>
        <v/>
      </c>
      <c r="L312">
        <f>IFERROR(INDEX('Job Catalog'!$B$10:$B$509,MATCH(ROW()-1,$K$2:$K$501,0)),"")</f>
        <v/>
      </c>
    </row>
    <row r="313">
      <c r="E313">
        <f>IF('Job Catalog'!$C321="","",'Job Catalog'!$I321)</f>
        <v/>
      </c>
      <c r="F313">
        <f>IF('Job Catalog'!$C321="",0,IF(AND(OR('Job Matrix'!$C$4="All",'Job Catalog'!$D321='Job Matrix'!$C$4),OR('Job Matrix'!$C$5="All",'Job Catalog'!$F321='Job Matrix'!$C$5)),1,0))</f>
        <v/>
      </c>
      <c r="G313">
        <f>IF($F313=0,"",COUNTIFS($E$2:$E313,$E313,$F$2:$F313,1))</f>
        <v/>
      </c>
      <c r="H313">
        <f>IF($G313="","",$E313&amp;"#"&amp;$G313)</f>
        <v/>
      </c>
      <c r="I313">
        <f>IF('Job Catalog'!$C321="","",'Job Catalog'!$C321)</f>
        <v/>
      </c>
      <c r="K313">
        <f>IF('Job Catalog'!$C321="","",MAX($K$1:K312)+1)</f>
        <v/>
      </c>
      <c r="L313">
        <f>IFERROR(INDEX('Job Catalog'!$B$10:$B$509,MATCH(ROW()-1,$K$2:$K$501,0)),"")</f>
        <v/>
      </c>
    </row>
    <row r="314">
      <c r="E314">
        <f>IF('Job Catalog'!$C322="","",'Job Catalog'!$I322)</f>
        <v/>
      </c>
      <c r="F314">
        <f>IF('Job Catalog'!$C322="",0,IF(AND(OR('Job Matrix'!$C$4="All",'Job Catalog'!$D322='Job Matrix'!$C$4),OR('Job Matrix'!$C$5="All",'Job Catalog'!$F322='Job Matrix'!$C$5)),1,0))</f>
        <v/>
      </c>
      <c r="G314">
        <f>IF($F314=0,"",COUNTIFS($E$2:$E314,$E314,$F$2:$F314,1))</f>
        <v/>
      </c>
      <c r="H314">
        <f>IF($G314="","",$E314&amp;"#"&amp;$G314)</f>
        <v/>
      </c>
      <c r="I314">
        <f>IF('Job Catalog'!$C322="","",'Job Catalog'!$C322)</f>
        <v/>
      </c>
      <c r="K314">
        <f>IF('Job Catalog'!$C322="","",MAX($K$1:K313)+1)</f>
        <v/>
      </c>
      <c r="L314">
        <f>IFERROR(INDEX('Job Catalog'!$B$10:$B$509,MATCH(ROW()-1,$K$2:$K$501,0)),"")</f>
        <v/>
      </c>
    </row>
    <row r="315">
      <c r="E315">
        <f>IF('Job Catalog'!$C323="","",'Job Catalog'!$I323)</f>
        <v/>
      </c>
      <c r="F315">
        <f>IF('Job Catalog'!$C323="",0,IF(AND(OR('Job Matrix'!$C$4="All",'Job Catalog'!$D323='Job Matrix'!$C$4),OR('Job Matrix'!$C$5="All",'Job Catalog'!$F323='Job Matrix'!$C$5)),1,0))</f>
        <v/>
      </c>
      <c r="G315">
        <f>IF($F315=0,"",COUNTIFS($E$2:$E315,$E315,$F$2:$F315,1))</f>
        <v/>
      </c>
      <c r="H315">
        <f>IF($G315="","",$E315&amp;"#"&amp;$G315)</f>
        <v/>
      </c>
      <c r="I315">
        <f>IF('Job Catalog'!$C323="","",'Job Catalog'!$C323)</f>
        <v/>
      </c>
      <c r="K315">
        <f>IF('Job Catalog'!$C323="","",MAX($K$1:K314)+1)</f>
        <v/>
      </c>
      <c r="L315">
        <f>IFERROR(INDEX('Job Catalog'!$B$10:$B$509,MATCH(ROW()-1,$K$2:$K$501,0)),"")</f>
        <v/>
      </c>
    </row>
    <row r="316">
      <c r="E316">
        <f>IF('Job Catalog'!$C324="","",'Job Catalog'!$I324)</f>
        <v/>
      </c>
      <c r="F316">
        <f>IF('Job Catalog'!$C324="",0,IF(AND(OR('Job Matrix'!$C$4="All",'Job Catalog'!$D324='Job Matrix'!$C$4),OR('Job Matrix'!$C$5="All",'Job Catalog'!$F324='Job Matrix'!$C$5)),1,0))</f>
        <v/>
      </c>
      <c r="G316">
        <f>IF($F316=0,"",COUNTIFS($E$2:$E316,$E316,$F$2:$F316,1))</f>
        <v/>
      </c>
      <c r="H316">
        <f>IF($G316="","",$E316&amp;"#"&amp;$G316)</f>
        <v/>
      </c>
      <c r="I316">
        <f>IF('Job Catalog'!$C324="","",'Job Catalog'!$C324)</f>
        <v/>
      </c>
      <c r="K316">
        <f>IF('Job Catalog'!$C324="","",MAX($K$1:K315)+1)</f>
        <v/>
      </c>
      <c r="L316">
        <f>IFERROR(INDEX('Job Catalog'!$B$10:$B$509,MATCH(ROW()-1,$K$2:$K$501,0)),"")</f>
        <v/>
      </c>
    </row>
    <row r="317">
      <c r="E317">
        <f>IF('Job Catalog'!$C325="","",'Job Catalog'!$I325)</f>
        <v/>
      </c>
      <c r="F317">
        <f>IF('Job Catalog'!$C325="",0,IF(AND(OR('Job Matrix'!$C$4="All",'Job Catalog'!$D325='Job Matrix'!$C$4),OR('Job Matrix'!$C$5="All",'Job Catalog'!$F325='Job Matrix'!$C$5)),1,0))</f>
        <v/>
      </c>
      <c r="G317">
        <f>IF($F317=0,"",COUNTIFS($E$2:$E317,$E317,$F$2:$F317,1))</f>
        <v/>
      </c>
      <c r="H317">
        <f>IF($G317="","",$E317&amp;"#"&amp;$G317)</f>
        <v/>
      </c>
      <c r="I317">
        <f>IF('Job Catalog'!$C325="","",'Job Catalog'!$C325)</f>
        <v/>
      </c>
      <c r="K317">
        <f>IF('Job Catalog'!$C325="","",MAX($K$1:K316)+1)</f>
        <v/>
      </c>
      <c r="L317">
        <f>IFERROR(INDEX('Job Catalog'!$B$10:$B$509,MATCH(ROW()-1,$K$2:$K$501,0)),"")</f>
        <v/>
      </c>
    </row>
    <row r="318">
      <c r="E318">
        <f>IF('Job Catalog'!$C326="","",'Job Catalog'!$I326)</f>
        <v/>
      </c>
      <c r="F318">
        <f>IF('Job Catalog'!$C326="",0,IF(AND(OR('Job Matrix'!$C$4="All",'Job Catalog'!$D326='Job Matrix'!$C$4),OR('Job Matrix'!$C$5="All",'Job Catalog'!$F326='Job Matrix'!$C$5)),1,0))</f>
        <v/>
      </c>
      <c r="G318">
        <f>IF($F318=0,"",COUNTIFS($E$2:$E318,$E318,$F$2:$F318,1))</f>
        <v/>
      </c>
      <c r="H318">
        <f>IF($G318="","",$E318&amp;"#"&amp;$G318)</f>
        <v/>
      </c>
      <c r="I318">
        <f>IF('Job Catalog'!$C326="","",'Job Catalog'!$C326)</f>
        <v/>
      </c>
      <c r="K318">
        <f>IF('Job Catalog'!$C326="","",MAX($K$1:K317)+1)</f>
        <v/>
      </c>
      <c r="L318">
        <f>IFERROR(INDEX('Job Catalog'!$B$10:$B$509,MATCH(ROW()-1,$K$2:$K$501,0)),"")</f>
        <v/>
      </c>
    </row>
    <row r="319">
      <c r="E319">
        <f>IF('Job Catalog'!$C327="","",'Job Catalog'!$I327)</f>
        <v/>
      </c>
      <c r="F319">
        <f>IF('Job Catalog'!$C327="",0,IF(AND(OR('Job Matrix'!$C$4="All",'Job Catalog'!$D327='Job Matrix'!$C$4),OR('Job Matrix'!$C$5="All",'Job Catalog'!$F327='Job Matrix'!$C$5)),1,0))</f>
        <v/>
      </c>
      <c r="G319">
        <f>IF($F319=0,"",COUNTIFS($E$2:$E319,$E319,$F$2:$F319,1))</f>
        <v/>
      </c>
      <c r="H319">
        <f>IF($G319="","",$E319&amp;"#"&amp;$G319)</f>
        <v/>
      </c>
      <c r="I319">
        <f>IF('Job Catalog'!$C327="","",'Job Catalog'!$C327)</f>
        <v/>
      </c>
      <c r="K319">
        <f>IF('Job Catalog'!$C327="","",MAX($K$1:K318)+1)</f>
        <v/>
      </c>
      <c r="L319">
        <f>IFERROR(INDEX('Job Catalog'!$B$10:$B$509,MATCH(ROW()-1,$K$2:$K$501,0)),"")</f>
        <v/>
      </c>
    </row>
    <row r="320">
      <c r="E320">
        <f>IF('Job Catalog'!$C328="","",'Job Catalog'!$I328)</f>
        <v/>
      </c>
      <c r="F320">
        <f>IF('Job Catalog'!$C328="",0,IF(AND(OR('Job Matrix'!$C$4="All",'Job Catalog'!$D328='Job Matrix'!$C$4),OR('Job Matrix'!$C$5="All",'Job Catalog'!$F328='Job Matrix'!$C$5)),1,0))</f>
        <v/>
      </c>
      <c r="G320">
        <f>IF($F320=0,"",COUNTIFS($E$2:$E320,$E320,$F$2:$F320,1))</f>
        <v/>
      </c>
      <c r="H320">
        <f>IF($G320="","",$E320&amp;"#"&amp;$G320)</f>
        <v/>
      </c>
      <c r="I320">
        <f>IF('Job Catalog'!$C328="","",'Job Catalog'!$C328)</f>
        <v/>
      </c>
      <c r="K320">
        <f>IF('Job Catalog'!$C328="","",MAX($K$1:K319)+1)</f>
        <v/>
      </c>
      <c r="L320">
        <f>IFERROR(INDEX('Job Catalog'!$B$10:$B$509,MATCH(ROW()-1,$K$2:$K$501,0)),"")</f>
        <v/>
      </c>
    </row>
    <row r="321">
      <c r="E321">
        <f>IF('Job Catalog'!$C329="","",'Job Catalog'!$I329)</f>
        <v/>
      </c>
      <c r="F321">
        <f>IF('Job Catalog'!$C329="",0,IF(AND(OR('Job Matrix'!$C$4="All",'Job Catalog'!$D329='Job Matrix'!$C$4),OR('Job Matrix'!$C$5="All",'Job Catalog'!$F329='Job Matrix'!$C$5)),1,0))</f>
        <v/>
      </c>
      <c r="G321">
        <f>IF($F321=0,"",COUNTIFS($E$2:$E321,$E321,$F$2:$F321,1))</f>
        <v/>
      </c>
      <c r="H321">
        <f>IF($G321="","",$E321&amp;"#"&amp;$G321)</f>
        <v/>
      </c>
      <c r="I321">
        <f>IF('Job Catalog'!$C329="","",'Job Catalog'!$C329)</f>
        <v/>
      </c>
      <c r="K321">
        <f>IF('Job Catalog'!$C329="","",MAX($K$1:K320)+1)</f>
        <v/>
      </c>
      <c r="L321">
        <f>IFERROR(INDEX('Job Catalog'!$B$10:$B$509,MATCH(ROW()-1,$K$2:$K$501,0)),"")</f>
        <v/>
      </c>
    </row>
    <row r="322">
      <c r="E322">
        <f>IF('Job Catalog'!$C330="","",'Job Catalog'!$I330)</f>
        <v/>
      </c>
      <c r="F322">
        <f>IF('Job Catalog'!$C330="",0,IF(AND(OR('Job Matrix'!$C$4="All",'Job Catalog'!$D330='Job Matrix'!$C$4),OR('Job Matrix'!$C$5="All",'Job Catalog'!$F330='Job Matrix'!$C$5)),1,0))</f>
        <v/>
      </c>
      <c r="G322">
        <f>IF($F322=0,"",COUNTIFS($E$2:$E322,$E322,$F$2:$F322,1))</f>
        <v/>
      </c>
      <c r="H322">
        <f>IF($G322="","",$E322&amp;"#"&amp;$G322)</f>
        <v/>
      </c>
      <c r="I322">
        <f>IF('Job Catalog'!$C330="","",'Job Catalog'!$C330)</f>
        <v/>
      </c>
      <c r="K322">
        <f>IF('Job Catalog'!$C330="","",MAX($K$1:K321)+1)</f>
        <v/>
      </c>
      <c r="L322">
        <f>IFERROR(INDEX('Job Catalog'!$B$10:$B$509,MATCH(ROW()-1,$K$2:$K$501,0)),"")</f>
        <v/>
      </c>
    </row>
    <row r="323">
      <c r="E323">
        <f>IF('Job Catalog'!$C331="","",'Job Catalog'!$I331)</f>
        <v/>
      </c>
      <c r="F323">
        <f>IF('Job Catalog'!$C331="",0,IF(AND(OR('Job Matrix'!$C$4="All",'Job Catalog'!$D331='Job Matrix'!$C$4),OR('Job Matrix'!$C$5="All",'Job Catalog'!$F331='Job Matrix'!$C$5)),1,0))</f>
        <v/>
      </c>
      <c r="G323">
        <f>IF($F323=0,"",COUNTIFS($E$2:$E323,$E323,$F$2:$F323,1))</f>
        <v/>
      </c>
      <c r="H323">
        <f>IF($G323="","",$E323&amp;"#"&amp;$G323)</f>
        <v/>
      </c>
      <c r="I323">
        <f>IF('Job Catalog'!$C331="","",'Job Catalog'!$C331)</f>
        <v/>
      </c>
      <c r="K323">
        <f>IF('Job Catalog'!$C331="","",MAX($K$1:K322)+1)</f>
        <v/>
      </c>
      <c r="L323">
        <f>IFERROR(INDEX('Job Catalog'!$B$10:$B$509,MATCH(ROW()-1,$K$2:$K$501,0)),"")</f>
        <v/>
      </c>
    </row>
    <row r="324">
      <c r="E324">
        <f>IF('Job Catalog'!$C332="","",'Job Catalog'!$I332)</f>
        <v/>
      </c>
      <c r="F324">
        <f>IF('Job Catalog'!$C332="",0,IF(AND(OR('Job Matrix'!$C$4="All",'Job Catalog'!$D332='Job Matrix'!$C$4),OR('Job Matrix'!$C$5="All",'Job Catalog'!$F332='Job Matrix'!$C$5)),1,0))</f>
        <v/>
      </c>
      <c r="G324">
        <f>IF($F324=0,"",COUNTIFS($E$2:$E324,$E324,$F$2:$F324,1))</f>
        <v/>
      </c>
      <c r="H324">
        <f>IF($G324="","",$E324&amp;"#"&amp;$G324)</f>
        <v/>
      </c>
      <c r="I324">
        <f>IF('Job Catalog'!$C332="","",'Job Catalog'!$C332)</f>
        <v/>
      </c>
      <c r="K324">
        <f>IF('Job Catalog'!$C332="","",MAX($K$1:K323)+1)</f>
        <v/>
      </c>
      <c r="L324">
        <f>IFERROR(INDEX('Job Catalog'!$B$10:$B$509,MATCH(ROW()-1,$K$2:$K$501,0)),"")</f>
        <v/>
      </c>
    </row>
    <row r="325">
      <c r="E325">
        <f>IF('Job Catalog'!$C333="","",'Job Catalog'!$I333)</f>
        <v/>
      </c>
      <c r="F325">
        <f>IF('Job Catalog'!$C333="",0,IF(AND(OR('Job Matrix'!$C$4="All",'Job Catalog'!$D333='Job Matrix'!$C$4),OR('Job Matrix'!$C$5="All",'Job Catalog'!$F333='Job Matrix'!$C$5)),1,0))</f>
        <v/>
      </c>
      <c r="G325">
        <f>IF($F325=0,"",COUNTIFS($E$2:$E325,$E325,$F$2:$F325,1))</f>
        <v/>
      </c>
      <c r="H325">
        <f>IF($G325="","",$E325&amp;"#"&amp;$G325)</f>
        <v/>
      </c>
      <c r="I325">
        <f>IF('Job Catalog'!$C333="","",'Job Catalog'!$C333)</f>
        <v/>
      </c>
      <c r="K325">
        <f>IF('Job Catalog'!$C333="","",MAX($K$1:K324)+1)</f>
        <v/>
      </c>
      <c r="L325">
        <f>IFERROR(INDEX('Job Catalog'!$B$10:$B$509,MATCH(ROW()-1,$K$2:$K$501,0)),"")</f>
        <v/>
      </c>
    </row>
    <row r="326">
      <c r="E326">
        <f>IF('Job Catalog'!$C334="","",'Job Catalog'!$I334)</f>
        <v/>
      </c>
      <c r="F326">
        <f>IF('Job Catalog'!$C334="",0,IF(AND(OR('Job Matrix'!$C$4="All",'Job Catalog'!$D334='Job Matrix'!$C$4),OR('Job Matrix'!$C$5="All",'Job Catalog'!$F334='Job Matrix'!$C$5)),1,0))</f>
        <v/>
      </c>
      <c r="G326">
        <f>IF($F326=0,"",COUNTIFS($E$2:$E326,$E326,$F$2:$F326,1))</f>
        <v/>
      </c>
      <c r="H326">
        <f>IF($G326="","",$E326&amp;"#"&amp;$G326)</f>
        <v/>
      </c>
      <c r="I326">
        <f>IF('Job Catalog'!$C334="","",'Job Catalog'!$C334)</f>
        <v/>
      </c>
      <c r="K326">
        <f>IF('Job Catalog'!$C334="","",MAX($K$1:K325)+1)</f>
        <v/>
      </c>
      <c r="L326">
        <f>IFERROR(INDEX('Job Catalog'!$B$10:$B$509,MATCH(ROW()-1,$K$2:$K$501,0)),"")</f>
        <v/>
      </c>
    </row>
    <row r="327">
      <c r="E327">
        <f>IF('Job Catalog'!$C335="","",'Job Catalog'!$I335)</f>
        <v/>
      </c>
      <c r="F327">
        <f>IF('Job Catalog'!$C335="",0,IF(AND(OR('Job Matrix'!$C$4="All",'Job Catalog'!$D335='Job Matrix'!$C$4),OR('Job Matrix'!$C$5="All",'Job Catalog'!$F335='Job Matrix'!$C$5)),1,0))</f>
        <v/>
      </c>
      <c r="G327">
        <f>IF($F327=0,"",COUNTIFS($E$2:$E327,$E327,$F$2:$F327,1))</f>
        <v/>
      </c>
      <c r="H327">
        <f>IF($G327="","",$E327&amp;"#"&amp;$G327)</f>
        <v/>
      </c>
      <c r="I327">
        <f>IF('Job Catalog'!$C335="","",'Job Catalog'!$C335)</f>
        <v/>
      </c>
      <c r="K327">
        <f>IF('Job Catalog'!$C335="","",MAX($K$1:K326)+1)</f>
        <v/>
      </c>
      <c r="L327">
        <f>IFERROR(INDEX('Job Catalog'!$B$10:$B$509,MATCH(ROW()-1,$K$2:$K$501,0)),"")</f>
        <v/>
      </c>
    </row>
    <row r="328">
      <c r="E328">
        <f>IF('Job Catalog'!$C336="","",'Job Catalog'!$I336)</f>
        <v/>
      </c>
      <c r="F328">
        <f>IF('Job Catalog'!$C336="",0,IF(AND(OR('Job Matrix'!$C$4="All",'Job Catalog'!$D336='Job Matrix'!$C$4),OR('Job Matrix'!$C$5="All",'Job Catalog'!$F336='Job Matrix'!$C$5)),1,0))</f>
        <v/>
      </c>
      <c r="G328">
        <f>IF($F328=0,"",COUNTIFS($E$2:$E328,$E328,$F$2:$F328,1))</f>
        <v/>
      </c>
      <c r="H328">
        <f>IF($G328="","",$E328&amp;"#"&amp;$G328)</f>
        <v/>
      </c>
      <c r="I328">
        <f>IF('Job Catalog'!$C336="","",'Job Catalog'!$C336)</f>
        <v/>
      </c>
      <c r="K328">
        <f>IF('Job Catalog'!$C336="","",MAX($K$1:K327)+1)</f>
        <v/>
      </c>
      <c r="L328">
        <f>IFERROR(INDEX('Job Catalog'!$B$10:$B$509,MATCH(ROW()-1,$K$2:$K$501,0)),"")</f>
        <v/>
      </c>
    </row>
    <row r="329">
      <c r="E329">
        <f>IF('Job Catalog'!$C337="","",'Job Catalog'!$I337)</f>
        <v/>
      </c>
      <c r="F329">
        <f>IF('Job Catalog'!$C337="",0,IF(AND(OR('Job Matrix'!$C$4="All",'Job Catalog'!$D337='Job Matrix'!$C$4),OR('Job Matrix'!$C$5="All",'Job Catalog'!$F337='Job Matrix'!$C$5)),1,0))</f>
        <v/>
      </c>
      <c r="G329">
        <f>IF($F329=0,"",COUNTIFS($E$2:$E329,$E329,$F$2:$F329,1))</f>
        <v/>
      </c>
      <c r="H329">
        <f>IF($G329="","",$E329&amp;"#"&amp;$G329)</f>
        <v/>
      </c>
      <c r="I329">
        <f>IF('Job Catalog'!$C337="","",'Job Catalog'!$C337)</f>
        <v/>
      </c>
      <c r="K329">
        <f>IF('Job Catalog'!$C337="","",MAX($K$1:K328)+1)</f>
        <v/>
      </c>
      <c r="L329">
        <f>IFERROR(INDEX('Job Catalog'!$B$10:$B$509,MATCH(ROW()-1,$K$2:$K$501,0)),"")</f>
        <v/>
      </c>
    </row>
    <row r="330">
      <c r="E330">
        <f>IF('Job Catalog'!$C338="","",'Job Catalog'!$I338)</f>
        <v/>
      </c>
      <c r="F330">
        <f>IF('Job Catalog'!$C338="",0,IF(AND(OR('Job Matrix'!$C$4="All",'Job Catalog'!$D338='Job Matrix'!$C$4),OR('Job Matrix'!$C$5="All",'Job Catalog'!$F338='Job Matrix'!$C$5)),1,0))</f>
        <v/>
      </c>
      <c r="G330">
        <f>IF($F330=0,"",COUNTIFS($E$2:$E330,$E330,$F$2:$F330,1))</f>
        <v/>
      </c>
      <c r="H330">
        <f>IF($G330="","",$E330&amp;"#"&amp;$G330)</f>
        <v/>
      </c>
      <c r="I330">
        <f>IF('Job Catalog'!$C338="","",'Job Catalog'!$C338)</f>
        <v/>
      </c>
      <c r="K330">
        <f>IF('Job Catalog'!$C338="","",MAX($K$1:K329)+1)</f>
        <v/>
      </c>
      <c r="L330">
        <f>IFERROR(INDEX('Job Catalog'!$B$10:$B$509,MATCH(ROW()-1,$K$2:$K$501,0)),"")</f>
        <v/>
      </c>
    </row>
    <row r="331">
      <c r="E331">
        <f>IF('Job Catalog'!$C339="","",'Job Catalog'!$I339)</f>
        <v/>
      </c>
      <c r="F331">
        <f>IF('Job Catalog'!$C339="",0,IF(AND(OR('Job Matrix'!$C$4="All",'Job Catalog'!$D339='Job Matrix'!$C$4),OR('Job Matrix'!$C$5="All",'Job Catalog'!$F339='Job Matrix'!$C$5)),1,0))</f>
        <v/>
      </c>
      <c r="G331">
        <f>IF($F331=0,"",COUNTIFS($E$2:$E331,$E331,$F$2:$F331,1))</f>
        <v/>
      </c>
      <c r="H331">
        <f>IF($G331="","",$E331&amp;"#"&amp;$G331)</f>
        <v/>
      </c>
      <c r="I331">
        <f>IF('Job Catalog'!$C339="","",'Job Catalog'!$C339)</f>
        <v/>
      </c>
      <c r="K331">
        <f>IF('Job Catalog'!$C339="","",MAX($K$1:K330)+1)</f>
        <v/>
      </c>
      <c r="L331">
        <f>IFERROR(INDEX('Job Catalog'!$B$10:$B$509,MATCH(ROW()-1,$K$2:$K$501,0)),"")</f>
        <v/>
      </c>
    </row>
    <row r="332">
      <c r="E332">
        <f>IF('Job Catalog'!$C340="","",'Job Catalog'!$I340)</f>
        <v/>
      </c>
      <c r="F332">
        <f>IF('Job Catalog'!$C340="",0,IF(AND(OR('Job Matrix'!$C$4="All",'Job Catalog'!$D340='Job Matrix'!$C$4),OR('Job Matrix'!$C$5="All",'Job Catalog'!$F340='Job Matrix'!$C$5)),1,0))</f>
        <v/>
      </c>
      <c r="G332">
        <f>IF($F332=0,"",COUNTIFS($E$2:$E332,$E332,$F$2:$F332,1))</f>
        <v/>
      </c>
      <c r="H332">
        <f>IF($G332="","",$E332&amp;"#"&amp;$G332)</f>
        <v/>
      </c>
      <c r="I332">
        <f>IF('Job Catalog'!$C340="","",'Job Catalog'!$C340)</f>
        <v/>
      </c>
      <c r="K332">
        <f>IF('Job Catalog'!$C340="","",MAX($K$1:K331)+1)</f>
        <v/>
      </c>
      <c r="L332">
        <f>IFERROR(INDEX('Job Catalog'!$B$10:$B$509,MATCH(ROW()-1,$K$2:$K$501,0)),"")</f>
        <v/>
      </c>
    </row>
    <row r="333">
      <c r="E333">
        <f>IF('Job Catalog'!$C341="","",'Job Catalog'!$I341)</f>
        <v/>
      </c>
      <c r="F333">
        <f>IF('Job Catalog'!$C341="",0,IF(AND(OR('Job Matrix'!$C$4="All",'Job Catalog'!$D341='Job Matrix'!$C$4),OR('Job Matrix'!$C$5="All",'Job Catalog'!$F341='Job Matrix'!$C$5)),1,0))</f>
        <v/>
      </c>
      <c r="G333">
        <f>IF($F333=0,"",COUNTIFS($E$2:$E333,$E333,$F$2:$F333,1))</f>
        <v/>
      </c>
      <c r="H333">
        <f>IF($G333="","",$E333&amp;"#"&amp;$G333)</f>
        <v/>
      </c>
      <c r="I333">
        <f>IF('Job Catalog'!$C341="","",'Job Catalog'!$C341)</f>
        <v/>
      </c>
      <c r="K333">
        <f>IF('Job Catalog'!$C341="","",MAX($K$1:K332)+1)</f>
        <v/>
      </c>
      <c r="L333">
        <f>IFERROR(INDEX('Job Catalog'!$B$10:$B$509,MATCH(ROW()-1,$K$2:$K$501,0)),"")</f>
        <v/>
      </c>
    </row>
    <row r="334">
      <c r="E334">
        <f>IF('Job Catalog'!$C342="","",'Job Catalog'!$I342)</f>
        <v/>
      </c>
      <c r="F334">
        <f>IF('Job Catalog'!$C342="",0,IF(AND(OR('Job Matrix'!$C$4="All",'Job Catalog'!$D342='Job Matrix'!$C$4),OR('Job Matrix'!$C$5="All",'Job Catalog'!$F342='Job Matrix'!$C$5)),1,0))</f>
        <v/>
      </c>
      <c r="G334">
        <f>IF($F334=0,"",COUNTIFS($E$2:$E334,$E334,$F$2:$F334,1))</f>
        <v/>
      </c>
      <c r="H334">
        <f>IF($G334="","",$E334&amp;"#"&amp;$G334)</f>
        <v/>
      </c>
      <c r="I334">
        <f>IF('Job Catalog'!$C342="","",'Job Catalog'!$C342)</f>
        <v/>
      </c>
      <c r="K334">
        <f>IF('Job Catalog'!$C342="","",MAX($K$1:K333)+1)</f>
        <v/>
      </c>
      <c r="L334">
        <f>IFERROR(INDEX('Job Catalog'!$B$10:$B$509,MATCH(ROW()-1,$K$2:$K$501,0)),"")</f>
        <v/>
      </c>
    </row>
    <row r="335">
      <c r="E335">
        <f>IF('Job Catalog'!$C343="","",'Job Catalog'!$I343)</f>
        <v/>
      </c>
      <c r="F335">
        <f>IF('Job Catalog'!$C343="",0,IF(AND(OR('Job Matrix'!$C$4="All",'Job Catalog'!$D343='Job Matrix'!$C$4),OR('Job Matrix'!$C$5="All",'Job Catalog'!$F343='Job Matrix'!$C$5)),1,0))</f>
        <v/>
      </c>
      <c r="G335">
        <f>IF($F335=0,"",COUNTIFS($E$2:$E335,$E335,$F$2:$F335,1))</f>
        <v/>
      </c>
      <c r="H335">
        <f>IF($G335="","",$E335&amp;"#"&amp;$G335)</f>
        <v/>
      </c>
      <c r="I335">
        <f>IF('Job Catalog'!$C343="","",'Job Catalog'!$C343)</f>
        <v/>
      </c>
      <c r="K335">
        <f>IF('Job Catalog'!$C343="","",MAX($K$1:K334)+1)</f>
        <v/>
      </c>
      <c r="L335">
        <f>IFERROR(INDEX('Job Catalog'!$B$10:$B$509,MATCH(ROW()-1,$K$2:$K$501,0)),"")</f>
        <v/>
      </c>
    </row>
    <row r="336">
      <c r="E336">
        <f>IF('Job Catalog'!$C344="","",'Job Catalog'!$I344)</f>
        <v/>
      </c>
      <c r="F336">
        <f>IF('Job Catalog'!$C344="",0,IF(AND(OR('Job Matrix'!$C$4="All",'Job Catalog'!$D344='Job Matrix'!$C$4),OR('Job Matrix'!$C$5="All",'Job Catalog'!$F344='Job Matrix'!$C$5)),1,0))</f>
        <v/>
      </c>
      <c r="G336">
        <f>IF($F336=0,"",COUNTIFS($E$2:$E336,$E336,$F$2:$F336,1))</f>
        <v/>
      </c>
      <c r="H336">
        <f>IF($G336="","",$E336&amp;"#"&amp;$G336)</f>
        <v/>
      </c>
      <c r="I336">
        <f>IF('Job Catalog'!$C344="","",'Job Catalog'!$C344)</f>
        <v/>
      </c>
      <c r="K336">
        <f>IF('Job Catalog'!$C344="","",MAX($K$1:K335)+1)</f>
        <v/>
      </c>
      <c r="L336">
        <f>IFERROR(INDEX('Job Catalog'!$B$10:$B$509,MATCH(ROW()-1,$K$2:$K$501,0)),"")</f>
        <v/>
      </c>
    </row>
    <row r="337">
      <c r="E337">
        <f>IF('Job Catalog'!$C345="","",'Job Catalog'!$I345)</f>
        <v/>
      </c>
      <c r="F337">
        <f>IF('Job Catalog'!$C345="",0,IF(AND(OR('Job Matrix'!$C$4="All",'Job Catalog'!$D345='Job Matrix'!$C$4),OR('Job Matrix'!$C$5="All",'Job Catalog'!$F345='Job Matrix'!$C$5)),1,0))</f>
        <v/>
      </c>
      <c r="G337">
        <f>IF($F337=0,"",COUNTIFS($E$2:$E337,$E337,$F$2:$F337,1))</f>
        <v/>
      </c>
      <c r="H337">
        <f>IF($G337="","",$E337&amp;"#"&amp;$G337)</f>
        <v/>
      </c>
      <c r="I337">
        <f>IF('Job Catalog'!$C345="","",'Job Catalog'!$C345)</f>
        <v/>
      </c>
      <c r="K337">
        <f>IF('Job Catalog'!$C345="","",MAX($K$1:K336)+1)</f>
        <v/>
      </c>
      <c r="L337">
        <f>IFERROR(INDEX('Job Catalog'!$B$10:$B$509,MATCH(ROW()-1,$K$2:$K$501,0)),"")</f>
        <v/>
      </c>
    </row>
    <row r="338">
      <c r="E338">
        <f>IF('Job Catalog'!$C346="","",'Job Catalog'!$I346)</f>
        <v/>
      </c>
      <c r="F338">
        <f>IF('Job Catalog'!$C346="",0,IF(AND(OR('Job Matrix'!$C$4="All",'Job Catalog'!$D346='Job Matrix'!$C$4),OR('Job Matrix'!$C$5="All",'Job Catalog'!$F346='Job Matrix'!$C$5)),1,0))</f>
        <v/>
      </c>
      <c r="G338">
        <f>IF($F338=0,"",COUNTIFS($E$2:$E338,$E338,$F$2:$F338,1))</f>
        <v/>
      </c>
      <c r="H338">
        <f>IF($G338="","",$E338&amp;"#"&amp;$G338)</f>
        <v/>
      </c>
      <c r="I338">
        <f>IF('Job Catalog'!$C346="","",'Job Catalog'!$C346)</f>
        <v/>
      </c>
      <c r="K338">
        <f>IF('Job Catalog'!$C346="","",MAX($K$1:K337)+1)</f>
        <v/>
      </c>
      <c r="L338">
        <f>IFERROR(INDEX('Job Catalog'!$B$10:$B$509,MATCH(ROW()-1,$K$2:$K$501,0)),"")</f>
        <v/>
      </c>
    </row>
    <row r="339">
      <c r="E339">
        <f>IF('Job Catalog'!$C347="","",'Job Catalog'!$I347)</f>
        <v/>
      </c>
      <c r="F339">
        <f>IF('Job Catalog'!$C347="",0,IF(AND(OR('Job Matrix'!$C$4="All",'Job Catalog'!$D347='Job Matrix'!$C$4),OR('Job Matrix'!$C$5="All",'Job Catalog'!$F347='Job Matrix'!$C$5)),1,0))</f>
        <v/>
      </c>
      <c r="G339">
        <f>IF($F339=0,"",COUNTIFS($E$2:$E339,$E339,$F$2:$F339,1))</f>
        <v/>
      </c>
      <c r="H339">
        <f>IF($G339="","",$E339&amp;"#"&amp;$G339)</f>
        <v/>
      </c>
      <c r="I339">
        <f>IF('Job Catalog'!$C347="","",'Job Catalog'!$C347)</f>
        <v/>
      </c>
      <c r="K339">
        <f>IF('Job Catalog'!$C347="","",MAX($K$1:K338)+1)</f>
        <v/>
      </c>
      <c r="L339">
        <f>IFERROR(INDEX('Job Catalog'!$B$10:$B$509,MATCH(ROW()-1,$K$2:$K$501,0)),"")</f>
        <v/>
      </c>
    </row>
    <row r="340">
      <c r="E340">
        <f>IF('Job Catalog'!$C348="","",'Job Catalog'!$I348)</f>
        <v/>
      </c>
      <c r="F340">
        <f>IF('Job Catalog'!$C348="",0,IF(AND(OR('Job Matrix'!$C$4="All",'Job Catalog'!$D348='Job Matrix'!$C$4),OR('Job Matrix'!$C$5="All",'Job Catalog'!$F348='Job Matrix'!$C$5)),1,0))</f>
        <v/>
      </c>
      <c r="G340">
        <f>IF($F340=0,"",COUNTIFS($E$2:$E340,$E340,$F$2:$F340,1))</f>
        <v/>
      </c>
      <c r="H340">
        <f>IF($G340="","",$E340&amp;"#"&amp;$G340)</f>
        <v/>
      </c>
      <c r="I340">
        <f>IF('Job Catalog'!$C348="","",'Job Catalog'!$C348)</f>
        <v/>
      </c>
      <c r="K340">
        <f>IF('Job Catalog'!$C348="","",MAX($K$1:K339)+1)</f>
        <v/>
      </c>
      <c r="L340">
        <f>IFERROR(INDEX('Job Catalog'!$B$10:$B$509,MATCH(ROW()-1,$K$2:$K$501,0)),"")</f>
        <v/>
      </c>
    </row>
    <row r="341">
      <c r="E341">
        <f>IF('Job Catalog'!$C349="","",'Job Catalog'!$I349)</f>
        <v/>
      </c>
      <c r="F341">
        <f>IF('Job Catalog'!$C349="",0,IF(AND(OR('Job Matrix'!$C$4="All",'Job Catalog'!$D349='Job Matrix'!$C$4),OR('Job Matrix'!$C$5="All",'Job Catalog'!$F349='Job Matrix'!$C$5)),1,0))</f>
        <v/>
      </c>
      <c r="G341">
        <f>IF($F341=0,"",COUNTIFS($E$2:$E341,$E341,$F$2:$F341,1))</f>
        <v/>
      </c>
      <c r="H341">
        <f>IF($G341="","",$E341&amp;"#"&amp;$G341)</f>
        <v/>
      </c>
      <c r="I341">
        <f>IF('Job Catalog'!$C349="","",'Job Catalog'!$C349)</f>
        <v/>
      </c>
      <c r="K341">
        <f>IF('Job Catalog'!$C349="","",MAX($K$1:K340)+1)</f>
        <v/>
      </c>
      <c r="L341">
        <f>IFERROR(INDEX('Job Catalog'!$B$10:$B$509,MATCH(ROW()-1,$K$2:$K$501,0)),"")</f>
        <v/>
      </c>
    </row>
    <row r="342">
      <c r="E342">
        <f>IF('Job Catalog'!$C350="","",'Job Catalog'!$I350)</f>
        <v/>
      </c>
      <c r="F342">
        <f>IF('Job Catalog'!$C350="",0,IF(AND(OR('Job Matrix'!$C$4="All",'Job Catalog'!$D350='Job Matrix'!$C$4),OR('Job Matrix'!$C$5="All",'Job Catalog'!$F350='Job Matrix'!$C$5)),1,0))</f>
        <v/>
      </c>
      <c r="G342">
        <f>IF($F342=0,"",COUNTIFS($E$2:$E342,$E342,$F$2:$F342,1))</f>
        <v/>
      </c>
      <c r="H342">
        <f>IF($G342="","",$E342&amp;"#"&amp;$G342)</f>
        <v/>
      </c>
      <c r="I342">
        <f>IF('Job Catalog'!$C350="","",'Job Catalog'!$C350)</f>
        <v/>
      </c>
      <c r="K342">
        <f>IF('Job Catalog'!$C350="","",MAX($K$1:K341)+1)</f>
        <v/>
      </c>
      <c r="L342">
        <f>IFERROR(INDEX('Job Catalog'!$B$10:$B$509,MATCH(ROW()-1,$K$2:$K$501,0)),"")</f>
        <v/>
      </c>
    </row>
    <row r="343">
      <c r="E343">
        <f>IF('Job Catalog'!$C351="","",'Job Catalog'!$I351)</f>
        <v/>
      </c>
      <c r="F343">
        <f>IF('Job Catalog'!$C351="",0,IF(AND(OR('Job Matrix'!$C$4="All",'Job Catalog'!$D351='Job Matrix'!$C$4),OR('Job Matrix'!$C$5="All",'Job Catalog'!$F351='Job Matrix'!$C$5)),1,0))</f>
        <v/>
      </c>
      <c r="G343">
        <f>IF($F343=0,"",COUNTIFS($E$2:$E343,$E343,$F$2:$F343,1))</f>
        <v/>
      </c>
      <c r="H343">
        <f>IF($G343="","",$E343&amp;"#"&amp;$G343)</f>
        <v/>
      </c>
      <c r="I343">
        <f>IF('Job Catalog'!$C351="","",'Job Catalog'!$C351)</f>
        <v/>
      </c>
      <c r="K343">
        <f>IF('Job Catalog'!$C351="","",MAX($K$1:K342)+1)</f>
        <v/>
      </c>
      <c r="L343">
        <f>IFERROR(INDEX('Job Catalog'!$B$10:$B$509,MATCH(ROW()-1,$K$2:$K$501,0)),"")</f>
        <v/>
      </c>
    </row>
    <row r="344">
      <c r="E344">
        <f>IF('Job Catalog'!$C352="","",'Job Catalog'!$I352)</f>
        <v/>
      </c>
      <c r="F344">
        <f>IF('Job Catalog'!$C352="",0,IF(AND(OR('Job Matrix'!$C$4="All",'Job Catalog'!$D352='Job Matrix'!$C$4),OR('Job Matrix'!$C$5="All",'Job Catalog'!$F352='Job Matrix'!$C$5)),1,0))</f>
        <v/>
      </c>
      <c r="G344">
        <f>IF($F344=0,"",COUNTIFS($E$2:$E344,$E344,$F$2:$F344,1))</f>
        <v/>
      </c>
      <c r="H344">
        <f>IF($G344="","",$E344&amp;"#"&amp;$G344)</f>
        <v/>
      </c>
      <c r="I344">
        <f>IF('Job Catalog'!$C352="","",'Job Catalog'!$C352)</f>
        <v/>
      </c>
      <c r="K344">
        <f>IF('Job Catalog'!$C352="","",MAX($K$1:K343)+1)</f>
        <v/>
      </c>
      <c r="L344">
        <f>IFERROR(INDEX('Job Catalog'!$B$10:$B$509,MATCH(ROW()-1,$K$2:$K$501,0)),"")</f>
        <v/>
      </c>
    </row>
    <row r="345">
      <c r="E345">
        <f>IF('Job Catalog'!$C353="","",'Job Catalog'!$I353)</f>
        <v/>
      </c>
      <c r="F345">
        <f>IF('Job Catalog'!$C353="",0,IF(AND(OR('Job Matrix'!$C$4="All",'Job Catalog'!$D353='Job Matrix'!$C$4),OR('Job Matrix'!$C$5="All",'Job Catalog'!$F353='Job Matrix'!$C$5)),1,0))</f>
        <v/>
      </c>
      <c r="G345">
        <f>IF($F345=0,"",COUNTIFS($E$2:$E345,$E345,$F$2:$F345,1))</f>
        <v/>
      </c>
      <c r="H345">
        <f>IF($G345="","",$E345&amp;"#"&amp;$G345)</f>
        <v/>
      </c>
      <c r="I345">
        <f>IF('Job Catalog'!$C353="","",'Job Catalog'!$C353)</f>
        <v/>
      </c>
      <c r="K345">
        <f>IF('Job Catalog'!$C353="","",MAX($K$1:K344)+1)</f>
        <v/>
      </c>
      <c r="L345">
        <f>IFERROR(INDEX('Job Catalog'!$B$10:$B$509,MATCH(ROW()-1,$K$2:$K$501,0)),"")</f>
        <v/>
      </c>
    </row>
    <row r="346">
      <c r="E346">
        <f>IF('Job Catalog'!$C354="","",'Job Catalog'!$I354)</f>
        <v/>
      </c>
      <c r="F346">
        <f>IF('Job Catalog'!$C354="",0,IF(AND(OR('Job Matrix'!$C$4="All",'Job Catalog'!$D354='Job Matrix'!$C$4),OR('Job Matrix'!$C$5="All",'Job Catalog'!$F354='Job Matrix'!$C$5)),1,0))</f>
        <v/>
      </c>
      <c r="G346">
        <f>IF($F346=0,"",COUNTIFS($E$2:$E346,$E346,$F$2:$F346,1))</f>
        <v/>
      </c>
      <c r="H346">
        <f>IF($G346="","",$E346&amp;"#"&amp;$G346)</f>
        <v/>
      </c>
      <c r="I346">
        <f>IF('Job Catalog'!$C354="","",'Job Catalog'!$C354)</f>
        <v/>
      </c>
      <c r="K346">
        <f>IF('Job Catalog'!$C354="","",MAX($K$1:K345)+1)</f>
        <v/>
      </c>
      <c r="L346">
        <f>IFERROR(INDEX('Job Catalog'!$B$10:$B$509,MATCH(ROW()-1,$K$2:$K$501,0)),"")</f>
        <v/>
      </c>
    </row>
    <row r="347">
      <c r="E347">
        <f>IF('Job Catalog'!$C355="","",'Job Catalog'!$I355)</f>
        <v/>
      </c>
      <c r="F347">
        <f>IF('Job Catalog'!$C355="",0,IF(AND(OR('Job Matrix'!$C$4="All",'Job Catalog'!$D355='Job Matrix'!$C$4),OR('Job Matrix'!$C$5="All",'Job Catalog'!$F355='Job Matrix'!$C$5)),1,0))</f>
        <v/>
      </c>
      <c r="G347">
        <f>IF($F347=0,"",COUNTIFS($E$2:$E347,$E347,$F$2:$F347,1))</f>
        <v/>
      </c>
      <c r="H347">
        <f>IF($G347="","",$E347&amp;"#"&amp;$G347)</f>
        <v/>
      </c>
      <c r="I347">
        <f>IF('Job Catalog'!$C355="","",'Job Catalog'!$C355)</f>
        <v/>
      </c>
      <c r="K347">
        <f>IF('Job Catalog'!$C355="","",MAX($K$1:K346)+1)</f>
        <v/>
      </c>
      <c r="L347">
        <f>IFERROR(INDEX('Job Catalog'!$B$10:$B$509,MATCH(ROW()-1,$K$2:$K$501,0)),"")</f>
        <v/>
      </c>
    </row>
    <row r="348">
      <c r="E348">
        <f>IF('Job Catalog'!$C356="","",'Job Catalog'!$I356)</f>
        <v/>
      </c>
      <c r="F348">
        <f>IF('Job Catalog'!$C356="",0,IF(AND(OR('Job Matrix'!$C$4="All",'Job Catalog'!$D356='Job Matrix'!$C$4),OR('Job Matrix'!$C$5="All",'Job Catalog'!$F356='Job Matrix'!$C$5)),1,0))</f>
        <v/>
      </c>
      <c r="G348">
        <f>IF($F348=0,"",COUNTIFS($E$2:$E348,$E348,$F$2:$F348,1))</f>
        <v/>
      </c>
      <c r="H348">
        <f>IF($G348="","",$E348&amp;"#"&amp;$G348)</f>
        <v/>
      </c>
      <c r="I348">
        <f>IF('Job Catalog'!$C356="","",'Job Catalog'!$C356)</f>
        <v/>
      </c>
      <c r="K348">
        <f>IF('Job Catalog'!$C356="","",MAX($K$1:K347)+1)</f>
        <v/>
      </c>
      <c r="L348">
        <f>IFERROR(INDEX('Job Catalog'!$B$10:$B$509,MATCH(ROW()-1,$K$2:$K$501,0)),"")</f>
        <v/>
      </c>
    </row>
    <row r="349">
      <c r="E349">
        <f>IF('Job Catalog'!$C357="","",'Job Catalog'!$I357)</f>
        <v/>
      </c>
      <c r="F349">
        <f>IF('Job Catalog'!$C357="",0,IF(AND(OR('Job Matrix'!$C$4="All",'Job Catalog'!$D357='Job Matrix'!$C$4),OR('Job Matrix'!$C$5="All",'Job Catalog'!$F357='Job Matrix'!$C$5)),1,0))</f>
        <v/>
      </c>
      <c r="G349">
        <f>IF($F349=0,"",COUNTIFS($E$2:$E349,$E349,$F$2:$F349,1))</f>
        <v/>
      </c>
      <c r="H349">
        <f>IF($G349="","",$E349&amp;"#"&amp;$G349)</f>
        <v/>
      </c>
      <c r="I349">
        <f>IF('Job Catalog'!$C357="","",'Job Catalog'!$C357)</f>
        <v/>
      </c>
      <c r="K349">
        <f>IF('Job Catalog'!$C357="","",MAX($K$1:K348)+1)</f>
        <v/>
      </c>
      <c r="L349">
        <f>IFERROR(INDEX('Job Catalog'!$B$10:$B$509,MATCH(ROW()-1,$K$2:$K$501,0)),"")</f>
        <v/>
      </c>
    </row>
    <row r="350">
      <c r="E350">
        <f>IF('Job Catalog'!$C358="","",'Job Catalog'!$I358)</f>
        <v/>
      </c>
      <c r="F350">
        <f>IF('Job Catalog'!$C358="",0,IF(AND(OR('Job Matrix'!$C$4="All",'Job Catalog'!$D358='Job Matrix'!$C$4),OR('Job Matrix'!$C$5="All",'Job Catalog'!$F358='Job Matrix'!$C$5)),1,0))</f>
        <v/>
      </c>
      <c r="G350">
        <f>IF($F350=0,"",COUNTIFS($E$2:$E350,$E350,$F$2:$F350,1))</f>
        <v/>
      </c>
      <c r="H350">
        <f>IF($G350="","",$E350&amp;"#"&amp;$G350)</f>
        <v/>
      </c>
      <c r="I350">
        <f>IF('Job Catalog'!$C358="","",'Job Catalog'!$C358)</f>
        <v/>
      </c>
      <c r="K350">
        <f>IF('Job Catalog'!$C358="","",MAX($K$1:K349)+1)</f>
        <v/>
      </c>
      <c r="L350">
        <f>IFERROR(INDEX('Job Catalog'!$B$10:$B$509,MATCH(ROW()-1,$K$2:$K$501,0)),"")</f>
        <v/>
      </c>
    </row>
    <row r="351">
      <c r="E351">
        <f>IF('Job Catalog'!$C359="","",'Job Catalog'!$I359)</f>
        <v/>
      </c>
      <c r="F351">
        <f>IF('Job Catalog'!$C359="",0,IF(AND(OR('Job Matrix'!$C$4="All",'Job Catalog'!$D359='Job Matrix'!$C$4),OR('Job Matrix'!$C$5="All",'Job Catalog'!$F359='Job Matrix'!$C$5)),1,0))</f>
        <v/>
      </c>
      <c r="G351">
        <f>IF($F351=0,"",COUNTIFS($E$2:$E351,$E351,$F$2:$F351,1))</f>
        <v/>
      </c>
      <c r="H351">
        <f>IF($G351="","",$E351&amp;"#"&amp;$G351)</f>
        <v/>
      </c>
      <c r="I351">
        <f>IF('Job Catalog'!$C359="","",'Job Catalog'!$C359)</f>
        <v/>
      </c>
      <c r="K351">
        <f>IF('Job Catalog'!$C359="","",MAX($K$1:K350)+1)</f>
        <v/>
      </c>
      <c r="L351">
        <f>IFERROR(INDEX('Job Catalog'!$B$10:$B$509,MATCH(ROW()-1,$K$2:$K$501,0)),"")</f>
        <v/>
      </c>
    </row>
    <row r="352">
      <c r="E352">
        <f>IF('Job Catalog'!$C360="","",'Job Catalog'!$I360)</f>
        <v/>
      </c>
      <c r="F352">
        <f>IF('Job Catalog'!$C360="",0,IF(AND(OR('Job Matrix'!$C$4="All",'Job Catalog'!$D360='Job Matrix'!$C$4),OR('Job Matrix'!$C$5="All",'Job Catalog'!$F360='Job Matrix'!$C$5)),1,0))</f>
        <v/>
      </c>
      <c r="G352">
        <f>IF($F352=0,"",COUNTIFS($E$2:$E352,$E352,$F$2:$F352,1))</f>
        <v/>
      </c>
      <c r="H352">
        <f>IF($G352="","",$E352&amp;"#"&amp;$G352)</f>
        <v/>
      </c>
      <c r="I352">
        <f>IF('Job Catalog'!$C360="","",'Job Catalog'!$C360)</f>
        <v/>
      </c>
      <c r="K352">
        <f>IF('Job Catalog'!$C360="","",MAX($K$1:K351)+1)</f>
        <v/>
      </c>
      <c r="L352">
        <f>IFERROR(INDEX('Job Catalog'!$B$10:$B$509,MATCH(ROW()-1,$K$2:$K$501,0)),"")</f>
        <v/>
      </c>
    </row>
    <row r="353">
      <c r="E353">
        <f>IF('Job Catalog'!$C361="","",'Job Catalog'!$I361)</f>
        <v/>
      </c>
      <c r="F353">
        <f>IF('Job Catalog'!$C361="",0,IF(AND(OR('Job Matrix'!$C$4="All",'Job Catalog'!$D361='Job Matrix'!$C$4),OR('Job Matrix'!$C$5="All",'Job Catalog'!$F361='Job Matrix'!$C$5)),1,0))</f>
        <v/>
      </c>
      <c r="G353">
        <f>IF($F353=0,"",COUNTIFS($E$2:$E353,$E353,$F$2:$F353,1))</f>
        <v/>
      </c>
      <c r="H353">
        <f>IF($G353="","",$E353&amp;"#"&amp;$G353)</f>
        <v/>
      </c>
      <c r="I353">
        <f>IF('Job Catalog'!$C361="","",'Job Catalog'!$C361)</f>
        <v/>
      </c>
      <c r="K353">
        <f>IF('Job Catalog'!$C361="","",MAX($K$1:K352)+1)</f>
        <v/>
      </c>
      <c r="L353">
        <f>IFERROR(INDEX('Job Catalog'!$B$10:$B$509,MATCH(ROW()-1,$K$2:$K$501,0)),"")</f>
        <v/>
      </c>
    </row>
    <row r="354">
      <c r="E354">
        <f>IF('Job Catalog'!$C362="","",'Job Catalog'!$I362)</f>
        <v/>
      </c>
      <c r="F354">
        <f>IF('Job Catalog'!$C362="",0,IF(AND(OR('Job Matrix'!$C$4="All",'Job Catalog'!$D362='Job Matrix'!$C$4),OR('Job Matrix'!$C$5="All",'Job Catalog'!$F362='Job Matrix'!$C$5)),1,0))</f>
        <v/>
      </c>
      <c r="G354">
        <f>IF($F354=0,"",COUNTIFS($E$2:$E354,$E354,$F$2:$F354,1))</f>
        <v/>
      </c>
      <c r="H354">
        <f>IF($G354="","",$E354&amp;"#"&amp;$G354)</f>
        <v/>
      </c>
      <c r="I354">
        <f>IF('Job Catalog'!$C362="","",'Job Catalog'!$C362)</f>
        <v/>
      </c>
      <c r="K354">
        <f>IF('Job Catalog'!$C362="","",MAX($K$1:K353)+1)</f>
        <v/>
      </c>
      <c r="L354">
        <f>IFERROR(INDEX('Job Catalog'!$B$10:$B$509,MATCH(ROW()-1,$K$2:$K$501,0)),"")</f>
        <v/>
      </c>
    </row>
    <row r="355">
      <c r="E355">
        <f>IF('Job Catalog'!$C363="","",'Job Catalog'!$I363)</f>
        <v/>
      </c>
      <c r="F355">
        <f>IF('Job Catalog'!$C363="",0,IF(AND(OR('Job Matrix'!$C$4="All",'Job Catalog'!$D363='Job Matrix'!$C$4),OR('Job Matrix'!$C$5="All",'Job Catalog'!$F363='Job Matrix'!$C$5)),1,0))</f>
        <v/>
      </c>
      <c r="G355">
        <f>IF($F355=0,"",COUNTIFS($E$2:$E355,$E355,$F$2:$F355,1))</f>
        <v/>
      </c>
      <c r="H355">
        <f>IF($G355="","",$E355&amp;"#"&amp;$G355)</f>
        <v/>
      </c>
      <c r="I355">
        <f>IF('Job Catalog'!$C363="","",'Job Catalog'!$C363)</f>
        <v/>
      </c>
      <c r="K355">
        <f>IF('Job Catalog'!$C363="","",MAX($K$1:K354)+1)</f>
        <v/>
      </c>
      <c r="L355">
        <f>IFERROR(INDEX('Job Catalog'!$B$10:$B$509,MATCH(ROW()-1,$K$2:$K$501,0)),"")</f>
        <v/>
      </c>
    </row>
    <row r="356">
      <c r="E356">
        <f>IF('Job Catalog'!$C364="","",'Job Catalog'!$I364)</f>
        <v/>
      </c>
      <c r="F356">
        <f>IF('Job Catalog'!$C364="",0,IF(AND(OR('Job Matrix'!$C$4="All",'Job Catalog'!$D364='Job Matrix'!$C$4),OR('Job Matrix'!$C$5="All",'Job Catalog'!$F364='Job Matrix'!$C$5)),1,0))</f>
        <v/>
      </c>
      <c r="G356">
        <f>IF($F356=0,"",COUNTIFS($E$2:$E356,$E356,$F$2:$F356,1))</f>
        <v/>
      </c>
      <c r="H356">
        <f>IF($G356="","",$E356&amp;"#"&amp;$G356)</f>
        <v/>
      </c>
      <c r="I356">
        <f>IF('Job Catalog'!$C364="","",'Job Catalog'!$C364)</f>
        <v/>
      </c>
      <c r="K356">
        <f>IF('Job Catalog'!$C364="","",MAX($K$1:K355)+1)</f>
        <v/>
      </c>
      <c r="L356">
        <f>IFERROR(INDEX('Job Catalog'!$B$10:$B$509,MATCH(ROW()-1,$K$2:$K$501,0)),"")</f>
        <v/>
      </c>
    </row>
    <row r="357">
      <c r="E357">
        <f>IF('Job Catalog'!$C365="","",'Job Catalog'!$I365)</f>
        <v/>
      </c>
      <c r="F357">
        <f>IF('Job Catalog'!$C365="",0,IF(AND(OR('Job Matrix'!$C$4="All",'Job Catalog'!$D365='Job Matrix'!$C$4),OR('Job Matrix'!$C$5="All",'Job Catalog'!$F365='Job Matrix'!$C$5)),1,0))</f>
        <v/>
      </c>
      <c r="G357">
        <f>IF($F357=0,"",COUNTIFS($E$2:$E357,$E357,$F$2:$F357,1))</f>
        <v/>
      </c>
      <c r="H357">
        <f>IF($G357="","",$E357&amp;"#"&amp;$G357)</f>
        <v/>
      </c>
      <c r="I357">
        <f>IF('Job Catalog'!$C365="","",'Job Catalog'!$C365)</f>
        <v/>
      </c>
      <c r="K357">
        <f>IF('Job Catalog'!$C365="","",MAX($K$1:K356)+1)</f>
        <v/>
      </c>
      <c r="L357">
        <f>IFERROR(INDEX('Job Catalog'!$B$10:$B$509,MATCH(ROW()-1,$K$2:$K$501,0)),"")</f>
        <v/>
      </c>
    </row>
    <row r="358">
      <c r="E358">
        <f>IF('Job Catalog'!$C366="","",'Job Catalog'!$I366)</f>
        <v/>
      </c>
      <c r="F358">
        <f>IF('Job Catalog'!$C366="",0,IF(AND(OR('Job Matrix'!$C$4="All",'Job Catalog'!$D366='Job Matrix'!$C$4),OR('Job Matrix'!$C$5="All",'Job Catalog'!$F366='Job Matrix'!$C$5)),1,0))</f>
        <v/>
      </c>
      <c r="G358">
        <f>IF($F358=0,"",COUNTIFS($E$2:$E358,$E358,$F$2:$F358,1))</f>
        <v/>
      </c>
      <c r="H358">
        <f>IF($G358="","",$E358&amp;"#"&amp;$G358)</f>
        <v/>
      </c>
      <c r="I358">
        <f>IF('Job Catalog'!$C366="","",'Job Catalog'!$C366)</f>
        <v/>
      </c>
      <c r="K358">
        <f>IF('Job Catalog'!$C366="","",MAX($K$1:K357)+1)</f>
        <v/>
      </c>
      <c r="L358">
        <f>IFERROR(INDEX('Job Catalog'!$B$10:$B$509,MATCH(ROW()-1,$K$2:$K$501,0)),"")</f>
        <v/>
      </c>
    </row>
    <row r="359">
      <c r="E359">
        <f>IF('Job Catalog'!$C367="","",'Job Catalog'!$I367)</f>
        <v/>
      </c>
      <c r="F359">
        <f>IF('Job Catalog'!$C367="",0,IF(AND(OR('Job Matrix'!$C$4="All",'Job Catalog'!$D367='Job Matrix'!$C$4),OR('Job Matrix'!$C$5="All",'Job Catalog'!$F367='Job Matrix'!$C$5)),1,0))</f>
        <v/>
      </c>
      <c r="G359">
        <f>IF($F359=0,"",COUNTIFS($E$2:$E359,$E359,$F$2:$F359,1))</f>
        <v/>
      </c>
      <c r="H359">
        <f>IF($G359="","",$E359&amp;"#"&amp;$G359)</f>
        <v/>
      </c>
      <c r="I359">
        <f>IF('Job Catalog'!$C367="","",'Job Catalog'!$C367)</f>
        <v/>
      </c>
      <c r="K359">
        <f>IF('Job Catalog'!$C367="","",MAX($K$1:K358)+1)</f>
        <v/>
      </c>
      <c r="L359">
        <f>IFERROR(INDEX('Job Catalog'!$B$10:$B$509,MATCH(ROW()-1,$K$2:$K$501,0)),"")</f>
        <v/>
      </c>
    </row>
    <row r="360">
      <c r="E360">
        <f>IF('Job Catalog'!$C368="","",'Job Catalog'!$I368)</f>
        <v/>
      </c>
      <c r="F360">
        <f>IF('Job Catalog'!$C368="",0,IF(AND(OR('Job Matrix'!$C$4="All",'Job Catalog'!$D368='Job Matrix'!$C$4),OR('Job Matrix'!$C$5="All",'Job Catalog'!$F368='Job Matrix'!$C$5)),1,0))</f>
        <v/>
      </c>
      <c r="G360">
        <f>IF($F360=0,"",COUNTIFS($E$2:$E360,$E360,$F$2:$F360,1))</f>
        <v/>
      </c>
      <c r="H360">
        <f>IF($G360="","",$E360&amp;"#"&amp;$G360)</f>
        <v/>
      </c>
      <c r="I360">
        <f>IF('Job Catalog'!$C368="","",'Job Catalog'!$C368)</f>
        <v/>
      </c>
      <c r="K360">
        <f>IF('Job Catalog'!$C368="","",MAX($K$1:K359)+1)</f>
        <v/>
      </c>
      <c r="L360">
        <f>IFERROR(INDEX('Job Catalog'!$B$10:$B$509,MATCH(ROW()-1,$K$2:$K$501,0)),"")</f>
        <v/>
      </c>
    </row>
    <row r="361">
      <c r="E361">
        <f>IF('Job Catalog'!$C369="","",'Job Catalog'!$I369)</f>
        <v/>
      </c>
      <c r="F361">
        <f>IF('Job Catalog'!$C369="",0,IF(AND(OR('Job Matrix'!$C$4="All",'Job Catalog'!$D369='Job Matrix'!$C$4),OR('Job Matrix'!$C$5="All",'Job Catalog'!$F369='Job Matrix'!$C$5)),1,0))</f>
        <v/>
      </c>
      <c r="G361">
        <f>IF($F361=0,"",COUNTIFS($E$2:$E361,$E361,$F$2:$F361,1))</f>
        <v/>
      </c>
      <c r="H361">
        <f>IF($G361="","",$E361&amp;"#"&amp;$G361)</f>
        <v/>
      </c>
      <c r="I361">
        <f>IF('Job Catalog'!$C369="","",'Job Catalog'!$C369)</f>
        <v/>
      </c>
      <c r="K361">
        <f>IF('Job Catalog'!$C369="","",MAX($K$1:K360)+1)</f>
        <v/>
      </c>
      <c r="L361">
        <f>IFERROR(INDEX('Job Catalog'!$B$10:$B$509,MATCH(ROW()-1,$K$2:$K$501,0)),"")</f>
        <v/>
      </c>
    </row>
    <row r="362">
      <c r="E362">
        <f>IF('Job Catalog'!$C370="","",'Job Catalog'!$I370)</f>
        <v/>
      </c>
      <c r="F362">
        <f>IF('Job Catalog'!$C370="",0,IF(AND(OR('Job Matrix'!$C$4="All",'Job Catalog'!$D370='Job Matrix'!$C$4),OR('Job Matrix'!$C$5="All",'Job Catalog'!$F370='Job Matrix'!$C$5)),1,0))</f>
        <v/>
      </c>
      <c r="G362">
        <f>IF($F362=0,"",COUNTIFS($E$2:$E362,$E362,$F$2:$F362,1))</f>
        <v/>
      </c>
      <c r="H362">
        <f>IF($G362="","",$E362&amp;"#"&amp;$G362)</f>
        <v/>
      </c>
      <c r="I362">
        <f>IF('Job Catalog'!$C370="","",'Job Catalog'!$C370)</f>
        <v/>
      </c>
      <c r="K362">
        <f>IF('Job Catalog'!$C370="","",MAX($K$1:K361)+1)</f>
        <v/>
      </c>
      <c r="L362">
        <f>IFERROR(INDEX('Job Catalog'!$B$10:$B$509,MATCH(ROW()-1,$K$2:$K$501,0)),"")</f>
        <v/>
      </c>
    </row>
    <row r="363">
      <c r="E363">
        <f>IF('Job Catalog'!$C371="","",'Job Catalog'!$I371)</f>
        <v/>
      </c>
      <c r="F363">
        <f>IF('Job Catalog'!$C371="",0,IF(AND(OR('Job Matrix'!$C$4="All",'Job Catalog'!$D371='Job Matrix'!$C$4),OR('Job Matrix'!$C$5="All",'Job Catalog'!$F371='Job Matrix'!$C$5)),1,0))</f>
        <v/>
      </c>
      <c r="G363">
        <f>IF($F363=0,"",COUNTIFS($E$2:$E363,$E363,$F$2:$F363,1))</f>
        <v/>
      </c>
      <c r="H363">
        <f>IF($G363="","",$E363&amp;"#"&amp;$G363)</f>
        <v/>
      </c>
      <c r="I363">
        <f>IF('Job Catalog'!$C371="","",'Job Catalog'!$C371)</f>
        <v/>
      </c>
      <c r="K363">
        <f>IF('Job Catalog'!$C371="","",MAX($K$1:K362)+1)</f>
        <v/>
      </c>
      <c r="L363">
        <f>IFERROR(INDEX('Job Catalog'!$B$10:$B$509,MATCH(ROW()-1,$K$2:$K$501,0)),"")</f>
        <v/>
      </c>
    </row>
    <row r="364">
      <c r="E364">
        <f>IF('Job Catalog'!$C372="","",'Job Catalog'!$I372)</f>
        <v/>
      </c>
      <c r="F364">
        <f>IF('Job Catalog'!$C372="",0,IF(AND(OR('Job Matrix'!$C$4="All",'Job Catalog'!$D372='Job Matrix'!$C$4),OR('Job Matrix'!$C$5="All",'Job Catalog'!$F372='Job Matrix'!$C$5)),1,0))</f>
        <v/>
      </c>
      <c r="G364">
        <f>IF($F364=0,"",COUNTIFS($E$2:$E364,$E364,$F$2:$F364,1))</f>
        <v/>
      </c>
      <c r="H364">
        <f>IF($G364="","",$E364&amp;"#"&amp;$G364)</f>
        <v/>
      </c>
      <c r="I364">
        <f>IF('Job Catalog'!$C372="","",'Job Catalog'!$C372)</f>
        <v/>
      </c>
      <c r="K364">
        <f>IF('Job Catalog'!$C372="","",MAX($K$1:K363)+1)</f>
        <v/>
      </c>
      <c r="L364">
        <f>IFERROR(INDEX('Job Catalog'!$B$10:$B$509,MATCH(ROW()-1,$K$2:$K$501,0)),"")</f>
        <v/>
      </c>
    </row>
    <row r="365">
      <c r="E365">
        <f>IF('Job Catalog'!$C373="","",'Job Catalog'!$I373)</f>
        <v/>
      </c>
      <c r="F365">
        <f>IF('Job Catalog'!$C373="",0,IF(AND(OR('Job Matrix'!$C$4="All",'Job Catalog'!$D373='Job Matrix'!$C$4),OR('Job Matrix'!$C$5="All",'Job Catalog'!$F373='Job Matrix'!$C$5)),1,0))</f>
        <v/>
      </c>
      <c r="G365">
        <f>IF($F365=0,"",COUNTIFS($E$2:$E365,$E365,$F$2:$F365,1))</f>
        <v/>
      </c>
      <c r="H365">
        <f>IF($G365="","",$E365&amp;"#"&amp;$G365)</f>
        <v/>
      </c>
      <c r="I365">
        <f>IF('Job Catalog'!$C373="","",'Job Catalog'!$C373)</f>
        <v/>
      </c>
      <c r="K365">
        <f>IF('Job Catalog'!$C373="","",MAX($K$1:K364)+1)</f>
        <v/>
      </c>
      <c r="L365">
        <f>IFERROR(INDEX('Job Catalog'!$B$10:$B$509,MATCH(ROW()-1,$K$2:$K$501,0)),"")</f>
        <v/>
      </c>
    </row>
    <row r="366">
      <c r="E366">
        <f>IF('Job Catalog'!$C374="","",'Job Catalog'!$I374)</f>
        <v/>
      </c>
      <c r="F366">
        <f>IF('Job Catalog'!$C374="",0,IF(AND(OR('Job Matrix'!$C$4="All",'Job Catalog'!$D374='Job Matrix'!$C$4),OR('Job Matrix'!$C$5="All",'Job Catalog'!$F374='Job Matrix'!$C$5)),1,0))</f>
        <v/>
      </c>
      <c r="G366">
        <f>IF($F366=0,"",COUNTIFS($E$2:$E366,$E366,$F$2:$F366,1))</f>
        <v/>
      </c>
      <c r="H366">
        <f>IF($G366="","",$E366&amp;"#"&amp;$G366)</f>
        <v/>
      </c>
      <c r="I366">
        <f>IF('Job Catalog'!$C374="","",'Job Catalog'!$C374)</f>
        <v/>
      </c>
      <c r="K366">
        <f>IF('Job Catalog'!$C374="","",MAX($K$1:K365)+1)</f>
        <v/>
      </c>
      <c r="L366">
        <f>IFERROR(INDEX('Job Catalog'!$B$10:$B$509,MATCH(ROW()-1,$K$2:$K$501,0)),"")</f>
        <v/>
      </c>
    </row>
    <row r="367">
      <c r="E367">
        <f>IF('Job Catalog'!$C375="","",'Job Catalog'!$I375)</f>
        <v/>
      </c>
      <c r="F367">
        <f>IF('Job Catalog'!$C375="",0,IF(AND(OR('Job Matrix'!$C$4="All",'Job Catalog'!$D375='Job Matrix'!$C$4),OR('Job Matrix'!$C$5="All",'Job Catalog'!$F375='Job Matrix'!$C$5)),1,0))</f>
        <v/>
      </c>
      <c r="G367">
        <f>IF($F367=0,"",COUNTIFS($E$2:$E367,$E367,$F$2:$F367,1))</f>
        <v/>
      </c>
      <c r="H367">
        <f>IF($G367="","",$E367&amp;"#"&amp;$G367)</f>
        <v/>
      </c>
      <c r="I367">
        <f>IF('Job Catalog'!$C375="","",'Job Catalog'!$C375)</f>
        <v/>
      </c>
      <c r="K367">
        <f>IF('Job Catalog'!$C375="","",MAX($K$1:K366)+1)</f>
        <v/>
      </c>
      <c r="L367">
        <f>IFERROR(INDEX('Job Catalog'!$B$10:$B$509,MATCH(ROW()-1,$K$2:$K$501,0)),"")</f>
        <v/>
      </c>
    </row>
    <row r="368">
      <c r="E368">
        <f>IF('Job Catalog'!$C376="","",'Job Catalog'!$I376)</f>
        <v/>
      </c>
      <c r="F368">
        <f>IF('Job Catalog'!$C376="",0,IF(AND(OR('Job Matrix'!$C$4="All",'Job Catalog'!$D376='Job Matrix'!$C$4),OR('Job Matrix'!$C$5="All",'Job Catalog'!$F376='Job Matrix'!$C$5)),1,0))</f>
        <v/>
      </c>
      <c r="G368">
        <f>IF($F368=0,"",COUNTIFS($E$2:$E368,$E368,$F$2:$F368,1))</f>
        <v/>
      </c>
      <c r="H368">
        <f>IF($G368="","",$E368&amp;"#"&amp;$G368)</f>
        <v/>
      </c>
      <c r="I368">
        <f>IF('Job Catalog'!$C376="","",'Job Catalog'!$C376)</f>
        <v/>
      </c>
      <c r="K368">
        <f>IF('Job Catalog'!$C376="","",MAX($K$1:K367)+1)</f>
        <v/>
      </c>
      <c r="L368">
        <f>IFERROR(INDEX('Job Catalog'!$B$10:$B$509,MATCH(ROW()-1,$K$2:$K$501,0)),"")</f>
        <v/>
      </c>
    </row>
    <row r="369">
      <c r="E369">
        <f>IF('Job Catalog'!$C377="","",'Job Catalog'!$I377)</f>
        <v/>
      </c>
      <c r="F369">
        <f>IF('Job Catalog'!$C377="",0,IF(AND(OR('Job Matrix'!$C$4="All",'Job Catalog'!$D377='Job Matrix'!$C$4),OR('Job Matrix'!$C$5="All",'Job Catalog'!$F377='Job Matrix'!$C$5)),1,0))</f>
        <v/>
      </c>
      <c r="G369">
        <f>IF($F369=0,"",COUNTIFS($E$2:$E369,$E369,$F$2:$F369,1))</f>
        <v/>
      </c>
      <c r="H369">
        <f>IF($G369="","",$E369&amp;"#"&amp;$G369)</f>
        <v/>
      </c>
      <c r="I369">
        <f>IF('Job Catalog'!$C377="","",'Job Catalog'!$C377)</f>
        <v/>
      </c>
      <c r="K369">
        <f>IF('Job Catalog'!$C377="","",MAX($K$1:K368)+1)</f>
        <v/>
      </c>
      <c r="L369">
        <f>IFERROR(INDEX('Job Catalog'!$B$10:$B$509,MATCH(ROW()-1,$K$2:$K$501,0)),"")</f>
        <v/>
      </c>
    </row>
    <row r="370">
      <c r="E370">
        <f>IF('Job Catalog'!$C378="","",'Job Catalog'!$I378)</f>
        <v/>
      </c>
      <c r="F370">
        <f>IF('Job Catalog'!$C378="",0,IF(AND(OR('Job Matrix'!$C$4="All",'Job Catalog'!$D378='Job Matrix'!$C$4),OR('Job Matrix'!$C$5="All",'Job Catalog'!$F378='Job Matrix'!$C$5)),1,0))</f>
        <v/>
      </c>
      <c r="G370">
        <f>IF($F370=0,"",COUNTIFS($E$2:$E370,$E370,$F$2:$F370,1))</f>
        <v/>
      </c>
      <c r="H370">
        <f>IF($G370="","",$E370&amp;"#"&amp;$G370)</f>
        <v/>
      </c>
      <c r="I370">
        <f>IF('Job Catalog'!$C378="","",'Job Catalog'!$C378)</f>
        <v/>
      </c>
      <c r="K370">
        <f>IF('Job Catalog'!$C378="","",MAX($K$1:K369)+1)</f>
        <v/>
      </c>
      <c r="L370">
        <f>IFERROR(INDEX('Job Catalog'!$B$10:$B$509,MATCH(ROW()-1,$K$2:$K$501,0)),"")</f>
        <v/>
      </c>
    </row>
    <row r="371">
      <c r="E371">
        <f>IF('Job Catalog'!$C379="","",'Job Catalog'!$I379)</f>
        <v/>
      </c>
      <c r="F371">
        <f>IF('Job Catalog'!$C379="",0,IF(AND(OR('Job Matrix'!$C$4="All",'Job Catalog'!$D379='Job Matrix'!$C$4),OR('Job Matrix'!$C$5="All",'Job Catalog'!$F379='Job Matrix'!$C$5)),1,0))</f>
        <v/>
      </c>
      <c r="G371">
        <f>IF($F371=0,"",COUNTIFS($E$2:$E371,$E371,$F$2:$F371,1))</f>
        <v/>
      </c>
      <c r="H371">
        <f>IF($G371="","",$E371&amp;"#"&amp;$G371)</f>
        <v/>
      </c>
      <c r="I371">
        <f>IF('Job Catalog'!$C379="","",'Job Catalog'!$C379)</f>
        <v/>
      </c>
      <c r="K371">
        <f>IF('Job Catalog'!$C379="","",MAX($K$1:K370)+1)</f>
        <v/>
      </c>
      <c r="L371">
        <f>IFERROR(INDEX('Job Catalog'!$B$10:$B$509,MATCH(ROW()-1,$K$2:$K$501,0)),"")</f>
        <v/>
      </c>
    </row>
    <row r="372">
      <c r="E372">
        <f>IF('Job Catalog'!$C380="","",'Job Catalog'!$I380)</f>
        <v/>
      </c>
      <c r="F372">
        <f>IF('Job Catalog'!$C380="",0,IF(AND(OR('Job Matrix'!$C$4="All",'Job Catalog'!$D380='Job Matrix'!$C$4),OR('Job Matrix'!$C$5="All",'Job Catalog'!$F380='Job Matrix'!$C$5)),1,0))</f>
        <v/>
      </c>
      <c r="G372">
        <f>IF($F372=0,"",COUNTIFS($E$2:$E372,$E372,$F$2:$F372,1))</f>
        <v/>
      </c>
      <c r="H372">
        <f>IF($G372="","",$E372&amp;"#"&amp;$G372)</f>
        <v/>
      </c>
      <c r="I372">
        <f>IF('Job Catalog'!$C380="","",'Job Catalog'!$C380)</f>
        <v/>
      </c>
      <c r="K372">
        <f>IF('Job Catalog'!$C380="","",MAX($K$1:K371)+1)</f>
        <v/>
      </c>
      <c r="L372">
        <f>IFERROR(INDEX('Job Catalog'!$B$10:$B$509,MATCH(ROW()-1,$K$2:$K$501,0)),"")</f>
        <v/>
      </c>
    </row>
    <row r="373">
      <c r="E373">
        <f>IF('Job Catalog'!$C381="","",'Job Catalog'!$I381)</f>
        <v/>
      </c>
      <c r="F373">
        <f>IF('Job Catalog'!$C381="",0,IF(AND(OR('Job Matrix'!$C$4="All",'Job Catalog'!$D381='Job Matrix'!$C$4),OR('Job Matrix'!$C$5="All",'Job Catalog'!$F381='Job Matrix'!$C$5)),1,0))</f>
        <v/>
      </c>
      <c r="G373">
        <f>IF($F373=0,"",COUNTIFS($E$2:$E373,$E373,$F$2:$F373,1))</f>
        <v/>
      </c>
      <c r="H373">
        <f>IF($G373="","",$E373&amp;"#"&amp;$G373)</f>
        <v/>
      </c>
      <c r="I373">
        <f>IF('Job Catalog'!$C381="","",'Job Catalog'!$C381)</f>
        <v/>
      </c>
      <c r="K373">
        <f>IF('Job Catalog'!$C381="","",MAX($K$1:K372)+1)</f>
        <v/>
      </c>
      <c r="L373">
        <f>IFERROR(INDEX('Job Catalog'!$B$10:$B$509,MATCH(ROW()-1,$K$2:$K$501,0)),"")</f>
        <v/>
      </c>
    </row>
    <row r="374">
      <c r="E374">
        <f>IF('Job Catalog'!$C382="","",'Job Catalog'!$I382)</f>
        <v/>
      </c>
      <c r="F374">
        <f>IF('Job Catalog'!$C382="",0,IF(AND(OR('Job Matrix'!$C$4="All",'Job Catalog'!$D382='Job Matrix'!$C$4),OR('Job Matrix'!$C$5="All",'Job Catalog'!$F382='Job Matrix'!$C$5)),1,0))</f>
        <v/>
      </c>
      <c r="G374">
        <f>IF($F374=0,"",COUNTIFS($E$2:$E374,$E374,$F$2:$F374,1))</f>
        <v/>
      </c>
      <c r="H374">
        <f>IF($G374="","",$E374&amp;"#"&amp;$G374)</f>
        <v/>
      </c>
      <c r="I374">
        <f>IF('Job Catalog'!$C382="","",'Job Catalog'!$C382)</f>
        <v/>
      </c>
      <c r="K374">
        <f>IF('Job Catalog'!$C382="","",MAX($K$1:K373)+1)</f>
        <v/>
      </c>
      <c r="L374">
        <f>IFERROR(INDEX('Job Catalog'!$B$10:$B$509,MATCH(ROW()-1,$K$2:$K$501,0)),"")</f>
        <v/>
      </c>
    </row>
    <row r="375">
      <c r="E375">
        <f>IF('Job Catalog'!$C383="","",'Job Catalog'!$I383)</f>
        <v/>
      </c>
      <c r="F375">
        <f>IF('Job Catalog'!$C383="",0,IF(AND(OR('Job Matrix'!$C$4="All",'Job Catalog'!$D383='Job Matrix'!$C$4),OR('Job Matrix'!$C$5="All",'Job Catalog'!$F383='Job Matrix'!$C$5)),1,0))</f>
        <v/>
      </c>
      <c r="G375">
        <f>IF($F375=0,"",COUNTIFS($E$2:$E375,$E375,$F$2:$F375,1))</f>
        <v/>
      </c>
      <c r="H375">
        <f>IF($G375="","",$E375&amp;"#"&amp;$G375)</f>
        <v/>
      </c>
      <c r="I375">
        <f>IF('Job Catalog'!$C383="","",'Job Catalog'!$C383)</f>
        <v/>
      </c>
      <c r="K375">
        <f>IF('Job Catalog'!$C383="","",MAX($K$1:K374)+1)</f>
        <v/>
      </c>
      <c r="L375">
        <f>IFERROR(INDEX('Job Catalog'!$B$10:$B$509,MATCH(ROW()-1,$K$2:$K$501,0)),"")</f>
        <v/>
      </c>
    </row>
    <row r="376">
      <c r="E376">
        <f>IF('Job Catalog'!$C384="","",'Job Catalog'!$I384)</f>
        <v/>
      </c>
      <c r="F376">
        <f>IF('Job Catalog'!$C384="",0,IF(AND(OR('Job Matrix'!$C$4="All",'Job Catalog'!$D384='Job Matrix'!$C$4),OR('Job Matrix'!$C$5="All",'Job Catalog'!$F384='Job Matrix'!$C$5)),1,0))</f>
        <v/>
      </c>
      <c r="G376">
        <f>IF($F376=0,"",COUNTIFS($E$2:$E376,$E376,$F$2:$F376,1))</f>
        <v/>
      </c>
      <c r="H376">
        <f>IF($G376="","",$E376&amp;"#"&amp;$G376)</f>
        <v/>
      </c>
      <c r="I376">
        <f>IF('Job Catalog'!$C384="","",'Job Catalog'!$C384)</f>
        <v/>
      </c>
      <c r="K376">
        <f>IF('Job Catalog'!$C384="","",MAX($K$1:K375)+1)</f>
        <v/>
      </c>
      <c r="L376">
        <f>IFERROR(INDEX('Job Catalog'!$B$10:$B$509,MATCH(ROW()-1,$K$2:$K$501,0)),"")</f>
        <v/>
      </c>
    </row>
    <row r="377">
      <c r="E377">
        <f>IF('Job Catalog'!$C385="","",'Job Catalog'!$I385)</f>
        <v/>
      </c>
      <c r="F377">
        <f>IF('Job Catalog'!$C385="",0,IF(AND(OR('Job Matrix'!$C$4="All",'Job Catalog'!$D385='Job Matrix'!$C$4),OR('Job Matrix'!$C$5="All",'Job Catalog'!$F385='Job Matrix'!$C$5)),1,0))</f>
        <v/>
      </c>
      <c r="G377">
        <f>IF($F377=0,"",COUNTIFS($E$2:$E377,$E377,$F$2:$F377,1))</f>
        <v/>
      </c>
      <c r="H377">
        <f>IF($G377="","",$E377&amp;"#"&amp;$G377)</f>
        <v/>
      </c>
      <c r="I377">
        <f>IF('Job Catalog'!$C385="","",'Job Catalog'!$C385)</f>
        <v/>
      </c>
      <c r="K377">
        <f>IF('Job Catalog'!$C385="","",MAX($K$1:K376)+1)</f>
        <v/>
      </c>
      <c r="L377">
        <f>IFERROR(INDEX('Job Catalog'!$B$10:$B$509,MATCH(ROW()-1,$K$2:$K$501,0)),"")</f>
        <v/>
      </c>
    </row>
    <row r="378">
      <c r="E378">
        <f>IF('Job Catalog'!$C386="","",'Job Catalog'!$I386)</f>
        <v/>
      </c>
      <c r="F378">
        <f>IF('Job Catalog'!$C386="",0,IF(AND(OR('Job Matrix'!$C$4="All",'Job Catalog'!$D386='Job Matrix'!$C$4),OR('Job Matrix'!$C$5="All",'Job Catalog'!$F386='Job Matrix'!$C$5)),1,0))</f>
        <v/>
      </c>
      <c r="G378">
        <f>IF($F378=0,"",COUNTIFS($E$2:$E378,$E378,$F$2:$F378,1))</f>
        <v/>
      </c>
      <c r="H378">
        <f>IF($G378="","",$E378&amp;"#"&amp;$G378)</f>
        <v/>
      </c>
      <c r="I378">
        <f>IF('Job Catalog'!$C386="","",'Job Catalog'!$C386)</f>
        <v/>
      </c>
      <c r="K378">
        <f>IF('Job Catalog'!$C386="","",MAX($K$1:K377)+1)</f>
        <v/>
      </c>
      <c r="L378">
        <f>IFERROR(INDEX('Job Catalog'!$B$10:$B$509,MATCH(ROW()-1,$K$2:$K$501,0)),"")</f>
        <v/>
      </c>
    </row>
    <row r="379">
      <c r="E379">
        <f>IF('Job Catalog'!$C387="","",'Job Catalog'!$I387)</f>
        <v/>
      </c>
      <c r="F379">
        <f>IF('Job Catalog'!$C387="",0,IF(AND(OR('Job Matrix'!$C$4="All",'Job Catalog'!$D387='Job Matrix'!$C$4),OR('Job Matrix'!$C$5="All",'Job Catalog'!$F387='Job Matrix'!$C$5)),1,0))</f>
        <v/>
      </c>
      <c r="G379">
        <f>IF($F379=0,"",COUNTIFS($E$2:$E379,$E379,$F$2:$F379,1))</f>
        <v/>
      </c>
      <c r="H379">
        <f>IF($G379="","",$E379&amp;"#"&amp;$G379)</f>
        <v/>
      </c>
      <c r="I379">
        <f>IF('Job Catalog'!$C387="","",'Job Catalog'!$C387)</f>
        <v/>
      </c>
      <c r="K379">
        <f>IF('Job Catalog'!$C387="","",MAX($K$1:K378)+1)</f>
        <v/>
      </c>
      <c r="L379">
        <f>IFERROR(INDEX('Job Catalog'!$B$10:$B$509,MATCH(ROW()-1,$K$2:$K$501,0)),"")</f>
        <v/>
      </c>
    </row>
    <row r="380">
      <c r="E380">
        <f>IF('Job Catalog'!$C388="","",'Job Catalog'!$I388)</f>
        <v/>
      </c>
      <c r="F380">
        <f>IF('Job Catalog'!$C388="",0,IF(AND(OR('Job Matrix'!$C$4="All",'Job Catalog'!$D388='Job Matrix'!$C$4),OR('Job Matrix'!$C$5="All",'Job Catalog'!$F388='Job Matrix'!$C$5)),1,0))</f>
        <v/>
      </c>
      <c r="G380">
        <f>IF($F380=0,"",COUNTIFS($E$2:$E380,$E380,$F$2:$F380,1))</f>
        <v/>
      </c>
      <c r="H380">
        <f>IF($G380="","",$E380&amp;"#"&amp;$G380)</f>
        <v/>
      </c>
      <c r="I380">
        <f>IF('Job Catalog'!$C388="","",'Job Catalog'!$C388)</f>
        <v/>
      </c>
      <c r="K380">
        <f>IF('Job Catalog'!$C388="","",MAX($K$1:K379)+1)</f>
        <v/>
      </c>
      <c r="L380">
        <f>IFERROR(INDEX('Job Catalog'!$B$10:$B$509,MATCH(ROW()-1,$K$2:$K$501,0)),"")</f>
        <v/>
      </c>
    </row>
    <row r="381">
      <c r="E381">
        <f>IF('Job Catalog'!$C389="","",'Job Catalog'!$I389)</f>
        <v/>
      </c>
      <c r="F381">
        <f>IF('Job Catalog'!$C389="",0,IF(AND(OR('Job Matrix'!$C$4="All",'Job Catalog'!$D389='Job Matrix'!$C$4),OR('Job Matrix'!$C$5="All",'Job Catalog'!$F389='Job Matrix'!$C$5)),1,0))</f>
        <v/>
      </c>
      <c r="G381">
        <f>IF($F381=0,"",COUNTIFS($E$2:$E381,$E381,$F$2:$F381,1))</f>
        <v/>
      </c>
      <c r="H381">
        <f>IF($G381="","",$E381&amp;"#"&amp;$G381)</f>
        <v/>
      </c>
      <c r="I381">
        <f>IF('Job Catalog'!$C389="","",'Job Catalog'!$C389)</f>
        <v/>
      </c>
      <c r="K381">
        <f>IF('Job Catalog'!$C389="","",MAX($K$1:K380)+1)</f>
        <v/>
      </c>
      <c r="L381">
        <f>IFERROR(INDEX('Job Catalog'!$B$10:$B$509,MATCH(ROW()-1,$K$2:$K$501,0)),"")</f>
        <v/>
      </c>
    </row>
    <row r="382">
      <c r="E382">
        <f>IF('Job Catalog'!$C390="","",'Job Catalog'!$I390)</f>
        <v/>
      </c>
      <c r="F382">
        <f>IF('Job Catalog'!$C390="",0,IF(AND(OR('Job Matrix'!$C$4="All",'Job Catalog'!$D390='Job Matrix'!$C$4),OR('Job Matrix'!$C$5="All",'Job Catalog'!$F390='Job Matrix'!$C$5)),1,0))</f>
        <v/>
      </c>
      <c r="G382">
        <f>IF($F382=0,"",COUNTIFS($E$2:$E382,$E382,$F$2:$F382,1))</f>
        <v/>
      </c>
      <c r="H382">
        <f>IF($G382="","",$E382&amp;"#"&amp;$G382)</f>
        <v/>
      </c>
      <c r="I382">
        <f>IF('Job Catalog'!$C390="","",'Job Catalog'!$C390)</f>
        <v/>
      </c>
      <c r="K382">
        <f>IF('Job Catalog'!$C390="","",MAX($K$1:K381)+1)</f>
        <v/>
      </c>
      <c r="L382">
        <f>IFERROR(INDEX('Job Catalog'!$B$10:$B$509,MATCH(ROW()-1,$K$2:$K$501,0)),"")</f>
        <v/>
      </c>
    </row>
    <row r="383">
      <c r="E383">
        <f>IF('Job Catalog'!$C391="","",'Job Catalog'!$I391)</f>
        <v/>
      </c>
      <c r="F383">
        <f>IF('Job Catalog'!$C391="",0,IF(AND(OR('Job Matrix'!$C$4="All",'Job Catalog'!$D391='Job Matrix'!$C$4),OR('Job Matrix'!$C$5="All",'Job Catalog'!$F391='Job Matrix'!$C$5)),1,0))</f>
        <v/>
      </c>
      <c r="G383">
        <f>IF($F383=0,"",COUNTIFS($E$2:$E383,$E383,$F$2:$F383,1))</f>
        <v/>
      </c>
      <c r="H383">
        <f>IF($G383="","",$E383&amp;"#"&amp;$G383)</f>
        <v/>
      </c>
      <c r="I383">
        <f>IF('Job Catalog'!$C391="","",'Job Catalog'!$C391)</f>
        <v/>
      </c>
      <c r="K383">
        <f>IF('Job Catalog'!$C391="","",MAX($K$1:K382)+1)</f>
        <v/>
      </c>
      <c r="L383">
        <f>IFERROR(INDEX('Job Catalog'!$B$10:$B$509,MATCH(ROW()-1,$K$2:$K$501,0)),"")</f>
        <v/>
      </c>
    </row>
    <row r="384">
      <c r="E384">
        <f>IF('Job Catalog'!$C392="","",'Job Catalog'!$I392)</f>
        <v/>
      </c>
      <c r="F384">
        <f>IF('Job Catalog'!$C392="",0,IF(AND(OR('Job Matrix'!$C$4="All",'Job Catalog'!$D392='Job Matrix'!$C$4),OR('Job Matrix'!$C$5="All",'Job Catalog'!$F392='Job Matrix'!$C$5)),1,0))</f>
        <v/>
      </c>
      <c r="G384">
        <f>IF($F384=0,"",COUNTIFS($E$2:$E384,$E384,$F$2:$F384,1))</f>
        <v/>
      </c>
      <c r="H384">
        <f>IF($G384="","",$E384&amp;"#"&amp;$G384)</f>
        <v/>
      </c>
      <c r="I384">
        <f>IF('Job Catalog'!$C392="","",'Job Catalog'!$C392)</f>
        <v/>
      </c>
      <c r="K384">
        <f>IF('Job Catalog'!$C392="","",MAX($K$1:K383)+1)</f>
        <v/>
      </c>
      <c r="L384">
        <f>IFERROR(INDEX('Job Catalog'!$B$10:$B$509,MATCH(ROW()-1,$K$2:$K$501,0)),"")</f>
        <v/>
      </c>
    </row>
    <row r="385">
      <c r="E385">
        <f>IF('Job Catalog'!$C393="","",'Job Catalog'!$I393)</f>
        <v/>
      </c>
      <c r="F385">
        <f>IF('Job Catalog'!$C393="",0,IF(AND(OR('Job Matrix'!$C$4="All",'Job Catalog'!$D393='Job Matrix'!$C$4),OR('Job Matrix'!$C$5="All",'Job Catalog'!$F393='Job Matrix'!$C$5)),1,0))</f>
        <v/>
      </c>
      <c r="G385">
        <f>IF($F385=0,"",COUNTIFS($E$2:$E385,$E385,$F$2:$F385,1))</f>
        <v/>
      </c>
      <c r="H385">
        <f>IF($G385="","",$E385&amp;"#"&amp;$G385)</f>
        <v/>
      </c>
      <c r="I385">
        <f>IF('Job Catalog'!$C393="","",'Job Catalog'!$C393)</f>
        <v/>
      </c>
      <c r="K385">
        <f>IF('Job Catalog'!$C393="","",MAX($K$1:K384)+1)</f>
        <v/>
      </c>
      <c r="L385">
        <f>IFERROR(INDEX('Job Catalog'!$B$10:$B$509,MATCH(ROW()-1,$K$2:$K$501,0)),"")</f>
        <v/>
      </c>
    </row>
    <row r="386">
      <c r="E386">
        <f>IF('Job Catalog'!$C394="","",'Job Catalog'!$I394)</f>
        <v/>
      </c>
      <c r="F386">
        <f>IF('Job Catalog'!$C394="",0,IF(AND(OR('Job Matrix'!$C$4="All",'Job Catalog'!$D394='Job Matrix'!$C$4),OR('Job Matrix'!$C$5="All",'Job Catalog'!$F394='Job Matrix'!$C$5)),1,0))</f>
        <v/>
      </c>
      <c r="G386">
        <f>IF($F386=0,"",COUNTIFS($E$2:$E386,$E386,$F$2:$F386,1))</f>
        <v/>
      </c>
      <c r="H386">
        <f>IF($G386="","",$E386&amp;"#"&amp;$G386)</f>
        <v/>
      </c>
      <c r="I386">
        <f>IF('Job Catalog'!$C394="","",'Job Catalog'!$C394)</f>
        <v/>
      </c>
      <c r="K386">
        <f>IF('Job Catalog'!$C394="","",MAX($K$1:K385)+1)</f>
        <v/>
      </c>
      <c r="L386">
        <f>IFERROR(INDEX('Job Catalog'!$B$10:$B$509,MATCH(ROW()-1,$K$2:$K$501,0)),"")</f>
        <v/>
      </c>
    </row>
    <row r="387">
      <c r="E387">
        <f>IF('Job Catalog'!$C395="","",'Job Catalog'!$I395)</f>
        <v/>
      </c>
      <c r="F387">
        <f>IF('Job Catalog'!$C395="",0,IF(AND(OR('Job Matrix'!$C$4="All",'Job Catalog'!$D395='Job Matrix'!$C$4),OR('Job Matrix'!$C$5="All",'Job Catalog'!$F395='Job Matrix'!$C$5)),1,0))</f>
        <v/>
      </c>
      <c r="G387">
        <f>IF($F387=0,"",COUNTIFS($E$2:$E387,$E387,$F$2:$F387,1))</f>
        <v/>
      </c>
      <c r="H387">
        <f>IF($G387="","",$E387&amp;"#"&amp;$G387)</f>
        <v/>
      </c>
      <c r="I387">
        <f>IF('Job Catalog'!$C395="","",'Job Catalog'!$C395)</f>
        <v/>
      </c>
      <c r="K387">
        <f>IF('Job Catalog'!$C395="","",MAX($K$1:K386)+1)</f>
        <v/>
      </c>
      <c r="L387">
        <f>IFERROR(INDEX('Job Catalog'!$B$10:$B$509,MATCH(ROW()-1,$K$2:$K$501,0)),"")</f>
        <v/>
      </c>
    </row>
    <row r="388">
      <c r="E388">
        <f>IF('Job Catalog'!$C396="","",'Job Catalog'!$I396)</f>
        <v/>
      </c>
      <c r="F388">
        <f>IF('Job Catalog'!$C396="",0,IF(AND(OR('Job Matrix'!$C$4="All",'Job Catalog'!$D396='Job Matrix'!$C$4),OR('Job Matrix'!$C$5="All",'Job Catalog'!$F396='Job Matrix'!$C$5)),1,0))</f>
        <v/>
      </c>
      <c r="G388">
        <f>IF($F388=0,"",COUNTIFS($E$2:$E388,$E388,$F$2:$F388,1))</f>
        <v/>
      </c>
      <c r="H388">
        <f>IF($G388="","",$E388&amp;"#"&amp;$G388)</f>
        <v/>
      </c>
      <c r="I388">
        <f>IF('Job Catalog'!$C396="","",'Job Catalog'!$C396)</f>
        <v/>
      </c>
      <c r="K388">
        <f>IF('Job Catalog'!$C396="","",MAX($K$1:K387)+1)</f>
        <v/>
      </c>
      <c r="L388">
        <f>IFERROR(INDEX('Job Catalog'!$B$10:$B$509,MATCH(ROW()-1,$K$2:$K$501,0)),"")</f>
        <v/>
      </c>
    </row>
    <row r="389">
      <c r="E389">
        <f>IF('Job Catalog'!$C397="","",'Job Catalog'!$I397)</f>
        <v/>
      </c>
      <c r="F389">
        <f>IF('Job Catalog'!$C397="",0,IF(AND(OR('Job Matrix'!$C$4="All",'Job Catalog'!$D397='Job Matrix'!$C$4),OR('Job Matrix'!$C$5="All",'Job Catalog'!$F397='Job Matrix'!$C$5)),1,0))</f>
        <v/>
      </c>
      <c r="G389">
        <f>IF($F389=0,"",COUNTIFS($E$2:$E389,$E389,$F$2:$F389,1))</f>
        <v/>
      </c>
      <c r="H389">
        <f>IF($G389="","",$E389&amp;"#"&amp;$G389)</f>
        <v/>
      </c>
      <c r="I389">
        <f>IF('Job Catalog'!$C397="","",'Job Catalog'!$C397)</f>
        <v/>
      </c>
      <c r="K389">
        <f>IF('Job Catalog'!$C397="","",MAX($K$1:K388)+1)</f>
        <v/>
      </c>
      <c r="L389">
        <f>IFERROR(INDEX('Job Catalog'!$B$10:$B$509,MATCH(ROW()-1,$K$2:$K$501,0)),"")</f>
        <v/>
      </c>
    </row>
    <row r="390">
      <c r="E390">
        <f>IF('Job Catalog'!$C398="","",'Job Catalog'!$I398)</f>
        <v/>
      </c>
      <c r="F390">
        <f>IF('Job Catalog'!$C398="",0,IF(AND(OR('Job Matrix'!$C$4="All",'Job Catalog'!$D398='Job Matrix'!$C$4),OR('Job Matrix'!$C$5="All",'Job Catalog'!$F398='Job Matrix'!$C$5)),1,0))</f>
        <v/>
      </c>
      <c r="G390">
        <f>IF($F390=0,"",COUNTIFS($E$2:$E390,$E390,$F$2:$F390,1))</f>
        <v/>
      </c>
      <c r="H390">
        <f>IF($G390="","",$E390&amp;"#"&amp;$G390)</f>
        <v/>
      </c>
      <c r="I390">
        <f>IF('Job Catalog'!$C398="","",'Job Catalog'!$C398)</f>
        <v/>
      </c>
      <c r="K390">
        <f>IF('Job Catalog'!$C398="","",MAX($K$1:K389)+1)</f>
        <v/>
      </c>
      <c r="L390">
        <f>IFERROR(INDEX('Job Catalog'!$B$10:$B$509,MATCH(ROW()-1,$K$2:$K$501,0)),"")</f>
        <v/>
      </c>
    </row>
    <row r="391">
      <c r="E391">
        <f>IF('Job Catalog'!$C399="","",'Job Catalog'!$I399)</f>
        <v/>
      </c>
      <c r="F391">
        <f>IF('Job Catalog'!$C399="",0,IF(AND(OR('Job Matrix'!$C$4="All",'Job Catalog'!$D399='Job Matrix'!$C$4),OR('Job Matrix'!$C$5="All",'Job Catalog'!$F399='Job Matrix'!$C$5)),1,0))</f>
        <v/>
      </c>
      <c r="G391">
        <f>IF($F391=0,"",COUNTIFS($E$2:$E391,$E391,$F$2:$F391,1))</f>
        <v/>
      </c>
      <c r="H391">
        <f>IF($G391="","",$E391&amp;"#"&amp;$G391)</f>
        <v/>
      </c>
      <c r="I391">
        <f>IF('Job Catalog'!$C399="","",'Job Catalog'!$C399)</f>
        <v/>
      </c>
      <c r="K391">
        <f>IF('Job Catalog'!$C399="","",MAX($K$1:K390)+1)</f>
        <v/>
      </c>
      <c r="L391">
        <f>IFERROR(INDEX('Job Catalog'!$B$10:$B$509,MATCH(ROW()-1,$K$2:$K$501,0)),"")</f>
        <v/>
      </c>
    </row>
    <row r="392">
      <c r="E392">
        <f>IF('Job Catalog'!$C400="","",'Job Catalog'!$I400)</f>
        <v/>
      </c>
      <c r="F392">
        <f>IF('Job Catalog'!$C400="",0,IF(AND(OR('Job Matrix'!$C$4="All",'Job Catalog'!$D400='Job Matrix'!$C$4),OR('Job Matrix'!$C$5="All",'Job Catalog'!$F400='Job Matrix'!$C$5)),1,0))</f>
        <v/>
      </c>
      <c r="G392">
        <f>IF($F392=0,"",COUNTIFS($E$2:$E392,$E392,$F$2:$F392,1))</f>
        <v/>
      </c>
      <c r="H392">
        <f>IF($G392="","",$E392&amp;"#"&amp;$G392)</f>
        <v/>
      </c>
      <c r="I392">
        <f>IF('Job Catalog'!$C400="","",'Job Catalog'!$C400)</f>
        <v/>
      </c>
      <c r="K392">
        <f>IF('Job Catalog'!$C400="","",MAX($K$1:K391)+1)</f>
        <v/>
      </c>
      <c r="L392">
        <f>IFERROR(INDEX('Job Catalog'!$B$10:$B$509,MATCH(ROW()-1,$K$2:$K$501,0)),"")</f>
        <v/>
      </c>
    </row>
    <row r="393">
      <c r="E393">
        <f>IF('Job Catalog'!$C401="","",'Job Catalog'!$I401)</f>
        <v/>
      </c>
      <c r="F393">
        <f>IF('Job Catalog'!$C401="",0,IF(AND(OR('Job Matrix'!$C$4="All",'Job Catalog'!$D401='Job Matrix'!$C$4),OR('Job Matrix'!$C$5="All",'Job Catalog'!$F401='Job Matrix'!$C$5)),1,0))</f>
        <v/>
      </c>
      <c r="G393">
        <f>IF($F393=0,"",COUNTIFS($E$2:$E393,$E393,$F$2:$F393,1))</f>
        <v/>
      </c>
      <c r="H393">
        <f>IF($G393="","",$E393&amp;"#"&amp;$G393)</f>
        <v/>
      </c>
      <c r="I393">
        <f>IF('Job Catalog'!$C401="","",'Job Catalog'!$C401)</f>
        <v/>
      </c>
      <c r="K393">
        <f>IF('Job Catalog'!$C401="","",MAX($K$1:K392)+1)</f>
        <v/>
      </c>
      <c r="L393">
        <f>IFERROR(INDEX('Job Catalog'!$B$10:$B$509,MATCH(ROW()-1,$K$2:$K$501,0)),"")</f>
        <v/>
      </c>
    </row>
    <row r="394">
      <c r="E394">
        <f>IF('Job Catalog'!$C402="","",'Job Catalog'!$I402)</f>
        <v/>
      </c>
      <c r="F394">
        <f>IF('Job Catalog'!$C402="",0,IF(AND(OR('Job Matrix'!$C$4="All",'Job Catalog'!$D402='Job Matrix'!$C$4),OR('Job Matrix'!$C$5="All",'Job Catalog'!$F402='Job Matrix'!$C$5)),1,0))</f>
        <v/>
      </c>
      <c r="G394">
        <f>IF($F394=0,"",COUNTIFS($E$2:$E394,$E394,$F$2:$F394,1))</f>
        <v/>
      </c>
      <c r="H394">
        <f>IF($G394="","",$E394&amp;"#"&amp;$G394)</f>
        <v/>
      </c>
      <c r="I394">
        <f>IF('Job Catalog'!$C402="","",'Job Catalog'!$C402)</f>
        <v/>
      </c>
      <c r="K394">
        <f>IF('Job Catalog'!$C402="","",MAX($K$1:K393)+1)</f>
        <v/>
      </c>
      <c r="L394">
        <f>IFERROR(INDEX('Job Catalog'!$B$10:$B$509,MATCH(ROW()-1,$K$2:$K$501,0)),"")</f>
        <v/>
      </c>
    </row>
    <row r="395">
      <c r="E395">
        <f>IF('Job Catalog'!$C403="","",'Job Catalog'!$I403)</f>
        <v/>
      </c>
      <c r="F395">
        <f>IF('Job Catalog'!$C403="",0,IF(AND(OR('Job Matrix'!$C$4="All",'Job Catalog'!$D403='Job Matrix'!$C$4),OR('Job Matrix'!$C$5="All",'Job Catalog'!$F403='Job Matrix'!$C$5)),1,0))</f>
        <v/>
      </c>
      <c r="G395">
        <f>IF($F395=0,"",COUNTIFS($E$2:$E395,$E395,$F$2:$F395,1))</f>
        <v/>
      </c>
      <c r="H395">
        <f>IF($G395="","",$E395&amp;"#"&amp;$G395)</f>
        <v/>
      </c>
      <c r="I395">
        <f>IF('Job Catalog'!$C403="","",'Job Catalog'!$C403)</f>
        <v/>
      </c>
      <c r="K395">
        <f>IF('Job Catalog'!$C403="","",MAX($K$1:K394)+1)</f>
        <v/>
      </c>
      <c r="L395">
        <f>IFERROR(INDEX('Job Catalog'!$B$10:$B$509,MATCH(ROW()-1,$K$2:$K$501,0)),"")</f>
        <v/>
      </c>
    </row>
    <row r="396">
      <c r="E396">
        <f>IF('Job Catalog'!$C404="","",'Job Catalog'!$I404)</f>
        <v/>
      </c>
      <c r="F396">
        <f>IF('Job Catalog'!$C404="",0,IF(AND(OR('Job Matrix'!$C$4="All",'Job Catalog'!$D404='Job Matrix'!$C$4),OR('Job Matrix'!$C$5="All",'Job Catalog'!$F404='Job Matrix'!$C$5)),1,0))</f>
        <v/>
      </c>
      <c r="G396">
        <f>IF($F396=0,"",COUNTIFS($E$2:$E396,$E396,$F$2:$F396,1))</f>
        <v/>
      </c>
      <c r="H396">
        <f>IF($G396="","",$E396&amp;"#"&amp;$G396)</f>
        <v/>
      </c>
      <c r="I396">
        <f>IF('Job Catalog'!$C404="","",'Job Catalog'!$C404)</f>
        <v/>
      </c>
      <c r="K396">
        <f>IF('Job Catalog'!$C404="","",MAX($K$1:K395)+1)</f>
        <v/>
      </c>
      <c r="L396">
        <f>IFERROR(INDEX('Job Catalog'!$B$10:$B$509,MATCH(ROW()-1,$K$2:$K$501,0)),"")</f>
        <v/>
      </c>
    </row>
    <row r="397">
      <c r="E397">
        <f>IF('Job Catalog'!$C405="","",'Job Catalog'!$I405)</f>
        <v/>
      </c>
      <c r="F397">
        <f>IF('Job Catalog'!$C405="",0,IF(AND(OR('Job Matrix'!$C$4="All",'Job Catalog'!$D405='Job Matrix'!$C$4),OR('Job Matrix'!$C$5="All",'Job Catalog'!$F405='Job Matrix'!$C$5)),1,0))</f>
        <v/>
      </c>
      <c r="G397">
        <f>IF($F397=0,"",COUNTIFS($E$2:$E397,$E397,$F$2:$F397,1))</f>
        <v/>
      </c>
      <c r="H397">
        <f>IF($G397="","",$E397&amp;"#"&amp;$G397)</f>
        <v/>
      </c>
      <c r="I397">
        <f>IF('Job Catalog'!$C405="","",'Job Catalog'!$C405)</f>
        <v/>
      </c>
      <c r="K397">
        <f>IF('Job Catalog'!$C405="","",MAX($K$1:K396)+1)</f>
        <v/>
      </c>
      <c r="L397">
        <f>IFERROR(INDEX('Job Catalog'!$B$10:$B$509,MATCH(ROW()-1,$K$2:$K$501,0)),"")</f>
        <v/>
      </c>
    </row>
    <row r="398">
      <c r="E398">
        <f>IF('Job Catalog'!$C406="","",'Job Catalog'!$I406)</f>
        <v/>
      </c>
      <c r="F398">
        <f>IF('Job Catalog'!$C406="",0,IF(AND(OR('Job Matrix'!$C$4="All",'Job Catalog'!$D406='Job Matrix'!$C$4),OR('Job Matrix'!$C$5="All",'Job Catalog'!$F406='Job Matrix'!$C$5)),1,0))</f>
        <v/>
      </c>
      <c r="G398">
        <f>IF($F398=0,"",COUNTIFS($E$2:$E398,$E398,$F$2:$F398,1))</f>
        <v/>
      </c>
      <c r="H398">
        <f>IF($G398="","",$E398&amp;"#"&amp;$G398)</f>
        <v/>
      </c>
      <c r="I398">
        <f>IF('Job Catalog'!$C406="","",'Job Catalog'!$C406)</f>
        <v/>
      </c>
      <c r="K398">
        <f>IF('Job Catalog'!$C406="","",MAX($K$1:K397)+1)</f>
        <v/>
      </c>
      <c r="L398">
        <f>IFERROR(INDEX('Job Catalog'!$B$10:$B$509,MATCH(ROW()-1,$K$2:$K$501,0)),"")</f>
        <v/>
      </c>
    </row>
    <row r="399">
      <c r="E399">
        <f>IF('Job Catalog'!$C407="","",'Job Catalog'!$I407)</f>
        <v/>
      </c>
      <c r="F399">
        <f>IF('Job Catalog'!$C407="",0,IF(AND(OR('Job Matrix'!$C$4="All",'Job Catalog'!$D407='Job Matrix'!$C$4),OR('Job Matrix'!$C$5="All",'Job Catalog'!$F407='Job Matrix'!$C$5)),1,0))</f>
        <v/>
      </c>
      <c r="G399">
        <f>IF($F399=0,"",COUNTIFS($E$2:$E399,$E399,$F$2:$F399,1))</f>
        <v/>
      </c>
      <c r="H399">
        <f>IF($G399="","",$E399&amp;"#"&amp;$G399)</f>
        <v/>
      </c>
      <c r="I399">
        <f>IF('Job Catalog'!$C407="","",'Job Catalog'!$C407)</f>
        <v/>
      </c>
      <c r="K399">
        <f>IF('Job Catalog'!$C407="","",MAX($K$1:K398)+1)</f>
        <v/>
      </c>
      <c r="L399">
        <f>IFERROR(INDEX('Job Catalog'!$B$10:$B$509,MATCH(ROW()-1,$K$2:$K$501,0)),"")</f>
        <v/>
      </c>
    </row>
    <row r="400">
      <c r="E400">
        <f>IF('Job Catalog'!$C408="","",'Job Catalog'!$I408)</f>
        <v/>
      </c>
      <c r="F400">
        <f>IF('Job Catalog'!$C408="",0,IF(AND(OR('Job Matrix'!$C$4="All",'Job Catalog'!$D408='Job Matrix'!$C$4),OR('Job Matrix'!$C$5="All",'Job Catalog'!$F408='Job Matrix'!$C$5)),1,0))</f>
        <v/>
      </c>
      <c r="G400">
        <f>IF($F400=0,"",COUNTIFS($E$2:$E400,$E400,$F$2:$F400,1))</f>
        <v/>
      </c>
      <c r="H400">
        <f>IF($G400="","",$E400&amp;"#"&amp;$G400)</f>
        <v/>
      </c>
      <c r="I400">
        <f>IF('Job Catalog'!$C408="","",'Job Catalog'!$C408)</f>
        <v/>
      </c>
      <c r="K400">
        <f>IF('Job Catalog'!$C408="","",MAX($K$1:K399)+1)</f>
        <v/>
      </c>
      <c r="L400">
        <f>IFERROR(INDEX('Job Catalog'!$B$10:$B$509,MATCH(ROW()-1,$K$2:$K$501,0)),"")</f>
        <v/>
      </c>
    </row>
    <row r="401">
      <c r="E401">
        <f>IF('Job Catalog'!$C409="","",'Job Catalog'!$I409)</f>
        <v/>
      </c>
      <c r="F401">
        <f>IF('Job Catalog'!$C409="",0,IF(AND(OR('Job Matrix'!$C$4="All",'Job Catalog'!$D409='Job Matrix'!$C$4),OR('Job Matrix'!$C$5="All",'Job Catalog'!$F409='Job Matrix'!$C$5)),1,0))</f>
        <v/>
      </c>
      <c r="G401">
        <f>IF($F401=0,"",COUNTIFS($E$2:$E401,$E401,$F$2:$F401,1))</f>
        <v/>
      </c>
      <c r="H401">
        <f>IF($G401="","",$E401&amp;"#"&amp;$G401)</f>
        <v/>
      </c>
      <c r="I401">
        <f>IF('Job Catalog'!$C409="","",'Job Catalog'!$C409)</f>
        <v/>
      </c>
      <c r="K401">
        <f>IF('Job Catalog'!$C409="","",MAX($K$1:K400)+1)</f>
        <v/>
      </c>
      <c r="L401">
        <f>IFERROR(INDEX('Job Catalog'!$B$10:$B$509,MATCH(ROW()-1,$K$2:$K$501,0)),"")</f>
        <v/>
      </c>
    </row>
    <row r="402">
      <c r="E402">
        <f>IF('Job Catalog'!$C410="","",'Job Catalog'!$I410)</f>
        <v/>
      </c>
      <c r="F402">
        <f>IF('Job Catalog'!$C410="",0,IF(AND(OR('Job Matrix'!$C$4="All",'Job Catalog'!$D410='Job Matrix'!$C$4),OR('Job Matrix'!$C$5="All",'Job Catalog'!$F410='Job Matrix'!$C$5)),1,0))</f>
        <v/>
      </c>
      <c r="G402">
        <f>IF($F402=0,"",COUNTIFS($E$2:$E402,$E402,$F$2:$F402,1))</f>
        <v/>
      </c>
      <c r="H402">
        <f>IF($G402="","",$E402&amp;"#"&amp;$G402)</f>
        <v/>
      </c>
      <c r="I402">
        <f>IF('Job Catalog'!$C410="","",'Job Catalog'!$C410)</f>
        <v/>
      </c>
      <c r="K402">
        <f>IF('Job Catalog'!$C410="","",MAX($K$1:K401)+1)</f>
        <v/>
      </c>
      <c r="L402">
        <f>IFERROR(INDEX('Job Catalog'!$B$10:$B$509,MATCH(ROW()-1,$K$2:$K$501,0)),"")</f>
        <v/>
      </c>
    </row>
    <row r="403">
      <c r="E403">
        <f>IF('Job Catalog'!$C411="","",'Job Catalog'!$I411)</f>
        <v/>
      </c>
      <c r="F403">
        <f>IF('Job Catalog'!$C411="",0,IF(AND(OR('Job Matrix'!$C$4="All",'Job Catalog'!$D411='Job Matrix'!$C$4),OR('Job Matrix'!$C$5="All",'Job Catalog'!$F411='Job Matrix'!$C$5)),1,0))</f>
        <v/>
      </c>
      <c r="G403">
        <f>IF($F403=0,"",COUNTIFS($E$2:$E403,$E403,$F$2:$F403,1))</f>
        <v/>
      </c>
      <c r="H403">
        <f>IF($G403="","",$E403&amp;"#"&amp;$G403)</f>
        <v/>
      </c>
      <c r="I403">
        <f>IF('Job Catalog'!$C411="","",'Job Catalog'!$C411)</f>
        <v/>
      </c>
      <c r="K403">
        <f>IF('Job Catalog'!$C411="","",MAX($K$1:K402)+1)</f>
        <v/>
      </c>
      <c r="L403">
        <f>IFERROR(INDEX('Job Catalog'!$B$10:$B$509,MATCH(ROW()-1,$K$2:$K$501,0)),"")</f>
        <v/>
      </c>
    </row>
    <row r="404">
      <c r="E404">
        <f>IF('Job Catalog'!$C412="","",'Job Catalog'!$I412)</f>
        <v/>
      </c>
      <c r="F404">
        <f>IF('Job Catalog'!$C412="",0,IF(AND(OR('Job Matrix'!$C$4="All",'Job Catalog'!$D412='Job Matrix'!$C$4),OR('Job Matrix'!$C$5="All",'Job Catalog'!$F412='Job Matrix'!$C$5)),1,0))</f>
        <v/>
      </c>
      <c r="G404">
        <f>IF($F404=0,"",COUNTIFS($E$2:$E404,$E404,$F$2:$F404,1))</f>
        <v/>
      </c>
      <c r="H404">
        <f>IF($G404="","",$E404&amp;"#"&amp;$G404)</f>
        <v/>
      </c>
      <c r="I404">
        <f>IF('Job Catalog'!$C412="","",'Job Catalog'!$C412)</f>
        <v/>
      </c>
      <c r="K404">
        <f>IF('Job Catalog'!$C412="","",MAX($K$1:K403)+1)</f>
        <v/>
      </c>
      <c r="L404">
        <f>IFERROR(INDEX('Job Catalog'!$B$10:$B$509,MATCH(ROW()-1,$K$2:$K$501,0)),"")</f>
        <v/>
      </c>
    </row>
    <row r="405">
      <c r="E405">
        <f>IF('Job Catalog'!$C413="","",'Job Catalog'!$I413)</f>
        <v/>
      </c>
      <c r="F405">
        <f>IF('Job Catalog'!$C413="",0,IF(AND(OR('Job Matrix'!$C$4="All",'Job Catalog'!$D413='Job Matrix'!$C$4),OR('Job Matrix'!$C$5="All",'Job Catalog'!$F413='Job Matrix'!$C$5)),1,0))</f>
        <v/>
      </c>
      <c r="G405">
        <f>IF($F405=0,"",COUNTIFS($E$2:$E405,$E405,$F$2:$F405,1))</f>
        <v/>
      </c>
      <c r="H405">
        <f>IF($G405="","",$E405&amp;"#"&amp;$G405)</f>
        <v/>
      </c>
      <c r="I405">
        <f>IF('Job Catalog'!$C413="","",'Job Catalog'!$C413)</f>
        <v/>
      </c>
      <c r="K405">
        <f>IF('Job Catalog'!$C413="","",MAX($K$1:K404)+1)</f>
        <v/>
      </c>
      <c r="L405">
        <f>IFERROR(INDEX('Job Catalog'!$B$10:$B$509,MATCH(ROW()-1,$K$2:$K$501,0)),"")</f>
        <v/>
      </c>
    </row>
    <row r="406">
      <c r="E406">
        <f>IF('Job Catalog'!$C414="","",'Job Catalog'!$I414)</f>
        <v/>
      </c>
      <c r="F406">
        <f>IF('Job Catalog'!$C414="",0,IF(AND(OR('Job Matrix'!$C$4="All",'Job Catalog'!$D414='Job Matrix'!$C$4),OR('Job Matrix'!$C$5="All",'Job Catalog'!$F414='Job Matrix'!$C$5)),1,0))</f>
        <v/>
      </c>
      <c r="G406">
        <f>IF($F406=0,"",COUNTIFS($E$2:$E406,$E406,$F$2:$F406,1))</f>
        <v/>
      </c>
      <c r="H406">
        <f>IF($G406="","",$E406&amp;"#"&amp;$G406)</f>
        <v/>
      </c>
      <c r="I406">
        <f>IF('Job Catalog'!$C414="","",'Job Catalog'!$C414)</f>
        <v/>
      </c>
      <c r="K406">
        <f>IF('Job Catalog'!$C414="","",MAX($K$1:K405)+1)</f>
        <v/>
      </c>
      <c r="L406">
        <f>IFERROR(INDEX('Job Catalog'!$B$10:$B$509,MATCH(ROW()-1,$K$2:$K$501,0)),"")</f>
        <v/>
      </c>
    </row>
    <row r="407">
      <c r="E407">
        <f>IF('Job Catalog'!$C415="","",'Job Catalog'!$I415)</f>
        <v/>
      </c>
      <c r="F407">
        <f>IF('Job Catalog'!$C415="",0,IF(AND(OR('Job Matrix'!$C$4="All",'Job Catalog'!$D415='Job Matrix'!$C$4),OR('Job Matrix'!$C$5="All",'Job Catalog'!$F415='Job Matrix'!$C$5)),1,0))</f>
        <v/>
      </c>
      <c r="G407">
        <f>IF($F407=0,"",COUNTIFS($E$2:$E407,$E407,$F$2:$F407,1))</f>
        <v/>
      </c>
      <c r="H407">
        <f>IF($G407="","",$E407&amp;"#"&amp;$G407)</f>
        <v/>
      </c>
      <c r="I407">
        <f>IF('Job Catalog'!$C415="","",'Job Catalog'!$C415)</f>
        <v/>
      </c>
      <c r="K407">
        <f>IF('Job Catalog'!$C415="","",MAX($K$1:K406)+1)</f>
        <v/>
      </c>
      <c r="L407">
        <f>IFERROR(INDEX('Job Catalog'!$B$10:$B$509,MATCH(ROW()-1,$K$2:$K$501,0)),"")</f>
        <v/>
      </c>
    </row>
    <row r="408">
      <c r="E408">
        <f>IF('Job Catalog'!$C416="","",'Job Catalog'!$I416)</f>
        <v/>
      </c>
      <c r="F408">
        <f>IF('Job Catalog'!$C416="",0,IF(AND(OR('Job Matrix'!$C$4="All",'Job Catalog'!$D416='Job Matrix'!$C$4),OR('Job Matrix'!$C$5="All",'Job Catalog'!$F416='Job Matrix'!$C$5)),1,0))</f>
        <v/>
      </c>
      <c r="G408">
        <f>IF($F408=0,"",COUNTIFS($E$2:$E408,$E408,$F$2:$F408,1))</f>
        <v/>
      </c>
      <c r="H408">
        <f>IF($G408="","",$E408&amp;"#"&amp;$G408)</f>
        <v/>
      </c>
      <c r="I408">
        <f>IF('Job Catalog'!$C416="","",'Job Catalog'!$C416)</f>
        <v/>
      </c>
      <c r="K408">
        <f>IF('Job Catalog'!$C416="","",MAX($K$1:K407)+1)</f>
        <v/>
      </c>
      <c r="L408">
        <f>IFERROR(INDEX('Job Catalog'!$B$10:$B$509,MATCH(ROW()-1,$K$2:$K$501,0)),"")</f>
        <v/>
      </c>
    </row>
    <row r="409">
      <c r="E409">
        <f>IF('Job Catalog'!$C417="","",'Job Catalog'!$I417)</f>
        <v/>
      </c>
      <c r="F409">
        <f>IF('Job Catalog'!$C417="",0,IF(AND(OR('Job Matrix'!$C$4="All",'Job Catalog'!$D417='Job Matrix'!$C$4),OR('Job Matrix'!$C$5="All",'Job Catalog'!$F417='Job Matrix'!$C$5)),1,0))</f>
        <v/>
      </c>
      <c r="G409">
        <f>IF($F409=0,"",COUNTIFS($E$2:$E409,$E409,$F$2:$F409,1))</f>
        <v/>
      </c>
      <c r="H409">
        <f>IF($G409="","",$E409&amp;"#"&amp;$G409)</f>
        <v/>
      </c>
      <c r="I409">
        <f>IF('Job Catalog'!$C417="","",'Job Catalog'!$C417)</f>
        <v/>
      </c>
      <c r="K409">
        <f>IF('Job Catalog'!$C417="","",MAX($K$1:K408)+1)</f>
        <v/>
      </c>
      <c r="L409">
        <f>IFERROR(INDEX('Job Catalog'!$B$10:$B$509,MATCH(ROW()-1,$K$2:$K$501,0)),"")</f>
        <v/>
      </c>
    </row>
    <row r="410">
      <c r="E410">
        <f>IF('Job Catalog'!$C418="","",'Job Catalog'!$I418)</f>
        <v/>
      </c>
      <c r="F410">
        <f>IF('Job Catalog'!$C418="",0,IF(AND(OR('Job Matrix'!$C$4="All",'Job Catalog'!$D418='Job Matrix'!$C$4),OR('Job Matrix'!$C$5="All",'Job Catalog'!$F418='Job Matrix'!$C$5)),1,0))</f>
        <v/>
      </c>
      <c r="G410">
        <f>IF($F410=0,"",COUNTIFS($E$2:$E410,$E410,$F$2:$F410,1))</f>
        <v/>
      </c>
      <c r="H410">
        <f>IF($G410="","",$E410&amp;"#"&amp;$G410)</f>
        <v/>
      </c>
      <c r="I410">
        <f>IF('Job Catalog'!$C418="","",'Job Catalog'!$C418)</f>
        <v/>
      </c>
      <c r="K410">
        <f>IF('Job Catalog'!$C418="","",MAX($K$1:K409)+1)</f>
        <v/>
      </c>
      <c r="L410">
        <f>IFERROR(INDEX('Job Catalog'!$B$10:$B$509,MATCH(ROW()-1,$K$2:$K$501,0)),"")</f>
        <v/>
      </c>
    </row>
    <row r="411">
      <c r="E411">
        <f>IF('Job Catalog'!$C419="","",'Job Catalog'!$I419)</f>
        <v/>
      </c>
      <c r="F411">
        <f>IF('Job Catalog'!$C419="",0,IF(AND(OR('Job Matrix'!$C$4="All",'Job Catalog'!$D419='Job Matrix'!$C$4),OR('Job Matrix'!$C$5="All",'Job Catalog'!$F419='Job Matrix'!$C$5)),1,0))</f>
        <v/>
      </c>
      <c r="G411">
        <f>IF($F411=0,"",COUNTIFS($E$2:$E411,$E411,$F$2:$F411,1))</f>
        <v/>
      </c>
      <c r="H411">
        <f>IF($G411="","",$E411&amp;"#"&amp;$G411)</f>
        <v/>
      </c>
      <c r="I411">
        <f>IF('Job Catalog'!$C419="","",'Job Catalog'!$C419)</f>
        <v/>
      </c>
      <c r="K411">
        <f>IF('Job Catalog'!$C419="","",MAX($K$1:K410)+1)</f>
        <v/>
      </c>
      <c r="L411">
        <f>IFERROR(INDEX('Job Catalog'!$B$10:$B$509,MATCH(ROW()-1,$K$2:$K$501,0)),"")</f>
        <v/>
      </c>
    </row>
    <row r="412">
      <c r="E412">
        <f>IF('Job Catalog'!$C420="","",'Job Catalog'!$I420)</f>
        <v/>
      </c>
      <c r="F412">
        <f>IF('Job Catalog'!$C420="",0,IF(AND(OR('Job Matrix'!$C$4="All",'Job Catalog'!$D420='Job Matrix'!$C$4),OR('Job Matrix'!$C$5="All",'Job Catalog'!$F420='Job Matrix'!$C$5)),1,0))</f>
        <v/>
      </c>
      <c r="G412">
        <f>IF($F412=0,"",COUNTIFS($E$2:$E412,$E412,$F$2:$F412,1))</f>
        <v/>
      </c>
      <c r="H412">
        <f>IF($G412="","",$E412&amp;"#"&amp;$G412)</f>
        <v/>
      </c>
      <c r="I412">
        <f>IF('Job Catalog'!$C420="","",'Job Catalog'!$C420)</f>
        <v/>
      </c>
      <c r="K412">
        <f>IF('Job Catalog'!$C420="","",MAX($K$1:K411)+1)</f>
        <v/>
      </c>
      <c r="L412">
        <f>IFERROR(INDEX('Job Catalog'!$B$10:$B$509,MATCH(ROW()-1,$K$2:$K$501,0)),"")</f>
        <v/>
      </c>
    </row>
    <row r="413">
      <c r="E413">
        <f>IF('Job Catalog'!$C421="","",'Job Catalog'!$I421)</f>
        <v/>
      </c>
      <c r="F413">
        <f>IF('Job Catalog'!$C421="",0,IF(AND(OR('Job Matrix'!$C$4="All",'Job Catalog'!$D421='Job Matrix'!$C$4),OR('Job Matrix'!$C$5="All",'Job Catalog'!$F421='Job Matrix'!$C$5)),1,0))</f>
        <v/>
      </c>
      <c r="G413">
        <f>IF($F413=0,"",COUNTIFS($E$2:$E413,$E413,$F$2:$F413,1))</f>
        <v/>
      </c>
      <c r="H413">
        <f>IF($G413="","",$E413&amp;"#"&amp;$G413)</f>
        <v/>
      </c>
      <c r="I413">
        <f>IF('Job Catalog'!$C421="","",'Job Catalog'!$C421)</f>
        <v/>
      </c>
      <c r="K413">
        <f>IF('Job Catalog'!$C421="","",MAX($K$1:K412)+1)</f>
        <v/>
      </c>
      <c r="L413">
        <f>IFERROR(INDEX('Job Catalog'!$B$10:$B$509,MATCH(ROW()-1,$K$2:$K$501,0)),"")</f>
        <v/>
      </c>
    </row>
    <row r="414">
      <c r="E414">
        <f>IF('Job Catalog'!$C422="","",'Job Catalog'!$I422)</f>
        <v/>
      </c>
      <c r="F414">
        <f>IF('Job Catalog'!$C422="",0,IF(AND(OR('Job Matrix'!$C$4="All",'Job Catalog'!$D422='Job Matrix'!$C$4),OR('Job Matrix'!$C$5="All",'Job Catalog'!$F422='Job Matrix'!$C$5)),1,0))</f>
        <v/>
      </c>
      <c r="G414">
        <f>IF($F414=0,"",COUNTIFS($E$2:$E414,$E414,$F$2:$F414,1))</f>
        <v/>
      </c>
      <c r="H414">
        <f>IF($G414="","",$E414&amp;"#"&amp;$G414)</f>
        <v/>
      </c>
      <c r="I414">
        <f>IF('Job Catalog'!$C422="","",'Job Catalog'!$C422)</f>
        <v/>
      </c>
      <c r="K414">
        <f>IF('Job Catalog'!$C422="","",MAX($K$1:K413)+1)</f>
        <v/>
      </c>
      <c r="L414">
        <f>IFERROR(INDEX('Job Catalog'!$B$10:$B$509,MATCH(ROW()-1,$K$2:$K$501,0)),"")</f>
        <v/>
      </c>
    </row>
    <row r="415">
      <c r="E415">
        <f>IF('Job Catalog'!$C423="","",'Job Catalog'!$I423)</f>
        <v/>
      </c>
      <c r="F415">
        <f>IF('Job Catalog'!$C423="",0,IF(AND(OR('Job Matrix'!$C$4="All",'Job Catalog'!$D423='Job Matrix'!$C$4),OR('Job Matrix'!$C$5="All",'Job Catalog'!$F423='Job Matrix'!$C$5)),1,0))</f>
        <v/>
      </c>
      <c r="G415">
        <f>IF($F415=0,"",COUNTIFS($E$2:$E415,$E415,$F$2:$F415,1))</f>
        <v/>
      </c>
      <c r="H415">
        <f>IF($G415="","",$E415&amp;"#"&amp;$G415)</f>
        <v/>
      </c>
      <c r="I415">
        <f>IF('Job Catalog'!$C423="","",'Job Catalog'!$C423)</f>
        <v/>
      </c>
      <c r="K415">
        <f>IF('Job Catalog'!$C423="","",MAX($K$1:K414)+1)</f>
        <v/>
      </c>
      <c r="L415">
        <f>IFERROR(INDEX('Job Catalog'!$B$10:$B$509,MATCH(ROW()-1,$K$2:$K$501,0)),"")</f>
        <v/>
      </c>
    </row>
    <row r="416">
      <c r="E416">
        <f>IF('Job Catalog'!$C424="","",'Job Catalog'!$I424)</f>
        <v/>
      </c>
      <c r="F416">
        <f>IF('Job Catalog'!$C424="",0,IF(AND(OR('Job Matrix'!$C$4="All",'Job Catalog'!$D424='Job Matrix'!$C$4),OR('Job Matrix'!$C$5="All",'Job Catalog'!$F424='Job Matrix'!$C$5)),1,0))</f>
        <v/>
      </c>
      <c r="G416">
        <f>IF($F416=0,"",COUNTIFS($E$2:$E416,$E416,$F$2:$F416,1))</f>
        <v/>
      </c>
      <c r="H416">
        <f>IF($G416="","",$E416&amp;"#"&amp;$G416)</f>
        <v/>
      </c>
      <c r="I416">
        <f>IF('Job Catalog'!$C424="","",'Job Catalog'!$C424)</f>
        <v/>
      </c>
      <c r="K416">
        <f>IF('Job Catalog'!$C424="","",MAX($K$1:K415)+1)</f>
        <v/>
      </c>
      <c r="L416">
        <f>IFERROR(INDEX('Job Catalog'!$B$10:$B$509,MATCH(ROW()-1,$K$2:$K$501,0)),"")</f>
        <v/>
      </c>
    </row>
    <row r="417">
      <c r="E417">
        <f>IF('Job Catalog'!$C425="","",'Job Catalog'!$I425)</f>
        <v/>
      </c>
      <c r="F417">
        <f>IF('Job Catalog'!$C425="",0,IF(AND(OR('Job Matrix'!$C$4="All",'Job Catalog'!$D425='Job Matrix'!$C$4),OR('Job Matrix'!$C$5="All",'Job Catalog'!$F425='Job Matrix'!$C$5)),1,0))</f>
        <v/>
      </c>
      <c r="G417">
        <f>IF($F417=0,"",COUNTIFS($E$2:$E417,$E417,$F$2:$F417,1))</f>
        <v/>
      </c>
      <c r="H417">
        <f>IF($G417="","",$E417&amp;"#"&amp;$G417)</f>
        <v/>
      </c>
      <c r="I417">
        <f>IF('Job Catalog'!$C425="","",'Job Catalog'!$C425)</f>
        <v/>
      </c>
      <c r="K417">
        <f>IF('Job Catalog'!$C425="","",MAX($K$1:K416)+1)</f>
        <v/>
      </c>
      <c r="L417">
        <f>IFERROR(INDEX('Job Catalog'!$B$10:$B$509,MATCH(ROW()-1,$K$2:$K$501,0)),"")</f>
        <v/>
      </c>
    </row>
    <row r="418">
      <c r="E418">
        <f>IF('Job Catalog'!$C426="","",'Job Catalog'!$I426)</f>
        <v/>
      </c>
      <c r="F418">
        <f>IF('Job Catalog'!$C426="",0,IF(AND(OR('Job Matrix'!$C$4="All",'Job Catalog'!$D426='Job Matrix'!$C$4),OR('Job Matrix'!$C$5="All",'Job Catalog'!$F426='Job Matrix'!$C$5)),1,0))</f>
        <v/>
      </c>
      <c r="G418">
        <f>IF($F418=0,"",COUNTIFS($E$2:$E418,$E418,$F$2:$F418,1))</f>
        <v/>
      </c>
      <c r="H418">
        <f>IF($G418="","",$E418&amp;"#"&amp;$G418)</f>
        <v/>
      </c>
      <c r="I418">
        <f>IF('Job Catalog'!$C426="","",'Job Catalog'!$C426)</f>
        <v/>
      </c>
      <c r="K418">
        <f>IF('Job Catalog'!$C426="","",MAX($K$1:K417)+1)</f>
        <v/>
      </c>
      <c r="L418">
        <f>IFERROR(INDEX('Job Catalog'!$B$10:$B$509,MATCH(ROW()-1,$K$2:$K$501,0)),"")</f>
        <v/>
      </c>
    </row>
    <row r="419">
      <c r="E419">
        <f>IF('Job Catalog'!$C427="","",'Job Catalog'!$I427)</f>
        <v/>
      </c>
      <c r="F419">
        <f>IF('Job Catalog'!$C427="",0,IF(AND(OR('Job Matrix'!$C$4="All",'Job Catalog'!$D427='Job Matrix'!$C$4),OR('Job Matrix'!$C$5="All",'Job Catalog'!$F427='Job Matrix'!$C$5)),1,0))</f>
        <v/>
      </c>
      <c r="G419">
        <f>IF($F419=0,"",COUNTIFS($E$2:$E419,$E419,$F$2:$F419,1))</f>
        <v/>
      </c>
      <c r="H419">
        <f>IF($G419="","",$E419&amp;"#"&amp;$G419)</f>
        <v/>
      </c>
      <c r="I419">
        <f>IF('Job Catalog'!$C427="","",'Job Catalog'!$C427)</f>
        <v/>
      </c>
      <c r="K419">
        <f>IF('Job Catalog'!$C427="","",MAX($K$1:K418)+1)</f>
        <v/>
      </c>
      <c r="L419">
        <f>IFERROR(INDEX('Job Catalog'!$B$10:$B$509,MATCH(ROW()-1,$K$2:$K$501,0)),"")</f>
        <v/>
      </c>
    </row>
    <row r="420">
      <c r="E420">
        <f>IF('Job Catalog'!$C428="","",'Job Catalog'!$I428)</f>
        <v/>
      </c>
      <c r="F420">
        <f>IF('Job Catalog'!$C428="",0,IF(AND(OR('Job Matrix'!$C$4="All",'Job Catalog'!$D428='Job Matrix'!$C$4),OR('Job Matrix'!$C$5="All",'Job Catalog'!$F428='Job Matrix'!$C$5)),1,0))</f>
        <v/>
      </c>
      <c r="G420">
        <f>IF($F420=0,"",COUNTIFS($E$2:$E420,$E420,$F$2:$F420,1))</f>
        <v/>
      </c>
      <c r="H420">
        <f>IF($G420="","",$E420&amp;"#"&amp;$G420)</f>
        <v/>
      </c>
      <c r="I420">
        <f>IF('Job Catalog'!$C428="","",'Job Catalog'!$C428)</f>
        <v/>
      </c>
      <c r="K420">
        <f>IF('Job Catalog'!$C428="","",MAX($K$1:K419)+1)</f>
        <v/>
      </c>
      <c r="L420">
        <f>IFERROR(INDEX('Job Catalog'!$B$10:$B$509,MATCH(ROW()-1,$K$2:$K$501,0)),"")</f>
        <v/>
      </c>
    </row>
    <row r="421">
      <c r="E421">
        <f>IF('Job Catalog'!$C429="","",'Job Catalog'!$I429)</f>
        <v/>
      </c>
      <c r="F421">
        <f>IF('Job Catalog'!$C429="",0,IF(AND(OR('Job Matrix'!$C$4="All",'Job Catalog'!$D429='Job Matrix'!$C$4),OR('Job Matrix'!$C$5="All",'Job Catalog'!$F429='Job Matrix'!$C$5)),1,0))</f>
        <v/>
      </c>
      <c r="G421">
        <f>IF($F421=0,"",COUNTIFS($E$2:$E421,$E421,$F$2:$F421,1))</f>
        <v/>
      </c>
      <c r="H421">
        <f>IF($G421="","",$E421&amp;"#"&amp;$G421)</f>
        <v/>
      </c>
      <c r="I421">
        <f>IF('Job Catalog'!$C429="","",'Job Catalog'!$C429)</f>
        <v/>
      </c>
      <c r="K421">
        <f>IF('Job Catalog'!$C429="","",MAX($K$1:K420)+1)</f>
        <v/>
      </c>
      <c r="L421">
        <f>IFERROR(INDEX('Job Catalog'!$B$10:$B$509,MATCH(ROW()-1,$K$2:$K$501,0)),"")</f>
        <v/>
      </c>
    </row>
    <row r="422">
      <c r="E422">
        <f>IF('Job Catalog'!$C430="","",'Job Catalog'!$I430)</f>
        <v/>
      </c>
      <c r="F422">
        <f>IF('Job Catalog'!$C430="",0,IF(AND(OR('Job Matrix'!$C$4="All",'Job Catalog'!$D430='Job Matrix'!$C$4),OR('Job Matrix'!$C$5="All",'Job Catalog'!$F430='Job Matrix'!$C$5)),1,0))</f>
        <v/>
      </c>
      <c r="G422">
        <f>IF($F422=0,"",COUNTIFS($E$2:$E422,$E422,$F$2:$F422,1))</f>
        <v/>
      </c>
      <c r="H422">
        <f>IF($G422="","",$E422&amp;"#"&amp;$G422)</f>
        <v/>
      </c>
      <c r="I422">
        <f>IF('Job Catalog'!$C430="","",'Job Catalog'!$C430)</f>
        <v/>
      </c>
      <c r="K422">
        <f>IF('Job Catalog'!$C430="","",MAX($K$1:K421)+1)</f>
        <v/>
      </c>
      <c r="L422">
        <f>IFERROR(INDEX('Job Catalog'!$B$10:$B$509,MATCH(ROW()-1,$K$2:$K$501,0)),"")</f>
        <v/>
      </c>
    </row>
    <row r="423">
      <c r="E423">
        <f>IF('Job Catalog'!$C431="","",'Job Catalog'!$I431)</f>
        <v/>
      </c>
      <c r="F423">
        <f>IF('Job Catalog'!$C431="",0,IF(AND(OR('Job Matrix'!$C$4="All",'Job Catalog'!$D431='Job Matrix'!$C$4),OR('Job Matrix'!$C$5="All",'Job Catalog'!$F431='Job Matrix'!$C$5)),1,0))</f>
        <v/>
      </c>
      <c r="G423">
        <f>IF($F423=0,"",COUNTIFS($E$2:$E423,$E423,$F$2:$F423,1))</f>
        <v/>
      </c>
      <c r="H423">
        <f>IF($G423="","",$E423&amp;"#"&amp;$G423)</f>
        <v/>
      </c>
      <c r="I423">
        <f>IF('Job Catalog'!$C431="","",'Job Catalog'!$C431)</f>
        <v/>
      </c>
      <c r="K423">
        <f>IF('Job Catalog'!$C431="","",MAX($K$1:K422)+1)</f>
        <v/>
      </c>
      <c r="L423">
        <f>IFERROR(INDEX('Job Catalog'!$B$10:$B$509,MATCH(ROW()-1,$K$2:$K$501,0)),"")</f>
        <v/>
      </c>
    </row>
    <row r="424">
      <c r="E424">
        <f>IF('Job Catalog'!$C432="","",'Job Catalog'!$I432)</f>
        <v/>
      </c>
      <c r="F424">
        <f>IF('Job Catalog'!$C432="",0,IF(AND(OR('Job Matrix'!$C$4="All",'Job Catalog'!$D432='Job Matrix'!$C$4),OR('Job Matrix'!$C$5="All",'Job Catalog'!$F432='Job Matrix'!$C$5)),1,0))</f>
        <v/>
      </c>
      <c r="G424">
        <f>IF($F424=0,"",COUNTIFS($E$2:$E424,$E424,$F$2:$F424,1))</f>
        <v/>
      </c>
      <c r="H424">
        <f>IF($G424="","",$E424&amp;"#"&amp;$G424)</f>
        <v/>
      </c>
      <c r="I424">
        <f>IF('Job Catalog'!$C432="","",'Job Catalog'!$C432)</f>
        <v/>
      </c>
      <c r="K424">
        <f>IF('Job Catalog'!$C432="","",MAX($K$1:K423)+1)</f>
        <v/>
      </c>
      <c r="L424">
        <f>IFERROR(INDEX('Job Catalog'!$B$10:$B$509,MATCH(ROW()-1,$K$2:$K$501,0)),"")</f>
        <v/>
      </c>
    </row>
    <row r="425">
      <c r="E425">
        <f>IF('Job Catalog'!$C433="","",'Job Catalog'!$I433)</f>
        <v/>
      </c>
      <c r="F425">
        <f>IF('Job Catalog'!$C433="",0,IF(AND(OR('Job Matrix'!$C$4="All",'Job Catalog'!$D433='Job Matrix'!$C$4),OR('Job Matrix'!$C$5="All",'Job Catalog'!$F433='Job Matrix'!$C$5)),1,0))</f>
        <v/>
      </c>
      <c r="G425">
        <f>IF($F425=0,"",COUNTIFS($E$2:$E425,$E425,$F$2:$F425,1))</f>
        <v/>
      </c>
      <c r="H425">
        <f>IF($G425="","",$E425&amp;"#"&amp;$G425)</f>
        <v/>
      </c>
      <c r="I425">
        <f>IF('Job Catalog'!$C433="","",'Job Catalog'!$C433)</f>
        <v/>
      </c>
      <c r="K425">
        <f>IF('Job Catalog'!$C433="","",MAX($K$1:K424)+1)</f>
        <v/>
      </c>
      <c r="L425">
        <f>IFERROR(INDEX('Job Catalog'!$B$10:$B$509,MATCH(ROW()-1,$K$2:$K$501,0)),"")</f>
        <v/>
      </c>
    </row>
    <row r="426">
      <c r="E426">
        <f>IF('Job Catalog'!$C434="","",'Job Catalog'!$I434)</f>
        <v/>
      </c>
      <c r="F426">
        <f>IF('Job Catalog'!$C434="",0,IF(AND(OR('Job Matrix'!$C$4="All",'Job Catalog'!$D434='Job Matrix'!$C$4),OR('Job Matrix'!$C$5="All",'Job Catalog'!$F434='Job Matrix'!$C$5)),1,0))</f>
        <v/>
      </c>
      <c r="G426">
        <f>IF($F426=0,"",COUNTIFS($E$2:$E426,$E426,$F$2:$F426,1))</f>
        <v/>
      </c>
      <c r="H426">
        <f>IF($G426="","",$E426&amp;"#"&amp;$G426)</f>
        <v/>
      </c>
      <c r="I426">
        <f>IF('Job Catalog'!$C434="","",'Job Catalog'!$C434)</f>
        <v/>
      </c>
      <c r="K426">
        <f>IF('Job Catalog'!$C434="","",MAX($K$1:K425)+1)</f>
        <v/>
      </c>
      <c r="L426">
        <f>IFERROR(INDEX('Job Catalog'!$B$10:$B$509,MATCH(ROW()-1,$K$2:$K$501,0)),"")</f>
        <v/>
      </c>
    </row>
    <row r="427">
      <c r="E427">
        <f>IF('Job Catalog'!$C435="","",'Job Catalog'!$I435)</f>
        <v/>
      </c>
      <c r="F427">
        <f>IF('Job Catalog'!$C435="",0,IF(AND(OR('Job Matrix'!$C$4="All",'Job Catalog'!$D435='Job Matrix'!$C$4),OR('Job Matrix'!$C$5="All",'Job Catalog'!$F435='Job Matrix'!$C$5)),1,0))</f>
        <v/>
      </c>
      <c r="G427">
        <f>IF($F427=0,"",COUNTIFS($E$2:$E427,$E427,$F$2:$F427,1))</f>
        <v/>
      </c>
      <c r="H427">
        <f>IF($G427="","",$E427&amp;"#"&amp;$G427)</f>
        <v/>
      </c>
      <c r="I427">
        <f>IF('Job Catalog'!$C435="","",'Job Catalog'!$C435)</f>
        <v/>
      </c>
      <c r="K427">
        <f>IF('Job Catalog'!$C435="","",MAX($K$1:K426)+1)</f>
        <v/>
      </c>
      <c r="L427">
        <f>IFERROR(INDEX('Job Catalog'!$B$10:$B$509,MATCH(ROW()-1,$K$2:$K$501,0)),"")</f>
        <v/>
      </c>
    </row>
    <row r="428">
      <c r="E428">
        <f>IF('Job Catalog'!$C436="","",'Job Catalog'!$I436)</f>
        <v/>
      </c>
      <c r="F428">
        <f>IF('Job Catalog'!$C436="",0,IF(AND(OR('Job Matrix'!$C$4="All",'Job Catalog'!$D436='Job Matrix'!$C$4),OR('Job Matrix'!$C$5="All",'Job Catalog'!$F436='Job Matrix'!$C$5)),1,0))</f>
        <v/>
      </c>
      <c r="G428">
        <f>IF($F428=0,"",COUNTIFS($E$2:$E428,$E428,$F$2:$F428,1))</f>
        <v/>
      </c>
      <c r="H428">
        <f>IF($G428="","",$E428&amp;"#"&amp;$G428)</f>
        <v/>
      </c>
      <c r="I428">
        <f>IF('Job Catalog'!$C436="","",'Job Catalog'!$C436)</f>
        <v/>
      </c>
      <c r="K428">
        <f>IF('Job Catalog'!$C436="","",MAX($K$1:K427)+1)</f>
        <v/>
      </c>
      <c r="L428">
        <f>IFERROR(INDEX('Job Catalog'!$B$10:$B$509,MATCH(ROW()-1,$K$2:$K$501,0)),"")</f>
        <v/>
      </c>
    </row>
    <row r="429">
      <c r="E429">
        <f>IF('Job Catalog'!$C437="","",'Job Catalog'!$I437)</f>
        <v/>
      </c>
      <c r="F429">
        <f>IF('Job Catalog'!$C437="",0,IF(AND(OR('Job Matrix'!$C$4="All",'Job Catalog'!$D437='Job Matrix'!$C$4),OR('Job Matrix'!$C$5="All",'Job Catalog'!$F437='Job Matrix'!$C$5)),1,0))</f>
        <v/>
      </c>
      <c r="G429">
        <f>IF($F429=0,"",COUNTIFS($E$2:$E429,$E429,$F$2:$F429,1))</f>
        <v/>
      </c>
      <c r="H429">
        <f>IF($G429="","",$E429&amp;"#"&amp;$G429)</f>
        <v/>
      </c>
      <c r="I429">
        <f>IF('Job Catalog'!$C437="","",'Job Catalog'!$C437)</f>
        <v/>
      </c>
      <c r="K429">
        <f>IF('Job Catalog'!$C437="","",MAX($K$1:K428)+1)</f>
        <v/>
      </c>
      <c r="L429">
        <f>IFERROR(INDEX('Job Catalog'!$B$10:$B$509,MATCH(ROW()-1,$K$2:$K$501,0)),"")</f>
        <v/>
      </c>
    </row>
    <row r="430">
      <c r="E430">
        <f>IF('Job Catalog'!$C438="","",'Job Catalog'!$I438)</f>
        <v/>
      </c>
      <c r="F430">
        <f>IF('Job Catalog'!$C438="",0,IF(AND(OR('Job Matrix'!$C$4="All",'Job Catalog'!$D438='Job Matrix'!$C$4),OR('Job Matrix'!$C$5="All",'Job Catalog'!$F438='Job Matrix'!$C$5)),1,0))</f>
        <v/>
      </c>
      <c r="G430">
        <f>IF($F430=0,"",COUNTIFS($E$2:$E430,$E430,$F$2:$F430,1))</f>
        <v/>
      </c>
      <c r="H430">
        <f>IF($G430="","",$E430&amp;"#"&amp;$G430)</f>
        <v/>
      </c>
      <c r="I430">
        <f>IF('Job Catalog'!$C438="","",'Job Catalog'!$C438)</f>
        <v/>
      </c>
      <c r="K430">
        <f>IF('Job Catalog'!$C438="","",MAX($K$1:K429)+1)</f>
        <v/>
      </c>
      <c r="L430">
        <f>IFERROR(INDEX('Job Catalog'!$B$10:$B$509,MATCH(ROW()-1,$K$2:$K$501,0)),"")</f>
        <v/>
      </c>
    </row>
    <row r="431">
      <c r="E431">
        <f>IF('Job Catalog'!$C439="","",'Job Catalog'!$I439)</f>
        <v/>
      </c>
      <c r="F431">
        <f>IF('Job Catalog'!$C439="",0,IF(AND(OR('Job Matrix'!$C$4="All",'Job Catalog'!$D439='Job Matrix'!$C$4),OR('Job Matrix'!$C$5="All",'Job Catalog'!$F439='Job Matrix'!$C$5)),1,0))</f>
        <v/>
      </c>
      <c r="G431">
        <f>IF($F431=0,"",COUNTIFS($E$2:$E431,$E431,$F$2:$F431,1))</f>
        <v/>
      </c>
      <c r="H431">
        <f>IF($G431="","",$E431&amp;"#"&amp;$G431)</f>
        <v/>
      </c>
      <c r="I431">
        <f>IF('Job Catalog'!$C439="","",'Job Catalog'!$C439)</f>
        <v/>
      </c>
      <c r="K431">
        <f>IF('Job Catalog'!$C439="","",MAX($K$1:K430)+1)</f>
        <v/>
      </c>
      <c r="L431">
        <f>IFERROR(INDEX('Job Catalog'!$B$10:$B$509,MATCH(ROW()-1,$K$2:$K$501,0)),"")</f>
        <v/>
      </c>
    </row>
    <row r="432">
      <c r="E432">
        <f>IF('Job Catalog'!$C440="","",'Job Catalog'!$I440)</f>
        <v/>
      </c>
      <c r="F432">
        <f>IF('Job Catalog'!$C440="",0,IF(AND(OR('Job Matrix'!$C$4="All",'Job Catalog'!$D440='Job Matrix'!$C$4),OR('Job Matrix'!$C$5="All",'Job Catalog'!$F440='Job Matrix'!$C$5)),1,0))</f>
        <v/>
      </c>
      <c r="G432">
        <f>IF($F432=0,"",COUNTIFS($E$2:$E432,$E432,$F$2:$F432,1))</f>
        <v/>
      </c>
      <c r="H432">
        <f>IF($G432="","",$E432&amp;"#"&amp;$G432)</f>
        <v/>
      </c>
      <c r="I432">
        <f>IF('Job Catalog'!$C440="","",'Job Catalog'!$C440)</f>
        <v/>
      </c>
      <c r="K432">
        <f>IF('Job Catalog'!$C440="","",MAX($K$1:K431)+1)</f>
        <v/>
      </c>
      <c r="L432">
        <f>IFERROR(INDEX('Job Catalog'!$B$10:$B$509,MATCH(ROW()-1,$K$2:$K$501,0)),"")</f>
        <v/>
      </c>
    </row>
    <row r="433">
      <c r="E433">
        <f>IF('Job Catalog'!$C441="","",'Job Catalog'!$I441)</f>
        <v/>
      </c>
      <c r="F433">
        <f>IF('Job Catalog'!$C441="",0,IF(AND(OR('Job Matrix'!$C$4="All",'Job Catalog'!$D441='Job Matrix'!$C$4),OR('Job Matrix'!$C$5="All",'Job Catalog'!$F441='Job Matrix'!$C$5)),1,0))</f>
        <v/>
      </c>
      <c r="G433">
        <f>IF($F433=0,"",COUNTIFS($E$2:$E433,$E433,$F$2:$F433,1))</f>
        <v/>
      </c>
      <c r="H433">
        <f>IF($G433="","",$E433&amp;"#"&amp;$G433)</f>
        <v/>
      </c>
      <c r="I433">
        <f>IF('Job Catalog'!$C441="","",'Job Catalog'!$C441)</f>
        <v/>
      </c>
      <c r="K433">
        <f>IF('Job Catalog'!$C441="","",MAX($K$1:K432)+1)</f>
        <v/>
      </c>
      <c r="L433">
        <f>IFERROR(INDEX('Job Catalog'!$B$10:$B$509,MATCH(ROW()-1,$K$2:$K$501,0)),"")</f>
        <v/>
      </c>
    </row>
    <row r="434">
      <c r="E434">
        <f>IF('Job Catalog'!$C442="","",'Job Catalog'!$I442)</f>
        <v/>
      </c>
      <c r="F434">
        <f>IF('Job Catalog'!$C442="",0,IF(AND(OR('Job Matrix'!$C$4="All",'Job Catalog'!$D442='Job Matrix'!$C$4),OR('Job Matrix'!$C$5="All",'Job Catalog'!$F442='Job Matrix'!$C$5)),1,0))</f>
        <v/>
      </c>
      <c r="G434">
        <f>IF($F434=0,"",COUNTIFS($E$2:$E434,$E434,$F$2:$F434,1))</f>
        <v/>
      </c>
      <c r="H434">
        <f>IF($G434="","",$E434&amp;"#"&amp;$G434)</f>
        <v/>
      </c>
      <c r="I434">
        <f>IF('Job Catalog'!$C442="","",'Job Catalog'!$C442)</f>
        <v/>
      </c>
      <c r="K434">
        <f>IF('Job Catalog'!$C442="","",MAX($K$1:K433)+1)</f>
        <v/>
      </c>
      <c r="L434">
        <f>IFERROR(INDEX('Job Catalog'!$B$10:$B$509,MATCH(ROW()-1,$K$2:$K$501,0)),"")</f>
        <v/>
      </c>
    </row>
    <row r="435">
      <c r="E435">
        <f>IF('Job Catalog'!$C443="","",'Job Catalog'!$I443)</f>
        <v/>
      </c>
      <c r="F435">
        <f>IF('Job Catalog'!$C443="",0,IF(AND(OR('Job Matrix'!$C$4="All",'Job Catalog'!$D443='Job Matrix'!$C$4),OR('Job Matrix'!$C$5="All",'Job Catalog'!$F443='Job Matrix'!$C$5)),1,0))</f>
        <v/>
      </c>
      <c r="G435">
        <f>IF($F435=0,"",COUNTIFS($E$2:$E435,$E435,$F$2:$F435,1))</f>
        <v/>
      </c>
      <c r="H435">
        <f>IF($G435="","",$E435&amp;"#"&amp;$G435)</f>
        <v/>
      </c>
      <c r="I435">
        <f>IF('Job Catalog'!$C443="","",'Job Catalog'!$C443)</f>
        <v/>
      </c>
      <c r="K435">
        <f>IF('Job Catalog'!$C443="","",MAX($K$1:K434)+1)</f>
        <v/>
      </c>
      <c r="L435">
        <f>IFERROR(INDEX('Job Catalog'!$B$10:$B$509,MATCH(ROW()-1,$K$2:$K$501,0)),"")</f>
        <v/>
      </c>
    </row>
    <row r="436">
      <c r="E436">
        <f>IF('Job Catalog'!$C444="","",'Job Catalog'!$I444)</f>
        <v/>
      </c>
      <c r="F436">
        <f>IF('Job Catalog'!$C444="",0,IF(AND(OR('Job Matrix'!$C$4="All",'Job Catalog'!$D444='Job Matrix'!$C$4),OR('Job Matrix'!$C$5="All",'Job Catalog'!$F444='Job Matrix'!$C$5)),1,0))</f>
        <v/>
      </c>
      <c r="G436">
        <f>IF($F436=0,"",COUNTIFS($E$2:$E436,$E436,$F$2:$F436,1))</f>
        <v/>
      </c>
      <c r="H436">
        <f>IF($G436="","",$E436&amp;"#"&amp;$G436)</f>
        <v/>
      </c>
      <c r="I436">
        <f>IF('Job Catalog'!$C444="","",'Job Catalog'!$C444)</f>
        <v/>
      </c>
      <c r="K436">
        <f>IF('Job Catalog'!$C444="","",MAX($K$1:K435)+1)</f>
        <v/>
      </c>
      <c r="L436">
        <f>IFERROR(INDEX('Job Catalog'!$B$10:$B$509,MATCH(ROW()-1,$K$2:$K$501,0)),"")</f>
        <v/>
      </c>
    </row>
    <row r="437">
      <c r="E437">
        <f>IF('Job Catalog'!$C445="","",'Job Catalog'!$I445)</f>
        <v/>
      </c>
      <c r="F437">
        <f>IF('Job Catalog'!$C445="",0,IF(AND(OR('Job Matrix'!$C$4="All",'Job Catalog'!$D445='Job Matrix'!$C$4),OR('Job Matrix'!$C$5="All",'Job Catalog'!$F445='Job Matrix'!$C$5)),1,0))</f>
        <v/>
      </c>
      <c r="G437">
        <f>IF($F437=0,"",COUNTIFS($E$2:$E437,$E437,$F$2:$F437,1))</f>
        <v/>
      </c>
      <c r="H437">
        <f>IF($G437="","",$E437&amp;"#"&amp;$G437)</f>
        <v/>
      </c>
      <c r="I437">
        <f>IF('Job Catalog'!$C445="","",'Job Catalog'!$C445)</f>
        <v/>
      </c>
      <c r="K437">
        <f>IF('Job Catalog'!$C445="","",MAX($K$1:K436)+1)</f>
        <v/>
      </c>
      <c r="L437">
        <f>IFERROR(INDEX('Job Catalog'!$B$10:$B$509,MATCH(ROW()-1,$K$2:$K$501,0)),"")</f>
        <v/>
      </c>
    </row>
    <row r="438">
      <c r="E438">
        <f>IF('Job Catalog'!$C446="","",'Job Catalog'!$I446)</f>
        <v/>
      </c>
      <c r="F438">
        <f>IF('Job Catalog'!$C446="",0,IF(AND(OR('Job Matrix'!$C$4="All",'Job Catalog'!$D446='Job Matrix'!$C$4),OR('Job Matrix'!$C$5="All",'Job Catalog'!$F446='Job Matrix'!$C$5)),1,0))</f>
        <v/>
      </c>
      <c r="G438">
        <f>IF($F438=0,"",COUNTIFS($E$2:$E438,$E438,$F$2:$F438,1))</f>
        <v/>
      </c>
      <c r="H438">
        <f>IF($G438="","",$E438&amp;"#"&amp;$G438)</f>
        <v/>
      </c>
      <c r="I438">
        <f>IF('Job Catalog'!$C446="","",'Job Catalog'!$C446)</f>
        <v/>
      </c>
      <c r="K438">
        <f>IF('Job Catalog'!$C446="","",MAX($K$1:K437)+1)</f>
        <v/>
      </c>
      <c r="L438">
        <f>IFERROR(INDEX('Job Catalog'!$B$10:$B$509,MATCH(ROW()-1,$K$2:$K$501,0)),"")</f>
        <v/>
      </c>
    </row>
    <row r="439">
      <c r="E439">
        <f>IF('Job Catalog'!$C447="","",'Job Catalog'!$I447)</f>
        <v/>
      </c>
      <c r="F439">
        <f>IF('Job Catalog'!$C447="",0,IF(AND(OR('Job Matrix'!$C$4="All",'Job Catalog'!$D447='Job Matrix'!$C$4),OR('Job Matrix'!$C$5="All",'Job Catalog'!$F447='Job Matrix'!$C$5)),1,0))</f>
        <v/>
      </c>
      <c r="G439">
        <f>IF($F439=0,"",COUNTIFS($E$2:$E439,$E439,$F$2:$F439,1))</f>
        <v/>
      </c>
      <c r="H439">
        <f>IF($G439="","",$E439&amp;"#"&amp;$G439)</f>
        <v/>
      </c>
      <c r="I439">
        <f>IF('Job Catalog'!$C447="","",'Job Catalog'!$C447)</f>
        <v/>
      </c>
      <c r="K439">
        <f>IF('Job Catalog'!$C447="","",MAX($K$1:K438)+1)</f>
        <v/>
      </c>
      <c r="L439">
        <f>IFERROR(INDEX('Job Catalog'!$B$10:$B$509,MATCH(ROW()-1,$K$2:$K$501,0)),"")</f>
        <v/>
      </c>
    </row>
    <row r="440">
      <c r="E440">
        <f>IF('Job Catalog'!$C448="","",'Job Catalog'!$I448)</f>
        <v/>
      </c>
      <c r="F440">
        <f>IF('Job Catalog'!$C448="",0,IF(AND(OR('Job Matrix'!$C$4="All",'Job Catalog'!$D448='Job Matrix'!$C$4),OR('Job Matrix'!$C$5="All",'Job Catalog'!$F448='Job Matrix'!$C$5)),1,0))</f>
        <v/>
      </c>
      <c r="G440">
        <f>IF($F440=0,"",COUNTIFS($E$2:$E440,$E440,$F$2:$F440,1))</f>
        <v/>
      </c>
      <c r="H440">
        <f>IF($G440="","",$E440&amp;"#"&amp;$G440)</f>
        <v/>
      </c>
      <c r="I440">
        <f>IF('Job Catalog'!$C448="","",'Job Catalog'!$C448)</f>
        <v/>
      </c>
      <c r="K440">
        <f>IF('Job Catalog'!$C448="","",MAX($K$1:K439)+1)</f>
        <v/>
      </c>
      <c r="L440">
        <f>IFERROR(INDEX('Job Catalog'!$B$10:$B$509,MATCH(ROW()-1,$K$2:$K$501,0)),"")</f>
        <v/>
      </c>
    </row>
    <row r="441">
      <c r="E441">
        <f>IF('Job Catalog'!$C449="","",'Job Catalog'!$I449)</f>
        <v/>
      </c>
      <c r="F441">
        <f>IF('Job Catalog'!$C449="",0,IF(AND(OR('Job Matrix'!$C$4="All",'Job Catalog'!$D449='Job Matrix'!$C$4),OR('Job Matrix'!$C$5="All",'Job Catalog'!$F449='Job Matrix'!$C$5)),1,0))</f>
        <v/>
      </c>
      <c r="G441">
        <f>IF($F441=0,"",COUNTIFS($E$2:$E441,$E441,$F$2:$F441,1))</f>
        <v/>
      </c>
      <c r="H441">
        <f>IF($G441="","",$E441&amp;"#"&amp;$G441)</f>
        <v/>
      </c>
      <c r="I441">
        <f>IF('Job Catalog'!$C449="","",'Job Catalog'!$C449)</f>
        <v/>
      </c>
      <c r="K441">
        <f>IF('Job Catalog'!$C449="","",MAX($K$1:K440)+1)</f>
        <v/>
      </c>
      <c r="L441">
        <f>IFERROR(INDEX('Job Catalog'!$B$10:$B$509,MATCH(ROW()-1,$K$2:$K$501,0)),"")</f>
        <v/>
      </c>
    </row>
    <row r="442">
      <c r="E442">
        <f>IF('Job Catalog'!$C450="","",'Job Catalog'!$I450)</f>
        <v/>
      </c>
      <c r="F442">
        <f>IF('Job Catalog'!$C450="",0,IF(AND(OR('Job Matrix'!$C$4="All",'Job Catalog'!$D450='Job Matrix'!$C$4),OR('Job Matrix'!$C$5="All",'Job Catalog'!$F450='Job Matrix'!$C$5)),1,0))</f>
        <v/>
      </c>
      <c r="G442">
        <f>IF($F442=0,"",COUNTIFS($E$2:$E442,$E442,$F$2:$F442,1))</f>
        <v/>
      </c>
      <c r="H442">
        <f>IF($G442="","",$E442&amp;"#"&amp;$G442)</f>
        <v/>
      </c>
      <c r="I442">
        <f>IF('Job Catalog'!$C450="","",'Job Catalog'!$C450)</f>
        <v/>
      </c>
      <c r="K442">
        <f>IF('Job Catalog'!$C450="","",MAX($K$1:K441)+1)</f>
        <v/>
      </c>
      <c r="L442">
        <f>IFERROR(INDEX('Job Catalog'!$B$10:$B$509,MATCH(ROW()-1,$K$2:$K$501,0)),"")</f>
        <v/>
      </c>
    </row>
    <row r="443">
      <c r="E443">
        <f>IF('Job Catalog'!$C451="","",'Job Catalog'!$I451)</f>
        <v/>
      </c>
      <c r="F443">
        <f>IF('Job Catalog'!$C451="",0,IF(AND(OR('Job Matrix'!$C$4="All",'Job Catalog'!$D451='Job Matrix'!$C$4),OR('Job Matrix'!$C$5="All",'Job Catalog'!$F451='Job Matrix'!$C$5)),1,0))</f>
        <v/>
      </c>
      <c r="G443">
        <f>IF($F443=0,"",COUNTIFS($E$2:$E443,$E443,$F$2:$F443,1))</f>
        <v/>
      </c>
      <c r="H443">
        <f>IF($G443="","",$E443&amp;"#"&amp;$G443)</f>
        <v/>
      </c>
      <c r="I443">
        <f>IF('Job Catalog'!$C451="","",'Job Catalog'!$C451)</f>
        <v/>
      </c>
      <c r="K443">
        <f>IF('Job Catalog'!$C451="","",MAX($K$1:K442)+1)</f>
        <v/>
      </c>
      <c r="L443">
        <f>IFERROR(INDEX('Job Catalog'!$B$10:$B$509,MATCH(ROW()-1,$K$2:$K$501,0)),"")</f>
        <v/>
      </c>
    </row>
    <row r="444">
      <c r="E444">
        <f>IF('Job Catalog'!$C452="","",'Job Catalog'!$I452)</f>
        <v/>
      </c>
      <c r="F444">
        <f>IF('Job Catalog'!$C452="",0,IF(AND(OR('Job Matrix'!$C$4="All",'Job Catalog'!$D452='Job Matrix'!$C$4),OR('Job Matrix'!$C$5="All",'Job Catalog'!$F452='Job Matrix'!$C$5)),1,0))</f>
        <v/>
      </c>
      <c r="G444">
        <f>IF($F444=0,"",COUNTIFS($E$2:$E444,$E444,$F$2:$F444,1))</f>
        <v/>
      </c>
      <c r="H444">
        <f>IF($G444="","",$E444&amp;"#"&amp;$G444)</f>
        <v/>
      </c>
      <c r="I444">
        <f>IF('Job Catalog'!$C452="","",'Job Catalog'!$C452)</f>
        <v/>
      </c>
      <c r="K444">
        <f>IF('Job Catalog'!$C452="","",MAX($K$1:K443)+1)</f>
        <v/>
      </c>
      <c r="L444">
        <f>IFERROR(INDEX('Job Catalog'!$B$10:$B$509,MATCH(ROW()-1,$K$2:$K$501,0)),"")</f>
        <v/>
      </c>
    </row>
    <row r="445">
      <c r="E445">
        <f>IF('Job Catalog'!$C453="","",'Job Catalog'!$I453)</f>
        <v/>
      </c>
      <c r="F445">
        <f>IF('Job Catalog'!$C453="",0,IF(AND(OR('Job Matrix'!$C$4="All",'Job Catalog'!$D453='Job Matrix'!$C$4),OR('Job Matrix'!$C$5="All",'Job Catalog'!$F453='Job Matrix'!$C$5)),1,0))</f>
        <v/>
      </c>
      <c r="G445">
        <f>IF($F445=0,"",COUNTIFS($E$2:$E445,$E445,$F$2:$F445,1))</f>
        <v/>
      </c>
      <c r="H445">
        <f>IF($G445="","",$E445&amp;"#"&amp;$G445)</f>
        <v/>
      </c>
      <c r="I445">
        <f>IF('Job Catalog'!$C453="","",'Job Catalog'!$C453)</f>
        <v/>
      </c>
      <c r="K445">
        <f>IF('Job Catalog'!$C453="","",MAX($K$1:K444)+1)</f>
        <v/>
      </c>
      <c r="L445">
        <f>IFERROR(INDEX('Job Catalog'!$B$10:$B$509,MATCH(ROW()-1,$K$2:$K$501,0)),"")</f>
        <v/>
      </c>
    </row>
    <row r="446">
      <c r="E446">
        <f>IF('Job Catalog'!$C454="","",'Job Catalog'!$I454)</f>
        <v/>
      </c>
      <c r="F446">
        <f>IF('Job Catalog'!$C454="",0,IF(AND(OR('Job Matrix'!$C$4="All",'Job Catalog'!$D454='Job Matrix'!$C$4),OR('Job Matrix'!$C$5="All",'Job Catalog'!$F454='Job Matrix'!$C$5)),1,0))</f>
        <v/>
      </c>
      <c r="G446">
        <f>IF($F446=0,"",COUNTIFS($E$2:$E446,$E446,$F$2:$F446,1))</f>
        <v/>
      </c>
      <c r="H446">
        <f>IF($G446="","",$E446&amp;"#"&amp;$G446)</f>
        <v/>
      </c>
      <c r="I446">
        <f>IF('Job Catalog'!$C454="","",'Job Catalog'!$C454)</f>
        <v/>
      </c>
      <c r="K446">
        <f>IF('Job Catalog'!$C454="","",MAX($K$1:K445)+1)</f>
        <v/>
      </c>
      <c r="L446">
        <f>IFERROR(INDEX('Job Catalog'!$B$10:$B$509,MATCH(ROW()-1,$K$2:$K$501,0)),"")</f>
        <v/>
      </c>
    </row>
    <row r="447">
      <c r="E447">
        <f>IF('Job Catalog'!$C455="","",'Job Catalog'!$I455)</f>
        <v/>
      </c>
      <c r="F447">
        <f>IF('Job Catalog'!$C455="",0,IF(AND(OR('Job Matrix'!$C$4="All",'Job Catalog'!$D455='Job Matrix'!$C$4),OR('Job Matrix'!$C$5="All",'Job Catalog'!$F455='Job Matrix'!$C$5)),1,0))</f>
        <v/>
      </c>
      <c r="G447">
        <f>IF($F447=0,"",COUNTIFS($E$2:$E447,$E447,$F$2:$F447,1))</f>
        <v/>
      </c>
      <c r="H447">
        <f>IF($G447="","",$E447&amp;"#"&amp;$G447)</f>
        <v/>
      </c>
      <c r="I447">
        <f>IF('Job Catalog'!$C455="","",'Job Catalog'!$C455)</f>
        <v/>
      </c>
      <c r="K447">
        <f>IF('Job Catalog'!$C455="","",MAX($K$1:K446)+1)</f>
        <v/>
      </c>
      <c r="L447">
        <f>IFERROR(INDEX('Job Catalog'!$B$10:$B$509,MATCH(ROW()-1,$K$2:$K$501,0)),"")</f>
        <v/>
      </c>
    </row>
    <row r="448">
      <c r="E448">
        <f>IF('Job Catalog'!$C456="","",'Job Catalog'!$I456)</f>
        <v/>
      </c>
      <c r="F448">
        <f>IF('Job Catalog'!$C456="",0,IF(AND(OR('Job Matrix'!$C$4="All",'Job Catalog'!$D456='Job Matrix'!$C$4),OR('Job Matrix'!$C$5="All",'Job Catalog'!$F456='Job Matrix'!$C$5)),1,0))</f>
        <v/>
      </c>
      <c r="G448">
        <f>IF($F448=0,"",COUNTIFS($E$2:$E448,$E448,$F$2:$F448,1))</f>
        <v/>
      </c>
      <c r="H448">
        <f>IF($G448="","",$E448&amp;"#"&amp;$G448)</f>
        <v/>
      </c>
      <c r="I448">
        <f>IF('Job Catalog'!$C456="","",'Job Catalog'!$C456)</f>
        <v/>
      </c>
      <c r="K448">
        <f>IF('Job Catalog'!$C456="","",MAX($K$1:K447)+1)</f>
        <v/>
      </c>
      <c r="L448">
        <f>IFERROR(INDEX('Job Catalog'!$B$10:$B$509,MATCH(ROW()-1,$K$2:$K$501,0)),"")</f>
        <v/>
      </c>
    </row>
    <row r="449">
      <c r="E449">
        <f>IF('Job Catalog'!$C457="","",'Job Catalog'!$I457)</f>
        <v/>
      </c>
      <c r="F449">
        <f>IF('Job Catalog'!$C457="",0,IF(AND(OR('Job Matrix'!$C$4="All",'Job Catalog'!$D457='Job Matrix'!$C$4),OR('Job Matrix'!$C$5="All",'Job Catalog'!$F457='Job Matrix'!$C$5)),1,0))</f>
        <v/>
      </c>
      <c r="G449">
        <f>IF($F449=0,"",COUNTIFS($E$2:$E449,$E449,$F$2:$F449,1))</f>
        <v/>
      </c>
      <c r="H449">
        <f>IF($G449="","",$E449&amp;"#"&amp;$G449)</f>
        <v/>
      </c>
      <c r="I449">
        <f>IF('Job Catalog'!$C457="","",'Job Catalog'!$C457)</f>
        <v/>
      </c>
      <c r="K449">
        <f>IF('Job Catalog'!$C457="","",MAX($K$1:K448)+1)</f>
        <v/>
      </c>
      <c r="L449">
        <f>IFERROR(INDEX('Job Catalog'!$B$10:$B$509,MATCH(ROW()-1,$K$2:$K$501,0)),"")</f>
        <v/>
      </c>
    </row>
    <row r="450">
      <c r="E450">
        <f>IF('Job Catalog'!$C458="","",'Job Catalog'!$I458)</f>
        <v/>
      </c>
      <c r="F450">
        <f>IF('Job Catalog'!$C458="",0,IF(AND(OR('Job Matrix'!$C$4="All",'Job Catalog'!$D458='Job Matrix'!$C$4),OR('Job Matrix'!$C$5="All",'Job Catalog'!$F458='Job Matrix'!$C$5)),1,0))</f>
        <v/>
      </c>
      <c r="G450">
        <f>IF($F450=0,"",COUNTIFS($E$2:$E450,$E450,$F$2:$F450,1))</f>
        <v/>
      </c>
      <c r="H450">
        <f>IF($G450="","",$E450&amp;"#"&amp;$G450)</f>
        <v/>
      </c>
      <c r="I450">
        <f>IF('Job Catalog'!$C458="","",'Job Catalog'!$C458)</f>
        <v/>
      </c>
      <c r="K450">
        <f>IF('Job Catalog'!$C458="","",MAX($K$1:K449)+1)</f>
        <v/>
      </c>
      <c r="L450">
        <f>IFERROR(INDEX('Job Catalog'!$B$10:$B$509,MATCH(ROW()-1,$K$2:$K$501,0)),"")</f>
        <v/>
      </c>
    </row>
    <row r="451">
      <c r="E451">
        <f>IF('Job Catalog'!$C459="","",'Job Catalog'!$I459)</f>
        <v/>
      </c>
      <c r="F451">
        <f>IF('Job Catalog'!$C459="",0,IF(AND(OR('Job Matrix'!$C$4="All",'Job Catalog'!$D459='Job Matrix'!$C$4),OR('Job Matrix'!$C$5="All",'Job Catalog'!$F459='Job Matrix'!$C$5)),1,0))</f>
        <v/>
      </c>
      <c r="G451">
        <f>IF($F451=0,"",COUNTIFS($E$2:$E451,$E451,$F$2:$F451,1))</f>
        <v/>
      </c>
      <c r="H451">
        <f>IF($G451="","",$E451&amp;"#"&amp;$G451)</f>
        <v/>
      </c>
      <c r="I451">
        <f>IF('Job Catalog'!$C459="","",'Job Catalog'!$C459)</f>
        <v/>
      </c>
      <c r="K451">
        <f>IF('Job Catalog'!$C459="","",MAX($K$1:K450)+1)</f>
        <v/>
      </c>
      <c r="L451">
        <f>IFERROR(INDEX('Job Catalog'!$B$10:$B$509,MATCH(ROW()-1,$K$2:$K$501,0)),"")</f>
        <v/>
      </c>
    </row>
    <row r="452">
      <c r="E452">
        <f>IF('Job Catalog'!$C460="","",'Job Catalog'!$I460)</f>
        <v/>
      </c>
      <c r="F452">
        <f>IF('Job Catalog'!$C460="",0,IF(AND(OR('Job Matrix'!$C$4="All",'Job Catalog'!$D460='Job Matrix'!$C$4),OR('Job Matrix'!$C$5="All",'Job Catalog'!$F460='Job Matrix'!$C$5)),1,0))</f>
        <v/>
      </c>
      <c r="G452">
        <f>IF($F452=0,"",COUNTIFS($E$2:$E452,$E452,$F$2:$F452,1))</f>
        <v/>
      </c>
      <c r="H452">
        <f>IF($G452="","",$E452&amp;"#"&amp;$G452)</f>
        <v/>
      </c>
      <c r="I452">
        <f>IF('Job Catalog'!$C460="","",'Job Catalog'!$C460)</f>
        <v/>
      </c>
      <c r="K452">
        <f>IF('Job Catalog'!$C460="","",MAX($K$1:K451)+1)</f>
        <v/>
      </c>
      <c r="L452">
        <f>IFERROR(INDEX('Job Catalog'!$B$10:$B$509,MATCH(ROW()-1,$K$2:$K$501,0)),"")</f>
        <v/>
      </c>
    </row>
    <row r="453">
      <c r="E453">
        <f>IF('Job Catalog'!$C461="","",'Job Catalog'!$I461)</f>
        <v/>
      </c>
      <c r="F453">
        <f>IF('Job Catalog'!$C461="",0,IF(AND(OR('Job Matrix'!$C$4="All",'Job Catalog'!$D461='Job Matrix'!$C$4),OR('Job Matrix'!$C$5="All",'Job Catalog'!$F461='Job Matrix'!$C$5)),1,0))</f>
        <v/>
      </c>
      <c r="G453">
        <f>IF($F453=0,"",COUNTIFS($E$2:$E453,$E453,$F$2:$F453,1))</f>
        <v/>
      </c>
      <c r="H453">
        <f>IF($G453="","",$E453&amp;"#"&amp;$G453)</f>
        <v/>
      </c>
      <c r="I453">
        <f>IF('Job Catalog'!$C461="","",'Job Catalog'!$C461)</f>
        <v/>
      </c>
      <c r="K453">
        <f>IF('Job Catalog'!$C461="","",MAX($K$1:K452)+1)</f>
        <v/>
      </c>
      <c r="L453">
        <f>IFERROR(INDEX('Job Catalog'!$B$10:$B$509,MATCH(ROW()-1,$K$2:$K$501,0)),"")</f>
        <v/>
      </c>
    </row>
    <row r="454">
      <c r="E454">
        <f>IF('Job Catalog'!$C462="","",'Job Catalog'!$I462)</f>
        <v/>
      </c>
      <c r="F454">
        <f>IF('Job Catalog'!$C462="",0,IF(AND(OR('Job Matrix'!$C$4="All",'Job Catalog'!$D462='Job Matrix'!$C$4),OR('Job Matrix'!$C$5="All",'Job Catalog'!$F462='Job Matrix'!$C$5)),1,0))</f>
        <v/>
      </c>
      <c r="G454">
        <f>IF($F454=0,"",COUNTIFS($E$2:$E454,$E454,$F$2:$F454,1))</f>
        <v/>
      </c>
      <c r="H454">
        <f>IF($G454="","",$E454&amp;"#"&amp;$G454)</f>
        <v/>
      </c>
      <c r="I454">
        <f>IF('Job Catalog'!$C462="","",'Job Catalog'!$C462)</f>
        <v/>
      </c>
      <c r="K454">
        <f>IF('Job Catalog'!$C462="","",MAX($K$1:K453)+1)</f>
        <v/>
      </c>
      <c r="L454">
        <f>IFERROR(INDEX('Job Catalog'!$B$10:$B$509,MATCH(ROW()-1,$K$2:$K$501,0)),"")</f>
        <v/>
      </c>
    </row>
    <row r="455">
      <c r="E455">
        <f>IF('Job Catalog'!$C463="","",'Job Catalog'!$I463)</f>
        <v/>
      </c>
      <c r="F455">
        <f>IF('Job Catalog'!$C463="",0,IF(AND(OR('Job Matrix'!$C$4="All",'Job Catalog'!$D463='Job Matrix'!$C$4),OR('Job Matrix'!$C$5="All",'Job Catalog'!$F463='Job Matrix'!$C$5)),1,0))</f>
        <v/>
      </c>
      <c r="G455">
        <f>IF($F455=0,"",COUNTIFS($E$2:$E455,$E455,$F$2:$F455,1))</f>
        <v/>
      </c>
      <c r="H455">
        <f>IF($G455="","",$E455&amp;"#"&amp;$G455)</f>
        <v/>
      </c>
      <c r="I455">
        <f>IF('Job Catalog'!$C463="","",'Job Catalog'!$C463)</f>
        <v/>
      </c>
      <c r="K455">
        <f>IF('Job Catalog'!$C463="","",MAX($K$1:K454)+1)</f>
        <v/>
      </c>
      <c r="L455">
        <f>IFERROR(INDEX('Job Catalog'!$B$10:$B$509,MATCH(ROW()-1,$K$2:$K$501,0)),"")</f>
        <v/>
      </c>
    </row>
    <row r="456">
      <c r="E456">
        <f>IF('Job Catalog'!$C464="","",'Job Catalog'!$I464)</f>
        <v/>
      </c>
      <c r="F456">
        <f>IF('Job Catalog'!$C464="",0,IF(AND(OR('Job Matrix'!$C$4="All",'Job Catalog'!$D464='Job Matrix'!$C$4),OR('Job Matrix'!$C$5="All",'Job Catalog'!$F464='Job Matrix'!$C$5)),1,0))</f>
        <v/>
      </c>
      <c r="G456">
        <f>IF($F456=0,"",COUNTIFS($E$2:$E456,$E456,$F$2:$F456,1))</f>
        <v/>
      </c>
      <c r="H456">
        <f>IF($G456="","",$E456&amp;"#"&amp;$G456)</f>
        <v/>
      </c>
      <c r="I456">
        <f>IF('Job Catalog'!$C464="","",'Job Catalog'!$C464)</f>
        <v/>
      </c>
      <c r="K456">
        <f>IF('Job Catalog'!$C464="","",MAX($K$1:K455)+1)</f>
        <v/>
      </c>
      <c r="L456">
        <f>IFERROR(INDEX('Job Catalog'!$B$10:$B$509,MATCH(ROW()-1,$K$2:$K$501,0)),"")</f>
        <v/>
      </c>
    </row>
    <row r="457">
      <c r="E457">
        <f>IF('Job Catalog'!$C465="","",'Job Catalog'!$I465)</f>
        <v/>
      </c>
      <c r="F457">
        <f>IF('Job Catalog'!$C465="",0,IF(AND(OR('Job Matrix'!$C$4="All",'Job Catalog'!$D465='Job Matrix'!$C$4),OR('Job Matrix'!$C$5="All",'Job Catalog'!$F465='Job Matrix'!$C$5)),1,0))</f>
        <v/>
      </c>
      <c r="G457">
        <f>IF($F457=0,"",COUNTIFS($E$2:$E457,$E457,$F$2:$F457,1))</f>
        <v/>
      </c>
      <c r="H457">
        <f>IF($G457="","",$E457&amp;"#"&amp;$G457)</f>
        <v/>
      </c>
      <c r="I457">
        <f>IF('Job Catalog'!$C465="","",'Job Catalog'!$C465)</f>
        <v/>
      </c>
      <c r="K457">
        <f>IF('Job Catalog'!$C465="","",MAX($K$1:K456)+1)</f>
        <v/>
      </c>
      <c r="L457">
        <f>IFERROR(INDEX('Job Catalog'!$B$10:$B$509,MATCH(ROW()-1,$K$2:$K$501,0)),"")</f>
        <v/>
      </c>
    </row>
    <row r="458">
      <c r="E458">
        <f>IF('Job Catalog'!$C466="","",'Job Catalog'!$I466)</f>
        <v/>
      </c>
      <c r="F458">
        <f>IF('Job Catalog'!$C466="",0,IF(AND(OR('Job Matrix'!$C$4="All",'Job Catalog'!$D466='Job Matrix'!$C$4),OR('Job Matrix'!$C$5="All",'Job Catalog'!$F466='Job Matrix'!$C$5)),1,0))</f>
        <v/>
      </c>
      <c r="G458">
        <f>IF($F458=0,"",COUNTIFS($E$2:$E458,$E458,$F$2:$F458,1))</f>
        <v/>
      </c>
      <c r="H458">
        <f>IF($G458="","",$E458&amp;"#"&amp;$G458)</f>
        <v/>
      </c>
      <c r="I458">
        <f>IF('Job Catalog'!$C466="","",'Job Catalog'!$C466)</f>
        <v/>
      </c>
      <c r="K458">
        <f>IF('Job Catalog'!$C466="","",MAX($K$1:K457)+1)</f>
        <v/>
      </c>
      <c r="L458">
        <f>IFERROR(INDEX('Job Catalog'!$B$10:$B$509,MATCH(ROW()-1,$K$2:$K$501,0)),"")</f>
        <v/>
      </c>
    </row>
    <row r="459">
      <c r="E459">
        <f>IF('Job Catalog'!$C467="","",'Job Catalog'!$I467)</f>
        <v/>
      </c>
      <c r="F459">
        <f>IF('Job Catalog'!$C467="",0,IF(AND(OR('Job Matrix'!$C$4="All",'Job Catalog'!$D467='Job Matrix'!$C$4),OR('Job Matrix'!$C$5="All",'Job Catalog'!$F467='Job Matrix'!$C$5)),1,0))</f>
        <v/>
      </c>
      <c r="G459">
        <f>IF($F459=0,"",COUNTIFS($E$2:$E459,$E459,$F$2:$F459,1))</f>
        <v/>
      </c>
      <c r="H459">
        <f>IF($G459="","",$E459&amp;"#"&amp;$G459)</f>
        <v/>
      </c>
      <c r="I459">
        <f>IF('Job Catalog'!$C467="","",'Job Catalog'!$C467)</f>
        <v/>
      </c>
      <c r="K459">
        <f>IF('Job Catalog'!$C467="","",MAX($K$1:K458)+1)</f>
        <v/>
      </c>
      <c r="L459">
        <f>IFERROR(INDEX('Job Catalog'!$B$10:$B$509,MATCH(ROW()-1,$K$2:$K$501,0)),"")</f>
        <v/>
      </c>
    </row>
    <row r="460">
      <c r="E460">
        <f>IF('Job Catalog'!$C468="","",'Job Catalog'!$I468)</f>
        <v/>
      </c>
      <c r="F460">
        <f>IF('Job Catalog'!$C468="",0,IF(AND(OR('Job Matrix'!$C$4="All",'Job Catalog'!$D468='Job Matrix'!$C$4),OR('Job Matrix'!$C$5="All",'Job Catalog'!$F468='Job Matrix'!$C$5)),1,0))</f>
        <v/>
      </c>
      <c r="G460">
        <f>IF($F460=0,"",COUNTIFS($E$2:$E460,$E460,$F$2:$F460,1))</f>
        <v/>
      </c>
      <c r="H460">
        <f>IF($G460="","",$E460&amp;"#"&amp;$G460)</f>
        <v/>
      </c>
      <c r="I460">
        <f>IF('Job Catalog'!$C468="","",'Job Catalog'!$C468)</f>
        <v/>
      </c>
      <c r="K460">
        <f>IF('Job Catalog'!$C468="","",MAX($K$1:K459)+1)</f>
        <v/>
      </c>
      <c r="L460">
        <f>IFERROR(INDEX('Job Catalog'!$B$10:$B$509,MATCH(ROW()-1,$K$2:$K$501,0)),"")</f>
        <v/>
      </c>
    </row>
    <row r="461">
      <c r="E461">
        <f>IF('Job Catalog'!$C469="","",'Job Catalog'!$I469)</f>
        <v/>
      </c>
      <c r="F461">
        <f>IF('Job Catalog'!$C469="",0,IF(AND(OR('Job Matrix'!$C$4="All",'Job Catalog'!$D469='Job Matrix'!$C$4),OR('Job Matrix'!$C$5="All",'Job Catalog'!$F469='Job Matrix'!$C$5)),1,0))</f>
        <v/>
      </c>
      <c r="G461">
        <f>IF($F461=0,"",COUNTIFS($E$2:$E461,$E461,$F$2:$F461,1))</f>
        <v/>
      </c>
      <c r="H461">
        <f>IF($G461="","",$E461&amp;"#"&amp;$G461)</f>
        <v/>
      </c>
      <c r="I461">
        <f>IF('Job Catalog'!$C469="","",'Job Catalog'!$C469)</f>
        <v/>
      </c>
      <c r="K461">
        <f>IF('Job Catalog'!$C469="","",MAX($K$1:K460)+1)</f>
        <v/>
      </c>
      <c r="L461">
        <f>IFERROR(INDEX('Job Catalog'!$B$10:$B$509,MATCH(ROW()-1,$K$2:$K$501,0)),"")</f>
        <v/>
      </c>
    </row>
    <row r="462">
      <c r="E462">
        <f>IF('Job Catalog'!$C470="","",'Job Catalog'!$I470)</f>
        <v/>
      </c>
      <c r="F462">
        <f>IF('Job Catalog'!$C470="",0,IF(AND(OR('Job Matrix'!$C$4="All",'Job Catalog'!$D470='Job Matrix'!$C$4),OR('Job Matrix'!$C$5="All",'Job Catalog'!$F470='Job Matrix'!$C$5)),1,0))</f>
        <v/>
      </c>
      <c r="G462">
        <f>IF($F462=0,"",COUNTIFS($E$2:$E462,$E462,$F$2:$F462,1))</f>
        <v/>
      </c>
      <c r="H462">
        <f>IF($G462="","",$E462&amp;"#"&amp;$G462)</f>
        <v/>
      </c>
      <c r="I462">
        <f>IF('Job Catalog'!$C470="","",'Job Catalog'!$C470)</f>
        <v/>
      </c>
      <c r="K462">
        <f>IF('Job Catalog'!$C470="","",MAX($K$1:K461)+1)</f>
        <v/>
      </c>
      <c r="L462">
        <f>IFERROR(INDEX('Job Catalog'!$B$10:$B$509,MATCH(ROW()-1,$K$2:$K$501,0)),"")</f>
        <v/>
      </c>
    </row>
    <row r="463">
      <c r="E463">
        <f>IF('Job Catalog'!$C471="","",'Job Catalog'!$I471)</f>
        <v/>
      </c>
      <c r="F463">
        <f>IF('Job Catalog'!$C471="",0,IF(AND(OR('Job Matrix'!$C$4="All",'Job Catalog'!$D471='Job Matrix'!$C$4),OR('Job Matrix'!$C$5="All",'Job Catalog'!$F471='Job Matrix'!$C$5)),1,0))</f>
        <v/>
      </c>
      <c r="G463">
        <f>IF($F463=0,"",COUNTIFS($E$2:$E463,$E463,$F$2:$F463,1))</f>
        <v/>
      </c>
      <c r="H463">
        <f>IF($G463="","",$E463&amp;"#"&amp;$G463)</f>
        <v/>
      </c>
      <c r="I463">
        <f>IF('Job Catalog'!$C471="","",'Job Catalog'!$C471)</f>
        <v/>
      </c>
      <c r="K463">
        <f>IF('Job Catalog'!$C471="","",MAX($K$1:K462)+1)</f>
        <v/>
      </c>
      <c r="L463">
        <f>IFERROR(INDEX('Job Catalog'!$B$10:$B$509,MATCH(ROW()-1,$K$2:$K$501,0)),"")</f>
        <v/>
      </c>
    </row>
    <row r="464">
      <c r="E464">
        <f>IF('Job Catalog'!$C472="","",'Job Catalog'!$I472)</f>
        <v/>
      </c>
      <c r="F464">
        <f>IF('Job Catalog'!$C472="",0,IF(AND(OR('Job Matrix'!$C$4="All",'Job Catalog'!$D472='Job Matrix'!$C$4),OR('Job Matrix'!$C$5="All",'Job Catalog'!$F472='Job Matrix'!$C$5)),1,0))</f>
        <v/>
      </c>
      <c r="G464">
        <f>IF($F464=0,"",COUNTIFS($E$2:$E464,$E464,$F$2:$F464,1))</f>
        <v/>
      </c>
      <c r="H464">
        <f>IF($G464="","",$E464&amp;"#"&amp;$G464)</f>
        <v/>
      </c>
      <c r="I464">
        <f>IF('Job Catalog'!$C472="","",'Job Catalog'!$C472)</f>
        <v/>
      </c>
      <c r="K464">
        <f>IF('Job Catalog'!$C472="","",MAX($K$1:K463)+1)</f>
        <v/>
      </c>
      <c r="L464">
        <f>IFERROR(INDEX('Job Catalog'!$B$10:$B$509,MATCH(ROW()-1,$K$2:$K$501,0)),"")</f>
        <v/>
      </c>
    </row>
    <row r="465">
      <c r="E465">
        <f>IF('Job Catalog'!$C473="","",'Job Catalog'!$I473)</f>
        <v/>
      </c>
      <c r="F465">
        <f>IF('Job Catalog'!$C473="",0,IF(AND(OR('Job Matrix'!$C$4="All",'Job Catalog'!$D473='Job Matrix'!$C$4),OR('Job Matrix'!$C$5="All",'Job Catalog'!$F473='Job Matrix'!$C$5)),1,0))</f>
        <v/>
      </c>
      <c r="G465">
        <f>IF($F465=0,"",COUNTIFS($E$2:$E465,$E465,$F$2:$F465,1))</f>
        <v/>
      </c>
      <c r="H465">
        <f>IF($G465="","",$E465&amp;"#"&amp;$G465)</f>
        <v/>
      </c>
      <c r="I465">
        <f>IF('Job Catalog'!$C473="","",'Job Catalog'!$C473)</f>
        <v/>
      </c>
      <c r="K465">
        <f>IF('Job Catalog'!$C473="","",MAX($K$1:K464)+1)</f>
        <v/>
      </c>
      <c r="L465">
        <f>IFERROR(INDEX('Job Catalog'!$B$10:$B$509,MATCH(ROW()-1,$K$2:$K$501,0)),"")</f>
        <v/>
      </c>
    </row>
    <row r="466">
      <c r="E466">
        <f>IF('Job Catalog'!$C474="","",'Job Catalog'!$I474)</f>
        <v/>
      </c>
      <c r="F466">
        <f>IF('Job Catalog'!$C474="",0,IF(AND(OR('Job Matrix'!$C$4="All",'Job Catalog'!$D474='Job Matrix'!$C$4),OR('Job Matrix'!$C$5="All",'Job Catalog'!$F474='Job Matrix'!$C$5)),1,0))</f>
        <v/>
      </c>
      <c r="G466">
        <f>IF($F466=0,"",COUNTIFS($E$2:$E466,$E466,$F$2:$F466,1))</f>
        <v/>
      </c>
      <c r="H466">
        <f>IF($G466="","",$E466&amp;"#"&amp;$G466)</f>
        <v/>
      </c>
      <c r="I466">
        <f>IF('Job Catalog'!$C474="","",'Job Catalog'!$C474)</f>
        <v/>
      </c>
      <c r="K466">
        <f>IF('Job Catalog'!$C474="","",MAX($K$1:K465)+1)</f>
        <v/>
      </c>
      <c r="L466">
        <f>IFERROR(INDEX('Job Catalog'!$B$10:$B$509,MATCH(ROW()-1,$K$2:$K$501,0)),"")</f>
        <v/>
      </c>
    </row>
    <row r="467">
      <c r="E467">
        <f>IF('Job Catalog'!$C475="","",'Job Catalog'!$I475)</f>
        <v/>
      </c>
      <c r="F467">
        <f>IF('Job Catalog'!$C475="",0,IF(AND(OR('Job Matrix'!$C$4="All",'Job Catalog'!$D475='Job Matrix'!$C$4),OR('Job Matrix'!$C$5="All",'Job Catalog'!$F475='Job Matrix'!$C$5)),1,0))</f>
        <v/>
      </c>
      <c r="G467">
        <f>IF($F467=0,"",COUNTIFS($E$2:$E467,$E467,$F$2:$F467,1))</f>
        <v/>
      </c>
      <c r="H467">
        <f>IF($G467="","",$E467&amp;"#"&amp;$G467)</f>
        <v/>
      </c>
      <c r="I467">
        <f>IF('Job Catalog'!$C475="","",'Job Catalog'!$C475)</f>
        <v/>
      </c>
      <c r="K467">
        <f>IF('Job Catalog'!$C475="","",MAX($K$1:K466)+1)</f>
        <v/>
      </c>
      <c r="L467">
        <f>IFERROR(INDEX('Job Catalog'!$B$10:$B$509,MATCH(ROW()-1,$K$2:$K$501,0)),"")</f>
        <v/>
      </c>
    </row>
    <row r="468">
      <c r="E468">
        <f>IF('Job Catalog'!$C476="","",'Job Catalog'!$I476)</f>
        <v/>
      </c>
      <c r="F468">
        <f>IF('Job Catalog'!$C476="",0,IF(AND(OR('Job Matrix'!$C$4="All",'Job Catalog'!$D476='Job Matrix'!$C$4),OR('Job Matrix'!$C$5="All",'Job Catalog'!$F476='Job Matrix'!$C$5)),1,0))</f>
        <v/>
      </c>
      <c r="G468">
        <f>IF($F468=0,"",COUNTIFS($E$2:$E468,$E468,$F$2:$F468,1))</f>
        <v/>
      </c>
      <c r="H468">
        <f>IF($G468="","",$E468&amp;"#"&amp;$G468)</f>
        <v/>
      </c>
      <c r="I468">
        <f>IF('Job Catalog'!$C476="","",'Job Catalog'!$C476)</f>
        <v/>
      </c>
      <c r="K468">
        <f>IF('Job Catalog'!$C476="","",MAX($K$1:K467)+1)</f>
        <v/>
      </c>
      <c r="L468">
        <f>IFERROR(INDEX('Job Catalog'!$B$10:$B$509,MATCH(ROW()-1,$K$2:$K$501,0)),"")</f>
        <v/>
      </c>
    </row>
    <row r="469">
      <c r="E469">
        <f>IF('Job Catalog'!$C477="","",'Job Catalog'!$I477)</f>
        <v/>
      </c>
      <c r="F469">
        <f>IF('Job Catalog'!$C477="",0,IF(AND(OR('Job Matrix'!$C$4="All",'Job Catalog'!$D477='Job Matrix'!$C$4),OR('Job Matrix'!$C$5="All",'Job Catalog'!$F477='Job Matrix'!$C$5)),1,0))</f>
        <v/>
      </c>
      <c r="G469">
        <f>IF($F469=0,"",COUNTIFS($E$2:$E469,$E469,$F$2:$F469,1))</f>
        <v/>
      </c>
      <c r="H469">
        <f>IF($G469="","",$E469&amp;"#"&amp;$G469)</f>
        <v/>
      </c>
      <c r="I469">
        <f>IF('Job Catalog'!$C477="","",'Job Catalog'!$C477)</f>
        <v/>
      </c>
      <c r="K469">
        <f>IF('Job Catalog'!$C477="","",MAX($K$1:K468)+1)</f>
        <v/>
      </c>
      <c r="L469">
        <f>IFERROR(INDEX('Job Catalog'!$B$10:$B$509,MATCH(ROW()-1,$K$2:$K$501,0)),"")</f>
        <v/>
      </c>
    </row>
    <row r="470">
      <c r="E470">
        <f>IF('Job Catalog'!$C478="","",'Job Catalog'!$I478)</f>
        <v/>
      </c>
      <c r="F470">
        <f>IF('Job Catalog'!$C478="",0,IF(AND(OR('Job Matrix'!$C$4="All",'Job Catalog'!$D478='Job Matrix'!$C$4),OR('Job Matrix'!$C$5="All",'Job Catalog'!$F478='Job Matrix'!$C$5)),1,0))</f>
        <v/>
      </c>
      <c r="G470">
        <f>IF($F470=0,"",COUNTIFS($E$2:$E470,$E470,$F$2:$F470,1))</f>
        <v/>
      </c>
      <c r="H470">
        <f>IF($G470="","",$E470&amp;"#"&amp;$G470)</f>
        <v/>
      </c>
      <c r="I470">
        <f>IF('Job Catalog'!$C478="","",'Job Catalog'!$C478)</f>
        <v/>
      </c>
      <c r="K470">
        <f>IF('Job Catalog'!$C478="","",MAX($K$1:K469)+1)</f>
        <v/>
      </c>
      <c r="L470">
        <f>IFERROR(INDEX('Job Catalog'!$B$10:$B$509,MATCH(ROW()-1,$K$2:$K$501,0)),"")</f>
        <v/>
      </c>
    </row>
    <row r="471">
      <c r="E471">
        <f>IF('Job Catalog'!$C479="","",'Job Catalog'!$I479)</f>
        <v/>
      </c>
      <c r="F471">
        <f>IF('Job Catalog'!$C479="",0,IF(AND(OR('Job Matrix'!$C$4="All",'Job Catalog'!$D479='Job Matrix'!$C$4),OR('Job Matrix'!$C$5="All",'Job Catalog'!$F479='Job Matrix'!$C$5)),1,0))</f>
        <v/>
      </c>
      <c r="G471">
        <f>IF($F471=0,"",COUNTIFS($E$2:$E471,$E471,$F$2:$F471,1))</f>
        <v/>
      </c>
      <c r="H471">
        <f>IF($G471="","",$E471&amp;"#"&amp;$G471)</f>
        <v/>
      </c>
      <c r="I471">
        <f>IF('Job Catalog'!$C479="","",'Job Catalog'!$C479)</f>
        <v/>
      </c>
      <c r="K471">
        <f>IF('Job Catalog'!$C479="","",MAX($K$1:K470)+1)</f>
        <v/>
      </c>
      <c r="L471">
        <f>IFERROR(INDEX('Job Catalog'!$B$10:$B$509,MATCH(ROW()-1,$K$2:$K$501,0)),"")</f>
        <v/>
      </c>
    </row>
    <row r="472">
      <c r="E472">
        <f>IF('Job Catalog'!$C480="","",'Job Catalog'!$I480)</f>
        <v/>
      </c>
      <c r="F472">
        <f>IF('Job Catalog'!$C480="",0,IF(AND(OR('Job Matrix'!$C$4="All",'Job Catalog'!$D480='Job Matrix'!$C$4),OR('Job Matrix'!$C$5="All",'Job Catalog'!$F480='Job Matrix'!$C$5)),1,0))</f>
        <v/>
      </c>
      <c r="G472">
        <f>IF($F472=0,"",COUNTIFS($E$2:$E472,$E472,$F$2:$F472,1))</f>
        <v/>
      </c>
      <c r="H472">
        <f>IF($G472="","",$E472&amp;"#"&amp;$G472)</f>
        <v/>
      </c>
      <c r="I472">
        <f>IF('Job Catalog'!$C480="","",'Job Catalog'!$C480)</f>
        <v/>
      </c>
      <c r="K472">
        <f>IF('Job Catalog'!$C480="","",MAX($K$1:K471)+1)</f>
        <v/>
      </c>
      <c r="L472">
        <f>IFERROR(INDEX('Job Catalog'!$B$10:$B$509,MATCH(ROW()-1,$K$2:$K$501,0)),"")</f>
        <v/>
      </c>
    </row>
    <row r="473">
      <c r="E473">
        <f>IF('Job Catalog'!$C481="","",'Job Catalog'!$I481)</f>
        <v/>
      </c>
      <c r="F473">
        <f>IF('Job Catalog'!$C481="",0,IF(AND(OR('Job Matrix'!$C$4="All",'Job Catalog'!$D481='Job Matrix'!$C$4),OR('Job Matrix'!$C$5="All",'Job Catalog'!$F481='Job Matrix'!$C$5)),1,0))</f>
        <v/>
      </c>
      <c r="G473">
        <f>IF($F473=0,"",COUNTIFS($E$2:$E473,$E473,$F$2:$F473,1))</f>
        <v/>
      </c>
      <c r="H473">
        <f>IF($G473="","",$E473&amp;"#"&amp;$G473)</f>
        <v/>
      </c>
      <c r="I473">
        <f>IF('Job Catalog'!$C481="","",'Job Catalog'!$C481)</f>
        <v/>
      </c>
      <c r="K473">
        <f>IF('Job Catalog'!$C481="","",MAX($K$1:K472)+1)</f>
        <v/>
      </c>
      <c r="L473">
        <f>IFERROR(INDEX('Job Catalog'!$B$10:$B$509,MATCH(ROW()-1,$K$2:$K$501,0)),"")</f>
        <v/>
      </c>
    </row>
    <row r="474">
      <c r="E474">
        <f>IF('Job Catalog'!$C482="","",'Job Catalog'!$I482)</f>
        <v/>
      </c>
      <c r="F474">
        <f>IF('Job Catalog'!$C482="",0,IF(AND(OR('Job Matrix'!$C$4="All",'Job Catalog'!$D482='Job Matrix'!$C$4),OR('Job Matrix'!$C$5="All",'Job Catalog'!$F482='Job Matrix'!$C$5)),1,0))</f>
        <v/>
      </c>
      <c r="G474">
        <f>IF($F474=0,"",COUNTIFS($E$2:$E474,$E474,$F$2:$F474,1))</f>
        <v/>
      </c>
      <c r="H474">
        <f>IF($G474="","",$E474&amp;"#"&amp;$G474)</f>
        <v/>
      </c>
      <c r="I474">
        <f>IF('Job Catalog'!$C482="","",'Job Catalog'!$C482)</f>
        <v/>
      </c>
      <c r="K474">
        <f>IF('Job Catalog'!$C482="","",MAX($K$1:K473)+1)</f>
        <v/>
      </c>
      <c r="L474">
        <f>IFERROR(INDEX('Job Catalog'!$B$10:$B$509,MATCH(ROW()-1,$K$2:$K$501,0)),"")</f>
        <v/>
      </c>
    </row>
    <row r="475">
      <c r="E475">
        <f>IF('Job Catalog'!$C483="","",'Job Catalog'!$I483)</f>
        <v/>
      </c>
      <c r="F475">
        <f>IF('Job Catalog'!$C483="",0,IF(AND(OR('Job Matrix'!$C$4="All",'Job Catalog'!$D483='Job Matrix'!$C$4),OR('Job Matrix'!$C$5="All",'Job Catalog'!$F483='Job Matrix'!$C$5)),1,0))</f>
        <v/>
      </c>
      <c r="G475">
        <f>IF($F475=0,"",COUNTIFS($E$2:$E475,$E475,$F$2:$F475,1))</f>
        <v/>
      </c>
      <c r="H475">
        <f>IF($G475="","",$E475&amp;"#"&amp;$G475)</f>
        <v/>
      </c>
      <c r="I475">
        <f>IF('Job Catalog'!$C483="","",'Job Catalog'!$C483)</f>
        <v/>
      </c>
      <c r="K475">
        <f>IF('Job Catalog'!$C483="","",MAX($K$1:K474)+1)</f>
        <v/>
      </c>
      <c r="L475">
        <f>IFERROR(INDEX('Job Catalog'!$B$10:$B$509,MATCH(ROW()-1,$K$2:$K$501,0)),"")</f>
        <v/>
      </c>
    </row>
    <row r="476">
      <c r="E476">
        <f>IF('Job Catalog'!$C484="","",'Job Catalog'!$I484)</f>
        <v/>
      </c>
      <c r="F476">
        <f>IF('Job Catalog'!$C484="",0,IF(AND(OR('Job Matrix'!$C$4="All",'Job Catalog'!$D484='Job Matrix'!$C$4),OR('Job Matrix'!$C$5="All",'Job Catalog'!$F484='Job Matrix'!$C$5)),1,0))</f>
        <v/>
      </c>
      <c r="G476">
        <f>IF($F476=0,"",COUNTIFS($E$2:$E476,$E476,$F$2:$F476,1))</f>
        <v/>
      </c>
      <c r="H476">
        <f>IF($G476="","",$E476&amp;"#"&amp;$G476)</f>
        <v/>
      </c>
      <c r="I476">
        <f>IF('Job Catalog'!$C484="","",'Job Catalog'!$C484)</f>
        <v/>
      </c>
      <c r="K476">
        <f>IF('Job Catalog'!$C484="","",MAX($K$1:K475)+1)</f>
        <v/>
      </c>
      <c r="L476">
        <f>IFERROR(INDEX('Job Catalog'!$B$10:$B$509,MATCH(ROW()-1,$K$2:$K$501,0)),"")</f>
        <v/>
      </c>
    </row>
    <row r="477">
      <c r="E477">
        <f>IF('Job Catalog'!$C485="","",'Job Catalog'!$I485)</f>
        <v/>
      </c>
      <c r="F477">
        <f>IF('Job Catalog'!$C485="",0,IF(AND(OR('Job Matrix'!$C$4="All",'Job Catalog'!$D485='Job Matrix'!$C$4),OR('Job Matrix'!$C$5="All",'Job Catalog'!$F485='Job Matrix'!$C$5)),1,0))</f>
        <v/>
      </c>
      <c r="G477">
        <f>IF($F477=0,"",COUNTIFS($E$2:$E477,$E477,$F$2:$F477,1))</f>
        <v/>
      </c>
      <c r="H477">
        <f>IF($G477="","",$E477&amp;"#"&amp;$G477)</f>
        <v/>
      </c>
      <c r="I477">
        <f>IF('Job Catalog'!$C485="","",'Job Catalog'!$C485)</f>
        <v/>
      </c>
      <c r="K477">
        <f>IF('Job Catalog'!$C485="","",MAX($K$1:K476)+1)</f>
        <v/>
      </c>
      <c r="L477">
        <f>IFERROR(INDEX('Job Catalog'!$B$10:$B$509,MATCH(ROW()-1,$K$2:$K$501,0)),"")</f>
        <v/>
      </c>
    </row>
    <row r="478">
      <c r="E478">
        <f>IF('Job Catalog'!$C486="","",'Job Catalog'!$I486)</f>
        <v/>
      </c>
      <c r="F478">
        <f>IF('Job Catalog'!$C486="",0,IF(AND(OR('Job Matrix'!$C$4="All",'Job Catalog'!$D486='Job Matrix'!$C$4),OR('Job Matrix'!$C$5="All",'Job Catalog'!$F486='Job Matrix'!$C$5)),1,0))</f>
        <v/>
      </c>
      <c r="G478">
        <f>IF($F478=0,"",COUNTIFS($E$2:$E478,$E478,$F$2:$F478,1))</f>
        <v/>
      </c>
      <c r="H478">
        <f>IF($G478="","",$E478&amp;"#"&amp;$G478)</f>
        <v/>
      </c>
      <c r="I478">
        <f>IF('Job Catalog'!$C486="","",'Job Catalog'!$C486)</f>
        <v/>
      </c>
      <c r="K478">
        <f>IF('Job Catalog'!$C486="","",MAX($K$1:K477)+1)</f>
        <v/>
      </c>
      <c r="L478">
        <f>IFERROR(INDEX('Job Catalog'!$B$10:$B$509,MATCH(ROW()-1,$K$2:$K$501,0)),"")</f>
        <v/>
      </c>
    </row>
    <row r="479">
      <c r="E479">
        <f>IF('Job Catalog'!$C487="","",'Job Catalog'!$I487)</f>
        <v/>
      </c>
      <c r="F479">
        <f>IF('Job Catalog'!$C487="",0,IF(AND(OR('Job Matrix'!$C$4="All",'Job Catalog'!$D487='Job Matrix'!$C$4),OR('Job Matrix'!$C$5="All",'Job Catalog'!$F487='Job Matrix'!$C$5)),1,0))</f>
        <v/>
      </c>
      <c r="G479">
        <f>IF($F479=0,"",COUNTIFS($E$2:$E479,$E479,$F$2:$F479,1))</f>
        <v/>
      </c>
      <c r="H479">
        <f>IF($G479="","",$E479&amp;"#"&amp;$G479)</f>
        <v/>
      </c>
      <c r="I479">
        <f>IF('Job Catalog'!$C487="","",'Job Catalog'!$C487)</f>
        <v/>
      </c>
      <c r="K479">
        <f>IF('Job Catalog'!$C487="","",MAX($K$1:K478)+1)</f>
        <v/>
      </c>
      <c r="L479">
        <f>IFERROR(INDEX('Job Catalog'!$B$10:$B$509,MATCH(ROW()-1,$K$2:$K$501,0)),"")</f>
        <v/>
      </c>
    </row>
    <row r="480">
      <c r="E480">
        <f>IF('Job Catalog'!$C488="","",'Job Catalog'!$I488)</f>
        <v/>
      </c>
      <c r="F480">
        <f>IF('Job Catalog'!$C488="",0,IF(AND(OR('Job Matrix'!$C$4="All",'Job Catalog'!$D488='Job Matrix'!$C$4),OR('Job Matrix'!$C$5="All",'Job Catalog'!$F488='Job Matrix'!$C$5)),1,0))</f>
        <v/>
      </c>
      <c r="G480">
        <f>IF($F480=0,"",COUNTIFS($E$2:$E480,$E480,$F$2:$F480,1))</f>
        <v/>
      </c>
      <c r="H480">
        <f>IF($G480="","",$E480&amp;"#"&amp;$G480)</f>
        <v/>
      </c>
      <c r="I480">
        <f>IF('Job Catalog'!$C488="","",'Job Catalog'!$C488)</f>
        <v/>
      </c>
      <c r="K480">
        <f>IF('Job Catalog'!$C488="","",MAX($K$1:K479)+1)</f>
        <v/>
      </c>
      <c r="L480">
        <f>IFERROR(INDEX('Job Catalog'!$B$10:$B$509,MATCH(ROW()-1,$K$2:$K$501,0)),"")</f>
        <v/>
      </c>
    </row>
    <row r="481">
      <c r="E481">
        <f>IF('Job Catalog'!$C489="","",'Job Catalog'!$I489)</f>
        <v/>
      </c>
      <c r="F481">
        <f>IF('Job Catalog'!$C489="",0,IF(AND(OR('Job Matrix'!$C$4="All",'Job Catalog'!$D489='Job Matrix'!$C$4),OR('Job Matrix'!$C$5="All",'Job Catalog'!$F489='Job Matrix'!$C$5)),1,0))</f>
        <v/>
      </c>
      <c r="G481">
        <f>IF($F481=0,"",COUNTIFS($E$2:$E481,$E481,$F$2:$F481,1))</f>
        <v/>
      </c>
      <c r="H481">
        <f>IF($G481="","",$E481&amp;"#"&amp;$G481)</f>
        <v/>
      </c>
      <c r="I481">
        <f>IF('Job Catalog'!$C489="","",'Job Catalog'!$C489)</f>
        <v/>
      </c>
      <c r="K481">
        <f>IF('Job Catalog'!$C489="","",MAX($K$1:K480)+1)</f>
        <v/>
      </c>
      <c r="L481">
        <f>IFERROR(INDEX('Job Catalog'!$B$10:$B$509,MATCH(ROW()-1,$K$2:$K$501,0)),"")</f>
        <v/>
      </c>
    </row>
    <row r="482">
      <c r="E482">
        <f>IF('Job Catalog'!$C490="","",'Job Catalog'!$I490)</f>
        <v/>
      </c>
      <c r="F482">
        <f>IF('Job Catalog'!$C490="",0,IF(AND(OR('Job Matrix'!$C$4="All",'Job Catalog'!$D490='Job Matrix'!$C$4),OR('Job Matrix'!$C$5="All",'Job Catalog'!$F490='Job Matrix'!$C$5)),1,0))</f>
        <v/>
      </c>
      <c r="G482">
        <f>IF($F482=0,"",COUNTIFS($E$2:$E482,$E482,$F$2:$F482,1))</f>
        <v/>
      </c>
      <c r="H482">
        <f>IF($G482="","",$E482&amp;"#"&amp;$G482)</f>
        <v/>
      </c>
      <c r="I482">
        <f>IF('Job Catalog'!$C490="","",'Job Catalog'!$C490)</f>
        <v/>
      </c>
      <c r="K482">
        <f>IF('Job Catalog'!$C490="","",MAX($K$1:K481)+1)</f>
        <v/>
      </c>
      <c r="L482">
        <f>IFERROR(INDEX('Job Catalog'!$B$10:$B$509,MATCH(ROW()-1,$K$2:$K$501,0)),"")</f>
        <v/>
      </c>
    </row>
    <row r="483">
      <c r="E483">
        <f>IF('Job Catalog'!$C491="","",'Job Catalog'!$I491)</f>
        <v/>
      </c>
      <c r="F483">
        <f>IF('Job Catalog'!$C491="",0,IF(AND(OR('Job Matrix'!$C$4="All",'Job Catalog'!$D491='Job Matrix'!$C$4),OR('Job Matrix'!$C$5="All",'Job Catalog'!$F491='Job Matrix'!$C$5)),1,0))</f>
        <v/>
      </c>
      <c r="G483">
        <f>IF($F483=0,"",COUNTIFS($E$2:$E483,$E483,$F$2:$F483,1))</f>
        <v/>
      </c>
      <c r="H483">
        <f>IF($G483="","",$E483&amp;"#"&amp;$G483)</f>
        <v/>
      </c>
      <c r="I483">
        <f>IF('Job Catalog'!$C491="","",'Job Catalog'!$C491)</f>
        <v/>
      </c>
      <c r="K483">
        <f>IF('Job Catalog'!$C491="","",MAX($K$1:K482)+1)</f>
        <v/>
      </c>
      <c r="L483">
        <f>IFERROR(INDEX('Job Catalog'!$B$10:$B$509,MATCH(ROW()-1,$K$2:$K$501,0)),"")</f>
        <v/>
      </c>
    </row>
    <row r="484">
      <c r="E484">
        <f>IF('Job Catalog'!$C492="","",'Job Catalog'!$I492)</f>
        <v/>
      </c>
      <c r="F484">
        <f>IF('Job Catalog'!$C492="",0,IF(AND(OR('Job Matrix'!$C$4="All",'Job Catalog'!$D492='Job Matrix'!$C$4),OR('Job Matrix'!$C$5="All",'Job Catalog'!$F492='Job Matrix'!$C$5)),1,0))</f>
        <v/>
      </c>
      <c r="G484">
        <f>IF($F484=0,"",COUNTIFS($E$2:$E484,$E484,$F$2:$F484,1))</f>
        <v/>
      </c>
      <c r="H484">
        <f>IF($G484="","",$E484&amp;"#"&amp;$G484)</f>
        <v/>
      </c>
      <c r="I484">
        <f>IF('Job Catalog'!$C492="","",'Job Catalog'!$C492)</f>
        <v/>
      </c>
      <c r="K484">
        <f>IF('Job Catalog'!$C492="","",MAX($K$1:K483)+1)</f>
        <v/>
      </c>
      <c r="L484">
        <f>IFERROR(INDEX('Job Catalog'!$B$10:$B$509,MATCH(ROW()-1,$K$2:$K$501,0)),"")</f>
        <v/>
      </c>
    </row>
    <row r="485">
      <c r="E485">
        <f>IF('Job Catalog'!$C493="","",'Job Catalog'!$I493)</f>
        <v/>
      </c>
      <c r="F485">
        <f>IF('Job Catalog'!$C493="",0,IF(AND(OR('Job Matrix'!$C$4="All",'Job Catalog'!$D493='Job Matrix'!$C$4),OR('Job Matrix'!$C$5="All",'Job Catalog'!$F493='Job Matrix'!$C$5)),1,0))</f>
        <v/>
      </c>
      <c r="G485">
        <f>IF($F485=0,"",COUNTIFS($E$2:$E485,$E485,$F$2:$F485,1))</f>
        <v/>
      </c>
      <c r="H485">
        <f>IF($G485="","",$E485&amp;"#"&amp;$G485)</f>
        <v/>
      </c>
      <c r="I485">
        <f>IF('Job Catalog'!$C493="","",'Job Catalog'!$C493)</f>
        <v/>
      </c>
      <c r="K485">
        <f>IF('Job Catalog'!$C493="","",MAX($K$1:K484)+1)</f>
        <v/>
      </c>
      <c r="L485">
        <f>IFERROR(INDEX('Job Catalog'!$B$10:$B$509,MATCH(ROW()-1,$K$2:$K$501,0)),"")</f>
        <v/>
      </c>
    </row>
    <row r="486">
      <c r="E486">
        <f>IF('Job Catalog'!$C494="","",'Job Catalog'!$I494)</f>
        <v/>
      </c>
      <c r="F486">
        <f>IF('Job Catalog'!$C494="",0,IF(AND(OR('Job Matrix'!$C$4="All",'Job Catalog'!$D494='Job Matrix'!$C$4),OR('Job Matrix'!$C$5="All",'Job Catalog'!$F494='Job Matrix'!$C$5)),1,0))</f>
        <v/>
      </c>
      <c r="G486">
        <f>IF($F486=0,"",COUNTIFS($E$2:$E486,$E486,$F$2:$F486,1))</f>
        <v/>
      </c>
      <c r="H486">
        <f>IF($G486="","",$E486&amp;"#"&amp;$G486)</f>
        <v/>
      </c>
      <c r="I486">
        <f>IF('Job Catalog'!$C494="","",'Job Catalog'!$C494)</f>
        <v/>
      </c>
      <c r="K486">
        <f>IF('Job Catalog'!$C494="","",MAX($K$1:K485)+1)</f>
        <v/>
      </c>
      <c r="L486">
        <f>IFERROR(INDEX('Job Catalog'!$B$10:$B$509,MATCH(ROW()-1,$K$2:$K$501,0)),"")</f>
        <v/>
      </c>
    </row>
    <row r="487">
      <c r="E487">
        <f>IF('Job Catalog'!$C495="","",'Job Catalog'!$I495)</f>
        <v/>
      </c>
      <c r="F487">
        <f>IF('Job Catalog'!$C495="",0,IF(AND(OR('Job Matrix'!$C$4="All",'Job Catalog'!$D495='Job Matrix'!$C$4),OR('Job Matrix'!$C$5="All",'Job Catalog'!$F495='Job Matrix'!$C$5)),1,0))</f>
        <v/>
      </c>
      <c r="G487">
        <f>IF($F487=0,"",COUNTIFS($E$2:$E487,$E487,$F$2:$F487,1))</f>
        <v/>
      </c>
      <c r="H487">
        <f>IF($G487="","",$E487&amp;"#"&amp;$G487)</f>
        <v/>
      </c>
      <c r="I487">
        <f>IF('Job Catalog'!$C495="","",'Job Catalog'!$C495)</f>
        <v/>
      </c>
      <c r="K487">
        <f>IF('Job Catalog'!$C495="","",MAX($K$1:K486)+1)</f>
        <v/>
      </c>
      <c r="L487">
        <f>IFERROR(INDEX('Job Catalog'!$B$10:$B$509,MATCH(ROW()-1,$K$2:$K$501,0)),"")</f>
        <v/>
      </c>
    </row>
    <row r="488">
      <c r="E488">
        <f>IF('Job Catalog'!$C496="","",'Job Catalog'!$I496)</f>
        <v/>
      </c>
      <c r="F488">
        <f>IF('Job Catalog'!$C496="",0,IF(AND(OR('Job Matrix'!$C$4="All",'Job Catalog'!$D496='Job Matrix'!$C$4),OR('Job Matrix'!$C$5="All",'Job Catalog'!$F496='Job Matrix'!$C$5)),1,0))</f>
        <v/>
      </c>
      <c r="G488">
        <f>IF($F488=0,"",COUNTIFS($E$2:$E488,$E488,$F$2:$F488,1))</f>
        <v/>
      </c>
      <c r="H488">
        <f>IF($G488="","",$E488&amp;"#"&amp;$G488)</f>
        <v/>
      </c>
      <c r="I488">
        <f>IF('Job Catalog'!$C496="","",'Job Catalog'!$C496)</f>
        <v/>
      </c>
      <c r="K488">
        <f>IF('Job Catalog'!$C496="","",MAX($K$1:K487)+1)</f>
        <v/>
      </c>
      <c r="L488">
        <f>IFERROR(INDEX('Job Catalog'!$B$10:$B$509,MATCH(ROW()-1,$K$2:$K$501,0)),"")</f>
        <v/>
      </c>
    </row>
    <row r="489">
      <c r="E489">
        <f>IF('Job Catalog'!$C497="","",'Job Catalog'!$I497)</f>
        <v/>
      </c>
      <c r="F489">
        <f>IF('Job Catalog'!$C497="",0,IF(AND(OR('Job Matrix'!$C$4="All",'Job Catalog'!$D497='Job Matrix'!$C$4),OR('Job Matrix'!$C$5="All",'Job Catalog'!$F497='Job Matrix'!$C$5)),1,0))</f>
        <v/>
      </c>
      <c r="G489">
        <f>IF($F489=0,"",COUNTIFS($E$2:$E489,$E489,$F$2:$F489,1))</f>
        <v/>
      </c>
      <c r="H489">
        <f>IF($G489="","",$E489&amp;"#"&amp;$G489)</f>
        <v/>
      </c>
      <c r="I489">
        <f>IF('Job Catalog'!$C497="","",'Job Catalog'!$C497)</f>
        <v/>
      </c>
      <c r="K489">
        <f>IF('Job Catalog'!$C497="","",MAX($K$1:K488)+1)</f>
        <v/>
      </c>
      <c r="L489">
        <f>IFERROR(INDEX('Job Catalog'!$B$10:$B$509,MATCH(ROW()-1,$K$2:$K$501,0)),"")</f>
        <v/>
      </c>
    </row>
    <row r="490">
      <c r="E490">
        <f>IF('Job Catalog'!$C498="","",'Job Catalog'!$I498)</f>
        <v/>
      </c>
      <c r="F490">
        <f>IF('Job Catalog'!$C498="",0,IF(AND(OR('Job Matrix'!$C$4="All",'Job Catalog'!$D498='Job Matrix'!$C$4),OR('Job Matrix'!$C$5="All",'Job Catalog'!$F498='Job Matrix'!$C$5)),1,0))</f>
        <v/>
      </c>
      <c r="G490">
        <f>IF($F490=0,"",COUNTIFS($E$2:$E490,$E490,$F$2:$F490,1))</f>
        <v/>
      </c>
      <c r="H490">
        <f>IF($G490="","",$E490&amp;"#"&amp;$G490)</f>
        <v/>
      </c>
      <c r="I490">
        <f>IF('Job Catalog'!$C498="","",'Job Catalog'!$C498)</f>
        <v/>
      </c>
      <c r="K490">
        <f>IF('Job Catalog'!$C498="","",MAX($K$1:K489)+1)</f>
        <v/>
      </c>
      <c r="L490">
        <f>IFERROR(INDEX('Job Catalog'!$B$10:$B$509,MATCH(ROW()-1,$K$2:$K$501,0)),"")</f>
        <v/>
      </c>
    </row>
    <row r="491">
      <c r="E491">
        <f>IF('Job Catalog'!$C499="","",'Job Catalog'!$I499)</f>
        <v/>
      </c>
      <c r="F491">
        <f>IF('Job Catalog'!$C499="",0,IF(AND(OR('Job Matrix'!$C$4="All",'Job Catalog'!$D499='Job Matrix'!$C$4),OR('Job Matrix'!$C$5="All",'Job Catalog'!$F499='Job Matrix'!$C$5)),1,0))</f>
        <v/>
      </c>
      <c r="G491">
        <f>IF($F491=0,"",COUNTIFS($E$2:$E491,$E491,$F$2:$F491,1))</f>
        <v/>
      </c>
      <c r="H491">
        <f>IF($G491="","",$E491&amp;"#"&amp;$G491)</f>
        <v/>
      </c>
      <c r="I491">
        <f>IF('Job Catalog'!$C499="","",'Job Catalog'!$C499)</f>
        <v/>
      </c>
      <c r="K491">
        <f>IF('Job Catalog'!$C499="","",MAX($K$1:K490)+1)</f>
        <v/>
      </c>
      <c r="L491">
        <f>IFERROR(INDEX('Job Catalog'!$B$10:$B$509,MATCH(ROW()-1,$K$2:$K$501,0)),"")</f>
        <v/>
      </c>
    </row>
    <row r="492">
      <c r="E492">
        <f>IF('Job Catalog'!$C500="","",'Job Catalog'!$I500)</f>
        <v/>
      </c>
      <c r="F492">
        <f>IF('Job Catalog'!$C500="",0,IF(AND(OR('Job Matrix'!$C$4="All",'Job Catalog'!$D500='Job Matrix'!$C$4),OR('Job Matrix'!$C$5="All",'Job Catalog'!$F500='Job Matrix'!$C$5)),1,0))</f>
        <v/>
      </c>
      <c r="G492">
        <f>IF($F492=0,"",COUNTIFS($E$2:$E492,$E492,$F$2:$F492,1))</f>
        <v/>
      </c>
      <c r="H492">
        <f>IF($G492="","",$E492&amp;"#"&amp;$G492)</f>
        <v/>
      </c>
      <c r="I492">
        <f>IF('Job Catalog'!$C500="","",'Job Catalog'!$C500)</f>
        <v/>
      </c>
      <c r="K492">
        <f>IF('Job Catalog'!$C500="","",MAX($K$1:K491)+1)</f>
        <v/>
      </c>
      <c r="L492">
        <f>IFERROR(INDEX('Job Catalog'!$B$10:$B$509,MATCH(ROW()-1,$K$2:$K$501,0)),"")</f>
        <v/>
      </c>
    </row>
    <row r="493">
      <c r="E493">
        <f>IF('Job Catalog'!$C501="","",'Job Catalog'!$I501)</f>
        <v/>
      </c>
      <c r="F493">
        <f>IF('Job Catalog'!$C501="",0,IF(AND(OR('Job Matrix'!$C$4="All",'Job Catalog'!$D501='Job Matrix'!$C$4),OR('Job Matrix'!$C$5="All",'Job Catalog'!$F501='Job Matrix'!$C$5)),1,0))</f>
        <v/>
      </c>
      <c r="G493">
        <f>IF($F493=0,"",COUNTIFS($E$2:$E493,$E493,$F$2:$F493,1))</f>
        <v/>
      </c>
      <c r="H493">
        <f>IF($G493="","",$E493&amp;"#"&amp;$G493)</f>
        <v/>
      </c>
      <c r="I493">
        <f>IF('Job Catalog'!$C501="","",'Job Catalog'!$C501)</f>
        <v/>
      </c>
      <c r="K493">
        <f>IF('Job Catalog'!$C501="","",MAX($K$1:K492)+1)</f>
        <v/>
      </c>
      <c r="L493">
        <f>IFERROR(INDEX('Job Catalog'!$B$10:$B$509,MATCH(ROW()-1,$K$2:$K$501,0)),"")</f>
        <v/>
      </c>
    </row>
    <row r="494">
      <c r="E494">
        <f>IF('Job Catalog'!$C502="","",'Job Catalog'!$I502)</f>
        <v/>
      </c>
      <c r="F494">
        <f>IF('Job Catalog'!$C502="",0,IF(AND(OR('Job Matrix'!$C$4="All",'Job Catalog'!$D502='Job Matrix'!$C$4),OR('Job Matrix'!$C$5="All",'Job Catalog'!$F502='Job Matrix'!$C$5)),1,0))</f>
        <v/>
      </c>
      <c r="G494">
        <f>IF($F494=0,"",COUNTIFS($E$2:$E494,$E494,$F$2:$F494,1))</f>
        <v/>
      </c>
      <c r="H494">
        <f>IF($G494="","",$E494&amp;"#"&amp;$G494)</f>
        <v/>
      </c>
      <c r="I494">
        <f>IF('Job Catalog'!$C502="","",'Job Catalog'!$C502)</f>
        <v/>
      </c>
      <c r="K494">
        <f>IF('Job Catalog'!$C502="","",MAX($K$1:K493)+1)</f>
        <v/>
      </c>
      <c r="L494">
        <f>IFERROR(INDEX('Job Catalog'!$B$10:$B$509,MATCH(ROW()-1,$K$2:$K$501,0)),"")</f>
        <v/>
      </c>
    </row>
    <row r="495">
      <c r="E495">
        <f>IF('Job Catalog'!$C503="","",'Job Catalog'!$I503)</f>
        <v/>
      </c>
      <c r="F495">
        <f>IF('Job Catalog'!$C503="",0,IF(AND(OR('Job Matrix'!$C$4="All",'Job Catalog'!$D503='Job Matrix'!$C$4),OR('Job Matrix'!$C$5="All",'Job Catalog'!$F503='Job Matrix'!$C$5)),1,0))</f>
        <v/>
      </c>
      <c r="G495">
        <f>IF($F495=0,"",COUNTIFS($E$2:$E495,$E495,$F$2:$F495,1))</f>
        <v/>
      </c>
      <c r="H495">
        <f>IF($G495="","",$E495&amp;"#"&amp;$G495)</f>
        <v/>
      </c>
      <c r="I495">
        <f>IF('Job Catalog'!$C503="","",'Job Catalog'!$C503)</f>
        <v/>
      </c>
      <c r="K495">
        <f>IF('Job Catalog'!$C503="","",MAX($K$1:K494)+1)</f>
        <v/>
      </c>
      <c r="L495">
        <f>IFERROR(INDEX('Job Catalog'!$B$10:$B$509,MATCH(ROW()-1,$K$2:$K$501,0)),"")</f>
        <v/>
      </c>
    </row>
    <row r="496">
      <c r="E496">
        <f>IF('Job Catalog'!$C504="","",'Job Catalog'!$I504)</f>
        <v/>
      </c>
      <c r="F496">
        <f>IF('Job Catalog'!$C504="",0,IF(AND(OR('Job Matrix'!$C$4="All",'Job Catalog'!$D504='Job Matrix'!$C$4),OR('Job Matrix'!$C$5="All",'Job Catalog'!$F504='Job Matrix'!$C$5)),1,0))</f>
        <v/>
      </c>
      <c r="G496">
        <f>IF($F496=0,"",COUNTIFS($E$2:$E496,$E496,$F$2:$F496,1))</f>
        <v/>
      </c>
      <c r="H496">
        <f>IF($G496="","",$E496&amp;"#"&amp;$G496)</f>
        <v/>
      </c>
      <c r="I496">
        <f>IF('Job Catalog'!$C504="","",'Job Catalog'!$C504)</f>
        <v/>
      </c>
      <c r="K496">
        <f>IF('Job Catalog'!$C504="","",MAX($K$1:K495)+1)</f>
        <v/>
      </c>
      <c r="L496">
        <f>IFERROR(INDEX('Job Catalog'!$B$10:$B$509,MATCH(ROW()-1,$K$2:$K$501,0)),"")</f>
        <v/>
      </c>
    </row>
    <row r="497">
      <c r="E497">
        <f>IF('Job Catalog'!$C505="","",'Job Catalog'!$I505)</f>
        <v/>
      </c>
      <c r="F497">
        <f>IF('Job Catalog'!$C505="",0,IF(AND(OR('Job Matrix'!$C$4="All",'Job Catalog'!$D505='Job Matrix'!$C$4),OR('Job Matrix'!$C$5="All",'Job Catalog'!$F505='Job Matrix'!$C$5)),1,0))</f>
        <v/>
      </c>
      <c r="G497">
        <f>IF($F497=0,"",COUNTIFS($E$2:$E497,$E497,$F$2:$F497,1))</f>
        <v/>
      </c>
      <c r="H497">
        <f>IF($G497="","",$E497&amp;"#"&amp;$G497)</f>
        <v/>
      </c>
      <c r="I497">
        <f>IF('Job Catalog'!$C505="","",'Job Catalog'!$C505)</f>
        <v/>
      </c>
      <c r="K497">
        <f>IF('Job Catalog'!$C505="","",MAX($K$1:K496)+1)</f>
        <v/>
      </c>
      <c r="L497">
        <f>IFERROR(INDEX('Job Catalog'!$B$10:$B$509,MATCH(ROW()-1,$K$2:$K$501,0)),"")</f>
        <v/>
      </c>
    </row>
    <row r="498">
      <c r="E498">
        <f>IF('Job Catalog'!$C506="","",'Job Catalog'!$I506)</f>
        <v/>
      </c>
      <c r="F498">
        <f>IF('Job Catalog'!$C506="",0,IF(AND(OR('Job Matrix'!$C$4="All",'Job Catalog'!$D506='Job Matrix'!$C$4),OR('Job Matrix'!$C$5="All",'Job Catalog'!$F506='Job Matrix'!$C$5)),1,0))</f>
        <v/>
      </c>
      <c r="G498">
        <f>IF($F498=0,"",COUNTIFS($E$2:$E498,$E498,$F$2:$F498,1))</f>
        <v/>
      </c>
      <c r="H498">
        <f>IF($G498="","",$E498&amp;"#"&amp;$G498)</f>
        <v/>
      </c>
      <c r="I498">
        <f>IF('Job Catalog'!$C506="","",'Job Catalog'!$C506)</f>
        <v/>
      </c>
      <c r="K498">
        <f>IF('Job Catalog'!$C506="","",MAX($K$1:K497)+1)</f>
        <v/>
      </c>
      <c r="L498">
        <f>IFERROR(INDEX('Job Catalog'!$B$10:$B$509,MATCH(ROW()-1,$K$2:$K$501,0)),"")</f>
        <v/>
      </c>
    </row>
    <row r="499">
      <c r="E499">
        <f>IF('Job Catalog'!$C507="","",'Job Catalog'!$I507)</f>
        <v/>
      </c>
      <c r="F499">
        <f>IF('Job Catalog'!$C507="",0,IF(AND(OR('Job Matrix'!$C$4="All",'Job Catalog'!$D507='Job Matrix'!$C$4),OR('Job Matrix'!$C$5="All",'Job Catalog'!$F507='Job Matrix'!$C$5)),1,0))</f>
        <v/>
      </c>
      <c r="G499">
        <f>IF($F499=0,"",COUNTIFS($E$2:$E499,$E499,$F$2:$F499,1))</f>
        <v/>
      </c>
      <c r="H499">
        <f>IF($G499="","",$E499&amp;"#"&amp;$G499)</f>
        <v/>
      </c>
      <c r="I499">
        <f>IF('Job Catalog'!$C507="","",'Job Catalog'!$C507)</f>
        <v/>
      </c>
      <c r="K499">
        <f>IF('Job Catalog'!$C507="","",MAX($K$1:K498)+1)</f>
        <v/>
      </c>
      <c r="L499">
        <f>IFERROR(INDEX('Job Catalog'!$B$10:$B$509,MATCH(ROW()-1,$K$2:$K$501,0)),"")</f>
        <v/>
      </c>
    </row>
    <row r="500">
      <c r="E500">
        <f>IF('Job Catalog'!$C508="","",'Job Catalog'!$I508)</f>
        <v/>
      </c>
      <c r="F500">
        <f>IF('Job Catalog'!$C508="",0,IF(AND(OR('Job Matrix'!$C$4="All",'Job Catalog'!$D508='Job Matrix'!$C$4),OR('Job Matrix'!$C$5="All",'Job Catalog'!$F508='Job Matrix'!$C$5)),1,0))</f>
        <v/>
      </c>
      <c r="G500">
        <f>IF($F500=0,"",COUNTIFS($E$2:$E500,$E500,$F$2:$F500,1))</f>
        <v/>
      </c>
      <c r="H500">
        <f>IF($G500="","",$E500&amp;"#"&amp;$G500)</f>
        <v/>
      </c>
      <c r="I500">
        <f>IF('Job Catalog'!$C508="","",'Job Catalog'!$C508)</f>
        <v/>
      </c>
      <c r="K500">
        <f>IF('Job Catalog'!$C508="","",MAX($K$1:K499)+1)</f>
        <v/>
      </c>
      <c r="L500">
        <f>IFERROR(INDEX('Job Catalog'!$B$10:$B$509,MATCH(ROW()-1,$K$2:$K$501,0)),"")</f>
        <v/>
      </c>
    </row>
    <row r="501">
      <c r="E501">
        <f>IF('Job Catalog'!$C509="","",'Job Catalog'!$I509)</f>
        <v/>
      </c>
      <c r="F501">
        <f>IF('Job Catalog'!$C509="",0,IF(AND(OR('Job Matrix'!$C$4="All",'Job Catalog'!$D509='Job Matrix'!$C$4),OR('Job Matrix'!$C$5="All",'Job Catalog'!$F509='Job Matrix'!$C$5)),1,0))</f>
        <v/>
      </c>
      <c r="G501">
        <f>IF($F501=0,"",COUNTIFS($E$2:$E501,$E501,$F$2:$F501,1))</f>
        <v/>
      </c>
      <c r="H501">
        <f>IF($G501="","",$E501&amp;"#"&amp;$G501)</f>
        <v/>
      </c>
      <c r="I501">
        <f>IF('Job Catalog'!$C509="","",'Job Catalog'!$C509)</f>
        <v/>
      </c>
      <c r="K501">
        <f>IF('Job Catalog'!$C509="","",MAX($K$1:K500)+1)</f>
        <v/>
      </c>
      <c r="L501">
        <f>IFERROR(INDEX('Job Catalog'!$B$10:$B$509,MATCH(ROW()-1,$K$2:$K$501,0)),"")</f>
        <v/>
      </c>
    </row>
  </sheetData>
  <pageMargins left="0.75" right="0.75" top="1" bottom="1" header="0.5" footer="0.5"/>
</worksheet>
</file>

<file path=xl/worksheets/sheet2.xml><?xml version="1.0" encoding="utf-8"?>
<worksheet xmlns="http://schemas.openxmlformats.org/spreadsheetml/2006/main">
  <sheetPr>
    <tabColor rgb="002F5C8F"/>
    <outlinePr summaryBelow="1" summaryRight="1"/>
    <pageSetUpPr/>
  </sheetPr>
  <dimension ref="B2:E267"/>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 customWidth="1" min="1" max="1"/>
    <col width="18" customWidth="1" min="2" max="2"/>
    <col width="34" customWidth="1" min="3" max="3"/>
    <col width="46" customWidth="1" min="4" max="4"/>
    <col width="14" customWidth="1" min="5" max="5"/>
  </cols>
  <sheetData>
    <row r="2" ht="22" customHeight="1">
      <c r="B2" s="13" t="inlineStr">
        <is>
          <t>SETUP  -  ARCHITECTURE CONTROL PANEL</t>
        </is>
      </c>
      <c r="C2" s="14" t="n"/>
      <c r="D2" s="14" t="n"/>
      <c r="E2" s="14" t="n"/>
    </row>
    <row r="3">
      <c r="B3" s="15" t="inlineStr">
        <is>
          <t>Everything else in this workbook is generated from the four tables on this tab. Add a row and the whole workbook restructures itself.</t>
        </is>
      </c>
    </row>
    <row r="4">
      <c r="B4" s="6" t="inlineStr">
        <is>
          <t>Organisation Name</t>
        </is>
      </c>
      <c r="C4" s="7" t="inlineStr">
        <is>
          <t>Your Organisation</t>
        </is>
      </c>
    </row>
    <row r="5">
      <c r="B5" s="6" t="inlineStr">
        <is>
          <t>Effective Date</t>
        </is>
      </c>
      <c r="C5" s="7" t="inlineStr">
        <is>
          <t>TBC</t>
        </is>
      </c>
    </row>
    <row r="8" ht="22" customHeight="1">
      <c r="B8" s="16" t="inlineStr">
        <is>
          <t>ADD A CAREER STREAM  -  type it in the table below. Every exhibit picks it up.</t>
        </is>
      </c>
      <c r="C8" s="17" t="n"/>
      <c r="D8" s="17" t="n"/>
      <c r="E8" s="17" t="n"/>
    </row>
    <row r="9" ht="28" customHeight="1">
      <c r="B9" s="18" t="inlineStr">
        <is>
          <t>Stream Code</t>
        </is>
      </c>
      <c r="C9" s="18" t="inlineStr">
        <is>
          <t>Stream Name</t>
        </is>
      </c>
      <c r="D9" s="18" t="inlineStr">
        <is>
          <t>Description</t>
        </is>
      </c>
    </row>
    <row r="10">
      <c r="B10" s="7" t="inlineStr">
        <is>
          <t>S</t>
        </is>
      </c>
      <c r="C10" s="7" t="inlineStr">
        <is>
          <t>Support</t>
        </is>
      </c>
      <c r="D10" s="19" t="inlineStr">
        <is>
          <t>Administrative, operational and service-delivery support work.</t>
        </is>
      </c>
    </row>
    <row r="11">
      <c r="B11" s="7" t="inlineStr">
        <is>
          <t>P</t>
        </is>
      </c>
      <c r="C11" s="7" t="inlineStr">
        <is>
          <t>Professional</t>
        </is>
      </c>
      <c r="D11" s="19" t="inlineStr">
        <is>
          <t>Individual-contributor professional and analytical work.</t>
        </is>
      </c>
    </row>
    <row r="12">
      <c r="B12" s="7" t="inlineStr">
        <is>
          <t>T</t>
        </is>
      </c>
      <c r="C12" s="7" t="inlineStr">
        <is>
          <t>Technical</t>
        </is>
      </c>
      <c r="D12" s="19" t="inlineStr">
        <is>
          <t>Deep technical and engineering specialist work.</t>
        </is>
      </c>
    </row>
    <row r="13">
      <c r="B13" s="7" t="inlineStr">
        <is>
          <t>M</t>
        </is>
      </c>
      <c r="C13" s="7" t="inlineStr">
        <is>
          <t>Management</t>
        </is>
      </c>
      <c r="D13" s="19" t="inlineStr">
        <is>
          <t>People-leadership work: managing teams, managers and functions.</t>
        </is>
      </c>
    </row>
    <row r="14">
      <c r="B14" s="7" t="inlineStr">
        <is>
          <t>E</t>
        </is>
      </c>
      <c r="C14" s="7" t="inlineStr">
        <is>
          <t>Executive</t>
        </is>
      </c>
      <c r="D14" s="19" t="inlineStr">
        <is>
          <t>Enterprise leadership work at executive-committee level.</t>
        </is>
      </c>
    </row>
    <row r="15">
      <c r="B15" s="7" t="n"/>
      <c r="C15" s="7" t="n"/>
      <c r="D15" s="19" t="n"/>
    </row>
    <row r="16">
      <c r="B16" s="7" t="n"/>
      <c r="C16" s="7" t="n"/>
      <c r="D16" s="19" t="n"/>
    </row>
    <row r="17">
      <c r="B17" s="7" t="n"/>
      <c r="C17" s="7" t="n"/>
      <c r="D17" s="19" t="n"/>
    </row>
    <row r="19" ht="22" customHeight="1">
      <c r="B19" s="16" t="inlineStr">
        <is>
          <t>ADD A CAREER LEVEL  -  pick a stream, give it a code, a name and a global grade (1-15).</t>
        </is>
      </c>
      <c r="C19" s="17" t="n"/>
      <c r="D19" s="17" t="n"/>
      <c r="E19" s="17" t="n"/>
    </row>
    <row r="20" ht="28" customHeight="1">
      <c r="B20" s="18" t="inlineStr">
        <is>
          <t>Stream Code</t>
        </is>
      </c>
      <c r="C20" s="18" t="inlineStr">
        <is>
          <t>Level Code</t>
        </is>
      </c>
      <c r="D20" s="18" t="inlineStr">
        <is>
          <t>Level Name</t>
        </is>
      </c>
      <c r="E20" s="18" t="inlineStr">
        <is>
          <t>Global Grade</t>
        </is>
      </c>
    </row>
    <row r="21">
      <c r="B21" s="7" t="inlineStr">
        <is>
          <t>S</t>
        </is>
      </c>
      <c r="C21" s="7" t="inlineStr">
        <is>
          <t>S1</t>
        </is>
      </c>
      <c r="D21" s="7" t="inlineStr">
        <is>
          <t>Support Associate</t>
        </is>
      </c>
      <c r="E21" s="20" t="n">
        <v>1</v>
      </c>
    </row>
    <row r="22">
      <c r="B22" s="7" t="inlineStr">
        <is>
          <t>S</t>
        </is>
      </c>
      <c r="C22" s="7" t="inlineStr">
        <is>
          <t>S2</t>
        </is>
      </c>
      <c r="D22" s="7" t="inlineStr">
        <is>
          <t>Support Specialist</t>
        </is>
      </c>
      <c r="E22" s="20" t="n">
        <v>2</v>
      </c>
    </row>
    <row r="23">
      <c r="B23" s="7" t="inlineStr">
        <is>
          <t>S</t>
        </is>
      </c>
      <c r="C23" s="7" t="inlineStr">
        <is>
          <t>S3</t>
        </is>
      </c>
      <c r="D23" s="7" t="inlineStr">
        <is>
          <t>Senior Support Specialist</t>
        </is>
      </c>
      <c r="E23" s="20" t="n">
        <v>3</v>
      </c>
    </row>
    <row r="24">
      <c r="B24" s="7" t="inlineStr">
        <is>
          <t>S</t>
        </is>
      </c>
      <c r="C24" s="7" t="inlineStr">
        <is>
          <t>S4</t>
        </is>
      </c>
      <c r="D24" s="7" t="inlineStr">
        <is>
          <t>Lead Support Specialist</t>
        </is>
      </c>
      <c r="E24" s="20" t="n">
        <v>4</v>
      </c>
    </row>
    <row r="25">
      <c r="B25" s="7" t="inlineStr">
        <is>
          <t>P</t>
        </is>
      </c>
      <c r="C25" s="7" t="inlineStr">
        <is>
          <t>P1</t>
        </is>
      </c>
      <c r="D25" s="7" t="inlineStr">
        <is>
          <t>Associate Professional</t>
        </is>
      </c>
      <c r="E25" s="20" t="n">
        <v>3</v>
      </c>
    </row>
    <row r="26">
      <c r="B26" s="7" t="inlineStr">
        <is>
          <t>P</t>
        </is>
      </c>
      <c r="C26" s="7" t="inlineStr">
        <is>
          <t>P2</t>
        </is>
      </c>
      <c r="D26" s="7" t="inlineStr">
        <is>
          <t>Professional</t>
        </is>
      </c>
      <c r="E26" s="20" t="n">
        <v>4</v>
      </c>
    </row>
    <row r="27">
      <c r="B27" s="7" t="inlineStr">
        <is>
          <t>P</t>
        </is>
      </c>
      <c r="C27" s="7" t="inlineStr">
        <is>
          <t>P3</t>
        </is>
      </c>
      <c r="D27" s="7" t="inlineStr">
        <is>
          <t>Senior Professional</t>
        </is>
      </c>
      <c r="E27" s="20" t="n">
        <v>5</v>
      </c>
    </row>
    <row r="28">
      <c r="B28" s="7" t="inlineStr">
        <is>
          <t>P</t>
        </is>
      </c>
      <c r="C28" s="7" t="inlineStr">
        <is>
          <t>P4</t>
        </is>
      </c>
      <c r="D28" s="7" t="inlineStr">
        <is>
          <t>Lead Professional</t>
        </is>
      </c>
      <c r="E28" s="20" t="n">
        <v>6</v>
      </c>
    </row>
    <row r="29">
      <c r="B29" s="7" t="inlineStr">
        <is>
          <t>P</t>
        </is>
      </c>
      <c r="C29" s="7" t="inlineStr">
        <is>
          <t>P5</t>
        </is>
      </c>
      <c r="D29" s="7" t="inlineStr">
        <is>
          <t>Principal Professional</t>
        </is>
      </c>
      <c r="E29" s="20" t="n">
        <v>8</v>
      </c>
    </row>
    <row r="30">
      <c r="B30" s="7" t="inlineStr">
        <is>
          <t>P</t>
        </is>
      </c>
      <c r="C30" s="7" t="inlineStr">
        <is>
          <t>P6</t>
        </is>
      </c>
      <c r="D30" s="7" t="inlineStr">
        <is>
          <t>Distinguished Professional</t>
        </is>
      </c>
      <c r="E30" s="20" t="n">
        <v>10</v>
      </c>
    </row>
    <row r="31">
      <c r="B31" s="7" t="inlineStr">
        <is>
          <t>T</t>
        </is>
      </c>
      <c r="C31" s="7" t="inlineStr">
        <is>
          <t>T1</t>
        </is>
      </c>
      <c r="D31" s="7" t="inlineStr">
        <is>
          <t>Associate Technical Specialist</t>
        </is>
      </c>
      <c r="E31" s="20" t="n">
        <v>3</v>
      </c>
    </row>
    <row r="32">
      <c r="B32" s="7" t="inlineStr">
        <is>
          <t>T</t>
        </is>
      </c>
      <c r="C32" s="7" t="inlineStr">
        <is>
          <t>T2</t>
        </is>
      </c>
      <c r="D32" s="7" t="inlineStr">
        <is>
          <t>Technical Specialist</t>
        </is>
      </c>
      <c r="E32" s="20" t="n">
        <v>4</v>
      </c>
    </row>
    <row r="33">
      <c r="B33" s="7" t="inlineStr">
        <is>
          <t>T</t>
        </is>
      </c>
      <c r="C33" s="7" t="inlineStr">
        <is>
          <t>T3</t>
        </is>
      </c>
      <c r="D33" s="7" t="inlineStr">
        <is>
          <t>Senior Technical Specialist</t>
        </is>
      </c>
      <c r="E33" s="20" t="n">
        <v>5</v>
      </c>
    </row>
    <row r="34">
      <c r="B34" s="7" t="inlineStr">
        <is>
          <t>T</t>
        </is>
      </c>
      <c r="C34" s="7" t="inlineStr">
        <is>
          <t>T4</t>
        </is>
      </c>
      <c r="D34" s="7" t="inlineStr">
        <is>
          <t>Lead Technical Specialist</t>
        </is>
      </c>
      <c r="E34" s="20" t="n">
        <v>6</v>
      </c>
    </row>
    <row r="35">
      <c r="B35" s="7" t="inlineStr">
        <is>
          <t>T</t>
        </is>
      </c>
      <c r="C35" s="7" t="inlineStr">
        <is>
          <t>T5</t>
        </is>
      </c>
      <c r="D35" s="7" t="inlineStr">
        <is>
          <t>Principal Technical Specialist</t>
        </is>
      </c>
      <c r="E35" s="20" t="n">
        <v>8</v>
      </c>
    </row>
    <row r="36">
      <c r="B36" s="7" t="inlineStr">
        <is>
          <t>T</t>
        </is>
      </c>
      <c r="C36" s="7" t="inlineStr">
        <is>
          <t>T6</t>
        </is>
      </c>
      <c r="D36" s="7" t="inlineStr">
        <is>
          <t>Distinguished Technical Specialist</t>
        </is>
      </c>
      <c r="E36" s="20" t="n">
        <v>10</v>
      </c>
    </row>
    <row r="37">
      <c r="B37" s="7" t="inlineStr">
        <is>
          <t>M</t>
        </is>
      </c>
      <c r="C37" s="7" t="inlineStr">
        <is>
          <t>M1</t>
        </is>
      </c>
      <c r="D37" s="7" t="inlineStr">
        <is>
          <t>Team Leader</t>
        </is>
      </c>
      <c r="E37" s="20" t="n">
        <v>6</v>
      </c>
    </row>
    <row r="38">
      <c r="B38" s="7" t="inlineStr">
        <is>
          <t>M</t>
        </is>
      </c>
      <c r="C38" s="7" t="inlineStr">
        <is>
          <t>M2</t>
        </is>
      </c>
      <c r="D38" s="7" t="inlineStr">
        <is>
          <t>Manager</t>
        </is>
      </c>
      <c r="E38" s="20" t="n">
        <v>7</v>
      </c>
    </row>
    <row r="39">
      <c r="B39" s="7" t="inlineStr">
        <is>
          <t>M</t>
        </is>
      </c>
      <c r="C39" s="7" t="inlineStr">
        <is>
          <t>M3</t>
        </is>
      </c>
      <c r="D39" s="7" t="inlineStr">
        <is>
          <t>Senior Manager</t>
        </is>
      </c>
      <c r="E39" s="20" t="n">
        <v>8</v>
      </c>
    </row>
    <row r="40">
      <c r="B40" s="7" t="inlineStr">
        <is>
          <t>M</t>
        </is>
      </c>
      <c r="C40" s="7" t="inlineStr">
        <is>
          <t>M4</t>
        </is>
      </c>
      <c r="D40" s="7" t="inlineStr">
        <is>
          <t>Director</t>
        </is>
      </c>
      <c r="E40" s="20" t="n">
        <v>9</v>
      </c>
    </row>
    <row r="41">
      <c r="B41" s="7" t="inlineStr">
        <is>
          <t>M</t>
        </is>
      </c>
      <c r="C41" s="7" t="inlineStr">
        <is>
          <t>M5</t>
        </is>
      </c>
      <c r="D41" s="7" t="inlineStr">
        <is>
          <t>Senior Director</t>
        </is>
      </c>
      <c r="E41" s="20" t="n">
        <v>11</v>
      </c>
    </row>
    <row r="42">
      <c r="B42" s="7" t="inlineStr">
        <is>
          <t>M</t>
        </is>
      </c>
      <c r="C42" s="7" t="inlineStr">
        <is>
          <t>M6</t>
        </is>
      </c>
      <c r="D42" s="7" t="inlineStr">
        <is>
          <t>Vice President</t>
        </is>
      </c>
      <c r="E42" s="20" t="n">
        <v>12</v>
      </c>
    </row>
    <row r="43">
      <c r="B43" s="7" t="inlineStr">
        <is>
          <t>E</t>
        </is>
      </c>
      <c r="C43" s="7" t="inlineStr">
        <is>
          <t>E1</t>
        </is>
      </c>
      <c r="D43" s="7" t="inlineStr">
        <is>
          <t>Senior Vice President</t>
        </is>
      </c>
      <c r="E43" s="20" t="n">
        <v>13</v>
      </c>
    </row>
    <row r="44">
      <c r="B44" s="7" t="inlineStr">
        <is>
          <t>E</t>
        </is>
      </c>
      <c r="C44" s="7" t="inlineStr">
        <is>
          <t>E2</t>
        </is>
      </c>
      <c r="D44" s="7" t="inlineStr">
        <is>
          <t>Executive Vice President</t>
        </is>
      </c>
      <c r="E44" s="20" t="n">
        <v>14</v>
      </c>
    </row>
    <row r="45">
      <c r="B45" s="7" t="inlineStr">
        <is>
          <t>E</t>
        </is>
      </c>
      <c r="C45" s="7" t="inlineStr">
        <is>
          <t>E3</t>
        </is>
      </c>
      <c r="D45" s="7" t="inlineStr">
        <is>
          <t>Chief Executive</t>
        </is>
      </c>
      <c r="E45" s="20" t="n">
        <v>15</v>
      </c>
    </row>
    <row r="46">
      <c r="B46" s="7" t="n"/>
      <c r="C46" s="7" t="n"/>
      <c r="D46" s="7" t="n"/>
      <c r="E46" s="20" t="n"/>
    </row>
    <row r="47">
      <c r="B47" s="7" t="n"/>
      <c r="C47" s="7" t="n"/>
      <c r="D47" s="7" t="n"/>
      <c r="E47" s="20" t="n"/>
    </row>
    <row r="48">
      <c r="B48" s="7" t="n"/>
      <c r="C48" s="7" t="n"/>
      <c r="D48" s="7" t="n"/>
      <c r="E48" s="20" t="n"/>
    </row>
    <row r="49">
      <c r="B49" s="7" t="n"/>
      <c r="C49" s="7" t="n"/>
      <c r="D49" s="7" t="n"/>
      <c r="E49" s="20" t="n"/>
    </row>
    <row r="50">
      <c r="B50" s="7" t="n"/>
      <c r="C50" s="7" t="n"/>
      <c r="D50" s="7" t="n"/>
      <c r="E50" s="20" t="n"/>
    </row>
    <row r="51">
      <c r="B51" s="7" t="n"/>
      <c r="C51" s="7" t="n"/>
      <c r="D51" s="7" t="n"/>
      <c r="E51" s="20" t="n"/>
    </row>
    <row r="52">
      <c r="B52" s="7" t="n"/>
      <c r="C52" s="7" t="n"/>
      <c r="D52" s="7" t="n"/>
      <c r="E52" s="20" t="n"/>
    </row>
    <row r="53">
      <c r="B53" s="7" t="n"/>
      <c r="C53" s="7" t="n"/>
      <c r="D53" s="7" t="n"/>
      <c r="E53" s="20" t="n"/>
    </row>
    <row r="54">
      <c r="B54" s="7" t="n"/>
      <c r="C54" s="7" t="n"/>
      <c r="D54" s="7" t="n"/>
      <c r="E54" s="20" t="n"/>
    </row>
    <row r="55">
      <c r="B55" s="7" t="n"/>
      <c r="C55" s="7" t="n"/>
      <c r="D55" s="7" t="n"/>
      <c r="E55" s="20" t="n"/>
    </row>
    <row r="56">
      <c r="B56" s="7" t="n"/>
      <c r="C56" s="7" t="n"/>
      <c r="D56" s="7" t="n"/>
      <c r="E56" s="20" t="n"/>
    </row>
    <row r="57">
      <c r="B57" s="7" t="n"/>
      <c r="C57" s="7" t="n"/>
      <c r="D57" s="7" t="n"/>
      <c r="E57" s="20" t="n"/>
    </row>
    <row r="58">
      <c r="B58" s="7" t="n"/>
      <c r="C58" s="7" t="n"/>
      <c r="D58" s="7" t="n"/>
      <c r="E58" s="20" t="n"/>
    </row>
    <row r="59">
      <c r="B59" s="7" t="n"/>
      <c r="C59" s="7" t="n"/>
      <c r="D59" s="7" t="n"/>
      <c r="E59" s="20" t="n"/>
    </row>
    <row r="60">
      <c r="B60" s="7" t="n"/>
      <c r="C60" s="7" t="n"/>
      <c r="D60" s="7" t="n"/>
      <c r="E60" s="20" t="n"/>
    </row>
    <row r="61">
      <c r="B61" s="7" t="n"/>
      <c r="C61" s="7" t="n"/>
      <c r="D61" s="7" t="n"/>
      <c r="E61" s="20" t="n"/>
    </row>
    <row r="62">
      <c r="B62" s="7" t="n"/>
      <c r="C62" s="7" t="n"/>
      <c r="D62" s="7" t="n"/>
      <c r="E62" s="20" t="n"/>
    </row>
    <row r="63">
      <c r="B63" s="7" t="n"/>
      <c r="C63" s="7" t="n"/>
      <c r="D63" s="7" t="n"/>
      <c r="E63" s="20" t="n"/>
    </row>
    <row r="64">
      <c r="B64" s="7" t="n"/>
      <c r="C64" s="7" t="n"/>
      <c r="D64" s="7" t="n"/>
      <c r="E64" s="20" t="n"/>
    </row>
    <row r="65">
      <c r="B65" s="7" t="n"/>
      <c r="C65" s="7" t="n"/>
      <c r="D65" s="7" t="n"/>
      <c r="E65" s="20" t="n"/>
    </row>
    <row r="66">
      <c r="B66" s="7" t="n"/>
      <c r="C66" s="7" t="n"/>
      <c r="D66" s="7" t="n"/>
      <c r="E66" s="20" t="n"/>
    </row>
    <row r="67">
      <c r="B67" s="7" t="n"/>
      <c r="C67" s="7" t="n"/>
      <c r="D67" s="7" t="n"/>
      <c r="E67" s="20" t="n"/>
    </row>
    <row r="68">
      <c r="B68" s="7" t="n"/>
      <c r="C68" s="7" t="n"/>
      <c r="D68" s="7" t="n"/>
      <c r="E68" s="20" t="n"/>
    </row>
    <row r="69">
      <c r="B69" s="7" t="n"/>
      <c r="C69" s="7" t="n"/>
      <c r="D69" s="7" t="n"/>
      <c r="E69" s="20" t="n"/>
    </row>
    <row r="70">
      <c r="B70" s="7" t="n"/>
      <c r="C70" s="7" t="n"/>
      <c r="D70" s="7" t="n"/>
      <c r="E70" s="20" t="n"/>
    </row>
    <row r="71">
      <c r="B71" s="7" t="n"/>
      <c r="C71" s="7" t="n"/>
      <c r="D71" s="7" t="n"/>
      <c r="E71" s="20" t="n"/>
    </row>
    <row r="72">
      <c r="B72" s="7" t="n"/>
      <c r="C72" s="7" t="n"/>
      <c r="D72" s="7" t="n"/>
      <c r="E72" s="20" t="n"/>
    </row>
    <row r="73">
      <c r="B73" s="7" t="n"/>
      <c r="C73" s="7" t="n"/>
      <c r="D73" s="7" t="n"/>
      <c r="E73" s="20" t="n"/>
    </row>
    <row r="74">
      <c r="B74" s="7" t="n"/>
      <c r="C74" s="7" t="n"/>
      <c r="D74" s="7" t="n"/>
      <c r="E74" s="20" t="n"/>
    </row>
    <row r="75">
      <c r="B75" s="7" t="n"/>
      <c r="C75" s="7" t="n"/>
      <c r="D75" s="7" t="n"/>
      <c r="E75" s="20" t="n"/>
    </row>
    <row r="76">
      <c r="B76" s="7" t="n"/>
      <c r="C76" s="7" t="n"/>
      <c r="D76" s="7" t="n"/>
      <c r="E76" s="20" t="n"/>
    </row>
    <row r="77">
      <c r="B77" s="7" t="n"/>
      <c r="C77" s="7" t="n"/>
      <c r="D77" s="7" t="n"/>
      <c r="E77" s="20" t="n"/>
    </row>
    <row r="78">
      <c r="B78" s="7" t="n"/>
      <c r="C78" s="7" t="n"/>
      <c r="D78" s="7" t="n"/>
      <c r="E78" s="20" t="n"/>
    </row>
    <row r="79">
      <c r="B79" s="7" t="n"/>
      <c r="C79" s="7" t="n"/>
      <c r="D79" s="7" t="n"/>
      <c r="E79" s="20" t="n"/>
    </row>
    <row r="80">
      <c r="B80" s="7" t="n"/>
      <c r="C80" s="7" t="n"/>
      <c r="D80" s="7" t="n"/>
      <c r="E80" s="20" t="n"/>
    </row>
    <row r="81">
      <c r="B81" s="7" t="n"/>
      <c r="C81" s="7" t="n"/>
      <c r="D81" s="7" t="n"/>
      <c r="E81" s="20" t="n"/>
    </row>
    <row r="82">
      <c r="B82" s="7" t="n"/>
      <c r="C82" s="7" t="n"/>
      <c r="D82" s="7" t="n"/>
      <c r="E82" s="20" t="n"/>
    </row>
    <row r="83">
      <c r="B83" s="7" t="n"/>
      <c r="C83" s="7" t="n"/>
      <c r="D83" s="7" t="n"/>
      <c r="E83" s="20" t="n"/>
    </row>
    <row r="84">
      <c r="B84" s="7" t="n"/>
      <c r="C84" s="7" t="n"/>
      <c r="D84" s="7" t="n"/>
      <c r="E84" s="20" t="n"/>
    </row>
    <row r="85">
      <c r="B85" s="7" t="n"/>
      <c r="C85" s="7" t="n"/>
      <c r="D85" s="7" t="n"/>
      <c r="E85" s="20" t="n"/>
    </row>
    <row r="86">
      <c r="B86" s="7" t="n"/>
      <c r="C86" s="7" t="n"/>
      <c r="D86" s="7" t="n"/>
      <c r="E86" s="20" t="n"/>
    </row>
    <row r="87">
      <c r="B87" s="7" t="n"/>
      <c r="C87" s="7" t="n"/>
      <c r="D87" s="7" t="n"/>
      <c r="E87" s="20" t="n"/>
    </row>
    <row r="88">
      <c r="B88" s="7" t="n"/>
      <c r="C88" s="7" t="n"/>
      <c r="D88" s="7" t="n"/>
      <c r="E88" s="20" t="n"/>
    </row>
    <row r="89">
      <c r="B89" s="7" t="n"/>
      <c r="C89" s="7" t="n"/>
      <c r="D89" s="7" t="n"/>
      <c r="E89" s="20" t="n"/>
    </row>
    <row r="90">
      <c r="B90" s="7" t="n"/>
      <c r="C90" s="7" t="n"/>
      <c r="D90" s="7" t="n"/>
      <c r="E90" s="20" t="n"/>
    </row>
    <row r="91">
      <c r="B91" s="7" t="n"/>
      <c r="C91" s="7" t="n"/>
      <c r="D91" s="7" t="n"/>
      <c r="E91" s="20" t="n"/>
    </row>
    <row r="92">
      <c r="B92" s="7" t="n"/>
      <c r="C92" s="7" t="n"/>
      <c r="D92" s="7" t="n"/>
      <c r="E92" s="20" t="n"/>
    </row>
    <row r="93">
      <c r="B93" s="7" t="n"/>
      <c r="C93" s="7" t="n"/>
      <c r="D93" s="7" t="n"/>
      <c r="E93" s="20" t="n"/>
    </row>
    <row r="94">
      <c r="B94" s="7" t="n"/>
      <c r="C94" s="7" t="n"/>
      <c r="D94" s="7" t="n"/>
      <c r="E94" s="20" t="n"/>
    </row>
    <row r="95">
      <c r="B95" s="7" t="n"/>
      <c r="C95" s="7" t="n"/>
      <c r="D95" s="7" t="n"/>
      <c r="E95" s="20" t="n"/>
    </row>
    <row r="96">
      <c r="B96" s="7" t="n"/>
      <c r="C96" s="7" t="n"/>
      <c r="D96" s="7" t="n"/>
      <c r="E96" s="20" t="n"/>
    </row>
    <row r="97">
      <c r="B97" s="7" t="n"/>
      <c r="C97" s="7" t="n"/>
      <c r="D97" s="7" t="n"/>
      <c r="E97" s="20" t="n"/>
    </row>
    <row r="98">
      <c r="B98" s="7" t="n"/>
      <c r="C98" s="7" t="n"/>
      <c r="D98" s="7" t="n"/>
      <c r="E98" s="20" t="n"/>
    </row>
    <row r="99">
      <c r="B99" s="7" t="n"/>
      <c r="C99" s="7" t="n"/>
      <c r="D99" s="7" t="n"/>
      <c r="E99" s="20" t="n"/>
    </row>
    <row r="100">
      <c r="B100" s="7" t="n"/>
      <c r="C100" s="7" t="n"/>
      <c r="D100" s="7" t="n"/>
      <c r="E100" s="20" t="n"/>
    </row>
    <row r="101">
      <c r="B101" s="7" t="n"/>
      <c r="C101" s="7" t="n"/>
      <c r="D101" s="7" t="n"/>
      <c r="E101" s="20" t="n"/>
    </row>
    <row r="102">
      <c r="B102" s="7" t="n"/>
      <c r="C102" s="7" t="n"/>
      <c r="D102" s="7" t="n"/>
      <c r="E102" s="20" t="n"/>
    </row>
    <row r="103">
      <c r="B103" s="7" t="n"/>
      <c r="C103" s="7" t="n"/>
      <c r="D103" s="7" t="n"/>
      <c r="E103" s="20" t="n"/>
    </row>
    <row r="104">
      <c r="B104" s="7" t="n"/>
      <c r="C104" s="7" t="n"/>
      <c r="D104" s="7" t="n"/>
      <c r="E104" s="20" t="n"/>
    </row>
    <row r="105">
      <c r="B105" s="7" t="n"/>
      <c r="C105" s="7" t="n"/>
      <c r="D105" s="7" t="n"/>
      <c r="E105" s="20" t="n"/>
    </row>
    <row r="106">
      <c r="B106" s="7" t="n"/>
      <c r="C106" s="7" t="n"/>
      <c r="D106" s="7" t="n"/>
      <c r="E106" s="20" t="n"/>
    </row>
    <row r="107">
      <c r="B107" s="7" t="n"/>
      <c r="C107" s="7" t="n"/>
      <c r="D107" s="7" t="n"/>
      <c r="E107" s="20" t="n"/>
    </row>
    <row r="108">
      <c r="B108" s="7" t="n"/>
      <c r="C108" s="7" t="n"/>
      <c r="D108" s="7" t="n"/>
      <c r="E108" s="20" t="n"/>
    </row>
    <row r="109">
      <c r="B109" s="7" t="n"/>
      <c r="C109" s="7" t="n"/>
      <c r="D109" s="7" t="n"/>
      <c r="E109" s="20" t="n"/>
    </row>
    <row r="110">
      <c r="B110" s="7" t="n"/>
      <c r="C110" s="7" t="n"/>
      <c r="D110" s="7" t="n"/>
      <c r="E110" s="20" t="n"/>
    </row>
    <row r="111">
      <c r="B111" s="7" t="n"/>
      <c r="C111" s="7" t="n"/>
      <c r="D111" s="7" t="n"/>
      <c r="E111" s="20" t="n"/>
    </row>
    <row r="112">
      <c r="B112" s="7" t="n"/>
      <c r="C112" s="7" t="n"/>
      <c r="D112" s="7" t="n"/>
      <c r="E112" s="20" t="n"/>
    </row>
    <row r="113">
      <c r="B113" s="7" t="n"/>
      <c r="C113" s="7" t="n"/>
      <c r="D113" s="7" t="n"/>
      <c r="E113" s="20" t="n"/>
    </row>
    <row r="114">
      <c r="B114" s="7" t="n"/>
      <c r="C114" s="7" t="n"/>
      <c r="D114" s="7" t="n"/>
      <c r="E114" s="20" t="n"/>
    </row>
    <row r="115">
      <c r="B115" s="7" t="n"/>
      <c r="C115" s="7" t="n"/>
      <c r="D115" s="7" t="n"/>
      <c r="E115" s="20" t="n"/>
    </row>
    <row r="116">
      <c r="B116" s="7" t="n"/>
      <c r="C116" s="7" t="n"/>
      <c r="D116" s="7" t="n"/>
      <c r="E116" s="20" t="n"/>
    </row>
    <row r="118" ht="22" customHeight="1">
      <c r="B118" s="16" t="inlineStr">
        <is>
          <t>ADD A JOB FAMILY  -  a code and a name. Rows appear on every matrix and distribution tab.</t>
        </is>
      </c>
      <c r="C118" s="17" t="n"/>
      <c r="D118" s="17" t="n"/>
      <c r="E118" s="17" t="n"/>
    </row>
    <row r="119" ht="28" customHeight="1">
      <c r="B119" s="18" t="inlineStr">
        <is>
          <t>Family Code</t>
        </is>
      </c>
      <c r="C119" s="18" t="inlineStr">
        <is>
          <t>Family Name</t>
        </is>
      </c>
      <c r="D119" s="21" t="inlineStr">
        <is>
          <t>PLACEHOLDER TAXONOMY - replace with your organisation's own job families and sub-families. Nothing below is a recommendation.</t>
        </is>
      </c>
    </row>
    <row r="120">
      <c r="B120" s="7" t="inlineStr">
        <is>
          <t>FIN</t>
        </is>
      </c>
      <c r="C120" s="7" t="inlineStr">
        <is>
          <t>Finance</t>
        </is>
      </c>
      <c r="D120" s="22" t="inlineStr">
        <is>
          <t>placeholder</t>
        </is>
      </c>
    </row>
    <row r="121">
      <c r="B121" s="7" t="inlineStr">
        <is>
          <t>HR</t>
        </is>
      </c>
      <c r="C121" s="7" t="inlineStr">
        <is>
          <t>Human Resources</t>
        </is>
      </c>
      <c r="D121" s="22" t="inlineStr">
        <is>
          <t>placeholder</t>
        </is>
      </c>
    </row>
    <row r="122">
      <c r="B122" s="7" t="inlineStr">
        <is>
          <t>TEC</t>
        </is>
      </c>
      <c r="C122" s="7" t="inlineStr">
        <is>
          <t>Technology</t>
        </is>
      </c>
      <c r="D122" s="22" t="inlineStr">
        <is>
          <t>placeholder</t>
        </is>
      </c>
    </row>
    <row r="123">
      <c r="B123" s="7" t="inlineStr">
        <is>
          <t>OPS</t>
        </is>
      </c>
      <c r="C123" s="7" t="inlineStr">
        <is>
          <t>Operations</t>
        </is>
      </c>
      <c r="D123" s="22" t="inlineStr">
        <is>
          <t>placeholder</t>
        </is>
      </c>
    </row>
    <row r="124">
      <c r="B124" s="7" t="inlineStr">
        <is>
          <t>SAL</t>
        </is>
      </c>
      <c r="C124" s="7" t="inlineStr">
        <is>
          <t>Sales</t>
        </is>
      </c>
      <c r="D124" s="22" t="inlineStr">
        <is>
          <t>placeholder</t>
        </is>
      </c>
    </row>
    <row r="125">
      <c r="B125" s="7" t="inlineStr">
        <is>
          <t>MKT</t>
        </is>
      </c>
      <c r="C125" s="7" t="inlineStr">
        <is>
          <t>Marketing &amp; Communications</t>
        </is>
      </c>
      <c r="D125" s="22" t="inlineStr">
        <is>
          <t>placeholder</t>
        </is>
      </c>
    </row>
    <row r="126">
      <c r="B126" s="7" t="inlineStr">
        <is>
          <t>LEG</t>
        </is>
      </c>
      <c r="C126" s="7" t="inlineStr">
        <is>
          <t>Legal</t>
        </is>
      </c>
      <c r="D126" s="22" t="inlineStr">
        <is>
          <t>placeholder</t>
        </is>
      </c>
    </row>
    <row r="127">
      <c r="B127" s="7" t="inlineStr">
        <is>
          <t>RSK</t>
        </is>
      </c>
      <c r="C127" s="7" t="inlineStr">
        <is>
          <t>Risk &amp; Compliance</t>
        </is>
      </c>
      <c r="D127" s="22" t="inlineStr">
        <is>
          <t>placeholder</t>
        </is>
      </c>
    </row>
    <row r="128">
      <c r="B128" s="7" t="inlineStr">
        <is>
          <t>CX</t>
        </is>
      </c>
      <c r="C128" s="7" t="inlineStr">
        <is>
          <t>Customer Experience</t>
        </is>
      </c>
      <c r="D128" s="22" t="inlineStr">
        <is>
          <t>placeholder</t>
        </is>
      </c>
    </row>
    <row r="129">
      <c r="B129" s="7" t="inlineStr">
        <is>
          <t>CS</t>
        </is>
      </c>
      <c r="C129" s="7" t="inlineStr">
        <is>
          <t>Corporate Services</t>
        </is>
      </c>
      <c r="D129" s="22" t="inlineStr">
        <is>
          <t>placeholder</t>
        </is>
      </c>
    </row>
    <row r="130">
      <c r="B130" s="7" t="inlineStr">
        <is>
          <t>EXE</t>
        </is>
      </c>
      <c r="C130" s="7" t="inlineStr">
        <is>
          <t>Executive &amp; General Management</t>
        </is>
      </c>
      <c r="D130" s="22" t="inlineStr">
        <is>
          <t>placeholder</t>
        </is>
      </c>
    </row>
    <row r="131">
      <c r="B131" s="7" t="n"/>
      <c r="C131" s="7" t="n"/>
    </row>
    <row r="132">
      <c r="B132" s="7" t="n"/>
      <c r="C132" s="7" t="n"/>
    </row>
    <row r="133">
      <c r="B133" s="7" t="n"/>
      <c r="C133" s="7" t="n"/>
    </row>
    <row r="134">
      <c r="B134" s="7" t="n"/>
      <c r="C134" s="7" t="n"/>
    </row>
    <row r="135">
      <c r="B135" s="7" t="n"/>
      <c r="C135" s="7" t="n"/>
    </row>
    <row r="136">
      <c r="B136" s="7" t="n"/>
      <c r="C136" s="7" t="n"/>
    </row>
    <row r="137">
      <c r="B137" s="7" t="n"/>
      <c r="C137" s="7" t="n"/>
    </row>
    <row r="138">
      <c r="B138" s="7" t="n"/>
      <c r="C138" s="7" t="n"/>
    </row>
    <row r="139">
      <c r="B139" s="7" t="n"/>
      <c r="C139" s="7" t="n"/>
    </row>
    <row r="140">
      <c r="B140" s="7" t="n"/>
      <c r="C140" s="7" t="n"/>
    </row>
    <row r="141">
      <c r="B141" s="7" t="n"/>
      <c r="C141" s="7" t="n"/>
    </row>
    <row r="142">
      <c r="B142" s="7" t="n"/>
      <c r="C142" s="7" t="n"/>
    </row>
    <row r="143">
      <c r="B143" s="7" t="n"/>
      <c r="C143" s="7" t="n"/>
    </row>
    <row r="144">
      <c r="B144" s="7" t="n"/>
      <c r="C144" s="7" t="n"/>
    </row>
    <row r="146" ht="22" customHeight="1">
      <c r="B146" s="16" t="inlineStr">
        <is>
          <t>ADD A SUB-FAMILY  -  attach it to a family code. Drives the Job Matrix and sub-family exhibits.</t>
        </is>
      </c>
      <c r="C146" s="17" t="n"/>
      <c r="D146" s="17" t="n"/>
      <c r="E146" s="17" t="n"/>
    </row>
    <row r="147" ht="28" customHeight="1">
      <c r="B147" s="18" t="inlineStr">
        <is>
          <t>Family Code</t>
        </is>
      </c>
      <c r="C147" s="18" t="inlineStr">
        <is>
          <t>Sub-Family Code</t>
        </is>
      </c>
      <c r="D147" s="18" t="inlineStr">
        <is>
          <t>Sub-Family Name</t>
        </is>
      </c>
      <c r="E147" s="23" t="inlineStr">
        <is>
          <t>PLACEHOLDER TAXONOMY - replace with your organisation's own job families and sub-families. Nothing below is a recommendation.</t>
        </is>
      </c>
    </row>
    <row r="148">
      <c r="B148" s="7" t="inlineStr">
        <is>
          <t>FIN</t>
        </is>
      </c>
      <c r="C148" s="7" t="inlineStr">
        <is>
          <t>ACC</t>
        </is>
      </c>
      <c r="D148" s="7" t="inlineStr">
        <is>
          <t>Accounting</t>
        </is>
      </c>
    </row>
    <row r="149">
      <c r="B149" s="7" t="inlineStr">
        <is>
          <t>FIN</t>
        </is>
      </c>
      <c r="C149" s="7" t="inlineStr">
        <is>
          <t>FPA</t>
        </is>
      </c>
      <c r="D149" s="7" t="inlineStr">
        <is>
          <t>Financial Planning &amp; Analysis</t>
        </is>
      </c>
    </row>
    <row r="150">
      <c r="B150" s="7" t="inlineStr">
        <is>
          <t>FIN</t>
        </is>
      </c>
      <c r="C150" s="7" t="inlineStr">
        <is>
          <t>TRE</t>
        </is>
      </c>
      <c r="D150" s="7" t="inlineStr">
        <is>
          <t>Treasury</t>
        </is>
      </c>
    </row>
    <row r="151">
      <c r="B151" s="7" t="inlineStr">
        <is>
          <t>FIN</t>
        </is>
      </c>
      <c r="C151" s="7" t="inlineStr">
        <is>
          <t>TAX</t>
        </is>
      </c>
      <c r="D151" s="7" t="inlineStr">
        <is>
          <t>Tax</t>
        </is>
      </c>
    </row>
    <row r="152">
      <c r="B152" s="7" t="inlineStr">
        <is>
          <t>HR</t>
        </is>
      </c>
      <c r="C152" s="7" t="inlineStr">
        <is>
          <t>TRW</t>
        </is>
      </c>
      <c r="D152" s="7" t="inlineStr">
        <is>
          <t>Total Rewards</t>
        </is>
      </c>
    </row>
    <row r="153">
      <c r="B153" s="7" t="inlineStr">
        <is>
          <t>HR</t>
        </is>
      </c>
      <c r="C153" s="7" t="inlineStr">
        <is>
          <t>TAQ</t>
        </is>
      </c>
      <c r="D153" s="7" t="inlineStr">
        <is>
          <t>Talent Acquisition</t>
        </is>
      </c>
    </row>
    <row r="154">
      <c r="B154" s="7" t="inlineStr">
        <is>
          <t>HR</t>
        </is>
      </c>
      <c r="C154" s="7" t="inlineStr">
        <is>
          <t>HRB</t>
        </is>
      </c>
      <c r="D154" s="7" t="inlineStr">
        <is>
          <t>HR Business Partners</t>
        </is>
      </c>
    </row>
    <row r="155">
      <c r="B155" s="7" t="inlineStr">
        <is>
          <t>HR</t>
        </is>
      </c>
      <c r="C155" s="7" t="inlineStr">
        <is>
          <t>LND</t>
        </is>
      </c>
      <c r="D155" s="7" t="inlineStr">
        <is>
          <t>Learning &amp; Development</t>
        </is>
      </c>
    </row>
    <row r="156">
      <c r="B156" s="7" t="inlineStr">
        <is>
          <t>TEC</t>
        </is>
      </c>
      <c r="C156" s="7" t="inlineStr">
        <is>
          <t>SWE</t>
        </is>
      </c>
      <c r="D156" s="7" t="inlineStr">
        <is>
          <t>Software Engineering</t>
        </is>
      </c>
    </row>
    <row r="157">
      <c r="B157" s="7" t="inlineStr">
        <is>
          <t>TEC</t>
        </is>
      </c>
      <c r="C157" s="7" t="inlineStr">
        <is>
          <t>INF</t>
        </is>
      </c>
      <c r="D157" s="7" t="inlineStr">
        <is>
          <t>Infrastructure</t>
        </is>
      </c>
    </row>
    <row r="158">
      <c r="B158" s="7" t="inlineStr">
        <is>
          <t>TEC</t>
        </is>
      </c>
      <c r="C158" s="7" t="inlineStr">
        <is>
          <t>DAT</t>
        </is>
      </c>
      <c r="D158" s="7" t="inlineStr">
        <is>
          <t>Data &amp; Analytics</t>
        </is>
      </c>
    </row>
    <row r="159">
      <c r="B159" s="7" t="inlineStr">
        <is>
          <t>TEC</t>
        </is>
      </c>
      <c r="C159" s="7" t="inlineStr">
        <is>
          <t>SEC</t>
        </is>
      </c>
      <c r="D159" s="7" t="inlineStr">
        <is>
          <t>Cybersecurity</t>
        </is>
      </c>
    </row>
    <row r="160">
      <c r="B160" s="7" t="inlineStr">
        <is>
          <t>TEC</t>
        </is>
      </c>
      <c r="C160" s="7" t="inlineStr">
        <is>
          <t>ITS</t>
        </is>
      </c>
      <c r="D160" s="7" t="inlineStr">
        <is>
          <t>IT Support</t>
        </is>
      </c>
    </row>
    <row r="161">
      <c r="B161" s="7" t="inlineStr">
        <is>
          <t>OPS</t>
        </is>
      </c>
      <c r="C161" s="7" t="inlineStr">
        <is>
          <t>SCM</t>
        </is>
      </c>
      <c r="D161" s="7" t="inlineStr">
        <is>
          <t>Supply Chain</t>
        </is>
      </c>
    </row>
    <row r="162">
      <c r="B162" s="7" t="inlineStr">
        <is>
          <t>OPS</t>
        </is>
      </c>
      <c r="C162" s="7" t="inlineStr">
        <is>
          <t>MFG</t>
        </is>
      </c>
      <c r="D162" s="7" t="inlineStr">
        <is>
          <t>Manufacturing</t>
        </is>
      </c>
    </row>
    <row r="163">
      <c r="B163" s="7" t="inlineStr">
        <is>
          <t>OPS</t>
        </is>
      </c>
      <c r="C163" s="7" t="inlineStr">
        <is>
          <t>QUA</t>
        </is>
      </c>
      <c r="D163" s="7" t="inlineStr">
        <is>
          <t>Quality</t>
        </is>
      </c>
    </row>
    <row r="164">
      <c r="B164" s="7" t="inlineStr">
        <is>
          <t>OPS</t>
        </is>
      </c>
      <c r="C164" s="7" t="inlineStr">
        <is>
          <t>LOG</t>
        </is>
      </c>
      <c r="D164" s="7" t="inlineStr">
        <is>
          <t>Logistics</t>
        </is>
      </c>
    </row>
    <row r="165">
      <c r="B165" s="7" t="inlineStr">
        <is>
          <t>SAL</t>
        </is>
      </c>
      <c r="C165" s="7" t="inlineStr">
        <is>
          <t>FLD</t>
        </is>
      </c>
      <c r="D165" s="7" t="inlineStr">
        <is>
          <t>Field Sales</t>
        </is>
      </c>
    </row>
    <row r="166">
      <c r="B166" s="7" t="inlineStr">
        <is>
          <t>SAL</t>
        </is>
      </c>
      <c r="C166" s="7" t="inlineStr">
        <is>
          <t>INS</t>
        </is>
      </c>
      <c r="D166" s="7" t="inlineStr">
        <is>
          <t>Inside Sales</t>
        </is>
      </c>
    </row>
    <row r="167">
      <c r="B167" s="7" t="inlineStr">
        <is>
          <t>SAL</t>
        </is>
      </c>
      <c r="C167" s="7" t="inlineStr">
        <is>
          <t>SOP</t>
        </is>
      </c>
      <c r="D167" s="7" t="inlineStr">
        <is>
          <t>Sales Operations</t>
        </is>
      </c>
    </row>
    <row r="168">
      <c r="B168" s="7" t="inlineStr">
        <is>
          <t>SAL</t>
        </is>
      </c>
      <c r="C168" s="7" t="inlineStr">
        <is>
          <t>ACM</t>
        </is>
      </c>
      <c r="D168" s="7" t="inlineStr">
        <is>
          <t>Account Management</t>
        </is>
      </c>
    </row>
    <row r="169">
      <c r="B169" s="7" t="inlineStr">
        <is>
          <t>MKT</t>
        </is>
      </c>
      <c r="C169" s="7" t="inlineStr">
        <is>
          <t>BRD</t>
        </is>
      </c>
      <c r="D169" s="7" t="inlineStr">
        <is>
          <t>Brand &amp; Creative</t>
        </is>
      </c>
    </row>
    <row r="170">
      <c r="B170" s="7" t="inlineStr">
        <is>
          <t>MKT</t>
        </is>
      </c>
      <c r="C170" s="7" t="inlineStr">
        <is>
          <t>DIG</t>
        </is>
      </c>
      <c r="D170" s="7" t="inlineStr">
        <is>
          <t>Digital Marketing</t>
        </is>
      </c>
    </row>
    <row r="171">
      <c r="B171" s="7" t="inlineStr">
        <is>
          <t>MKT</t>
        </is>
      </c>
      <c r="C171" s="7" t="inlineStr">
        <is>
          <t>COM</t>
        </is>
      </c>
      <c r="D171" s="7" t="inlineStr">
        <is>
          <t>Corporate Communications</t>
        </is>
      </c>
    </row>
    <row r="172">
      <c r="B172" s="7" t="inlineStr">
        <is>
          <t>MKT</t>
        </is>
      </c>
      <c r="C172" s="7" t="inlineStr">
        <is>
          <t>PMK</t>
        </is>
      </c>
      <c r="D172" s="7" t="inlineStr">
        <is>
          <t>Product Marketing</t>
        </is>
      </c>
    </row>
    <row r="173">
      <c r="B173" s="7" t="inlineStr">
        <is>
          <t>LEG</t>
        </is>
      </c>
      <c r="C173" s="7" t="inlineStr">
        <is>
          <t>CTR</t>
        </is>
      </c>
      <c r="D173" s="7" t="inlineStr">
        <is>
          <t>Commercial &amp; Contracts</t>
        </is>
      </c>
    </row>
    <row r="174">
      <c r="B174" s="7" t="inlineStr">
        <is>
          <t>LEG</t>
        </is>
      </c>
      <c r="C174" s="7" t="inlineStr">
        <is>
          <t>CRP</t>
        </is>
      </c>
      <c r="D174" s="7" t="inlineStr">
        <is>
          <t>Corporate Legal</t>
        </is>
      </c>
    </row>
    <row r="175">
      <c r="B175" s="7" t="inlineStr">
        <is>
          <t>LEG</t>
        </is>
      </c>
      <c r="C175" s="7" t="inlineStr">
        <is>
          <t>IPR</t>
        </is>
      </c>
      <c r="D175" s="7" t="inlineStr">
        <is>
          <t>Intellectual Property</t>
        </is>
      </c>
    </row>
    <row r="176">
      <c r="B176" s="7" t="inlineStr">
        <is>
          <t>RSK</t>
        </is>
      </c>
      <c r="C176" s="7" t="inlineStr">
        <is>
          <t>CMP</t>
        </is>
      </c>
      <c r="D176" s="7" t="inlineStr">
        <is>
          <t>Compliance</t>
        </is>
      </c>
    </row>
    <row r="177">
      <c r="B177" s="7" t="inlineStr">
        <is>
          <t>RSK</t>
        </is>
      </c>
      <c r="C177" s="7" t="inlineStr">
        <is>
          <t>ERM</t>
        </is>
      </c>
      <c r="D177" s="7" t="inlineStr">
        <is>
          <t>Enterprise Risk</t>
        </is>
      </c>
    </row>
    <row r="178">
      <c r="B178" s="7" t="inlineStr">
        <is>
          <t>RSK</t>
        </is>
      </c>
      <c r="C178" s="7" t="inlineStr">
        <is>
          <t>AUD</t>
        </is>
      </c>
      <c r="D178" s="7" t="inlineStr">
        <is>
          <t>Internal Audit</t>
        </is>
      </c>
    </row>
    <row r="179">
      <c r="B179" s="7" t="inlineStr">
        <is>
          <t>CX</t>
        </is>
      </c>
      <c r="C179" s="7" t="inlineStr">
        <is>
          <t>SVC</t>
        </is>
      </c>
      <c r="D179" s="7" t="inlineStr">
        <is>
          <t>Customer Service</t>
        </is>
      </c>
    </row>
    <row r="180">
      <c r="B180" s="7" t="inlineStr">
        <is>
          <t>CX</t>
        </is>
      </c>
      <c r="C180" s="7" t="inlineStr">
        <is>
          <t>SUC</t>
        </is>
      </c>
      <c r="D180" s="7" t="inlineStr">
        <is>
          <t>Customer Success</t>
        </is>
      </c>
    </row>
    <row r="181">
      <c r="B181" s="7" t="inlineStr">
        <is>
          <t>CX</t>
        </is>
      </c>
      <c r="C181" s="7" t="inlineStr">
        <is>
          <t>CXD</t>
        </is>
      </c>
      <c r="D181" s="7" t="inlineStr">
        <is>
          <t>Customer Experience Design</t>
        </is>
      </c>
    </row>
    <row r="182">
      <c r="B182" s="7" t="inlineStr">
        <is>
          <t>CS</t>
        </is>
      </c>
      <c r="C182" s="7" t="inlineStr">
        <is>
          <t>FAC</t>
        </is>
      </c>
      <c r="D182" s="7" t="inlineStr">
        <is>
          <t>Facilities &amp; Workplace</t>
        </is>
      </c>
    </row>
    <row r="183">
      <c r="B183" s="7" t="inlineStr">
        <is>
          <t>CS</t>
        </is>
      </c>
      <c r="C183" s="7" t="inlineStr">
        <is>
          <t>PRO</t>
        </is>
      </c>
      <c r="D183" s="7" t="inlineStr">
        <is>
          <t>Procurement</t>
        </is>
      </c>
    </row>
    <row r="184">
      <c r="B184" s="7" t="inlineStr">
        <is>
          <t>CS</t>
        </is>
      </c>
      <c r="C184" s="7" t="inlineStr">
        <is>
          <t>EHS</t>
        </is>
      </c>
      <c r="D184" s="7" t="inlineStr">
        <is>
          <t>Environment, Health &amp; Safety</t>
        </is>
      </c>
    </row>
    <row r="185">
      <c r="B185" s="7" t="inlineStr">
        <is>
          <t>EXE</t>
        </is>
      </c>
      <c r="C185" s="7" t="inlineStr">
        <is>
          <t>GEN</t>
        </is>
      </c>
      <c r="D185" s="7" t="inlineStr">
        <is>
          <t>General Management</t>
        </is>
      </c>
    </row>
    <row r="186">
      <c r="B186" s="7" t="inlineStr">
        <is>
          <t>EXE</t>
        </is>
      </c>
      <c r="C186" s="7" t="inlineStr">
        <is>
          <t>STR</t>
        </is>
      </c>
      <c r="D186" s="7" t="inlineStr">
        <is>
          <t>Strategy</t>
        </is>
      </c>
    </row>
    <row r="187">
      <c r="B187" s="7" t="inlineStr">
        <is>
          <t>EXE</t>
        </is>
      </c>
      <c r="C187" s="7" t="inlineStr">
        <is>
          <t>CHF</t>
        </is>
      </c>
      <c r="D187" s="7" t="inlineStr">
        <is>
          <t>Chief Executive Office</t>
        </is>
      </c>
    </row>
    <row r="188">
      <c r="B188" s="7" t="n"/>
      <c r="C188" s="7" t="n"/>
      <c r="D188" s="7" t="n"/>
    </row>
    <row r="189">
      <c r="B189" s="7" t="n"/>
      <c r="C189" s="7" t="n"/>
      <c r="D189" s="7" t="n"/>
    </row>
    <row r="190">
      <c r="B190" s="7" t="n"/>
      <c r="C190" s="7" t="n"/>
      <c r="D190" s="7" t="n"/>
    </row>
    <row r="191">
      <c r="B191" s="7" t="n"/>
      <c r="C191" s="7" t="n"/>
      <c r="D191" s="7" t="n"/>
    </row>
    <row r="192">
      <c r="B192" s="7" t="n"/>
      <c r="C192" s="7" t="n"/>
      <c r="D192" s="7" t="n"/>
    </row>
    <row r="193">
      <c r="B193" s="7" t="n"/>
      <c r="C193" s="7" t="n"/>
      <c r="D193" s="7" t="n"/>
    </row>
    <row r="194">
      <c r="B194" s="7" t="n"/>
      <c r="C194" s="7" t="n"/>
      <c r="D194" s="7" t="n"/>
    </row>
    <row r="195">
      <c r="B195" s="7" t="n"/>
      <c r="C195" s="7" t="n"/>
      <c r="D195" s="7" t="n"/>
    </row>
    <row r="196">
      <c r="B196" s="7" t="n"/>
      <c r="C196" s="7" t="n"/>
      <c r="D196" s="7" t="n"/>
    </row>
    <row r="197">
      <c r="B197" s="7" t="n"/>
      <c r="C197" s="7" t="n"/>
      <c r="D197" s="7" t="n"/>
    </row>
    <row r="198">
      <c r="B198" s="7" t="n"/>
      <c r="C198" s="7" t="n"/>
      <c r="D198" s="7" t="n"/>
    </row>
    <row r="199">
      <c r="B199" s="7" t="n"/>
      <c r="C199" s="7" t="n"/>
      <c r="D199" s="7" t="n"/>
    </row>
    <row r="200">
      <c r="B200" s="7" t="n"/>
      <c r="C200" s="7" t="n"/>
      <c r="D200" s="7" t="n"/>
    </row>
    <row r="201">
      <c r="B201" s="7" t="n"/>
      <c r="C201" s="7" t="n"/>
      <c r="D201" s="7" t="n"/>
    </row>
    <row r="202">
      <c r="B202" s="7" t="n"/>
      <c r="C202" s="7" t="n"/>
      <c r="D202" s="7" t="n"/>
    </row>
    <row r="203">
      <c r="B203" s="7" t="n"/>
      <c r="C203" s="7" t="n"/>
      <c r="D203" s="7" t="n"/>
    </row>
    <row r="204">
      <c r="B204" s="7" t="n"/>
      <c r="C204" s="7" t="n"/>
      <c r="D204" s="7" t="n"/>
    </row>
    <row r="205">
      <c r="B205" s="7" t="n"/>
      <c r="C205" s="7" t="n"/>
      <c r="D205" s="7" t="n"/>
    </row>
    <row r="206">
      <c r="B206" s="7" t="n"/>
      <c r="C206" s="7" t="n"/>
      <c r="D206" s="7" t="n"/>
    </row>
    <row r="207">
      <c r="B207" s="7" t="n"/>
      <c r="C207" s="7" t="n"/>
      <c r="D207" s="7" t="n"/>
    </row>
    <row r="208">
      <c r="B208" s="7" t="n"/>
      <c r="C208" s="7" t="n"/>
      <c r="D208" s="7" t="n"/>
    </row>
    <row r="209">
      <c r="B209" s="7" t="n"/>
      <c r="C209" s="7" t="n"/>
      <c r="D209" s="7" t="n"/>
    </row>
    <row r="210">
      <c r="B210" s="7" t="n"/>
      <c r="C210" s="7" t="n"/>
      <c r="D210" s="7" t="n"/>
    </row>
    <row r="211">
      <c r="B211" s="7" t="n"/>
      <c r="C211" s="7" t="n"/>
      <c r="D211" s="7" t="n"/>
    </row>
    <row r="212">
      <c r="B212" s="7" t="n"/>
      <c r="C212" s="7" t="n"/>
      <c r="D212" s="7" t="n"/>
    </row>
    <row r="213">
      <c r="B213" s="7" t="n"/>
      <c r="C213" s="7" t="n"/>
      <c r="D213" s="7" t="n"/>
    </row>
    <row r="214">
      <c r="B214" s="7" t="n"/>
      <c r="C214" s="7" t="n"/>
      <c r="D214" s="7" t="n"/>
    </row>
    <row r="215">
      <c r="B215" s="7" t="n"/>
      <c r="C215" s="7" t="n"/>
      <c r="D215" s="7" t="n"/>
    </row>
    <row r="216">
      <c r="B216" s="7" t="n"/>
      <c r="C216" s="7" t="n"/>
      <c r="D216" s="7" t="n"/>
    </row>
    <row r="217">
      <c r="B217" s="7" t="n"/>
      <c r="C217" s="7" t="n"/>
      <c r="D217" s="7" t="n"/>
    </row>
    <row r="218">
      <c r="B218" s="7" t="n"/>
      <c r="C218" s="7" t="n"/>
      <c r="D218" s="7" t="n"/>
    </row>
    <row r="219">
      <c r="B219" s="7" t="n"/>
      <c r="C219" s="7" t="n"/>
      <c r="D219" s="7" t="n"/>
    </row>
    <row r="220">
      <c r="B220" s="7" t="n"/>
      <c r="C220" s="7" t="n"/>
      <c r="D220" s="7" t="n"/>
    </row>
    <row r="221">
      <c r="B221" s="7" t="n"/>
      <c r="C221" s="7" t="n"/>
      <c r="D221" s="7" t="n"/>
    </row>
    <row r="222">
      <c r="B222" s="7" t="n"/>
      <c r="C222" s="7" t="n"/>
      <c r="D222" s="7" t="n"/>
    </row>
    <row r="223">
      <c r="B223" s="7" t="n"/>
      <c r="C223" s="7" t="n"/>
      <c r="D223" s="7" t="n"/>
    </row>
    <row r="224">
      <c r="B224" s="7" t="n"/>
      <c r="C224" s="7" t="n"/>
      <c r="D224" s="7" t="n"/>
    </row>
    <row r="225">
      <c r="B225" s="7" t="n"/>
      <c r="C225" s="7" t="n"/>
      <c r="D225" s="7" t="n"/>
    </row>
    <row r="226">
      <c r="B226" s="7" t="n"/>
      <c r="C226" s="7" t="n"/>
      <c r="D226" s="7" t="n"/>
    </row>
    <row r="227">
      <c r="B227" s="7" t="n"/>
      <c r="C227" s="7" t="n"/>
      <c r="D227" s="7" t="n"/>
    </row>
    <row r="228">
      <c r="B228" s="7" t="n"/>
      <c r="C228" s="7" t="n"/>
      <c r="D228" s="7" t="n"/>
    </row>
    <row r="229">
      <c r="B229" s="7" t="n"/>
      <c r="C229" s="7" t="n"/>
      <c r="D229" s="7" t="n"/>
    </row>
    <row r="230">
      <c r="B230" s="7" t="n"/>
      <c r="C230" s="7" t="n"/>
      <c r="D230" s="7" t="n"/>
    </row>
    <row r="231">
      <c r="B231" s="7" t="n"/>
      <c r="C231" s="7" t="n"/>
      <c r="D231" s="7" t="n"/>
    </row>
    <row r="232">
      <c r="B232" s="7" t="n"/>
      <c r="C232" s="7" t="n"/>
      <c r="D232" s="7" t="n"/>
    </row>
    <row r="233">
      <c r="B233" s="7" t="n"/>
      <c r="C233" s="7" t="n"/>
      <c r="D233" s="7" t="n"/>
    </row>
    <row r="234">
      <c r="B234" s="7" t="n"/>
      <c r="C234" s="7" t="n"/>
      <c r="D234" s="7" t="n"/>
    </row>
    <row r="235">
      <c r="B235" s="7" t="n"/>
      <c r="C235" s="7" t="n"/>
      <c r="D235" s="7" t="n"/>
    </row>
    <row r="236">
      <c r="B236" s="7" t="n"/>
      <c r="C236" s="7" t="n"/>
      <c r="D236" s="7" t="n"/>
    </row>
    <row r="237">
      <c r="B237" s="7" t="n"/>
      <c r="C237" s="7" t="n"/>
      <c r="D237" s="7" t="n"/>
    </row>
    <row r="238">
      <c r="B238" s="7" t="n"/>
      <c r="C238" s="7" t="n"/>
      <c r="D238" s="7" t="n"/>
    </row>
    <row r="239">
      <c r="B239" s="7" t="n"/>
      <c r="C239" s="7" t="n"/>
      <c r="D239" s="7" t="n"/>
    </row>
    <row r="240">
      <c r="B240" s="7" t="n"/>
      <c r="C240" s="7" t="n"/>
      <c r="D240" s="7" t="n"/>
    </row>
    <row r="241">
      <c r="B241" s="7" t="n"/>
      <c r="C241" s="7" t="n"/>
      <c r="D241" s="7" t="n"/>
    </row>
    <row r="242">
      <c r="B242" s="7" t="n"/>
      <c r="C242" s="7" t="n"/>
      <c r="D242" s="7" t="n"/>
    </row>
    <row r="243">
      <c r="B243" s="7" t="n"/>
      <c r="C243" s="7" t="n"/>
      <c r="D243" s="7" t="n"/>
    </row>
    <row r="244">
      <c r="B244" s="7" t="n"/>
      <c r="C244" s="7" t="n"/>
      <c r="D244" s="7" t="n"/>
    </row>
    <row r="245">
      <c r="B245" s="7" t="n"/>
      <c r="C245" s="7" t="n"/>
      <c r="D245" s="7" t="n"/>
    </row>
    <row r="246">
      <c r="B246" s="7" t="n"/>
      <c r="C246" s="7" t="n"/>
      <c r="D246" s="7" t="n"/>
    </row>
    <row r="247">
      <c r="B247" s="7" t="n"/>
      <c r="C247" s="7" t="n"/>
      <c r="D247" s="7" t="n"/>
    </row>
    <row r="248">
      <c r="B248" s="7" t="n"/>
      <c r="C248" s="7" t="n"/>
      <c r="D248" s="7" t="n"/>
    </row>
    <row r="249">
      <c r="B249" s="7" t="n"/>
      <c r="C249" s="7" t="n"/>
      <c r="D249" s="7" t="n"/>
    </row>
    <row r="250">
      <c r="B250" s="7" t="n"/>
      <c r="C250" s="7" t="n"/>
      <c r="D250" s="7" t="n"/>
    </row>
    <row r="251">
      <c r="B251" s="7" t="n"/>
      <c r="C251" s="7" t="n"/>
      <c r="D251" s="7" t="n"/>
    </row>
    <row r="252">
      <c r="B252" s="7" t="n"/>
      <c r="C252" s="7" t="n"/>
      <c r="D252" s="7" t="n"/>
    </row>
    <row r="253">
      <c r="B253" s="7" t="n"/>
      <c r="C253" s="7" t="n"/>
      <c r="D253" s="7" t="n"/>
    </row>
    <row r="254">
      <c r="B254" s="7" t="n"/>
      <c r="C254" s="7" t="n"/>
      <c r="D254" s="7" t="n"/>
    </row>
    <row r="255">
      <c r="B255" s="7" t="n"/>
      <c r="C255" s="7" t="n"/>
      <c r="D255" s="7" t="n"/>
    </row>
    <row r="256">
      <c r="B256" s="7" t="n"/>
      <c r="C256" s="7" t="n"/>
      <c r="D256" s="7" t="n"/>
    </row>
    <row r="257">
      <c r="B257" s="7" t="n"/>
      <c r="C257" s="7" t="n"/>
      <c r="D257" s="7" t="n"/>
    </row>
    <row r="258">
      <c r="B258" s="7" t="n"/>
      <c r="C258" s="7" t="n"/>
      <c r="D258" s="7" t="n"/>
    </row>
    <row r="259">
      <c r="B259" s="7" t="n"/>
      <c r="C259" s="7" t="n"/>
      <c r="D259" s="7" t="n"/>
    </row>
    <row r="260">
      <c r="B260" s="7" t="n"/>
      <c r="C260" s="7" t="n"/>
      <c r="D260" s="7" t="n"/>
    </row>
    <row r="261">
      <c r="B261" s="7" t="n"/>
      <c r="C261" s="7" t="n"/>
      <c r="D261" s="7" t="n"/>
    </row>
    <row r="262">
      <c r="B262" s="7" t="n"/>
      <c r="C262" s="7" t="n"/>
      <c r="D262" s="7" t="n"/>
    </row>
    <row r="263">
      <c r="B263" s="7" t="n"/>
      <c r="C263" s="7" t="n"/>
      <c r="D263" s="7" t="n"/>
    </row>
    <row r="264">
      <c r="B264" s="7" t="n"/>
      <c r="C264" s="7" t="n"/>
      <c r="D264" s="7" t="n"/>
    </row>
    <row r="265">
      <c r="B265" s="7" t="n"/>
      <c r="C265" s="7" t="n"/>
      <c r="D265" s="7" t="n"/>
    </row>
    <row r="266">
      <c r="B266" s="7" t="n"/>
      <c r="C266" s="7" t="n"/>
      <c r="D266" s="7" t="n"/>
    </row>
    <row r="267">
      <c r="B267" s="7" t="n"/>
      <c r="C267" s="7" t="n"/>
      <c r="D267" s="7" t="n"/>
    </row>
  </sheetData>
  <mergeCells count="1">
    <mergeCell ref="B3:E3"/>
  </mergeCells>
  <dataValidations count="2">
    <dataValidation sqref="B21:B116" showDropDown="0" showInputMessage="0" showErrorMessage="0" allowBlank="1" type="list">
      <formula1>=nrStreamCode</formula1>
    </dataValidation>
    <dataValidation sqref="B148:B267" showDropDown="0" showInputMessage="0" showErrorMessage="0" allowBlank="1" type="list">
      <formula1>=nrFamilyCode</formula1>
    </dataValidation>
  </dataValidations>
  <pageMargins left="0.75" right="0.75" top="1" bottom="1" header="0.5" footer="0.5"/>
</worksheet>
</file>

<file path=xl/worksheets/sheet3.xml><?xml version="1.0" encoding="utf-8"?>
<worksheet xmlns="http://schemas.openxmlformats.org/spreadsheetml/2006/main">
  <sheetPr>
    <tabColor rgb="001F3A5F"/>
    <outlinePr summaryBelow="1" summaryRight="1"/>
    <pageSetUpPr fitToPage="1"/>
  </sheetPr>
  <dimension ref="B2:J21"/>
  <sheetViews>
    <sheetView showGridLines="0" workbookViewId="0">
      <pane xSplit="2" ySplit="6" topLeftCell="C7" activePane="bottomRight" state="frozen"/>
      <selection pane="topRight"/>
      <selection pane="bottomLeft"/>
      <selection pane="bottomRight" activeCell="A1" sqref="A1"/>
    </sheetView>
  </sheetViews>
  <sheetFormatPr baseColWidth="8" defaultRowHeight="15"/>
  <cols>
    <col width="2" customWidth="1" min="1" max="1"/>
    <col width="14" customWidth="1" min="2" max="2"/>
    <col width="30" customWidth="1" min="3" max="3"/>
    <col width="30" customWidth="1" min="4" max="4"/>
    <col width="30" customWidth="1" min="5" max="5"/>
    <col width="30" customWidth="1" min="6" max="6"/>
    <col width="30" customWidth="1" min="7" max="7"/>
    <col width="30" customWidth="1" min="8" max="8"/>
    <col width="30" customWidth="1" min="9" max="9"/>
    <col width="30" customWidth="1" min="10" max="10"/>
  </cols>
  <sheetData>
    <row r="2" ht="22" customHeight="1">
      <c r="B2" s="13" t="inlineStr">
        <is>
          <t>LEVEL FRAMEWORK</t>
        </is>
      </c>
      <c r="C2" s="14" t="n"/>
      <c r="D2" s="14" t="n"/>
      <c r="E2" s="14" t="n"/>
      <c r="F2" s="14" t="n"/>
      <c r="G2" s="14" t="n"/>
      <c r="H2" s="14" t="n"/>
      <c r="I2" s="14" t="n"/>
      <c r="J2" s="14" t="n"/>
    </row>
    <row r="3">
      <c r="B3" s="15">
        <f>SETUP!C4&amp;"   |   Effective: "&amp;SETUP!C5</f>
        <v/>
      </c>
    </row>
    <row r="4">
      <c r="B4" s="12" t="inlineStr">
        <is>
          <t>Generated from SETUP. Rows are global grades; columns are career streams. Add a stream or a level in SETUP and this rebuilds itself.</t>
        </is>
      </c>
    </row>
    <row r="6" ht="26" customHeight="1">
      <c r="B6" s="18" t="inlineStr">
        <is>
          <t>Global Grade</t>
        </is>
      </c>
      <c r="C6" s="24">
        <f>IF(SETUP!$B10="","",SETUP!$C10)</f>
        <v/>
      </c>
      <c r="D6" s="18">
        <f>IF(SETUP!$B11="","",SETUP!$C11)</f>
        <v/>
      </c>
      <c r="E6" s="25">
        <f>IF(SETUP!$B12="","",SETUP!$C12)</f>
        <v/>
      </c>
      <c r="F6" s="26">
        <f>IF(SETUP!$B13="","",SETUP!$C13)</f>
        <v/>
      </c>
      <c r="G6" s="27">
        <f>IF(SETUP!$B14="","",SETUP!$C14)</f>
        <v/>
      </c>
      <c r="H6" s="28">
        <f>IF(SETUP!$B15="","",SETUP!$C15)</f>
        <v/>
      </c>
      <c r="I6" s="28">
        <f>IF(SETUP!$B16="","",SETUP!$C16)</f>
        <v/>
      </c>
      <c r="J6" s="28">
        <f>IF(SETUP!$B17="","",SETUP!$C17)</f>
        <v/>
      </c>
    </row>
    <row r="7" ht="20" customHeight="1">
      <c r="B7" s="29" t="n">
        <v>15</v>
      </c>
      <c r="C7" s="30">
        <f>IFERROR(IF(SETUP!$B10="","",INDEX(SETUP!$C$21:$C$116,MATCH(SETUP!$B10&amp;"|"&amp;$B7,HELPER!$B$2:$B$97,0))&amp;"  -  "&amp;INDEX(SETUP!$D$21:$D$116,MATCH(SETUP!$B10&amp;"|"&amp;$B7,HELPER!$B$2:$B$97,0))),"")</f>
        <v/>
      </c>
      <c r="D7" s="30">
        <f>IFERROR(IF(SETUP!$B11="","",INDEX(SETUP!$C$21:$C$116,MATCH(SETUP!$B11&amp;"|"&amp;$B7,HELPER!$B$2:$B$97,0))&amp;"  -  "&amp;INDEX(SETUP!$D$21:$D$116,MATCH(SETUP!$B11&amp;"|"&amp;$B7,HELPER!$B$2:$B$97,0))),"")</f>
        <v/>
      </c>
      <c r="E7" s="30">
        <f>IFERROR(IF(SETUP!$B12="","",INDEX(SETUP!$C$21:$C$116,MATCH(SETUP!$B12&amp;"|"&amp;$B7,HELPER!$B$2:$B$97,0))&amp;"  -  "&amp;INDEX(SETUP!$D$21:$D$116,MATCH(SETUP!$B12&amp;"|"&amp;$B7,HELPER!$B$2:$B$97,0))),"")</f>
        <v/>
      </c>
      <c r="F7" s="30">
        <f>IFERROR(IF(SETUP!$B13="","",INDEX(SETUP!$C$21:$C$116,MATCH(SETUP!$B13&amp;"|"&amp;$B7,HELPER!$B$2:$B$97,0))&amp;"  -  "&amp;INDEX(SETUP!$D$21:$D$116,MATCH(SETUP!$B13&amp;"|"&amp;$B7,HELPER!$B$2:$B$97,0))),"")</f>
        <v/>
      </c>
      <c r="G7" s="30">
        <f>IFERROR(IF(SETUP!$B14="","",INDEX(SETUP!$C$21:$C$116,MATCH(SETUP!$B14&amp;"|"&amp;$B7,HELPER!$B$2:$B$97,0))&amp;"  -  "&amp;INDEX(SETUP!$D$21:$D$116,MATCH(SETUP!$B14&amp;"|"&amp;$B7,HELPER!$B$2:$B$97,0))),"")</f>
        <v/>
      </c>
      <c r="H7" s="30">
        <f>IFERROR(IF(SETUP!$B15="","",INDEX(SETUP!$C$21:$C$116,MATCH(SETUP!$B15&amp;"|"&amp;$B7,HELPER!$B$2:$B$97,0))&amp;"  -  "&amp;INDEX(SETUP!$D$21:$D$116,MATCH(SETUP!$B15&amp;"|"&amp;$B7,HELPER!$B$2:$B$97,0))),"")</f>
        <v/>
      </c>
      <c r="I7" s="30">
        <f>IFERROR(IF(SETUP!$B16="","",INDEX(SETUP!$C$21:$C$116,MATCH(SETUP!$B16&amp;"|"&amp;$B7,HELPER!$B$2:$B$97,0))&amp;"  -  "&amp;INDEX(SETUP!$D$21:$D$116,MATCH(SETUP!$B16&amp;"|"&amp;$B7,HELPER!$B$2:$B$97,0))),"")</f>
        <v/>
      </c>
      <c r="J7" s="30">
        <f>IFERROR(IF(SETUP!$B17="","",INDEX(SETUP!$C$21:$C$116,MATCH(SETUP!$B17&amp;"|"&amp;$B7,HELPER!$B$2:$B$97,0))&amp;"  -  "&amp;INDEX(SETUP!$D$21:$D$116,MATCH(SETUP!$B17&amp;"|"&amp;$B7,HELPER!$B$2:$B$97,0))),"")</f>
        <v/>
      </c>
    </row>
    <row r="8" ht="20" customHeight="1">
      <c r="B8" s="29" t="n">
        <v>14</v>
      </c>
      <c r="C8" s="30">
        <f>IFERROR(IF(SETUP!$B10="","",INDEX(SETUP!$C$21:$C$116,MATCH(SETUP!$B10&amp;"|"&amp;$B8,HELPER!$B$2:$B$97,0))&amp;"  -  "&amp;INDEX(SETUP!$D$21:$D$116,MATCH(SETUP!$B10&amp;"|"&amp;$B8,HELPER!$B$2:$B$97,0))),"")</f>
        <v/>
      </c>
      <c r="D8" s="30">
        <f>IFERROR(IF(SETUP!$B11="","",INDEX(SETUP!$C$21:$C$116,MATCH(SETUP!$B11&amp;"|"&amp;$B8,HELPER!$B$2:$B$97,0))&amp;"  -  "&amp;INDEX(SETUP!$D$21:$D$116,MATCH(SETUP!$B11&amp;"|"&amp;$B8,HELPER!$B$2:$B$97,0))),"")</f>
        <v/>
      </c>
      <c r="E8" s="30">
        <f>IFERROR(IF(SETUP!$B12="","",INDEX(SETUP!$C$21:$C$116,MATCH(SETUP!$B12&amp;"|"&amp;$B8,HELPER!$B$2:$B$97,0))&amp;"  -  "&amp;INDEX(SETUP!$D$21:$D$116,MATCH(SETUP!$B12&amp;"|"&amp;$B8,HELPER!$B$2:$B$97,0))),"")</f>
        <v/>
      </c>
      <c r="F8" s="30">
        <f>IFERROR(IF(SETUP!$B13="","",INDEX(SETUP!$C$21:$C$116,MATCH(SETUP!$B13&amp;"|"&amp;$B8,HELPER!$B$2:$B$97,0))&amp;"  -  "&amp;INDEX(SETUP!$D$21:$D$116,MATCH(SETUP!$B13&amp;"|"&amp;$B8,HELPER!$B$2:$B$97,0))),"")</f>
        <v/>
      </c>
      <c r="G8" s="30">
        <f>IFERROR(IF(SETUP!$B14="","",INDEX(SETUP!$C$21:$C$116,MATCH(SETUP!$B14&amp;"|"&amp;$B8,HELPER!$B$2:$B$97,0))&amp;"  -  "&amp;INDEX(SETUP!$D$21:$D$116,MATCH(SETUP!$B14&amp;"|"&amp;$B8,HELPER!$B$2:$B$97,0))),"")</f>
        <v/>
      </c>
      <c r="H8" s="30">
        <f>IFERROR(IF(SETUP!$B15="","",INDEX(SETUP!$C$21:$C$116,MATCH(SETUP!$B15&amp;"|"&amp;$B8,HELPER!$B$2:$B$97,0))&amp;"  -  "&amp;INDEX(SETUP!$D$21:$D$116,MATCH(SETUP!$B15&amp;"|"&amp;$B8,HELPER!$B$2:$B$97,0))),"")</f>
        <v/>
      </c>
      <c r="I8" s="30">
        <f>IFERROR(IF(SETUP!$B16="","",INDEX(SETUP!$C$21:$C$116,MATCH(SETUP!$B16&amp;"|"&amp;$B8,HELPER!$B$2:$B$97,0))&amp;"  -  "&amp;INDEX(SETUP!$D$21:$D$116,MATCH(SETUP!$B16&amp;"|"&amp;$B8,HELPER!$B$2:$B$97,0))),"")</f>
        <v/>
      </c>
      <c r="J8" s="30">
        <f>IFERROR(IF(SETUP!$B17="","",INDEX(SETUP!$C$21:$C$116,MATCH(SETUP!$B17&amp;"|"&amp;$B8,HELPER!$B$2:$B$97,0))&amp;"  -  "&amp;INDEX(SETUP!$D$21:$D$116,MATCH(SETUP!$B17&amp;"|"&amp;$B8,HELPER!$B$2:$B$97,0))),"")</f>
        <v/>
      </c>
    </row>
    <row r="9" ht="20" customHeight="1">
      <c r="B9" s="29" t="n">
        <v>13</v>
      </c>
      <c r="C9" s="30">
        <f>IFERROR(IF(SETUP!$B10="","",INDEX(SETUP!$C$21:$C$116,MATCH(SETUP!$B10&amp;"|"&amp;$B9,HELPER!$B$2:$B$97,0))&amp;"  -  "&amp;INDEX(SETUP!$D$21:$D$116,MATCH(SETUP!$B10&amp;"|"&amp;$B9,HELPER!$B$2:$B$97,0))),"")</f>
        <v/>
      </c>
      <c r="D9" s="30">
        <f>IFERROR(IF(SETUP!$B11="","",INDEX(SETUP!$C$21:$C$116,MATCH(SETUP!$B11&amp;"|"&amp;$B9,HELPER!$B$2:$B$97,0))&amp;"  -  "&amp;INDEX(SETUP!$D$21:$D$116,MATCH(SETUP!$B11&amp;"|"&amp;$B9,HELPER!$B$2:$B$97,0))),"")</f>
        <v/>
      </c>
      <c r="E9" s="30">
        <f>IFERROR(IF(SETUP!$B12="","",INDEX(SETUP!$C$21:$C$116,MATCH(SETUP!$B12&amp;"|"&amp;$B9,HELPER!$B$2:$B$97,0))&amp;"  -  "&amp;INDEX(SETUP!$D$21:$D$116,MATCH(SETUP!$B12&amp;"|"&amp;$B9,HELPER!$B$2:$B$97,0))),"")</f>
        <v/>
      </c>
      <c r="F9" s="30">
        <f>IFERROR(IF(SETUP!$B13="","",INDEX(SETUP!$C$21:$C$116,MATCH(SETUP!$B13&amp;"|"&amp;$B9,HELPER!$B$2:$B$97,0))&amp;"  -  "&amp;INDEX(SETUP!$D$21:$D$116,MATCH(SETUP!$B13&amp;"|"&amp;$B9,HELPER!$B$2:$B$97,0))),"")</f>
        <v/>
      </c>
      <c r="G9" s="30">
        <f>IFERROR(IF(SETUP!$B14="","",INDEX(SETUP!$C$21:$C$116,MATCH(SETUP!$B14&amp;"|"&amp;$B9,HELPER!$B$2:$B$97,0))&amp;"  -  "&amp;INDEX(SETUP!$D$21:$D$116,MATCH(SETUP!$B14&amp;"|"&amp;$B9,HELPER!$B$2:$B$97,0))),"")</f>
        <v/>
      </c>
      <c r="H9" s="30">
        <f>IFERROR(IF(SETUP!$B15="","",INDEX(SETUP!$C$21:$C$116,MATCH(SETUP!$B15&amp;"|"&amp;$B9,HELPER!$B$2:$B$97,0))&amp;"  -  "&amp;INDEX(SETUP!$D$21:$D$116,MATCH(SETUP!$B15&amp;"|"&amp;$B9,HELPER!$B$2:$B$97,0))),"")</f>
        <v/>
      </c>
      <c r="I9" s="30">
        <f>IFERROR(IF(SETUP!$B16="","",INDEX(SETUP!$C$21:$C$116,MATCH(SETUP!$B16&amp;"|"&amp;$B9,HELPER!$B$2:$B$97,0))&amp;"  -  "&amp;INDEX(SETUP!$D$21:$D$116,MATCH(SETUP!$B16&amp;"|"&amp;$B9,HELPER!$B$2:$B$97,0))),"")</f>
        <v/>
      </c>
      <c r="J9" s="30">
        <f>IFERROR(IF(SETUP!$B17="","",INDEX(SETUP!$C$21:$C$116,MATCH(SETUP!$B17&amp;"|"&amp;$B9,HELPER!$B$2:$B$97,0))&amp;"  -  "&amp;INDEX(SETUP!$D$21:$D$116,MATCH(SETUP!$B17&amp;"|"&amp;$B9,HELPER!$B$2:$B$97,0))),"")</f>
        <v/>
      </c>
    </row>
    <row r="10" ht="20" customHeight="1">
      <c r="B10" s="29" t="n">
        <v>12</v>
      </c>
      <c r="C10" s="30">
        <f>IFERROR(IF(SETUP!$B10="","",INDEX(SETUP!$C$21:$C$116,MATCH(SETUP!$B10&amp;"|"&amp;$B10,HELPER!$B$2:$B$97,0))&amp;"  -  "&amp;INDEX(SETUP!$D$21:$D$116,MATCH(SETUP!$B10&amp;"|"&amp;$B10,HELPER!$B$2:$B$97,0))),"")</f>
        <v/>
      </c>
      <c r="D10" s="30">
        <f>IFERROR(IF(SETUP!$B11="","",INDEX(SETUP!$C$21:$C$116,MATCH(SETUP!$B11&amp;"|"&amp;$B10,HELPER!$B$2:$B$97,0))&amp;"  -  "&amp;INDEX(SETUP!$D$21:$D$116,MATCH(SETUP!$B11&amp;"|"&amp;$B10,HELPER!$B$2:$B$97,0))),"")</f>
        <v/>
      </c>
      <c r="E10" s="30">
        <f>IFERROR(IF(SETUP!$B12="","",INDEX(SETUP!$C$21:$C$116,MATCH(SETUP!$B12&amp;"|"&amp;$B10,HELPER!$B$2:$B$97,0))&amp;"  -  "&amp;INDEX(SETUP!$D$21:$D$116,MATCH(SETUP!$B12&amp;"|"&amp;$B10,HELPER!$B$2:$B$97,0))),"")</f>
        <v/>
      </c>
      <c r="F10" s="30">
        <f>IFERROR(IF(SETUP!$B13="","",INDEX(SETUP!$C$21:$C$116,MATCH(SETUP!$B13&amp;"|"&amp;$B10,HELPER!$B$2:$B$97,0))&amp;"  -  "&amp;INDEX(SETUP!$D$21:$D$116,MATCH(SETUP!$B13&amp;"|"&amp;$B10,HELPER!$B$2:$B$97,0))),"")</f>
        <v/>
      </c>
      <c r="G10" s="30">
        <f>IFERROR(IF(SETUP!$B14="","",INDEX(SETUP!$C$21:$C$116,MATCH(SETUP!$B14&amp;"|"&amp;$B10,HELPER!$B$2:$B$97,0))&amp;"  -  "&amp;INDEX(SETUP!$D$21:$D$116,MATCH(SETUP!$B14&amp;"|"&amp;$B10,HELPER!$B$2:$B$97,0))),"")</f>
        <v/>
      </c>
      <c r="H10" s="30">
        <f>IFERROR(IF(SETUP!$B15="","",INDEX(SETUP!$C$21:$C$116,MATCH(SETUP!$B15&amp;"|"&amp;$B10,HELPER!$B$2:$B$97,0))&amp;"  -  "&amp;INDEX(SETUP!$D$21:$D$116,MATCH(SETUP!$B15&amp;"|"&amp;$B10,HELPER!$B$2:$B$97,0))),"")</f>
        <v/>
      </c>
      <c r="I10" s="30">
        <f>IFERROR(IF(SETUP!$B16="","",INDEX(SETUP!$C$21:$C$116,MATCH(SETUP!$B16&amp;"|"&amp;$B10,HELPER!$B$2:$B$97,0))&amp;"  -  "&amp;INDEX(SETUP!$D$21:$D$116,MATCH(SETUP!$B16&amp;"|"&amp;$B10,HELPER!$B$2:$B$97,0))),"")</f>
        <v/>
      </c>
      <c r="J10" s="30">
        <f>IFERROR(IF(SETUP!$B17="","",INDEX(SETUP!$C$21:$C$116,MATCH(SETUP!$B17&amp;"|"&amp;$B10,HELPER!$B$2:$B$97,0))&amp;"  -  "&amp;INDEX(SETUP!$D$21:$D$116,MATCH(SETUP!$B17&amp;"|"&amp;$B10,HELPER!$B$2:$B$97,0))),"")</f>
        <v/>
      </c>
    </row>
    <row r="11" ht="20" customHeight="1">
      <c r="B11" s="29" t="n">
        <v>11</v>
      </c>
      <c r="C11" s="30">
        <f>IFERROR(IF(SETUP!$B10="","",INDEX(SETUP!$C$21:$C$116,MATCH(SETUP!$B10&amp;"|"&amp;$B11,HELPER!$B$2:$B$97,0))&amp;"  -  "&amp;INDEX(SETUP!$D$21:$D$116,MATCH(SETUP!$B10&amp;"|"&amp;$B11,HELPER!$B$2:$B$97,0))),"")</f>
        <v/>
      </c>
      <c r="D11" s="30">
        <f>IFERROR(IF(SETUP!$B11="","",INDEX(SETUP!$C$21:$C$116,MATCH(SETUP!$B11&amp;"|"&amp;$B11,HELPER!$B$2:$B$97,0))&amp;"  -  "&amp;INDEX(SETUP!$D$21:$D$116,MATCH(SETUP!$B11&amp;"|"&amp;$B11,HELPER!$B$2:$B$97,0))),"")</f>
        <v/>
      </c>
      <c r="E11" s="30">
        <f>IFERROR(IF(SETUP!$B12="","",INDEX(SETUP!$C$21:$C$116,MATCH(SETUP!$B12&amp;"|"&amp;$B11,HELPER!$B$2:$B$97,0))&amp;"  -  "&amp;INDEX(SETUP!$D$21:$D$116,MATCH(SETUP!$B12&amp;"|"&amp;$B11,HELPER!$B$2:$B$97,0))),"")</f>
        <v/>
      </c>
      <c r="F11" s="30">
        <f>IFERROR(IF(SETUP!$B13="","",INDEX(SETUP!$C$21:$C$116,MATCH(SETUP!$B13&amp;"|"&amp;$B11,HELPER!$B$2:$B$97,0))&amp;"  -  "&amp;INDEX(SETUP!$D$21:$D$116,MATCH(SETUP!$B13&amp;"|"&amp;$B11,HELPER!$B$2:$B$97,0))),"")</f>
        <v/>
      </c>
      <c r="G11" s="30">
        <f>IFERROR(IF(SETUP!$B14="","",INDEX(SETUP!$C$21:$C$116,MATCH(SETUP!$B14&amp;"|"&amp;$B11,HELPER!$B$2:$B$97,0))&amp;"  -  "&amp;INDEX(SETUP!$D$21:$D$116,MATCH(SETUP!$B14&amp;"|"&amp;$B11,HELPER!$B$2:$B$97,0))),"")</f>
        <v/>
      </c>
      <c r="H11" s="30">
        <f>IFERROR(IF(SETUP!$B15="","",INDEX(SETUP!$C$21:$C$116,MATCH(SETUP!$B15&amp;"|"&amp;$B11,HELPER!$B$2:$B$97,0))&amp;"  -  "&amp;INDEX(SETUP!$D$21:$D$116,MATCH(SETUP!$B15&amp;"|"&amp;$B11,HELPER!$B$2:$B$97,0))),"")</f>
        <v/>
      </c>
      <c r="I11" s="30">
        <f>IFERROR(IF(SETUP!$B16="","",INDEX(SETUP!$C$21:$C$116,MATCH(SETUP!$B16&amp;"|"&amp;$B11,HELPER!$B$2:$B$97,0))&amp;"  -  "&amp;INDEX(SETUP!$D$21:$D$116,MATCH(SETUP!$B16&amp;"|"&amp;$B11,HELPER!$B$2:$B$97,0))),"")</f>
        <v/>
      </c>
      <c r="J11" s="30">
        <f>IFERROR(IF(SETUP!$B17="","",INDEX(SETUP!$C$21:$C$116,MATCH(SETUP!$B17&amp;"|"&amp;$B11,HELPER!$B$2:$B$97,0))&amp;"  -  "&amp;INDEX(SETUP!$D$21:$D$116,MATCH(SETUP!$B17&amp;"|"&amp;$B11,HELPER!$B$2:$B$97,0))),"")</f>
        <v/>
      </c>
    </row>
    <row r="12" ht="20" customHeight="1">
      <c r="B12" s="29" t="n">
        <v>10</v>
      </c>
      <c r="C12" s="30">
        <f>IFERROR(IF(SETUP!$B10="","",INDEX(SETUP!$C$21:$C$116,MATCH(SETUP!$B10&amp;"|"&amp;$B12,HELPER!$B$2:$B$97,0))&amp;"  -  "&amp;INDEX(SETUP!$D$21:$D$116,MATCH(SETUP!$B10&amp;"|"&amp;$B12,HELPER!$B$2:$B$97,0))),"")</f>
        <v/>
      </c>
      <c r="D12" s="30">
        <f>IFERROR(IF(SETUP!$B11="","",INDEX(SETUP!$C$21:$C$116,MATCH(SETUP!$B11&amp;"|"&amp;$B12,HELPER!$B$2:$B$97,0))&amp;"  -  "&amp;INDEX(SETUP!$D$21:$D$116,MATCH(SETUP!$B11&amp;"|"&amp;$B12,HELPER!$B$2:$B$97,0))),"")</f>
        <v/>
      </c>
      <c r="E12" s="30">
        <f>IFERROR(IF(SETUP!$B12="","",INDEX(SETUP!$C$21:$C$116,MATCH(SETUP!$B12&amp;"|"&amp;$B12,HELPER!$B$2:$B$97,0))&amp;"  -  "&amp;INDEX(SETUP!$D$21:$D$116,MATCH(SETUP!$B12&amp;"|"&amp;$B12,HELPER!$B$2:$B$97,0))),"")</f>
        <v/>
      </c>
      <c r="F12" s="30">
        <f>IFERROR(IF(SETUP!$B13="","",INDEX(SETUP!$C$21:$C$116,MATCH(SETUP!$B13&amp;"|"&amp;$B12,HELPER!$B$2:$B$97,0))&amp;"  -  "&amp;INDEX(SETUP!$D$21:$D$116,MATCH(SETUP!$B13&amp;"|"&amp;$B12,HELPER!$B$2:$B$97,0))),"")</f>
        <v/>
      </c>
      <c r="G12" s="30">
        <f>IFERROR(IF(SETUP!$B14="","",INDEX(SETUP!$C$21:$C$116,MATCH(SETUP!$B14&amp;"|"&amp;$B12,HELPER!$B$2:$B$97,0))&amp;"  -  "&amp;INDEX(SETUP!$D$21:$D$116,MATCH(SETUP!$B14&amp;"|"&amp;$B12,HELPER!$B$2:$B$97,0))),"")</f>
        <v/>
      </c>
      <c r="H12" s="30">
        <f>IFERROR(IF(SETUP!$B15="","",INDEX(SETUP!$C$21:$C$116,MATCH(SETUP!$B15&amp;"|"&amp;$B12,HELPER!$B$2:$B$97,0))&amp;"  -  "&amp;INDEX(SETUP!$D$21:$D$116,MATCH(SETUP!$B15&amp;"|"&amp;$B12,HELPER!$B$2:$B$97,0))),"")</f>
        <v/>
      </c>
      <c r="I12" s="30">
        <f>IFERROR(IF(SETUP!$B16="","",INDEX(SETUP!$C$21:$C$116,MATCH(SETUP!$B16&amp;"|"&amp;$B12,HELPER!$B$2:$B$97,0))&amp;"  -  "&amp;INDEX(SETUP!$D$21:$D$116,MATCH(SETUP!$B16&amp;"|"&amp;$B12,HELPER!$B$2:$B$97,0))),"")</f>
        <v/>
      </c>
      <c r="J12" s="30">
        <f>IFERROR(IF(SETUP!$B17="","",INDEX(SETUP!$C$21:$C$116,MATCH(SETUP!$B17&amp;"|"&amp;$B12,HELPER!$B$2:$B$97,0))&amp;"  -  "&amp;INDEX(SETUP!$D$21:$D$116,MATCH(SETUP!$B17&amp;"|"&amp;$B12,HELPER!$B$2:$B$97,0))),"")</f>
        <v/>
      </c>
    </row>
    <row r="13" ht="20" customHeight="1">
      <c r="B13" s="29" t="n">
        <v>9</v>
      </c>
      <c r="C13" s="30">
        <f>IFERROR(IF(SETUP!$B10="","",INDEX(SETUP!$C$21:$C$116,MATCH(SETUP!$B10&amp;"|"&amp;$B13,HELPER!$B$2:$B$97,0))&amp;"  -  "&amp;INDEX(SETUP!$D$21:$D$116,MATCH(SETUP!$B10&amp;"|"&amp;$B13,HELPER!$B$2:$B$97,0))),"")</f>
        <v/>
      </c>
      <c r="D13" s="30">
        <f>IFERROR(IF(SETUP!$B11="","",INDEX(SETUP!$C$21:$C$116,MATCH(SETUP!$B11&amp;"|"&amp;$B13,HELPER!$B$2:$B$97,0))&amp;"  -  "&amp;INDEX(SETUP!$D$21:$D$116,MATCH(SETUP!$B11&amp;"|"&amp;$B13,HELPER!$B$2:$B$97,0))),"")</f>
        <v/>
      </c>
      <c r="E13" s="30">
        <f>IFERROR(IF(SETUP!$B12="","",INDEX(SETUP!$C$21:$C$116,MATCH(SETUP!$B12&amp;"|"&amp;$B13,HELPER!$B$2:$B$97,0))&amp;"  -  "&amp;INDEX(SETUP!$D$21:$D$116,MATCH(SETUP!$B12&amp;"|"&amp;$B13,HELPER!$B$2:$B$97,0))),"")</f>
        <v/>
      </c>
      <c r="F13" s="30">
        <f>IFERROR(IF(SETUP!$B13="","",INDEX(SETUP!$C$21:$C$116,MATCH(SETUP!$B13&amp;"|"&amp;$B13,HELPER!$B$2:$B$97,0))&amp;"  -  "&amp;INDEX(SETUP!$D$21:$D$116,MATCH(SETUP!$B13&amp;"|"&amp;$B13,HELPER!$B$2:$B$97,0))),"")</f>
        <v/>
      </c>
      <c r="G13" s="30">
        <f>IFERROR(IF(SETUP!$B14="","",INDEX(SETUP!$C$21:$C$116,MATCH(SETUP!$B14&amp;"|"&amp;$B13,HELPER!$B$2:$B$97,0))&amp;"  -  "&amp;INDEX(SETUP!$D$21:$D$116,MATCH(SETUP!$B14&amp;"|"&amp;$B13,HELPER!$B$2:$B$97,0))),"")</f>
        <v/>
      </c>
      <c r="H13" s="30">
        <f>IFERROR(IF(SETUP!$B15="","",INDEX(SETUP!$C$21:$C$116,MATCH(SETUP!$B15&amp;"|"&amp;$B13,HELPER!$B$2:$B$97,0))&amp;"  -  "&amp;INDEX(SETUP!$D$21:$D$116,MATCH(SETUP!$B15&amp;"|"&amp;$B13,HELPER!$B$2:$B$97,0))),"")</f>
        <v/>
      </c>
      <c r="I13" s="30">
        <f>IFERROR(IF(SETUP!$B16="","",INDEX(SETUP!$C$21:$C$116,MATCH(SETUP!$B16&amp;"|"&amp;$B13,HELPER!$B$2:$B$97,0))&amp;"  -  "&amp;INDEX(SETUP!$D$21:$D$116,MATCH(SETUP!$B16&amp;"|"&amp;$B13,HELPER!$B$2:$B$97,0))),"")</f>
        <v/>
      </c>
      <c r="J13" s="30">
        <f>IFERROR(IF(SETUP!$B17="","",INDEX(SETUP!$C$21:$C$116,MATCH(SETUP!$B17&amp;"|"&amp;$B13,HELPER!$B$2:$B$97,0))&amp;"  -  "&amp;INDEX(SETUP!$D$21:$D$116,MATCH(SETUP!$B17&amp;"|"&amp;$B13,HELPER!$B$2:$B$97,0))),"")</f>
        <v/>
      </c>
    </row>
    <row r="14" ht="20" customHeight="1">
      <c r="B14" s="29" t="n">
        <v>8</v>
      </c>
      <c r="C14" s="30">
        <f>IFERROR(IF(SETUP!$B10="","",INDEX(SETUP!$C$21:$C$116,MATCH(SETUP!$B10&amp;"|"&amp;$B14,HELPER!$B$2:$B$97,0))&amp;"  -  "&amp;INDEX(SETUP!$D$21:$D$116,MATCH(SETUP!$B10&amp;"|"&amp;$B14,HELPER!$B$2:$B$97,0))),"")</f>
        <v/>
      </c>
      <c r="D14" s="30">
        <f>IFERROR(IF(SETUP!$B11="","",INDEX(SETUP!$C$21:$C$116,MATCH(SETUP!$B11&amp;"|"&amp;$B14,HELPER!$B$2:$B$97,0))&amp;"  -  "&amp;INDEX(SETUP!$D$21:$D$116,MATCH(SETUP!$B11&amp;"|"&amp;$B14,HELPER!$B$2:$B$97,0))),"")</f>
        <v/>
      </c>
      <c r="E14" s="30">
        <f>IFERROR(IF(SETUP!$B12="","",INDEX(SETUP!$C$21:$C$116,MATCH(SETUP!$B12&amp;"|"&amp;$B14,HELPER!$B$2:$B$97,0))&amp;"  -  "&amp;INDEX(SETUP!$D$21:$D$116,MATCH(SETUP!$B12&amp;"|"&amp;$B14,HELPER!$B$2:$B$97,0))),"")</f>
        <v/>
      </c>
      <c r="F14" s="30">
        <f>IFERROR(IF(SETUP!$B13="","",INDEX(SETUP!$C$21:$C$116,MATCH(SETUP!$B13&amp;"|"&amp;$B14,HELPER!$B$2:$B$97,0))&amp;"  -  "&amp;INDEX(SETUP!$D$21:$D$116,MATCH(SETUP!$B13&amp;"|"&amp;$B14,HELPER!$B$2:$B$97,0))),"")</f>
        <v/>
      </c>
      <c r="G14" s="30">
        <f>IFERROR(IF(SETUP!$B14="","",INDEX(SETUP!$C$21:$C$116,MATCH(SETUP!$B14&amp;"|"&amp;$B14,HELPER!$B$2:$B$97,0))&amp;"  -  "&amp;INDEX(SETUP!$D$21:$D$116,MATCH(SETUP!$B14&amp;"|"&amp;$B14,HELPER!$B$2:$B$97,0))),"")</f>
        <v/>
      </c>
      <c r="H14" s="30">
        <f>IFERROR(IF(SETUP!$B15="","",INDEX(SETUP!$C$21:$C$116,MATCH(SETUP!$B15&amp;"|"&amp;$B14,HELPER!$B$2:$B$97,0))&amp;"  -  "&amp;INDEX(SETUP!$D$21:$D$116,MATCH(SETUP!$B15&amp;"|"&amp;$B14,HELPER!$B$2:$B$97,0))),"")</f>
        <v/>
      </c>
      <c r="I14" s="30">
        <f>IFERROR(IF(SETUP!$B16="","",INDEX(SETUP!$C$21:$C$116,MATCH(SETUP!$B16&amp;"|"&amp;$B14,HELPER!$B$2:$B$97,0))&amp;"  -  "&amp;INDEX(SETUP!$D$21:$D$116,MATCH(SETUP!$B16&amp;"|"&amp;$B14,HELPER!$B$2:$B$97,0))),"")</f>
        <v/>
      </c>
      <c r="J14" s="30">
        <f>IFERROR(IF(SETUP!$B17="","",INDEX(SETUP!$C$21:$C$116,MATCH(SETUP!$B17&amp;"|"&amp;$B14,HELPER!$B$2:$B$97,0))&amp;"  -  "&amp;INDEX(SETUP!$D$21:$D$116,MATCH(SETUP!$B17&amp;"|"&amp;$B14,HELPER!$B$2:$B$97,0))),"")</f>
        <v/>
      </c>
    </row>
    <row r="15" ht="20" customHeight="1">
      <c r="B15" s="29" t="n">
        <v>7</v>
      </c>
      <c r="C15" s="30">
        <f>IFERROR(IF(SETUP!$B10="","",INDEX(SETUP!$C$21:$C$116,MATCH(SETUP!$B10&amp;"|"&amp;$B15,HELPER!$B$2:$B$97,0))&amp;"  -  "&amp;INDEX(SETUP!$D$21:$D$116,MATCH(SETUP!$B10&amp;"|"&amp;$B15,HELPER!$B$2:$B$97,0))),"")</f>
        <v/>
      </c>
      <c r="D15" s="30">
        <f>IFERROR(IF(SETUP!$B11="","",INDEX(SETUP!$C$21:$C$116,MATCH(SETUP!$B11&amp;"|"&amp;$B15,HELPER!$B$2:$B$97,0))&amp;"  -  "&amp;INDEX(SETUP!$D$21:$D$116,MATCH(SETUP!$B11&amp;"|"&amp;$B15,HELPER!$B$2:$B$97,0))),"")</f>
        <v/>
      </c>
      <c r="E15" s="30">
        <f>IFERROR(IF(SETUP!$B12="","",INDEX(SETUP!$C$21:$C$116,MATCH(SETUP!$B12&amp;"|"&amp;$B15,HELPER!$B$2:$B$97,0))&amp;"  -  "&amp;INDEX(SETUP!$D$21:$D$116,MATCH(SETUP!$B12&amp;"|"&amp;$B15,HELPER!$B$2:$B$97,0))),"")</f>
        <v/>
      </c>
      <c r="F15" s="30">
        <f>IFERROR(IF(SETUP!$B13="","",INDEX(SETUP!$C$21:$C$116,MATCH(SETUP!$B13&amp;"|"&amp;$B15,HELPER!$B$2:$B$97,0))&amp;"  -  "&amp;INDEX(SETUP!$D$21:$D$116,MATCH(SETUP!$B13&amp;"|"&amp;$B15,HELPER!$B$2:$B$97,0))),"")</f>
        <v/>
      </c>
      <c r="G15" s="30">
        <f>IFERROR(IF(SETUP!$B14="","",INDEX(SETUP!$C$21:$C$116,MATCH(SETUP!$B14&amp;"|"&amp;$B15,HELPER!$B$2:$B$97,0))&amp;"  -  "&amp;INDEX(SETUP!$D$21:$D$116,MATCH(SETUP!$B14&amp;"|"&amp;$B15,HELPER!$B$2:$B$97,0))),"")</f>
        <v/>
      </c>
      <c r="H15" s="30">
        <f>IFERROR(IF(SETUP!$B15="","",INDEX(SETUP!$C$21:$C$116,MATCH(SETUP!$B15&amp;"|"&amp;$B15,HELPER!$B$2:$B$97,0))&amp;"  -  "&amp;INDEX(SETUP!$D$21:$D$116,MATCH(SETUP!$B15&amp;"|"&amp;$B15,HELPER!$B$2:$B$97,0))),"")</f>
        <v/>
      </c>
      <c r="I15" s="30">
        <f>IFERROR(IF(SETUP!$B16="","",INDEX(SETUP!$C$21:$C$116,MATCH(SETUP!$B16&amp;"|"&amp;$B15,HELPER!$B$2:$B$97,0))&amp;"  -  "&amp;INDEX(SETUP!$D$21:$D$116,MATCH(SETUP!$B16&amp;"|"&amp;$B15,HELPER!$B$2:$B$97,0))),"")</f>
        <v/>
      </c>
      <c r="J15" s="30">
        <f>IFERROR(IF(SETUP!$B17="","",INDEX(SETUP!$C$21:$C$116,MATCH(SETUP!$B17&amp;"|"&amp;$B15,HELPER!$B$2:$B$97,0))&amp;"  -  "&amp;INDEX(SETUP!$D$21:$D$116,MATCH(SETUP!$B17&amp;"|"&amp;$B15,HELPER!$B$2:$B$97,0))),"")</f>
        <v/>
      </c>
    </row>
    <row r="16" ht="20" customHeight="1">
      <c r="B16" s="29" t="n">
        <v>6</v>
      </c>
      <c r="C16" s="30">
        <f>IFERROR(IF(SETUP!$B10="","",INDEX(SETUP!$C$21:$C$116,MATCH(SETUP!$B10&amp;"|"&amp;$B16,HELPER!$B$2:$B$97,0))&amp;"  -  "&amp;INDEX(SETUP!$D$21:$D$116,MATCH(SETUP!$B10&amp;"|"&amp;$B16,HELPER!$B$2:$B$97,0))),"")</f>
        <v/>
      </c>
      <c r="D16" s="30">
        <f>IFERROR(IF(SETUP!$B11="","",INDEX(SETUP!$C$21:$C$116,MATCH(SETUP!$B11&amp;"|"&amp;$B16,HELPER!$B$2:$B$97,0))&amp;"  -  "&amp;INDEX(SETUP!$D$21:$D$116,MATCH(SETUP!$B11&amp;"|"&amp;$B16,HELPER!$B$2:$B$97,0))),"")</f>
        <v/>
      </c>
      <c r="E16" s="30">
        <f>IFERROR(IF(SETUP!$B12="","",INDEX(SETUP!$C$21:$C$116,MATCH(SETUP!$B12&amp;"|"&amp;$B16,HELPER!$B$2:$B$97,0))&amp;"  -  "&amp;INDEX(SETUP!$D$21:$D$116,MATCH(SETUP!$B12&amp;"|"&amp;$B16,HELPER!$B$2:$B$97,0))),"")</f>
        <v/>
      </c>
      <c r="F16" s="30">
        <f>IFERROR(IF(SETUP!$B13="","",INDEX(SETUP!$C$21:$C$116,MATCH(SETUP!$B13&amp;"|"&amp;$B16,HELPER!$B$2:$B$97,0))&amp;"  -  "&amp;INDEX(SETUP!$D$21:$D$116,MATCH(SETUP!$B13&amp;"|"&amp;$B16,HELPER!$B$2:$B$97,0))),"")</f>
        <v/>
      </c>
      <c r="G16" s="30">
        <f>IFERROR(IF(SETUP!$B14="","",INDEX(SETUP!$C$21:$C$116,MATCH(SETUP!$B14&amp;"|"&amp;$B16,HELPER!$B$2:$B$97,0))&amp;"  -  "&amp;INDEX(SETUP!$D$21:$D$116,MATCH(SETUP!$B14&amp;"|"&amp;$B16,HELPER!$B$2:$B$97,0))),"")</f>
        <v/>
      </c>
      <c r="H16" s="30">
        <f>IFERROR(IF(SETUP!$B15="","",INDEX(SETUP!$C$21:$C$116,MATCH(SETUP!$B15&amp;"|"&amp;$B16,HELPER!$B$2:$B$97,0))&amp;"  -  "&amp;INDEX(SETUP!$D$21:$D$116,MATCH(SETUP!$B15&amp;"|"&amp;$B16,HELPER!$B$2:$B$97,0))),"")</f>
        <v/>
      </c>
      <c r="I16" s="30">
        <f>IFERROR(IF(SETUP!$B16="","",INDEX(SETUP!$C$21:$C$116,MATCH(SETUP!$B16&amp;"|"&amp;$B16,HELPER!$B$2:$B$97,0))&amp;"  -  "&amp;INDEX(SETUP!$D$21:$D$116,MATCH(SETUP!$B16&amp;"|"&amp;$B16,HELPER!$B$2:$B$97,0))),"")</f>
        <v/>
      </c>
      <c r="J16" s="30">
        <f>IFERROR(IF(SETUP!$B17="","",INDEX(SETUP!$C$21:$C$116,MATCH(SETUP!$B17&amp;"|"&amp;$B16,HELPER!$B$2:$B$97,0))&amp;"  -  "&amp;INDEX(SETUP!$D$21:$D$116,MATCH(SETUP!$B17&amp;"|"&amp;$B16,HELPER!$B$2:$B$97,0))),"")</f>
        <v/>
      </c>
    </row>
    <row r="17" ht="20" customHeight="1">
      <c r="B17" s="29" t="n">
        <v>5</v>
      </c>
      <c r="C17" s="30">
        <f>IFERROR(IF(SETUP!$B10="","",INDEX(SETUP!$C$21:$C$116,MATCH(SETUP!$B10&amp;"|"&amp;$B17,HELPER!$B$2:$B$97,0))&amp;"  -  "&amp;INDEX(SETUP!$D$21:$D$116,MATCH(SETUP!$B10&amp;"|"&amp;$B17,HELPER!$B$2:$B$97,0))),"")</f>
        <v/>
      </c>
      <c r="D17" s="30">
        <f>IFERROR(IF(SETUP!$B11="","",INDEX(SETUP!$C$21:$C$116,MATCH(SETUP!$B11&amp;"|"&amp;$B17,HELPER!$B$2:$B$97,0))&amp;"  -  "&amp;INDEX(SETUP!$D$21:$D$116,MATCH(SETUP!$B11&amp;"|"&amp;$B17,HELPER!$B$2:$B$97,0))),"")</f>
        <v/>
      </c>
      <c r="E17" s="30">
        <f>IFERROR(IF(SETUP!$B12="","",INDEX(SETUP!$C$21:$C$116,MATCH(SETUP!$B12&amp;"|"&amp;$B17,HELPER!$B$2:$B$97,0))&amp;"  -  "&amp;INDEX(SETUP!$D$21:$D$116,MATCH(SETUP!$B12&amp;"|"&amp;$B17,HELPER!$B$2:$B$97,0))),"")</f>
        <v/>
      </c>
      <c r="F17" s="30">
        <f>IFERROR(IF(SETUP!$B13="","",INDEX(SETUP!$C$21:$C$116,MATCH(SETUP!$B13&amp;"|"&amp;$B17,HELPER!$B$2:$B$97,0))&amp;"  -  "&amp;INDEX(SETUP!$D$21:$D$116,MATCH(SETUP!$B13&amp;"|"&amp;$B17,HELPER!$B$2:$B$97,0))),"")</f>
        <v/>
      </c>
      <c r="G17" s="30">
        <f>IFERROR(IF(SETUP!$B14="","",INDEX(SETUP!$C$21:$C$116,MATCH(SETUP!$B14&amp;"|"&amp;$B17,HELPER!$B$2:$B$97,0))&amp;"  -  "&amp;INDEX(SETUP!$D$21:$D$116,MATCH(SETUP!$B14&amp;"|"&amp;$B17,HELPER!$B$2:$B$97,0))),"")</f>
        <v/>
      </c>
      <c r="H17" s="30">
        <f>IFERROR(IF(SETUP!$B15="","",INDEX(SETUP!$C$21:$C$116,MATCH(SETUP!$B15&amp;"|"&amp;$B17,HELPER!$B$2:$B$97,0))&amp;"  -  "&amp;INDEX(SETUP!$D$21:$D$116,MATCH(SETUP!$B15&amp;"|"&amp;$B17,HELPER!$B$2:$B$97,0))),"")</f>
        <v/>
      </c>
      <c r="I17" s="30">
        <f>IFERROR(IF(SETUP!$B16="","",INDEX(SETUP!$C$21:$C$116,MATCH(SETUP!$B16&amp;"|"&amp;$B17,HELPER!$B$2:$B$97,0))&amp;"  -  "&amp;INDEX(SETUP!$D$21:$D$116,MATCH(SETUP!$B16&amp;"|"&amp;$B17,HELPER!$B$2:$B$97,0))),"")</f>
        <v/>
      </c>
      <c r="J17" s="30">
        <f>IFERROR(IF(SETUP!$B17="","",INDEX(SETUP!$C$21:$C$116,MATCH(SETUP!$B17&amp;"|"&amp;$B17,HELPER!$B$2:$B$97,0))&amp;"  -  "&amp;INDEX(SETUP!$D$21:$D$116,MATCH(SETUP!$B17&amp;"|"&amp;$B17,HELPER!$B$2:$B$97,0))),"")</f>
        <v/>
      </c>
    </row>
    <row r="18" ht="20" customHeight="1">
      <c r="B18" s="29" t="n">
        <v>4</v>
      </c>
      <c r="C18" s="30">
        <f>IFERROR(IF(SETUP!$B10="","",INDEX(SETUP!$C$21:$C$116,MATCH(SETUP!$B10&amp;"|"&amp;$B18,HELPER!$B$2:$B$97,0))&amp;"  -  "&amp;INDEX(SETUP!$D$21:$D$116,MATCH(SETUP!$B10&amp;"|"&amp;$B18,HELPER!$B$2:$B$97,0))),"")</f>
        <v/>
      </c>
      <c r="D18" s="30">
        <f>IFERROR(IF(SETUP!$B11="","",INDEX(SETUP!$C$21:$C$116,MATCH(SETUP!$B11&amp;"|"&amp;$B18,HELPER!$B$2:$B$97,0))&amp;"  -  "&amp;INDEX(SETUP!$D$21:$D$116,MATCH(SETUP!$B11&amp;"|"&amp;$B18,HELPER!$B$2:$B$97,0))),"")</f>
        <v/>
      </c>
      <c r="E18" s="30">
        <f>IFERROR(IF(SETUP!$B12="","",INDEX(SETUP!$C$21:$C$116,MATCH(SETUP!$B12&amp;"|"&amp;$B18,HELPER!$B$2:$B$97,0))&amp;"  -  "&amp;INDEX(SETUP!$D$21:$D$116,MATCH(SETUP!$B12&amp;"|"&amp;$B18,HELPER!$B$2:$B$97,0))),"")</f>
        <v/>
      </c>
      <c r="F18" s="30">
        <f>IFERROR(IF(SETUP!$B13="","",INDEX(SETUP!$C$21:$C$116,MATCH(SETUP!$B13&amp;"|"&amp;$B18,HELPER!$B$2:$B$97,0))&amp;"  -  "&amp;INDEX(SETUP!$D$21:$D$116,MATCH(SETUP!$B13&amp;"|"&amp;$B18,HELPER!$B$2:$B$97,0))),"")</f>
        <v/>
      </c>
      <c r="G18" s="30">
        <f>IFERROR(IF(SETUP!$B14="","",INDEX(SETUP!$C$21:$C$116,MATCH(SETUP!$B14&amp;"|"&amp;$B18,HELPER!$B$2:$B$97,0))&amp;"  -  "&amp;INDEX(SETUP!$D$21:$D$116,MATCH(SETUP!$B14&amp;"|"&amp;$B18,HELPER!$B$2:$B$97,0))),"")</f>
        <v/>
      </c>
      <c r="H18" s="30">
        <f>IFERROR(IF(SETUP!$B15="","",INDEX(SETUP!$C$21:$C$116,MATCH(SETUP!$B15&amp;"|"&amp;$B18,HELPER!$B$2:$B$97,0))&amp;"  -  "&amp;INDEX(SETUP!$D$21:$D$116,MATCH(SETUP!$B15&amp;"|"&amp;$B18,HELPER!$B$2:$B$97,0))),"")</f>
        <v/>
      </c>
      <c r="I18" s="30">
        <f>IFERROR(IF(SETUP!$B16="","",INDEX(SETUP!$C$21:$C$116,MATCH(SETUP!$B16&amp;"|"&amp;$B18,HELPER!$B$2:$B$97,0))&amp;"  -  "&amp;INDEX(SETUP!$D$21:$D$116,MATCH(SETUP!$B16&amp;"|"&amp;$B18,HELPER!$B$2:$B$97,0))),"")</f>
        <v/>
      </c>
      <c r="J18" s="30">
        <f>IFERROR(IF(SETUP!$B17="","",INDEX(SETUP!$C$21:$C$116,MATCH(SETUP!$B17&amp;"|"&amp;$B18,HELPER!$B$2:$B$97,0))&amp;"  -  "&amp;INDEX(SETUP!$D$21:$D$116,MATCH(SETUP!$B17&amp;"|"&amp;$B18,HELPER!$B$2:$B$97,0))),"")</f>
        <v/>
      </c>
    </row>
    <row r="19" ht="20" customHeight="1">
      <c r="B19" s="29" t="n">
        <v>3</v>
      </c>
      <c r="C19" s="30">
        <f>IFERROR(IF(SETUP!$B10="","",INDEX(SETUP!$C$21:$C$116,MATCH(SETUP!$B10&amp;"|"&amp;$B19,HELPER!$B$2:$B$97,0))&amp;"  -  "&amp;INDEX(SETUP!$D$21:$D$116,MATCH(SETUP!$B10&amp;"|"&amp;$B19,HELPER!$B$2:$B$97,0))),"")</f>
        <v/>
      </c>
      <c r="D19" s="30">
        <f>IFERROR(IF(SETUP!$B11="","",INDEX(SETUP!$C$21:$C$116,MATCH(SETUP!$B11&amp;"|"&amp;$B19,HELPER!$B$2:$B$97,0))&amp;"  -  "&amp;INDEX(SETUP!$D$21:$D$116,MATCH(SETUP!$B11&amp;"|"&amp;$B19,HELPER!$B$2:$B$97,0))),"")</f>
        <v/>
      </c>
      <c r="E19" s="30">
        <f>IFERROR(IF(SETUP!$B12="","",INDEX(SETUP!$C$21:$C$116,MATCH(SETUP!$B12&amp;"|"&amp;$B19,HELPER!$B$2:$B$97,0))&amp;"  -  "&amp;INDEX(SETUP!$D$21:$D$116,MATCH(SETUP!$B12&amp;"|"&amp;$B19,HELPER!$B$2:$B$97,0))),"")</f>
        <v/>
      </c>
      <c r="F19" s="30">
        <f>IFERROR(IF(SETUP!$B13="","",INDEX(SETUP!$C$21:$C$116,MATCH(SETUP!$B13&amp;"|"&amp;$B19,HELPER!$B$2:$B$97,0))&amp;"  -  "&amp;INDEX(SETUP!$D$21:$D$116,MATCH(SETUP!$B13&amp;"|"&amp;$B19,HELPER!$B$2:$B$97,0))),"")</f>
        <v/>
      </c>
      <c r="G19" s="30">
        <f>IFERROR(IF(SETUP!$B14="","",INDEX(SETUP!$C$21:$C$116,MATCH(SETUP!$B14&amp;"|"&amp;$B19,HELPER!$B$2:$B$97,0))&amp;"  -  "&amp;INDEX(SETUP!$D$21:$D$116,MATCH(SETUP!$B14&amp;"|"&amp;$B19,HELPER!$B$2:$B$97,0))),"")</f>
        <v/>
      </c>
      <c r="H19" s="30">
        <f>IFERROR(IF(SETUP!$B15="","",INDEX(SETUP!$C$21:$C$116,MATCH(SETUP!$B15&amp;"|"&amp;$B19,HELPER!$B$2:$B$97,0))&amp;"  -  "&amp;INDEX(SETUP!$D$21:$D$116,MATCH(SETUP!$B15&amp;"|"&amp;$B19,HELPER!$B$2:$B$97,0))),"")</f>
        <v/>
      </c>
      <c r="I19" s="30">
        <f>IFERROR(IF(SETUP!$B16="","",INDEX(SETUP!$C$21:$C$116,MATCH(SETUP!$B16&amp;"|"&amp;$B19,HELPER!$B$2:$B$97,0))&amp;"  -  "&amp;INDEX(SETUP!$D$21:$D$116,MATCH(SETUP!$B16&amp;"|"&amp;$B19,HELPER!$B$2:$B$97,0))),"")</f>
        <v/>
      </c>
      <c r="J19" s="30">
        <f>IFERROR(IF(SETUP!$B17="","",INDEX(SETUP!$C$21:$C$116,MATCH(SETUP!$B17&amp;"|"&amp;$B19,HELPER!$B$2:$B$97,0))&amp;"  -  "&amp;INDEX(SETUP!$D$21:$D$116,MATCH(SETUP!$B17&amp;"|"&amp;$B19,HELPER!$B$2:$B$97,0))),"")</f>
        <v/>
      </c>
    </row>
    <row r="20" ht="20" customHeight="1">
      <c r="B20" s="29" t="n">
        <v>2</v>
      </c>
      <c r="C20" s="30">
        <f>IFERROR(IF(SETUP!$B10="","",INDEX(SETUP!$C$21:$C$116,MATCH(SETUP!$B10&amp;"|"&amp;$B20,HELPER!$B$2:$B$97,0))&amp;"  -  "&amp;INDEX(SETUP!$D$21:$D$116,MATCH(SETUP!$B10&amp;"|"&amp;$B20,HELPER!$B$2:$B$97,0))),"")</f>
        <v/>
      </c>
      <c r="D20" s="30">
        <f>IFERROR(IF(SETUP!$B11="","",INDEX(SETUP!$C$21:$C$116,MATCH(SETUP!$B11&amp;"|"&amp;$B20,HELPER!$B$2:$B$97,0))&amp;"  -  "&amp;INDEX(SETUP!$D$21:$D$116,MATCH(SETUP!$B11&amp;"|"&amp;$B20,HELPER!$B$2:$B$97,0))),"")</f>
        <v/>
      </c>
      <c r="E20" s="30">
        <f>IFERROR(IF(SETUP!$B12="","",INDEX(SETUP!$C$21:$C$116,MATCH(SETUP!$B12&amp;"|"&amp;$B20,HELPER!$B$2:$B$97,0))&amp;"  -  "&amp;INDEX(SETUP!$D$21:$D$116,MATCH(SETUP!$B12&amp;"|"&amp;$B20,HELPER!$B$2:$B$97,0))),"")</f>
        <v/>
      </c>
      <c r="F20" s="30">
        <f>IFERROR(IF(SETUP!$B13="","",INDEX(SETUP!$C$21:$C$116,MATCH(SETUP!$B13&amp;"|"&amp;$B20,HELPER!$B$2:$B$97,0))&amp;"  -  "&amp;INDEX(SETUP!$D$21:$D$116,MATCH(SETUP!$B13&amp;"|"&amp;$B20,HELPER!$B$2:$B$97,0))),"")</f>
        <v/>
      </c>
      <c r="G20" s="30">
        <f>IFERROR(IF(SETUP!$B14="","",INDEX(SETUP!$C$21:$C$116,MATCH(SETUP!$B14&amp;"|"&amp;$B20,HELPER!$B$2:$B$97,0))&amp;"  -  "&amp;INDEX(SETUP!$D$21:$D$116,MATCH(SETUP!$B14&amp;"|"&amp;$B20,HELPER!$B$2:$B$97,0))),"")</f>
        <v/>
      </c>
      <c r="H20" s="30">
        <f>IFERROR(IF(SETUP!$B15="","",INDEX(SETUP!$C$21:$C$116,MATCH(SETUP!$B15&amp;"|"&amp;$B20,HELPER!$B$2:$B$97,0))&amp;"  -  "&amp;INDEX(SETUP!$D$21:$D$116,MATCH(SETUP!$B15&amp;"|"&amp;$B20,HELPER!$B$2:$B$97,0))),"")</f>
        <v/>
      </c>
      <c r="I20" s="30">
        <f>IFERROR(IF(SETUP!$B16="","",INDEX(SETUP!$C$21:$C$116,MATCH(SETUP!$B16&amp;"|"&amp;$B20,HELPER!$B$2:$B$97,0))&amp;"  -  "&amp;INDEX(SETUP!$D$21:$D$116,MATCH(SETUP!$B16&amp;"|"&amp;$B20,HELPER!$B$2:$B$97,0))),"")</f>
        <v/>
      </c>
      <c r="J20" s="30">
        <f>IFERROR(IF(SETUP!$B17="","",INDEX(SETUP!$C$21:$C$116,MATCH(SETUP!$B17&amp;"|"&amp;$B20,HELPER!$B$2:$B$97,0))&amp;"  -  "&amp;INDEX(SETUP!$D$21:$D$116,MATCH(SETUP!$B17&amp;"|"&amp;$B20,HELPER!$B$2:$B$97,0))),"")</f>
        <v/>
      </c>
    </row>
    <row r="21" ht="20" customHeight="1">
      <c r="B21" s="29" t="n">
        <v>1</v>
      </c>
      <c r="C21" s="30">
        <f>IFERROR(IF(SETUP!$B10="","",INDEX(SETUP!$C$21:$C$116,MATCH(SETUP!$B10&amp;"|"&amp;$B21,HELPER!$B$2:$B$97,0))&amp;"  -  "&amp;INDEX(SETUP!$D$21:$D$116,MATCH(SETUP!$B10&amp;"|"&amp;$B21,HELPER!$B$2:$B$97,0))),"")</f>
        <v/>
      </c>
      <c r="D21" s="30">
        <f>IFERROR(IF(SETUP!$B11="","",INDEX(SETUP!$C$21:$C$116,MATCH(SETUP!$B11&amp;"|"&amp;$B21,HELPER!$B$2:$B$97,0))&amp;"  -  "&amp;INDEX(SETUP!$D$21:$D$116,MATCH(SETUP!$B11&amp;"|"&amp;$B21,HELPER!$B$2:$B$97,0))),"")</f>
        <v/>
      </c>
      <c r="E21" s="30">
        <f>IFERROR(IF(SETUP!$B12="","",INDEX(SETUP!$C$21:$C$116,MATCH(SETUP!$B12&amp;"|"&amp;$B21,HELPER!$B$2:$B$97,0))&amp;"  -  "&amp;INDEX(SETUP!$D$21:$D$116,MATCH(SETUP!$B12&amp;"|"&amp;$B21,HELPER!$B$2:$B$97,0))),"")</f>
        <v/>
      </c>
      <c r="F21" s="30">
        <f>IFERROR(IF(SETUP!$B13="","",INDEX(SETUP!$C$21:$C$116,MATCH(SETUP!$B13&amp;"|"&amp;$B21,HELPER!$B$2:$B$97,0))&amp;"  -  "&amp;INDEX(SETUP!$D$21:$D$116,MATCH(SETUP!$B13&amp;"|"&amp;$B21,HELPER!$B$2:$B$97,0))),"")</f>
        <v/>
      </c>
      <c r="G21" s="30">
        <f>IFERROR(IF(SETUP!$B14="","",INDEX(SETUP!$C$21:$C$116,MATCH(SETUP!$B14&amp;"|"&amp;$B21,HELPER!$B$2:$B$97,0))&amp;"  -  "&amp;INDEX(SETUP!$D$21:$D$116,MATCH(SETUP!$B14&amp;"|"&amp;$B21,HELPER!$B$2:$B$97,0))),"")</f>
        <v/>
      </c>
      <c r="H21" s="30">
        <f>IFERROR(IF(SETUP!$B15="","",INDEX(SETUP!$C$21:$C$116,MATCH(SETUP!$B15&amp;"|"&amp;$B21,HELPER!$B$2:$B$97,0))&amp;"  -  "&amp;INDEX(SETUP!$D$21:$D$116,MATCH(SETUP!$B15&amp;"|"&amp;$B21,HELPER!$B$2:$B$97,0))),"")</f>
        <v/>
      </c>
      <c r="I21" s="30">
        <f>IFERROR(IF(SETUP!$B16="","",INDEX(SETUP!$C$21:$C$116,MATCH(SETUP!$B16&amp;"|"&amp;$B21,HELPER!$B$2:$B$97,0))&amp;"  -  "&amp;INDEX(SETUP!$D$21:$D$116,MATCH(SETUP!$B16&amp;"|"&amp;$B21,HELPER!$B$2:$B$97,0))),"")</f>
        <v/>
      </c>
      <c r="J21" s="30">
        <f>IFERROR(IF(SETUP!$B17="","",INDEX(SETUP!$C$21:$C$116,MATCH(SETUP!$B17&amp;"|"&amp;$B21,HELPER!$B$2:$B$97,0))&amp;"  -  "&amp;INDEX(SETUP!$D$21:$D$116,MATCH(SETUP!$B17&amp;"|"&amp;$B21,HELPER!$B$2:$B$97,0))),"")</f>
        <v/>
      </c>
    </row>
  </sheetData>
  <mergeCells count="1">
    <mergeCell ref="B4:J4"/>
  </mergeCells>
  <pageMargins left="0.75" right="0.75" top="1" bottom="1" header="0.5" footer="0.5"/>
  <pageSetup orientation="landscape" fitToWidth="1"/>
</worksheet>
</file>

<file path=xl/worksheets/sheet4.xml><?xml version="1.0" encoding="utf-8"?>
<worksheet xmlns="http://schemas.openxmlformats.org/spreadsheetml/2006/main">
  <sheetPr>
    <tabColor rgb="000F766E"/>
    <outlinePr summaryBelow="1" summaryRight="1"/>
    <pageSetUpPr/>
  </sheetPr>
  <dimension ref="B2:J592"/>
  <sheetViews>
    <sheetView showGridLines="0" workbookViewId="0">
      <pane xSplit="1" ySplit="16" topLeftCell="B17" activePane="bottomRight" state="frozen"/>
      <selection pane="topRight"/>
      <selection pane="bottomLeft"/>
      <selection pane="bottomRight" activeCell="A1" sqref="A1"/>
    </sheetView>
  </sheetViews>
  <sheetFormatPr baseColWidth="8" defaultRowHeight="15"/>
  <cols>
    <col width="2" customWidth="1" min="1" max="1"/>
    <col width="16" customWidth="1" min="2" max="2"/>
    <col width="14" customWidth="1" min="3" max="3"/>
    <col width="26" customWidth="1" min="4" max="4"/>
    <col width="92" customWidth="1" min="5" max="5"/>
    <col width="2" customWidth="1" min="6" max="6"/>
    <col hidden="1" width="30" customWidth="1" min="7" max="7"/>
    <col width="26" customWidth="1" min="10" max="10"/>
  </cols>
  <sheetData>
    <row r="2" ht="22" customHeight="1">
      <c r="B2" s="13" t="inlineStr">
        <is>
          <t>LEVELING CRITERIA</t>
        </is>
      </c>
      <c r="C2" s="14" t="n"/>
      <c r="D2" s="14" t="n"/>
      <c r="E2" s="14" t="n"/>
    </row>
    <row r="3">
      <c r="J3" s="31" t="inlineStr">
        <is>
          <t>dimensions</t>
        </is>
      </c>
    </row>
    <row r="4">
      <c r="B4" s="3" t="inlineStr">
        <is>
          <t>CRITERIA CARD</t>
        </is>
      </c>
      <c r="J4" s="32" t="inlineStr">
        <is>
          <t>Knowledge &amp; Experience</t>
        </is>
      </c>
    </row>
    <row r="5">
      <c r="B5" s="6" t="inlineStr">
        <is>
          <t>Stream Code</t>
        </is>
      </c>
      <c r="C5" s="7" t="inlineStr">
        <is>
          <t>P</t>
        </is>
      </c>
      <c r="D5" s="33">
        <f>IFERROR(IF(OR($C$5="",$C$6=""),"",IF(INDEX(SETUP!$B$21:$B$116,MATCH($C$6,SETUP!$C$21:$C$116,0))&lt;&gt;$C$5,"Level does not belong to the selected stream.","")),"Level not found in SETUP.")</f>
        <v/>
      </c>
      <c r="J5" s="32" t="inlineStr">
        <is>
          <t>Problem Complexity</t>
        </is>
      </c>
    </row>
    <row r="6">
      <c r="B6" s="6" t="inlineStr">
        <is>
          <t>Level Code</t>
        </is>
      </c>
      <c r="C6" s="7" t="inlineStr">
        <is>
          <t>P3</t>
        </is>
      </c>
      <c r="D6" s="3">
        <f>IFERROR(IF($C$6="","",INDEX(SETUP!$D$21:$D$116,MATCH($C$6,SETUP!$C$21:$C$116,0))&amp;"   |   Global Grade "&amp;INDEX(SETUP!$E$21:$E$116,MATCH($C$6,SETUP!$C$21:$C$116,0))),"")</f>
        <v/>
      </c>
      <c r="J6" s="32" t="inlineStr">
        <is>
          <t>Autonomy &amp; Discretion</t>
        </is>
      </c>
    </row>
    <row r="7">
      <c r="J7" s="32" t="inlineStr">
        <is>
          <t>Leadership &amp; Talent</t>
        </is>
      </c>
    </row>
    <row r="8" ht="34" customHeight="1">
      <c r="B8" s="34" t="n"/>
      <c r="C8" s="34" t="n"/>
      <c r="D8" s="35">
        <f>IFERROR(INDEX($E$17:$E$592,MATCH($C$5&amp;"|"&amp;$C$6&amp;"|"&amp;$J$4,$G$17:$G$592,0)),"")</f>
        <v/>
      </c>
      <c r="E8" s="36" t="n"/>
      <c r="J8" s="32" t="inlineStr">
        <is>
          <t>Impact &amp; Scope</t>
        </is>
      </c>
    </row>
    <row r="9" ht="34" customHeight="1">
      <c r="B9" s="34" t="n"/>
      <c r="C9" s="34" t="n"/>
      <c r="D9" s="35">
        <f>IFERROR(INDEX($E$17:$E$592,MATCH($C$5&amp;"|"&amp;$C$6&amp;"|"&amp;$J$5,$G$17:$G$592,0)),"")</f>
        <v/>
      </c>
      <c r="E9" s="36" t="n"/>
      <c r="J9" s="32" t="inlineStr">
        <is>
          <t>Communication &amp; Influence</t>
        </is>
      </c>
    </row>
    <row r="10" ht="34" customHeight="1">
      <c r="B10" s="34" t="n"/>
      <c r="C10" s="34" t="n"/>
      <c r="D10" s="35">
        <f>IFERROR(INDEX($E$17:$E$592,MATCH($C$5&amp;"|"&amp;$C$6&amp;"|"&amp;$J$6,$G$17:$G$592,0)),"")</f>
        <v/>
      </c>
      <c r="E10" s="36" t="n"/>
    </row>
    <row r="11" ht="34" customHeight="1">
      <c r="B11" s="34" t="n"/>
      <c r="C11" s="34" t="n"/>
      <c r="D11" s="35">
        <f>IFERROR(INDEX($E$17:$E$592,MATCH($C$5&amp;"|"&amp;$C$6&amp;"|"&amp;$J$7,$G$17:$G$592,0)),"")</f>
        <v/>
      </c>
      <c r="E11" s="36" t="n"/>
    </row>
    <row r="12" ht="34" customHeight="1">
      <c r="B12" s="34" t="n"/>
      <c r="C12" s="34" t="n"/>
      <c r="D12" s="35">
        <f>IFERROR(INDEX($E$17:$E$592,MATCH($C$5&amp;"|"&amp;$C$6&amp;"|"&amp;$J$8,$G$17:$G$592,0)),"")</f>
        <v/>
      </c>
      <c r="E12" s="36" t="n"/>
    </row>
    <row r="13" ht="34" customHeight="1">
      <c r="B13" s="34" t="n"/>
      <c r="C13" s="34" t="n"/>
      <c r="D13" s="35">
        <f>IFERROR(INDEX($E$17:$E$592,MATCH($C$5&amp;"|"&amp;$C$6&amp;"|"&amp;$J$9,$G$17:$G$592,0)),"")</f>
        <v/>
      </c>
      <c r="E13" s="36" t="n"/>
    </row>
    <row r="15" ht="22" customHeight="1">
      <c r="B15" s="16" t="inlineStr">
        <is>
          <t>DESCRIBE A LEVEL  -  one row per stream / level / dimension. Seeded text is a starting point; overwrite it.</t>
        </is>
      </c>
      <c r="C15" s="17" t="n"/>
      <c r="D15" s="17" t="n"/>
      <c r="E15" s="17" t="n"/>
    </row>
    <row r="16" ht="28" customHeight="1">
      <c r="B16" s="18" t="inlineStr">
        <is>
          <t>Stream Code</t>
        </is>
      </c>
      <c r="C16" s="18" t="inlineStr">
        <is>
          <t>Level Code</t>
        </is>
      </c>
      <c r="D16" s="18" t="inlineStr">
        <is>
          <t>Dimension</t>
        </is>
      </c>
      <c r="E16" s="18" t="inlineStr">
        <is>
          <t>Descriptor</t>
        </is>
      </c>
    </row>
    <row r="17" ht="26" customHeight="1">
      <c r="B17" s="7" t="inlineStr">
        <is>
          <t>S</t>
        </is>
      </c>
      <c r="C17" s="7" t="inlineStr">
        <is>
          <t>S1</t>
        </is>
      </c>
      <c r="D17" s="7" t="inlineStr">
        <is>
          <t>Knowledge &amp; Experience</t>
        </is>
      </c>
      <c r="E17" s="19" t="inlineStr">
        <is>
          <t>Entry level. Basic task knowledge acquired through short on-the-job training; no prior experience assumed.</t>
        </is>
      </c>
      <c r="G17" s="31">
        <f>IF($C17="","",$B17&amp;"|"&amp;$C17&amp;"|"&amp;$D17)</f>
        <v/>
      </c>
    </row>
    <row r="18" ht="26" customHeight="1">
      <c r="B18" s="7" t="inlineStr">
        <is>
          <t>S</t>
        </is>
      </c>
      <c r="C18" s="7" t="inlineStr">
        <is>
          <t>S1</t>
        </is>
      </c>
      <c r="D18" s="7" t="inlineStr">
        <is>
          <t>Problem Complexity</t>
        </is>
      </c>
      <c r="E18" s="19" t="inlineStr">
        <is>
          <t>Routine, repetitive tasks with clear instructions. Issues are recognised and passed on rather than solved.</t>
        </is>
      </c>
      <c r="G18" s="31">
        <f>IF($C18="","",$B18&amp;"|"&amp;$C18&amp;"|"&amp;$D18)</f>
        <v/>
      </c>
    </row>
    <row r="19" ht="26" customHeight="1">
      <c r="B19" s="7" t="inlineStr">
        <is>
          <t>S</t>
        </is>
      </c>
      <c r="C19" s="7" t="inlineStr">
        <is>
          <t>S1</t>
        </is>
      </c>
      <c r="D19" s="7" t="inlineStr">
        <is>
          <t>Autonomy &amp; Discretion</t>
        </is>
      </c>
      <c r="E19" s="19" t="inlineStr">
        <is>
          <t>Works to detailed instruction. Every non-standard situation is referred to a supervisor.</t>
        </is>
      </c>
      <c r="G19" s="31">
        <f>IF($C19="","",$B19&amp;"|"&amp;$C19&amp;"|"&amp;$D19)</f>
        <v/>
      </c>
    </row>
    <row r="20" ht="26" customHeight="1">
      <c r="B20" s="7" t="inlineStr">
        <is>
          <t>S</t>
        </is>
      </c>
      <c r="C20" s="7" t="inlineStr">
        <is>
          <t>S1</t>
        </is>
      </c>
      <c r="D20" s="7" t="inlineStr">
        <is>
          <t>Leadership &amp; Talent</t>
        </is>
      </c>
      <c r="E20" s="19" t="inlineStr">
        <is>
          <t>No supervisory responsibility. Responsible for own workload and adherence to method.</t>
        </is>
      </c>
      <c r="G20" s="31">
        <f>IF($C20="","",$B20&amp;"|"&amp;$C20&amp;"|"&amp;$D20)</f>
        <v/>
      </c>
    </row>
    <row r="21" ht="26" customHeight="1">
      <c r="B21" s="7" t="inlineStr">
        <is>
          <t>S</t>
        </is>
      </c>
      <c r="C21" s="7" t="inlineStr">
        <is>
          <t>S1</t>
        </is>
      </c>
      <c r="D21" s="7" t="inlineStr">
        <is>
          <t>Impact &amp; Scope</t>
        </is>
      </c>
      <c r="E21" s="19" t="inlineStr">
        <is>
          <t>Impact limited to the accuracy and timeliness of own task output within an immediate team.</t>
        </is>
      </c>
      <c r="G21" s="31">
        <f>IF($C21="","",$B21&amp;"|"&amp;$C21&amp;"|"&amp;$D21)</f>
        <v/>
      </c>
    </row>
    <row r="22" ht="26" customHeight="1">
      <c r="B22" s="7" t="inlineStr">
        <is>
          <t>S</t>
        </is>
      </c>
      <c r="C22" s="7" t="inlineStr">
        <is>
          <t>S1</t>
        </is>
      </c>
      <c r="D22" s="7" t="inlineStr">
        <is>
          <t>Communication &amp; Influence</t>
        </is>
      </c>
      <c r="E22" s="19" t="inlineStr">
        <is>
          <t>Exchanges straightforward factual information with immediate colleagues.</t>
        </is>
      </c>
      <c r="G22" s="31">
        <f>IF($C22="","",$B22&amp;"|"&amp;$C22&amp;"|"&amp;$D22)</f>
        <v/>
      </c>
    </row>
    <row r="23" ht="26" customHeight="1">
      <c r="B23" s="7" t="inlineStr">
        <is>
          <t>S</t>
        </is>
      </c>
      <c r="C23" s="7" t="inlineStr">
        <is>
          <t>S2</t>
        </is>
      </c>
      <c r="D23" s="7" t="inlineStr">
        <is>
          <t>Knowledge &amp; Experience</t>
        </is>
      </c>
      <c r="E23" s="19" t="inlineStr">
        <is>
          <t>Working knowledge of established procedures, typically built over several months in role.</t>
        </is>
      </c>
      <c r="G23" s="31">
        <f>IF($C23="","",$B23&amp;"|"&amp;$C23&amp;"|"&amp;$D23)</f>
        <v/>
      </c>
    </row>
    <row r="24" ht="26" customHeight="1">
      <c r="B24" s="7" t="inlineStr">
        <is>
          <t>S</t>
        </is>
      </c>
      <c r="C24" s="7" t="inlineStr">
        <is>
          <t>S2</t>
        </is>
      </c>
      <c r="D24" s="7" t="inlineStr">
        <is>
          <t>Problem Complexity</t>
        </is>
      </c>
      <c r="E24" s="19" t="inlineStr">
        <is>
          <t>Standard tasks with occasional variation. Chooses between a small set of known responses.</t>
        </is>
      </c>
      <c r="G24" s="31">
        <f>IF($C24="","",$B24&amp;"|"&amp;$C24&amp;"|"&amp;$D24)</f>
        <v/>
      </c>
    </row>
    <row r="25" ht="26" customHeight="1">
      <c r="B25" s="7" t="inlineStr">
        <is>
          <t>S</t>
        </is>
      </c>
      <c r="C25" s="7" t="inlineStr">
        <is>
          <t>S2</t>
        </is>
      </c>
      <c r="D25" s="7" t="inlineStr">
        <is>
          <t>Autonomy &amp; Discretion</t>
        </is>
      </c>
      <c r="E25" s="19" t="inlineStr">
        <is>
          <t>Works within well-defined procedures; judgement limited to sequencing and prioritising own work.</t>
        </is>
      </c>
      <c r="G25" s="31">
        <f>IF($C25="","",$B25&amp;"|"&amp;$C25&amp;"|"&amp;$D25)</f>
        <v/>
      </c>
    </row>
    <row r="26" ht="26" customHeight="1">
      <c r="B26" s="7" t="inlineStr">
        <is>
          <t>S</t>
        </is>
      </c>
      <c r="C26" s="7" t="inlineStr">
        <is>
          <t>S2</t>
        </is>
      </c>
      <c r="D26" s="7" t="inlineStr">
        <is>
          <t>Leadership &amp; Talent</t>
        </is>
      </c>
      <c r="E26" s="19" t="inlineStr">
        <is>
          <t>May demonstrate tasks to new joiners. No formal reporting line.</t>
        </is>
      </c>
      <c r="G26" s="31">
        <f>IF($C26="","",$B26&amp;"|"&amp;$C26&amp;"|"&amp;$D26)</f>
        <v/>
      </c>
    </row>
    <row r="27" ht="26" customHeight="1">
      <c r="B27" s="7" t="inlineStr">
        <is>
          <t>S</t>
        </is>
      </c>
      <c r="C27" s="7" t="inlineStr">
        <is>
          <t>S2</t>
        </is>
      </c>
      <c r="D27" s="7" t="inlineStr">
        <is>
          <t>Impact &amp; Scope</t>
        </is>
      </c>
      <c r="E27" s="19" t="inlineStr">
        <is>
          <t>Affects the efficiency and quality of an immediate work group's output.</t>
        </is>
      </c>
      <c r="G27" s="31">
        <f>IF($C27="","",$B27&amp;"|"&amp;$C27&amp;"|"&amp;$D27)</f>
        <v/>
      </c>
    </row>
    <row r="28" ht="26" customHeight="1">
      <c r="B28" s="7" t="inlineStr">
        <is>
          <t>S</t>
        </is>
      </c>
      <c r="C28" s="7" t="inlineStr">
        <is>
          <t>S2</t>
        </is>
      </c>
      <c r="D28" s="7" t="inlineStr">
        <is>
          <t>Communication &amp; Influence</t>
        </is>
      </c>
      <c r="E28" s="19" t="inlineStr">
        <is>
          <t>Explains process steps clearly to colleagues and internal requesters; handles routine queries.</t>
        </is>
      </c>
      <c r="G28" s="31">
        <f>IF($C28="","",$B28&amp;"|"&amp;$C28&amp;"|"&amp;$D28)</f>
        <v/>
      </c>
    </row>
    <row r="29" ht="26" customHeight="1">
      <c r="B29" s="7" t="inlineStr">
        <is>
          <t>S</t>
        </is>
      </c>
      <c r="C29" s="7" t="inlineStr">
        <is>
          <t>S3</t>
        </is>
      </c>
      <c r="D29" s="7" t="inlineStr">
        <is>
          <t>Knowledge &amp; Experience</t>
        </is>
      </c>
      <c r="E29" s="19" t="inlineStr">
        <is>
          <t>Thorough knowledge of a defined process area, including its exceptions and common failure modes.</t>
        </is>
      </c>
      <c r="G29" s="31">
        <f>IF($C29="","",$B29&amp;"|"&amp;$C29&amp;"|"&amp;$D29)</f>
        <v/>
      </c>
    </row>
    <row r="30" ht="26" customHeight="1">
      <c r="B30" s="7" t="inlineStr">
        <is>
          <t>S</t>
        </is>
      </c>
      <c r="C30" s="7" t="inlineStr">
        <is>
          <t>S3</t>
        </is>
      </c>
      <c r="D30" s="7" t="inlineStr">
        <is>
          <t>Problem Complexity</t>
        </is>
      </c>
      <c r="E30" s="19" t="inlineStr">
        <is>
          <t>Handles non-standard cases within a known process. Identifies root causes of recurring errors.</t>
        </is>
      </c>
      <c r="G30" s="31">
        <f>IF($C30="","",$B30&amp;"|"&amp;$C30&amp;"|"&amp;$D30)</f>
        <v/>
      </c>
    </row>
    <row r="31" ht="26" customHeight="1">
      <c r="B31" s="7" t="inlineStr">
        <is>
          <t>S</t>
        </is>
      </c>
      <c r="C31" s="7" t="inlineStr">
        <is>
          <t>S3</t>
        </is>
      </c>
      <c r="D31" s="7" t="inlineStr">
        <is>
          <t>Autonomy &amp; Discretion</t>
        </is>
      </c>
      <c r="E31" s="19" t="inlineStr">
        <is>
          <t>Operates with general supervision. Resolves most exceptions independently and escalates by judgement.</t>
        </is>
      </c>
      <c r="G31" s="31">
        <f>IF($C31="","",$B31&amp;"|"&amp;$C31&amp;"|"&amp;$D31)</f>
        <v/>
      </c>
    </row>
    <row r="32" ht="26" customHeight="1">
      <c r="B32" s="7" t="inlineStr">
        <is>
          <t>S</t>
        </is>
      </c>
      <c r="C32" s="7" t="inlineStr">
        <is>
          <t>S3</t>
        </is>
      </c>
      <c r="D32" s="7" t="inlineStr">
        <is>
          <t>Leadership &amp; Talent</t>
        </is>
      </c>
      <c r="E32" s="19" t="inlineStr">
        <is>
          <t>Coordinates and checks the work of others informally; trains and supports less experienced staff.</t>
        </is>
      </c>
      <c r="G32" s="31">
        <f>IF($C32="","",$B32&amp;"|"&amp;$C32&amp;"|"&amp;$D32)</f>
        <v/>
      </c>
    </row>
    <row r="33" ht="26" customHeight="1">
      <c r="B33" s="7" t="inlineStr">
        <is>
          <t>S</t>
        </is>
      </c>
      <c r="C33" s="7" t="inlineStr">
        <is>
          <t>S3</t>
        </is>
      </c>
      <c r="D33" s="7" t="inlineStr">
        <is>
          <t>Impact &amp; Scope</t>
        </is>
      </c>
      <c r="E33" s="19" t="inlineStr">
        <is>
          <t>Quality and continuity of a defined process affecting multiple teams or a customer group.</t>
        </is>
      </c>
      <c r="G33" s="31">
        <f>IF($C33="","",$B33&amp;"|"&amp;$C33&amp;"|"&amp;$D33)</f>
        <v/>
      </c>
    </row>
    <row r="34" ht="26" customHeight="1">
      <c r="B34" s="7" t="inlineStr">
        <is>
          <t>S</t>
        </is>
      </c>
      <c r="C34" s="7" t="inlineStr">
        <is>
          <t>S3</t>
        </is>
      </c>
      <c r="D34" s="7" t="inlineStr">
        <is>
          <t>Communication &amp; Influence</t>
        </is>
      </c>
      <c r="E34" s="19" t="inlineStr">
        <is>
          <t>Explains process outcomes and constraints to internal stakeholders, including where the answer is no.</t>
        </is>
      </c>
      <c r="G34" s="31">
        <f>IF($C34="","",$B34&amp;"|"&amp;$C34&amp;"|"&amp;$D34)</f>
        <v/>
      </c>
    </row>
    <row r="35" ht="26" customHeight="1">
      <c r="B35" s="7" t="inlineStr">
        <is>
          <t>S</t>
        </is>
      </c>
      <c r="C35" s="7" t="inlineStr">
        <is>
          <t>S4</t>
        </is>
      </c>
      <c r="D35" s="7" t="inlineStr">
        <is>
          <t>Knowledge &amp; Experience</t>
        </is>
      </c>
      <c r="E35" s="19" t="inlineStr">
        <is>
          <t>Deep practical mastery of a process area, often the acknowledged reference point for it.</t>
        </is>
      </c>
      <c r="G35" s="31">
        <f>IF($C35="","",$B35&amp;"|"&amp;$C35&amp;"|"&amp;$D35)</f>
        <v/>
      </c>
    </row>
    <row r="36" ht="26" customHeight="1">
      <c r="B36" s="7" t="inlineStr">
        <is>
          <t>S</t>
        </is>
      </c>
      <c r="C36" s="7" t="inlineStr">
        <is>
          <t>S4</t>
        </is>
      </c>
      <c r="D36" s="7" t="inlineStr">
        <is>
          <t>Problem Complexity</t>
        </is>
      </c>
      <c r="E36" s="19" t="inlineStr">
        <is>
          <t>Diagnoses and resolves complex or unprecedented process failures; proposes process improvements.</t>
        </is>
      </c>
      <c r="G36" s="31">
        <f>IF($C36="","",$B36&amp;"|"&amp;$C36&amp;"|"&amp;$D36)</f>
        <v/>
      </c>
    </row>
    <row r="37" ht="26" customHeight="1">
      <c r="B37" s="7" t="inlineStr">
        <is>
          <t>S</t>
        </is>
      </c>
      <c r="C37" s="7" t="inlineStr">
        <is>
          <t>S4</t>
        </is>
      </c>
      <c r="D37" s="7" t="inlineStr">
        <is>
          <t>Autonomy &amp; Discretion</t>
        </is>
      </c>
      <c r="E37" s="19" t="inlineStr">
        <is>
          <t>Works to objectives rather than instruction. Determines method and sets own priorities.</t>
        </is>
      </c>
      <c r="G37" s="31">
        <f>IF($C37="","",$B37&amp;"|"&amp;$C37&amp;"|"&amp;$D37)</f>
        <v/>
      </c>
    </row>
    <row r="38" ht="26" customHeight="1">
      <c r="B38" s="7" t="inlineStr">
        <is>
          <t>S</t>
        </is>
      </c>
      <c r="C38" s="7" t="inlineStr">
        <is>
          <t>S4</t>
        </is>
      </c>
      <c r="D38" s="7" t="inlineStr">
        <is>
          <t>Leadership &amp; Talent</t>
        </is>
      </c>
      <c r="E38" s="19" t="inlineStr">
        <is>
          <t>May act as team lead or shift lead: allocates work, checks quality, supports capability building.</t>
        </is>
      </c>
      <c r="G38" s="31">
        <f>IF($C38="","",$B38&amp;"|"&amp;$C38&amp;"|"&amp;$D38)</f>
        <v/>
      </c>
    </row>
    <row r="39" ht="26" customHeight="1">
      <c r="B39" s="7" t="inlineStr">
        <is>
          <t>S</t>
        </is>
      </c>
      <c r="C39" s="7" t="inlineStr">
        <is>
          <t>S4</t>
        </is>
      </c>
      <c r="D39" s="7" t="inlineStr">
        <is>
          <t>Impact &amp; Scope</t>
        </is>
      </c>
      <c r="E39" s="19" t="inlineStr">
        <is>
          <t>Reliability of a process end to end; errors are visible outside the function.</t>
        </is>
      </c>
      <c r="G39" s="31">
        <f>IF($C39="","",$B39&amp;"|"&amp;$C39&amp;"|"&amp;$D39)</f>
        <v/>
      </c>
    </row>
    <row r="40" ht="26" customHeight="1">
      <c r="B40" s="7" t="inlineStr">
        <is>
          <t>S</t>
        </is>
      </c>
      <c r="C40" s="7" t="inlineStr">
        <is>
          <t>S4</t>
        </is>
      </c>
      <c r="D40" s="7" t="inlineStr">
        <is>
          <t>Communication &amp; Influence</t>
        </is>
      </c>
      <c r="E40" s="19" t="inlineStr">
        <is>
          <t>Negotiates practical trade-offs with internal stakeholders and represents the process externally.</t>
        </is>
      </c>
      <c r="G40" s="31">
        <f>IF($C40="","",$B40&amp;"|"&amp;$C40&amp;"|"&amp;$D40)</f>
        <v/>
      </c>
    </row>
    <row r="41" ht="26" customHeight="1">
      <c r="B41" s="7" t="inlineStr">
        <is>
          <t>P</t>
        </is>
      </c>
      <c r="C41" s="7" t="inlineStr">
        <is>
          <t>P1</t>
        </is>
      </c>
      <c r="D41" s="7" t="inlineStr">
        <is>
          <t>Knowledge &amp; Experience</t>
        </is>
      </c>
      <c r="E41" s="19" t="inlineStr">
        <is>
          <t>Formal qualification in the discipline with limited practical experience; applies taught principles.</t>
        </is>
      </c>
      <c r="G41" s="31">
        <f>IF($C41="","",$B41&amp;"|"&amp;$C41&amp;"|"&amp;$D41)</f>
        <v/>
      </c>
    </row>
    <row r="42" ht="26" customHeight="1">
      <c r="B42" s="7" t="inlineStr">
        <is>
          <t>P</t>
        </is>
      </c>
      <c r="C42" s="7" t="inlineStr">
        <is>
          <t>P1</t>
        </is>
      </c>
      <c r="D42" s="7" t="inlineStr">
        <is>
          <t>Problem Complexity</t>
        </is>
      </c>
      <c r="E42" s="19" t="inlineStr">
        <is>
          <t>Well-defined problems with established analytical approaches; scope of variables is bounded.</t>
        </is>
      </c>
      <c r="G42" s="31">
        <f>IF($C42="","",$B42&amp;"|"&amp;$C42&amp;"|"&amp;$D42)</f>
        <v/>
      </c>
    </row>
    <row r="43" ht="26" customHeight="1">
      <c r="B43" s="7" t="inlineStr">
        <is>
          <t>P</t>
        </is>
      </c>
      <c r="C43" s="7" t="inlineStr">
        <is>
          <t>P1</t>
        </is>
      </c>
      <c r="D43" s="7" t="inlineStr">
        <is>
          <t>Autonomy &amp; Discretion</t>
        </is>
      </c>
      <c r="E43" s="19" t="inlineStr">
        <is>
          <t>Work is assigned and reviewed in detail. Judgement applied within a clearly defined method.</t>
        </is>
      </c>
      <c r="G43" s="31">
        <f>IF($C43="","",$B43&amp;"|"&amp;$C43&amp;"|"&amp;$D43)</f>
        <v/>
      </c>
    </row>
    <row r="44" ht="26" customHeight="1">
      <c r="B44" s="7" t="inlineStr">
        <is>
          <t>P</t>
        </is>
      </c>
      <c r="C44" s="7" t="inlineStr">
        <is>
          <t>P1</t>
        </is>
      </c>
      <c r="D44" s="7" t="inlineStr">
        <is>
          <t>Leadership &amp; Talent</t>
        </is>
      </c>
      <c r="E44" s="19" t="inlineStr">
        <is>
          <t>No supervisory responsibility. Contributes to team deliverables under direction.</t>
        </is>
      </c>
      <c r="G44" s="31">
        <f>IF($C44="","",$B44&amp;"|"&amp;$C44&amp;"|"&amp;$D44)</f>
        <v/>
      </c>
    </row>
    <row r="45" ht="26" customHeight="1">
      <c r="B45" s="7" t="inlineStr">
        <is>
          <t>P</t>
        </is>
      </c>
      <c r="C45" s="7" t="inlineStr">
        <is>
          <t>P1</t>
        </is>
      </c>
      <c r="D45" s="7" t="inlineStr">
        <is>
          <t>Impact &amp; Scope</t>
        </is>
      </c>
      <c r="E45" s="19" t="inlineStr">
        <is>
          <t>Contributes components of a larger deliverable; impact contained within the immediate team.</t>
        </is>
      </c>
      <c r="G45" s="31">
        <f>IF($C45="","",$B45&amp;"|"&amp;$C45&amp;"|"&amp;$D45)</f>
        <v/>
      </c>
    </row>
    <row r="46" ht="26" customHeight="1">
      <c r="B46" s="7" t="inlineStr">
        <is>
          <t>P</t>
        </is>
      </c>
      <c r="C46" s="7" t="inlineStr">
        <is>
          <t>P1</t>
        </is>
      </c>
      <c r="D46" s="7" t="inlineStr">
        <is>
          <t>Communication &amp; Influence</t>
        </is>
      </c>
      <c r="E46" s="19" t="inlineStr">
        <is>
          <t>Presents analysis and findings clearly to immediate colleagues and their manager.</t>
        </is>
      </c>
      <c r="G46" s="31">
        <f>IF($C46="","",$B46&amp;"|"&amp;$C46&amp;"|"&amp;$D46)</f>
        <v/>
      </c>
    </row>
    <row r="47" ht="26" customHeight="1">
      <c r="B47" s="7" t="inlineStr">
        <is>
          <t>P</t>
        </is>
      </c>
      <c r="C47" s="7" t="inlineStr">
        <is>
          <t>P2</t>
        </is>
      </c>
      <c r="D47" s="7" t="inlineStr">
        <is>
          <t>Knowledge &amp; Experience</t>
        </is>
      </c>
      <c r="E47" s="19" t="inlineStr">
        <is>
          <t>Solid grounding in the discipline plus practical experience applying it in this organisation's context.</t>
        </is>
      </c>
      <c r="G47" s="31">
        <f>IF($C47="","",$B47&amp;"|"&amp;$C47&amp;"|"&amp;$D47)</f>
        <v/>
      </c>
    </row>
    <row r="48" ht="26" customHeight="1">
      <c r="B48" s="7" t="inlineStr">
        <is>
          <t>P</t>
        </is>
      </c>
      <c r="C48" s="7" t="inlineStr">
        <is>
          <t>P2</t>
        </is>
      </c>
      <c r="D48" s="7" t="inlineStr">
        <is>
          <t>Problem Complexity</t>
        </is>
      </c>
      <c r="E48" s="19" t="inlineStr">
        <is>
          <t>Problems of moderate complexity. Selects from established methods and adapts them to the case.</t>
        </is>
      </c>
      <c r="G48" s="31">
        <f>IF($C48="","",$B48&amp;"|"&amp;$C48&amp;"|"&amp;$D48)</f>
        <v/>
      </c>
    </row>
    <row r="49" ht="26" customHeight="1">
      <c r="B49" s="7" t="inlineStr">
        <is>
          <t>P</t>
        </is>
      </c>
      <c r="C49" s="7" t="inlineStr">
        <is>
          <t>P2</t>
        </is>
      </c>
      <c r="D49" s="7" t="inlineStr">
        <is>
          <t>Autonomy &amp; Discretion</t>
        </is>
      </c>
      <c r="E49" s="19" t="inlineStr">
        <is>
          <t>Works to defined objectives with periodic review; determines the approach to individual tasks.</t>
        </is>
      </c>
      <c r="G49" s="31">
        <f>IF($C49="","",$B49&amp;"|"&amp;$C49&amp;"|"&amp;$D49)</f>
        <v/>
      </c>
    </row>
    <row r="50" ht="26" customHeight="1">
      <c r="B50" s="7" t="inlineStr">
        <is>
          <t>P</t>
        </is>
      </c>
      <c r="C50" s="7" t="inlineStr">
        <is>
          <t>P2</t>
        </is>
      </c>
      <c r="D50" s="7" t="inlineStr">
        <is>
          <t>Leadership &amp; Talent</t>
        </is>
      </c>
      <c r="E50" s="19" t="inlineStr">
        <is>
          <t>May guide junior colleagues on method. Accountable for own deliverables.</t>
        </is>
      </c>
      <c r="G50" s="31">
        <f>IF($C50="","",$B50&amp;"|"&amp;$C50&amp;"|"&amp;$D50)</f>
        <v/>
      </c>
    </row>
    <row r="51" ht="26" customHeight="1">
      <c r="B51" s="7" t="inlineStr">
        <is>
          <t>P</t>
        </is>
      </c>
      <c r="C51" s="7" t="inlineStr">
        <is>
          <t>P2</t>
        </is>
      </c>
      <c r="D51" s="7" t="inlineStr">
        <is>
          <t>Impact &amp; Scope</t>
        </is>
      </c>
      <c r="E51" s="19" t="inlineStr">
        <is>
          <t>Owns discrete deliverables that feed decisions taken elsewhere in the function.</t>
        </is>
      </c>
      <c r="G51" s="31">
        <f>IF($C51="","",$B51&amp;"|"&amp;$C51&amp;"|"&amp;$D51)</f>
        <v/>
      </c>
    </row>
    <row r="52" ht="26" customHeight="1">
      <c r="B52" s="7" t="inlineStr">
        <is>
          <t>P</t>
        </is>
      </c>
      <c r="C52" s="7" t="inlineStr">
        <is>
          <t>P2</t>
        </is>
      </c>
      <c r="D52" s="7" t="inlineStr">
        <is>
          <t>Communication &amp; Influence</t>
        </is>
      </c>
      <c r="E52" s="19" t="inlineStr">
        <is>
          <t>Explains technical content to non-specialists; builds working relationships across adjacent teams.</t>
        </is>
      </c>
      <c r="G52" s="31">
        <f>IF($C52="","",$B52&amp;"|"&amp;$C52&amp;"|"&amp;$D52)</f>
        <v/>
      </c>
    </row>
    <row r="53" ht="26" customHeight="1">
      <c r="B53" s="7" t="inlineStr">
        <is>
          <t>P</t>
        </is>
      </c>
      <c r="C53" s="7" t="inlineStr">
        <is>
          <t>P3</t>
        </is>
      </c>
      <c r="D53" s="7" t="inlineStr">
        <is>
          <t>Knowledge &amp; Experience</t>
        </is>
      </c>
      <c r="E53" s="19" t="inlineStr">
        <is>
          <t>Fully qualified professional with the depth to work unsupervised across the normal range of the discipline.</t>
        </is>
      </c>
      <c r="G53" s="31">
        <f>IF($C53="","",$B53&amp;"|"&amp;$C53&amp;"|"&amp;$D53)</f>
        <v/>
      </c>
    </row>
    <row r="54" ht="26" customHeight="1">
      <c r="B54" s="7" t="inlineStr">
        <is>
          <t>P</t>
        </is>
      </c>
      <c r="C54" s="7" t="inlineStr">
        <is>
          <t>P3</t>
        </is>
      </c>
      <c r="D54" s="7" t="inlineStr">
        <is>
          <t>Problem Complexity</t>
        </is>
      </c>
      <c r="E54" s="19" t="inlineStr">
        <is>
          <t>Varied problems requiring interpretation and analysis; precedent exists but rarely fits exactly.</t>
        </is>
      </c>
      <c r="G54" s="31">
        <f>IF($C54="","",$B54&amp;"|"&amp;$C54&amp;"|"&amp;$D54)</f>
        <v/>
      </c>
    </row>
    <row r="55" ht="26" customHeight="1">
      <c r="B55" s="7" t="inlineStr">
        <is>
          <t>P</t>
        </is>
      </c>
      <c r="C55" s="7" t="inlineStr">
        <is>
          <t>P3</t>
        </is>
      </c>
      <c r="D55" s="7" t="inlineStr">
        <is>
          <t>Autonomy &amp; Discretion</t>
        </is>
      </c>
      <c r="E55" s="19" t="inlineStr">
        <is>
          <t>Manages own workload against objectives. Escalates on materiality rather than on difficulty.</t>
        </is>
      </c>
      <c r="G55" s="31">
        <f>IF($C55="","",$B55&amp;"|"&amp;$C55&amp;"|"&amp;$D55)</f>
        <v/>
      </c>
    </row>
    <row r="56" ht="26" customHeight="1">
      <c r="B56" s="7" t="inlineStr">
        <is>
          <t>P</t>
        </is>
      </c>
      <c r="C56" s="7" t="inlineStr">
        <is>
          <t>P3</t>
        </is>
      </c>
      <c r="D56" s="7" t="inlineStr">
        <is>
          <t>Leadership &amp; Talent</t>
        </is>
      </c>
      <c r="E56" s="19" t="inlineStr">
        <is>
          <t>Coaches less experienced professionals; may lead small workstreams without formal authority.</t>
        </is>
      </c>
      <c r="G56" s="31">
        <f>IF($C56="","",$B56&amp;"|"&amp;$C56&amp;"|"&amp;$D56)</f>
        <v/>
      </c>
    </row>
    <row r="57" ht="26" customHeight="1">
      <c r="B57" s="7" t="inlineStr">
        <is>
          <t>P</t>
        </is>
      </c>
      <c r="C57" s="7" t="inlineStr">
        <is>
          <t>P3</t>
        </is>
      </c>
      <c r="D57" s="7" t="inlineStr">
        <is>
          <t>Impact &amp; Scope</t>
        </is>
      </c>
      <c r="E57" s="19" t="inlineStr">
        <is>
          <t>Deliverables shape decisions within the function; errors carry visible cost or rework.</t>
        </is>
      </c>
      <c r="G57" s="31">
        <f>IF($C57="","",$B57&amp;"|"&amp;$C57&amp;"|"&amp;$D57)</f>
        <v/>
      </c>
    </row>
    <row r="58" ht="26" customHeight="1">
      <c r="B58" s="7" t="inlineStr">
        <is>
          <t>P</t>
        </is>
      </c>
      <c r="C58" s="7" t="inlineStr">
        <is>
          <t>P3</t>
        </is>
      </c>
      <c r="D58" s="7" t="inlineStr">
        <is>
          <t>Communication &amp; Influence</t>
        </is>
      </c>
      <c r="E58" s="19" t="inlineStr">
        <is>
          <t>Influences stakeholders through evidence and argument; handles disagreement constructively.</t>
        </is>
      </c>
      <c r="G58" s="31">
        <f>IF($C58="","",$B58&amp;"|"&amp;$C58&amp;"|"&amp;$D58)</f>
        <v/>
      </c>
    </row>
    <row r="59" ht="26" customHeight="1">
      <c r="B59" s="7" t="inlineStr">
        <is>
          <t>P</t>
        </is>
      </c>
      <c r="C59" s="7" t="inlineStr">
        <is>
          <t>P4</t>
        </is>
      </c>
      <c r="D59" s="7" t="inlineStr">
        <is>
          <t>Knowledge &amp; Experience</t>
        </is>
      </c>
      <c r="E59" s="19" t="inlineStr">
        <is>
          <t>Substantial expertise, including areas of the discipline where the organisation has limited depth.</t>
        </is>
      </c>
      <c r="G59" s="31">
        <f>IF($C59="","",$B59&amp;"|"&amp;$C59&amp;"|"&amp;$D59)</f>
        <v/>
      </c>
    </row>
    <row r="60" ht="26" customHeight="1">
      <c r="B60" s="7" t="inlineStr">
        <is>
          <t>P</t>
        </is>
      </c>
      <c r="C60" s="7" t="inlineStr">
        <is>
          <t>P4</t>
        </is>
      </c>
      <c r="D60" s="7" t="inlineStr">
        <is>
          <t>Problem Complexity</t>
        </is>
      </c>
      <c r="E60" s="19" t="inlineStr">
        <is>
          <t>Ambiguous problems with incomplete information and competing constraints; frames the question first.</t>
        </is>
      </c>
      <c r="G60" s="31">
        <f>IF($C60="","",$B60&amp;"|"&amp;$C60&amp;"|"&amp;$D60)</f>
        <v/>
      </c>
    </row>
    <row r="61" ht="26" customHeight="1">
      <c r="B61" s="7" t="inlineStr">
        <is>
          <t>P</t>
        </is>
      </c>
      <c r="C61" s="7" t="inlineStr">
        <is>
          <t>P4</t>
        </is>
      </c>
      <c r="D61" s="7" t="inlineStr">
        <is>
          <t>Autonomy &amp; Discretion</t>
        </is>
      </c>
      <c r="E61" s="19" t="inlineStr">
        <is>
          <t>Sets own objectives within agreed direction; accountable for outcomes rather than activity.</t>
        </is>
      </c>
      <c r="G61" s="31">
        <f>IF($C61="","",$B61&amp;"|"&amp;$C61&amp;"|"&amp;$D61)</f>
        <v/>
      </c>
    </row>
    <row r="62" ht="26" customHeight="1">
      <c r="B62" s="7" t="inlineStr">
        <is>
          <t>P</t>
        </is>
      </c>
      <c r="C62" s="7" t="inlineStr">
        <is>
          <t>P4</t>
        </is>
      </c>
      <c r="D62" s="7" t="inlineStr">
        <is>
          <t>Leadership &amp; Talent</t>
        </is>
      </c>
      <c r="E62" s="19" t="inlineStr">
        <is>
          <t>Leads project teams and mentors experienced professionals; shapes how the discipline is practised.</t>
        </is>
      </c>
      <c r="G62" s="31">
        <f>IF($C62="","",$B62&amp;"|"&amp;$C62&amp;"|"&amp;$D62)</f>
        <v/>
      </c>
    </row>
    <row r="63" ht="26" customHeight="1">
      <c r="B63" s="7" t="inlineStr">
        <is>
          <t>P</t>
        </is>
      </c>
      <c r="C63" s="7" t="inlineStr">
        <is>
          <t>P4</t>
        </is>
      </c>
      <c r="D63" s="7" t="inlineStr">
        <is>
          <t>Impact &amp; Scope</t>
        </is>
      </c>
      <c r="E63" s="19" t="inlineStr">
        <is>
          <t>Work materially affects outcomes across more than one function or a significant business process.</t>
        </is>
      </c>
      <c r="G63" s="31">
        <f>IF($C63="","",$B63&amp;"|"&amp;$C63&amp;"|"&amp;$D63)</f>
        <v/>
      </c>
    </row>
    <row r="64" ht="26" customHeight="1">
      <c r="B64" s="7" t="inlineStr">
        <is>
          <t>P</t>
        </is>
      </c>
      <c r="C64" s="7" t="inlineStr">
        <is>
          <t>P4</t>
        </is>
      </c>
      <c r="D64" s="7" t="inlineStr">
        <is>
          <t>Communication &amp; Influence</t>
        </is>
      </c>
      <c r="E64" s="19" t="inlineStr">
        <is>
          <t>Persuades senior internal audiences; represents the discipline to external parties.</t>
        </is>
      </c>
      <c r="G64" s="31">
        <f>IF($C64="","",$B64&amp;"|"&amp;$C64&amp;"|"&amp;$D64)</f>
        <v/>
      </c>
    </row>
    <row r="65" ht="26" customHeight="1">
      <c r="B65" s="7" t="inlineStr">
        <is>
          <t>P</t>
        </is>
      </c>
      <c r="C65" s="7" t="inlineStr">
        <is>
          <t>P5</t>
        </is>
      </c>
      <c r="D65" s="7" t="inlineStr">
        <is>
          <t>Knowledge &amp; Experience</t>
        </is>
      </c>
      <c r="E65" s="19" t="inlineStr">
        <is>
          <t>Recognised authority internally; sought out on the hardest questions in the discipline.</t>
        </is>
      </c>
      <c r="G65" s="31">
        <f>IF($C65="","",$B65&amp;"|"&amp;$C65&amp;"|"&amp;$D65)</f>
        <v/>
      </c>
    </row>
    <row r="66" ht="26" customHeight="1">
      <c r="B66" s="7" t="inlineStr">
        <is>
          <t>P</t>
        </is>
      </c>
      <c r="C66" s="7" t="inlineStr">
        <is>
          <t>P5</t>
        </is>
      </c>
      <c r="D66" s="7" t="inlineStr">
        <is>
          <t>Problem Complexity</t>
        </is>
      </c>
      <c r="E66" s="19" t="inlineStr">
        <is>
          <t>Novel problems with no internal precedent. Establishes the method others will then follow.</t>
        </is>
      </c>
      <c r="G66" s="31">
        <f>IF($C66="","",$B66&amp;"|"&amp;$C66&amp;"|"&amp;$D66)</f>
        <v/>
      </c>
    </row>
    <row r="67" ht="26" customHeight="1">
      <c r="B67" s="7" t="inlineStr">
        <is>
          <t>P</t>
        </is>
      </c>
      <c r="C67" s="7" t="inlineStr">
        <is>
          <t>P5</t>
        </is>
      </c>
      <c r="D67" s="7" t="inlineStr">
        <is>
          <t>Autonomy &amp; Discretion</t>
        </is>
      </c>
      <c r="E67" s="19" t="inlineStr">
        <is>
          <t>Operates with wide latitude against strategic intent; work is reviewed for business outcome only.</t>
        </is>
      </c>
      <c r="G67" s="31">
        <f>IF($C67="","",$B67&amp;"|"&amp;$C67&amp;"|"&amp;$D67)</f>
        <v/>
      </c>
    </row>
    <row r="68" ht="26" customHeight="1">
      <c r="B68" s="7" t="inlineStr">
        <is>
          <t>P</t>
        </is>
      </c>
      <c r="C68" s="7" t="inlineStr">
        <is>
          <t>P5</t>
        </is>
      </c>
      <c r="D68" s="7" t="inlineStr">
        <is>
          <t>Leadership &amp; Talent</t>
        </is>
      </c>
      <c r="E68" s="19" t="inlineStr">
        <is>
          <t>Sets technical direction and builds capability at scale without necessarily holding reporting lines.</t>
        </is>
      </c>
      <c r="G68" s="31">
        <f>IF($C68="","",$B68&amp;"|"&amp;$C68&amp;"|"&amp;$D68)</f>
        <v/>
      </c>
    </row>
    <row r="69" ht="26" customHeight="1">
      <c r="B69" s="7" t="inlineStr">
        <is>
          <t>P</t>
        </is>
      </c>
      <c r="C69" s="7" t="inlineStr">
        <is>
          <t>P5</t>
        </is>
      </c>
      <c r="D69" s="7" t="inlineStr">
        <is>
          <t>Impact &amp; Scope</t>
        </is>
      </c>
      <c r="E69" s="19" t="inlineStr">
        <is>
          <t>Shapes outcomes at business-unit level; decisions carry multi-year consequences.</t>
        </is>
      </c>
      <c r="G69" s="31">
        <f>IF($C69="","",$B69&amp;"|"&amp;$C69&amp;"|"&amp;$D69)</f>
        <v/>
      </c>
    </row>
    <row r="70" ht="26" customHeight="1">
      <c r="B70" s="7" t="inlineStr">
        <is>
          <t>P</t>
        </is>
      </c>
      <c r="C70" s="7" t="inlineStr">
        <is>
          <t>P5</t>
        </is>
      </c>
      <c r="D70" s="7" t="inlineStr">
        <is>
          <t>Communication &amp; Influence</t>
        </is>
      </c>
      <c r="E70" s="19" t="inlineStr">
        <is>
          <t>Advises executives; credibility rests on independent expert judgement, not position.</t>
        </is>
      </c>
      <c r="G70" s="31">
        <f>IF($C70="","",$B70&amp;"|"&amp;$C70&amp;"|"&amp;$D70)</f>
        <v/>
      </c>
    </row>
    <row r="71" ht="26" customHeight="1">
      <c r="B71" s="7" t="inlineStr">
        <is>
          <t>P</t>
        </is>
      </c>
      <c r="C71" s="7" t="inlineStr">
        <is>
          <t>P6</t>
        </is>
      </c>
      <c r="D71" s="7" t="inlineStr">
        <is>
          <t>Knowledge &amp; Experience</t>
        </is>
      </c>
      <c r="E71" s="19" t="inlineStr">
        <is>
          <t>Externally recognised expertise that measurably differentiates the organisation.</t>
        </is>
      </c>
      <c r="G71" s="31">
        <f>IF($C71="","",$B71&amp;"|"&amp;$C71&amp;"|"&amp;$D71)</f>
        <v/>
      </c>
    </row>
    <row r="72" ht="26" customHeight="1">
      <c r="B72" s="7" t="inlineStr">
        <is>
          <t>P</t>
        </is>
      </c>
      <c r="C72" s="7" t="inlineStr">
        <is>
          <t>P6</t>
        </is>
      </c>
      <c r="D72" s="7" t="inlineStr">
        <is>
          <t>Problem Complexity</t>
        </is>
      </c>
      <c r="E72" s="19" t="inlineStr">
        <is>
          <t>Defines which problems are worth solving; works where the organisation has no map.</t>
        </is>
      </c>
      <c r="G72" s="31">
        <f>IF($C72="","",$B72&amp;"|"&amp;$C72&amp;"|"&amp;$D72)</f>
        <v/>
      </c>
    </row>
    <row r="73" ht="26" customHeight="1">
      <c r="B73" s="7" t="inlineStr">
        <is>
          <t>P</t>
        </is>
      </c>
      <c r="C73" s="7" t="inlineStr">
        <is>
          <t>P6</t>
        </is>
      </c>
      <c r="D73" s="7" t="inlineStr">
        <is>
          <t>Autonomy &amp; Discretion</t>
        </is>
      </c>
      <c r="E73" s="19" t="inlineStr">
        <is>
          <t>Effectively self-directing within enterprise strategy; accountable to executive leadership.</t>
        </is>
      </c>
      <c r="G73" s="31">
        <f>IF($C73="","",$B73&amp;"|"&amp;$C73&amp;"|"&amp;$D73)</f>
        <v/>
      </c>
    </row>
    <row r="74" ht="26" customHeight="1">
      <c r="B74" s="7" t="inlineStr">
        <is>
          <t>P</t>
        </is>
      </c>
      <c r="C74" s="7" t="inlineStr">
        <is>
          <t>P6</t>
        </is>
      </c>
      <c r="D74" s="7" t="inlineStr">
        <is>
          <t>Leadership &amp; Talent</t>
        </is>
      </c>
      <c r="E74" s="19" t="inlineStr">
        <is>
          <t>Sets the standard for an entire discipline enterprise-wide; develops the next generation of experts.</t>
        </is>
      </c>
      <c r="G74" s="31">
        <f>IF($C74="","",$B74&amp;"|"&amp;$C74&amp;"|"&amp;$D74)</f>
        <v/>
      </c>
    </row>
    <row r="75" ht="26" customHeight="1">
      <c r="B75" s="7" t="inlineStr">
        <is>
          <t>P</t>
        </is>
      </c>
      <c r="C75" s="7" t="inlineStr">
        <is>
          <t>P6</t>
        </is>
      </c>
      <c r="D75" s="7" t="inlineStr">
        <is>
          <t>Impact &amp; Scope</t>
        </is>
      </c>
      <c r="E75" s="19" t="inlineStr">
        <is>
          <t>Enterprise-level impact; work can change strategic direction or open new capability.</t>
        </is>
      </c>
      <c r="G75" s="31">
        <f>IF($C75="","",$B75&amp;"|"&amp;$C75&amp;"|"&amp;$D75)</f>
        <v/>
      </c>
    </row>
    <row r="76" ht="26" customHeight="1">
      <c r="B76" s="7" t="inlineStr">
        <is>
          <t>P</t>
        </is>
      </c>
      <c r="C76" s="7" t="inlineStr">
        <is>
          <t>P6</t>
        </is>
      </c>
      <c r="D76" s="7" t="inlineStr">
        <is>
          <t>Communication &amp; Influence</t>
        </is>
      </c>
      <c r="E76" s="19" t="inlineStr">
        <is>
          <t>Represents the organisation externally at the most senior level; shapes industry conversation.</t>
        </is>
      </c>
      <c r="G76" s="31">
        <f>IF($C76="","",$B76&amp;"|"&amp;$C76&amp;"|"&amp;$D76)</f>
        <v/>
      </c>
    </row>
    <row r="77" ht="26" customHeight="1">
      <c r="B77" s="7" t="inlineStr">
        <is>
          <t>T</t>
        </is>
      </c>
      <c r="C77" s="7" t="inlineStr">
        <is>
          <t>T1</t>
        </is>
      </c>
      <c r="D77" s="7" t="inlineStr">
        <is>
          <t>Knowledge &amp; Experience</t>
        </is>
      </c>
      <c r="E77" s="19" t="inlineStr">
        <is>
          <t>Foundational technical training; applies documented tools and procedures under close guidance.</t>
        </is>
      </c>
      <c r="G77" s="31">
        <f>IF($C77="","",$B77&amp;"|"&amp;$C77&amp;"|"&amp;$D77)</f>
        <v/>
      </c>
    </row>
    <row r="78" ht="26" customHeight="1">
      <c r="B78" s="7" t="inlineStr">
        <is>
          <t>T</t>
        </is>
      </c>
      <c r="C78" s="7" t="inlineStr">
        <is>
          <t>T1</t>
        </is>
      </c>
      <c r="D78" s="7" t="inlineStr">
        <is>
          <t>Problem Complexity</t>
        </is>
      </c>
      <c r="E78" s="19" t="inlineStr">
        <is>
          <t>Well-scoped technical tasks with known solutions and clear acceptance criteria.</t>
        </is>
      </c>
      <c r="G78" s="31">
        <f>IF($C78="","",$B78&amp;"|"&amp;$C78&amp;"|"&amp;$D78)</f>
        <v/>
      </c>
    </row>
    <row r="79" ht="26" customHeight="1">
      <c r="B79" s="7" t="inlineStr">
        <is>
          <t>T</t>
        </is>
      </c>
      <c r="C79" s="7" t="inlineStr">
        <is>
          <t>T1</t>
        </is>
      </c>
      <c r="D79" s="7" t="inlineStr">
        <is>
          <t>Autonomy &amp; Discretion</t>
        </is>
      </c>
      <c r="E79" s="19" t="inlineStr">
        <is>
          <t>Work is specified and reviewed in detail; deviations are escalated before action.</t>
        </is>
      </c>
      <c r="G79" s="31">
        <f>IF($C79="","",$B79&amp;"|"&amp;$C79&amp;"|"&amp;$D79)</f>
        <v/>
      </c>
    </row>
    <row r="80" ht="26" customHeight="1">
      <c r="B80" s="7" t="inlineStr">
        <is>
          <t>T</t>
        </is>
      </c>
      <c r="C80" s="7" t="inlineStr">
        <is>
          <t>T1</t>
        </is>
      </c>
      <c r="D80" s="7" t="inlineStr">
        <is>
          <t>Leadership &amp; Talent</t>
        </is>
      </c>
      <c r="E80" s="19" t="inlineStr">
        <is>
          <t>No supervisory responsibility. Learning the environment and its constraints.</t>
        </is>
      </c>
      <c r="G80" s="31">
        <f>IF($C80="","",$B80&amp;"|"&amp;$C80&amp;"|"&amp;$D80)</f>
        <v/>
      </c>
    </row>
    <row r="81" ht="26" customHeight="1">
      <c r="B81" s="7" t="inlineStr">
        <is>
          <t>T</t>
        </is>
      </c>
      <c r="C81" s="7" t="inlineStr">
        <is>
          <t>T1</t>
        </is>
      </c>
      <c r="D81" s="7" t="inlineStr">
        <is>
          <t>Impact &amp; Scope</t>
        </is>
      </c>
      <c r="E81" s="19" t="inlineStr">
        <is>
          <t>Contributes to technical deliverables; impact contained and readily corrected.</t>
        </is>
      </c>
      <c r="G81" s="31">
        <f>IF($C81="","",$B81&amp;"|"&amp;$C81&amp;"|"&amp;$D81)</f>
        <v/>
      </c>
    </row>
    <row r="82" ht="26" customHeight="1">
      <c r="B82" s="7" t="inlineStr">
        <is>
          <t>T</t>
        </is>
      </c>
      <c r="C82" s="7" t="inlineStr">
        <is>
          <t>T1</t>
        </is>
      </c>
      <c r="D82" s="7" t="inlineStr">
        <is>
          <t>Communication &amp; Influence</t>
        </is>
      </c>
      <c r="E82" s="19" t="inlineStr">
        <is>
          <t>Documents work clearly and reports progress and blockers to the immediate team.</t>
        </is>
      </c>
      <c r="G82" s="31">
        <f>IF($C82="","",$B82&amp;"|"&amp;$C82&amp;"|"&amp;$D82)</f>
        <v/>
      </c>
    </row>
    <row r="83" ht="26" customHeight="1">
      <c r="B83" s="7" t="inlineStr">
        <is>
          <t>T</t>
        </is>
      </c>
      <c r="C83" s="7" t="inlineStr">
        <is>
          <t>T2</t>
        </is>
      </c>
      <c r="D83" s="7" t="inlineStr">
        <is>
          <t>Knowledge &amp; Experience</t>
        </is>
      </c>
      <c r="E83" s="19" t="inlineStr">
        <is>
          <t>Competent in the core toolset and familiar with how this environment is actually configured.</t>
        </is>
      </c>
      <c r="G83" s="31">
        <f>IF($C83="","",$B83&amp;"|"&amp;$C83&amp;"|"&amp;$D83)</f>
        <v/>
      </c>
    </row>
    <row r="84" ht="26" customHeight="1">
      <c r="B84" s="7" t="inlineStr">
        <is>
          <t>T</t>
        </is>
      </c>
      <c r="C84" s="7" t="inlineStr">
        <is>
          <t>T2</t>
        </is>
      </c>
      <c r="D84" s="7" t="inlineStr">
        <is>
          <t>Problem Complexity</t>
        </is>
      </c>
      <c r="E84" s="19" t="inlineStr">
        <is>
          <t>Moderately complex technical problems; diagnoses common faults and applies known remedies.</t>
        </is>
      </c>
      <c r="G84" s="31">
        <f>IF($C84="","",$B84&amp;"|"&amp;$C84&amp;"|"&amp;$D84)</f>
        <v/>
      </c>
    </row>
    <row r="85" ht="26" customHeight="1">
      <c r="B85" s="7" t="inlineStr">
        <is>
          <t>T</t>
        </is>
      </c>
      <c r="C85" s="7" t="inlineStr">
        <is>
          <t>T2</t>
        </is>
      </c>
      <c r="D85" s="7" t="inlineStr">
        <is>
          <t>Autonomy &amp; Discretion</t>
        </is>
      </c>
      <c r="E85" s="19" t="inlineStr">
        <is>
          <t>Works to defined outcomes with review at milestones; chooses implementation detail.</t>
        </is>
      </c>
      <c r="G85" s="31">
        <f>IF($C85="","",$B85&amp;"|"&amp;$C85&amp;"|"&amp;$D85)</f>
        <v/>
      </c>
    </row>
    <row r="86" ht="26" customHeight="1">
      <c r="B86" s="7" t="inlineStr">
        <is>
          <t>T</t>
        </is>
      </c>
      <c r="C86" s="7" t="inlineStr">
        <is>
          <t>T2</t>
        </is>
      </c>
      <c r="D86" s="7" t="inlineStr">
        <is>
          <t>Leadership &amp; Talent</t>
        </is>
      </c>
      <c r="E86" s="19" t="inlineStr">
        <is>
          <t>Supports newer technical staff on tooling and conventions.</t>
        </is>
      </c>
      <c r="G86" s="31">
        <f>IF($C86="","",$B86&amp;"|"&amp;$C86&amp;"|"&amp;$D86)</f>
        <v/>
      </c>
    </row>
    <row r="87" ht="26" customHeight="1">
      <c r="B87" s="7" t="inlineStr">
        <is>
          <t>T</t>
        </is>
      </c>
      <c r="C87" s="7" t="inlineStr">
        <is>
          <t>T2</t>
        </is>
      </c>
      <c r="D87" s="7" t="inlineStr">
        <is>
          <t>Impact &amp; Scope</t>
        </is>
      </c>
      <c r="E87" s="19" t="inlineStr">
        <is>
          <t>Owns technical components whose failure is noticed by immediate users.</t>
        </is>
      </c>
      <c r="G87" s="31">
        <f>IF($C87="","",$B87&amp;"|"&amp;$C87&amp;"|"&amp;$D87)</f>
        <v/>
      </c>
    </row>
    <row r="88" ht="26" customHeight="1">
      <c r="B88" s="7" t="inlineStr">
        <is>
          <t>T</t>
        </is>
      </c>
      <c r="C88" s="7" t="inlineStr">
        <is>
          <t>T2</t>
        </is>
      </c>
      <c r="D88" s="7" t="inlineStr">
        <is>
          <t>Communication &amp; Influence</t>
        </is>
      </c>
      <c r="E88" s="19" t="inlineStr">
        <is>
          <t>Explains technical constraints to non-technical requesters in plain terms.</t>
        </is>
      </c>
      <c r="G88" s="31">
        <f>IF($C88="","",$B88&amp;"|"&amp;$C88&amp;"|"&amp;$D88)</f>
        <v/>
      </c>
    </row>
    <row r="89" ht="26" customHeight="1">
      <c r="B89" s="7" t="inlineStr">
        <is>
          <t>T</t>
        </is>
      </c>
      <c r="C89" s="7" t="inlineStr">
        <is>
          <t>T3</t>
        </is>
      </c>
      <c r="D89" s="7" t="inlineStr">
        <is>
          <t>Knowledge &amp; Experience</t>
        </is>
      </c>
      <c r="E89" s="19" t="inlineStr">
        <is>
          <t>Full technical proficiency across the discipline; understands the systems either side of their own.</t>
        </is>
      </c>
      <c r="G89" s="31">
        <f>IF($C89="","",$B89&amp;"|"&amp;$C89&amp;"|"&amp;$D89)</f>
        <v/>
      </c>
    </row>
    <row r="90" ht="26" customHeight="1">
      <c r="B90" s="7" t="inlineStr">
        <is>
          <t>T</t>
        </is>
      </c>
      <c r="C90" s="7" t="inlineStr">
        <is>
          <t>T3</t>
        </is>
      </c>
      <c r="D90" s="7" t="inlineStr">
        <is>
          <t>Problem Complexity</t>
        </is>
      </c>
      <c r="E90" s="19" t="inlineStr">
        <is>
          <t>Diagnoses problems with unclear cause across system boundaries; balances competing constraints.</t>
        </is>
      </c>
      <c r="G90" s="31">
        <f>IF($C90="","",$B90&amp;"|"&amp;$C90&amp;"|"&amp;$D90)</f>
        <v/>
      </c>
    </row>
    <row r="91" ht="26" customHeight="1">
      <c r="B91" s="7" t="inlineStr">
        <is>
          <t>T</t>
        </is>
      </c>
      <c r="C91" s="7" t="inlineStr">
        <is>
          <t>T3</t>
        </is>
      </c>
      <c r="D91" s="7" t="inlineStr">
        <is>
          <t>Autonomy &amp; Discretion</t>
        </is>
      </c>
      <c r="E91" s="19" t="inlineStr">
        <is>
          <t>Determines technical approach independently; escalates on risk and materiality.</t>
        </is>
      </c>
      <c r="G91" s="31">
        <f>IF($C91="","",$B91&amp;"|"&amp;$C91&amp;"|"&amp;$D91)</f>
        <v/>
      </c>
    </row>
    <row r="92" ht="26" customHeight="1">
      <c r="B92" s="7" t="inlineStr">
        <is>
          <t>T</t>
        </is>
      </c>
      <c r="C92" s="7" t="inlineStr">
        <is>
          <t>T3</t>
        </is>
      </c>
      <c r="D92" s="7" t="inlineStr">
        <is>
          <t>Leadership &amp; Talent</t>
        </is>
      </c>
      <c r="E92" s="19" t="inlineStr">
        <is>
          <t>Reviews others' technical work; sets conventions within a team.</t>
        </is>
      </c>
      <c r="G92" s="31">
        <f>IF($C92="","",$B92&amp;"|"&amp;$C92&amp;"|"&amp;$D92)</f>
        <v/>
      </c>
    </row>
    <row r="93" ht="26" customHeight="1">
      <c r="B93" s="7" t="inlineStr">
        <is>
          <t>T</t>
        </is>
      </c>
      <c r="C93" s="7" t="inlineStr">
        <is>
          <t>T3</t>
        </is>
      </c>
      <c r="D93" s="7" t="inlineStr">
        <is>
          <t>Impact &amp; Scope</t>
        </is>
      </c>
      <c r="E93" s="19" t="inlineStr">
        <is>
          <t>Technical decisions affect service reliability or delivery for a defined user population.</t>
        </is>
      </c>
      <c r="G93" s="31">
        <f>IF($C93="","",$B93&amp;"|"&amp;$C93&amp;"|"&amp;$D93)</f>
        <v/>
      </c>
    </row>
    <row r="94" ht="26" customHeight="1">
      <c r="B94" s="7" t="inlineStr">
        <is>
          <t>T</t>
        </is>
      </c>
      <c r="C94" s="7" t="inlineStr">
        <is>
          <t>T3</t>
        </is>
      </c>
      <c r="D94" s="7" t="inlineStr">
        <is>
          <t>Communication &amp; Influence</t>
        </is>
      </c>
      <c r="E94" s="19" t="inlineStr">
        <is>
          <t>Argues technical trade-offs with stakeholders and defends a recommendation under challenge.</t>
        </is>
      </c>
      <c r="G94" s="31">
        <f>IF($C94="","",$B94&amp;"|"&amp;$C94&amp;"|"&amp;$D94)</f>
        <v/>
      </c>
    </row>
    <row r="95" ht="26" customHeight="1">
      <c r="B95" s="7" t="inlineStr">
        <is>
          <t>T</t>
        </is>
      </c>
      <c r="C95" s="7" t="inlineStr">
        <is>
          <t>T4</t>
        </is>
      </c>
      <c r="D95" s="7" t="inlineStr">
        <is>
          <t>Knowledge &amp; Experience</t>
        </is>
      </c>
      <c r="E95" s="19" t="inlineStr">
        <is>
          <t>Deep specialist expertise, including the legacy and edge cases few others understand.</t>
        </is>
      </c>
      <c r="G95" s="31">
        <f>IF($C95="","",$B95&amp;"|"&amp;$C95&amp;"|"&amp;$D95)</f>
        <v/>
      </c>
    </row>
    <row r="96" ht="26" customHeight="1">
      <c r="B96" s="7" t="inlineStr">
        <is>
          <t>T</t>
        </is>
      </c>
      <c r="C96" s="7" t="inlineStr">
        <is>
          <t>T4</t>
        </is>
      </c>
      <c r="D96" s="7" t="inlineStr">
        <is>
          <t>Problem Complexity</t>
        </is>
      </c>
      <c r="E96" s="19" t="inlineStr">
        <is>
          <t>Complex system-level problems with incomplete information and significant interdependency.</t>
        </is>
      </c>
      <c r="G96" s="31">
        <f>IF($C96="","",$B96&amp;"|"&amp;$C96&amp;"|"&amp;$D96)</f>
        <v/>
      </c>
    </row>
    <row r="97" ht="26" customHeight="1">
      <c r="B97" s="7" t="inlineStr">
        <is>
          <t>T</t>
        </is>
      </c>
      <c r="C97" s="7" t="inlineStr">
        <is>
          <t>T4</t>
        </is>
      </c>
      <c r="D97" s="7" t="inlineStr">
        <is>
          <t>Autonomy &amp; Discretion</t>
        </is>
      </c>
      <c r="E97" s="19" t="inlineStr">
        <is>
          <t>Sets technical direction for a domain within agreed architecture and risk appetite.</t>
        </is>
      </c>
      <c r="G97" s="31">
        <f>IF($C97="","",$B97&amp;"|"&amp;$C97&amp;"|"&amp;$D97)</f>
        <v/>
      </c>
    </row>
    <row r="98" ht="26" customHeight="1">
      <c r="B98" s="7" t="inlineStr">
        <is>
          <t>T</t>
        </is>
      </c>
      <c r="C98" s="7" t="inlineStr">
        <is>
          <t>T4</t>
        </is>
      </c>
      <c r="D98" s="7" t="inlineStr">
        <is>
          <t>Leadership &amp; Talent</t>
        </is>
      </c>
      <c r="E98" s="19" t="inlineStr">
        <is>
          <t>Leads technical teams; grows specialist capability and raises the engineering standard.</t>
        </is>
      </c>
      <c r="G98" s="31">
        <f>IF($C98="","",$B98&amp;"|"&amp;$C98&amp;"|"&amp;$D98)</f>
        <v/>
      </c>
    </row>
    <row r="99" ht="26" customHeight="1">
      <c r="B99" s="7" t="inlineStr">
        <is>
          <t>T</t>
        </is>
      </c>
      <c r="C99" s="7" t="inlineStr">
        <is>
          <t>T4</t>
        </is>
      </c>
      <c r="D99" s="7" t="inlineStr">
        <is>
          <t>Impact &amp; Scope</t>
        </is>
      </c>
      <c r="E99" s="19" t="inlineStr">
        <is>
          <t>Design decisions carry material cost, risk, or reliability consequences across functions.</t>
        </is>
      </c>
      <c r="G99" s="31">
        <f>IF($C99="","",$B99&amp;"|"&amp;$C99&amp;"|"&amp;$D99)</f>
        <v/>
      </c>
    </row>
    <row r="100" ht="26" customHeight="1">
      <c r="B100" s="7" t="inlineStr">
        <is>
          <t>T</t>
        </is>
      </c>
      <c r="C100" s="7" t="inlineStr">
        <is>
          <t>T4</t>
        </is>
      </c>
      <c r="D100" s="7" t="inlineStr">
        <is>
          <t>Communication &amp; Influence</t>
        </is>
      </c>
      <c r="E100" s="19" t="inlineStr">
        <is>
          <t>Translates technical risk into business language for senior non-technical decision-makers.</t>
        </is>
      </c>
      <c r="G100" s="31">
        <f>IF($C100="","",$B100&amp;"|"&amp;$C100&amp;"|"&amp;$D100)</f>
        <v/>
      </c>
    </row>
    <row r="101" ht="26" customHeight="1">
      <c r="B101" s="7" t="inlineStr">
        <is>
          <t>T</t>
        </is>
      </c>
      <c r="C101" s="7" t="inlineStr">
        <is>
          <t>T5</t>
        </is>
      </c>
      <c r="D101" s="7" t="inlineStr">
        <is>
          <t>Knowledge &amp; Experience</t>
        </is>
      </c>
      <c r="E101" s="19" t="inlineStr">
        <is>
          <t>Authoritative across a broad technical estate; the internal reference for architectural questions.</t>
        </is>
      </c>
      <c r="G101" s="31">
        <f>IF($C101="","",$B101&amp;"|"&amp;$C101&amp;"|"&amp;$D101)</f>
        <v/>
      </c>
    </row>
    <row r="102" ht="26" customHeight="1">
      <c r="B102" s="7" t="inlineStr">
        <is>
          <t>T</t>
        </is>
      </c>
      <c r="C102" s="7" t="inlineStr">
        <is>
          <t>T5</t>
        </is>
      </c>
      <c r="D102" s="7" t="inlineStr">
        <is>
          <t>Problem Complexity</t>
        </is>
      </c>
      <c r="E102" s="19" t="inlineStr">
        <is>
          <t>Problems without precedent, where the constraint set itself must be established.</t>
        </is>
      </c>
      <c r="G102" s="31">
        <f>IF($C102="","",$B102&amp;"|"&amp;$C102&amp;"|"&amp;$D102)</f>
        <v/>
      </c>
    </row>
    <row r="103" ht="26" customHeight="1">
      <c r="B103" s="7" t="inlineStr">
        <is>
          <t>T</t>
        </is>
      </c>
      <c r="C103" s="7" t="inlineStr">
        <is>
          <t>T5</t>
        </is>
      </c>
      <c r="D103" s="7" t="inlineStr">
        <is>
          <t>Autonomy &amp; Discretion</t>
        </is>
      </c>
      <c r="E103" s="19" t="inlineStr">
        <is>
          <t>Wide latitude within enterprise architecture; judged on system outcomes over time.</t>
        </is>
      </c>
      <c r="G103" s="31">
        <f>IF($C103="","",$B103&amp;"|"&amp;$C103&amp;"|"&amp;$D103)</f>
        <v/>
      </c>
    </row>
    <row r="104" ht="26" customHeight="1">
      <c r="B104" s="7" t="inlineStr">
        <is>
          <t>T</t>
        </is>
      </c>
      <c r="C104" s="7" t="inlineStr">
        <is>
          <t>T5</t>
        </is>
      </c>
      <c r="D104" s="7" t="inlineStr">
        <is>
          <t>Leadership &amp; Talent</t>
        </is>
      </c>
      <c r="E104" s="19" t="inlineStr">
        <is>
          <t>Sets technical strategy and standards beyond own reporting line; develops senior specialists.</t>
        </is>
      </c>
      <c r="G104" s="31">
        <f>IF($C104="","",$B104&amp;"|"&amp;$C104&amp;"|"&amp;$D104)</f>
        <v/>
      </c>
    </row>
    <row r="105" ht="26" customHeight="1">
      <c r="B105" s="7" t="inlineStr">
        <is>
          <t>T</t>
        </is>
      </c>
      <c r="C105" s="7" t="inlineStr">
        <is>
          <t>T5</t>
        </is>
      </c>
      <c r="D105" s="7" t="inlineStr">
        <is>
          <t>Impact &amp; Scope</t>
        </is>
      </c>
      <c r="E105" s="19" t="inlineStr">
        <is>
          <t>Architectural choices shape cost, risk, and capability at business-unit level for years.</t>
        </is>
      </c>
      <c r="G105" s="31">
        <f>IF($C105="","",$B105&amp;"|"&amp;$C105&amp;"|"&amp;$D105)</f>
        <v/>
      </c>
    </row>
    <row r="106" ht="26" customHeight="1">
      <c r="B106" s="7" t="inlineStr">
        <is>
          <t>T</t>
        </is>
      </c>
      <c r="C106" s="7" t="inlineStr">
        <is>
          <t>T5</t>
        </is>
      </c>
      <c r="D106" s="7" t="inlineStr">
        <is>
          <t>Communication &amp; Influence</t>
        </is>
      </c>
      <c r="E106" s="19" t="inlineStr">
        <is>
          <t>Advises executives on technology risk and investment; challenges credibly at that level.</t>
        </is>
      </c>
      <c r="G106" s="31">
        <f>IF($C106="","",$B106&amp;"|"&amp;$C106&amp;"|"&amp;$D106)</f>
        <v/>
      </c>
    </row>
    <row r="107" ht="26" customHeight="1">
      <c r="B107" s="7" t="inlineStr">
        <is>
          <t>T</t>
        </is>
      </c>
      <c r="C107" s="7" t="inlineStr">
        <is>
          <t>T6</t>
        </is>
      </c>
      <c r="D107" s="7" t="inlineStr">
        <is>
          <t>Knowledge &amp; Experience</t>
        </is>
      </c>
      <c r="E107" s="19" t="inlineStr">
        <is>
          <t>Externally recognised technical authority; expertise is a differentiator for the organisation.</t>
        </is>
      </c>
      <c r="G107" s="31">
        <f>IF($C107="","",$B107&amp;"|"&amp;$C107&amp;"|"&amp;$D107)</f>
        <v/>
      </c>
    </row>
    <row r="108" ht="26" customHeight="1">
      <c r="B108" s="7" t="inlineStr">
        <is>
          <t>T</t>
        </is>
      </c>
      <c r="C108" s="7" t="inlineStr">
        <is>
          <t>T6</t>
        </is>
      </c>
      <c r="D108" s="7" t="inlineStr">
        <is>
          <t>Problem Complexity</t>
        </is>
      </c>
      <c r="E108" s="19" t="inlineStr">
        <is>
          <t>Defines the technical problems worth solving and the strategy for solving them.</t>
        </is>
      </c>
      <c r="G108" s="31">
        <f>IF($C108="","",$B108&amp;"|"&amp;$C108&amp;"|"&amp;$D108)</f>
        <v/>
      </c>
    </row>
    <row r="109" ht="26" customHeight="1">
      <c r="B109" s="7" t="inlineStr">
        <is>
          <t>T</t>
        </is>
      </c>
      <c r="C109" s="7" t="inlineStr">
        <is>
          <t>T6</t>
        </is>
      </c>
      <c r="D109" s="7" t="inlineStr">
        <is>
          <t>Autonomy &amp; Discretion</t>
        </is>
      </c>
      <c r="E109" s="19" t="inlineStr">
        <is>
          <t>Self-directing within enterprise strategy; accountable to executive leadership for technical outcomes.</t>
        </is>
      </c>
      <c r="G109" s="31">
        <f>IF($C109="","",$B109&amp;"|"&amp;$C109&amp;"|"&amp;$D109)</f>
        <v/>
      </c>
    </row>
    <row r="110" ht="26" customHeight="1">
      <c r="B110" s="7" t="inlineStr">
        <is>
          <t>T</t>
        </is>
      </c>
      <c r="C110" s="7" t="inlineStr">
        <is>
          <t>T6</t>
        </is>
      </c>
      <c r="D110" s="7" t="inlineStr">
        <is>
          <t>Leadership &amp; Talent</t>
        </is>
      </c>
      <c r="E110" s="19" t="inlineStr">
        <is>
          <t>Sets enterprise technical direction; builds the specialist bench across the organisation.</t>
        </is>
      </c>
      <c r="G110" s="31">
        <f>IF($C110="","",$B110&amp;"|"&amp;$C110&amp;"|"&amp;$D110)</f>
        <v/>
      </c>
    </row>
    <row r="111" ht="26" customHeight="1">
      <c r="B111" s="7" t="inlineStr">
        <is>
          <t>T</t>
        </is>
      </c>
      <c r="C111" s="7" t="inlineStr">
        <is>
          <t>T6</t>
        </is>
      </c>
      <c r="D111" s="7" t="inlineStr">
        <is>
          <t>Impact &amp; Scope</t>
        </is>
      </c>
      <c r="E111" s="19" t="inlineStr">
        <is>
          <t>Enterprise technical impact; work can enable or foreclose strategic options.</t>
        </is>
      </c>
      <c r="G111" s="31">
        <f>IF($C111="","",$B111&amp;"|"&amp;$C111&amp;"|"&amp;$D111)</f>
        <v/>
      </c>
    </row>
    <row r="112" ht="26" customHeight="1">
      <c r="B112" s="7" t="inlineStr">
        <is>
          <t>T</t>
        </is>
      </c>
      <c r="C112" s="7" t="inlineStr">
        <is>
          <t>T6</t>
        </is>
      </c>
      <c r="D112" s="7" t="inlineStr">
        <is>
          <t>Communication &amp; Influence</t>
        </is>
      </c>
      <c r="E112" s="19" t="inlineStr">
        <is>
          <t>Represents the organisation's technical position externally at the most senior level.</t>
        </is>
      </c>
      <c r="G112" s="31">
        <f>IF($C112="","",$B112&amp;"|"&amp;$C112&amp;"|"&amp;$D112)</f>
        <v/>
      </c>
    </row>
    <row r="113" ht="26" customHeight="1">
      <c r="B113" s="7" t="inlineStr">
        <is>
          <t>M</t>
        </is>
      </c>
      <c r="C113" s="7" t="inlineStr">
        <is>
          <t>M1</t>
        </is>
      </c>
      <c r="D113" s="7" t="inlineStr">
        <is>
          <t>Knowledge &amp; Experience</t>
        </is>
      </c>
      <c r="E113" s="19" t="inlineStr">
        <is>
          <t>Sound grounding in the work being supervised plus foundational people-management capability.</t>
        </is>
      </c>
      <c r="G113" s="31">
        <f>IF($C113="","",$B113&amp;"|"&amp;$C113&amp;"|"&amp;$D113)</f>
        <v/>
      </c>
    </row>
    <row r="114" ht="26" customHeight="1">
      <c r="B114" s="7" t="inlineStr">
        <is>
          <t>M</t>
        </is>
      </c>
      <c r="C114" s="7" t="inlineStr">
        <is>
          <t>M1</t>
        </is>
      </c>
      <c r="D114" s="7" t="inlineStr">
        <is>
          <t>Problem Complexity</t>
        </is>
      </c>
      <c r="E114" s="19" t="inlineStr">
        <is>
          <t>Day-to-day delivery problems within an established plan; resolves resourcing and sequencing issues.</t>
        </is>
      </c>
      <c r="G114" s="31">
        <f>IF($C114="","",$B114&amp;"|"&amp;$C114&amp;"|"&amp;$D114)</f>
        <v/>
      </c>
    </row>
    <row r="115" ht="26" customHeight="1">
      <c r="B115" s="7" t="inlineStr">
        <is>
          <t>M</t>
        </is>
      </c>
      <c r="C115" s="7" t="inlineStr">
        <is>
          <t>M1</t>
        </is>
      </c>
      <c r="D115" s="7" t="inlineStr">
        <is>
          <t>Autonomy &amp; Discretion</t>
        </is>
      </c>
      <c r="E115" s="19" t="inlineStr">
        <is>
          <t>Manages a defined team to agreed targets; escalates anything outside the plan.</t>
        </is>
      </c>
      <c r="G115" s="31">
        <f>IF($C115="","",$B115&amp;"|"&amp;$C115&amp;"|"&amp;$D115)</f>
        <v/>
      </c>
    </row>
    <row r="116" ht="26" customHeight="1">
      <c r="B116" s="7" t="inlineStr">
        <is>
          <t>M</t>
        </is>
      </c>
      <c r="C116" s="7" t="inlineStr">
        <is>
          <t>M1</t>
        </is>
      </c>
      <c r="D116" s="7" t="inlineStr">
        <is>
          <t>Leadership &amp; Talent</t>
        </is>
      </c>
      <c r="E116" s="19" t="inlineStr">
        <is>
          <t>First-line manager: allocates work, manages performance, and handles day-to-day people matters.</t>
        </is>
      </c>
      <c r="G116" s="31">
        <f>IF($C116="","",$B116&amp;"|"&amp;$C116&amp;"|"&amp;$D116)</f>
        <v/>
      </c>
    </row>
    <row r="117" ht="26" customHeight="1">
      <c r="B117" s="7" t="inlineStr">
        <is>
          <t>M</t>
        </is>
      </c>
      <c r="C117" s="7" t="inlineStr">
        <is>
          <t>M1</t>
        </is>
      </c>
      <c r="D117" s="7" t="inlineStr">
        <is>
          <t>Impact &amp; Scope</t>
        </is>
      </c>
      <c r="E117" s="19" t="inlineStr">
        <is>
          <t>Accountable for a team's output quality, cost, and timeliness.</t>
        </is>
      </c>
      <c r="G117" s="31">
        <f>IF($C117="","",$B117&amp;"|"&amp;$C117&amp;"|"&amp;$D117)</f>
        <v/>
      </c>
    </row>
    <row r="118" ht="26" customHeight="1">
      <c r="B118" s="7" t="inlineStr">
        <is>
          <t>M</t>
        </is>
      </c>
      <c r="C118" s="7" t="inlineStr">
        <is>
          <t>M1</t>
        </is>
      </c>
      <c r="D118" s="7" t="inlineStr">
        <is>
          <t>Communication &amp; Influence</t>
        </is>
      </c>
      <c r="E118" s="19" t="inlineStr">
        <is>
          <t>Communicates direction to the team and represents its position to adjacent managers.</t>
        </is>
      </c>
      <c r="G118" s="31">
        <f>IF($C118="","",$B118&amp;"|"&amp;$C118&amp;"|"&amp;$D118)</f>
        <v/>
      </c>
    </row>
    <row r="119" ht="26" customHeight="1">
      <c r="B119" s="7" t="inlineStr">
        <is>
          <t>M</t>
        </is>
      </c>
      <c r="C119" s="7" t="inlineStr">
        <is>
          <t>M2</t>
        </is>
      </c>
      <c r="D119" s="7" t="inlineStr">
        <is>
          <t>Knowledge &amp; Experience</t>
        </is>
      </c>
      <c r="E119" s="19" t="inlineStr">
        <is>
          <t>Established management capability plus solid command of the discipline being managed.</t>
        </is>
      </c>
      <c r="G119" s="31">
        <f>IF($C119="","",$B119&amp;"|"&amp;$C119&amp;"|"&amp;$D119)</f>
        <v/>
      </c>
    </row>
    <row r="120" ht="26" customHeight="1">
      <c r="B120" s="7" t="inlineStr">
        <is>
          <t>M</t>
        </is>
      </c>
      <c r="C120" s="7" t="inlineStr">
        <is>
          <t>M2</t>
        </is>
      </c>
      <c r="D120" s="7" t="inlineStr">
        <is>
          <t>Problem Complexity</t>
        </is>
      </c>
      <c r="E120" s="19" t="inlineStr">
        <is>
          <t>Balances competing priorities across a team; anticipates delivery risk rather than reacting to it.</t>
        </is>
      </c>
      <c r="G120" s="31">
        <f>IF($C120="","",$B120&amp;"|"&amp;$C120&amp;"|"&amp;$D120)</f>
        <v/>
      </c>
    </row>
    <row r="121" ht="26" customHeight="1">
      <c r="B121" s="7" t="inlineStr">
        <is>
          <t>M</t>
        </is>
      </c>
      <c r="C121" s="7" t="inlineStr">
        <is>
          <t>M2</t>
        </is>
      </c>
      <c r="D121" s="7" t="inlineStr">
        <is>
          <t>Autonomy &amp; Discretion</t>
        </is>
      </c>
      <c r="E121" s="19" t="inlineStr">
        <is>
          <t>Sets team objectives within a function's plan; latitude over method, resourcing, and sequencing.</t>
        </is>
      </c>
      <c r="G121" s="31">
        <f>IF($C121="","",$B121&amp;"|"&amp;$C121&amp;"|"&amp;$D121)</f>
        <v/>
      </c>
    </row>
    <row r="122" ht="26" customHeight="1">
      <c r="B122" s="7" t="inlineStr">
        <is>
          <t>M</t>
        </is>
      </c>
      <c r="C122" s="7" t="inlineStr">
        <is>
          <t>M2</t>
        </is>
      </c>
      <c r="D122" s="7" t="inlineStr">
        <is>
          <t>Leadership &amp; Talent</t>
        </is>
      </c>
      <c r="E122" s="19" t="inlineStr">
        <is>
          <t>Manages a team including experienced staff; accountable for hiring, development, and performance.</t>
        </is>
      </c>
      <c r="G122" s="31">
        <f>IF($C122="","",$B122&amp;"|"&amp;$C122&amp;"|"&amp;$D122)</f>
        <v/>
      </c>
    </row>
    <row r="123" ht="26" customHeight="1">
      <c r="B123" s="7" t="inlineStr">
        <is>
          <t>M</t>
        </is>
      </c>
      <c r="C123" s="7" t="inlineStr">
        <is>
          <t>M2</t>
        </is>
      </c>
      <c r="D123" s="7" t="inlineStr">
        <is>
          <t>Impact &amp; Scope</t>
        </is>
      </c>
      <c r="E123" s="19" t="inlineStr">
        <is>
          <t>Delivery of a defined work area with a visible budget or service commitment.</t>
        </is>
      </c>
      <c r="G123" s="31">
        <f>IF($C123="","",$B123&amp;"|"&amp;$C123&amp;"|"&amp;$D123)</f>
        <v/>
      </c>
    </row>
    <row r="124" ht="26" customHeight="1">
      <c r="B124" s="7" t="inlineStr">
        <is>
          <t>M</t>
        </is>
      </c>
      <c r="C124" s="7" t="inlineStr">
        <is>
          <t>M2</t>
        </is>
      </c>
      <c r="D124" s="7" t="inlineStr">
        <is>
          <t>Communication &amp; Influence</t>
        </is>
      </c>
      <c r="E124" s="19" t="inlineStr">
        <is>
          <t>Negotiates priorities and dependencies with peer managers across functions.</t>
        </is>
      </c>
      <c r="G124" s="31">
        <f>IF($C124="","",$B124&amp;"|"&amp;$C124&amp;"|"&amp;$D124)</f>
        <v/>
      </c>
    </row>
    <row r="125" ht="26" customHeight="1">
      <c r="B125" s="7" t="inlineStr">
        <is>
          <t>M</t>
        </is>
      </c>
      <c r="C125" s="7" t="inlineStr">
        <is>
          <t>M3</t>
        </is>
      </c>
      <c r="D125" s="7" t="inlineStr">
        <is>
          <t>Knowledge &amp; Experience</t>
        </is>
      </c>
      <c r="E125" s="19" t="inlineStr">
        <is>
          <t>Broad functional expertise plus proven capability managing through others.</t>
        </is>
      </c>
      <c r="G125" s="31">
        <f>IF($C125="","",$B125&amp;"|"&amp;$C125&amp;"|"&amp;$D125)</f>
        <v/>
      </c>
    </row>
    <row r="126" ht="26" customHeight="1">
      <c r="B126" s="7" t="inlineStr">
        <is>
          <t>M</t>
        </is>
      </c>
      <c r="C126" s="7" t="inlineStr">
        <is>
          <t>M3</t>
        </is>
      </c>
      <c r="D126" s="7" t="inlineStr">
        <is>
          <t>Problem Complexity</t>
        </is>
      </c>
      <c r="E126" s="19" t="inlineStr">
        <is>
          <t>Problems spanning several teams with conflicting constraints and no clean answer.</t>
        </is>
      </c>
      <c r="G126" s="31">
        <f>IF($C126="","",$B126&amp;"|"&amp;$C126&amp;"|"&amp;$D126)</f>
        <v/>
      </c>
    </row>
    <row r="127" ht="26" customHeight="1">
      <c r="B127" s="7" t="inlineStr">
        <is>
          <t>M</t>
        </is>
      </c>
      <c r="C127" s="7" t="inlineStr">
        <is>
          <t>M3</t>
        </is>
      </c>
      <c r="D127" s="7" t="inlineStr">
        <is>
          <t>Autonomy &amp; Discretion</t>
        </is>
      </c>
      <c r="E127" s="19" t="inlineStr">
        <is>
          <t>Accountable for a sub-function against outcome targets; wide latitude over structure and method.</t>
        </is>
      </c>
      <c r="G127" s="31">
        <f>IF($C127="","",$B127&amp;"|"&amp;$C127&amp;"|"&amp;$D127)</f>
        <v/>
      </c>
    </row>
    <row r="128" ht="26" customHeight="1">
      <c r="B128" s="7" t="inlineStr">
        <is>
          <t>M</t>
        </is>
      </c>
      <c r="C128" s="7" t="inlineStr">
        <is>
          <t>M3</t>
        </is>
      </c>
      <c r="D128" s="7" t="inlineStr">
        <is>
          <t>Leadership &amp; Talent</t>
        </is>
      </c>
      <c r="E128" s="19" t="inlineStr">
        <is>
          <t>Manages managers or senior specialists; builds succession and shapes team design.</t>
        </is>
      </c>
      <c r="G128" s="31">
        <f>IF($C128="","",$B128&amp;"|"&amp;$C128&amp;"|"&amp;$D128)</f>
        <v/>
      </c>
    </row>
    <row r="129" ht="26" customHeight="1">
      <c r="B129" s="7" t="inlineStr">
        <is>
          <t>M</t>
        </is>
      </c>
      <c r="C129" s="7" t="inlineStr">
        <is>
          <t>M3</t>
        </is>
      </c>
      <c r="D129" s="7" t="inlineStr">
        <is>
          <t>Impact &amp; Scope</t>
        </is>
      </c>
      <c r="E129" s="19" t="inlineStr">
        <is>
          <t>Owns a sub-function's cost base and service outcomes; material budget accountability.</t>
        </is>
      </c>
      <c r="G129" s="31">
        <f>IF($C129="","",$B129&amp;"|"&amp;$C129&amp;"|"&amp;$D129)</f>
        <v/>
      </c>
    </row>
    <row r="130" ht="26" customHeight="1">
      <c r="B130" s="7" t="inlineStr">
        <is>
          <t>M</t>
        </is>
      </c>
      <c r="C130" s="7" t="inlineStr">
        <is>
          <t>M3</t>
        </is>
      </c>
      <c r="D130" s="7" t="inlineStr">
        <is>
          <t>Communication &amp; Influence</t>
        </is>
      </c>
      <c r="E130" s="19" t="inlineStr">
        <is>
          <t>Influences senior stakeholders across the organisation; leads difficult conversations on trade-offs.</t>
        </is>
      </c>
      <c r="G130" s="31">
        <f>IF($C130="","",$B130&amp;"|"&amp;$C130&amp;"|"&amp;$D130)</f>
        <v/>
      </c>
    </row>
    <row r="131" ht="26" customHeight="1">
      <c r="B131" s="7" t="inlineStr">
        <is>
          <t>M</t>
        </is>
      </c>
      <c r="C131" s="7" t="inlineStr">
        <is>
          <t>M4</t>
        </is>
      </c>
      <c r="D131" s="7" t="inlineStr">
        <is>
          <t>Knowledge &amp; Experience</t>
        </is>
      </c>
      <c r="E131" s="19" t="inlineStr">
        <is>
          <t>Deep functional leadership plus commercial understanding of how the function creates value.</t>
        </is>
      </c>
      <c r="G131" s="31">
        <f>IF($C131="","",$B131&amp;"|"&amp;$C131&amp;"|"&amp;$D131)</f>
        <v/>
      </c>
    </row>
    <row r="132" ht="26" customHeight="1">
      <c r="B132" s="7" t="inlineStr">
        <is>
          <t>M</t>
        </is>
      </c>
      <c r="C132" s="7" t="inlineStr">
        <is>
          <t>M4</t>
        </is>
      </c>
      <c r="D132" s="7" t="inlineStr">
        <is>
          <t>Problem Complexity</t>
        </is>
      </c>
      <c r="E132" s="19" t="inlineStr">
        <is>
          <t>Ambiguous problems where strategy, capability, and cost interact; sets the frame for others.</t>
        </is>
      </c>
      <c r="G132" s="31">
        <f>IF($C132="","",$B132&amp;"|"&amp;$C132&amp;"|"&amp;$D132)</f>
        <v/>
      </c>
    </row>
    <row r="133" ht="26" customHeight="1">
      <c r="B133" s="7" t="inlineStr">
        <is>
          <t>M</t>
        </is>
      </c>
      <c r="C133" s="7" t="inlineStr">
        <is>
          <t>M4</t>
        </is>
      </c>
      <c r="D133" s="7" t="inlineStr">
        <is>
          <t>Autonomy &amp; Discretion</t>
        </is>
      </c>
      <c r="E133" s="19" t="inlineStr">
        <is>
          <t>Accountable for a function or major programme against multi-year objectives.</t>
        </is>
      </c>
      <c r="G133" s="31">
        <f>IF($C133="","",$B133&amp;"|"&amp;$C133&amp;"|"&amp;$D133)</f>
        <v/>
      </c>
    </row>
    <row r="134" ht="26" customHeight="1">
      <c r="B134" s="7" t="inlineStr">
        <is>
          <t>M</t>
        </is>
      </c>
      <c r="C134" s="7" t="inlineStr">
        <is>
          <t>M4</t>
        </is>
      </c>
      <c r="D134" s="7" t="inlineStr">
        <is>
          <t>Leadership &amp; Talent</t>
        </is>
      </c>
      <c r="E134" s="19" t="inlineStr">
        <is>
          <t>Leads a multi-layer organisation; accountable for its structure, capability, and leadership bench.</t>
        </is>
      </c>
      <c r="G134" s="31">
        <f>IF($C134="","",$B134&amp;"|"&amp;$C134&amp;"|"&amp;$D134)</f>
        <v/>
      </c>
    </row>
    <row r="135" ht="26" customHeight="1">
      <c r="B135" s="7" t="inlineStr">
        <is>
          <t>M</t>
        </is>
      </c>
      <c r="C135" s="7" t="inlineStr">
        <is>
          <t>M4</t>
        </is>
      </c>
      <c r="D135" s="7" t="inlineStr">
        <is>
          <t>Impact &amp; Scope</t>
        </is>
      </c>
      <c r="E135" s="19" t="inlineStr">
        <is>
          <t>Function-level accountability for cost, risk, and delivery; decisions visible to the executive.</t>
        </is>
      </c>
      <c r="G135" s="31">
        <f>IF($C135="","",$B135&amp;"|"&amp;$C135&amp;"|"&amp;$D135)</f>
        <v/>
      </c>
    </row>
    <row r="136" ht="26" customHeight="1">
      <c r="B136" s="7" t="inlineStr">
        <is>
          <t>M</t>
        </is>
      </c>
      <c r="C136" s="7" t="inlineStr">
        <is>
          <t>M4</t>
        </is>
      </c>
      <c r="D136" s="7" t="inlineStr">
        <is>
          <t>Communication &amp; Influence</t>
        </is>
      </c>
      <c r="E136" s="19" t="inlineStr">
        <is>
          <t>Operates credibly with executive leadership; builds coalitions across functional boundaries.</t>
        </is>
      </c>
      <c r="G136" s="31">
        <f>IF($C136="","",$B136&amp;"|"&amp;$C136&amp;"|"&amp;$D136)</f>
        <v/>
      </c>
    </row>
    <row r="137" ht="26" customHeight="1">
      <c r="B137" s="7" t="inlineStr">
        <is>
          <t>M</t>
        </is>
      </c>
      <c r="C137" s="7" t="inlineStr">
        <is>
          <t>M5</t>
        </is>
      </c>
      <c r="D137" s="7" t="inlineStr">
        <is>
          <t>Knowledge &amp; Experience</t>
        </is>
      </c>
      <c r="E137" s="19" t="inlineStr">
        <is>
          <t>Enterprise perspective across multiple functions plus a track record of leading at scale.</t>
        </is>
      </c>
      <c r="G137" s="31">
        <f>IF($C137="","",$B137&amp;"|"&amp;$C137&amp;"|"&amp;$D137)</f>
        <v/>
      </c>
    </row>
    <row r="138" ht="26" customHeight="1">
      <c r="B138" s="7" t="inlineStr">
        <is>
          <t>M</t>
        </is>
      </c>
      <c r="C138" s="7" t="inlineStr">
        <is>
          <t>M5</t>
        </is>
      </c>
      <c r="D138" s="7" t="inlineStr">
        <is>
          <t>Problem Complexity</t>
        </is>
      </c>
      <c r="E138" s="19" t="inlineStr">
        <is>
          <t>Strategic problems with incomplete information and significant irreversibility.</t>
        </is>
      </c>
      <c r="G138" s="31">
        <f>IF($C138="","",$B138&amp;"|"&amp;$C138&amp;"|"&amp;$D138)</f>
        <v/>
      </c>
    </row>
    <row r="139" ht="26" customHeight="1">
      <c r="B139" s="7" t="inlineStr">
        <is>
          <t>M</t>
        </is>
      </c>
      <c r="C139" s="7" t="inlineStr">
        <is>
          <t>M5</t>
        </is>
      </c>
      <c r="D139" s="7" t="inlineStr">
        <is>
          <t>Autonomy &amp; Discretion</t>
        </is>
      </c>
      <c r="E139" s="19" t="inlineStr">
        <is>
          <t>Sets direction for a major part of the organisation within board-approved strategy.</t>
        </is>
      </c>
      <c r="G139" s="31">
        <f>IF($C139="","",$B139&amp;"|"&amp;$C139&amp;"|"&amp;$D139)</f>
        <v/>
      </c>
    </row>
    <row r="140" ht="26" customHeight="1">
      <c r="B140" s="7" t="inlineStr">
        <is>
          <t>M</t>
        </is>
      </c>
      <c r="C140" s="7" t="inlineStr">
        <is>
          <t>M5</t>
        </is>
      </c>
      <c r="D140" s="7" t="inlineStr">
        <is>
          <t>Leadership &amp; Talent</t>
        </is>
      </c>
      <c r="E140" s="19" t="inlineStr">
        <is>
          <t>Leads senior leaders; accountable for the leadership capability of a large organisation.</t>
        </is>
      </c>
      <c r="G140" s="31">
        <f>IF($C140="","",$B140&amp;"|"&amp;$C140&amp;"|"&amp;$D140)</f>
        <v/>
      </c>
    </row>
    <row r="141" ht="26" customHeight="1">
      <c r="B141" s="7" t="inlineStr">
        <is>
          <t>M</t>
        </is>
      </c>
      <c r="C141" s="7" t="inlineStr">
        <is>
          <t>M5</t>
        </is>
      </c>
      <c r="D141" s="7" t="inlineStr">
        <is>
          <t>Impact &amp; Scope</t>
        </is>
      </c>
      <c r="E141" s="19" t="inlineStr">
        <is>
          <t>Business-unit accountability for financial and operational outcomes.</t>
        </is>
      </c>
      <c r="G141" s="31">
        <f>IF($C141="","",$B141&amp;"|"&amp;$C141&amp;"|"&amp;$D141)</f>
        <v/>
      </c>
    </row>
    <row r="142" ht="26" customHeight="1">
      <c r="B142" s="7" t="inlineStr">
        <is>
          <t>M</t>
        </is>
      </c>
      <c r="C142" s="7" t="inlineStr">
        <is>
          <t>M5</t>
        </is>
      </c>
      <c r="D142" s="7" t="inlineStr">
        <is>
          <t>Communication &amp; Influence</t>
        </is>
      </c>
      <c r="E142" s="19" t="inlineStr">
        <is>
          <t>Represents the business unit to the executive, the board, and significant external parties.</t>
        </is>
      </c>
      <c r="G142" s="31">
        <f>IF($C142="","",$B142&amp;"|"&amp;$C142&amp;"|"&amp;$D142)</f>
        <v/>
      </c>
    </row>
    <row r="143" ht="26" customHeight="1">
      <c r="B143" s="7" t="inlineStr">
        <is>
          <t>M</t>
        </is>
      </c>
      <c r="C143" s="7" t="inlineStr">
        <is>
          <t>M6</t>
        </is>
      </c>
      <c r="D143" s="7" t="inlineStr">
        <is>
          <t>Knowledge &amp; Experience</t>
        </is>
      </c>
      <c r="E143" s="19" t="inlineStr">
        <is>
          <t>Broad enterprise leadership experience across more than one function or business.</t>
        </is>
      </c>
      <c r="G143" s="31">
        <f>IF($C143="","",$B143&amp;"|"&amp;$C143&amp;"|"&amp;$D143)</f>
        <v/>
      </c>
    </row>
    <row r="144" ht="26" customHeight="1">
      <c r="B144" s="7" t="inlineStr">
        <is>
          <t>M</t>
        </is>
      </c>
      <c r="C144" s="7" t="inlineStr">
        <is>
          <t>M6</t>
        </is>
      </c>
      <c r="D144" s="7" t="inlineStr">
        <is>
          <t>Problem Complexity</t>
        </is>
      </c>
      <c r="E144" s="19" t="inlineStr">
        <is>
          <t>Defines the strategic agenda for a major business; problems are chosen, not received.</t>
        </is>
      </c>
      <c r="G144" s="31">
        <f>IF($C144="","",$B144&amp;"|"&amp;$C144&amp;"|"&amp;$D144)</f>
        <v/>
      </c>
    </row>
    <row r="145" ht="26" customHeight="1">
      <c r="B145" s="7" t="inlineStr">
        <is>
          <t>M</t>
        </is>
      </c>
      <c r="C145" s="7" t="inlineStr">
        <is>
          <t>M6</t>
        </is>
      </c>
      <c r="D145" s="7" t="inlineStr">
        <is>
          <t>Autonomy &amp; Discretion</t>
        </is>
      </c>
      <c r="E145" s="19" t="inlineStr">
        <is>
          <t>Accountable to executive leadership for the performance and direction of a major business.</t>
        </is>
      </c>
      <c r="G145" s="31">
        <f>IF($C145="","",$B145&amp;"|"&amp;$C145&amp;"|"&amp;$D145)</f>
        <v/>
      </c>
    </row>
    <row r="146" ht="26" customHeight="1">
      <c r="B146" s="7" t="inlineStr">
        <is>
          <t>M</t>
        </is>
      </c>
      <c r="C146" s="7" t="inlineStr">
        <is>
          <t>M6</t>
        </is>
      </c>
      <c r="D146" s="7" t="inlineStr">
        <is>
          <t>Leadership &amp; Talent</t>
        </is>
      </c>
      <c r="E146" s="19" t="inlineStr">
        <is>
          <t>Builds and holds the senior leadership team; accountable for enterprise talent depth.</t>
        </is>
      </c>
      <c r="G146" s="31">
        <f>IF($C146="","",$B146&amp;"|"&amp;$C146&amp;"|"&amp;$D146)</f>
        <v/>
      </c>
    </row>
    <row r="147" ht="26" customHeight="1">
      <c r="B147" s="7" t="inlineStr">
        <is>
          <t>M</t>
        </is>
      </c>
      <c r="C147" s="7" t="inlineStr">
        <is>
          <t>M6</t>
        </is>
      </c>
      <c r="D147" s="7" t="inlineStr">
        <is>
          <t>Impact &amp; Scope</t>
        </is>
      </c>
      <c r="E147" s="19" t="inlineStr">
        <is>
          <t>Major business-unit P&amp;L or equivalent enterprise accountability.</t>
        </is>
      </c>
      <c r="G147" s="31">
        <f>IF($C147="","",$B147&amp;"|"&amp;$C147&amp;"|"&amp;$D147)</f>
        <v/>
      </c>
    </row>
    <row r="148" ht="26" customHeight="1">
      <c r="B148" s="7" t="inlineStr">
        <is>
          <t>M</t>
        </is>
      </c>
      <c r="C148" s="7" t="inlineStr">
        <is>
          <t>M6</t>
        </is>
      </c>
      <c r="D148" s="7" t="inlineStr">
        <is>
          <t>Communication &amp; Influence</t>
        </is>
      </c>
      <c r="E148" s="19" t="inlineStr">
        <is>
          <t>Authoritative internally and externally; shapes stakeholder confidence in the organisation.</t>
        </is>
      </c>
      <c r="G148" s="31">
        <f>IF($C148="","",$B148&amp;"|"&amp;$C148&amp;"|"&amp;$D148)</f>
        <v/>
      </c>
    </row>
    <row r="149" ht="26" customHeight="1">
      <c r="B149" s="7" t="inlineStr">
        <is>
          <t>E</t>
        </is>
      </c>
      <c r="C149" s="7" t="inlineStr">
        <is>
          <t>E1</t>
        </is>
      </c>
      <c r="D149" s="7" t="inlineStr">
        <is>
          <t>Knowledge &amp; Experience</t>
        </is>
      </c>
      <c r="E149" s="19" t="inlineStr">
        <is>
          <t>Executive breadth across functions with deep expertise in at least one; enterprise commercial judgement.</t>
        </is>
      </c>
      <c r="G149" s="31">
        <f>IF($C149="","",$B149&amp;"|"&amp;$C149&amp;"|"&amp;$D149)</f>
        <v/>
      </c>
    </row>
    <row r="150" ht="26" customHeight="1">
      <c r="B150" s="7" t="inlineStr">
        <is>
          <t>E</t>
        </is>
      </c>
      <c r="C150" s="7" t="inlineStr">
        <is>
          <t>E1</t>
        </is>
      </c>
      <c r="D150" s="7" t="inlineStr">
        <is>
          <t>Problem Complexity</t>
        </is>
      </c>
      <c r="E150" s="19" t="inlineStr">
        <is>
          <t>Enterprise problems where the trade-offs are between strategy, risk, and organisational capacity.</t>
        </is>
      </c>
      <c r="G150" s="31">
        <f>IF($C150="","",$B150&amp;"|"&amp;$C150&amp;"|"&amp;$D150)</f>
        <v/>
      </c>
    </row>
    <row r="151" ht="26" customHeight="1">
      <c r="B151" s="7" t="inlineStr">
        <is>
          <t>E</t>
        </is>
      </c>
      <c r="C151" s="7" t="inlineStr">
        <is>
          <t>E1</t>
        </is>
      </c>
      <c r="D151" s="7" t="inlineStr">
        <is>
          <t>Autonomy &amp; Discretion</t>
        </is>
      </c>
      <c r="E151" s="19" t="inlineStr">
        <is>
          <t>Accountable to the chief executive or board for a major enterprise domain.</t>
        </is>
      </c>
      <c r="G151" s="31">
        <f>IF($C151="","",$B151&amp;"|"&amp;$C151&amp;"|"&amp;$D151)</f>
        <v/>
      </c>
    </row>
    <row r="152" ht="26" customHeight="1">
      <c r="B152" s="7" t="inlineStr">
        <is>
          <t>E</t>
        </is>
      </c>
      <c r="C152" s="7" t="inlineStr">
        <is>
          <t>E1</t>
        </is>
      </c>
      <c r="D152" s="7" t="inlineStr">
        <is>
          <t>Leadership &amp; Talent</t>
        </is>
      </c>
      <c r="E152" s="19" t="inlineStr">
        <is>
          <t>Member of the executive team; accountable for enterprise leadership capability and culture.</t>
        </is>
      </c>
      <c r="G152" s="31">
        <f>IF($C152="","",$B152&amp;"|"&amp;$C152&amp;"|"&amp;$D152)</f>
        <v/>
      </c>
    </row>
    <row r="153" ht="26" customHeight="1">
      <c r="B153" s="7" t="inlineStr">
        <is>
          <t>E</t>
        </is>
      </c>
      <c r="C153" s="7" t="inlineStr">
        <is>
          <t>E1</t>
        </is>
      </c>
      <c r="D153" s="7" t="inlineStr">
        <is>
          <t>Impact &amp; Scope</t>
        </is>
      </c>
      <c r="E153" s="19" t="inlineStr">
        <is>
          <t>Enterprise-wide financial, operational, and reputational accountability for a major domain.</t>
        </is>
      </c>
      <c r="G153" s="31">
        <f>IF($C153="","",$B153&amp;"|"&amp;$C153&amp;"|"&amp;$D153)</f>
        <v/>
      </c>
    </row>
    <row r="154" ht="26" customHeight="1">
      <c r="B154" s="7" t="inlineStr">
        <is>
          <t>E</t>
        </is>
      </c>
      <c r="C154" s="7" t="inlineStr">
        <is>
          <t>E1</t>
        </is>
      </c>
      <c r="D154" s="7" t="inlineStr">
        <is>
          <t>Communication &amp; Influence</t>
        </is>
      </c>
      <c r="E154" s="19" t="inlineStr">
        <is>
          <t>Board-level communication; represents the organisation to regulators, investors, and the market.</t>
        </is>
      </c>
      <c r="G154" s="31">
        <f>IF($C154="","",$B154&amp;"|"&amp;$C154&amp;"|"&amp;$D154)</f>
        <v/>
      </c>
    </row>
    <row r="155" ht="26" customHeight="1">
      <c r="B155" s="7" t="inlineStr">
        <is>
          <t>E</t>
        </is>
      </c>
      <c r="C155" s="7" t="inlineStr">
        <is>
          <t>E2</t>
        </is>
      </c>
      <c r="D155" s="7" t="inlineStr">
        <is>
          <t>Knowledge &amp; Experience</t>
        </is>
      </c>
      <c r="E155" s="19" t="inlineStr">
        <is>
          <t>Proven enterprise leadership across several domains; recognised judgement under material uncertainty.</t>
        </is>
      </c>
      <c r="G155" s="31">
        <f>IF($C155="","",$B155&amp;"|"&amp;$C155&amp;"|"&amp;$D155)</f>
        <v/>
      </c>
    </row>
    <row r="156" ht="26" customHeight="1">
      <c r="B156" s="7" t="inlineStr">
        <is>
          <t>E</t>
        </is>
      </c>
      <c r="C156" s="7" t="inlineStr">
        <is>
          <t>E2</t>
        </is>
      </c>
      <c r="D156" s="7" t="inlineStr">
        <is>
          <t>Problem Complexity</t>
        </is>
      </c>
      <c r="E156" s="19" t="inlineStr">
        <is>
          <t>The hardest enterprise trade-offs, including those where no option is clearly right.</t>
        </is>
      </c>
      <c r="G156" s="31">
        <f>IF($C156="","",$B156&amp;"|"&amp;$C156&amp;"|"&amp;$D156)</f>
        <v/>
      </c>
    </row>
    <row r="157" ht="26" customHeight="1">
      <c r="B157" s="7" t="inlineStr">
        <is>
          <t>E</t>
        </is>
      </c>
      <c r="C157" s="7" t="inlineStr">
        <is>
          <t>E2</t>
        </is>
      </c>
      <c r="D157" s="7" t="inlineStr">
        <is>
          <t>Autonomy &amp; Discretion</t>
        </is>
      </c>
      <c r="E157" s="19" t="inlineStr">
        <is>
          <t>Sets enterprise direction within board mandate; accountable for the whole of a major domain group.</t>
        </is>
      </c>
      <c r="G157" s="31">
        <f>IF($C157="","",$B157&amp;"|"&amp;$C157&amp;"|"&amp;$D157)</f>
        <v/>
      </c>
    </row>
    <row r="158" ht="26" customHeight="1">
      <c r="B158" s="7" t="inlineStr">
        <is>
          <t>E</t>
        </is>
      </c>
      <c r="C158" s="7" t="inlineStr">
        <is>
          <t>E2</t>
        </is>
      </c>
      <c r="D158" s="7" t="inlineStr">
        <is>
          <t>Leadership &amp; Talent</t>
        </is>
      </c>
      <c r="E158" s="19" t="inlineStr">
        <is>
          <t>Shapes the executive team; accountable for succession at the most senior levels.</t>
        </is>
      </c>
      <c r="G158" s="31">
        <f>IF($C158="","",$B158&amp;"|"&amp;$C158&amp;"|"&amp;$D158)</f>
        <v/>
      </c>
    </row>
    <row r="159" ht="26" customHeight="1">
      <c r="B159" s="7" t="inlineStr">
        <is>
          <t>E</t>
        </is>
      </c>
      <c r="C159" s="7" t="inlineStr">
        <is>
          <t>E2</t>
        </is>
      </c>
      <c r="D159" s="7" t="inlineStr">
        <is>
          <t>Impact &amp; Scope</t>
        </is>
      </c>
      <c r="E159" s="19" t="inlineStr">
        <is>
          <t>Accountability spanning the majority of the enterprise's cost base or revenue.</t>
        </is>
      </c>
      <c r="G159" s="31">
        <f>IF($C159="","",$B159&amp;"|"&amp;$C159&amp;"|"&amp;$D159)</f>
        <v/>
      </c>
    </row>
    <row r="160" ht="26" customHeight="1">
      <c r="B160" s="7" t="inlineStr">
        <is>
          <t>E</t>
        </is>
      </c>
      <c r="C160" s="7" t="inlineStr">
        <is>
          <t>E2</t>
        </is>
      </c>
      <c r="D160" s="7" t="inlineStr">
        <is>
          <t>Communication &amp; Influence</t>
        </is>
      </c>
      <c r="E160" s="19" t="inlineStr">
        <is>
          <t>Principal voice to the board and the market on the organisation's direction.</t>
        </is>
      </c>
      <c r="G160" s="31">
        <f>IF($C160="","",$B160&amp;"|"&amp;$C160&amp;"|"&amp;$D160)</f>
        <v/>
      </c>
    </row>
    <row r="161" ht="26" customHeight="1">
      <c r="B161" s="7" t="inlineStr">
        <is>
          <t>E</t>
        </is>
      </c>
      <c r="C161" s="7" t="inlineStr">
        <is>
          <t>E3</t>
        </is>
      </c>
      <c r="D161" s="7" t="inlineStr">
        <is>
          <t>Knowledge &amp; Experience</t>
        </is>
      </c>
      <c r="E161" s="19" t="inlineStr">
        <is>
          <t>Full enterprise leadership; accountable for the organisation as a whole.</t>
        </is>
      </c>
      <c r="G161" s="31">
        <f>IF($C161="","",$B161&amp;"|"&amp;$C161&amp;"|"&amp;$D161)</f>
        <v/>
      </c>
    </row>
    <row r="162" ht="26" customHeight="1">
      <c r="B162" s="7" t="inlineStr">
        <is>
          <t>E</t>
        </is>
      </c>
      <c r="C162" s="7" t="inlineStr">
        <is>
          <t>E3</t>
        </is>
      </c>
      <c r="D162" s="7" t="inlineStr">
        <is>
          <t>Problem Complexity</t>
        </is>
      </c>
      <c r="E162" s="19" t="inlineStr">
        <is>
          <t>Defines what the organisation is for and where it goes next; irreversible strategic choices.</t>
        </is>
      </c>
      <c r="G162" s="31">
        <f>IF($C162="","",$B162&amp;"|"&amp;$C162&amp;"|"&amp;$D162)</f>
        <v/>
      </c>
    </row>
    <row r="163" ht="26" customHeight="1">
      <c r="B163" s="7" t="inlineStr">
        <is>
          <t>E</t>
        </is>
      </c>
      <c r="C163" s="7" t="inlineStr">
        <is>
          <t>E3</t>
        </is>
      </c>
      <c r="D163" s="7" t="inlineStr">
        <is>
          <t>Autonomy &amp; Discretion</t>
        </is>
      </c>
      <c r="E163" s="19" t="inlineStr">
        <is>
          <t>Accountable to the board and shareholders for total enterprise performance.</t>
        </is>
      </c>
      <c r="G163" s="31">
        <f>IF($C163="","",$B163&amp;"|"&amp;$C163&amp;"|"&amp;$D163)</f>
        <v/>
      </c>
    </row>
    <row r="164" ht="26" customHeight="1">
      <c r="B164" s="7" t="inlineStr">
        <is>
          <t>E</t>
        </is>
      </c>
      <c r="C164" s="7" t="inlineStr">
        <is>
          <t>E3</t>
        </is>
      </c>
      <c r="D164" s="7" t="inlineStr">
        <is>
          <t>Leadership &amp; Talent</t>
        </is>
      </c>
      <c r="E164" s="19" t="inlineStr">
        <is>
          <t>Accountable for the executive team, the culture, and the long-term leadership of the organisation.</t>
        </is>
      </c>
      <c r="G164" s="31">
        <f>IF($C164="","",$B164&amp;"|"&amp;$C164&amp;"|"&amp;$D164)</f>
        <v/>
      </c>
    </row>
    <row r="165" ht="26" customHeight="1">
      <c r="B165" s="7" t="inlineStr">
        <is>
          <t>E</t>
        </is>
      </c>
      <c r="C165" s="7" t="inlineStr">
        <is>
          <t>E3</t>
        </is>
      </c>
      <c r="D165" s="7" t="inlineStr">
        <is>
          <t>Impact &amp; Scope</t>
        </is>
      </c>
      <c r="E165" s="19" t="inlineStr">
        <is>
          <t>Total enterprise accountability for financial, strategic, and reputational outcomes.</t>
        </is>
      </c>
      <c r="G165" s="31">
        <f>IF($C165="","",$B165&amp;"|"&amp;$C165&amp;"|"&amp;$D165)</f>
        <v/>
      </c>
    </row>
    <row r="166" ht="26" customHeight="1">
      <c r="B166" s="7" t="inlineStr">
        <is>
          <t>E</t>
        </is>
      </c>
      <c r="C166" s="7" t="inlineStr">
        <is>
          <t>E3</t>
        </is>
      </c>
      <c r="D166" s="7" t="inlineStr">
        <is>
          <t>Communication &amp; Influence</t>
        </is>
      </c>
      <c r="E166" s="19" t="inlineStr">
        <is>
          <t>The organisation's principal representative to all external and internal constituencies.</t>
        </is>
      </c>
      <c r="G166" s="31">
        <f>IF($C166="","",$B166&amp;"|"&amp;$C166&amp;"|"&amp;$D166)</f>
        <v/>
      </c>
    </row>
    <row r="167" ht="26" customHeight="1">
      <c r="B167" s="7" t="n"/>
      <c r="C167" s="7" t="n"/>
      <c r="D167" s="7" t="n"/>
      <c r="E167" s="19" t="n"/>
      <c r="G167" s="31">
        <f>IF($C167="","",$B167&amp;"|"&amp;$C167&amp;"|"&amp;$D167)</f>
        <v/>
      </c>
    </row>
    <row r="168" ht="26" customHeight="1">
      <c r="B168" s="7" t="n"/>
      <c r="C168" s="7" t="n"/>
      <c r="D168" s="7" t="n"/>
      <c r="E168" s="19" t="n"/>
      <c r="G168" s="31">
        <f>IF($C168="","",$B168&amp;"|"&amp;$C168&amp;"|"&amp;$D168)</f>
        <v/>
      </c>
    </row>
    <row r="169" ht="26" customHeight="1">
      <c r="B169" s="7" t="n"/>
      <c r="C169" s="7" t="n"/>
      <c r="D169" s="7" t="n"/>
      <c r="E169" s="19" t="n"/>
      <c r="G169" s="31">
        <f>IF($C169="","",$B169&amp;"|"&amp;$C169&amp;"|"&amp;$D169)</f>
        <v/>
      </c>
    </row>
    <row r="170" ht="26" customHeight="1">
      <c r="B170" s="7" t="n"/>
      <c r="C170" s="7" t="n"/>
      <c r="D170" s="7" t="n"/>
      <c r="E170" s="19" t="n"/>
      <c r="G170" s="31">
        <f>IF($C170="","",$B170&amp;"|"&amp;$C170&amp;"|"&amp;$D170)</f>
        <v/>
      </c>
    </row>
    <row r="171" ht="26" customHeight="1">
      <c r="B171" s="7" t="n"/>
      <c r="C171" s="7" t="n"/>
      <c r="D171" s="7" t="n"/>
      <c r="E171" s="19" t="n"/>
      <c r="G171" s="31">
        <f>IF($C171="","",$B171&amp;"|"&amp;$C171&amp;"|"&amp;$D171)</f>
        <v/>
      </c>
    </row>
    <row r="172" ht="26" customHeight="1">
      <c r="B172" s="7" t="n"/>
      <c r="C172" s="7" t="n"/>
      <c r="D172" s="7" t="n"/>
      <c r="E172" s="19" t="n"/>
      <c r="G172" s="31">
        <f>IF($C172="","",$B172&amp;"|"&amp;$C172&amp;"|"&amp;$D172)</f>
        <v/>
      </c>
    </row>
    <row r="173" ht="26" customHeight="1">
      <c r="B173" s="7" t="n"/>
      <c r="C173" s="7" t="n"/>
      <c r="D173" s="7" t="n"/>
      <c r="E173" s="19" t="n"/>
      <c r="G173" s="31">
        <f>IF($C173="","",$B173&amp;"|"&amp;$C173&amp;"|"&amp;$D173)</f>
        <v/>
      </c>
    </row>
    <row r="174" ht="26" customHeight="1">
      <c r="B174" s="7" t="n"/>
      <c r="C174" s="7" t="n"/>
      <c r="D174" s="7" t="n"/>
      <c r="E174" s="19" t="n"/>
      <c r="G174" s="31">
        <f>IF($C174="","",$B174&amp;"|"&amp;$C174&amp;"|"&amp;$D174)</f>
        <v/>
      </c>
    </row>
    <row r="175" ht="26" customHeight="1">
      <c r="B175" s="7" t="n"/>
      <c r="C175" s="7" t="n"/>
      <c r="D175" s="7" t="n"/>
      <c r="E175" s="19" t="n"/>
      <c r="G175" s="31">
        <f>IF($C175="","",$B175&amp;"|"&amp;$C175&amp;"|"&amp;$D175)</f>
        <v/>
      </c>
    </row>
    <row r="176" ht="26" customHeight="1">
      <c r="B176" s="7" t="n"/>
      <c r="C176" s="7" t="n"/>
      <c r="D176" s="7" t="n"/>
      <c r="E176" s="19" t="n"/>
      <c r="G176" s="31">
        <f>IF($C176="","",$B176&amp;"|"&amp;$C176&amp;"|"&amp;$D176)</f>
        <v/>
      </c>
    </row>
    <row r="177" ht="26" customHeight="1">
      <c r="B177" s="7" t="n"/>
      <c r="C177" s="7" t="n"/>
      <c r="D177" s="7" t="n"/>
      <c r="E177" s="19" t="n"/>
      <c r="G177" s="31">
        <f>IF($C177="","",$B177&amp;"|"&amp;$C177&amp;"|"&amp;$D177)</f>
        <v/>
      </c>
    </row>
    <row r="178" ht="26" customHeight="1">
      <c r="B178" s="7" t="n"/>
      <c r="C178" s="7" t="n"/>
      <c r="D178" s="7" t="n"/>
      <c r="E178" s="19" t="n"/>
      <c r="G178" s="31">
        <f>IF($C178="","",$B178&amp;"|"&amp;$C178&amp;"|"&amp;$D178)</f>
        <v/>
      </c>
    </row>
    <row r="179" ht="26" customHeight="1">
      <c r="B179" s="7" t="n"/>
      <c r="C179" s="7" t="n"/>
      <c r="D179" s="7" t="n"/>
      <c r="E179" s="19" t="n"/>
      <c r="G179" s="31">
        <f>IF($C179="","",$B179&amp;"|"&amp;$C179&amp;"|"&amp;$D179)</f>
        <v/>
      </c>
    </row>
    <row r="180" ht="26" customHeight="1">
      <c r="B180" s="7" t="n"/>
      <c r="C180" s="7" t="n"/>
      <c r="D180" s="7" t="n"/>
      <c r="E180" s="19" t="n"/>
      <c r="G180" s="31">
        <f>IF($C180="","",$B180&amp;"|"&amp;$C180&amp;"|"&amp;$D180)</f>
        <v/>
      </c>
    </row>
    <row r="181" ht="26" customHeight="1">
      <c r="B181" s="7" t="n"/>
      <c r="C181" s="7" t="n"/>
      <c r="D181" s="7" t="n"/>
      <c r="E181" s="19" t="n"/>
      <c r="G181" s="31">
        <f>IF($C181="","",$B181&amp;"|"&amp;$C181&amp;"|"&amp;$D181)</f>
        <v/>
      </c>
    </row>
    <row r="182" ht="26" customHeight="1">
      <c r="B182" s="7" t="n"/>
      <c r="C182" s="7" t="n"/>
      <c r="D182" s="7" t="n"/>
      <c r="E182" s="19" t="n"/>
      <c r="G182" s="31">
        <f>IF($C182="","",$B182&amp;"|"&amp;$C182&amp;"|"&amp;$D182)</f>
        <v/>
      </c>
    </row>
    <row r="183" ht="26" customHeight="1">
      <c r="B183" s="7" t="n"/>
      <c r="C183" s="7" t="n"/>
      <c r="D183" s="7" t="n"/>
      <c r="E183" s="19" t="n"/>
      <c r="G183" s="31">
        <f>IF($C183="","",$B183&amp;"|"&amp;$C183&amp;"|"&amp;$D183)</f>
        <v/>
      </c>
    </row>
    <row r="184" ht="26" customHeight="1">
      <c r="B184" s="7" t="n"/>
      <c r="C184" s="7" t="n"/>
      <c r="D184" s="7" t="n"/>
      <c r="E184" s="19" t="n"/>
      <c r="G184" s="31">
        <f>IF($C184="","",$B184&amp;"|"&amp;$C184&amp;"|"&amp;$D184)</f>
        <v/>
      </c>
    </row>
    <row r="185" ht="26" customHeight="1">
      <c r="B185" s="7" t="n"/>
      <c r="C185" s="7" t="n"/>
      <c r="D185" s="7" t="n"/>
      <c r="E185" s="19" t="n"/>
      <c r="G185" s="31">
        <f>IF($C185="","",$B185&amp;"|"&amp;$C185&amp;"|"&amp;$D185)</f>
        <v/>
      </c>
    </row>
    <row r="186" ht="26" customHeight="1">
      <c r="B186" s="7" t="n"/>
      <c r="C186" s="7" t="n"/>
      <c r="D186" s="7" t="n"/>
      <c r="E186" s="19" t="n"/>
      <c r="G186" s="31">
        <f>IF($C186="","",$B186&amp;"|"&amp;$C186&amp;"|"&amp;$D186)</f>
        <v/>
      </c>
    </row>
    <row r="187" ht="26" customHeight="1">
      <c r="B187" s="7" t="n"/>
      <c r="C187" s="7" t="n"/>
      <c r="D187" s="7" t="n"/>
      <c r="E187" s="19" t="n"/>
      <c r="G187" s="31">
        <f>IF($C187="","",$B187&amp;"|"&amp;$C187&amp;"|"&amp;$D187)</f>
        <v/>
      </c>
    </row>
    <row r="188" ht="26" customHeight="1">
      <c r="B188" s="7" t="n"/>
      <c r="C188" s="7" t="n"/>
      <c r="D188" s="7" t="n"/>
      <c r="E188" s="19" t="n"/>
      <c r="G188" s="31">
        <f>IF($C188="","",$B188&amp;"|"&amp;$C188&amp;"|"&amp;$D188)</f>
        <v/>
      </c>
    </row>
    <row r="189" ht="26" customHeight="1">
      <c r="B189" s="7" t="n"/>
      <c r="C189" s="7" t="n"/>
      <c r="D189" s="7" t="n"/>
      <c r="E189" s="19" t="n"/>
      <c r="G189" s="31">
        <f>IF($C189="","",$B189&amp;"|"&amp;$C189&amp;"|"&amp;$D189)</f>
        <v/>
      </c>
    </row>
    <row r="190" ht="26" customHeight="1">
      <c r="B190" s="7" t="n"/>
      <c r="C190" s="7" t="n"/>
      <c r="D190" s="7" t="n"/>
      <c r="E190" s="19" t="n"/>
      <c r="G190" s="31">
        <f>IF($C190="","",$B190&amp;"|"&amp;$C190&amp;"|"&amp;$D190)</f>
        <v/>
      </c>
    </row>
    <row r="191" ht="26" customHeight="1">
      <c r="B191" s="7" t="n"/>
      <c r="C191" s="7" t="n"/>
      <c r="D191" s="7" t="n"/>
      <c r="E191" s="19" t="n"/>
      <c r="G191" s="31">
        <f>IF($C191="","",$B191&amp;"|"&amp;$C191&amp;"|"&amp;$D191)</f>
        <v/>
      </c>
    </row>
    <row r="192" ht="26" customHeight="1">
      <c r="B192" s="7" t="n"/>
      <c r="C192" s="7" t="n"/>
      <c r="D192" s="7" t="n"/>
      <c r="E192" s="19" t="n"/>
      <c r="G192" s="31">
        <f>IF($C192="","",$B192&amp;"|"&amp;$C192&amp;"|"&amp;$D192)</f>
        <v/>
      </c>
    </row>
    <row r="193" ht="26" customHeight="1">
      <c r="B193" s="7" t="n"/>
      <c r="C193" s="7" t="n"/>
      <c r="D193" s="7" t="n"/>
      <c r="E193" s="19" t="n"/>
      <c r="G193" s="31">
        <f>IF($C193="","",$B193&amp;"|"&amp;$C193&amp;"|"&amp;$D193)</f>
        <v/>
      </c>
    </row>
    <row r="194" ht="26" customHeight="1">
      <c r="B194" s="7" t="n"/>
      <c r="C194" s="7" t="n"/>
      <c r="D194" s="7" t="n"/>
      <c r="E194" s="19" t="n"/>
      <c r="G194" s="31">
        <f>IF($C194="","",$B194&amp;"|"&amp;$C194&amp;"|"&amp;$D194)</f>
        <v/>
      </c>
    </row>
    <row r="195" ht="26" customHeight="1">
      <c r="B195" s="7" t="n"/>
      <c r="C195" s="7" t="n"/>
      <c r="D195" s="7" t="n"/>
      <c r="E195" s="19" t="n"/>
      <c r="G195" s="31">
        <f>IF($C195="","",$B195&amp;"|"&amp;$C195&amp;"|"&amp;$D195)</f>
        <v/>
      </c>
    </row>
    <row r="196" ht="26" customHeight="1">
      <c r="B196" s="7" t="n"/>
      <c r="C196" s="7" t="n"/>
      <c r="D196" s="7" t="n"/>
      <c r="E196" s="19" t="n"/>
      <c r="G196" s="31">
        <f>IF($C196="","",$B196&amp;"|"&amp;$C196&amp;"|"&amp;$D196)</f>
        <v/>
      </c>
    </row>
    <row r="197" ht="26" customHeight="1">
      <c r="B197" s="7" t="n"/>
      <c r="C197" s="7" t="n"/>
      <c r="D197" s="7" t="n"/>
      <c r="E197" s="19" t="n"/>
      <c r="G197" s="31">
        <f>IF($C197="","",$B197&amp;"|"&amp;$C197&amp;"|"&amp;$D197)</f>
        <v/>
      </c>
    </row>
    <row r="198" ht="26" customHeight="1">
      <c r="B198" s="7" t="n"/>
      <c r="C198" s="7" t="n"/>
      <c r="D198" s="7" t="n"/>
      <c r="E198" s="19" t="n"/>
      <c r="G198" s="31">
        <f>IF($C198="","",$B198&amp;"|"&amp;$C198&amp;"|"&amp;$D198)</f>
        <v/>
      </c>
    </row>
    <row r="199" ht="26" customHeight="1">
      <c r="B199" s="7" t="n"/>
      <c r="C199" s="7" t="n"/>
      <c r="D199" s="7" t="n"/>
      <c r="E199" s="19" t="n"/>
      <c r="G199" s="31">
        <f>IF($C199="","",$B199&amp;"|"&amp;$C199&amp;"|"&amp;$D199)</f>
        <v/>
      </c>
    </row>
    <row r="200" ht="26" customHeight="1">
      <c r="B200" s="7" t="n"/>
      <c r="C200" s="7" t="n"/>
      <c r="D200" s="7" t="n"/>
      <c r="E200" s="19" t="n"/>
      <c r="G200" s="31">
        <f>IF($C200="","",$B200&amp;"|"&amp;$C200&amp;"|"&amp;$D200)</f>
        <v/>
      </c>
    </row>
    <row r="201" ht="26" customHeight="1">
      <c r="B201" s="7" t="n"/>
      <c r="C201" s="7" t="n"/>
      <c r="D201" s="7" t="n"/>
      <c r="E201" s="19" t="n"/>
      <c r="G201" s="31">
        <f>IF($C201="","",$B201&amp;"|"&amp;$C201&amp;"|"&amp;$D201)</f>
        <v/>
      </c>
    </row>
    <row r="202" ht="26" customHeight="1">
      <c r="B202" s="7" t="n"/>
      <c r="C202" s="7" t="n"/>
      <c r="D202" s="7" t="n"/>
      <c r="E202" s="19" t="n"/>
      <c r="G202" s="31">
        <f>IF($C202="","",$B202&amp;"|"&amp;$C202&amp;"|"&amp;$D202)</f>
        <v/>
      </c>
    </row>
    <row r="203" ht="26" customHeight="1">
      <c r="B203" s="7" t="n"/>
      <c r="C203" s="7" t="n"/>
      <c r="D203" s="7" t="n"/>
      <c r="E203" s="19" t="n"/>
      <c r="G203" s="31">
        <f>IF($C203="","",$B203&amp;"|"&amp;$C203&amp;"|"&amp;$D203)</f>
        <v/>
      </c>
    </row>
    <row r="204" ht="26" customHeight="1">
      <c r="B204" s="7" t="n"/>
      <c r="C204" s="7" t="n"/>
      <c r="D204" s="7" t="n"/>
      <c r="E204" s="19" t="n"/>
      <c r="G204" s="31">
        <f>IF($C204="","",$B204&amp;"|"&amp;$C204&amp;"|"&amp;$D204)</f>
        <v/>
      </c>
    </row>
    <row r="205" ht="26" customHeight="1">
      <c r="B205" s="7" t="n"/>
      <c r="C205" s="7" t="n"/>
      <c r="D205" s="7" t="n"/>
      <c r="E205" s="19" t="n"/>
      <c r="G205" s="31">
        <f>IF($C205="","",$B205&amp;"|"&amp;$C205&amp;"|"&amp;$D205)</f>
        <v/>
      </c>
    </row>
    <row r="206" ht="26" customHeight="1">
      <c r="B206" s="7" t="n"/>
      <c r="C206" s="7" t="n"/>
      <c r="D206" s="7" t="n"/>
      <c r="E206" s="19" t="n"/>
      <c r="G206" s="31">
        <f>IF($C206="","",$B206&amp;"|"&amp;$C206&amp;"|"&amp;$D206)</f>
        <v/>
      </c>
    </row>
    <row r="207" ht="26" customHeight="1">
      <c r="B207" s="7" t="n"/>
      <c r="C207" s="7" t="n"/>
      <c r="D207" s="7" t="n"/>
      <c r="E207" s="19" t="n"/>
      <c r="G207" s="31">
        <f>IF($C207="","",$B207&amp;"|"&amp;$C207&amp;"|"&amp;$D207)</f>
        <v/>
      </c>
    </row>
    <row r="208" ht="26" customHeight="1">
      <c r="B208" s="7" t="n"/>
      <c r="C208" s="7" t="n"/>
      <c r="D208" s="7" t="n"/>
      <c r="E208" s="19" t="n"/>
      <c r="G208" s="31">
        <f>IF($C208="","",$B208&amp;"|"&amp;$C208&amp;"|"&amp;$D208)</f>
        <v/>
      </c>
    </row>
    <row r="209" ht="26" customHeight="1">
      <c r="B209" s="7" t="n"/>
      <c r="C209" s="7" t="n"/>
      <c r="D209" s="7" t="n"/>
      <c r="E209" s="19" t="n"/>
      <c r="G209" s="31">
        <f>IF($C209="","",$B209&amp;"|"&amp;$C209&amp;"|"&amp;$D209)</f>
        <v/>
      </c>
    </row>
    <row r="210" ht="26" customHeight="1">
      <c r="B210" s="7" t="n"/>
      <c r="C210" s="7" t="n"/>
      <c r="D210" s="7" t="n"/>
      <c r="E210" s="19" t="n"/>
      <c r="G210" s="31">
        <f>IF($C210="","",$B210&amp;"|"&amp;$C210&amp;"|"&amp;$D210)</f>
        <v/>
      </c>
    </row>
    <row r="211" ht="26" customHeight="1">
      <c r="B211" s="7" t="n"/>
      <c r="C211" s="7" t="n"/>
      <c r="D211" s="7" t="n"/>
      <c r="E211" s="19" t="n"/>
      <c r="G211" s="31">
        <f>IF($C211="","",$B211&amp;"|"&amp;$C211&amp;"|"&amp;$D211)</f>
        <v/>
      </c>
    </row>
    <row r="212" ht="26" customHeight="1">
      <c r="B212" s="7" t="n"/>
      <c r="C212" s="7" t="n"/>
      <c r="D212" s="7" t="n"/>
      <c r="E212" s="19" t="n"/>
      <c r="G212" s="31">
        <f>IF($C212="","",$B212&amp;"|"&amp;$C212&amp;"|"&amp;$D212)</f>
        <v/>
      </c>
    </row>
    <row r="213" ht="26" customHeight="1">
      <c r="B213" s="7" t="n"/>
      <c r="C213" s="7" t="n"/>
      <c r="D213" s="7" t="n"/>
      <c r="E213" s="19" t="n"/>
      <c r="G213" s="31">
        <f>IF($C213="","",$B213&amp;"|"&amp;$C213&amp;"|"&amp;$D213)</f>
        <v/>
      </c>
    </row>
    <row r="214" ht="26" customHeight="1">
      <c r="B214" s="7" t="n"/>
      <c r="C214" s="7" t="n"/>
      <c r="D214" s="7" t="n"/>
      <c r="E214" s="19" t="n"/>
      <c r="G214" s="31">
        <f>IF($C214="","",$B214&amp;"|"&amp;$C214&amp;"|"&amp;$D214)</f>
        <v/>
      </c>
    </row>
    <row r="215" ht="26" customHeight="1">
      <c r="B215" s="7" t="n"/>
      <c r="C215" s="7" t="n"/>
      <c r="D215" s="7" t="n"/>
      <c r="E215" s="19" t="n"/>
      <c r="G215" s="31">
        <f>IF($C215="","",$B215&amp;"|"&amp;$C215&amp;"|"&amp;$D215)</f>
        <v/>
      </c>
    </row>
    <row r="216" ht="26" customHeight="1">
      <c r="B216" s="7" t="n"/>
      <c r="C216" s="7" t="n"/>
      <c r="D216" s="7" t="n"/>
      <c r="E216" s="19" t="n"/>
      <c r="G216" s="31">
        <f>IF($C216="","",$B216&amp;"|"&amp;$C216&amp;"|"&amp;$D216)</f>
        <v/>
      </c>
    </row>
    <row r="217" ht="26" customHeight="1">
      <c r="B217" s="7" t="n"/>
      <c r="C217" s="7" t="n"/>
      <c r="D217" s="7" t="n"/>
      <c r="E217" s="19" t="n"/>
      <c r="G217" s="31">
        <f>IF($C217="","",$B217&amp;"|"&amp;$C217&amp;"|"&amp;$D217)</f>
        <v/>
      </c>
    </row>
    <row r="218" ht="26" customHeight="1">
      <c r="B218" s="7" t="n"/>
      <c r="C218" s="7" t="n"/>
      <c r="D218" s="7" t="n"/>
      <c r="E218" s="19" t="n"/>
      <c r="G218" s="31">
        <f>IF($C218="","",$B218&amp;"|"&amp;$C218&amp;"|"&amp;$D218)</f>
        <v/>
      </c>
    </row>
    <row r="219" ht="26" customHeight="1">
      <c r="B219" s="7" t="n"/>
      <c r="C219" s="7" t="n"/>
      <c r="D219" s="7" t="n"/>
      <c r="E219" s="19" t="n"/>
      <c r="G219" s="31">
        <f>IF($C219="","",$B219&amp;"|"&amp;$C219&amp;"|"&amp;$D219)</f>
        <v/>
      </c>
    </row>
    <row r="220" ht="26" customHeight="1">
      <c r="B220" s="7" t="n"/>
      <c r="C220" s="7" t="n"/>
      <c r="D220" s="7" t="n"/>
      <c r="E220" s="19" t="n"/>
      <c r="G220" s="31">
        <f>IF($C220="","",$B220&amp;"|"&amp;$C220&amp;"|"&amp;$D220)</f>
        <v/>
      </c>
    </row>
    <row r="221" ht="26" customHeight="1">
      <c r="B221" s="7" t="n"/>
      <c r="C221" s="7" t="n"/>
      <c r="D221" s="7" t="n"/>
      <c r="E221" s="19" t="n"/>
      <c r="G221" s="31">
        <f>IF($C221="","",$B221&amp;"|"&amp;$C221&amp;"|"&amp;$D221)</f>
        <v/>
      </c>
    </row>
    <row r="222" ht="26" customHeight="1">
      <c r="B222" s="7" t="n"/>
      <c r="C222" s="7" t="n"/>
      <c r="D222" s="7" t="n"/>
      <c r="E222" s="19" t="n"/>
      <c r="G222" s="31">
        <f>IF($C222="","",$B222&amp;"|"&amp;$C222&amp;"|"&amp;$D222)</f>
        <v/>
      </c>
    </row>
    <row r="223" ht="26" customHeight="1">
      <c r="B223" s="7" t="n"/>
      <c r="C223" s="7" t="n"/>
      <c r="D223" s="7" t="n"/>
      <c r="E223" s="19" t="n"/>
      <c r="G223" s="31">
        <f>IF($C223="","",$B223&amp;"|"&amp;$C223&amp;"|"&amp;$D223)</f>
        <v/>
      </c>
    </row>
    <row r="224" ht="26" customHeight="1">
      <c r="B224" s="7" t="n"/>
      <c r="C224" s="7" t="n"/>
      <c r="D224" s="7" t="n"/>
      <c r="E224" s="19" t="n"/>
      <c r="G224" s="31">
        <f>IF($C224="","",$B224&amp;"|"&amp;$C224&amp;"|"&amp;$D224)</f>
        <v/>
      </c>
    </row>
    <row r="225" ht="26" customHeight="1">
      <c r="B225" s="7" t="n"/>
      <c r="C225" s="7" t="n"/>
      <c r="D225" s="7" t="n"/>
      <c r="E225" s="19" t="n"/>
      <c r="G225" s="31">
        <f>IF($C225="","",$B225&amp;"|"&amp;$C225&amp;"|"&amp;$D225)</f>
        <v/>
      </c>
    </row>
    <row r="226" ht="26" customHeight="1">
      <c r="B226" s="7" t="n"/>
      <c r="C226" s="7" t="n"/>
      <c r="D226" s="7" t="n"/>
      <c r="E226" s="19" t="n"/>
      <c r="G226" s="31">
        <f>IF($C226="","",$B226&amp;"|"&amp;$C226&amp;"|"&amp;$D226)</f>
        <v/>
      </c>
    </row>
    <row r="227" ht="26" customHeight="1">
      <c r="B227" s="7" t="n"/>
      <c r="C227" s="7" t="n"/>
      <c r="D227" s="7" t="n"/>
      <c r="E227" s="19" t="n"/>
      <c r="G227" s="31">
        <f>IF($C227="","",$B227&amp;"|"&amp;$C227&amp;"|"&amp;$D227)</f>
        <v/>
      </c>
    </row>
    <row r="228" ht="26" customHeight="1">
      <c r="B228" s="7" t="n"/>
      <c r="C228" s="7" t="n"/>
      <c r="D228" s="7" t="n"/>
      <c r="E228" s="19" t="n"/>
      <c r="G228" s="31">
        <f>IF($C228="","",$B228&amp;"|"&amp;$C228&amp;"|"&amp;$D228)</f>
        <v/>
      </c>
    </row>
    <row r="229" ht="26" customHeight="1">
      <c r="B229" s="7" t="n"/>
      <c r="C229" s="7" t="n"/>
      <c r="D229" s="7" t="n"/>
      <c r="E229" s="19" t="n"/>
      <c r="G229" s="31">
        <f>IF($C229="","",$B229&amp;"|"&amp;$C229&amp;"|"&amp;$D229)</f>
        <v/>
      </c>
    </row>
    <row r="230" ht="26" customHeight="1">
      <c r="B230" s="7" t="n"/>
      <c r="C230" s="7" t="n"/>
      <c r="D230" s="7" t="n"/>
      <c r="E230" s="19" t="n"/>
      <c r="G230" s="31">
        <f>IF($C230="","",$B230&amp;"|"&amp;$C230&amp;"|"&amp;$D230)</f>
        <v/>
      </c>
    </row>
    <row r="231" ht="26" customHeight="1">
      <c r="B231" s="7" t="n"/>
      <c r="C231" s="7" t="n"/>
      <c r="D231" s="7" t="n"/>
      <c r="E231" s="19" t="n"/>
      <c r="G231" s="31">
        <f>IF($C231="","",$B231&amp;"|"&amp;$C231&amp;"|"&amp;$D231)</f>
        <v/>
      </c>
    </row>
    <row r="232" ht="26" customHeight="1">
      <c r="B232" s="7" t="n"/>
      <c r="C232" s="7" t="n"/>
      <c r="D232" s="7" t="n"/>
      <c r="E232" s="19" t="n"/>
      <c r="G232" s="31">
        <f>IF($C232="","",$B232&amp;"|"&amp;$C232&amp;"|"&amp;$D232)</f>
        <v/>
      </c>
    </row>
    <row r="233" ht="26" customHeight="1">
      <c r="B233" s="7" t="n"/>
      <c r="C233" s="7" t="n"/>
      <c r="D233" s="7" t="n"/>
      <c r="E233" s="19" t="n"/>
      <c r="G233" s="31">
        <f>IF($C233="","",$B233&amp;"|"&amp;$C233&amp;"|"&amp;$D233)</f>
        <v/>
      </c>
    </row>
    <row r="234" ht="26" customHeight="1">
      <c r="B234" s="7" t="n"/>
      <c r="C234" s="7" t="n"/>
      <c r="D234" s="7" t="n"/>
      <c r="E234" s="19" t="n"/>
      <c r="G234" s="31">
        <f>IF($C234="","",$B234&amp;"|"&amp;$C234&amp;"|"&amp;$D234)</f>
        <v/>
      </c>
    </row>
    <row r="235" ht="26" customHeight="1">
      <c r="B235" s="7" t="n"/>
      <c r="C235" s="7" t="n"/>
      <c r="D235" s="7" t="n"/>
      <c r="E235" s="19" t="n"/>
      <c r="G235" s="31">
        <f>IF($C235="","",$B235&amp;"|"&amp;$C235&amp;"|"&amp;$D235)</f>
        <v/>
      </c>
    </row>
    <row r="236" ht="26" customHeight="1">
      <c r="B236" s="7" t="n"/>
      <c r="C236" s="7" t="n"/>
      <c r="D236" s="7" t="n"/>
      <c r="E236" s="19" t="n"/>
      <c r="G236" s="31">
        <f>IF($C236="","",$B236&amp;"|"&amp;$C236&amp;"|"&amp;$D236)</f>
        <v/>
      </c>
    </row>
    <row r="237" ht="26" customHeight="1">
      <c r="B237" s="7" t="n"/>
      <c r="C237" s="7" t="n"/>
      <c r="D237" s="7" t="n"/>
      <c r="E237" s="19" t="n"/>
      <c r="G237" s="31">
        <f>IF($C237="","",$B237&amp;"|"&amp;$C237&amp;"|"&amp;$D237)</f>
        <v/>
      </c>
    </row>
    <row r="238" ht="26" customHeight="1">
      <c r="B238" s="7" t="n"/>
      <c r="C238" s="7" t="n"/>
      <c r="D238" s="7" t="n"/>
      <c r="E238" s="19" t="n"/>
      <c r="G238" s="31">
        <f>IF($C238="","",$B238&amp;"|"&amp;$C238&amp;"|"&amp;$D238)</f>
        <v/>
      </c>
    </row>
    <row r="239" ht="26" customHeight="1">
      <c r="B239" s="7" t="n"/>
      <c r="C239" s="7" t="n"/>
      <c r="D239" s="7" t="n"/>
      <c r="E239" s="19" t="n"/>
      <c r="G239" s="31">
        <f>IF($C239="","",$B239&amp;"|"&amp;$C239&amp;"|"&amp;$D239)</f>
        <v/>
      </c>
    </row>
    <row r="240" ht="26" customHeight="1">
      <c r="B240" s="7" t="n"/>
      <c r="C240" s="7" t="n"/>
      <c r="D240" s="7" t="n"/>
      <c r="E240" s="19" t="n"/>
      <c r="G240" s="31">
        <f>IF($C240="","",$B240&amp;"|"&amp;$C240&amp;"|"&amp;$D240)</f>
        <v/>
      </c>
    </row>
    <row r="241" ht="26" customHeight="1">
      <c r="B241" s="7" t="n"/>
      <c r="C241" s="7" t="n"/>
      <c r="D241" s="7" t="n"/>
      <c r="E241" s="19" t="n"/>
      <c r="G241" s="31">
        <f>IF($C241="","",$B241&amp;"|"&amp;$C241&amp;"|"&amp;$D241)</f>
        <v/>
      </c>
    </row>
    <row r="242" ht="26" customHeight="1">
      <c r="B242" s="7" t="n"/>
      <c r="C242" s="7" t="n"/>
      <c r="D242" s="7" t="n"/>
      <c r="E242" s="19" t="n"/>
      <c r="G242" s="31">
        <f>IF($C242="","",$B242&amp;"|"&amp;$C242&amp;"|"&amp;$D242)</f>
        <v/>
      </c>
    </row>
    <row r="243" ht="26" customHeight="1">
      <c r="B243" s="7" t="n"/>
      <c r="C243" s="7" t="n"/>
      <c r="D243" s="7" t="n"/>
      <c r="E243" s="19" t="n"/>
      <c r="G243" s="31">
        <f>IF($C243="","",$B243&amp;"|"&amp;$C243&amp;"|"&amp;$D243)</f>
        <v/>
      </c>
    </row>
    <row r="244" ht="26" customHeight="1">
      <c r="B244" s="7" t="n"/>
      <c r="C244" s="7" t="n"/>
      <c r="D244" s="7" t="n"/>
      <c r="E244" s="19" t="n"/>
      <c r="G244" s="31">
        <f>IF($C244="","",$B244&amp;"|"&amp;$C244&amp;"|"&amp;$D244)</f>
        <v/>
      </c>
    </row>
    <row r="245" ht="26" customHeight="1">
      <c r="B245" s="7" t="n"/>
      <c r="C245" s="7" t="n"/>
      <c r="D245" s="7" t="n"/>
      <c r="E245" s="19" t="n"/>
      <c r="G245" s="31">
        <f>IF($C245="","",$B245&amp;"|"&amp;$C245&amp;"|"&amp;$D245)</f>
        <v/>
      </c>
    </row>
    <row r="246" ht="26" customHeight="1">
      <c r="B246" s="7" t="n"/>
      <c r="C246" s="7" t="n"/>
      <c r="D246" s="7" t="n"/>
      <c r="E246" s="19" t="n"/>
      <c r="G246" s="31">
        <f>IF($C246="","",$B246&amp;"|"&amp;$C246&amp;"|"&amp;$D246)</f>
        <v/>
      </c>
    </row>
    <row r="247" ht="26" customHeight="1">
      <c r="B247" s="7" t="n"/>
      <c r="C247" s="7" t="n"/>
      <c r="D247" s="7" t="n"/>
      <c r="E247" s="19" t="n"/>
      <c r="G247" s="31">
        <f>IF($C247="","",$B247&amp;"|"&amp;$C247&amp;"|"&amp;$D247)</f>
        <v/>
      </c>
    </row>
    <row r="248" ht="26" customHeight="1">
      <c r="B248" s="7" t="n"/>
      <c r="C248" s="7" t="n"/>
      <c r="D248" s="7" t="n"/>
      <c r="E248" s="19" t="n"/>
      <c r="G248" s="31">
        <f>IF($C248="","",$B248&amp;"|"&amp;$C248&amp;"|"&amp;$D248)</f>
        <v/>
      </c>
    </row>
    <row r="249" ht="26" customHeight="1">
      <c r="B249" s="7" t="n"/>
      <c r="C249" s="7" t="n"/>
      <c r="D249" s="7" t="n"/>
      <c r="E249" s="19" t="n"/>
      <c r="G249" s="31">
        <f>IF($C249="","",$B249&amp;"|"&amp;$C249&amp;"|"&amp;$D249)</f>
        <v/>
      </c>
    </row>
    <row r="250" ht="26" customHeight="1">
      <c r="B250" s="7" t="n"/>
      <c r="C250" s="7" t="n"/>
      <c r="D250" s="7" t="n"/>
      <c r="E250" s="19" t="n"/>
      <c r="G250" s="31">
        <f>IF($C250="","",$B250&amp;"|"&amp;$C250&amp;"|"&amp;$D250)</f>
        <v/>
      </c>
    </row>
    <row r="251" ht="26" customHeight="1">
      <c r="B251" s="7" t="n"/>
      <c r="C251" s="7" t="n"/>
      <c r="D251" s="7" t="n"/>
      <c r="E251" s="19" t="n"/>
      <c r="G251" s="31">
        <f>IF($C251="","",$B251&amp;"|"&amp;$C251&amp;"|"&amp;$D251)</f>
        <v/>
      </c>
    </row>
    <row r="252" ht="26" customHeight="1">
      <c r="B252" s="7" t="n"/>
      <c r="C252" s="7" t="n"/>
      <c r="D252" s="7" t="n"/>
      <c r="E252" s="19" t="n"/>
      <c r="G252" s="31">
        <f>IF($C252="","",$B252&amp;"|"&amp;$C252&amp;"|"&amp;$D252)</f>
        <v/>
      </c>
    </row>
    <row r="253" ht="26" customHeight="1">
      <c r="B253" s="7" t="n"/>
      <c r="C253" s="7" t="n"/>
      <c r="D253" s="7" t="n"/>
      <c r="E253" s="19" t="n"/>
      <c r="G253" s="31">
        <f>IF($C253="","",$B253&amp;"|"&amp;$C253&amp;"|"&amp;$D253)</f>
        <v/>
      </c>
    </row>
    <row r="254" ht="26" customHeight="1">
      <c r="B254" s="7" t="n"/>
      <c r="C254" s="7" t="n"/>
      <c r="D254" s="7" t="n"/>
      <c r="E254" s="19" t="n"/>
      <c r="G254" s="31">
        <f>IF($C254="","",$B254&amp;"|"&amp;$C254&amp;"|"&amp;$D254)</f>
        <v/>
      </c>
    </row>
    <row r="255" ht="26" customHeight="1">
      <c r="B255" s="7" t="n"/>
      <c r="C255" s="7" t="n"/>
      <c r="D255" s="7" t="n"/>
      <c r="E255" s="19" t="n"/>
      <c r="G255" s="31">
        <f>IF($C255="","",$B255&amp;"|"&amp;$C255&amp;"|"&amp;$D255)</f>
        <v/>
      </c>
    </row>
    <row r="256" ht="26" customHeight="1">
      <c r="B256" s="7" t="n"/>
      <c r="C256" s="7" t="n"/>
      <c r="D256" s="7" t="n"/>
      <c r="E256" s="19" t="n"/>
      <c r="G256" s="31">
        <f>IF($C256="","",$B256&amp;"|"&amp;$C256&amp;"|"&amp;$D256)</f>
        <v/>
      </c>
    </row>
    <row r="257" ht="26" customHeight="1">
      <c r="B257" s="7" t="n"/>
      <c r="C257" s="7" t="n"/>
      <c r="D257" s="7" t="n"/>
      <c r="E257" s="19" t="n"/>
      <c r="G257" s="31">
        <f>IF($C257="","",$B257&amp;"|"&amp;$C257&amp;"|"&amp;$D257)</f>
        <v/>
      </c>
    </row>
    <row r="258" ht="26" customHeight="1">
      <c r="B258" s="7" t="n"/>
      <c r="C258" s="7" t="n"/>
      <c r="D258" s="7" t="n"/>
      <c r="E258" s="19" t="n"/>
      <c r="G258" s="31">
        <f>IF($C258="","",$B258&amp;"|"&amp;$C258&amp;"|"&amp;$D258)</f>
        <v/>
      </c>
    </row>
    <row r="259" ht="26" customHeight="1">
      <c r="B259" s="7" t="n"/>
      <c r="C259" s="7" t="n"/>
      <c r="D259" s="7" t="n"/>
      <c r="E259" s="19" t="n"/>
      <c r="G259" s="31">
        <f>IF($C259="","",$B259&amp;"|"&amp;$C259&amp;"|"&amp;$D259)</f>
        <v/>
      </c>
    </row>
    <row r="260" ht="26" customHeight="1">
      <c r="B260" s="7" t="n"/>
      <c r="C260" s="7" t="n"/>
      <c r="D260" s="7" t="n"/>
      <c r="E260" s="19" t="n"/>
      <c r="G260" s="31">
        <f>IF($C260="","",$B260&amp;"|"&amp;$C260&amp;"|"&amp;$D260)</f>
        <v/>
      </c>
    </row>
    <row r="261" ht="26" customHeight="1">
      <c r="B261" s="7" t="n"/>
      <c r="C261" s="7" t="n"/>
      <c r="D261" s="7" t="n"/>
      <c r="E261" s="19" t="n"/>
      <c r="G261" s="31">
        <f>IF($C261="","",$B261&amp;"|"&amp;$C261&amp;"|"&amp;$D261)</f>
        <v/>
      </c>
    </row>
    <row r="262" ht="26" customHeight="1">
      <c r="B262" s="7" t="n"/>
      <c r="C262" s="7" t="n"/>
      <c r="D262" s="7" t="n"/>
      <c r="E262" s="19" t="n"/>
      <c r="G262" s="31">
        <f>IF($C262="","",$B262&amp;"|"&amp;$C262&amp;"|"&amp;$D262)</f>
        <v/>
      </c>
    </row>
    <row r="263" ht="26" customHeight="1">
      <c r="B263" s="7" t="n"/>
      <c r="C263" s="7" t="n"/>
      <c r="D263" s="7" t="n"/>
      <c r="E263" s="19" t="n"/>
      <c r="G263" s="31">
        <f>IF($C263="","",$B263&amp;"|"&amp;$C263&amp;"|"&amp;$D263)</f>
        <v/>
      </c>
    </row>
    <row r="264" ht="26" customHeight="1">
      <c r="B264" s="7" t="n"/>
      <c r="C264" s="7" t="n"/>
      <c r="D264" s="7" t="n"/>
      <c r="E264" s="19" t="n"/>
      <c r="G264" s="31">
        <f>IF($C264="","",$B264&amp;"|"&amp;$C264&amp;"|"&amp;$D264)</f>
        <v/>
      </c>
    </row>
    <row r="265" ht="26" customHeight="1">
      <c r="B265" s="7" t="n"/>
      <c r="C265" s="7" t="n"/>
      <c r="D265" s="7" t="n"/>
      <c r="E265" s="19" t="n"/>
      <c r="G265" s="31">
        <f>IF($C265="","",$B265&amp;"|"&amp;$C265&amp;"|"&amp;$D265)</f>
        <v/>
      </c>
    </row>
    <row r="266" ht="26" customHeight="1">
      <c r="B266" s="7" t="n"/>
      <c r="C266" s="7" t="n"/>
      <c r="D266" s="7" t="n"/>
      <c r="E266" s="19" t="n"/>
      <c r="G266" s="31">
        <f>IF($C266="","",$B266&amp;"|"&amp;$C266&amp;"|"&amp;$D266)</f>
        <v/>
      </c>
    </row>
    <row r="267" ht="26" customHeight="1">
      <c r="B267" s="7" t="n"/>
      <c r="C267" s="7" t="n"/>
      <c r="D267" s="7" t="n"/>
      <c r="E267" s="19" t="n"/>
      <c r="G267" s="31">
        <f>IF($C267="","",$B267&amp;"|"&amp;$C267&amp;"|"&amp;$D267)</f>
        <v/>
      </c>
    </row>
    <row r="268" ht="26" customHeight="1">
      <c r="B268" s="7" t="n"/>
      <c r="C268" s="7" t="n"/>
      <c r="D268" s="7" t="n"/>
      <c r="E268" s="19" t="n"/>
      <c r="G268" s="31">
        <f>IF($C268="","",$B268&amp;"|"&amp;$C268&amp;"|"&amp;$D268)</f>
        <v/>
      </c>
    </row>
    <row r="269" ht="26" customHeight="1">
      <c r="B269" s="7" t="n"/>
      <c r="C269" s="7" t="n"/>
      <c r="D269" s="7" t="n"/>
      <c r="E269" s="19" t="n"/>
      <c r="G269" s="31">
        <f>IF($C269="","",$B269&amp;"|"&amp;$C269&amp;"|"&amp;$D269)</f>
        <v/>
      </c>
    </row>
    <row r="270" ht="26" customHeight="1">
      <c r="B270" s="7" t="n"/>
      <c r="C270" s="7" t="n"/>
      <c r="D270" s="7" t="n"/>
      <c r="E270" s="19" t="n"/>
      <c r="G270" s="31">
        <f>IF($C270="","",$B270&amp;"|"&amp;$C270&amp;"|"&amp;$D270)</f>
        <v/>
      </c>
    </row>
    <row r="271" ht="26" customHeight="1">
      <c r="B271" s="7" t="n"/>
      <c r="C271" s="7" t="n"/>
      <c r="D271" s="7" t="n"/>
      <c r="E271" s="19" t="n"/>
      <c r="G271" s="31">
        <f>IF($C271="","",$B271&amp;"|"&amp;$C271&amp;"|"&amp;$D271)</f>
        <v/>
      </c>
    </row>
    <row r="272" ht="26" customHeight="1">
      <c r="B272" s="7" t="n"/>
      <c r="C272" s="7" t="n"/>
      <c r="D272" s="7" t="n"/>
      <c r="E272" s="19" t="n"/>
      <c r="G272" s="31">
        <f>IF($C272="","",$B272&amp;"|"&amp;$C272&amp;"|"&amp;$D272)</f>
        <v/>
      </c>
    </row>
    <row r="273" ht="26" customHeight="1">
      <c r="B273" s="7" t="n"/>
      <c r="C273" s="7" t="n"/>
      <c r="D273" s="7" t="n"/>
      <c r="E273" s="19" t="n"/>
      <c r="G273" s="31">
        <f>IF($C273="","",$B273&amp;"|"&amp;$C273&amp;"|"&amp;$D273)</f>
        <v/>
      </c>
    </row>
    <row r="274" ht="26" customHeight="1">
      <c r="B274" s="7" t="n"/>
      <c r="C274" s="7" t="n"/>
      <c r="D274" s="7" t="n"/>
      <c r="E274" s="19" t="n"/>
      <c r="G274" s="31">
        <f>IF($C274="","",$B274&amp;"|"&amp;$C274&amp;"|"&amp;$D274)</f>
        <v/>
      </c>
    </row>
    <row r="275" ht="26" customHeight="1">
      <c r="B275" s="7" t="n"/>
      <c r="C275" s="7" t="n"/>
      <c r="D275" s="7" t="n"/>
      <c r="E275" s="19" t="n"/>
      <c r="G275" s="31">
        <f>IF($C275="","",$B275&amp;"|"&amp;$C275&amp;"|"&amp;$D275)</f>
        <v/>
      </c>
    </row>
    <row r="276" ht="26" customHeight="1">
      <c r="B276" s="7" t="n"/>
      <c r="C276" s="7" t="n"/>
      <c r="D276" s="7" t="n"/>
      <c r="E276" s="19" t="n"/>
      <c r="G276" s="31">
        <f>IF($C276="","",$B276&amp;"|"&amp;$C276&amp;"|"&amp;$D276)</f>
        <v/>
      </c>
    </row>
    <row r="277" ht="26" customHeight="1">
      <c r="B277" s="7" t="n"/>
      <c r="C277" s="7" t="n"/>
      <c r="D277" s="7" t="n"/>
      <c r="E277" s="19" t="n"/>
      <c r="G277" s="31">
        <f>IF($C277="","",$B277&amp;"|"&amp;$C277&amp;"|"&amp;$D277)</f>
        <v/>
      </c>
    </row>
    <row r="278" ht="26" customHeight="1">
      <c r="B278" s="7" t="n"/>
      <c r="C278" s="7" t="n"/>
      <c r="D278" s="7" t="n"/>
      <c r="E278" s="19" t="n"/>
      <c r="G278" s="31">
        <f>IF($C278="","",$B278&amp;"|"&amp;$C278&amp;"|"&amp;$D278)</f>
        <v/>
      </c>
    </row>
    <row r="279" ht="26" customHeight="1">
      <c r="B279" s="7" t="n"/>
      <c r="C279" s="7" t="n"/>
      <c r="D279" s="7" t="n"/>
      <c r="E279" s="19" t="n"/>
      <c r="G279" s="31">
        <f>IF($C279="","",$B279&amp;"|"&amp;$C279&amp;"|"&amp;$D279)</f>
        <v/>
      </c>
    </row>
    <row r="280" ht="26" customHeight="1">
      <c r="B280" s="7" t="n"/>
      <c r="C280" s="7" t="n"/>
      <c r="D280" s="7" t="n"/>
      <c r="E280" s="19" t="n"/>
      <c r="G280" s="31">
        <f>IF($C280="","",$B280&amp;"|"&amp;$C280&amp;"|"&amp;$D280)</f>
        <v/>
      </c>
    </row>
    <row r="281" ht="26" customHeight="1">
      <c r="B281" s="7" t="n"/>
      <c r="C281" s="7" t="n"/>
      <c r="D281" s="7" t="n"/>
      <c r="E281" s="19" t="n"/>
      <c r="G281" s="31">
        <f>IF($C281="","",$B281&amp;"|"&amp;$C281&amp;"|"&amp;$D281)</f>
        <v/>
      </c>
    </row>
    <row r="282" ht="26" customHeight="1">
      <c r="B282" s="7" t="n"/>
      <c r="C282" s="7" t="n"/>
      <c r="D282" s="7" t="n"/>
      <c r="E282" s="19" t="n"/>
      <c r="G282" s="31">
        <f>IF($C282="","",$B282&amp;"|"&amp;$C282&amp;"|"&amp;$D282)</f>
        <v/>
      </c>
    </row>
    <row r="283" ht="26" customHeight="1">
      <c r="B283" s="7" t="n"/>
      <c r="C283" s="7" t="n"/>
      <c r="D283" s="7" t="n"/>
      <c r="E283" s="19" t="n"/>
      <c r="G283" s="31">
        <f>IF($C283="","",$B283&amp;"|"&amp;$C283&amp;"|"&amp;$D283)</f>
        <v/>
      </c>
    </row>
    <row r="284" ht="26" customHeight="1">
      <c r="B284" s="7" t="n"/>
      <c r="C284" s="7" t="n"/>
      <c r="D284" s="7" t="n"/>
      <c r="E284" s="19" t="n"/>
      <c r="G284" s="31">
        <f>IF($C284="","",$B284&amp;"|"&amp;$C284&amp;"|"&amp;$D284)</f>
        <v/>
      </c>
    </row>
    <row r="285" ht="26" customHeight="1">
      <c r="B285" s="7" t="n"/>
      <c r="C285" s="7" t="n"/>
      <c r="D285" s="7" t="n"/>
      <c r="E285" s="19" t="n"/>
      <c r="G285" s="31">
        <f>IF($C285="","",$B285&amp;"|"&amp;$C285&amp;"|"&amp;$D285)</f>
        <v/>
      </c>
    </row>
    <row r="286" ht="26" customHeight="1">
      <c r="B286" s="7" t="n"/>
      <c r="C286" s="7" t="n"/>
      <c r="D286" s="7" t="n"/>
      <c r="E286" s="19" t="n"/>
      <c r="G286" s="31">
        <f>IF($C286="","",$B286&amp;"|"&amp;$C286&amp;"|"&amp;$D286)</f>
        <v/>
      </c>
    </row>
    <row r="287" ht="26" customHeight="1">
      <c r="B287" s="7" t="n"/>
      <c r="C287" s="7" t="n"/>
      <c r="D287" s="7" t="n"/>
      <c r="E287" s="19" t="n"/>
      <c r="G287" s="31">
        <f>IF($C287="","",$B287&amp;"|"&amp;$C287&amp;"|"&amp;$D287)</f>
        <v/>
      </c>
    </row>
    <row r="288" ht="26" customHeight="1">
      <c r="B288" s="7" t="n"/>
      <c r="C288" s="7" t="n"/>
      <c r="D288" s="7" t="n"/>
      <c r="E288" s="19" t="n"/>
      <c r="G288" s="31">
        <f>IF($C288="","",$B288&amp;"|"&amp;$C288&amp;"|"&amp;$D288)</f>
        <v/>
      </c>
    </row>
    <row r="289" ht="26" customHeight="1">
      <c r="B289" s="7" t="n"/>
      <c r="C289" s="7" t="n"/>
      <c r="D289" s="7" t="n"/>
      <c r="E289" s="19" t="n"/>
      <c r="G289" s="31">
        <f>IF($C289="","",$B289&amp;"|"&amp;$C289&amp;"|"&amp;$D289)</f>
        <v/>
      </c>
    </row>
    <row r="290" ht="26" customHeight="1">
      <c r="B290" s="7" t="n"/>
      <c r="C290" s="7" t="n"/>
      <c r="D290" s="7" t="n"/>
      <c r="E290" s="19" t="n"/>
      <c r="G290" s="31">
        <f>IF($C290="","",$B290&amp;"|"&amp;$C290&amp;"|"&amp;$D290)</f>
        <v/>
      </c>
    </row>
    <row r="291" ht="26" customHeight="1">
      <c r="B291" s="7" t="n"/>
      <c r="C291" s="7" t="n"/>
      <c r="D291" s="7" t="n"/>
      <c r="E291" s="19" t="n"/>
      <c r="G291" s="31">
        <f>IF($C291="","",$B291&amp;"|"&amp;$C291&amp;"|"&amp;$D291)</f>
        <v/>
      </c>
    </row>
    <row r="292" ht="26" customHeight="1">
      <c r="B292" s="7" t="n"/>
      <c r="C292" s="7" t="n"/>
      <c r="D292" s="7" t="n"/>
      <c r="E292" s="19" t="n"/>
      <c r="G292" s="31">
        <f>IF($C292="","",$B292&amp;"|"&amp;$C292&amp;"|"&amp;$D292)</f>
        <v/>
      </c>
    </row>
    <row r="293" ht="26" customHeight="1">
      <c r="B293" s="7" t="n"/>
      <c r="C293" s="7" t="n"/>
      <c r="D293" s="7" t="n"/>
      <c r="E293" s="19" t="n"/>
      <c r="G293" s="31">
        <f>IF($C293="","",$B293&amp;"|"&amp;$C293&amp;"|"&amp;$D293)</f>
        <v/>
      </c>
    </row>
    <row r="294" ht="26" customHeight="1">
      <c r="B294" s="7" t="n"/>
      <c r="C294" s="7" t="n"/>
      <c r="D294" s="7" t="n"/>
      <c r="E294" s="19" t="n"/>
      <c r="G294" s="31">
        <f>IF($C294="","",$B294&amp;"|"&amp;$C294&amp;"|"&amp;$D294)</f>
        <v/>
      </c>
    </row>
    <row r="295" ht="26" customHeight="1">
      <c r="B295" s="7" t="n"/>
      <c r="C295" s="7" t="n"/>
      <c r="D295" s="7" t="n"/>
      <c r="E295" s="19" t="n"/>
      <c r="G295" s="31">
        <f>IF($C295="","",$B295&amp;"|"&amp;$C295&amp;"|"&amp;$D295)</f>
        <v/>
      </c>
    </row>
    <row r="296" ht="26" customHeight="1">
      <c r="B296" s="7" t="n"/>
      <c r="C296" s="7" t="n"/>
      <c r="D296" s="7" t="n"/>
      <c r="E296" s="19" t="n"/>
      <c r="G296" s="31">
        <f>IF($C296="","",$B296&amp;"|"&amp;$C296&amp;"|"&amp;$D296)</f>
        <v/>
      </c>
    </row>
    <row r="297" ht="26" customHeight="1">
      <c r="B297" s="7" t="n"/>
      <c r="C297" s="7" t="n"/>
      <c r="D297" s="7" t="n"/>
      <c r="E297" s="19" t="n"/>
      <c r="G297" s="31">
        <f>IF($C297="","",$B297&amp;"|"&amp;$C297&amp;"|"&amp;$D297)</f>
        <v/>
      </c>
    </row>
    <row r="298" ht="26" customHeight="1">
      <c r="B298" s="7" t="n"/>
      <c r="C298" s="7" t="n"/>
      <c r="D298" s="7" t="n"/>
      <c r="E298" s="19" t="n"/>
      <c r="G298" s="31">
        <f>IF($C298="","",$B298&amp;"|"&amp;$C298&amp;"|"&amp;$D298)</f>
        <v/>
      </c>
    </row>
    <row r="299" ht="26" customHeight="1">
      <c r="B299" s="7" t="n"/>
      <c r="C299" s="7" t="n"/>
      <c r="D299" s="7" t="n"/>
      <c r="E299" s="19" t="n"/>
      <c r="G299" s="31">
        <f>IF($C299="","",$B299&amp;"|"&amp;$C299&amp;"|"&amp;$D299)</f>
        <v/>
      </c>
    </row>
    <row r="300" ht="26" customHeight="1">
      <c r="B300" s="7" t="n"/>
      <c r="C300" s="7" t="n"/>
      <c r="D300" s="7" t="n"/>
      <c r="E300" s="19" t="n"/>
      <c r="G300" s="31">
        <f>IF($C300="","",$B300&amp;"|"&amp;$C300&amp;"|"&amp;$D300)</f>
        <v/>
      </c>
    </row>
    <row r="301" ht="26" customHeight="1">
      <c r="B301" s="7" t="n"/>
      <c r="C301" s="7" t="n"/>
      <c r="D301" s="7" t="n"/>
      <c r="E301" s="19" t="n"/>
      <c r="G301" s="31">
        <f>IF($C301="","",$B301&amp;"|"&amp;$C301&amp;"|"&amp;$D301)</f>
        <v/>
      </c>
    </row>
    <row r="302" ht="26" customHeight="1">
      <c r="B302" s="7" t="n"/>
      <c r="C302" s="7" t="n"/>
      <c r="D302" s="7" t="n"/>
      <c r="E302" s="19" t="n"/>
      <c r="G302" s="31">
        <f>IF($C302="","",$B302&amp;"|"&amp;$C302&amp;"|"&amp;$D302)</f>
        <v/>
      </c>
    </row>
    <row r="303" ht="26" customHeight="1">
      <c r="B303" s="7" t="n"/>
      <c r="C303" s="7" t="n"/>
      <c r="D303" s="7" t="n"/>
      <c r="E303" s="19" t="n"/>
      <c r="G303" s="31">
        <f>IF($C303="","",$B303&amp;"|"&amp;$C303&amp;"|"&amp;$D303)</f>
        <v/>
      </c>
    </row>
    <row r="304" ht="26" customHeight="1">
      <c r="B304" s="7" t="n"/>
      <c r="C304" s="7" t="n"/>
      <c r="D304" s="7" t="n"/>
      <c r="E304" s="19" t="n"/>
      <c r="G304" s="31">
        <f>IF($C304="","",$B304&amp;"|"&amp;$C304&amp;"|"&amp;$D304)</f>
        <v/>
      </c>
    </row>
    <row r="305" ht="26" customHeight="1">
      <c r="B305" s="7" t="n"/>
      <c r="C305" s="7" t="n"/>
      <c r="D305" s="7" t="n"/>
      <c r="E305" s="19" t="n"/>
      <c r="G305" s="31">
        <f>IF($C305="","",$B305&amp;"|"&amp;$C305&amp;"|"&amp;$D305)</f>
        <v/>
      </c>
    </row>
    <row r="306" ht="26" customHeight="1">
      <c r="B306" s="7" t="n"/>
      <c r="C306" s="7" t="n"/>
      <c r="D306" s="7" t="n"/>
      <c r="E306" s="19" t="n"/>
      <c r="G306" s="31">
        <f>IF($C306="","",$B306&amp;"|"&amp;$C306&amp;"|"&amp;$D306)</f>
        <v/>
      </c>
    </row>
    <row r="307" ht="26" customHeight="1">
      <c r="B307" s="7" t="n"/>
      <c r="C307" s="7" t="n"/>
      <c r="D307" s="7" t="n"/>
      <c r="E307" s="19" t="n"/>
      <c r="G307" s="31">
        <f>IF($C307="","",$B307&amp;"|"&amp;$C307&amp;"|"&amp;$D307)</f>
        <v/>
      </c>
    </row>
    <row r="308" ht="26" customHeight="1">
      <c r="B308" s="7" t="n"/>
      <c r="C308" s="7" t="n"/>
      <c r="D308" s="7" t="n"/>
      <c r="E308" s="19" t="n"/>
      <c r="G308" s="31">
        <f>IF($C308="","",$B308&amp;"|"&amp;$C308&amp;"|"&amp;$D308)</f>
        <v/>
      </c>
    </row>
    <row r="309" ht="26" customHeight="1">
      <c r="B309" s="7" t="n"/>
      <c r="C309" s="7" t="n"/>
      <c r="D309" s="7" t="n"/>
      <c r="E309" s="19" t="n"/>
      <c r="G309" s="31">
        <f>IF($C309="","",$B309&amp;"|"&amp;$C309&amp;"|"&amp;$D309)</f>
        <v/>
      </c>
    </row>
    <row r="310" ht="26" customHeight="1">
      <c r="B310" s="7" t="n"/>
      <c r="C310" s="7" t="n"/>
      <c r="D310" s="7" t="n"/>
      <c r="E310" s="19" t="n"/>
      <c r="G310" s="31">
        <f>IF($C310="","",$B310&amp;"|"&amp;$C310&amp;"|"&amp;$D310)</f>
        <v/>
      </c>
    </row>
    <row r="311" ht="26" customHeight="1">
      <c r="B311" s="7" t="n"/>
      <c r="C311" s="7" t="n"/>
      <c r="D311" s="7" t="n"/>
      <c r="E311" s="19" t="n"/>
      <c r="G311" s="31">
        <f>IF($C311="","",$B311&amp;"|"&amp;$C311&amp;"|"&amp;$D311)</f>
        <v/>
      </c>
    </row>
    <row r="312" ht="26" customHeight="1">
      <c r="B312" s="7" t="n"/>
      <c r="C312" s="7" t="n"/>
      <c r="D312" s="7" t="n"/>
      <c r="E312" s="19" t="n"/>
      <c r="G312" s="31">
        <f>IF($C312="","",$B312&amp;"|"&amp;$C312&amp;"|"&amp;$D312)</f>
        <v/>
      </c>
    </row>
    <row r="313" ht="26" customHeight="1">
      <c r="B313" s="7" t="n"/>
      <c r="C313" s="7" t="n"/>
      <c r="D313" s="7" t="n"/>
      <c r="E313" s="19" t="n"/>
      <c r="G313" s="31">
        <f>IF($C313="","",$B313&amp;"|"&amp;$C313&amp;"|"&amp;$D313)</f>
        <v/>
      </c>
    </row>
    <row r="314" ht="26" customHeight="1">
      <c r="B314" s="7" t="n"/>
      <c r="C314" s="7" t="n"/>
      <c r="D314" s="7" t="n"/>
      <c r="E314" s="19" t="n"/>
      <c r="G314" s="31">
        <f>IF($C314="","",$B314&amp;"|"&amp;$C314&amp;"|"&amp;$D314)</f>
        <v/>
      </c>
    </row>
    <row r="315" ht="26" customHeight="1">
      <c r="B315" s="7" t="n"/>
      <c r="C315" s="7" t="n"/>
      <c r="D315" s="7" t="n"/>
      <c r="E315" s="19" t="n"/>
      <c r="G315" s="31">
        <f>IF($C315="","",$B315&amp;"|"&amp;$C315&amp;"|"&amp;$D315)</f>
        <v/>
      </c>
    </row>
    <row r="316" ht="26" customHeight="1">
      <c r="B316" s="7" t="n"/>
      <c r="C316" s="7" t="n"/>
      <c r="D316" s="7" t="n"/>
      <c r="E316" s="19" t="n"/>
      <c r="G316" s="31">
        <f>IF($C316="","",$B316&amp;"|"&amp;$C316&amp;"|"&amp;$D316)</f>
        <v/>
      </c>
    </row>
    <row r="317" ht="26" customHeight="1">
      <c r="B317" s="7" t="n"/>
      <c r="C317" s="7" t="n"/>
      <c r="D317" s="7" t="n"/>
      <c r="E317" s="19" t="n"/>
      <c r="G317" s="31">
        <f>IF($C317="","",$B317&amp;"|"&amp;$C317&amp;"|"&amp;$D317)</f>
        <v/>
      </c>
    </row>
    <row r="318" ht="26" customHeight="1">
      <c r="B318" s="7" t="n"/>
      <c r="C318" s="7" t="n"/>
      <c r="D318" s="7" t="n"/>
      <c r="E318" s="19" t="n"/>
      <c r="G318" s="31">
        <f>IF($C318="","",$B318&amp;"|"&amp;$C318&amp;"|"&amp;$D318)</f>
        <v/>
      </c>
    </row>
    <row r="319" ht="26" customHeight="1">
      <c r="B319" s="7" t="n"/>
      <c r="C319" s="7" t="n"/>
      <c r="D319" s="7" t="n"/>
      <c r="E319" s="19" t="n"/>
      <c r="G319" s="31">
        <f>IF($C319="","",$B319&amp;"|"&amp;$C319&amp;"|"&amp;$D319)</f>
        <v/>
      </c>
    </row>
    <row r="320" ht="26" customHeight="1">
      <c r="B320" s="7" t="n"/>
      <c r="C320" s="7" t="n"/>
      <c r="D320" s="7" t="n"/>
      <c r="E320" s="19" t="n"/>
      <c r="G320" s="31">
        <f>IF($C320="","",$B320&amp;"|"&amp;$C320&amp;"|"&amp;$D320)</f>
        <v/>
      </c>
    </row>
    <row r="321" ht="26" customHeight="1">
      <c r="B321" s="7" t="n"/>
      <c r="C321" s="7" t="n"/>
      <c r="D321" s="7" t="n"/>
      <c r="E321" s="19" t="n"/>
      <c r="G321" s="31">
        <f>IF($C321="","",$B321&amp;"|"&amp;$C321&amp;"|"&amp;$D321)</f>
        <v/>
      </c>
    </row>
    <row r="322" ht="26" customHeight="1">
      <c r="B322" s="7" t="n"/>
      <c r="C322" s="7" t="n"/>
      <c r="D322" s="7" t="n"/>
      <c r="E322" s="19" t="n"/>
      <c r="G322" s="31">
        <f>IF($C322="","",$B322&amp;"|"&amp;$C322&amp;"|"&amp;$D322)</f>
        <v/>
      </c>
    </row>
    <row r="323" ht="26" customHeight="1">
      <c r="B323" s="7" t="n"/>
      <c r="C323" s="7" t="n"/>
      <c r="D323" s="7" t="n"/>
      <c r="E323" s="19" t="n"/>
      <c r="G323" s="31">
        <f>IF($C323="","",$B323&amp;"|"&amp;$C323&amp;"|"&amp;$D323)</f>
        <v/>
      </c>
    </row>
    <row r="324" ht="26" customHeight="1">
      <c r="B324" s="7" t="n"/>
      <c r="C324" s="7" t="n"/>
      <c r="D324" s="7" t="n"/>
      <c r="E324" s="19" t="n"/>
      <c r="G324" s="31">
        <f>IF($C324="","",$B324&amp;"|"&amp;$C324&amp;"|"&amp;$D324)</f>
        <v/>
      </c>
    </row>
    <row r="325" ht="26" customHeight="1">
      <c r="B325" s="7" t="n"/>
      <c r="C325" s="7" t="n"/>
      <c r="D325" s="7" t="n"/>
      <c r="E325" s="19" t="n"/>
      <c r="G325" s="31">
        <f>IF($C325="","",$B325&amp;"|"&amp;$C325&amp;"|"&amp;$D325)</f>
        <v/>
      </c>
    </row>
    <row r="326" ht="26" customHeight="1">
      <c r="B326" s="7" t="n"/>
      <c r="C326" s="7" t="n"/>
      <c r="D326" s="7" t="n"/>
      <c r="E326" s="19" t="n"/>
      <c r="G326" s="31">
        <f>IF($C326="","",$B326&amp;"|"&amp;$C326&amp;"|"&amp;$D326)</f>
        <v/>
      </c>
    </row>
    <row r="327" ht="26" customHeight="1">
      <c r="B327" s="7" t="n"/>
      <c r="C327" s="7" t="n"/>
      <c r="D327" s="7" t="n"/>
      <c r="E327" s="19" t="n"/>
      <c r="G327" s="31">
        <f>IF($C327="","",$B327&amp;"|"&amp;$C327&amp;"|"&amp;$D327)</f>
        <v/>
      </c>
    </row>
    <row r="328" ht="26" customHeight="1">
      <c r="B328" s="7" t="n"/>
      <c r="C328" s="7" t="n"/>
      <c r="D328" s="7" t="n"/>
      <c r="E328" s="19" t="n"/>
      <c r="G328" s="31">
        <f>IF($C328="","",$B328&amp;"|"&amp;$C328&amp;"|"&amp;$D328)</f>
        <v/>
      </c>
    </row>
    <row r="329" ht="26" customHeight="1">
      <c r="B329" s="7" t="n"/>
      <c r="C329" s="7" t="n"/>
      <c r="D329" s="7" t="n"/>
      <c r="E329" s="19" t="n"/>
      <c r="G329" s="31">
        <f>IF($C329="","",$B329&amp;"|"&amp;$C329&amp;"|"&amp;$D329)</f>
        <v/>
      </c>
    </row>
    <row r="330" ht="26" customHeight="1">
      <c r="B330" s="7" t="n"/>
      <c r="C330" s="7" t="n"/>
      <c r="D330" s="7" t="n"/>
      <c r="E330" s="19" t="n"/>
      <c r="G330" s="31">
        <f>IF($C330="","",$B330&amp;"|"&amp;$C330&amp;"|"&amp;$D330)</f>
        <v/>
      </c>
    </row>
    <row r="331" ht="26" customHeight="1">
      <c r="B331" s="7" t="n"/>
      <c r="C331" s="7" t="n"/>
      <c r="D331" s="7" t="n"/>
      <c r="E331" s="19" t="n"/>
      <c r="G331" s="31">
        <f>IF($C331="","",$B331&amp;"|"&amp;$C331&amp;"|"&amp;$D331)</f>
        <v/>
      </c>
    </row>
    <row r="332" ht="26" customHeight="1">
      <c r="B332" s="7" t="n"/>
      <c r="C332" s="7" t="n"/>
      <c r="D332" s="7" t="n"/>
      <c r="E332" s="19" t="n"/>
      <c r="G332" s="31">
        <f>IF($C332="","",$B332&amp;"|"&amp;$C332&amp;"|"&amp;$D332)</f>
        <v/>
      </c>
    </row>
    <row r="333" ht="26" customHeight="1">
      <c r="B333" s="7" t="n"/>
      <c r="C333" s="7" t="n"/>
      <c r="D333" s="7" t="n"/>
      <c r="E333" s="19" t="n"/>
      <c r="G333" s="31">
        <f>IF($C333="","",$B333&amp;"|"&amp;$C333&amp;"|"&amp;$D333)</f>
        <v/>
      </c>
    </row>
    <row r="334" ht="26" customHeight="1">
      <c r="B334" s="7" t="n"/>
      <c r="C334" s="7" t="n"/>
      <c r="D334" s="7" t="n"/>
      <c r="E334" s="19" t="n"/>
      <c r="G334" s="31">
        <f>IF($C334="","",$B334&amp;"|"&amp;$C334&amp;"|"&amp;$D334)</f>
        <v/>
      </c>
    </row>
    <row r="335" ht="26" customHeight="1">
      <c r="B335" s="7" t="n"/>
      <c r="C335" s="7" t="n"/>
      <c r="D335" s="7" t="n"/>
      <c r="E335" s="19" t="n"/>
      <c r="G335" s="31">
        <f>IF($C335="","",$B335&amp;"|"&amp;$C335&amp;"|"&amp;$D335)</f>
        <v/>
      </c>
    </row>
    <row r="336" ht="26" customHeight="1">
      <c r="B336" s="7" t="n"/>
      <c r="C336" s="7" t="n"/>
      <c r="D336" s="7" t="n"/>
      <c r="E336" s="19" t="n"/>
      <c r="G336" s="31">
        <f>IF($C336="","",$B336&amp;"|"&amp;$C336&amp;"|"&amp;$D336)</f>
        <v/>
      </c>
    </row>
    <row r="337" ht="26" customHeight="1">
      <c r="B337" s="7" t="n"/>
      <c r="C337" s="7" t="n"/>
      <c r="D337" s="7" t="n"/>
      <c r="E337" s="19" t="n"/>
      <c r="G337" s="31">
        <f>IF($C337="","",$B337&amp;"|"&amp;$C337&amp;"|"&amp;$D337)</f>
        <v/>
      </c>
    </row>
    <row r="338" ht="26" customHeight="1">
      <c r="B338" s="7" t="n"/>
      <c r="C338" s="7" t="n"/>
      <c r="D338" s="7" t="n"/>
      <c r="E338" s="19" t="n"/>
      <c r="G338" s="31">
        <f>IF($C338="","",$B338&amp;"|"&amp;$C338&amp;"|"&amp;$D338)</f>
        <v/>
      </c>
    </row>
    <row r="339" ht="26" customHeight="1">
      <c r="B339" s="7" t="n"/>
      <c r="C339" s="7" t="n"/>
      <c r="D339" s="7" t="n"/>
      <c r="E339" s="19" t="n"/>
      <c r="G339" s="31">
        <f>IF($C339="","",$B339&amp;"|"&amp;$C339&amp;"|"&amp;$D339)</f>
        <v/>
      </c>
    </row>
    <row r="340" ht="26" customHeight="1">
      <c r="B340" s="7" t="n"/>
      <c r="C340" s="7" t="n"/>
      <c r="D340" s="7" t="n"/>
      <c r="E340" s="19" t="n"/>
      <c r="G340" s="31">
        <f>IF($C340="","",$B340&amp;"|"&amp;$C340&amp;"|"&amp;$D340)</f>
        <v/>
      </c>
    </row>
    <row r="341" ht="26" customHeight="1">
      <c r="B341" s="7" t="n"/>
      <c r="C341" s="7" t="n"/>
      <c r="D341" s="7" t="n"/>
      <c r="E341" s="19" t="n"/>
      <c r="G341" s="31">
        <f>IF($C341="","",$B341&amp;"|"&amp;$C341&amp;"|"&amp;$D341)</f>
        <v/>
      </c>
    </row>
    <row r="342" ht="26" customHeight="1">
      <c r="B342" s="7" t="n"/>
      <c r="C342" s="7" t="n"/>
      <c r="D342" s="7" t="n"/>
      <c r="E342" s="19" t="n"/>
      <c r="G342" s="31">
        <f>IF($C342="","",$B342&amp;"|"&amp;$C342&amp;"|"&amp;$D342)</f>
        <v/>
      </c>
    </row>
    <row r="343" ht="26" customHeight="1">
      <c r="B343" s="7" t="n"/>
      <c r="C343" s="7" t="n"/>
      <c r="D343" s="7" t="n"/>
      <c r="E343" s="19" t="n"/>
      <c r="G343" s="31">
        <f>IF($C343="","",$B343&amp;"|"&amp;$C343&amp;"|"&amp;$D343)</f>
        <v/>
      </c>
    </row>
    <row r="344" ht="26" customHeight="1">
      <c r="B344" s="7" t="n"/>
      <c r="C344" s="7" t="n"/>
      <c r="D344" s="7" t="n"/>
      <c r="E344" s="19" t="n"/>
      <c r="G344" s="31">
        <f>IF($C344="","",$B344&amp;"|"&amp;$C344&amp;"|"&amp;$D344)</f>
        <v/>
      </c>
    </row>
    <row r="345" ht="26" customHeight="1">
      <c r="B345" s="7" t="n"/>
      <c r="C345" s="7" t="n"/>
      <c r="D345" s="7" t="n"/>
      <c r="E345" s="19" t="n"/>
      <c r="G345" s="31">
        <f>IF($C345="","",$B345&amp;"|"&amp;$C345&amp;"|"&amp;$D345)</f>
        <v/>
      </c>
    </row>
    <row r="346" ht="26" customHeight="1">
      <c r="B346" s="7" t="n"/>
      <c r="C346" s="7" t="n"/>
      <c r="D346" s="7" t="n"/>
      <c r="E346" s="19" t="n"/>
      <c r="G346" s="31">
        <f>IF($C346="","",$B346&amp;"|"&amp;$C346&amp;"|"&amp;$D346)</f>
        <v/>
      </c>
    </row>
    <row r="347" ht="26" customHeight="1">
      <c r="B347" s="7" t="n"/>
      <c r="C347" s="7" t="n"/>
      <c r="D347" s="7" t="n"/>
      <c r="E347" s="19" t="n"/>
      <c r="G347" s="31">
        <f>IF($C347="","",$B347&amp;"|"&amp;$C347&amp;"|"&amp;$D347)</f>
        <v/>
      </c>
    </row>
    <row r="348" ht="26" customHeight="1">
      <c r="B348" s="7" t="n"/>
      <c r="C348" s="7" t="n"/>
      <c r="D348" s="7" t="n"/>
      <c r="E348" s="19" t="n"/>
      <c r="G348" s="31">
        <f>IF($C348="","",$B348&amp;"|"&amp;$C348&amp;"|"&amp;$D348)</f>
        <v/>
      </c>
    </row>
    <row r="349" ht="26" customHeight="1">
      <c r="B349" s="7" t="n"/>
      <c r="C349" s="7" t="n"/>
      <c r="D349" s="7" t="n"/>
      <c r="E349" s="19" t="n"/>
      <c r="G349" s="31">
        <f>IF($C349="","",$B349&amp;"|"&amp;$C349&amp;"|"&amp;$D349)</f>
        <v/>
      </c>
    </row>
    <row r="350" ht="26" customHeight="1">
      <c r="B350" s="7" t="n"/>
      <c r="C350" s="7" t="n"/>
      <c r="D350" s="7" t="n"/>
      <c r="E350" s="19" t="n"/>
      <c r="G350" s="31">
        <f>IF($C350="","",$B350&amp;"|"&amp;$C350&amp;"|"&amp;$D350)</f>
        <v/>
      </c>
    </row>
    <row r="351" ht="26" customHeight="1">
      <c r="B351" s="7" t="n"/>
      <c r="C351" s="7" t="n"/>
      <c r="D351" s="7" t="n"/>
      <c r="E351" s="19" t="n"/>
      <c r="G351" s="31">
        <f>IF($C351="","",$B351&amp;"|"&amp;$C351&amp;"|"&amp;$D351)</f>
        <v/>
      </c>
    </row>
    <row r="352" ht="26" customHeight="1">
      <c r="B352" s="7" t="n"/>
      <c r="C352" s="7" t="n"/>
      <c r="D352" s="7" t="n"/>
      <c r="E352" s="19" t="n"/>
      <c r="G352" s="31">
        <f>IF($C352="","",$B352&amp;"|"&amp;$C352&amp;"|"&amp;$D352)</f>
        <v/>
      </c>
    </row>
    <row r="353" ht="26" customHeight="1">
      <c r="B353" s="7" t="n"/>
      <c r="C353" s="7" t="n"/>
      <c r="D353" s="7" t="n"/>
      <c r="E353" s="19" t="n"/>
      <c r="G353" s="31">
        <f>IF($C353="","",$B353&amp;"|"&amp;$C353&amp;"|"&amp;$D353)</f>
        <v/>
      </c>
    </row>
    <row r="354" ht="26" customHeight="1">
      <c r="B354" s="7" t="n"/>
      <c r="C354" s="7" t="n"/>
      <c r="D354" s="7" t="n"/>
      <c r="E354" s="19" t="n"/>
      <c r="G354" s="31">
        <f>IF($C354="","",$B354&amp;"|"&amp;$C354&amp;"|"&amp;$D354)</f>
        <v/>
      </c>
    </row>
    <row r="355" ht="26" customHeight="1">
      <c r="B355" s="7" t="n"/>
      <c r="C355" s="7" t="n"/>
      <c r="D355" s="7" t="n"/>
      <c r="E355" s="19" t="n"/>
      <c r="G355" s="31">
        <f>IF($C355="","",$B355&amp;"|"&amp;$C355&amp;"|"&amp;$D355)</f>
        <v/>
      </c>
    </row>
    <row r="356" ht="26" customHeight="1">
      <c r="B356" s="7" t="n"/>
      <c r="C356" s="7" t="n"/>
      <c r="D356" s="7" t="n"/>
      <c r="E356" s="19" t="n"/>
      <c r="G356" s="31">
        <f>IF($C356="","",$B356&amp;"|"&amp;$C356&amp;"|"&amp;$D356)</f>
        <v/>
      </c>
    </row>
    <row r="357" ht="26" customHeight="1">
      <c r="B357" s="7" t="n"/>
      <c r="C357" s="7" t="n"/>
      <c r="D357" s="7" t="n"/>
      <c r="E357" s="19" t="n"/>
      <c r="G357" s="31">
        <f>IF($C357="","",$B357&amp;"|"&amp;$C357&amp;"|"&amp;$D357)</f>
        <v/>
      </c>
    </row>
    <row r="358" ht="26" customHeight="1">
      <c r="B358" s="7" t="n"/>
      <c r="C358" s="7" t="n"/>
      <c r="D358" s="7" t="n"/>
      <c r="E358" s="19" t="n"/>
      <c r="G358" s="31">
        <f>IF($C358="","",$B358&amp;"|"&amp;$C358&amp;"|"&amp;$D358)</f>
        <v/>
      </c>
    </row>
    <row r="359" ht="26" customHeight="1">
      <c r="B359" s="7" t="n"/>
      <c r="C359" s="7" t="n"/>
      <c r="D359" s="7" t="n"/>
      <c r="E359" s="19" t="n"/>
      <c r="G359" s="31">
        <f>IF($C359="","",$B359&amp;"|"&amp;$C359&amp;"|"&amp;$D359)</f>
        <v/>
      </c>
    </row>
    <row r="360" ht="26" customHeight="1">
      <c r="B360" s="7" t="n"/>
      <c r="C360" s="7" t="n"/>
      <c r="D360" s="7" t="n"/>
      <c r="E360" s="19" t="n"/>
      <c r="G360" s="31">
        <f>IF($C360="","",$B360&amp;"|"&amp;$C360&amp;"|"&amp;$D360)</f>
        <v/>
      </c>
    </row>
    <row r="361" ht="26" customHeight="1">
      <c r="B361" s="7" t="n"/>
      <c r="C361" s="7" t="n"/>
      <c r="D361" s="7" t="n"/>
      <c r="E361" s="19" t="n"/>
      <c r="G361" s="31">
        <f>IF($C361="","",$B361&amp;"|"&amp;$C361&amp;"|"&amp;$D361)</f>
        <v/>
      </c>
    </row>
    <row r="362" ht="26" customHeight="1">
      <c r="B362" s="7" t="n"/>
      <c r="C362" s="7" t="n"/>
      <c r="D362" s="7" t="n"/>
      <c r="E362" s="19" t="n"/>
      <c r="G362" s="31">
        <f>IF($C362="","",$B362&amp;"|"&amp;$C362&amp;"|"&amp;$D362)</f>
        <v/>
      </c>
    </row>
    <row r="363" ht="26" customHeight="1">
      <c r="B363" s="7" t="n"/>
      <c r="C363" s="7" t="n"/>
      <c r="D363" s="7" t="n"/>
      <c r="E363" s="19" t="n"/>
      <c r="G363" s="31">
        <f>IF($C363="","",$B363&amp;"|"&amp;$C363&amp;"|"&amp;$D363)</f>
        <v/>
      </c>
    </row>
    <row r="364" ht="26" customHeight="1">
      <c r="B364" s="7" t="n"/>
      <c r="C364" s="7" t="n"/>
      <c r="D364" s="7" t="n"/>
      <c r="E364" s="19" t="n"/>
      <c r="G364" s="31">
        <f>IF($C364="","",$B364&amp;"|"&amp;$C364&amp;"|"&amp;$D364)</f>
        <v/>
      </c>
    </row>
    <row r="365" ht="26" customHeight="1">
      <c r="B365" s="7" t="n"/>
      <c r="C365" s="7" t="n"/>
      <c r="D365" s="7" t="n"/>
      <c r="E365" s="19" t="n"/>
      <c r="G365" s="31">
        <f>IF($C365="","",$B365&amp;"|"&amp;$C365&amp;"|"&amp;$D365)</f>
        <v/>
      </c>
    </row>
    <row r="366" ht="26" customHeight="1">
      <c r="B366" s="7" t="n"/>
      <c r="C366" s="7" t="n"/>
      <c r="D366" s="7" t="n"/>
      <c r="E366" s="19" t="n"/>
      <c r="G366" s="31">
        <f>IF($C366="","",$B366&amp;"|"&amp;$C366&amp;"|"&amp;$D366)</f>
        <v/>
      </c>
    </row>
    <row r="367" ht="26" customHeight="1">
      <c r="B367" s="7" t="n"/>
      <c r="C367" s="7" t="n"/>
      <c r="D367" s="7" t="n"/>
      <c r="E367" s="19" t="n"/>
      <c r="G367" s="31">
        <f>IF($C367="","",$B367&amp;"|"&amp;$C367&amp;"|"&amp;$D367)</f>
        <v/>
      </c>
    </row>
    <row r="368" ht="26" customHeight="1">
      <c r="B368" s="7" t="n"/>
      <c r="C368" s="7" t="n"/>
      <c r="D368" s="7" t="n"/>
      <c r="E368" s="19" t="n"/>
      <c r="G368" s="31">
        <f>IF($C368="","",$B368&amp;"|"&amp;$C368&amp;"|"&amp;$D368)</f>
        <v/>
      </c>
    </row>
    <row r="369" ht="26" customHeight="1">
      <c r="B369" s="7" t="n"/>
      <c r="C369" s="7" t="n"/>
      <c r="D369" s="7" t="n"/>
      <c r="E369" s="19" t="n"/>
      <c r="G369" s="31">
        <f>IF($C369="","",$B369&amp;"|"&amp;$C369&amp;"|"&amp;$D369)</f>
        <v/>
      </c>
    </row>
    <row r="370" ht="26" customHeight="1">
      <c r="B370" s="7" t="n"/>
      <c r="C370" s="7" t="n"/>
      <c r="D370" s="7" t="n"/>
      <c r="E370" s="19" t="n"/>
      <c r="G370" s="31">
        <f>IF($C370="","",$B370&amp;"|"&amp;$C370&amp;"|"&amp;$D370)</f>
        <v/>
      </c>
    </row>
    <row r="371" ht="26" customHeight="1">
      <c r="B371" s="7" t="n"/>
      <c r="C371" s="7" t="n"/>
      <c r="D371" s="7" t="n"/>
      <c r="E371" s="19" t="n"/>
      <c r="G371" s="31">
        <f>IF($C371="","",$B371&amp;"|"&amp;$C371&amp;"|"&amp;$D371)</f>
        <v/>
      </c>
    </row>
    <row r="372" ht="26" customHeight="1">
      <c r="B372" s="7" t="n"/>
      <c r="C372" s="7" t="n"/>
      <c r="D372" s="7" t="n"/>
      <c r="E372" s="19" t="n"/>
      <c r="G372" s="31">
        <f>IF($C372="","",$B372&amp;"|"&amp;$C372&amp;"|"&amp;$D372)</f>
        <v/>
      </c>
    </row>
    <row r="373" ht="26" customHeight="1">
      <c r="B373" s="7" t="n"/>
      <c r="C373" s="7" t="n"/>
      <c r="D373" s="7" t="n"/>
      <c r="E373" s="19" t="n"/>
      <c r="G373" s="31">
        <f>IF($C373="","",$B373&amp;"|"&amp;$C373&amp;"|"&amp;$D373)</f>
        <v/>
      </c>
    </row>
    <row r="374" ht="26" customHeight="1">
      <c r="B374" s="7" t="n"/>
      <c r="C374" s="7" t="n"/>
      <c r="D374" s="7" t="n"/>
      <c r="E374" s="19" t="n"/>
      <c r="G374" s="31">
        <f>IF($C374="","",$B374&amp;"|"&amp;$C374&amp;"|"&amp;$D374)</f>
        <v/>
      </c>
    </row>
    <row r="375" ht="26" customHeight="1">
      <c r="B375" s="7" t="n"/>
      <c r="C375" s="7" t="n"/>
      <c r="D375" s="7" t="n"/>
      <c r="E375" s="19" t="n"/>
      <c r="G375" s="31">
        <f>IF($C375="","",$B375&amp;"|"&amp;$C375&amp;"|"&amp;$D375)</f>
        <v/>
      </c>
    </row>
    <row r="376" ht="26" customHeight="1">
      <c r="B376" s="7" t="n"/>
      <c r="C376" s="7" t="n"/>
      <c r="D376" s="7" t="n"/>
      <c r="E376" s="19" t="n"/>
      <c r="G376" s="31">
        <f>IF($C376="","",$B376&amp;"|"&amp;$C376&amp;"|"&amp;$D376)</f>
        <v/>
      </c>
    </row>
    <row r="377" ht="26" customHeight="1">
      <c r="B377" s="7" t="n"/>
      <c r="C377" s="7" t="n"/>
      <c r="D377" s="7" t="n"/>
      <c r="E377" s="19" t="n"/>
      <c r="G377" s="31">
        <f>IF($C377="","",$B377&amp;"|"&amp;$C377&amp;"|"&amp;$D377)</f>
        <v/>
      </c>
    </row>
    <row r="378" ht="26" customHeight="1">
      <c r="B378" s="7" t="n"/>
      <c r="C378" s="7" t="n"/>
      <c r="D378" s="7" t="n"/>
      <c r="E378" s="19" t="n"/>
      <c r="G378" s="31">
        <f>IF($C378="","",$B378&amp;"|"&amp;$C378&amp;"|"&amp;$D378)</f>
        <v/>
      </c>
    </row>
    <row r="379" ht="26" customHeight="1">
      <c r="B379" s="7" t="n"/>
      <c r="C379" s="7" t="n"/>
      <c r="D379" s="7" t="n"/>
      <c r="E379" s="19" t="n"/>
      <c r="G379" s="31">
        <f>IF($C379="","",$B379&amp;"|"&amp;$C379&amp;"|"&amp;$D379)</f>
        <v/>
      </c>
    </row>
    <row r="380" ht="26" customHeight="1">
      <c r="B380" s="7" t="n"/>
      <c r="C380" s="7" t="n"/>
      <c r="D380" s="7" t="n"/>
      <c r="E380" s="19" t="n"/>
      <c r="G380" s="31">
        <f>IF($C380="","",$B380&amp;"|"&amp;$C380&amp;"|"&amp;$D380)</f>
        <v/>
      </c>
    </row>
    <row r="381" ht="26" customHeight="1">
      <c r="B381" s="7" t="n"/>
      <c r="C381" s="7" t="n"/>
      <c r="D381" s="7" t="n"/>
      <c r="E381" s="19" t="n"/>
      <c r="G381" s="31">
        <f>IF($C381="","",$B381&amp;"|"&amp;$C381&amp;"|"&amp;$D381)</f>
        <v/>
      </c>
    </row>
    <row r="382" ht="26" customHeight="1">
      <c r="B382" s="7" t="n"/>
      <c r="C382" s="7" t="n"/>
      <c r="D382" s="7" t="n"/>
      <c r="E382" s="19" t="n"/>
      <c r="G382" s="31">
        <f>IF($C382="","",$B382&amp;"|"&amp;$C382&amp;"|"&amp;$D382)</f>
        <v/>
      </c>
    </row>
    <row r="383" ht="26" customHeight="1">
      <c r="B383" s="7" t="n"/>
      <c r="C383" s="7" t="n"/>
      <c r="D383" s="7" t="n"/>
      <c r="E383" s="19" t="n"/>
      <c r="G383" s="31">
        <f>IF($C383="","",$B383&amp;"|"&amp;$C383&amp;"|"&amp;$D383)</f>
        <v/>
      </c>
    </row>
    <row r="384" ht="26" customHeight="1">
      <c r="B384" s="7" t="n"/>
      <c r="C384" s="7" t="n"/>
      <c r="D384" s="7" t="n"/>
      <c r="E384" s="19" t="n"/>
      <c r="G384" s="31">
        <f>IF($C384="","",$B384&amp;"|"&amp;$C384&amp;"|"&amp;$D384)</f>
        <v/>
      </c>
    </row>
    <row r="385" ht="26" customHeight="1">
      <c r="B385" s="7" t="n"/>
      <c r="C385" s="7" t="n"/>
      <c r="D385" s="7" t="n"/>
      <c r="E385" s="19" t="n"/>
      <c r="G385" s="31">
        <f>IF($C385="","",$B385&amp;"|"&amp;$C385&amp;"|"&amp;$D385)</f>
        <v/>
      </c>
    </row>
    <row r="386" ht="26" customHeight="1">
      <c r="B386" s="7" t="n"/>
      <c r="C386" s="7" t="n"/>
      <c r="D386" s="7" t="n"/>
      <c r="E386" s="19" t="n"/>
      <c r="G386" s="31">
        <f>IF($C386="","",$B386&amp;"|"&amp;$C386&amp;"|"&amp;$D386)</f>
        <v/>
      </c>
    </row>
    <row r="387" ht="26" customHeight="1">
      <c r="B387" s="7" t="n"/>
      <c r="C387" s="7" t="n"/>
      <c r="D387" s="7" t="n"/>
      <c r="E387" s="19" t="n"/>
      <c r="G387" s="31">
        <f>IF($C387="","",$B387&amp;"|"&amp;$C387&amp;"|"&amp;$D387)</f>
        <v/>
      </c>
    </row>
    <row r="388" ht="26" customHeight="1">
      <c r="B388" s="7" t="n"/>
      <c r="C388" s="7" t="n"/>
      <c r="D388" s="7" t="n"/>
      <c r="E388" s="19" t="n"/>
      <c r="G388" s="31">
        <f>IF($C388="","",$B388&amp;"|"&amp;$C388&amp;"|"&amp;$D388)</f>
        <v/>
      </c>
    </row>
    <row r="389" ht="26" customHeight="1">
      <c r="B389" s="7" t="n"/>
      <c r="C389" s="7" t="n"/>
      <c r="D389" s="7" t="n"/>
      <c r="E389" s="19" t="n"/>
      <c r="G389" s="31">
        <f>IF($C389="","",$B389&amp;"|"&amp;$C389&amp;"|"&amp;$D389)</f>
        <v/>
      </c>
    </row>
    <row r="390" ht="26" customHeight="1">
      <c r="B390" s="7" t="n"/>
      <c r="C390" s="7" t="n"/>
      <c r="D390" s="7" t="n"/>
      <c r="E390" s="19" t="n"/>
      <c r="G390" s="31">
        <f>IF($C390="","",$B390&amp;"|"&amp;$C390&amp;"|"&amp;$D390)</f>
        <v/>
      </c>
    </row>
    <row r="391" ht="26" customHeight="1">
      <c r="B391" s="7" t="n"/>
      <c r="C391" s="7" t="n"/>
      <c r="D391" s="7" t="n"/>
      <c r="E391" s="19" t="n"/>
      <c r="G391" s="31">
        <f>IF($C391="","",$B391&amp;"|"&amp;$C391&amp;"|"&amp;$D391)</f>
        <v/>
      </c>
    </row>
    <row r="392" ht="26" customHeight="1">
      <c r="B392" s="7" t="n"/>
      <c r="C392" s="7" t="n"/>
      <c r="D392" s="7" t="n"/>
      <c r="E392" s="19" t="n"/>
      <c r="G392" s="31">
        <f>IF($C392="","",$B392&amp;"|"&amp;$C392&amp;"|"&amp;$D392)</f>
        <v/>
      </c>
    </row>
    <row r="393" ht="26" customHeight="1">
      <c r="B393" s="7" t="n"/>
      <c r="C393" s="7" t="n"/>
      <c r="D393" s="7" t="n"/>
      <c r="E393" s="19" t="n"/>
      <c r="G393" s="31">
        <f>IF($C393="","",$B393&amp;"|"&amp;$C393&amp;"|"&amp;$D393)</f>
        <v/>
      </c>
    </row>
    <row r="394" ht="26" customHeight="1">
      <c r="B394" s="7" t="n"/>
      <c r="C394" s="7" t="n"/>
      <c r="D394" s="7" t="n"/>
      <c r="E394" s="19" t="n"/>
      <c r="G394" s="31">
        <f>IF($C394="","",$B394&amp;"|"&amp;$C394&amp;"|"&amp;$D394)</f>
        <v/>
      </c>
    </row>
    <row r="395" ht="26" customHeight="1">
      <c r="B395" s="7" t="n"/>
      <c r="C395" s="7" t="n"/>
      <c r="D395" s="7" t="n"/>
      <c r="E395" s="19" t="n"/>
      <c r="G395" s="31">
        <f>IF($C395="","",$B395&amp;"|"&amp;$C395&amp;"|"&amp;$D395)</f>
        <v/>
      </c>
    </row>
    <row r="396" ht="26" customHeight="1">
      <c r="B396" s="7" t="n"/>
      <c r="C396" s="7" t="n"/>
      <c r="D396" s="7" t="n"/>
      <c r="E396" s="19" t="n"/>
      <c r="G396" s="31">
        <f>IF($C396="","",$B396&amp;"|"&amp;$C396&amp;"|"&amp;$D396)</f>
        <v/>
      </c>
    </row>
    <row r="397" ht="26" customHeight="1">
      <c r="B397" s="7" t="n"/>
      <c r="C397" s="7" t="n"/>
      <c r="D397" s="7" t="n"/>
      <c r="E397" s="19" t="n"/>
      <c r="G397" s="31">
        <f>IF($C397="","",$B397&amp;"|"&amp;$C397&amp;"|"&amp;$D397)</f>
        <v/>
      </c>
    </row>
    <row r="398" ht="26" customHeight="1">
      <c r="B398" s="7" t="n"/>
      <c r="C398" s="7" t="n"/>
      <c r="D398" s="7" t="n"/>
      <c r="E398" s="19" t="n"/>
      <c r="G398" s="31">
        <f>IF($C398="","",$B398&amp;"|"&amp;$C398&amp;"|"&amp;$D398)</f>
        <v/>
      </c>
    </row>
    <row r="399" ht="26" customHeight="1">
      <c r="B399" s="7" t="n"/>
      <c r="C399" s="7" t="n"/>
      <c r="D399" s="7" t="n"/>
      <c r="E399" s="19" t="n"/>
      <c r="G399" s="31">
        <f>IF($C399="","",$B399&amp;"|"&amp;$C399&amp;"|"&amp;$D399)</f>
        <v/>
      </c>
    </row>
    <row r="400" ht="26" customHeight="1">
      <c r="B400" s="7" t="n"/>
      <c r="C400" s="7" t="n"/>
      <c r="D400" s="7" t="n"/>
      <c r="E400" s="19" t="n"/>
      <c r="G400" s="31">
        <f>IF($C400="","",$B400&amp;"|"&amp;$C400&amp;"|"&amp;$D400)</f>
        <v/>
      </c>
    </row>
    <row r="401" ht="26" customHeight="1">
      <c r="B401" s="7" t="n"/>
      <c r="C401" s="7" t="n"/>
      <c r="D401" s="7" t="n"/>
      <c r="E401" s="19" t="n"/>
      <c r="G401" s="31">
        <f>IF($C401="","",$B401&amp;"|"&amp;$C401&amp;"|"&amp;$D401)</f>
        <v/>
      </c>
    </row>
    <row r="402" ht="26" customHeight="1">
      <c r="B402" s="7" t="n"/>
      <c r="C402" s="7" t="n"/>
      <c r="D402" s="7" t="n"/>
      <c r="E402" s="19" t="n"/>
      <c r="G402" s="31">
        <f>IF($C402="","",$B402&amp;"|"&amp;$C402&amp;"|"&amp;$D402)</f>
        <v/>
      </c>
    </row>
    <row r="403" ht="26" customHeight="1">
      <c r="B403" s="7" t="n"/>
      <c r="C403" s="7" t="n"/>
      <c r="D403" s="7" t="n"/>
      <c r="E403" s="19" t="n"/>
      <c r="G403" s="31">
        <f>IF($C403="","",$B403&amp;"|"&amp;$C403&amp;"|"&amp;$D403)</f>
        <v/>
      </c>
    </row>
    <row r="404" ht="26" customHeight="1">
      <c r="B404" s="7" t="n"/>
      <c r="C404" s="7" t="n"/>
      <c r="D404" s="7" t="n"/>
      <c r="E404" s="19" t="n"/>
      <c r="G404" s="31">
        <f>IF($C404="","",$B404&amp;"|"&amp;$C404&amp;"|"&amp;$D404)</f>
        <v/>
      </c>
    </row>
    <row r="405" ht="26" customHeight="1">
      <c r="B405" s="7" t="n"/>
      <c r="C405" s="7" t="n"/>
      <c r="D405" s="7" t="n"/>
      <c r="E405" s="19" t="n"/>
      <c r="G405" s="31">
        <f>IF($C405="","",$B405&amp;"|"&amp;$C405&amp;"|"&amp;$D405)</f>
        <v/>
      </c>
    </row>
    <row r="406" ht="26" customHeight="1">
      <c r="B406" s="7" t="n"/>
      <c r="C406" s="7" t="n"/>
      <c r="D406" s="7" t="n"/>
      <c r="E406" s="19" t="n"/>
      <c r="G406" s="31">
        <f>IF($C406="","",$B406&amp;"|"&amp;$C406&amp;"|"&amp;$D406)</f>
        <v/>
      </c>
    </row>
    <row r="407" ht="26" customHeight="1">
      <c r="B407" s="7" t="n"/>
      <c r="C407" s="7" t="n"/>
      <c r="D407" s="7" t="n"/>
      <c r="E407" s="19" t="n"/>
      <c r="G407" s="31">
        <f>IF($C407="","",$B407&amp;"|"&amp;$C407&amp;"|"&amp;$D407)</f>
        <v/>
      </c>
    </row>
    <row r="408" ht="26" customHeight="1">
      <c r="B408" s="7" t="n"/>
      <c r="C408" s="7" t="n"/>
      <c r="D408" s="7" t="n"/>
      <c r="E408" s="19" t="n"/>
      <c r="G408" s="31">
        <f>IF($C408="","",$B408&amp;"|"&amp;$C408&amp;"|"&amp;$D408)</f>
        <v/>
      </c>
    </row>
    <row r="409" ht="26" customHeight="1">
      <c r="B409" s="7" t="n"/>
      <c r="C409" s="7" t="n"/>
      <c r="D409" s="7" t="n"/>
      <c r="E409" s="19" t="n"/>
      <c r="G409" s="31">
        <f>IF($C409="","",$B409&amp;"|"&amp;$C409&amp;"|"&amp;$D409)</f>
        <v/>
      </c>
    </row>
    <row r="410" ht="26" customHeight="1">
      <c r="B410" s="7" t="n"/>
      <c r="C410" s="7" t="n"/>
      <c r="D410" s="7" t="n"/>
      <c r="E410" s="19" t="n"/>
      <c r="G410" s="31">
        <f>IF($C410="","",$B410&amp;"|"&amp;$C410&amp;"|"&amp;$D410)</f>
        <v/>
      </c>
    </row>
    <row r="411" ht="26" customHeight="1">
      <c r="B411" s="7" t="n"/>
      <c r="C411" s="7" t="n"/>
      <c r="D411" s="7" t="n"/>
      <c r="E411" s="19" t="n"/>
      <c r="G411" s="31">
        <f>IF($C411="","",$B411&amp;"|"&amp;$C411&amp;"|"&amp;$D411)</f>
        <v/>
      </c>
    </row>
    <row r="412" ht="26" customHeight="1">
      <c r="B412" s="7" t="n"/>
      <c r="C412" s="7" t="n"/>
      <c r="D412" s="7" t="n"/>
      <c r="E412" s="19" t="n"/>
      <c r="G412" s="31">
        <f>IF($C412="","",$B412&amp;"|"&amp;$C412&amp;"|"&amp;$D412)</f>
        <v/>
      </c>
    </row>
    <row r="413" ht="26" customHeight="1">
      <c r="B413" s="7" t="n"/>
      <c r="C413" s="7" t="n"/>
      <c r="D413" s="7" t="n"/>
      <c r="E413" s="19" t="n"/>
      <c r="G413" s="31">
        <f>IF($C413="","",$B413&amp;"|"&amp;$C413&amp;"|"&amp;$D413)</f>
        <v/>
      </c>
    </row>
    <row r="414" ht="26" customHeight="1">
      <c r="B414" s="7" t="n"/>
      <c r="C414" s="7" t="n"/>
      <c r="D414" s="7" t="n"/>
      <c r="E414" s="19" t="n"/>
      <c r="G414" s="31">
        <f>IF($C414="","",$B414&amp;"|"&amp;$C414&amp;"|"&amp;$D414)</f>
        <v/>
      </c>
    </row>
    <row r="415" ht="26" customHeight="1">
      <c r="B415" s="7" t="n"/>
      <c r="C415" s="7" t="n"/>
      <c r="D415" s="7" t="n"/>
      <c r="E415" s="19" t="n"/>
      <c r="G415" s="31">
        <f>IF($C415="","",$B415&amp;"|"&amp;$C415&amp;"|"&amp;$D415)</f>
        <v/>
      </c>
    </row>
    <row r="416" ht="26" customHeight="1">
      <c r="B416" s="7" t="n"/>
      <c r="C416" s="7" t="n"/>
      <c r="D416" s="7" t="n"/>
      <c r="E416" s="19" t="n"/>
      <c r="G416" s="31">
        <f>IF($C416="","",$B416&amp;"|"&amp;$C416&amp;"|"&amp;$D416)</f>
        <v/>
      </c>
    </row>
    <row r="417" ht="26" customHeight="1">
      <c r="B417" s="7" t="n"/>
      <c r="C417" s="7" t="n"/>
      <c r="D417" s="7" t="n"/>
      <c r="E417" s="19" t="n"/>
      <c r="G417" s="31">
        <f>IF($C417="","",$B417&amp;"|"&amp;$C417&amp;"|"&amp;$D417)</f>
        <v/>
      </c>
    </row>
    <row r="418" ht="26" customHeight="1">
      <c r="B418" s="7" t="n"/>
      <c r="C418" s="7" t="n"/>
      <c r="D418" s="7" t="n"/>
      <c r="E418" s="19" t="n"/>
      <c r="G418" s="31">
        <f>IF($C418="","",$B418&amp;"|"&amp;$C418&amp;"|"&amp;$D418)</f>
        <v/>
      </c>
    </row>
    <row r="419" ht="26" customHeight="1">
      <c r="B419" s="7" t="n"/>
      <c r="C419" s="7" t="n"/>
      <c r="D419" s="7" t="n"/>
      <c r="E419" s="19" t="n"/>
      <c r="G419" s="31">
        <f>IF($C419="","",$B419&amp;"|"&amp;$C419&amp;"|"&amp;$D419)</f>
        <v/>
      </c>
    </row>
    <row r="420" ht="26" customHeight="1">
      <c r="B420" s="7" t="n"/>
      <c r="C420" s="7" t="n"/>
      <c r="D420" s="7" t="n"/>
      <c r="E420" s="19" t="n"/>
      <c r="G420" s="31">
        <f>IF($C420="","",$B420&amp;"|"&amp;$C420&amp;"|"&amp;$D420)</f>
        <v/>
      </c>
    </row>
    <row r="421" ht="26" customHeight="1">
      <c r="B421" s="7" t="n"/>
      <c r="C421" s="7" t="n"/>
      <c r="D421" s="7" t="n"/>
      <c r="E421" s="19" t="n"/>
      <c r="G421" s="31">
        <f>IF($C421="","",$B421&amp;"|"&amp;$C421&amp;"|"&amp;$D421)</f>
        <v/>
      </c>
    </row>
    <row r="422" ht="26" customHeight="1">
      <c r="B422" s="7" t="n"/>
      <c r="C422" s="7" t="n"/>
      <c r="D422" s="7" t="n"/>
      <c r="E422" s="19" t="n"/>
      <c r="G422" s="31">
        <f>IF($C422="","",$B422&amp;"|"&amp;$C422&amp;"|"&amp;$D422)</f>
        <v/>
      </c>
    </row>
    <row r="423" ht="26" customHeight="1">
      <c r="B423" s="7" t="n"/>
      <c r="C423" s="7" t="n"/>
      <c r="D423" s="7" t="n"/>
      <c r="E423" s="19" t="n"/>
      <c r="G423" s="31">
        <f>IF($C423="","",$B423&amp;"|"&amp;$C423&amp;"|"&amp;$D423)</f>
        <v/>
      </c>
    </row>
    <row r="424" ht="26" customHeight="1">
      <c r="B424" s="7" t="n"/>
      <c r="C424" s="7" t="n"/>
      <c r="D424" s="7" t="n"/>
      <c r="E424" s="19" t="n"/>
      <c r="G424" s="31">
        <f>IF($C424="","",$B424&amp;"|"&amp;$C424&amp;"|"&amp;$D424)</f>
        <v/>
      </c>
    </row>
    <row r="425" ht="26" customHeight="1">
      <c r="B425" s="7" t="n"/>
      <c r="C425" s="7" t="n"/>
      <c r="D425" s="7" t="n"/>
      <c r="E425" s="19" t="n"/>
      <c r="G425" s="31">
        <f>IF($C425="","",$B425&amp;"|"&amp;$C425&amp;"|"&amp;$D425)</f>
        <v/>
      </c>
    </row>
    <row r="426" ht="26" customHeight="1">
      <c r="B426" s="7" t="n"/>
      <c r="C426" s="7" t="n"/>
      <c r="D426" s="7" t="n"/>
      <c r="E426" s="19" t="n"/>
      <c r="G426" s="31">
        <f>IF($C426="","",$B426&amp;"|"&amp;$C426&amp;"|"&amp;$D426)</f>
        <v/>
      </c>
    </row>
    <row r="427" ht="26" customHeight="1">
      <c r="B427" s="7" t="n"/>
      <c r="C427" s="7" t="n"/>
      <c r="D427" s="7" t="n"/>
      <c r="E427" s="19" t="n"/>
      <c r="G427" s="31">
        <f>IF($C427="","",$B427&amp;"|"&amp;$C427&amp;"|"&amp;$D427)</f>
        <v/>
      </c>
    </row>
    <row r="428" ht="26" customHeight="1">
      <c r="B428" s="7" t="n"/>
      <c r="C428" s="7" t="n"/>
      <c r="D428" s="7" t="n"/>
      <c r="E428" s="19" t="n"/>
      <c r="G428" s="31">
        <f>IF($C428="","",$B428&amp;"|"&amp;$C428&amp;"|"&amp;$D428)</f>
        <v/>
      </c>
    </row>
    <row r="429" ht="26" customHeight="1">
      <c r="B429" s="7" t="n"/>
      <c r="C429" s="7" t="n"/>
      <c r="D429" s="7" t="n"/>
      <c r="E429" s="19" t="n"/>
      <c r="G429" s="31">
        <f>IF($C429="","",$B429&amp;"|"&amp;$C429&amp;"|"&amp;$D429)</f>
        <v/>
      </c>
    </row>
    <row r="430" ht="26" customHeight="1">
      <c r="B430" s="7" t="n"/>
      <c r="C430" s="7" t="n"/>
      <c r="D430" s="7" t="n"/>
      <c r="E430" s="19" t="n"/>
      <c r="G430" s="31">
        <f>IF($C430="","",$B430&amp;"|"&amp;$C430&amp;"|"&amp;$D430)</f>
        <v/>
      </c>
    </row>
    <row r="431" ht="26" customHeight="1">
      <c r="B431" s="7" t="n"/>
      <c r="C431" s="7" t="n"/>
      <c r="D431" s="7" t="n"/>
      <c r="E431" s="19" t="n"/>
      <c r="G431" s="31">
        <f>IF($C431="","",$B431&amp;"|"&amp;$C431&amp;"|"&amp;$D431)</f>
        <v/>
      </c>
    </row>
    <row r="432" ht="26" customHeight="1">
      <c r="B432" s="7" t="n"/>
      <c r="C432" s="7" t="n"/>
      <c r="D432" s="7" t="n"/>
      <c r="E432" s="19" t="n"/>
      <c r="G432" s="31">
        <f>IF($C432="","",$B432&amp;"|"&amp;$C432&amp;"|"&amp;$D432)</f>
        <v/>
      </c>
    </row>
    <row r="433" ht="26" customHeight="1">
      <c r="B433" s="7" t="n"/>
      <c r="C433" s="7" t="n"/>
      <c r="D433" s="7" t="n"/>
      <c r="E433" s="19" t="n"/>
      <c r="G433" s="31">
        <f>IF($C433="","",$B433&amp;"|"&amp;$C433&amp;"|"&amp;$D433)</f>
        <v/>
      </c>
    </row>
    <row r="434" ht="26" customHeight="1">
      <c r="B434" s="7" t="n"/>
      <c r="C434" s="7" t="n"/>
      <c r="D434" s="7" t="n"/>
      <c r="E434" s="19" t="n"/>
      <c r="G434" s="31">
        <f>IF($C434="","",$B434&amp;"|"&amp;$C434&amp;"|"&amp;$D434)</f>
        <v/>
      </c>
    </row>
    <row r="435" ht="26" customHeight="1">
      <c r="B435" s="7" t="n"/>
      <c r="C435" s="7" t="n"/>
      <c r="D435" s="7" t="n"/>
      <c r="E435" s="19" t="n"/>
      <c r="G435" s="31">
        <f>IF($C435="","",$B435&amp;"|"&amp;$C435&amp;"|"&amp;$D435)</f>
        <v/>
      </c>
    </row>
    <row r="436" ht="26" customHeight="1">
      <c r="B436" s="7" t="n"/>
      <c r="C436" s="7" t="n"/>
      <c r="D436" s="7" t="n"/>
      <c r="E436" s="19" t="n"/>
      <c r="G436" s="31">
        <f>IF($C436="","",$B436&amp;"|"&amp;$C436&amp;"|"&amp;$D436)</f>
        <v/>
      </c>
    </row>
    <row r="437" ht="26" customHeight="1">
      <c r="B437" s="7" t="n"/>
      <c r="C437" s="7" t="n"/>
      <c r="D437" s="7" t="n"/>
      <c r="E437" s="19" t="n"/>
      <c r="G437" s="31">
        <f>IF($C437="","",$B437&amp;"|"&amp;$C437&amp;"|"&amp;$D437)</f>
        <v/>
      </c>
    </row>
    <row r="438" ht="26" customHeight="1">
      <c r="B438" s="7" t="n"/>
      <c r="C438" s="7" t="n"/>
      <c r="D438" s="7" t="n"/>
      <c r="E438" s="19" t="n"/>
      <c r="G438" s="31">
        <f>IF($C438="","",$B438&amp;"|"&amp;$C438&amp;"|"&amp;$D438)</f>
        <v/>
      </c>
    </row>
    <row r="439" ht="26" customHeight="1">
      <c r="B439" s="7" t="n"/>
      <c r="C439" s="7" t="n"/>
      <c r="D439" s="7" t="n"/>
      <c r="E439" s="19" t="n"/>
      <c r="G439" s="31">
        <f>IF($C439="","",$B439&amp;"|"&amp;$C439&amp;"|"&amp;$D439)</f>
        <v/>
      </c>
    </row>
    <row r="440" ht="26" customHeight="1">
      <c r="B440" s="7" t="n"/>
      <c r="C440" s="7" t="n"/>
      <c r="D440" s="7" t="n"/>
      <c r="E440" s="19" t="n"/>
      <c r="G440" s="31">
        <f>IF($C440="","",$B440&amp;"|"&amp;$C440&amp;"|"&amp;$D440)</f>
        <v/>
      </c>
    </row>
    <row r="441" ht="26" customHeight="1">
      <c r="B441" s="7" t="n"/>
      <c r="C441" s="7" t="n"/>
      <c r="D441" s="7" t="n"/>
      <c r="E441" s="19" t="n"/>
      <c r="G441" s="31">
        <f>IF($C441="","",$B441&amp;"|"&amp;$C441&amp;"|"&amp;$D441)</f>
        <v/>
      </c>
    </row>
    <row r="442" ht="26" customHeight="1">
      <c r="B442" s="7" t="n"/>
      <c r="C442" s="7" t="n"/>
      <c r="D442" s="7" t="n"/>
      <c r="E442" s="19" t="n"/>
      <c r="G442" s="31">
        <f>IF($C442="","",$B442&amp;"|"&amp;$C442&amp;"|"&amp;$D442)</f>
        <v/>
      </c>
    </row>
    <row r="443" ht="26" customHeight="1">
      <c r="B443" s="7" t="n"/>
      <c r="C443" s="7" t="n"/>
      <c r="D443" s="7" t="n"/>
      <c r="E443" s="19" t="n"/>
      <c r="G443" s="31">
        <f>IF($C443="","",$B443&amp;"|"&amp;$C443&amp;"|"&amp;$D443)</f>
        <v/>
      </c>
    </row>
    <row r="444" ht="26" customHeight="1">
      <c r="B444" s="7" t="n"/>
      <c r="C444" s="7" t="n"/>
      <c r="D444" s="7" t="n"/>
      <c r="E444" s="19" t="n"/>
      <c r="G444" s="31">
        <f>IF($C444="","",$B444&amp;"|"&amp;$C444&amp;"|"&amp;$D444)</f>
        <v/>
      </c>
    </row>
    <row r="445" ht="26" customHeight="1">
      <c r="B445" s="7" t="n"/>
      <c r="C445" s="7" t="n"/>
      <c r="D445" s="7" t="n"/>
      <c r="E445" s="19" t="n"/>
      <c r="G445" s="31">
        <f>IF($C445="","",$B445&amp;"|"&amp;$C445&amp;"|"&amp;$D445)</f>
        <v/>
      </c>
    </row>
    <row r="446" ht="26" customHeight="1">
      <c r="B446" s="7" t="n"/>
      <c r="C446" s="7" t="n"/>
      <c r="D446" s="7" t="n"/>
      <c r="E446" s="19" t="n"/>
      <c r="G446" s="31">
        <f>IF($C446="","",$B446&amp;"|"&amp;$C446&amp;"|"&amp;$D446)</f>
        <v/>
      </c>
    </row>
    <row r="447" ht="26" customHeight="1">
      <c r="B447" s="7" t="n"/>
      <c r="C447" s="7" t="n"/>
      <c r="D447" s="7" t="n"/>
      <c r="E447" s="19" t="n"/>
      <c r="G447" s="31">
        <f>IF($C447="","",$B447&amp;"|"&amp;$C447&amp;"|"&amp;$D447)</f>
        <v/>
      </c>
    </row>
    <row r="448" ht="26" customHeight="1">
      <c r="B448" s="7" t="n"/>
      <c r="C448" s="7" t="n"/>
      <c r="D448" s="7" t="n"/>
      <c r="E448" s="19" t="n"/>
      <c r="G448" s="31">
        <f>IF($C448="","",$B448&amp;"|"&amp;$C448&amp;"|"&amp;$D448)</f>
        <v/>
      </c>
    </row>
    <row r="449" ht="26" customHeight="1">
      <c r="B449" s="7" t="n"/>
      <c r="C449" s="7" t="n"/>
      <c r="D449" s="7" t="n"/>
      <c r="E449" s="19" t="n"/>
      <c r="G449" s="31">
        <f>IF($C449="","",$B449&amp;"|"&amp;$C449&amp;"|"&amp;$D449)</f>
        <v/>
      </c>
    </row>
    <row r="450" ht="26" customHeight="1">
      <c r="B450" s="7" t="n"/>
      <c r="C450" s="7" t="n"/>
      <c r="D450" s="7" t="n"/>
      <c r="E450" s="19" t="n"/>
      <c r="G450" s="31">
        <f>IF($C450="","",$B450&amp;"|"&amp;$C450&amp;"|"&amp;$D450)</f>
        <v/>
      </c>
    </row>
    <row r="451" ht="26" customHeight="1">
      <c r="B451" s="7" t="n"/>
      <c r="C451" s="7" t="n"/>
      <c r="D451" s="7" t="n"/>
      <c r="E451" s="19" t="n"/>
      <c r="G451" s="31">
        <f>IF($C451="","",$B451&amp;"|"&amp;$C451&amp;"|"&amp;$D451)</f>
        <v/>
      </c>
    </row>
    <row r="452" ht="26" customHeight="1">
      <c r="B452" s="7" t="n"/>
      <c r="C452" s="7" t="n"/>
      <c r="D452" s="7" t="n"/>
      <c r="E452" s="19" t="n"/>
      <c r="G452" s="31">
        <f>IF($C452="","",$B452&amp;"|"&amp;$C452&amp;"|"&amp;$D452)</f>
        <v/>
      </c>
    </row>
    <row r="453" ht="26" customHeight="1">
      <c r="B453" s="7" t="n"/>
      <c r="C453" s="7" t="n"/>
      <c r="D453" s="7" t="n"/>
      <c r="E453" s="19" t="n"/>
      <c r="G453" s="31">
        <f>IF($C453="","",$B453&amp;"|"&amp;$C453&amp;"|"&amp;$D453)</f>
        <v/>
      </c>
    </row>
    <row r="454" ht="26" customHeight="1">
      <c r="B454" s="7" t="n"/>
      <c r="C454" s="7" t="n"/>
      <c r="D454" s="7" t="n"/>
      <c r="E454" s="19" t="n"/>
      <c r="G454" s="31">
        <f>IF($C454="","",$B454&amp;"|"&amp;$C454&amp;"|"&amp;$D454)</f>
        <v/>
      </c>
    </row>
    <row r="455" ht="26" customHeight="1">
      <c r="B455" s="7" t="n"/>
      <c r="C455" s="7" t="n"/>
      <c r="D455" s="7" t="n"/>
      <c r="E455" s="19" t="n"/>
      <c r="G455" s="31">
        <f>IF($C455="","",$B455&amp;"|"&amp;$C455&amp;"|"&amp;$D455)</f>
        <v/>
      </c>
    </row>
    <row r="456" ht="26" customHeight="1">
      <c r="B456" s="7" t="n"/>
      <c r="C456" s="7" t="n"/>
      <c r="D456" s="7" t="n"/>
      <c r="E456" s="19" t="n"/>
      <c r="G456" s="31">
        <f>IF($C456="","",$B456&amp;"|"&amp;$C456&amp;"|"&amp;$D456)</f>
        <v/>
      </c>
    </row>
    <row r="457" ht="26" customHeight="1">
      <c r="B457" s="7" t="n"/>
      <c r="C457" s="7" t="n"/>
      <c r="D457" s="7" t="n"/>
      <c r="E457" s="19" t="n"/>
      <c r="G457" s="31">
        <f>IF($C457="","",$B457&amp;"|"&amp;$C457&amp;"|"&amp;$D457)</f>
        <v/>
      </c>
    </row>
    <row r="458" ht="26" customHeight="1">
      <c r="B458" s="7" t="n"/>
      <c r="C458" s="7" t="n"/>
      <c r="D458" s="7" t="n"/>
      <c r="E458" s="19" t="n"/>
      <c r="G458" s="31">
        <f>IF($C458="","",$B458&amp;"|"&amp;$C458&amp;"|"&amp;$D458)</f>
        <v/>
      </c>
    </row>
    <row r="459" ht="26" customHeight="1">
      <c r="B459" s="7" t="n"/>
      <c r="C459" s="7" t="n"/>
      <c r="D459" s="7" t="n"/>
      <c r="E459" s="19" t="n"/>
      <c r="G459" s="31">
        <f>IF($C459="","",$B459&amp;"|"&amp;$C459&amp;"|"&amp;$D459)</f>
        <v/>
      </c>
    </row>
    <row r="460" ht="26" customHeight="1">
      <c r="B460" s="7" t="n"/>
      <c r="C460" s="7" t="n"/>
      <c r="D460" s="7" t="n"/>
      <c r="E460" s="19" t="n"/>
      <c r="G460" s="31">
        <f>IF($C460="","",$B460&amp;"|"&amp;$C460&amp;"|"&amp;$D460)</f>
        <v/>
      </c>
    </row>
    <row r="461" ht="26" customHeight="1">
      <c r="B461" s="7" t="n"/>
      <c r="C461" s="7" t="n"/>
      <c r="D461" s="7" t="n"/>
      <c r="E461" s="19" t="n"/>
      <c r="G461" s="31">
        <f>IF($C461="","",$B461&amp;"|"&amp;$C461&amp;"|"&amp;$D461)</f>
        <v/>
      </c>
    </row>
    <row r="462" ht="26" customHeight="1">
      <c r="B462" s="7" t="n"/>
      <c r="C462" s="7" t="n"/>
      <c r="D462" s="7" t="n"/>
      <c r="E462" s="19" t="n"/>
      <c r="G462" s="31">
        <f>IF($C462="","",$B462&amp;"|"&amp;$C462&amp;"|"&amp;$D462)</f>
        <v/>
      </c>
    </row>
    <row r="463" ht="26" customHeight="1">
      <c r="B463" s="7" t="n"/>
      <c r="C463" s="7" t="n"/>
      <c r="D463" s="7" t="n"/>
      <c r="E463" s="19" t="n"/>
      <c r="G463" s="31">
        <f>IF($C463="","",$B463&amp;"|"&amp;$C463&amp;"|"&amp;$D463)</f>
        <v/>
      </c>
    </row>
    <row r="464" ht="26" customHeight="1">
      <c r="B464" s="7" t="n"/>
      <c r="C464" s="7" t="n"/>
      <c r="D464" s="7" t="n"/>
      <c r="E464" s="19" t="n"/>
      <c r="G464" s="31">
        <f>IF($C464="","",$B464&amp;"|"&amp;$C464&amp;"|"&amp;$D464)</f>
        <v/>
      </c>
    </row>
    <row r="465" ht="26" customHeight="1">
      <c r="B465" s="7" t="n"/>
      <c r="C465" s="7" t="n"/>
      <c r="D465" s="7" t="n"/>
      <c r="E465" s="19" t="n"/>
      <c r="G465" s="31">
        <f>IF($C465="","",$B465&amp;"|"&amp;$C465&amp;"|"&amp;$D465)</f>
        <v/>
      </c>
    </row>
    <row r="466" ht="26" customHeight="1">
      <c r="B466" s="7" t="n"/>
      <c r="C466" s="7" t="n"/>
      <c r="D466" s="7" t="n"/>
      <c r="E466" s="19" t="n"/>
      <c r="G466" s="31">
        <f>IF($C466="","",$B466&amp;"|"&amp;$C466&amp;"|"&amp;$D466)</f>
        <v/>
      </c>
    </row>
    <row r="467" ht="26" customHeight="1">
      <c r="B467" s="7" t="n"/>
      <c r="C467" s="7" t="n"/>
      <c r="D467" s="7" t="n"/>
      <c r="E467" s="19" t="n"/>
      <c r="G467" s="31">
        <f>IF($C467="","",$B467&amp;"|"&amp;$C467&amp;"|"&amp;$D467)</f>
        <v/>
      </c>
    </row>
    <row r="468" ht="26" customHeight="1">
      <c r="B468" s="7" t="n"/>
      <c r="C468" s="7" t="n"/>
      <c r="D468" s="7" t="n"/>
      <c r="E468" s="19" t="n"/>
      <c r="G468" s="31">
        <f>IF($C468="","",$B468&amp;"|"&amp;$C468&amp;"|"&amp;$D468)</f>
        <v/>
      </c>
    </row>
    <row r="469" ht="26" customHeight="1">
      <c r="B469" s="7" t="n"/>
      <c r="C469" s="7" t="n"/>
      <c r="D469" s="7" t="n"/>
      <c r="E469" s="19" t="n"/>
      <c r="G469" s="31">
        <f>IF($C469="","",$B469&amp;"|"&amp;$C469&amp;"|"&amp;$D469)</f>
        <v/>
      </c>
    </row>
    <row r="470" ht="26" customHeight="1">
      <c r="B470" s="7" t="n"/>
      <c r="C470" s="7" t="n"/>
      <c r="D470" s="7" t="n"/>
      <c r="E470" s="19" t="n"/>
      <c r="G470" s="31">
        <f>IF($C470="","",$B470&amp;"|"&amp;$C470&amp;"|"&amp;$D470)</f>
        <v/>
      </c>
    </row>
    <row r="471" ht="26" customHeight="1">
      <c r="B471" s="7" t="n"/>
      <c r="C471" s="7" t="n"/>
      <c r="D471" s="7" t="n"/>
      <c r="E471" s="19" t="n"/>
      <c r="G471" s="31">
        <f>IF($C471="","",$B471&amp;"|"&amp;$C471&amp;"|"&amp;$D471)</f>
        <v/>
      </c>
    </row>
    <row r="472" ht="26" customHeight="1">
      <c r="B472" s="7" t="n"/>
      <c r="C472" s="7" t="n"/>
      <c r="D472" s="7" t="n"/>
      <c r="E472" s="19" t="n"/>
      <c r="G472" s="31">
        <f>IF($C472="","",$B472&amp;"|"&amp;$C472&amp;"|"&amp;$D472)</f>
        <v/>
      </c>
    </row>
    <row r="473" ht="26" customHeight="1">
      <c r="B473" s="7" t="n"/>
      <c r="C473" s="7" t="n"/>
      <c r="D473" s="7" t="n"/>
      <c r="E473" s="19" t="n"/>
      <c r="G473" s="31">
        <f>IF($C473="","",$B473&amp;"|"&amp;$C473&amp;"|"&amp;$D473)</f>
        <v/>
      </c>
    </row>
    <row r="474" ht="26" customHeight="1">
      <c r="B474" s="7" t="n"/>
      <c r="C474" s="7" t="n"/>
      <c r="D474" s="7" t="n"/>
      <c r="E474" s="19" t="n"/>
      <c r="G474" s="31">
        <f>IF($C474="","",$B474&amp;"|"&amp;$C474&amp;"|"&amp;$D474)</f>
        <v/>
      </c>
    </row>
    <row r="475" ht="26" customHeight="1">
      <c r="B475" s="7" t="n"/>
      <c r="C475" s="7" t="n"/>
      <c r="D475" s="7" t="n"/>
      <c r="E475" s="19" t="n"/>
      <c r="G475" s="31">
        <f>IF($C475="","",$B475&amp;"|"&amp;$C475&amp;"|"&amp;$D475)</f>
        <v/>
      </c>
    </row>
    <row r="476" ht="26" customHeight="1">
      <c r="B476" s="7" t="n"/>
      <c r="C476" s="7" t="n"/>
      <c r="D476" s="7" t="n"/>
      <c r="E476" s="19" t="n"/>
      <c r="G476" s="31">
        <f>IF($C476="","",$B476&amp;"|"&amp;$C476&amp;"|"&amp;$D476)</f>
        <v/>
      </c>
    </row>
    <row r="477" ht="26" customHeight="1">
      <c r="B477" s="7" t="n"/>
      <c r="C477" s="7" t="n"/>
      <c r="D477" s="7" t="n"/>
      <c r="E477" s="19" t="n"/>
      <c r="G477" s="31">
        <f>IF($C477="","",$B477&amp;"|"&amp;$C477&amp;"|"&amp;$D477)</f>
        <v/>
      </c>
    </row>
    <row r="478" ht="26" customHeight="1">
      <c r="B478" s="7" t="n"/>
      <c r="C478" s="7" t="n"/>
      <c r="D478" s="7" t="n"/>
      <c r="E478" s="19" t="n"/>
      <c r="G478" s="31">
        <f>IF($C478="","",$B478&amp;"|"&amp;$C478&amp;"|"&amp;$D478)</f>
        <v/>
      </c>
    </row>
    <row r="479" ht="26" customHeight="1">
      <c r="B479" s="7" t="n"/>
      <c r="C479" s="7" t="n"/>
      <c r="D479" s="7" t="n"/>
      <c r="E479" s="19" t="n"/>
      <c r="G479" s="31">
        <f>IF($C479="","",$B479&amp;"|"&amp;$C479&amp;"|"&amp;$D479)</f>
        <v/>
      </c>
    </row>
    <row r="480" ht="26" customHeight="1">
      <c r="B480" s="7" t="n"/>
      <c r="C480" s="7" t="n"/>
      <c r="D480" s="7" t="n"/>
      <c r="E480" s="19" t="n"/>
      <c r="G480" s="31">
        <f>IF($C480="","",$B480&amp;"|"&amp;$C480&amp;"|"&amp;$D480)</f>
        <v/>
      </c>
    </row>
    <row r="481" ht="26" customHeight="1">
      <c r="B481" s="7" t="n"/>
      <c r="C481" s="7" t="n"/>
      <c r="D481" s="7" t="n"/>
      <c r="E481" s="19" t="n"/>
      <c r="G481" s="31">
        <f>IF($C481="","",$B481&amp;"|"&amp;$C481&amp;"|"&amp;$D481)</f>
        <v/>
      </c>
    </row>
    <row r="482" ht="26" customHeight="1">
      <c r="B482" s="7" t="n"/>
      <c r="C482" s="7" t="n"/>
      <c r="D482" s="7" t="n"/>
      <c r="E482" s="19" t="n"/>
      <c r="G482" s="31">
        <f>IF($C482="","",$B482&amp;"|"&amp;$C482&amp;"|"&amp;$D482)</f>
        <v/>
      </c>
    </row>
    <row r="483" ht="26" customHeight="1">
      <c r="B483" s="7" t="n"/>
      <c r="C483" s="7" t="n"/>
      <c r="D483" s="7" t="n"/>
      <c r="E483" s="19" t="n"/>
      <c r="G483" s="31">
        <f>IF($C483="","",$B483&amp;"|"&amp;$C483&amp;"|"&amp;$D483)</f>
        <v/>
      </c>
    </row>
    <row r="484" ht="26" customHeight="1">
      <c r="B484" s="7" t="n"/>
      <c r="C484" s="7" t="n"/>
      <c r="D484" s="7" t="n"/>
      <c r="E484" s="19" t="n"/>
      <c r="G484" s="31">
        <f>IF($C484="","",$B484&amp;"|"&amp;$C484&amp;"|"&amp;$D484)</f>
        <v/>
      </c>
    </row>
    <row r="485" ht="26" customHeight="1">
      <c r="B485" s="7" t="n"/>
      <c r="C485" s="7" t="n"/>
      <c r="D485" s="7" t="n"/>
      <c r="E485" s="19" t="n"/>
      <c r="G485" s="31">
        <f>IF($C485="","",$B485&amp;"|"&amp;$C485&amp;"|"&amp;$D485)</f>
        <v/>
      </c>
    </row>
    <row r="486" ht="26" customHeight="1">
      <c r="B486" s="7" t="n"/>
      <c r="C486" s="7" t="n"/>
      <c r="D486" s="7" t="n"/>
      <c r="E486" s="19" t="n"/>
      <c r="G486" s="31">
        <f>IF($C486="","",$B486&amp;"|"&amp;$C486&amp;"|"&amp;$D486)</f>
        <v/>
      </c>
    </row>
    <row r="487" ht="26" customHeight="1">
      <c r="B487" s="7" t="n"/>
      <c r="C487" s="7" t="n"/>
      <c r="D487" s="7" t="n"/>
      <c r="E487" s="19" t="n"/>
      <c r="G487" s="31">
        <f>IF($C487="","",$B487&amp;"|"&amp;$C487&amp;"|"&amp;$D487)</f>
        <v/>
      </c>
    </row>
    <row r="488" ht="26" customHeight="1">
      <c r="B488" s="7" t="n"/>
      <c r="C488" s="7" t="n"/>
      <c r="D488" s="7" t="n"/>
      <c r="E488" s="19" t="n"/>
      <c r="G488" s="31">
        <f>IF($C488="","",$B488&amp;"|"&amp;$C488&amp;"|"&amp;$D488)</f>
        <v/>
      </c>
    </row>
    <row r="489" ht="26" customHeight="1">
      <c r="B489" s="7" t="n"/>
      <c r="C489" s="7" t="n"/>
      <c r="D489" s="7" t="n"/>
      <c r="E489" s="19" t="n"/>
      <c r="G489" s="31">
        <f>IF($C489="","",$B489&amp;"|"&amp;$C489&amp;"|"&amp;$D489)</f>
        <v/>
      </c>
    </row>
    <row r="490" ht="26" customHeight="1">
      <c r="B490" s="7" t="n"/>
      <c r="C490" s="7" t="n"/>
      <c r="D490" s="7" t="n"/>
      <c r="E490" s="19" t="n"/>
      <c r="G490" s="31">
        <f>IF($C490="","",$B490&amp;"|"&amp;$C490&amp;"|"&amp;$D490)</f>
        <v/>
      </c>
    </row>
    <row r="491" ht="26" customHeight="1">
      <c r="B491" s="7" t="n"/>
      <c r="C491" s="7" t="n"/>
      <c r="D491" s="7" t="n"/>
      <c r="E491" s="19" t="n"/>
      <c r="G491" s="31">
        <f>IF($C491="","",$B491&amp;"|"&amp;$C491&amp;"|"&amp;$D491)</f>
        <v/>
      </c>
    </row>
    <row r="492" ht="26" customHeight="1">
      <c r="B492" s="7" t="n"/>
      <c r="C492" s="7" t="n"/>
      <c r="D492" s="7" t="n"/>
      <c r="E492" s="19" t="n"/>
      <c r="G492" s="31">
        <f>IF($C492="","",$B492&amp;"|"&amp;$C492&amp;"|"&amp;$D492)</f>
        <v/>
      </c>
    </row>
    <row r="493" ht="26" customHeight="1">
      <c r="B493" s="7" t="n"/>
      <c r="C493" s="7" t="n"/>
      <c r="D493" s="7" t="n"/>
      <c r="E493" s="19" t="n"/>
      <c r="G493" s="31">
        <f>IF($C493="","",$B493&amp;"|"&amp;$C493&amp;"|"&amp;$D493)</f>
        <v/>
      </c>
    </row>
    <row r="494" ht="26" customHeight="1">
      <c r="B494" s="7" t="n"/>
      <c r="C494" s="7" t="n"/>
      <c r="D494" s="7" t="n"/>
      <c r="E494" s="19" t="n"/>
      <c r="G494" s="31">
        <f>IF($C494="","",$B494&amp;"|"&amp;$C494&amp;"|"&amp;$D494)</f>
        <v/>
      </c>
    </row>
    <row r="495" ht="26" customHeight="1">
      <c r="B495" s="7" t="n"/>
      <c r="C495" s="7" t="n"/>
      <c r="D495" s="7" t="n"/>
      <c r="E495" s="19" t="n"/>
      <c r="G495" s="31">
        <f>IF($C495="","",$B495&amp;"|"&amp;$C495&amp;"|"&amp;$D495)</f>
        <v/>
      </c>
    </row>
    <row r="496" ht="26" customHeight="1">
      <c r="B496" s="7" t="n"/>
      <c r="C496" s="7" t="n"/>
      <c r="D496" s="7" t="n"/>
      <c r="E496" s="19" t="n"/>
      <c r="G496" s="31">
        <f>IF($C496="","",$B496&amp;"|"&amp;$C496&amp;"|"&amp;$D496)</f>
        <v/>
      </c>
    </row>
    <row r="497" ht="26" customHeight="1">
      <c r="B497" s="7" t="n"/>
      <c r="C497" s="7" t="n"/>
      <c r="D497" s="7" t="n"/>
      <c r="E497" s="19" t="n"/>
      <c r="G497" s="31">
        <f>IF($C497="","",$B497&amp;"|"&amp;$C497&amp;"|"&amp;$D497)</f>
        <v/>
      </c>
    </row>
    <row r="498" ht="26" customHeight="1">
      <c r="B498" s="7" t="n"/>
      <c r="C498" s="7" t="n"/>
      <c r="D498" s="7" t="n"/>
      <c r="E498" s="19" t="n"/>
      <c r="G498" s="31">
        <f>IF($C498="","",$B498&amp;"|"&amp;$C498&amp;"|"&amp;$D498)</f>
        <v/>
      </c>
    </row>
    <row r="499" ht="26" customHeight="1">
      <c r="B499" s="7" t="n"/>
      <c r="C499" s="7" t="n"/>
      <c r="D499" s="7" t="n"/>
      <c r="E499" s="19" t="n"/>
      <c r="G499" s="31">
        <f>IF($C499="","",$B499&amp;"|"&amp;$C499&amp;"|"&amp;$D499)</f>
        <v/>
      </c>
    </row>
    <row r="500" ht="26" customHeight="1">
      <c r="B500" s="7" t="n"/>
      <c r="C500" s="7" t="n"/>
      <c r="D500" s="7" t="n"/>
      <c r="E500" s="19" t="n"/>
      <c r="G500" s="31">
        <f>IF($C500="","",$B500&amp;"|"&amp;$C500&amp;"|"&amp;$D500)</f>
        <v/>
      </c>
    </row>
    <row r="501" ht="26" customHeight="1">
      <c r="B501" s="7" t="n"/>
      <c r="C501" s="7" t="n"/>
      <c r="D501" s="7" t="n"/>
      <c r="E501" s="19" t="n"/>
      <c r="G501" s="31">
        <f>IF($C501="","",$B501&amp;"|"&amp;$C501&amp;"|"&amp;$D501)</f>
        <v/>
      </c>
    </row>
    <row r="502" ht="26" customHeight="1">
      <c r="B502" s="7" t="n"/>
      <c r="C502" s="7" t="n"/>
      <c r="D502" s="7" t="n"/>
      <c r="E502" s="19" t="n"/>
      <c r="G502" s="31">
        <f>IF($C502="","",$B502&amp;"|"&amp;$C502&amp;"|"&amp;$D502)</f>
        <v/>
      </c>
    </row>
    <row r="503" ht="26" customHeight="1">
      <c r="B503" s="7" t="n"/>
      <c r="C503" s="7" t="n"/>
      <c r="D503" s="7" t="n"/>
      <c r="E503" s="19" t="n"/>
      <c r="G503" s="31">
        <f>IF($C503="","",$B503&amp;"|"&amp;$C503&amp;"|"&amp;$D503)</f>
        <v/>
      </c>
    </row>
    <row r="504" ht="26" customHeight="1">
      <c r="B504" s="7" t="n"/>
      <c r="C504" s="7" t="n"/>
      <c r="D504" s="7" t="n"/>
      <c r="E504" s="19" t="n"/>
      <c r="G504" s="31">
        <f>IF($C504="","",$B504&amp;"|"&amp;$C504&amp;"|"&amp;$D504)</f>
        <v/>
      </c>
    </row>
    <row r="505" ht="26" customHeight="1">
      <c r="B505" s="7" t="n"/>
      <c r="C505" s="7" t="n"/>
      <c r="D505" s="7" t="n"/>
      <c r="E505" s="19" t="n"/>
      <c r="G505" s="31">
        <f>IF($C505="","",$B505&amp;"|"&amp;$C505&amp;"|"&amp;$D505)</f>
        <v/>
      </c>
    </row>
    <row r="506" ht="26" customHeight="1">
      <c r="B506" s="7" t="n"/>
      <c r="C506" s="7" t="n"/>
      <c r="D506" s="7" t="n"/>
      <c r="E506" s="19" t="n"/>
      <c r="G506" s="31">
        <f>IF($C506="","",$B506&amp;"|"&amp;$C506&amp;"|"&amp;$D506)</f>
        <v/>
      </c>
    </row>
    <row r="507" ht="26" customHeight="1">
      <c r="B507" s="7" t="n"/>
      <c r="C507" s="7" t="n"/>
      <c r="D507" s="7" t="n"/>
      <c r="E507" s="19" t="n"/>
      <c r="G507" s="31">
        <f>IF($C507="","",$B507&amp;"|"&amp;$C507&amp;"|"&amp;$D507)</f>
        <v/>
      </c>
    </row>
    <row r="508" ht="26" customHeight="1">
      <c r="B508" s="7" t="n"/>
      <c r="C508" s="7" t="n"/>
      <c r="D508" s="7" t="n"/>
      <c r="E508" s="19" t="n"/>
      <c r="G508" s="31">
        <f>IF($C508="","",$B508&amp;"|"&amp;$C508&amp;"|"&amp;$D508)</f>
        <v/>
      </c>
    </row>
    <row r="509" ht="26" customHeight="1">
      <c r="B509" s="7" t="n"/>
      <c r="C509" s="7" t="n"/>
      <c r="D509" s="7" t="n"/>
      <c r="E509" s="19" t="n"/>
      <c r="G509" s="31">
        <f>IF($C509="","",$B509&amp;"|"&amp;$C509&amp;"|"&amp;$D509)</f>
        <v/>
      </c>
    </row>
    <row r="510" ht="26" customHeight="1">
      <c r="B510" s="7" t="n"/>
      <c r="C510" s="7" t="n"/>
      <c r="D510" s="7" t="n"/>
      <c r="E510" s="19" t="n"/>
      <c r="G510" s="31">
        <f>IF($C510="","",$B510&amp;"|"&amp;$C510&amp;"|"&amp;$D510)</f>
        <v/>
      </c>
    </row>
    <row r="511" ht="26" customHeight="1">
      <c r="B511" s="7" t="n"/>
      <c r="C511" s="7" t="n"/>
      <c r="D511" s="7" t="n"/>
      <c r="E511" s="19" t="n"/>
      <c r="G511" s="31">
        <f>IF($C511="","",$B511&amp;"|"&amp;$C511&amp;"|"&amp;$D511)</f>
        <v/>
      </c>
    </row>
    <row r="512" ht="26" customHeight="1">
      <c r="B512" s="7" t="n"/>
      <c r="C512" s="7" t="n"/>
      <c r="D512" s="7" t="n"/>
      <c r="E512" s="19" t="n"/>
      <c r="G512" s="31">
        <f>IF($C512="","",$B512&amp;"|"&amp;$C512&amp;"|"&amp;$D512)</f>
        <v/>
      </c>
    </row>
    <row r="513" ht="26" customHeight="1">
      <c r="B513" s="7" t="n"/>
      <c r="C513" s="7" t="n"/>
      <c r="D513" s="7" t="n"/>
      <c r="E513" s="19" t="n"/>
      <c r="G513" s="31">
        <f>IF($C513="","",$B513&amp;"|"&amp;$C513&amp;"|"&amp;$D513)</f>
        <v/>
      </c>
    </row>
    <row r="514" ht="26" customHeight="1">
      <c r="B514" s="7" t="n"/>
      <c r="C514" s="7" t="n"/>
      <c r="D514" s="7" t="n"/>
      <c r="E514" s="19" t="n"/>
      <c r="G514" s="31">
        <f>IF($C514="","",$B514&amp;"|"&amp;$C514&amp;"|"&amp;$D514)</f>
        <v/>
      </c>
    </row>
    <row r="515" ht="26" customHeight="1">
      <c r="B515" s="7" t="n"/>
      <c r="C515" s="7" t="n"/>
      <c r="D515" s="7" t="n"/>
      <c r="E515" s="19" t="n"/>
      <c r="G515" s="31">
        <f>IF($C515="","",$B515&amp;"|"&amp;$C515&amp;"|"&amp;$D515)</f>
        <v/>
      </c>
    </row>
    <row r="516" ht="26" customHeight="1">
      <c r="B516" s="7" t="n"/>
      <c r="C516" s="7" t="n"/>
      <c r="D516" s="7" t="n"/>
      <c r="E516" s="19" t="n"/>
      <c r="G516" s="31">
        <f>IF($C516="","",$B516&amp;"|"&amp;$C516&amp;"|"&amp;$D516)</f>
        <v/>
      </c>
    </row>
    <row r="517" ht="26" customHeight="1">
      <c r="B517" s="7" t="n"/>
      <c r="C517" s="7" t="n"/>
      <c r="D517" s="7" t="n"/>
      <c r="E517" s="19" t="n"/>
      <c r="G517" s="31">
        <f>IF($C517="","",$B517&amp;"|"&amp;$C517&amp;"|"&amp;$D517)</f>
        <v/>
      </c>
    </row>
    <row r="518" ht="26" customHeight="1">
      <c r="B518" s="7" t="n"/>
      <c r="C518" s="7" t="n"/>
      <c r="D518" s="7" t="n"/>
      <c r="E518" s="19" t="n"/>
      <c r="G518" s="31">
        <f>IF($C518="","",$B518&amp;"|"&amp;$C518&amp;"|"&amp;$D518)</f>
        <v/>
      </c>
    </row>
    <row r="519" ht="26" customHeight="1">
      <c r="B519" s="7" t="n"/>
      <c r="C519" s="7" t="n"/>
      <c r="D519" s="7" t="n"/>
      <c r="E519" s="19" t="n"/>
      <c r="G519" s="31">
        <f>IF($C519="","",$B519&amp;"|"&amp;$C519&amp;"|"&amp;$D519)</f>
        <v/>
      </c>
    </row>
    <row r="520" ht="26" customHeight="1">
      <c r="B520" s="7" t="n"/>
      <c r="C520" s="7" t="n"/>
      <c r="D520" s="7" t="n"/>
      <c r="E520" s="19" t="n"/>
      <c r="G520" s="31">
        <f>IF($C520="","",$B520&amp;"|"&amp;$C520&amp;"|"&amp;$D520)</f>
        <v/>
      </c>
    </row>
    <row r="521" ht="26" customHeight="1">
      <c r="B521" s="7" t="n"/>
      <c r="C521" s="7" t="n"/>
      <c r="D521" s="7" t="n"/>
      <c r="E521" s="19" t="n"/>
      <c r="G521" s="31">
        <f>IF($C521="","",$B521&amp;"|"&amp;$C521&amp;"|"&amp;$D521)</f>
        <v/>
      </c>
    </row>
    <row r="522" ht="26" customHeight="1">
      <c r="B522" s="7" t="n"/>
      <c r="C522" s="7" t="n"/>
      <c r="D522" s="7" t="n"/>
      <c r="E522" s="19" t="n"/>
      <c r="G522" s="31">
        <f>IF($C522="","",$B522&amp;"|"&amp;$C522&amp;"|"&amp;$D522)</f>
        <v/>
      </c>
    </row>
    <row r="523" ht="26" customHeight="1">
      <c r="B523" s="7" t="n"/>
      <c r="C523" s="7" t="n"/>
      <c r="D523" s="7" t="n"/>
      <c r="E523" s="19" t="n"/>
      <c r="G523" s="31">
        <f>IF($C523="","",$B523&amp;"|"&amp;$C523&amp;"|"&amp;$D523)</f>
        <v/>
      </c>
    </row>
    <row r="524" ht="26" customHeight="1">
      <c r="B524" s="7" t="n"/>
      <c r="C524" s="7" t="n"/>
      <c r="D524" s="7" t="n"/>
      <c r="E524" s="19" t="n"/>
      <c r="G524" s="31">
        <f>IF($C524="","",$B524&amp;"|"&amp;$C524&amp;"|"&amp;$D524)</f>
        <v/>
      </c>
    </row>
    <row r="525" ht="26" customHeight="1">
      <c r="B525" s="7" t="n"/>
      <c r="C525" s="7" t="n"/>
      <c r="D525" s="7" t="n"/>
      <c r="E525" s="19" t="n"/>
      <c r="G525" s="31">
        <f>IF($C525="","",$B525&amp;"|"&amp;$C525&amp;"|"&amp;$D525)</f>
        <v/>
      </c>
    </row>
    <row r="526" ht="26" customHeight="1">
      <c r="B526" s="7" t="n"/>
      <c r="C526" s="7" t="n"/>
      <c r="D526" s="7" t="n"/>
      <c r="E526" s="19" t="n"/>
      <c r="G526" s="31">
        <f>IF($C526="","",$B526&amp;"|"&amp;$C526&amp;"|"&amp;$D526)</f>
        <v/>
      </c>
    </row>
    <row r="527" ht="26" customHeight="1">
      <c r="B527" s="7" t="n"/>
      <c r="C527" s="7" t="n"/>
      <c r="D527" s="7" t="n"/>
      <c r="E527" s="19" t="n"/>
      <c r="G527" s="31">
        <f>IF($C527="","",$B527&amp;"|"&amp;$C527&amp;"|"&amp;$D527)</f>
        <v/>
      </c>
    </row>
    <row r="528" ht="26" customHeight="1">
      <c r="B528" s="7" t="n"/>
      <c r="C528" s="7" t="n"/>
      <c r="D528" s="7" t="n"/>
      <c r="E528" s="19" t="n"/>
      <c r="G528" s="31">
        <f>IF($C528="","",$B528&amp;"|"&amp;$C528&amp;"|"&amp;$D528)</f>
        <v/>
      </c>
    </row>
    <row r="529" ht="26" customHeight="1">
      <c r="B529" s="7" t="n"/>
      <c r="C529" s="7" t="n"/>
      <c r="D529" s="7" t="n"/>
      <c r="E529" s="19" t="n"/>
      <c r="G529" s="31">
        <f>IF($C529="","",$B529&amp;"|"&amp;$C529&amp;"|"&amp;$D529)</f>
        <v/>
      </c>
    </row>
    <row r="530" ht="26" customHeight="1">
      <c r="B530" s="7" t="n"/>
      <c r="C530" s="7" t="n"/>
      <c r="D530" s="7" t="n"/>
      <c r="E530" s="19" t="n"/>
      <c r="G530" s="31">
        <f>IF($C530="","",$B530&amp;"|"&amp;$C530&amp;"|"&amp;$D530)</f>
        <v/>
      </c>
    </row>
    <row r="531" ht="26" customHeight="1">
      <c r="B531" s="7" t="n"/>
      <c r="C531" s="7" t="n"/>
      <c r="D531" s="7" t="n"/>
      <c r="E531" s="19" t="n"/>
      <c r="G531" s="31">
        <f>IF($C531="","",$B531&amp;"|"&amp;$C531&amp;"|"&amp;$D531)</f>
        <v/>
      </c>
    </row>
    <row r="532" ht="26" customHeight="1">
      <c r="B532" s="7" t="n"/>
      <c r="C532" s="7" t="n"/>
      <c r="D532" s="7" t="n"/>
      <c r="E532" s="19" t="n"/>
      <c r="G532" s="31">
        <f>IF($C532="","",$B532&amp;"|"&amp;$C532&amp;"|"&amp;$D532)</f>
        <v/>
      </c>
    </row>
    <row r="533" ht="26" customHeight="1">
      <c r="B533" s="7" t="n"/>
      <c r="C533" s="7" t="n"/>
      <c r="D533" s="7" t="n"/>
      <c r="E533" s="19" t="n"/>
      <c r="G533" s="31">
        <f>IF($C533="","",$B533&amp;"|"&amp;$C533&amp;"|"&amp;$D533)</f>
        <v/>
      </c>
    </row>
    <row r="534" ht="26" customHeight="1">
      <c r="B534" s="7" t="n"/>
      <c r="C534" s="7" t="n"/>
      <c r="D534" s="7" t="n"/>
      <c r="E534" s="19" t="n"/>
      <c r="G534" s="31">
        <f>IF($C534="","",$B534&amp;"|"&amp;$C534&amp;"|"&amp;$D534)</f>
        <v/>
      </c>
    </row>
    <row r="535" ht="26" customHeight="1">
      <c r="B535" s="7" t="n"/>
      <c r="C535" s="7" t="n"/>
      <c r="D535" s="7" t="n"/>
      <c r="E535" s="19" t="n"/>
      <c r="G535" s="31">
        <f>IF($C535="","",$B535&amp;"|"&amp;$C535&amp;"|"&amp;$D535)</f>
        <v/>
      </c>
    </row>
    <row r="536" ht="26" customHeight="1">
      <c r="B536" s="7" t="n"/>
      <c r="C536" s="7" t="n"/>
      <c r="D536" s="7" t="n"/>
      <c r="E536" s="19" t="n"/>
      <c r="G536" s="31">
        <f>IF($C536="","",$B536&amp;"|"&amp;$C536&amp;"|"&amp;$D536)</f>
        <v/>
      </c>
    </row>
    <row r="537" ht="26" customHeight="1">
      <c r="B537" s="7" t="n"/>
      <c r="C537" s="7" t="n"/>
      <c r="D537" s="7" t="n"/>
      <c r="E537" s="19" t="n"/>
      <c r="G537" s="31">
        <f>IF($C537="","",$B537&amp;"|"&amp;$C537&amp;"|"&amp;$D537)</f>
        <v/>
      </c>
    </row>
    <row r="538" ht="26" customHeight="1">
      <c r="B538" s="7" t="n"/>
      <c r="C538" s="7" t="n"/>
      <c r="D538" s="7" t="n"/>
      <c r="E538" s="19" t="n"/>
      <c r="G538" s="31">
        <f>IF($C538="","",$B538&amp;"|"&amp;$C538&amp;"|"&amp;$D538)</f>
        <v/>
      </c>
    </row>
    <row r="539" ht="26" customHeight="1">
      <c r="B539" s="7" t="n"/>
      <c r="C539" s="7" t="n"/>
      <c r="D539" s="7" t="n"/>
      <c r="E539" s="19" t="n"/>
      <c r="G539" s="31">
        <f>IF($C539="","",$B539&amp;"|"&amp;$C539&amp;"|"&amp;$D539)</f>
        <v/>
      </c>
    </row>
    <row r="540" ht="26" customHeight="1">
      <c r="B540" s="7" t="n"/>
      <c r="C540" s="7" t="n"/>
      <c r="D540" s="7" t="n"/>
      <c r="E540" s="19" t="n"/>
      <c r="G540" s="31">
        <f>IF($C540="","",$B540&amp;"|"&amp;$C540&amp;"|"&amp;$D540)</f>
        <v/>
      </c>
    </row>
    <row r="541" ht="26" customHeight="1">
      <c r="B541" s="7" t="n"/>
      <c r="C541" s="7" t="n"/>
      <c r="D541" s="7" t="n"/>
      <c r="E541" s="19" t="n"/>
      <c r="G541" s="31">
        <f>IF($C541="","",$B541&amp;"|"&amp;$C541&amp;"|"&amp;$D541)</f>
        <v/>
      </c>
    </row>
    <row r="542" ht="26" customHeight="1">
      <c r="B542" s="7" t="n"/>
      <c r="C542" s="7" t="n"/>
      <c r="D542" s="7" t="n"/>
      <c r="E542" s="19" t="n"/>
      <c r="G542" s="31">
        <f>IF($C542="","",$B542&amp;"|"&amp;$C542&amp;"|"&amp;$D542)</f>
        <v/>
      </c>
    </row>
    <row r="543" ht="26" customHeight="1">
      <c r="B543" s="7" t="n"/>
      <c r="C543" s="7" t="n"/>
      <c r="D543" s="7" t="n"/>
      <c r="E543" s="19" t="n"/>
      <c r="G543" s="31">
        <f>IF($C543="","",$B543&amp;"|"&amp;$C543&amp;"|"&amp;$D543)</f>
        <v/>
      </c>
    </row>
    <row r="544" ht="26" customHeight="1">
      <c r="B544" s="7" t="n"/>
      <c r="C544" s="7" t="n"/>
      <c r="D544" s="7" t="n"/>
      <c r="E544" s="19" t="n"/>
      <c r="G544" s="31">
        <f>IF($C544="","",$B544&amp;"|"&amp;$C544&amp;"|"&amp;$D544)</f>
        <v/>
      </c>
    </row>
    <row r="545" ht="26" customHeight="1">
      <c r="B545" s="7" t="n"/>
      <c r="C545" s="7" t="n"/>
      <c r="D545" s="7" t="n"/>
      <c r="E545" s="19" t="n"/>
      <c r="G545" s="31">
        <f>IF($C545="","",$B545&amp;"|"&amp;$C545&amp;"|"&amp;$D545)</f>
        <v/>
      </c>
    </row>
    <row r="546" ht="26" customHeight="1">
      <c r="B546" s="7" t="n"/>
      <c r="C546" s="7" t="n"/>
      <c r="D546" s="7" t="n"/>
      <c r="E546" s="19" t="n"/>
      <c r="G546" s="31">
        <f>IF($C546="","",$B546&amp;"|"&amp;$C546&amp;"|"&amp;$D546)</f>
        <v/>
      </c>
    </row>
    <row r="547" ht="26" customHeight="1">
      <c r="B547" s="7" t="n"/>
      <c r="C547" s="7" t="n"/>
      <c r="D547" s="7" t="n"/>
      <c r="E547" s="19" t="n"/>
      <c r="G547" s="31">
        <f>IF($C547="","",$B547&amp;"|"&amp;$C547&amp;"|"&amp;$D547)</f>
        <v/>
      </c>
    </row>
    <row r="548" ht="26" customHeight="1">
      <c r="B548" s="7" t="n"/>
      <c r="C548" s="7" t="n"/>
      <c r="D548" s="7" t="n"/>
      <c r="E548" s="19" t="n"/>
      <c r="G548" s="31">
        <f>IF($C548="","",$B548&amp;"|"&amp;$C548&amp;"|"&amp;$D548)</f>
        <v/>
      </c>
    </row>
    <row r="549" ht="26" customHeight="1">
      <c r="B549" s="7" t="n"/>
      <c r="C549" s="7" t="n"/>
      <c r="D549" s="7" t="n"/>
      <c r="E549" s="19" t="n"/>
      <c r="G549" s="31">
        <f>IF($C549="","",$B549&amp;"|"&amp;$C549&amp;"|"&amp;$D549)</f>
        <v/>
      </c>
    </row>
    <row r="550" ht="26" customHeight="1">
      <c r="B550" s="7" t="n"/>
      <c r="C550" s="7" t="n"/>
      <c r="D550" s="7" t="n"/>
      <c r="E550" s="19" t="n"/>
      <c r="G550" s="31">
        <f>IF($C550="","",$B550&amp;"|"&amp;$C550&amp;"|"&amp;$D550)</f>
        <v/>
      </c>
    </row>
    <row r="551" ht="26" customHeight="1">
      <c r="B551" s="7" t="n"/>
      <c r="C551" s="7" t="n"/>
      <c r="D551" s="7" t="n"/>
      <c r="E551" s="19" t="n"/>
      <c r="G551" s="31">
        <f>IF($C551="","",$B551&amp;"|"&amp;$C551&amp;"|"&amp;$D551)</f>
        <v/>
      </c>
    </row>
    <row r="552" ht="26" customHeight="1">
      <c r="B552" s="7" t="n"/>
      <c r="C552" s="7" t="n"/>
      <c r="D552" s="7" t="n"/>
      <c r="E552" s="19" t="n"/>
      <c r="G552" s="31">
        <f>IF($C552="","",$B552&amp;"|"&amp;$C552&amp;"|"&amp;$D552)</f>
        <v/>
      </c>
    </row>
    <row r="553" ht="26" customHeight="1">
      <c r="B553" s="7" t="n"/>
      <c r="C553" s="7" t="n"/>
      <c r="D553" s="7" t="n"/>
      <c r="E553" s="19" t="n"/>
      <c r="G553" s="31">
        <f>IF($C553="","",$B553&amp;"|"&amp;$C553&amp;"|"&amp;$D553)</f>
        <v/>
      </c>
    </row>
    <row r="554" ht="26" customHeight="1">
      <c r="B554" s="7" t="n"/>
      <c r="C554" s="7" t="n"/>
      <c r="D554" s="7" t="n"/>
      <c r="E554" s="19" t="n"/>
      <c r="G554" s="31">
        <f>IF($C554="","",$B554&amp;"|"&amp;$C554&amp;"|"&amp;$D554)</f>
        <v/>
      </c>
    </row>
    <row r="555" ht="26" customHeight="1">
      <c r="B555" s="7" t="n"/>
      <c r="C555" s="7" t="n"/>
      <c r="D555" s="7" t="n"/>
      <c r="E555" s="19" t="n"/>
      <c r="G555" s="31">
        <f>IF($C555="","",$B555&amp;"|"&amp;$C555&amp;"|"&amp;$D555)</f>
        <v/>
      </c>
    </row>
    <row r="556" ht="26" customHeight="1">
      <c r="B556" s="7" t="n"/>
      <c r="C556" s="7" t="n"/>
      <c r="D556" s="7" t="n"/>
      <c r="E556" s="19" t="n"/>
      <c r="G556" s="31">
        <f>IF($C556="","",$B556&amp;"|"&amp;$C556&amp;"|"&amp;$D556)</f>
        <v/>
      </c>
    </row>
    <row r="557" ht="26" customHeight="1">
      <c r="B557" s="7" t="n"/>
      <c r="C557" s="7" t="n"/>
      <c r="D557" s="7" t="n"/>
      <c r="E557" s="19" t="n"/>
      <c r="G557" s="31">
        <f>IF($C557="","",$B557&amp;"|"&amp;$C557&amp;"|"&amp;$D557)</f>
        <v/>
      </c>
    </row>
    <row r="558" ht="26" customHeight="1">
      <c r="B558" s="7" t="n"/>
      <c r="C558" s="7" t="n"/>
      <c r="D558" s="7" t="n"/>
      <c r="E558" s="19" t="n"/>
      <c r="G558" s="31">
        <f>IF($C558="","",$B558&amp;"|"&amp;$C558&amp;"|"&amp;$D558)</f>
        <v/>
      </c>
    </row>
    <row r="559" ht="26" customHeight="1">
      <c r="B559" s="7" t="n"/>
      <c r="C559" s="7" t="n"/>
      <c r="D559" s="7" t="n"/>
      <c r="E559" s="19" t="n"/>
      <c r="G559" s="31">
        <f>IF($C559="","",$B559&amp;"|"&amp;$C559&amp;"|"&amp;$D559)</f>
        <v/>
      </c>
    </row>
    <row r="560" ht="26" customHeight="1">
      <c r="B560" s="7" t="n"/>
      <c r="C560" s="7" t="n"/>
      <c r="D560" s="7" t="n"/>
      <c r="E560" s="19" t="n"/>
      <c r="G560" s="31">
        <f>IF($C560="","",$B560&amp;"|"&amp;$C560&amp;"|"&amp;$D560)</f>
        <v/>
      </c>
    </row>
    <row r="561" ht="26" customHeight="1">
      <c r="B561" s="7" t="n"/>
      <c r="C561" s="7" t="n"/>
      <c r="D561" s="7" t="n"/>
      <c r="E561" s="19" t="n"/>
      <c r="G561" s="31">
        <f>IF($C561="","",$B561&amp;"|"&amp;$C561&amp;"|"&amp;$D561)</f>
        <v/>
      </c>
    </row>
    <row r="562" ht="26" customHeight="1">
      <c r="B562" s="7" t="n"/>
      <c r="C562" s="7" t="n"/>
      <c r="D562" s="7" t="n"/>
      <c r="E562" s="19" t="n"/>
      <c r="G562" s="31">
        <f>IF($C562="","",$B562&amp;"|"&amp;$C562&amp;"|"&amp;$D562)</f>
        <v/>
      </c>
    </row>
    <row r="563" ht="26" customHeight="1">
      <c r="B563" s="7" t="n"/>
      <c r="C563" s="7" t="n"/>
      <c r="D563" s="7" t="n"/>
      <c r="E563" s="19" t="n"/>
      <c r="G563" s="31">
        <f>IF($C563="","",$B563&amp;"|"&amp;$C563&amp;"|"&amp;$D563)</f>
        <v/>
      </c>
    </row>
    <row r="564" ht="26" customHeight="1">
      <c r="B564" s="7" t="n"/>
      <c r="C564" s="7" t="n"/>
      <c r="D564" s="7" t="n"/>
      <c r="E564" s="19" t="n"/>
      <c r="G564" s="31">
        <f>IF($C564="","",$B564&amp;"|"&amp;$C564&amp;"|"&amp;$D564)</f>
        <v/>
      </c>
    </row>
    <row r="565" ht="26" customHeight="1">
      <c r="B565" s="7" t="n"/>
      <c r="C565" s="7" t="n"/>
      <c r="D565" s="7" t="n"/>
      <c r="E565" s="19" t="n"/>
      <c r="G565" s="31">
        <f>IF($C565="","",$B565&amp;"|"&amp;$C565&amp;"|"&amp;$D565)</f>
        <v/>
      </c>
    </row>
    <row r="566" ht="26" customHeight="1">
      <c r="B566" s="7" t="n"/>
      <c r="C566" s="7" t="n"/>
      <c r="D566" s="7" t="n"/>
      <c r="E566" s="19" t="n"/>
      <c r="G566" s="31">
        <f>IF($C566="","",$B566&amp;"|"&amp;$C566&amp;"|"&amp;$D566)</f>
        <v/>
      </c>
    </row>
    <row r="567" ht="26" customHeight="1">
      <c r="B567" s="7" t="n"/>
      <c r="C567" s="7" t="n"/>
      <c r="D567" s="7" t="n"/>
      <c r="E567" s="19" t="n"/>
      <c r="G567" s="31">
        <f>IF($C567="","",$B567&amp;"|"&amp;$C567&amp;"|"&amp;$D567)</f>
        <v/>
      </c>
    </row>
    <row r="568" ht="26" customHeight="1">
      <c r="B568" s="7" t="n"/>
      <c r="C568" s="7" t="n"/>
      <c r="D568" s="7" t="n"/>
      <c r="E568" s="19" t="n"/>
      <c r="G568" s="31">
        <f>IF($C568="","",$B568&amp;"|"&amp;$C568&amp;"|"&amp;$D568)</f>
        <v/>
      </c>
    </row>
    <row r="569" ht="26" customHeight="1">
      <c r="B569" s="7" t="n"/>
      <c r="C569" s="7" t="n"/>
      <c r="D569" s="7" t="n"/>
      <c r="E569" s="19" t="n"/>
      <c r="G569" s="31">
        <f>IF($C569="","",$B569&amp;"|"&amp;$C569&amp;"|"&amp;$D569)</f>
        <v/>
      </c>
    </row>
    <row r="570" ht="26" customHeight="1">
      <c r="B570" s="7" t="n"/>
      <c r="C570" s="7" t="n"/>
      <c r="D570" s="7" t="n"/>
      <c r="E570" s="19" t="n"/>
      <c r="G570" s="31">
        <f>IF($C570="","",$B570&amp;"|"&amp;$C570&amp;"|"&amp;$D570)</f>
        <v/>
      </c>
    </row>
    <row r="571" ht="26" customHeight="1">
      <c r="B571" s="7" t="n"/>
      <c r="C571" s="7" t="n"/>
      <c r="D571" s="7" t="n"/>
      <c r="E571" s="19" t="n"/>
      <c r="G571" s="31">
        <f>IF($C571="","",$B571&amp;"|"&amp;$C571&amp;"|"&amp;$D571)</f>
        <v/>
      </c>
    </row>
    <row r="572" ht="26" customHeight="1">
      <c r="B572" s="7" t="n"/>
      <c r="C572" s="7" t="n"/>
      <c r="D572" s="7" t="n"/>
      <c r="E572" s="19" t="n"/>
      <c r="G572" s="31">
        <f>IF($C572="","",$B572&amp;"|"&amp;$C572&amp;"|"&amp;$D572)</f>
        <v/>
      </c>
    </row>
    <row r="573" ht="26" customHeight="1">
      <c r="B573" s="7" t="n"/>
      <c r="C573" s="7" t="n"/>
      <c r="D573" s="7" t="n"/>
      <c r="E573" s="19" t="n"/>
      <c r="G573" s="31">
        <f>IF($C573="","",$B573&amp;"|"&amp;$C573&amp;"|"&amp;$D573)</f>
        <v/>
      </c>
    </row>
    <row r="574" ht="26" customHeight="1">
      <c r="B574" s="7" t="n"/>
      <c r="C574" s="7" t="n"/>
      <c r="D574" s="7" t="n"/>
      <c r="E574" s="19" t="n"/>
      <c r="G574" s="31">
        <f>IF($C574="","",$B574&amp;"|"&amp;$C574&amp;"|"&amp;$D574)</f>
        <v/>
      </c>
    </row>
    <row r="575" ht="26" customHeight="1">
      <c r="B575" s="7" t="n"/>
      <c r="C575" s="7" t="n"/>
      <c r="D575" s="7" t="n"/>
      <c r="E575" s="19" t="n"/>
      <c r="G575" s="31">
        <f>IF($C575="","",$B575&amp;"|"&amp;$C575&amp;"|"&amp;$D575)</f>
        <v/>
      </c>
    </row>
    <row r="576" ht="26" customHeight="1">
      <c r="B576" s="7" t="n"/>
      <c r="C576" s="7" t="n"/>
      <c r="D576" s="7" t="n"/>
      <c r="E576" s="19" t="n"/>
      <c r="G576" s="31">
        <f>IF($C576="","",$B576&amp;"|"&amp;$C576&amp;"|"&amp;$D576)</f>
        <v/>
      </c>
    </row>
    <row r="577" ht="26" customHeight="1">
      <c r="B577" s="7" t="n"/>
      <c r="C577" s="7" t="n"/>
      <c r="D577" s="7" t="n"/>
      <c r="E577" s="19" t="n"/>
      <c r="G577" s="31">
        <f>IF($C577="","",$B577&amp;"|"&amp;$C577&amp;"|"&amp;$D577)</f>
        <v/>
      </c>
    </row>
    <row r="578" ht="26" customHeight="1">
      <c r="B578" s="7" t="n"/>
      <c r="C578" s="7" t="n"/>
      <c r="D578" s="7" t="n"/>
      <c r="E578" s="19" t="n"/>
      <c r="G578" s="31">
        <f>IF($C578="","",$B578&amp;"|"&amp;$C578&amp;"|"&amp;$D578)</f>
        <v/>
      </c>
    </row>
    <row r="579" ht="26" customHeight="1">
      <c r="B579" s="7" t="n"/>
      <c r="C579" s="7" t="n"/>
      <c r="D579" s="7" t="n"/>
      <c r="E579" s="19" t="n"/>
      <c r="G579" s="31">
        <f>IF($C579="","",$B579&amp;"|"&amp;$C579&amp;"|"&amp;$D579)</f>
        <v/>
      </c>
    </row>
    <row r="580" ht="26" customHeight="1">
      <c r="B580" s="7" t="n"/>
      <c r="C580" s="7" t="n"/>
      <c r="D580" s="7" t="n"/>
      <c r="E580" s="19" t="n"/>
      <c r="G580" s="31">
        <f>IF($C580="","",$B580&amp;"|"&amp;$C580&amp;"|"&amp;$D580)</f>
        <v/>
      </c>
    </row>
    <row r="581" ht="26" customHeight="1">
      <c r="B581" s="7" t="n"/>
      <c r="C581" s="7" t="n"/>
      <c r="D581" s="7" t="n"/>
      <c r="E581" s="19" t="n"/>
      <c r="G581" s="31">
        <f>IF($C581="","",$B581&amp;"|"&amp;$C581&amp;"|"&amp;$D581)</f>
        <v/>
      </c>
    </row>
    <row r="582" ht="26" customHeight="1">
      <c r="B582" s="7" t="n"/>
      <c r="C582" s="7" t="n"/>
      <c r="D582" s="7" t="n"/>
      <c r="E582" s="19" t="n"/>
      <c r="G582" s="31">
        <f>IF($C582="","",$B582&amp;"|"&amp;$C582&amp;"|"&amp;$D582)</f>
        <v/>
      </c>
    </row>
    <row r="583" ht="26" customHeight="1">
      <c r="B583" s="7" t="n"/>
      <c r="C583" s="7" t="n"/>
      <c r="D583" s="7" t="n"/>
      <c r="E583" s="19" t="n"/>
      <c r="G583" s="31">
        <f>IF($C583="","",$B583&amp;"|"&amp;$C583&amp;"|"&amp;$D583)</f>
        <v/>
      </c>
    </row>
    <row r="584" ht="26" customHeight="1">
      <c r="B584" s="7" t="n"/>
      <c r="C584" s="7" t="n"/>
      <c r="D584" s="7" t="n"/>
      <c r="E584" s="19" t="n"/>
      <c r="G584" s="31">
        <f>IF($C584="","",$B584&amp;"|"&amp;$C584&amp;"|"&amp;$D584)</f>
        <v/>
      </c>
    </row>
    <row r="585" ht="26" customHeight="1">
      <c r="B585" s="7" t="n"/>
      <c r="C585" s="7" t="n"/>
      <c r="D585" s="7" t="n"/>
      <c r="E585" s="19" t="n"/>
      <c r="G585" s="31">
        <f>IF($C585="","",$B585&amp;"|"&amp;$C585&amp;"|"&amp;$D585)</f>
        <v/>
      </c>
    </row>
    <row r="586" ht="26" customHeight="1">
      <c r="B586" s="7" t="n"/>
      <c r="C586" s="7" t="n"/>
      <c r="D586" s="7" t="n"/>
      <c r="E586" s="19" t="n"/>
      <c r="G586" s="31">
        <f>IF($C586="","",$B586&amp;"|"&amp;$C586&amp;"|"&amp;$D586)</f>
        <v/>
      </c>
    </row>
    <row r="587" ht="26" customHeight="1">
      <c r="B587" s="7" t="n"/>
      <c r="C587" s="7" t="n"/>
      <c r="D587" s="7" t="n"/>
      <c r="E587" s="19" t="n"/>
      <c r="G587" s="31">
        <f>IF($C587="","",$B587&amp;"|"&amp;$C587&amp;"|"&amp;$D587)</f>
        <v/>
      </c>
    </row>
    <row r="588" ht="26" customHeight="1">
      <c r="B588" s="7" t="n"/>
      <c r="C588" s="7" t="n"/>
      <c r="D588" s="7" t="n"/>
      <c r="E588" s="19" t="n"/>
      <c r="G588" s="31">
        <f>IF($C588="","",$B588&amp;"|"&amp;$C588&amp;"|"&amp;$D588)</f>
        <v/>
      </c>
    </row>
    <row r="589" ht="26" customHeight="1">
      <c r="B589" s="7" t="n"/>
      <c r="C589" s="7" t="n"/>
      <c r="D589" s="7" t="n"/>
      <c r="E589" s="19" t="n"/>
      <c r="G589" s="31">
        <f>IF($C589="","",$B589&amp;"|"&amp;$C589&amp;"|"&amp;$D589)</f>
        <v/>
      </c>
    </row>
    <row r="590" ht="26" customHeight="1">
      <c r="B590" s="7" t="n"/>
      <c r="C590" s="7" t="n"/>
      <c r="D590" s="7" t="n"/>
      <c r="E590" s="19" t="n"/>
      <c r="G590" s="31">
        <f>IF($C590="","",$B590&amp;"|"&amp;$C590&amp;"|"&amp;$D590)</f>
        <v/>
      </c>
    </row>
    <row r="591" ht="26" customHeight="1">
      <c r="B591" s="7" t="n"/>
      <c r="C591" s="7" t="n"/>
      <c r="D591" s="7" t="n"/>
      <c r="E591" s="19" t="n"/>
      <c r="G591" s="31">
        <f>IF($C591="","",$B591&amp;"|"&amp;$C591&amp;"|"&amp;$D591)</f>
        <v/>
      </c>
    </row>
    <row r="592" ht="26" customHeight="1">
      <c r="B592" s="7" t="n"/>
      <c r="C592" s="7" t="n"/>
      <c r="D592" s="7" t="n"/>
      <c r="E592" s="19" t="n"/>
      <c r="G592" s="31">
        <f>IF($C592="","",$B592&amp;"|"&amp;$C592&amp;"|"&amp;$D592)</f>
        <v/>
      </c>
    </row>
  </sheetData>
  <mergeCells count="12">
    <mergeCell ref="D8:E8"/>
    <mergeCell ref="B8:C8"/>
    <mergeCell ref="B13:C13"/>
    <mergeCell ref="D10:E10"/>
    <mergeCell ref="B11:C11"/>
    <mergeCell ref="D11:E11"/>
    <mergeCell ref="D13:E13"/>
    <mergeCell ref="B10:C10"/>
    <mergeCell ref="B9:C9"/>
    <mergeCell ref="D9:E9"/>
    <mergeCell ref="D12:E12"/>
    <mergeCell ref="B12:C12"/>
  </mergeCells>
  <dataValidations count="5">
    <dataValidation sqref="C5" showDropDown="0" showInputMessage="0" showErrorMessage="0" allowBlank="1" type="list">
      <formula1>=nrStreamCode</formula1>
    </dataValidation>
    <dataValidation sqref="C6" showDropDown="0" showInputMessage="0" showErrorMessage="0" allowBlank="1" type="list">
      <formula1>=nrLevelCode</formula1>
    </dataValidation>
    <dataValidation sqref="B17:B592" showDropDown="0" showInputMessage="0" showErrorMessage="0" allowBlank="1" type="list">
      <formula1>=nrStreamCode</formula1>
    </dataValidation>
    <dataValidation sqref="C17:C592" showDropDown="0" showInputMessage="0" showErrorMessage="0" allowBlank="1" type="list">
      <formula1>=nrLevelCode</formula1>
    </dataValidation>
    <dataValidation sqref="D17:D592" showDropDown="0" showInputMessage="0" showErrorMessage="0" allowBlank="1" type="list">
      <formula1>=nrDimension</formula1>
    </dataValidation>
  </dataValidations>
  <pageMargins left="0.75" right="0.75" top="1" bottom="1" header="0.5" footer="0.5"/>
</worksheet>
</file>

<file path=xl/worksheets/sheet5.xml><?xml version="1.0" encoding="utf-8"?>
<worksheet xmlns="http://schemas.openxmlformats.org/spreadsheetml/2006/main">
  <sheetPr>
    <tabColor rgb="006B21A8"/>
    <outlinePr summaryBelow="1" summaryRight="1"/>
    <pageSetUpPr/>
  </sheetPr>
  <dimension ref="B1:O509"/>
  <sheetViews>
    <sheetView showGridLines="0" workbookViewId="0">
      <pane xSplit="2" ySplit="9" topLeftCell="C10" activePane="bottomRight" state="frozen"/>
      <selection pane="topRight"/>
      <selection pane="bottomLeft"/>
      <selection pane="bottomRight" activeCell="A1" sqref="A1"/>
    </sheetView>
  </sheetViews>
  <sheetFormatPr baseColWidth="8" defaultRowHeight="15"/>
  <cols>
    <col width="2" customWidth="1" min="1" max="1"/>
    <col width="20" customWidth="1" min="2" max="2"/>
    <col width="34" customWidth="1" min="3" max="3"/>
    <col width="13" customWidth="1" min="4" max="4"/>
    <col width="24" customWidth="1" min="5" max="5"/>
    <col width="15" customWidth="1" min="6" max="6"/>
    <col width="26" customWidth="1" min="7" max="7"/>
    <col width="13" customWidth="1" min="8" max="8"/>
    <col width="12" customWidth="1" min="9" max="9"/>
    <col width="28" customWidth="1" min="10" max="10"/>
    <col width="12" customWidth="1" min="11" max="11"/>
    <col width="15" customWidth="1" min="12" max="12"/>
    <col width="11" customWidth="1" min="13" max="13"/>
    <col width="30" customWidth="1" min="14" max="14"/>
    <col width="34" customWidth="1" min="15" max="15"/>
  </cols>
  <sheetData>
    <row r="1"/>
    <row r="2" ht="22" customHeight="1">
      <c r="B2" s="13" t="inlineStr">
        <is>
          <t>JOB CATALOG</t>
        </is>
      </c>
      <c r="C2" s="14" t="n"/>
      <c r="D2" s="14" t="n"/>
      <c r="E2" s="14" t="n"/>
      <c r="F2" s="14" t="n"/>
      <c r="G2" s="14" t="n"/>
      <c r="H2" s="14" t="n"/>
      <c r="I2" s="14" t="n"/>
      <c r="J2" s="14" t="n"/>
      <c r="K2" s="14" t="n"/>
      <c r="L2" s="14" t="n"/>
      <c r="M2" s="14" t="n"/>
      <c r="N2" s="14" t="n"/>
      <c r="O2" s="14" t="n"/>
    </row>
    <row r="3">
      <c r="B3" s="15" t="inlineStr">
        <is>
          <t>One row per job. Fill the gold cells; codes, names and grades calculate. The Flags column warns when a sub-family or level does not belong where you put it.</t>
        </is>
      </c>
    </row>
    <row r="5">
      <c r="B5" s="6" t="inlineStr">
        <is>
          <t>Jobs entered</t>
        </is>
      </c>
      <c r="C5" s="5">
        <f>COUNTA($C$10:$C$509)</f>
        <v/>
      </c>
      <c r="D5" s="6" t="inlineStr">
        <is>
          <t>Rows with flags</t>
        </is>
      </c>
      <c r="E5" s="33">
        <f>SUMPRODUCT(--(LEN($O$10:$O$509)&gt;0))</f>
        <v/>
      </c>
    </row>
    <row r="9" ht="28" customHeight="1">
      <c r="B9" s="18" t="inlineStr">
        <is>
          <t>Job Code</t>
        </is>
      </c>
      <c r="C9" s="18" t="inlineStr">
        <is>
          <t>Job Title</t>
        </is>
      </c>
      <c r="D9" s="18" t="inlineStr">
        <is>
          <t>Family Code</t>
        </is>
      </c>
      <c r="E9" s="18" t="inlineStr">
        <is>
          <t>Family Name</t>
        </is>
      </c>
      <c r="F9" s="18" t="inlineStr">
        <is>
          <t>Sub-Family Code</t>
        </is>
      </c>
      <c r="G9" s="18" t="inlineStr">
        <is>
          <t>Sub-Family Name</t>
        </is>
      </c>
      <c r="H9" s="18" t="inlineStr">
        <is>
          <t>Stream Code</t>
        </is>
      </c>
      <c r="I9" s="18" t="inlineStr">
        <is>
          <t>Level Code</t>
        </is>
      </c>
      <c r="J9" s="18" t="inlineStr">
        <is>
          <t>Level Name</t>
        </is>
      </c>
      <c r="K9" s="18" t="inlineStr">
        <is>
          <t>Global Grade</t>
        </is>
      </c>
      <c r="L9" s="18" t="inlineStr">
        <is>
          <t>People Manager?</t>
        </is>
      </c>
      <c r="M9" s="18" t="inlineStr">
        <is>
          <t>Status</t>
        </is>
      </c>
      <c r="N9" s="18" t="inlineStr">
        <is>
          <t>Notes</t>
        </is>
      </c>
      <c r="O9" s="18" t="inlineStr">
        <is>
          <t>Flags</t>
        </is>
      </c>
    </row>
    <row r="10">
      <c r="B10" s="9">
        <f>IF($C10="","",$D10&amp;"-"&amp;$F10&amp;"-"&amp;$I10&amp;"-"&amp;TEXT(COUNTIFS($D$10:$D10,$D10,$F$10:$F10,$F10,$I$10:$I10,$I10),"00"))</f>
        <v/>
      </c>
      <c r="C10" s="7" t="inlineStr">
        <is>
          <t>EXAMPLE - overwrite me: Financial Analyst</t>
        </is>
      </c>
      <c r="D10" s="7" t="inlineStr">
        <is>
          <t>FIN</t>
        </is>
      </c>
      <c r="E10" s="9">
        <f>IFERROR(IF($D10="","",INDEX(SETUP!$C$120:$C$144,MATCH($D10,SETUP!$B$120:$B$144,0))),"")</f>
        <v/>
      </c>
      <c r="F10" s="7" t="inlineStr">
        <is>
          <t>FPA</t>
        </is>
      </c>
      <c r="G10" s="9">
        <f>IFERROR(IF($F10="","",INDEX(SETUP!$D$148:$D$267,MATCH($F10,SETUP!$C$148:$C$267,0))),"")</f>
        <v/>
      </c>
      <c r="H10" s="7" t="inlineStr">
        <is>
          <t>P</t>
        </is>
      </c>
      <c r="I10" s="7" t="inlineStr">
        <is>
          <t>P2</t>
        </is>
      </c>
      <c r="J10" s="9">
        <f>IFERROR(IF($I10="","",INDEX(SETUP!$D$21:$D$116,MATCH($I10,SETUP!$C$21:$C$116,0))),"")</f>
        <v/>
      </c>
      <c r="K10" s="37">
        <f>IFERROR(IF($I10="","",INDEX(SETUP!$E$21:$E$116,MATCH($I10,SETUP!$C$21:$C$116,0))),"")</f>
        <v/>
      </c>
      <c r="L10" s="7" t="inlineStr">
        <is>
          <t>N</t>
        </is>
      </c>
      <c r="M10" s="7" t="inlineStr">
        <is>
          <t>Active</t>
        </is>
      </c>
      <c r="N10" s="7" t="inlineStr">
        <is>
          <t>Delete this row once you start entering real jobs.</t>
        </is>
      </c>
      <c r="O10" s="38">
        <f>IF($C10="","",IF(AND($D10&lt;&gt;"",$F10&lt;&gt;"",IFERROR(INDEX(SETUP!$B$148:$B$267,MATCH($F10,SETUP!$C$148:$C$267,0)),"")&lt;&gt;$D10),"Sub-family not in family. ","")&amp;IF(AND($H10&lt;&gt;"",$I10&lt;&gt;"",IFERROR(INDEX(SETUP!$B$21:$B$116,MATCH($I10,SETUP!$C$21:$C$116,0)),"")&lt;&gt;$H10),"Level not in stream.",""))</f>
        <v/>
      </c>
    </row>
    <row r="11">
      <c r="B11" s="9">
        <f>IF($C11="","",$D11&amp;"-"&amp;$F11&amp;"-"&amp;$I11&amp;"-"&amp;TEXT(COUNTIFS($D$10:$D11,$D11,$F$10:$F11,$F11,$I$10:$I11,$I11),"00"))</f>
        <v/>
      </c>
      <c r="C11" s="7" t="n"/>
      <c r="D11" s="7" t="n"/>
      <c r="E11" s="9">
        <f>IFERROR(IF($D11="","",INDEX(SETUP!$C$120:$C$144,MATCH($D11,SETUP!$B$120:$B$144,0))),"")</f>
        <v/>
      </c>
      <c r="F11" s="7" t="n"/>
      <c r="G11" s="9">
        <f>IFERROR(IF($F11="","",INDEX(SETUP!$D$148:$D$267,MATCH($F11,SETUP!$C$148:$C$267,0))),"")</f>
        <v/>
      </c>
      <c r="H11" s="7" t="n"/>
      <c r="I11" s="7" t="n"/>
      <c r="J11" s="9">
        <f>IFERROR(IF($I11="","",INDEX(SETUP!$D$21:$D$116,MATCH($I11,SETUP!$C$21:$C$116,0))),"")</f>
        <v/>
      </c>
      <c r="K11" s="37">
        <f>IFERROR(IF($I11="","",INDEX(SETUP!$E$21:$E$116,MATCH($I11,SETUP!$C$21:$C$116,0))),"")</f>
        <v/>
      </c>
      <c r="L11" s="7" t="n"/>
      <c r="M11" s="7" t="n"/>
      <c r="N11" s="7" t="n"/>
      <c r="O11" s="38">
        <f>IF($C11="","",IF(AND($D11&lt;&gt;"",$F11&lt;&gt;"",IFERROR(INDEX(SETUP!$B$148:$B$267,MATCH($F11,SETUP!$C$148:$C$267,0)),"")&lt;&gt;$D11),"Sub-family not in family. ","")&amp;IF(AND($H11&lt;&gt;"",$I11&lt;&gt;"",IFERROR(INDEX(SETUP!$B$21:$B$116,MATCH($I11,SETUP!$C$21:$C$116,0)),"")&lt;&gt;$H11),"Level not in stream.",""))</f>
        <v/>
      </c>
    </row>
    <row r="12">
      <c r="B12" s="9">
        <f>IF($C12="","",$D12&amp;"-"&amp;$F12&amp;"-"&amp;$I12&amp;"-"&amp;TEXT(COUNTIFS($D$10:$D12,$D12,$F$10:$F12,$F12,$I$10:$I12,$I12),"00"))</f>
        <v/>
      </c>
      <c r="C12" s="7" t="n"/>
      <c r="D12" s="7" t="n"/>
      <c r="E12" s="9">
        <f>IFERROR(IF($D12="","",INDEX(SETUP!$C$120:$C$144,MATCH($D12,SETUP!$B$120:$B$144,0))),"")</f>
        <v/>
      </c>
      <c r="F12" s="7" t="n"/>
      <c r="G12" s="9">
        <f>IFERROR(IF($F12="","",INDEX(SETUP!$D$148:$D$267,MATCH($F12,SETUP!$C$148:$C$267,0))),"")</f>
        <v/>
      </c>
      <c r="H12" s="7" t="n"/>
      <c r="I12" s="7" t="n"/>
      <c r="J12" s="9">
        <f>IFERROR(IF($I12="","",INDEX(SETUP!$D$21:$D$116,MATCH($I12,SETUP!$C$21:$C$116,0))),"")</f>
        <v/>
      </c>
      <c r="K12" s="37">
        <f>IFERROR(IF($I12="","",INDEX(SETUP!$E$21:$E$116,MATCH($I12,SETUP!$C$21:$C$116,0))),"")</f>
        <v/>
      </c>
      <c r="L12" s="7" t="n"/>
      <c r="M12" s="7" t="n"/>
      <c r="N12" s="7" t="n"/>
      <c r="O12" s="38">
        <f>IF($C12="","",IF(AND($D12&lt;&gt;"",$F12&lt;&gt;"",IFERROR(INDEX(SETUP!$B$148:$B$267,MATCH($F12,SETUP!$C$148:$C$267,0)),"")&lt;&gt;$D12),"Sub-family not in family. ","")&amp;IF(AND($H12&lt;&gt;"",$I12&lt;&gt;"",IFERROR(INDEX(SETUP!$B$21:$B$116,MATCH($I12,SETUP!$C$21:$C$116,0)),"")&lt;&gt;$H12),"Level not in stream.",""))</f>
        <v/>
      </c>
    </row>
    <row r="13">
      <c r="B13" s="9">
        <f>IF($C13="","",$D13&amp;"-"&amp;$F13&amp;"-"&amp;$I13&amp;"-"&amp;TEXT(COUNTIFS($D$10:$D13,$D13,$F$10:$F13,$F13,$I$10:$I13,$I13),"00"))</f>
        <v/>
      </c>
      <c r="C13" s="7" t="n"/>
      <c r="D13" s="7" t="n"/>
      <c r="E13" s="9">
        <f>IFERROR(IF($D13="","",INDEX(SETUP!$C$120:$C$144,MATCH($D13,SETUP!$B$120:$B$144,0))),"")</f>
        <v/>
      </c>
      <c r="F13" s="7" t="n"/>
      <c r="G13" s="9">
        <f>IFERROR(IF($F13="","",INDEX(SETUP!$D$148:$D$267,MATCH($F13,SETUP!$C$148:$C$267,0))),"")</f>
        <v/>
      </c>
      <c r="H13" s="7" t="n"/>
      <c r="I13" s="7" t="n"/>
      <c r="J13" s="9">
        <f>IFERROR(IF($I13="","",INDEX(SETUP!$D$21:$D$116,MATCH($I13,SETUP!$C$21:$C$116,0))),"")</f>
        <v/>
      </c>
      <c r="K13" s="37">
        <f>IFERROR(IF($I13="","",INDEX(SETUP!$E$21:$E$116,MATCH($I13,SETUP!$C$21:$C$116,0))),"")</f>
        <v/>
      </c>
      <c r="L13" s="7" t="n"/>
      <c r="M13" s="7" t="n"/>
      <c r="N13" s="7" t="n"/>
      <c r="O13" s="38">
        <f>IF($C13="","",IF(AND($D13&lt;&gt;"",$F13&lt;&gt;"",IFERROR(INDEX(SETUP!$B$148:$B$267,MATCH($F13,SETUP!$C$148:$C$267,0)),"")&lt;&gt;$D13),"Sub-family not in family. ","")&amp;IF(AND($H13&lt;&gt;"",$I13&lt;&gt;"",IFERROR(INDEX(SETUP!$B$21:$B$116,MATCH($I13,SETUP!$C$21:$C$116,0)),"")&lt;&gt;$H13),"Level not in stream.",""))</f>
        <v/>
      </c>
    </row>
    <row r="14">
      <c r="B14" s="9">
        <f>IF($C14="","",$D14&amp;"-"&amp;$F14&amp;"-"&amp;$I14&amp;"-"&amp;TEXT(COUNTIFS($D$10:$D14,$D14,$F$10:$F14,$F14,$I$10:$I14,$I14),"00"))</f>
        <v/>
      </c>
      <c r="C14" s="7" t="n"/>
      <c r="D14" s="7" t="n"/>
      <c r="E14" s="9">
        <f>IFERROR(IF($D14="","",INDEX(SETUP!$C$120:$C$144,MATCH($D14,SETUP!$B$120:$B$144,0))),"")</f>
        <v/>
      </c>
      <c r="F14" s="7" t="n"/>
      <c r="G14" s="9">
        <f>IFERROR(IF($F14="","",INDEX(SETUP!$D$148:$D$267,MATCH($F14,SETUP!$C$148:$C$267,0))),"")</f>
        <v/>
      </c>
      <c r="H14" s="7" t="n"/>
      <c r="I14" s="7" t="n"/>
      <c r="J14" s="9">
        <f>IFERROR(IF($I14="","",INDEX(SETUP!$D$21:$D$116,MATCH($I14,SETUP!$C$21:$C$116,0))),"")</f>
        <v/>
      </c>
      <c r="K14" s="37">
        <f>IFERROR(IF($I14="","",INDEX(SETUP!$E$21:$E$116,MATCH($I14,SETUP!$C$21:$C$116,0))),"")</f>
        <v/>
      </c>
      <c r="L14" s="7" t="n"/>
      <c r="M14" s="7" t="n"/>
      <c r="N14" s="7" t="n"/>
      <c r="O14" s="38">
        <f>IF($C14="","",IF(AND($D14&lt;&gt;"",$F14&lt;&gt;"",IFERROR(INDEX(SETUP!$B$148:$B$267,MATCH($F14,SETUP!$C$148:$C$267,0)),"")&lt;&gt;$D14),"Sub-family not in family. ","")&amp;IF(AND($H14&lt;&gt;"",$I14&lt;&gt;"",IFERROR(INDEX(SETUP!$B$21:$B$116,MATCH($I14,SETUP!$C$21:$C$116,0)),"")&lt;&gt;$H14),"Level not in stream.",""))</f>
        <v/>
      </c>
    </row>
    <row r="15">
      <c r="B15" s="9">
        <f>IF($C15="","",$D15&amp;"-"&amp;$F15&amp;"-"&amp;$I15&amp;"-"&amp;TEXT(COUNTIFS($D$10:$D15,$D15,$F$10:$F15,$F15,$I$10:$I15,$I15),"00"))</f>
        <v/>
      </c>
      <c r="C15" s="7" t="n"/>
      <c r="D15" s="7" t="n"/>
      <c r="E15" s="9">
        <f>IFERROR(IF($D15="","",INDEX(SETUP!$C$120:$C$144,MATCH($D15,SETUP!$B$120:$B$144,0))),"")</f>
        <v/>
      </c>
      <c r="F15" s="7" t="n"/>
      <c r="G15" s="9">
        <f>IFERROR(IF($F15="","",INDEX(SETUP!$D$148:$D$267,MATCH($F15,SETUP!$C$148:$C$267,0))),"")</f>
        <v/>
      </c>
      <c r="H15" s="7" t="n"/>
      <c r="I15" s="7" t="n"/>
      <c r="J15" s="9">
        <f>IFERROR(IF($I15="","",INDEX(SETUP!$D$21:$D$116,MATCH($I15,SETUP!$C$21:$C$116,0))),"")</f>
        <v/>
      </c>
      <c r="K15" s="37">
        <f>IFERROR(IF($I15="","",INDEX(SETUP!$E$21:$E$116,MATCH($I15,SETUP!$C$21:$C$116,0))),"")</f>
        <v/>
      </c>
      <c r="L15" s="7" t="n"/>
      <c r="M15" s="7" t="n"/>
      <c r="N15" s="7" t="n"/>
      <c r="O15" s="38">
        <f>IF($C15="","",IF(AND($D15&lt;&gt;"",$F15&lt;&gt;"",IFERROR(INDEX(SETUP!$B$148:$B$267,MATCH($F15,SETUP!$C$148:$C$267,0)),"")&lt;&gt;$D15),"Sub-family not in family. ","")&amp;IF(AND($H15&lt;&gt;"",$I15&lt;&gt;"",IFERROR(INDEX(SETUP!$B$21:$B$116,MATCH($I15,SETUP!$C$21:$C$116,0)),"")&lt;&gt;$H15),"Level not in stream.",""))</f>
        <v/>
      </c>
    </row>
    <row r="16">
      <c r="B16" s="9">
        <f>IF($C16="","",$D16&amp;"-"&amp;$F16&amp;"-"&amp;$I16&amp;"-"&amp;TEXT(COUNTIFS($D$10:$D16,$D16,$F$10:$F16,$F16,$I$10:$I16,$I16),"00"))</f>
        <v/>
      </c>
      <c r="C16" s="7" t="n"/>
      <c r="D16" s="7" t="n"/>
      <c r="E16" s="9">
        <f>IFERROR(IF($D16="","",INDEX(SETUP!$C$120:$C$144,MATCH($D16,SETUP!$B$120:$B$144,0))),"")</f>
        <v/>
      </c>
      <c r="F16" s="7" t="n"/>
      <c r="G16" s="9">
        <f>IFERROR(IF($F16="","",INDEX(SETUP!$D$148:$D$267,MATCH($F16,SETUP!$C$148:$C$267,0))),"")</f>
        <v/>
      </c>
      <c r="H16" s="7" t="n"/>
      <c r="I16" s="7" t="n"/>
      <c r="J16" s="9">
        <f>IFERROR(IF($I16="","",INDEX(SETUP!$D$21:$D$116,MATCH($I16,SETUP!$C$21:$C$116,0))),"")</f>
        <v/>
      </c>
      <c r="K16" s="37">
        <f>IFERROR(IF($I16="","",INDEX(SETUP!$E$21:$E$116,MATCH($I16,SETUP!$C$21:$C$116,0))),"")</f>
        <v/>
      </c>
      <c r="L16" s="7" t="n"/>
      <c r="M16" s="7" t="n"/>
      <c r="N16" s="7" t="n"/>
      <c r="O16" s="38">
        <f>IF($C16="","",IF(AND($D16&lt;&gt;"",$F16&lt;&gt;"",IFERROR(INDEX(SETUP!$B$148:$B$267,MATCH($F16,SETUP!$C$148:$C$267,0)),"")&lt;&gt;$D16),"Sub-family not in family. ","")&amp;IF(AND($H16&lt;&gt;"",$I16&lt;&gt;"",IFERROR(INDEX(SETUP!$B$21:$B$116,MATCH($I16,SETUP!$C$21:$C$116,0)),"")&lt;&gt;$H16),"Level not in stream.",""))</f>
        <v/>
      </c>
    </row>
    <row r="17">
      <c r="B17" s="9">
        <f>IF($C17="","",$D17&amp;"-"&amp;$F17&amp;"-"&amp;$I17&amp;"-"&amp;TEXT(COUNTIFS($D$10:$D17,$D17,$F$10:$F17,$F17,$I$10:$I17,$I17),"00"))</f>
        <v/>
      </c>
      <c r="C17" s="7" t="n"/>
      <c r="D17" s="7" t="n"/>
      <c r="E17" s="9">
        <f>IFERROR(IF($D17="","",INDEX(SETUP!$C$120:$C$144,MATCH($D17,SETUP!$B$120:$B$144,0))),"")</f>
        <v/>
      </c>
      <c r="F17" s="7" t="n"/>
      <c r="G17" s="9">
        <f>IFERROR(IF($F17="","",INDEX(SETUP!$D$148:$D$267,MATCH($F17,SETUP!$C$148:$C$267,0))),"")</f>
        <v/>
      </c>
      <c r="H17" s="7" t="n"/>
      <c r="I17" s="7" t="n"/>
      <c r="J17" s="9">
        <f>IFERROR(IF($I17="","",INDEX(SETUP!$D$21:$D$116,MATCH($I17,SETUP!$C$21:$C$116,0))),"")</f>
        <v/>
      </c>
      <c r="K17" s="37">
        <f>IFERROR(IF($I17="","",INDEX(SETUP!$E$21:$E$116,MATCH($I17,SETUP!$C$21:$C$116,0))),"")</f>
        <v/>
      </c>
      <c r="L17" s="7" t="n"/>
      <c r="M17" s="7" t="n"/>
      <c r="N17" s="7" t="n"/>
      <c r="O17" s="38">
        <f>IF($C17="","",IF(AND($D17&lt;&gt;"",$F17&lt;&gt;"",IFERROR(INDEX(SETUP!$B$148:$B$267,MATCH($F17,SETUP!$C$148:$C$267,0)),"")&lt;&gt;$D17),"Sub-family not in family. ","")&amp;IF(AND($H17&lt;&gt;"",$I17&lt;&gt;"",IFERROR(INDEX(SETUP!$B$21:$B$116,MATCH($I17,SETUP!$C$21:$C$116,0)),"")&lt;&gt;$H17),"Level not in stream.",""))</f>
        <v/>
      </c>
    </row>
    <row r="18">
      <c r="B18" s="9">
        <f>IF($C18="","",$D18&amp;"-"&amp;$F18&amp;"-"&amp;$I18&amp;"-"&amp;TEXT(COUNTIFS($D$10:$D18,$D18,$F$10:$F18,$F18,$I$10:$I18,$I18),"00"))</f>
        <v/>
      </c>
      <c r="C18" s="7" t="n"/>
      <c r="D18" s="7" t="n"/>
      <c r="E18" s="9">
        <f>IFERROR(IF($D18="","",INDEX(SETUP!$C$120:$C$144,MATCH($D18,SETUP!$B$120:$B$144,0))),"")</f>
        <v/>
      </c>
      <c r="F18" s="7" t="n"/>
      <c r="G18" s="9">
        <f>IFERROR(IF($F18="","",INDEX(SETUP!$D$148:$D$267,MATCH($F18,SETUP!$C$148:$C$267,0))),"")</f>
        <v/>
      </c>
      <c r="H18" s="7" t="n"/>
      <c r="I18" s="7" t="n"/>
      <c r="J18" s="9">
        <f>IFERROR(IF($I18="","",INDEX(SETUP!$D$21:$D$116,MATCH($I18,SETUP!$C$21:$C$116,0))),"")</f>
        <v/>
      </c>
      <c r="K18" s="37">
        <f>IFERROR(IF($I18="","",INDEX(SETUP!$E$21:$E$116,MATCH($I18,SETUP!$C$21:$C$116,0))),"")</f>
        <v/>
      </c>
      <c r="L18" s="7" t="n"/>
      <c r="M18" s="7" t="n"/>
      <c r="N18" s="7" t="n"/>
      <c r="O18" s="38">
        <f>IF($C18="","",IF(AND($D18&lt;&gt;"",$F18&lt;&gt;"",IFERROR(INDEX(SETUP!$B$148:$B$267,MATCH($F18,SETUP!$C$148:$C$267,0)),"")&lt;&gt;$D18),"Sub-family not in family. ","")&amp;IF(AND($H18&lt;&gt;"",$I18&lt;&gt;"",IFERROR(INDEX(SETUP!$B$21:$B$116,MATCH($I18,SETUP!$C$21:$C$116,0)),"")&lt;&gt;$H18),"Level not in stream.",""))</f>
        <v/>
      </c>
    </row>
    <row r="19">
      <c r="B19" s="9">
        <f>IF($C19="","",$D19&amp;"-"&amp;$F19&amp;"-"&amp;$I19&amp;"-"&amp;TEXT(COUNTIFS($D$10:$D19,$D19,$F$10:$F19,$F19,$I$10:$I19,$I19),"00"))</f>
        <v/>
      </c>
      <c r="C19" s="7" t="n"/>
      <c r="D19" s="7" t="n"/>
      <c r="E19" s="9">
        <f>IFERROR(IF($D19="","",INDEX(SETUP!$C$120:$C$144,MATCH($D19,SETUP!$B$120:$B$144,0))),"")</f>
        <v/>
      </c>
      <c r="F19" s="7" t="n"/>
      <c r="G19" s="9">
        <f>IFERROR(IF($F19="","",INDEX(SETUP!$D$148:$D$267,MATCH($F19,SETUP!$C$148:$C$267,0))),"")</f>
        <v/>
      </c>
      <c r="H19" s="7" t="n"/>
      <c r="I19" s="7" t="n"/>
      <c r="J19" s="9">
        <f>IFERROR(IF($I19="","",INDEX(SETUP!$D$21:$D$116,MATCH($I19,SETUP!$C$21:$C$116,0))),"")</f>
        <v/>
      </c>
      <c r="K19" s="37">
        <f>IFERROR(IF($I19="","",INDEX(SETUP!$E$21:$E$116,MATCH($I19,SETUP!$C$21:$C$116,0))),"")</f>
        <v/>
      </c>
      <c r="L19" s="7" t="n"/>
      <c r="M19" s="7" t="n"/>
      <c r="N19" s="7" t="n"/>
      <c r="O19" s="38">
        <f>IF($C19="","",IF(AND($D19&lt;&gt;"",$F19&lt;&gt;"",IFERROR(INDEX(SETUP!$B$148:$B$267,MATCH($F19,SETUP!$C$148:$C$267,0)),"")&lt;&gt;$D19),"Sub-family not in family. ","")&amp;IF(AND($H19&lt;&gt;"",$I19&lt;&gt;"",IFERROR(INDEX(SETUP!$B$21:$B$116,MATCH($I19,SETUP!$C$21:$C$116,0)),"")&lt;&gt;$H19),"Level not in stream.",""))</f>
        <v/>
      </c>
    </row>
    <row r="20">
      <c r="B20" s="9">
        <f>IF($C20="","",$D20&amp;"-"&amp;$F20&amp;"-"&amp;$I20&amp;"-"&amp;TEXT(COUNTIFS($D$10:$D20,$D20,$F$10:$F20,$F20,$I$10:$I20,$I20),"00"))</f>
        <v/>
      </c>
      <c r="C20" s="7" t="n"/>
      <c r="D20" s="7" t="n"/>
      <c r="E20" s="9">
        <f>IFERROR(IF($D20="","",INDEX(SETUP!$C$120:$C$144,MATCH($D20,SETUP!$B$120:$B$144,0))),"")</f>
        <v/>
      </c>
      <c r="F20" s="7" t="n"/>
      <c r="G20" s="9">
        <f>IFERROR(IF($F20="","",INDEX(SETUP!$D$148:$D$267,MATCH($F20,SETUP!$C$148:$C$267,0))),"")</f>
        <v/>
      </c>
      <c r="H20" s="7" t="n"/>
      <c r="I20" s="7" t="n"/>
      <c r="J20" s="9">
        <f>IFERROR(IF($I20="","",INDEX(SETUP!$D$21:$D$116,MATCH($I20,SETUP!$C$21:$C$116,0))),"")</f>
        <v/>
      </c>
      <c r="K20" s="37">
        <f>IFERROR(IF($I20="","",INDEX(SETUP!$E$21:$E$116,MATCH($I20,SETUP!$C$21:$C$116,0))),"")</f>
        <v/>
      </c>
      <c r="L20" s="7" t="n"/>
      <c r="M20" s="7" t="n"/>
      <c r="N20" s="7" t="n"/>
      <c r="O20" s="38">
        <f>IF($C20="","",IF(AND($D20&lt;&gt;"",$F20&lt;&gt;"",IFERROR(INDEX(SETUP!$B$148:$B$267,MATCH($F20,SETUP!$C$148:$C$267,0)),"")&lt;&gt;$D20),"Sub-family not in family. ","")&amp;IF(AND($H20&lt;&gt;"",$I20&lt;&gt;"",IFERROR(INDEX(SETUP!$B$21:$B$116,MATCH($I20,SETUP!$C$21:$C$116,0)),"")&lt;&gt;$H20),"Level not in stream.",""))</f>
        <v/>
      </c>
    </row>
    <row r="21">
      <c r="B21" s="9">
        <f>IF($C21="","",$D21&amp;"-"&amp;$F21&amp;"-"&amp;$I21&amp;"-"&amp;TEXT(COUNTIFS($D$10:$D21,$D21,$F$10:$F21,$F21,$I$10:$I21,$I21),"00"))</f>
        <v/>
      </c>
      <c r="C21" s="7" t="n"/>
      <c r="D21" s="7" t="n"/>
      <c r="E21" s="9">
        <f>IFERROR(IF($D21="","",INDEX(SETUP!$C$120:$C$144,MATCH($D21,SETUP!$B$120:$B$144,0))),"")</f>
        <v/>
      </c>
      <c r="F21" s="7" t="n"/>
      <c r="G21" s="9">
        <f>IFERROR(IF($F21="","",INDEX(SETUP!$D$148:$D$267,MATCH($F21,SETUP!$C$148:$C$267,0))),"")</f>
        <v/>
      </c>
      <c r="H21" s="7" t="n"/>
      <c r="I21" s="7" t="n"/>
      <c r="J21" s="9">
        <f>IFERROR(IF($I21="","",INDEX(SETUP!$D$21:$D$116,MATCH($I21,SETUP!$C$21:$C$116,0))),"")</f>
        <v/>
      </c>
      <c r="K21" s="37">
        <f>IFERROR(IF($I21="","",INDEX(SETUP!$E$21:$E$116,MATCH($I21,SETUP!$C$21:$C$116,0))),"")</f>
        <v/>
      </c>
      <c r="L21" s="7" t="n"/>
      <c r="M21" s="7" t="n"/>
      <c r="N21" s="7" t="n"/>
      <c r="O21" s="38">
        <f>IF($C21="","",IF(AND($D21&lt;&gt;"",$F21&lt;&gt;"",IFERROR(INDEX(SETUP!$B$148:$B$267,MATCH($F21,SETUP!$C$148:$C$267,0)),"")&lt;&gt;$D21),"Sub-family not in family. ","")&amp;IF(AND($H21&lt;&gt;"",$I21&lt;&gt;"",IFERROR(INDEX(SETUP!$B$21:$B$116,MATCH($I21,SETUP!$C$21:$C$116,0)),"")&lt;&gt;$H21),"Level not in stream.",""))</f>
        <v/>
      </c>
    </row>
    <row r="22">
      <c r="B22" s="9">
        <f>IF($C22="","",$D22&amp;"-"&amp;$F22&amp;"-"&amp;$I22&amp;"-"&amp;TEXT(COUNTIFS($D$10:$D22,$D22,$F$10:$F22,$F22,$I$10:$I22,$I22),"00"))</f>
        <v/>
      </c>
      <c r="C22" s="7" t="n"/>
      <c r="D22" s="7" t="n"/>
      <c r="E22" s="9">
        <f>IFERROR(IF($D22="","",INDEX(SETUP!$C$120:$C$144,MATCH($D22,SETUP!$B$120:$B$144,0))),"")</f>
        <v/>
      </c>
      <c r="F22" s="7" t="n"/>
      <c r="G22" s="9">
        <f>IFERROR(IF($F22="","",INDEX(SETUP!$D$148:$D$267,MATCH($F22,SETUP!$C$148:$C$267,0))),"")</f>
        <v/>
      </c>
      <c r="H22" s="7" t="n"/>
      <c r="I22" s="7" t="n"/>
      <c r="J22" s="9">
        <f>IFERROR(IF($I22="","",INDEX(SETUP!$D$21:$D$116,MATCH($I22,SETUP!$C$21:$C$116,0))),"")</f>
        <v/>
      </c>
      <c r="K22" s="37">
        <f>IFERROR(IF($I22="","",INDEX(SETUP!$E$21:$E$116,MATCH($I22,SETUP!$C$21:$C$116,0))),"")</f>
        <v/>
      </c>
      <c r="L22" s="7" t="n"/>
      <c r="M22" s="7" t="n"/>
      <c r="N22" s="7" t="n"/>
      <c r="O22" s="38">
        <f>IF($C22="","",IF(AND($D22&lt;&gt;"",$F22&lt;&gt;"",IFERROR(INDEX(SETUP!$B$148:$B$267,MATCH($F22,SETUP!$C$148:$C$267,0)),"")&lt;&gt;$D22),"Sub-family not in family. ","")&amp;IF(AND($H22&lt;&gt;"",$I22&lt;&gt;"",IFERROR(INDEX(SETUP!$B$21:$B$116,MATCH($I22,SETUP!$C$21:$C$116,0)),"")&lt;&gt;$H22),"Level not in stream.",""))</f>
        <v/>
      </c>
    </row>
    <row r="23">
      <c r="B23" s="9">
        <f>IF($C23="","",$D23&amp;"-"&amp;$F23&amp;"-"&amp;$I23&amp;"-"&amp;TEXT(COUNTIFS($D$10:$D23,$D23,$F$10:$F23,$F23,$I$10:$I23,$I23),"00"))</f>
        <v/>
      </c>
      <c r="C23" s="7" t="n"/>
      <c r="D23" s="7" t="n"/>
      <c r="E23" s="9">
        <f>IFERROR(IF($D23="","",INDEX(SETUP!$C$120:$C$144,MATCH($D23,SETUP!$B$120:$B$144,0))),"")</f>
        <v/>
      </c>
      <c r="F23" s="7" t="n"/>
      <c r="G23" s="9">
        <f>IFERROR(IF($F23="","",INDEX(SETUP!$D$148:$D$267,MATCH($F23,SETUP!$C$148:$C$267,0))),"")</f>
        <v/>
      </c>
      <c r="H23" s="7" t="n"/>
      <c r="I23" s="7" t="n"/>
      <c r="J23" s="9">
        <f>IFERROR(IF($I23="","",INDEX(SETUP!$D$21:$D$116,MATCH($I23,SETUP!$C$21:$C$116,0))),"")</f>
        <v/>
      </c>
      <c r="K23" s="37">
        <f>IFERROR(IF($I23="","",INDEX(SETUP!$E$21:$E$116,MATCH($I23,SETUP!$C$21:$C$116,0))),"")</f>
        <v/>
      </c>
      <c r="L23" s="7" t="n"/>
      <c r="M23" s="7" t="n"/>
      <c r="N23" s="7" t="n"/>
      <c r="O23" s="38">
        <f>IF($C23="","",IF(AND($D23&lt;&gt;"",$F23&lt;&gt;"",IFERROR(INDEX(SETUP!$B$148:$B$267,MATCH($F23,SETUP!$C$148:$C$267,0)),"")&lt;&gt;$D23),"Sub-family not in family. ","")&amp;IF(AND($H23&lt;&gt;"",$I23&lt;&gt;"",IFERROR(INDEX(SETUP!$B$21:$B$116,MATCH($I23,SETUP!$C$21:$C$116,0)),"")&lt;&gt;$H23),"Level not in stream.",""))</f>
        <v/>
      </c>
    </row>
    <row r="24">
      <c r="B24" s="9">
        <f>IF($C24="","",$D24&amp;"-"&amp;$F24&amp;"-"&amp;$I24&amp;"-"&amp;TEXT(COUNTIFS($D$10:$D24,$D24,$F$10:$F24,$F24,$I$10:$I24,$I24),"00"))</f>
        <v/>
      </c>
      <c r="C24" s="7" t="n"/>
      <c r="D24" s="7" t="n"/>
      <c r="E24" s="9">
        <f>IFERROR(IF($D24="","",INDEX(SETUP!$C$120:$C$144,MATCH($D24,SETUP!$B$120:$B$144,0))),"")</f>
        <v/>
      </c>
      <c r="F24" s="7" t="n"/>
      <c r="G24" s="9">
        <f>IFERROR(IF($F24="","",INDEX(SETUP!$D$148:$D$267,MATCH($F24,SETUP!$C$148:$C$267,0))),"")</f>
        <v/>
      </c>
      <c r="H24" s="7" t="n"/>
      <c r="I24" s="7" t="n"/>
      <c r="J24" s="9">
        <f>IFERROR(IF($I24="","",INDEX(SETUP!$D$21:$D$116,MATCH($I24,SETUP!$C$21:$C$116,0))),"")</f>
        <v/>
      </c>
      <c r="K24" s="37">
        <f>IFERROR(IF($I24="","",INDEX(SETUP!$E$21:$E$116,MATCH($I24,SETUP!$C$21:$C$116,0))),"")</f>
        <v/>
      </c>
      <c r="L24" s="7" t="n"/>
      <c r="M24" s="7" t="n"/>
      <c r="N24" s="7" t="n"/>
      <c r="O24" s="38">
        <f>IF($C24="","",IF(AND($D24&lt;&gt;"",$F24&lt;&gt;"",IFERROR(INDEX(SETUP!$B$148:$B$267,MATCH($F24,SETUP!$C$148:$C$267,0)),"")&lt;&gt;$D24),"Sub-family not in family. ","")&amp;IF(AND($H24&lt;&gt;"",$I24&lt;&gt;"",IFERROR(INDEX(SETUP!$B$21:$B$116,MATCH($I24,SETUP!$C$21:$C$116,0)),"")&lt;&gt;$H24),"Level not in stream.",""))</f>
        <v/>
      </c>
    </row>
    <row r="25">
      <c r="B25" s="9">
        <f>IF($C25="","",$D25&amp;"-"&amp;$F25&amp;"-"&amp;$I25&amp;"-"&amp;TEXT(COUNTIFS($D$10:$D25,$D25,$F$10:$F25,$F25,$I$10:$I25,$I25),"00"))</f>
        <v/>
      </c>
      <c r="C25" s="7" t="n"/>
      <c r="D25" s="7" t="n"/>
      <c r="E25" s="9">
        <f>IFERROR(IF($D25="","",INDEX(SETUP!$C$120:$C$144,MATCH($D25,SETUP!$B$120:$B$144,0))),"")</f>
        <v/>
      </c>
      <c r="F25" s="7" t="n"/>
      <c r="G25" s="9">
        <f>IFERROR(IF($F25="","",INDEX(SETUP!$D$148:$D$267,MATCH($F25,SETUP!$C$148:$C$267,0))),"")</f>
        <v/>
      </c>
      <c r="H25" s="7" t="n"/>
      <c r="I25" s="7" t="n"/>
      <c r="J25" s="9">
        <f>IFERROR(IF($I25="","",INDEX(SETUP!$D$21:$D$116,MATCH($I25,SETUP!$C$21:$C$116,0))),"")</f>
        <v/>
      </c>
      <c r="K25" s="37">
        <f>IFERROR(IF($I25="","",INDEX(SETUP!$E$21:$E$116,MATCH($I25,SETUP!$C$21:$C$116,0))),"")</f>
        <v/>
      </c>
      <c r="L25" s="7" t="n"/>
      <c r="M25" s="7" t="n"/>
      <c r="N25" s="7" t="n"/>
      <c r="O25" s="38">
        <f>IF($C25="","",IF(AND($D25&lt;&gt;"",$F25&lt;&gt;"",IFERROR(INDEX(SETUP!$B$148:$B$267,MATCH($F25,SETUP!$C$148:$C$267,0)),"")&lt;&gt;$D25),"Sub-family not in family. ","")&amp;IF(AND($H25&lt;&gt;"",$I25&lt;&gt;"",IFERROR(INDEX(SETUP!$B$21:$B$116,MATCH($I25,SETUP!$C$21:$C$116,0)),"")&lt;&gt;$H25),"Level not in stream.",""))</f>
        <v/>
      </c>
    </row>
    <row r="26">
      <c r="B26" s="9">
        <f>IF($C26="","",$D26&amp;"-"&amp;$F26&amp;"-"&amp;$I26&amp;"-"&amp;TEXT(COUNTIFS($D$10:$D26,$D26,$F$10:$F26,$F26,$I$10:$I26,$I26),"00"))</f>
        <v/>
      </c>
      <c r="C26" s="7" t="n"/>
      <c r="D26" s="7" t="n"/>
      <c r="E26" s="9">
        <f>IFERROR(IF($D26="","",INDEX(SETUP!$C$120:$C$144,MATCH($D26,SETUP!$B$120:$B$144,0))),"")</f>
        <v/>
      </c>
      <c r="F26" s="7" t="n"/>
      <c r="G26" s="9">
        <f>IFERROR(IF($F26="","",INDEX(SETUP!$D$148:$D$267,MATCH($F26,SETUP!$C$148:$C$267,0))),"")</f>
        <v/>
      </c>
      <c r="H26" s="7" t="n"/>
      <c r="I26" s="7" t="n"/>
      <c r="J26" s="9">
        <f>IFERROR(IF($I26="","",INDEX(SETUP!$D$21:$D$116,MATCH($I26,SETUP!$C$21:$C$116,0))),"")</f>
        <v/>
      </c>
      <c r="K26" s="37">
        <f>IFERROR(IF($I26="","",INDEX(SETUP!$E$21:$E$116,MATCH($I26,SETUP!$C$21:$C$116,0))),"")</f>
        <v/>
      </c>
      <c r="L26" s="7" t="n"/>
      <c r="M26" s="7" t="n"/>
      <c r="N26" s="7" t="n"/>
      <c r="O26" s="38">
        <f>IF($C26="","",IF(AND($D26&lt;&gt;"",$F26&lt;&gt;"",IFERROR(INDEX(SETUP!$B$148:$B$267,MATCH($F26,SETUP!$C$148:$C$267,0)),"")&lt;&gt;$D26),"Sub-family not in family. ","")&amp;IF(AND($H26&lt;&gt;"",$I26&lt;&gt;"",IFERROR(INDEX(SETUP!$B$21:$B$116,MATCH($I26,SETUP!$C$21:$C$116,0)),"")&lt;&gt;$H26),"Level not in stream.",""))</f>
        <v/>
      </c>
    </row>
    <row r="27">
      <c r="B27" s="9">
        <f>IF($C27="","",$D27&amp;"-"&amp;$F27&amp;"-"&amp;$I27&amp;"-"&amp;TEXT(COUNTIFS($D$10:$D27,$D27,$F$10:$F27,$F27,$I$10:$I27,$I27),"00"))</f>
        <v/>
      </c>
      <c r="C27" s="7" t="n"/>
      <c r="D27" s="7" t="n"/>
      <c r="E27" s="9">
        <f>IFERROR(IF($D27="","",INDEX(SETUP!$C$120:$C$144,MATCH($D27,SETUP!$B$120:$B$144,0))),"")</f>
        <v/>
      </c>
      <c r="F27" s="7" t="n"/>
      <c r="G27" s="9">
        <f>IFERROR(IF($F27="","",INDEX(SETUP!$D$148:$D$267,MATCH($F27,SETUP!$C$148:$C$267,0))),"")</f>
        <v/>
      </c>
      <c r="H27" s="7" t="n"/>
      <c r="I27" s="7" t="n"/>
      <c r="J27" s="9">
        <f>IFERROR(IF($I27="","",INDEX(SETUP!$D$21:$D$116,MATCH($I27,SETUP!$C$21:$C$116,0))),"")</f>
        <v/>
      </c>
      <c r="K27" s="37">
        <f>IFERROR(IF($I27="","",INDEX(SETUP!$E$21:$E$116,MATCH($I27,SETUP!$C$21:$C$116,0))),"")</f>
        <v/>
      </c>
      <c r="L27" s="7" t="n"/>
      <c r="M27" s="7" t="n"/>
      <c r="N27" s="7" t="n"/>
      <c r="O27" s="38">
        <f>IF($C27="","",IF(AND($D27&lt;&gt;"",$F27&lt;&gt;"",IFERROR(INDEX(SETUP!$B$148:$B$267,MATCH($F27,SETUP!$C$148:$C$267,0)),"")&lt;&gt;$D27),"Sub-family not in family. ","")&amp;IF(AND($H27&lt;&gt;"",$I27&lt;&gt;"",IFERROR(INDEX(SETUP!$B$21:$B$116,MATCH($I27,SETUP!$C$21:$C$116,0)),"")&lt;&gt;$H27),"Level not in stream.",""))</f>
        <v/>
      </c>
    </row>
    <row r="28">
      <c r="B28" s="9">
        <f>IF($C28="","",$D28&amp;"-"&amp;$F28&amp;"-"&amp;$I28&amp;"-"&amp;TEXT(COUNTIFS($D$10:$D28,$D28,$F$10:$F28,$F28,$I$10:$I28,$I28),"00"))</f>
        <v/>
      </c>
      <c r="C28" s="7" t="n"/>
      <c r="D28" s="7" t="n"/>
      <c r="E28" s="9">
        <f>IFERROR(IF($D28="","",INDEX(SETUP!$C$120:$C$144,MATCH($D28,SETUP!$B$120:$B$144,0))),"")</f>
        <v/>
      </c>
      <c r="F28" s="7" t="n"/>
      <c r="G28" s="9">
        <f>IFERROR(IF($F28="","",INDEX(SETUP!$D$148:$D$267,MATCH($F28,SETUP!$C$148:$C$267,0))),"")</f>
        <v/>
      </c>
      <c r="H28" s="7" t="n"/>
      <c r="I28" s="7" t="n"/>
      <c r="J28" s="9">
        <f>IFERROR(IF($I28="","",INDEX(SETUP!$D$21:$D$116,MATCH($I28,SETUP!$C$21:$C$116,0))),"")</f>
        <v/>
      </c>
      <c r="K28" s="37">
        <f>IFERROR(IF($I28="","",INDEX(SETUP!$E$21:$E$116,MATCH($I28,SETUP!$C$21:$C$116,0))),"")</f>
        <v/>
      </c>
      <c r="L28" s="7" t="n"/>
      <c r="M28" s="7" t="n"/>
      <c r="N28" s="7" t="n"/>
      <c r="O28" s="38">
        <f>IF($C28="","",IF(AND($D28&lt;&gt;"",$F28&lt;&gt;"",IFERROR(INDEX(SETUP!$B$148:$B$267,MATCH($F28,SETUP!$C$148:$C$267,0)),"")&lt;&gt;$D28),"Sub-family not in family. ","")&amp;IF(AND($H28&lt;&gt;"",$I28&lt;&gt;"",IFERROR(INDEX(SETUP!$B$21:$B$116,MATCH($I28,SETUP!$C$21:$C$116,0)),"")&lt;&gt;$H28),"Level not in stream.",""))</f>
        <v/>
      </c>
    </row>
    <row r="29">
      <c r="B29" s="9">
        <f>IF($C29="","",$D29&amp;"-"&amp;$F29&amp;"-"&amp;$I29&amp;"-"&amp;TEXT(COUNTIFS($D$10:$D29,$D29,$F$10:$F29,$F29,$I$10:$I29,$I29),"00"))</f>
        <v/>
      </c>
      <c r="C29" s="7" t="n"/>
      <c r="D29" s="7" t="n"/>
      <c r="E29" s="9">
        <f>IFERROR(IF($D29="","",INDEX(SETUP!$C$120:$C$144,MATCH($D29,SETUP!$B$120:$B$144,0))),"")</f>
        <v/>
      </c>
      <c r="F29" s="7" t="n"/>
      <c r="G29" s="9">
        <f>IFERROR(IF($F29="","",INDEX(SETUP!$D$148:$D$267,MATCH($F29,SETUP!$C$148:$C$267,0))),"")</f>
        <v/>
      </c>
      <c r="H29" s="7" t="n"/>
      <c r="I29" s="7" t="n"/>
      <c r="J29" s="9">
        <f>IFERROR(IF($I29="","",INDEX(SETUP!$D$21:$D$116,MATCH($I29,SETUP!$C$21:$C$116,0))),"")</f>
        <v/>
      </c>
      <c r="K29" s="37">
        <f>IFERROR(IF($I29="","",INDEX(SETUP!$E$21:$E$116,MATCH($I29,SETUP!$C$21:$C$116,0))),"")</f>
        <v/>
      </c>
      <c r="L29" s="7" t="n"/>
      <c r="M29" s="7" t="n"/>
      <c r="N29" s="7" t="n"/>
      <c r="O29" s="38">
        <f>IF($C29="","",IF(AND($D29&lt;&gt;"",$F29&lt;&gt;"",IFERROR(INDEX(SETUP!$B$148:$B$267,MATCH($F29,SETUP!$C$148:$C$267,0)),"")&lt;&gt;$D29),"Sub-family not in family. ","")&amp;IF(AND($H29&lt;&gt;"",$I29&lt;&gt;"",IFERROR(INDEX(SETUP!$B$21:$B$116,MATCH($I29,SETUP!$C$21:$C$116,0)),"")&lt;&gt;$H29),"Level not in stream.",""))</f>
        <v/>
      </c>
    </row>
    <row r="30">
      <c r="B30" s="9">
        <f>IF($C30="","",$D30&amp;"-"&amp;$F30&amp;"-"&amp;$I30&amp;"-"&amp;TEXT(COUNTIFS($D$10:$D30,$D30,$F$10:$F30,$F30,$I$10:$I30,$I30),"00"))</f>
        <v/>
      </c>
      <c r="C30" s="7" t="n"/>
      <c r="D30" s="7" t="n"/>
      <c r="E30" s="9">
        <f>IFERROR(IF($D30="","",INDEX(SETUP!$C$120:$C$144,MATCH($D30,SETUP!$B$120:$B$144,0))),"")</f>
        <v/>
      </c>
      <c r="F30" s="7" t="n"/>
      <c r="G30" s="9">
        <f>IFERROR(IF($F30="","",INDEX(SETUP!$D$148:$D$267,MATCH($F30,SETUP!$C$148:$C$267,0))),"")</f>
        <v/>
      </c>
      <c r="H30" s="7" t="n"/>
      <c r="I30" s="7" t="n"/>
      <c r="J30" s="9">
        <f>IFERROR(IF($I30="","",INDEX(SETUP!$D$21:$D$116,MATCH($I30,SETUP!$C$21:$C$116,0))),"")</f>
        <v/>
      </c>
      <c r="K30" s="37">
        <f>IFERROR(IF($I30="","",INDEX(SETUP!$E$21:$E$116,MATCH($I30,SETUP!$C$21:$C$116,0))),"")</f>
        <v/>
      </c>
      <c r="L30" s="7" t="n"/>
      <c r="M30" s="7" t="n"/>
      <c r="N30" s="7" t="n"/>
      <c r="O30" s="38">
        <f>IF($C30="","",IF(AND($D30&lt;&gt;"",$F30&lt;&gt;"",IFERROR(INDEX(SETUP!$B$148:$B$267,MATCH($F30,SETUP!$C$148:$C$267,0)),"")&lt;&gt;$D30),"Sub-family not in family. ","")&amp;IF(AND($H30&lt;&gt;"",$I30&lt;&gt;"",IFERROR(INDEX(SETUP!$B$21:$B$116,MATCH($I30,SETUP!$C$21:$C$116,0)),"")&lt;&gt;$H30),"Level not in stream.",""))</f>
        <v/>
      </c>
    </row>
    <row r="31">
      <c r="B31" s="9">
        <f>IF($C31="","",$D31&amp;"-"&amp;$F31&amp;"-"&amp;$I31&amp;"-"&amp;TEXT(COUNTIFS($D$10:$D31,$D31,$F$10:$F31,$F31,$I$10:$I31,$I31),"00"))</f>
        <v/>
      </c>
      <c r="C31" s="7" t="n"/>
      <c r="D31" s="7" t="n"/>
      <c r="E31" s="9">
        <f>IFERROR(IF($D31="","",INDEX(SETUP!$C$120:$C$144,MATCH($D31,SETUP!$B$120:$B$144,0))),"")</f>
        <v/>
      </c>
      <c r="F31" s="7" t="n"/>
      <c r="G31" s="9">
        <f>IFERROR(IF($F31="","",INDEX(SETUP!$D$148:$D$267,MATCH($F31,SETUP!$C$148:$C$267,0))),"")</f>
        <v/>
      </c>
      <c r="H31" s="7" t="n"/>
      <c r="I31" s="7" t="n"/>
      <c r="J31" s="9">
        <f>IFERROR(IF($I31="","",INDEX(SETUP!$D$21:$D$116,MATCH($I31,SETUP!$C$21:$C$116,0))),"")</f>
        <v/>
      </c>
      <c r="K31" s="37">
        <f>IFERROR(IF($I31="","",INDEX(SETUP!$E$21:$E$116,MATCH($I31,SETUP!$C$21:$C$116,0))),"")</f>
        <v/>
      </c>
      <c r="L31" s="7" t="n"/>
      <c r="M31" s="7" t="n"/>
      <c r="N31" s="7" t="n"/>
      <c r="O31" s="38">
        <f>IF($C31="","",IF(AND($D31&lt;&gt;"",$F31&lt;&gt;"",IFERROR(INDEX(SETUP!$B$148:$B$267,MATCH($F31,SETUP!$C$148:$C$267,0)),"")&lt;&gt;$D31),"Sub-family not in family. ","")&amp;IF(AND($H31&lt;&gt;"",$I31&lt;&gt;"",IFERROR(INDEX(SETUP!$B$21:$B$116,MATCH($I31,SETUP!$C$21:$C$116,0)),"")&lt;&gt;$H31),"Level not in stream.",""))</f>
        <v/>
      </c>
    </row>
    <row r="32">
      <c r="B32" s="9">
        <f>IF($C32="","",$D32&amp;"-"&amp;$F32&amp;"-"&amp;$I32&amp;"-"&amp;TEXT(COUNTIFS($D$10:$D32,$D32,$F$10:$F32,$F32,$I$10:$I32,$I32),"00"))</f>
        <v/>
      </c>
      <c r="C32" s="7" t="n"/>
      <c r="D32" s="7" t="n"/>
      <c r="E32" s="9">
        <f>IFERROR(IF($D32="","",INDEX(SETUP!$C$120:$C$144,MATCH($D32,SETUP!$B$120:$B$144,0))),"")</f>
        <v/>
      </c>
      <c r="F32" s="7" t="n"/>
      <c r="G32" s="9">
        <f>IFERROR(IF($F32="","",INDEX(SETUP!$D$148:$D$267,MATCH($F32,SETUP!$C$148:$C$267,0))),"")</f>
        <v/>
      </c>
      <c r="H32" s="7" t="n"/>
      <c r="I32" s="7" t="n"/>
      <c r="J32" s="9">
        <f>IFERROR(IF($I32="","",INDEX(SETUP!$D$21:$D$116,MATCH($I32,SETUP!$C$21:$C$116,0))),"")</f>
        <v/>
      </c>
      <c r="K32" s="37">
        <f>IFERROR(IF($I32="","",INDEX(SETUP!$E$21:$E$116,MATCH($I32,SETUP!$C$21:$C$116,0))),"")</f>
        <v/>
      </c>
      <c r="L32" s="7" t="n"/>
      <c r="M32" s="7" t="n"/>
      <c r="N32" s="7" t="n"/>
      <c r="O32" s="38">
        <f>IF($C32="","",IF(AND($D32&lt;&gt;"",$F32&lt;&gt;"",IFERROR(INDEX(SETUP!$B$148:$B$267,MATCH($F32,SETUP!$C$148:$C$267,0)),"")&lt;&gt;$D32),"Sub-family not in family. ","")&amp;IF(AND($H32&lt;&gt;"",$I32&lt;&gt;"",IFERROR(INDEX(SETUP!$B$21:$B$116,MATCH($I32,SETUP!$C$21:$C$116,0)),"")&lt;&gt;$H32),"Level not in stream.",""))</f>
        <v/>
      </c>
    </row>
    <row r="33">
      <c r="B33" s="9">
        <f>IF($C33="","",$D33&amp;"-"&amp;$F33&amp;"-"&amp;$I33&amp;"-"&amp;TEXT(COUNTIFS($D$10:$D33,$D33,$F$10:$F33,$F33,$I$10:$I33,$I33),"00"))</f>
        <v/>
      </c>
      <c r="C33" s="7" t="n"/>
      <c r="D33" s="7" t="n"/>
      <c r="E33" s="9">
        <f>IFERROR(IF($D33="","",INDEX(SETUP!$C$120:$C$144,MATCH($D33,SETUP!$B$120:$B$144,0))),"")</f>
        <v/>
      </c>
      <c r="F33" s="7" t="n"/>
      <c r="G33" s="9">
        <f>IFERROR(IF($F33="","",INDEX(SETUP!$D$148:$D$267,MATCH($F33,SETUP!$C$148:$C$267,0))),"")</f>
        <v/>
      </c>
      <c r="H33" s="7" t="n"/>
      <c r="I33" s="7" t="n"/>
      <c r="J33" s="9">
        <f>IFERROR(IF($I33="","",INDEX(SETUP!$D$21:$D$116,MATCH($I33,SETUP!$C$21:$C$116,0))),"")</f>
        <v/>
      </c>
      <c r="K33" s="37">
        <f>IFERROR(IF($I33="","",INDEX(SETUP!$E$21:$E$116,MATCH($I33,SETUP!$C$21:$C$116,0))),"")</f>
        <v/>
      </c>
      <c r="L33" s="7" t="n"/>
      <c r="M33" s="7" t="n"/>
      <c r="N33" s="7" t="n"/>
      <c r="O33" s="38">
        <f>IF($C33="","",IF(AND($D33&lt;&gt;"",$F33&lt;&gt;"",IFERROR(INDEX(SETUP!$B$148:$B$267,MATCH($F33,SETUP!$C$148:$C$267,0)),"")&lt;&gt;$D33),"Sub-family not in family. ","")&amp;IF(AND($H33&lt;&gt;"",$I33&lt;&gt;"",IFERROR(INDEX(SETUP!$B$21:$B$116,MATCH($I33,SETUP!$C$21:$C$116,0)),"")&lt;&gt;$H33),"Level not in stream.",""))</f>
        <v/>
      </c>
    </row>
    <row r="34">
      <c r="B34" s="9">
        <f>IF($C34="","",$D34&amp;"-"&amp;$F34&amp;"-"&amp;$I34&amp;"-"&amp;TEXT(COUNTIFS($D$10:$D34,$D34,$F$10:$F34,$F34,$I$10:$I34,$I34),"00"))</f>
        <v/>
      </c>
      <c r="C34" s="7" t="n"/>
      <c r="D34" s="7" t="n"/>
      <c r="E34" s="9">
        <f>IFERROR(IF($D34="","",INDEX(SETUP!$C$120:$C$144,MATCH($D34,SETUP!$B$120:$B$144,0))),"")</f>
        <v/>
      </c>
      <c r="F34" s="7" t="n"/>
      <c r="G34" s="9">
        <f>IFERROR(IF($F34="","",INDEX(SETUP!$D$148:$D$267,MATCH($F34,SETUP!$C$148:$C$267,0))),"")</f>
        <v/>
      </c>
      <c r="H34" s="7" t="n"/>
      <c r="I34" s="7" t="n"/>
      <c r="J34" s="9">
        <f>IFERROR(IF($I34="","",INDEX(SETUP!$D$21:$D$116,MATCH($I34,SETUP!$C$21:$C$116,0))),"")</f>
        <v/>
      </c>
      <c r="K34" s="37">
        <f>IFERROR(IF($I34="","",INDEX(SETUP!$E$21:$E$116,MATCH($I34,SETUP!$C$21:$C$116,0))),"")</f>
        <v/>
      </c>
      <c r="L34" s="7" t="n"/>
      <c r="M34" s="7" t="n"/>
      <c r="N34" s="7" t="n"/>
      <c r="O34" s="38">
        <f>IF($C34="","",IF(AND($D34&lt;&gt;"",$F34&lt;&gt;"",IFERROR(INDEX(SETUP!$B$148:$B$267,MATCH($F34,SETUP!$C$148:$C$267,0)),"")&lt;&gt;$D34),"Sub-family not in family. ","")&amp;IF(AND($H34&lt;&gt;"",$I34&lt;&gt;"",IFERROR(INDEX(SETUP!$B$21:$B$116,MATCH($I34,SETUP!$C$21:$C$116,0)),"")&lt;&gt;$H34),"Level not in stream.",""))</f>
        <v/>
      </c>
    </row>
    <row r="35">
      <c r="B35" s="9">
        <f>IF($C35="","",$D35&amp;"-"&amp;$F35&amp;"-"&amp;$I35&amp;"-"&amp;TEXT(COUNTIFS($D$10:$D35,$D35,$F$10:$F35,$F35,$I$10:$I35,$I35),"00"))</f>
        <v/>
      </c>
      <c r="C35" s="7" t="n"/>
      <c r="D35" s="7" t="n"/>
      <c r="E35" s="9">
        <f>IFERROR(IF($D35="","",INDEX(SETUP!$C$120:$C$144,MATCH($D35,SETUP!$B$120:$B$144,0))),"")</f>
        <v/>
      </c>
      <c r="F35" s="7" t="n"/>
      <c r="G35" s="9">
        <f>IFERROR(IF($F35="","",INDEX(SETUP!$D$148:$D$267,MATCH($F35,SETUP!$C$148:$C$267,0))),"")</f>
        <v/>
      </c>
      <c r="H35" s="7" t="n"/>
      <c r="I35" s="7" t="n"/>
      <c r="J35" s="9">
        <f>IFERROR(IF($I35="","",INDEX(SETUP!$D$21:$D$116,MATCH($I35,SETUP!$C$21:$C$116,0))),"")</f>
        <v/>
      </c>
      <c r="K35" s="37">
        <f>IFERROR(IF($I35="","",INDEX(SETUP!$E$21:$E$116,MATCH($I35,SETUP!$C$21:$C$116,0))),"")</f>
        <v/>
      </c>
      <c r="L35" s="7" t="n"/>
      <c r="M35" s="7" t="n"/>
      <c r="N35" s="7" t="n"/>
      <c r="O35" s="38">
        <f>IF($C35="","",IF(AND($D35&lt;&gt;"",$F35&lt;&gt;"",IFERROR(INDEX(SETUP!$B$148:$B$267,MATCH($F35,SETUP!$C$148:$C$267,0)),"")&lt;&gt;$D35),"Sub-family not in family. ","")&amp;IF(AND($H35&lt;&gt;"",$I35&lt;&gt;"",IFERROR(INDEX(SETUP!$B$21:$B$116,MATCH($I35,SETUP!$C$21:$C$116,0)),"")&lt;&gt;$H35),"Level not in stream.",""))</f>
        <v/>
      </c>
    </row>
    <row r="36">
      <c r="B36" s="9">
        <f>IF($C36="","",$D36&amp;"-"&amp;$F36&amp;"-"&amp;$I36&amp;"-"&amp;TEXT(COUNTIFS($D$10:$D36,$D36,$F$10:$F36,$F36,$I$10:$I36,$I36),"00"))</f>
        <v/>
      </c>
      <c r="C36" s="7" t="n"/>
      <c r="D36" s="7" t="n"/>
      <c r="E36" s="9">
        <f>IFERROR(IF($D36="","",INDEX(SETUP!$C$120:$C$144,MATCH($D36,SETUP!$B$120:$B$144,0))),"")</f>
        <v/>
      </c>
      <c r="F36" s="7" t="n"/>
      <c r="G36" s="9">
        <f>IFERROR(IF($F36="","",INDEX(SETUP!$D$148:$D$267,MATCH($F36,SETUP!$C$148:$C$267,0))),"")</f>
        <v/>
      </c>
      <c r="H36" s="7" t="n"/>
      <c r="I36" s="7" t="n"/>
      <c r="J36" s="9">
        <f>IFERROR(IF($I36="","",INDEX(SETUP!$D$21:$D$116,MATCH($I36,SETUP!$C$21:$C$116,0))),"")</f>
        <v/>
      </c>
      <c r="K36" s="37">
        <f>IFERROR(IF($I36="","",INDEX(SETUP!$E$21:$E$116,MATCH($I36,SETUP!$C$21:$C$116,0))),"")</f>
        <v/>
      </c>
      <c r="L36" s="7" t="n"/>
      <c r="M36" s="7" t="n"/>
      <c r="N36" s="7" t="n"/>
      <c r="O36" s="38">
        <f>IF($C36="","",IF(AND($D36&lt;&gt;"",$F36&lt;&gt;"",IFERROR(INDEX(SETUP!$B$148:$B$267,MATCH($F36,SETUP!$C$148:$C$267,0)),"")&lt;&gt;$D36),"Sub-family not in family. ","")&amp;IF(AND($H36&lt;&gt;"",$I36&lt;&gt;"",IFERROR(INDEX(SETUP!$B$21:$B$116,MATCH($I36,SETUP!$C$21:$C$116,0)),"")&lt;&gt;$H36),"Level not in stream.",""))</f>
        <v/>
      </c>
    </row>
    <row r="37">
      <c r="B37" s="9">
        <f>IF($C37="","",$D37&amp;"-"&amp;$F37&amp;"-"&amp;$I37&amp;"-"&amp;TEXT(COUNTIFS($D$10:$D37,$D37,$F$10:$F37,$F37,$I$10:$I37,$I37),"00"))</f>
        <v/>
      </c>
      <c r="C37" s="7" t="n"/>
      <c r="D37" s="7" t="n"/>
      <c r="E37" s="9">
        <f>IFERROR(IF($D37="","",INDEX(SETUP!$C$120:$C$144,MATCH($D37,SETUP!$B$120:$B$144,0))),"")</f>
        <v/>
      </c>
      <c r="F37" s="7" t="n"/>
      <c r="G37" s="9">
        <f>IFERROR(IF($F37="","",INDEX(SETUP!$D$148:$D$267,MATCH($F37,SETUP!$C$148:$C$267,0))),"")</f>
        <v/>
      </c>
      <c r="H37" s="7" t="n"/>
      <c r="I37" s="7" t="n"/>
      <c r="J37" s="9">
        <f>IFERROR(IF($I37="","",INDEX(SETUP!$D$21:$D$116,MATCH($I37,SETUP!$C$21:$C$116,0))),"")</f>
        <v/>
      </c>
      <c r="K37" s="37">
        <f>IFERROR(IF($I37="","",INDEX(SETUP!$E$21:$E$116,MATCH($I37,SETUP!$C$21:$C$116,0))),"")</f>
        <v/>
      </c>
      <c r="L37" s="7" t="n"/>
      <c r="M37" s="7" t="n"/>
      <c r="N37" s="7" t="n"/>
      <c r="O37" s="38">
        <f>IF($C37="","",IF(AND($D37&lt;&gt;"",$F37&lt;&gt;"",IFERROR(INDEX(SETUP!$B$148:$B$267,MATCH($F37,SETUP!$C$148:$C$267,0)),"")&lt;&gt;$D37),"Sub-family not in family. ","")&amp;IF(AND($H37&lt;&gt;"",$I37&lt;&gt;"",IFERROR(INDEX(SETUP!$B$21:$B$116,MATCH($I37,SETUP!$C$21:$C$116,0)),"")&lt;&gt;$H37),"Level not in stream.",""))</f>
        <v/>
      </c>
    </row>
    <row r="38">
      <c r="B38" s="9">
        <f>IF($C38="","",$D38&amp;"-"&amp;$F38&amp;"-"&amp;$I38&amp;"-"&amp;TEXT(COUNTIFS($D$10:$D38,$D38,$F$10:$F38,$F38,$I$10:$I38,$I38),"00"))</f>
        <v/>
      </c>
      <c r="C38" s="7" t="n"/>
      <c r="D38" s="7" t="n"/>
      <c r="E38" s="9">
        <f>IFERROR(IF($D38="","",INDEX(SETUP!$C$120:$C$144,MATCH($D38,SETUP!$B$120:$B$144,0))),"")</f>
        <v/>
      </c>
      <c r="F38" s="7" t="n"/>
      <c r="G38" s="9">
        <f>IFERROR(IF($F38="","",INDEX(SETUP!$D$148:$D$267,MATCH($F38,SETUP!$C$148:$C$267,0))),"")</f>
        <v/>
      </c>
      <c r="H38" s="7" t="n"/>
      <c r="I38" s="7" t="n"/>
      <c r="J38" s="9">
        <f>IFERROR(IF($I38="","",INDEX(SETUP!$D$21:$D$116,MATCH($I38,SETUP!$C$21:$C$116,0))),"")</f>
        <v/>
      </c>
      <c r="K38" s="37">
        <f>IFERROR(IF($I38="","",INDEX(SETUP!$E$21:$E$116,MATCH($I38,SETUP!$C$21:$C$116,0))),"")</f>
        <v/>
      </c>
      <c r="L38" s="7" t="n"/>
      <c r="M38" s="7" t="n"/>
      <c r="N38" s="7" t="n"/>
      <c r="O38" s="38">
        <f>IF($C38="","",IF(AND($D38&lt;&gt;"",$F38&lt;&gt;"",IFERROR(INDEX(SETUP!$B$148:$B$267,MATCH($F38,SETUP!$C$148:$C$267,0)),"")&lt;&gt;$D38),"Sub-family not in family. ","")&amp;IF(AND($H38&lt;&gt;"",$I38&lt;&gt;"",IFERROR(INDEX(SETUP!$B$21:$B$116,MATCH($I38,SETUP!$C$21:$C$116,0)),"")&lt;&gt;$H38),"Level not in stream.",""))</f>
        <v/>
      </c>
    </row>
    <row r="39">
      <c r="B39" s="9">
        <f>IF($C39="","",$D39&amp;"-"&amp;$F39&amp;"-"&amp;$I39&amp;"-"&amp;TEXT(COUNTIFS($D$10:$D39,$D39,$F$10:$F39,$F39,$I$10:$I39,$I39),"00"))</f>
        <v/>
      </c>
      <c r="C39" s="7" t="n"/>
      <c r="D39" s="7" t="n"/>
      <c r="E39" s="9">
        <f>IFERROR(IF($D39="","",INDEX(SETUP!$C$120:$C$144,MATCH($D39,SETUP!$B$120:$B$144,0))),"")</f>
        <v/>
      </c>
      <c r="F39" s="7" t="n"/>
      <c r="G39" s="9">
        <f>IFERROR(IF($F39="","",INDEX(SETUP!$D$148:$D$267,MATCH($F39,SETUP!$C$148:$C$267,0))),"")</f>
        <v/>
      </c>
      <c r="H39" s="7" t="n"/>
      <c r="I39" s="7" t="n"/>
      <c r="J39" s="9">
        <f>IFERROR(IF($I39="","",INDEX(SETUP!$D$21:$D$116,MATCH($I39,SETUP!$C$21:$C$116,0))),"")</f>
        <v/>
      </c>
      <c r="K39" s="37">
        <f>IFERROR(IF($I39="","",INDEX(SETUP!$E$21:$E$116,MATCH($I39,SETUP!$C$21:$C$116,0))),"")</f>
        <v/>
      </c>
      <c r="L39" s="7" t="n"/>
      <c r="M39" s="7" t="n"/>
      <c r="N39" s="7" t="n"/>
      <c r="O39" s="38">
        <f>IF($C39="","",IF(AND($D39&lt;&gt;"",$F39&lt;&gt;"",IFERROR(INDEX(SETUP!$B$148:$B$267,MATCH($F39,SETUP!$C$148:$C$267,0)),"")&lt;&gt;$D39),"Sub-family not in family. ","")&amp;IF(AND($H39&lt;&gt;"",$I39&lt;&gt;"",IFERROR(INDEX(SETUP!$B$21:$B$116,MATCH($I39,SETUP!$C$21:$C$116,0)),"")&lt;&gt;$H39),"Level not in stream.",""))</f>
        <v/>
      </c>
    </row>
    <row r="40">
      <c r="B40" s="9">
        <f>IF($C40="","",$D40&amp;"-"&amp;$F40&amp;"-"&amp;$I40&amp;"-"&amp;TEXT(COUNTIFS($D$10:$D40,$D40,$F$10:$F40,$F40,$I$10:$I40,$I40),"00"))</f>
        <v/>
      </c>
      <c r="C40" s="7" t="n"/>
      <c r="D40" s="7" t="n"/>
      <c r="E40" s="9">
        <f>IFERROR(IF($D40="","",INDEX(SETUP!$C$120:$C$144,MATCH($D40,SETUP!$B$120:$B$144,0))),"")</f>
        <v/>
      </c>
      <c r="F40" s="7" t="n"/>
      <c r="G40" s="9">
        <f>IFERROR(IF($F40="","",INDEX(SETUP!$D$148:$D$267,MATCH($F40,SETUP!$C$148:$C$267,0))),"")</f>
        <v/>
      </c>
      <c r="H40" s="7" t="n"/>
      <c r="I40" s="7" t="n"/>
      <c r="J40" s="9">
        <f>IFERROR(IF($I40="","",INDEX(SETUP!$D$21:$D$116,MATCH($I40,SETUP!$C$21:$C$116,0))),"")</f>
        <v/>
      </c>
      <c r="K40" s="37">
        <f>IFERROR(IF($I40="","",INDEX(SETUP!$E$21:$E$116,MATCH($I40,SETUP!$C$21:$C$116,0))),"")</f>
        <v/>
      </c>
      <c r="L40" s="7" t="n"/>
      <c r="M40" s="7" t="n"/>
      <c r="N40" s="7" t="n"/>
      <c r="O40" s="38">
        <f>IF($C40="","",IF(AND($D40&lt;&gt;"",$F40&lt;&gt;"",IFERROR(INDEX(SETUP!$B$148:$B$267,MATCH($F40,SETUP!$C$148:$C$267,0)),"")&lt;&gt;$D40),"Sub-family not in family. ","")&amp;IF(AND($H40&lt;&gt;"",$I40&lt;&gt;"",IFERROR(INDEX(SETUP!$B$21:$B$116,MATCH($I40,SETUP!$C$21:$C$116,0)),"")&lt;&gt;$H40),"Level not in stream.",""))</f>
        <v/>
      </c>
    </row>
    <row r="41">
      <c r="B41" s="9">
        <f>IF($C41="","",$D41&amp;"-"&amp;$F41&amp;"-"&amp;$I41&amp;"-"&amp;TEXT(COUNTIFS($D$10:$D41,$D41,$F$10:$F41,$F41,$I$10:$I41,$I41),"00"))</f>
        <v/>
      </c>
      <c r="C41" s="7" t="n"/>
      <c r="D41" s="7" t="n"/>
      <c r="E41" s="9">
        <f>IFERROR(IF($D41="","",INDEX(SETUP!$C$120:$C$144,MATCH($D41,SETUP!$B$120:$B$144,0))),"")</f>
        <v/>
      </c>
      <c r="F41" s="7" t="n"/>
      <c r="G41" s="9">
        <f>IFERROR(IF($F41="","",INDEX(SETUP!$D$148:$D$267,MATCH($F41,SETUP!$C$148:$C$267,0))),"")</f>
        <v/>
      </c>
      <c r="H41" s="7" t="n"/>
      <c r="I41" s="7" t="n"/>
      <c r="J41" s="9">
        <f>IFERROR(IF($I41="","",INDEX(SETUP!$D$21:$D$116,MATCH($I41,SETUP!$C$21:$C$116,0))),"")</f>
        <v/>
      </c>
      <c r="K41" s="37">
        <f>IFERROR(IF($I41="","",INDEX(SETUP!$E$21:$E$116,MATCH($I41,SETUP!$C$21:$C$116,0))),"")</f>
        <v/>
      </c>
      <c r="L41" s="7" t="n"/>
      <c r="M41" s="7" t="n"/>
      <c r="N41" s="7" t="n"/>
      <c r="O41" s="38">
        <f>IF($C41="","",IF(AND($D41&lt;&gt;"",$F41&lt;&gt;"",IFERROR(INDEX(SETUP!$B$148:$B$267,MATCH($F41,SETUP!$C$148:$C$267,0)),"")&lt;&gt;$D41),"Sub-family not in family. ","")&amp;IF(AND($H41&lt;&gt;"",$I41&lt;&gt;"",IFERROR(INDEX(SETUP!$B$21:$B$116,MATCH($I41,SETUP!$C$21:$C$116,0)),"")&lt;&gt;$H41),"Level not in stream.",""))</f>
        <v/>
      </c>
    </row>
    <row r="42">
      <c r="B42" s="9">
        <f>IF($C42="","",$D42&amp;"-"&amp;$F42&amp;"-"&amp;$I42&amp;"-"&amp;TEXT(COUNTIFS($D$10:$D42,$D42,$F$10:$F42,$F42,$I$10:$I42,$I42),"00"))</f>
        <v/>
      </c>
      <c r="C42" s="7" t="n"/>
      <c r="D42" s="7" t="n"/>
      <c r="E42" s="9">
        <f>IFERROR(IF($D42="","",INDEX(SETUP!$C$120:$C$144,MATCH($D42,SETUP!$B$120:$B$144,0))),"")</f>
        <v/>
      </c>
      <c r="F42" s="7" t="n"/>
      <c r="G42" s="9">
        <f>IFERROR(IF($F42="","",INDEX(SETUP!$D$148:$D$267,MATCH($F42,SETUP!$C$148:$C$267,0))),"")</f>
        <v/>
      </c>
      <c r="H42" s="7" t="n"/>
      <c r="I42" s="7" t="n"/>
      <c r="J42" s="9">
        <f>IFERROR(IF($I42="","",INDEX(SETUP!$D$21:$D$116,MATCH($I42,SETUP!$C$21:$C$116,0))),"")</f>
        <v/>
      </c>
      <c r="K42" s="37">
        <f>IFERROR(IF($I42="","",INDEX(SETUP!$E$21:$E$116,MATCH($I42,SETUP!$C$21:$C$116,0))),"")</f>
        <v/>
      </c>
      <c r="L42" s="7" t="n"/>
      <c r="M42" s="7" t="n"/>
      <c r="N42" s="7" t="n"/>
      <c r="O42" s="38">
        <f>IF($C42="","",IF(AND($D42&lt;&gt;"",$F42&lt;&gt;"",IFERROR(INDEX(SETUP!$B$148:$B$267,MATCH($F42,SETUP!$C$148:$C$267,0)),"")&lt;&gt;$D42),"Sub-family not in family. ","")&amp;IF(AND($H42&lt;&gt;"",$I42&lt;&gt;"",IFERROR(INDEX(SETUP!$B$21:$B$116,MATCH($I42,SETUP!$C$21:$C$116,0)),"")&lt;&gt;$H42),"Level not in stream.",""))</f>
        <v/>
      </c>
    </row>
    <row r="43">
      <c r="B43" s="9">
        <f>IF($C43="","",$D43&amp;"-"&amp;$F43&amp;"-"&amp;$I43&amp;"-"&amp;TEXT(COUNTIFS($D$10:$D43,$D43,$F$10:$F43,$F43,$I$10:$I43,$I43),"00"))</f>
        <v/>
      </c>
      <c r="C43" s="7" t="n"/>
      <c r="D43" s="7" t="n"/>
      <c r="E43" s="9">
        <f>IFERROR(IF($D43="","",INDEX(SETUP!$C$120:$C$144,MATCH($D43,SETUP!$B$120:$B$144,0))),"")</f>
        <v/>
      </c>
      <c r="F43" s="7" t="n"/>
      <c r="G43" s="9">
        <f>IFERROR(IF($F43="","",INDEX(SETUP!$D$148:$D$267,MATCH($F43,SETUP!$C$148:$C$267,0))),"")</f>
        <v/>
      </c>
      <c r="H43" s="7" t="n"/>
      <c r="I43" s="7" t="n"/>
      <c r="J43" s="9">
        <f>IFERROR(IF($I43="","",INDEX(SETUP!$D$21:$D$116,MATCH($I43,SETUP!$C$21:$C$116,0))),"")</f>
        <v/>
      </c>
      <c r="K43" s="37">
        <f>IFERROR(IF($I43="","",INDEX(SETUP!$E$21:$E$116,MATCH($I43,SETUP!$C$21:$C$116,0))),"")</f>
        <v/>
      </c>
      <c r="L43" s="7" t="n"/>
      <c r="M43" s="7" t="n"/>
      <c r="N43" s="7" t="n"/>
      <c r="O43" s="38">
        <f>IF($C43="","",IF(AND($D43&lt;&gt;"",$F43&lt;&gt;"",IFERROR(INDEX(SETUP!$B$148:$B$267,MATCH($F43,SETUP!$C$148:$C$267,0)),"")&lt;&gt;$D43),"Sub-family not in family. ","")&amp;IF(AND($H43&lt;&gt;"",$I43&lt;&gt;"",IFERROR(INDEX(SETUP!$B$21:$B$116,MATCH($I43,SETUP!$C$21:$C$116,0)),"")&lt;&gt;$H43),"Level not in stream.",""))</f>
        <v/>
      </c>
    </row>
    <row r="44">
      <c r="B44" s="9">
        <f>IF($C44="","",$D44&amp;"-"&amp;$F44&amp;"-"&amp;$I44&amp;"-"&amp;TEXT(COUNTIFS($D$10:$D44,$D44,$F$10:$F44,$F44,$I$10:$I44,$I44),"00"))</f>
        <v/>
      </c>
      <c r="C44" s="7" t="n"/>
      <c r="D44" s="7" t="n"/>
      <c r="E44" s="9">
        <f>IFERROR(IF($D44="","",INDEX(SETUP!$C$120:$C$144,MATCH($D44,SETUP!$B$120:$B$144,0))),"")</f>
        <v/>
      </c>
      <c r="F44" s="7" t="n"/>
      <c r="G44" s="9">
        <f>IFERROR(IF($F44="","",INDEX(SETUP!$D$148:$D$267,MATCH($F44,SETUP!$C$148:$C$267,0))),"")</f>
        <v/>
      </c>
      <c r="H44" s="7" t="n"/>
      <c r="I44" s="7" t="n"/>
      <c r="J44" s="9">
        <f>IFERROR(IF($I44="","",INDEX(SETUP!$D$21:$D$116,MATCH($I44,SETUP!$C$21:$C$116,0))),"")</f>
        <v/>
      </c>
      <c r="K44" s="37">
        <f>IFERROR(IF($I44="","",INDEX(SETUP!$E$21:$E$116,MATCH($I44,SETUP!$C$21:$C$116,0))),"")</f>
        <v/>
      </c>
      <c r="L44" s="7" t="n"/>
      <c r="M44" s="7" t="n"/>
      <c r="N44" s="7" t="n"/>
      <c r="O44" s="38">
        <f>IF($C44="","",IF(AND($D44&lt;&gt;"",$F44&lt;&gt;"",IFERROR(INDEX(SETUP!$B$148:$B$267,MATCH($F44,SETUP!$C$148:$C$267,0)),"")&lt;&gt;$D44),"Sub-family not in family. ","")&amp;IF(AND($H44&lt;&gt;"",$I44&lt;&gt;"",IFERROR(INDEX(SETUP!$B$21:$B$116,MATCH($I44,SETUP!$C$21:$C$116,0)),"")&lt;&gt;$H44),"Level not in stream.",""))</f>
        <v/>
      </c>
    </row>
    <row r="45">
      <c r="B45" s="9">
        <f>IF($C45="","",$D45&amp;"-"&amp;$F45&amp;"-"&amp;$I45&amp;"-"&amp;TEXT(COUNTIFS($D$10:$D45,$D45,$F$10:$F45,$F45,$I$10:$I45,$I45),"00"))</f>
        <v/>
      </c>
      <c r="C45" s="7" t="n"/>
      <c r="D45" s="7" t="n"/>
      <c r="E45" s="9">
        <f>IFERROR(IF($D45="","",INDEX(SETUP!$C$120:$C$144,MATCH($D45,SETUP!$B$120:$B$144,0))),"")</f>
        <v/>
      </c>
      <c r="F45" s="7" t="n"/>
      <c r="G45" s="9">
        <f>IFERROR(IF($F45="","",INDEX(SETUP!$D$148:$D$267,MATCH($F45,SETUP!$C$148:$C$267,0))),"")</f>
        <v/>
      </c>
      <c r="H45" s="7" t="n"/>
      <c r="I45" s="7" t="n"/>
      <c r="J45" s="9">
        <f>IFERROR(IF($I45="","",INDEX(SETUP!$D$21:$D$116,MATCH($I45,SETUP!$C$21:$C$116,0))),"")</f>
        <v/>
      </c>
      <c r="K45" s="37">
        <f>IFERROR(IF($I45="","",INDEX(SETUP!$E$21:$E$116,MATCH($I45,SETUP!$C$21:$C$116,0))),"")</f>
        <v/>
      </c>
      <c r="L45" s="7" t="n"/>
      <c r="M45" s="7" t="n"/>
      <c r="N45" s="7" t="n"/>
      <c r="O45" s="38">
        <f>IF($C45="","",IF(AND($D45&lt;&gt;"",$F45&lt;&gt;"",IFERROR(INDEX(SETUP!$B$148:$B$267,MATCH($F45,SETUP!$C$148:$C$267,0)),"")&lt;&gt;$D45),"Sub-family not in family. ","")&amp;IF(AND($H45&lt;&gt;"",$I45&lt;&gt;"",IFERROR(INDEX(SETUP!$B$21:$B$116,MATCH($I45,SETUP!$C$21:$C$116,0)),"")&lt;&gt;$H45),"Level not in stream.",""))</f>
        <v/>
      </c>
    </row>
    <row r="46">
      <c r="B46" s="9">
        <f>IF($C46="","",$D46&amp;"-"&amp;$F46&amp;"-"&amp;$I46&amp;"-"&amp;TEXT(COUNTIFS($D$10:$D46,$D46,$F$10:$F46,$F46,$I$10:$I46,$I46),"00"))</f>
        <v/>
      </c>
      <c r="C46" s="7" t="n"/>
      <c r="D46" s="7" t="n"/>
      <c r="E46" s="9">
        <f>IFERROR(IF($D46="","",INDEX(SETUP!$C$120:$C$144,MATCH($D46,SETUP!$B$120:$B$144,0))),"")</f>
        <v/>
      </c>
      <c r="F46" s="7" t="n"/>
      <c r="G46" s="9">
        <f>IFERROR(IF($F46="","",INDEX(SETUP!$D$148:$D$267,MATCH($F46,SETUP!$C$148:$C$267,0))),"")</f>
        <v/>
      </c>
      <c r="H46" s="7" t="n"/>
      <c r="I46" s="7" t="n"/>
      <c r="J46" s="9">
        <f>IFERROR(IF($I46="","",INDEX(SETUP!$D$21:$D$116,MATCH($I46,SETUP!$C$21:$C$116,0))),"")</f>
        <v/>
      </c>
      <c r="K46" s="37">
        <f>IFERROR(IF($I46="","",INDEX(SETUP!$E$21:$E$116,MATCH($I46,SETUP!$C$21:$C$116,0))),"")</f>
        <v/>
      </c>
      <c r="L46" s="7" t="n"/>
      <c r="M46" s="7" t="n"/>
      <c r="N46" s="7" t="n"/>
      <c r="O46" s="38">
        <f>IF($C46="","",IF(AND($D46&lt;&gt;"",$F46&lt;&gt;"",IFERROR(INDEX(SETUP!$B$148:$B$267,MATCH($F46,SETUP!$C$148:$C$267,0)),"")&lt;&gt;$D46),"Sub-family not in family. ","")&amp;IF(AND($H46&lt;&gt;"",$I46&lt;&gt;"",IFERROR(INDEX(SETUP!$B$21:$B$116,MATCH($I46,SETUP!$C$21:$C$116,0)),"")&lt;&gt;$H46),"Level not in stream.",""))</f>
        <v/>
      </c>
    </row>
    <row r="47">
      <c r="B47" s="9">
        <f>IF($C47="","",$D47&amp;"-"&amp;$F47&amp;"-"&amp;$I47&amp;"-"&amp;TEXT(COUNTIFS($D$10:$D47,$D47,$F$10:$F47,$F47,$I$10:$I47,$I47),"00"))</f>
        <v/>
      </c>
      <c r="C47" s="7" t="n"/>
      <c r="D47" s="7" t="n"/>
      <c r="E47" s="9">
        <f>IFERROR(IF($D47="","",INDEX(SETUP!$C$120:$C$144,MATCH($D47,SETUP!$B$120:$B$144,0))),"")</f>
        <v/>
      </c>
      <c r="F47" s="7" t="n"/>
      <c r="G47" s="9">
        <f>IFERROR(IF($F47="","",INDEX(SETUP!$D$148:$D$267,MATCH($F47,SETUP!$C$148:$C$267,0))),"")</f>
        <v/>
      </c>
      <c r="H47" s="7" t="n"/>
      <c r="I47" s="7" t="n"/>
      <c r="J47" s="9">
        <f>IFERROR(IF($I47="","",INDEX(SETUP!$D$21:$D$116,MATCH($I47,SETUP!$C$21:$C$116,0))),"")</f>
        <v/>
      </c>
      <c r="K47" s="37">
        <f>IFERROR(IF($I47="","",INDEX(SETUP!$E$21:$E$116,MATCH($I47,SETUP!$C$21:$C$116,0))),"")</f>
        <v/>
      </c>
      <c r="L47" s="7" t="n"/>
      <c r="M47" s="7" t="n"/>
      <c r="N47" s="7" t="n"/>
      <c r="O47" s="38">
        <f>IF($C47="","",IF(AND($D47&lt;&gt;"",$F47&lt;&gt;"",IFERROR(INDEX(SETUP!$B$148:$B$267,MATCH($F47,SETUP!$C$148:$C$267,0)),"")&lt;&gt;$D47),"Sub-family not in family. ","")&amp;IF(AND($H47&lt;&gt;"",$I47&lt;&gt;"",IFERROR(INDEX(SETUP!$B$21:$B$116,MATCH($I47,SETUP!$C$21:$C$116,0)),"")&lt;&gt;$H47),"Level not in stream.",""))</f>
        <v/>
      </c>
    </row>
    <row r="48">
      <c r="B48" s="9">
        <f>IF($C48="","",$D48&amp;"-"&amp;$F48&amp;"-"&amp;$I48&amp;"-"&amp;TEXT(COUNTIFS($D$10:$D48,$D48,$F$10:$F48,$F48,$I$10:$I48,$I48),"00"))</f>
        <v/>
      </c>
      <c r="C48" s="7" t="n"/>
      <c r="D48" s="7" t="n"/>
      <c r="E48" s="9">
        <f>IFERROR(IF($D48="","",INDEX(SETUP!$C$120:$C$144,MATCH($D48,SETUP!$B$120:$B$144,0))),"")</f>
        <v/>
      </c>
      <c r="F48" s="7" t="n"/>
      <c r="G48" s="9">
        <f>IFERROR(IF($F48="","",INDEX(SETUP!$D$148:$D$267,MATCH($F48,SETUP!$C$148:$C$267,0))),"")</f>
        <v/>
      </c>
      <c r="H48" s="7" t="n"/>
      <c r="I48" s="7" t="n"/>
      <c r="J48" s="9">
        <f>IFERROR(IF($I48="","",INDEX(SETUP!$D$21:$D$116,MATCH($I48,SETUP!$C$21:$C$116,0))),"")</f>
        <v/>
      </c>
      <c r="K48" s="37">
        <f>IFERROR(IF($I48="","",INDEX(SETUP!$E$21:$E$116,MATCH($I48,SETUP!$C$21:$C$116,0))),"")</f>
        <v/>
      </c>
      <c r="L48" s="7" t="n"/>
      <c r="M48" s="7" t="n"/>
      <c r="N48" s="7" t="n"/>
      <c r="O48" s="38">
        <f>IF($C48="","",IF(AND($D48&lt;&gt;"",$F48&lt;&gt;"",IFERROR(INDEX(SETUP!$B$148:$B$267,MATCH($F48,SETUP!$C$148:$C$267,0)),"")&lt;&gt;$D48),"Sub-family not in family. ","")&amp;IF(AND($H48&lt;&gt;"",$I48&lt;&gt;"",IFERROR(INDEX(SETUP!$B$21:$B$116,MATCH($I48,SETUP!$C$21:$C$116,0)),"")&lt;&gt;$H48),"Level not in stream.",""))</f>
        <v/>
      </c>
    </row>
    <row r="49">
      <c r="B49" s="9">
        <f>IF($C49="","",$D49&amp;"-"&amp;$F49&amp;"-"&amp;$I49&amp;"-"&amp;TEXT(COUNTIFS($D$10:$D49,$D49,$F$10:$F49,$F49,$I$10:$I49,$I49),"00"))</f>
        <v/>
      </c>
      <c r="C49" s="7" t="n"/>
      <c r="D49" s="7" t="n"/>
      <c r="E49" s="9">
        <f>IFERROR(IF($D49="","",INDEX(SETUP!$C$120:$C$144,MATCH($D49,SETUP!$B$120:$B$144,0))),"")</f>
        <v/>
      </c>
      <c r="F49" s="7" t="n"/>
      <c r="G49" s="9">
        <f>IFERROR(IF($F49="","",INDEX(SETUP!$D$148:$D$267,MATCH($F49,SETUP!$C$148:$C$267,0))),"")</f>
        <v/>
      </c>
      <c r="H49" s="7" t="n"/>
      <c r="I49" s="7" t="n"/>
      <c r="J49" s="9">
        <f>IFERROR(IF($I49="","",INDEX(SETUP!$D$21:$D$116,MATCH($I49,SETUP!$C$21:$C$116,0))),"")</f>
        <v/>
      </c>
      <c r="K49" s="37">
        <f>IFERROR(IF($I49="","",INDEX(SETUP!$E$21:$E$116,MATCH($I49,SETUP!$C$21:$C$116,0))),"")</f>
        <v/>
      </c>
      <c r="L49" s="7" t="n"/>
      <c r="M49" s="7" t="n"/>
      <c r="N49" s="7" t="n"/>
      <c r="O49" s="38">
        <f>IF($C49="","",IF(AND($D49&lt;&gt;"",$F49&lt;&gt;"",IFERROR(INDEX(SETUP!$B$148:$B$267,MATCH($F49,SETUP!$C$148:$C$267,0)),"")&lt;&gt;$D49),"Sub-family not in family. ","")&amp;IF(AND($H49&lt;&gt;"",$I49&lt;&gt;"",IFERROR(INDEX(SETUP!$B$21:$B$116,MATCH($I49,SETUP!$C$21:$C$116,0)),"")&lt;&gt;$H49),"Level not in stream.",""))</f>
        <v/>
      </c>
    </row>
    <row r="50">
      <c r="B50" s="9">
        <f>IF($C50="","",$D50&amp;"-"&amp;$F50&amp;"-"&amp;$I50&amp;"-"&amp;TEXT(COUNTIFS($D$10:$D50,$D50,$F$10:$F50,$F50,$I$10:$I50,$I50),"00"))</f>
        <v/>
      </c>
      <c r="C50" s="7" t="n"/>
      <c r="D50" s="7" t="n"/>
      <c r="E50" s="9">
        <f>IFERROR(IF($D50="","",INDEX(SETUP!$C$120:$C$144,MATCH($D50,SETUP!$B$120:$B$144,0))),"")</f>
        <v/>
      </c>
      <c r="F50" s="7" t="n"/>
      <c r="G50" s="9">
        <f>IFERROR(IF($F50="","",INDEX(SETUP!$D$148:$D$267,MATCH($F50,SETUP!$C$148:$C$267,0))),"")</f>
        <v/>
      </c>
      <c r="H50" s="7" t="n"/>
      <c r="I50" s="7" t="n"/>
      <c r="J50" s="9">
        <f>IFERROR(IF($I50="","",INDEX(SETUP!$D$21:$D$116,MATCH($I50,SETUP!$C$21:$C$116,0))),"")</f>
        <v/>
      </c>
      <c r="K50" s="37">
        <f>IFERROR(IF($I50="","",INDEX(SETUP!$E$21:$E$116,MATCH($I50,SETUP!$C$21:$C$116,0))),"")</f>
        <v/>
      </c>
      <c r="L50" s="7" t="n"/>
      <c r="M50" s="7" t="n"/>
      <c r="N50" s="7" t="n"/>
      <c r="O50" s="38">
        <f>IF($C50="","",IF(AND($D50&lt;&gt;"",$F50&lt;&gt;"",IFERROR(INDEX(SETUP!$B$148:$B$267,MATCH($F50,SETUP!$C$148:$C$267,0)),"")&lt;&gt;$D50),"Sub-family not in family. ","")&amp;IF(AND($H50&lt;&gt;"",$I50&lt;&gt;"",IFERROR(INDEX(SETUP!$B$21:$B$116,MATCH($I50,SETUP!$C$21:$C$116,0)),"")&lt;&gt;$H50),"Level not in stream.",""))</f>
        <v/>
      </c>
    </row>
    <row r="51">
      <c r="B51" s="9">
        <f>IF($C51="","",$D51&amp;"-"&amp;$F51&amp;"-"&amp;$I51&amp;"-"&amp;TEXT(COUNTIFS($D$10:$D51,$D51,$F$10:$F51,$F51,$I$10:$I51,$I51),"00"))</f>
        <v/>
      </c>
      <c r="C51" s="7" t="n"/>
      <c r="D51" s="7" t="n"/>
      <c r="E51" s="9">
        <f>IFERROR(IF($D51="","",INDEX(SETUP!$C$120:$C$144,MATCH($D51,SETUP!$B$120:$B$144,0))),"")</f>
        <v/>
      </c>
      <c r="F51" s="7" t="n"/>
      <c r="G51" s="9">
        <f>IFERROR(IF($F51="","",INDEX(SETUP!$D$148:$D$267,MATCH($F51,SETUP!$C$148:$C$267,0))),"")</f>
        <v/>
      </c>
      <c r="H51" s="7" t="n"/>
      <c r="I51" s="7" t="n"/>
      <c r="J51" s="9">
        <f>IFERROR(IF($I51="","",INDEX(SETUP!$D$21:$D$116,MATCH($I51,SETUP!$C$21:$C$116,0))),"")</f>
        <v/>
      </c>
      <c r="K51" s="37">
        <f>IFERROR(IF($I51="","",INDEX(SETUP!$E$21:$E$116,MATCH($I51,SETUP!$C$21:$C$116,0))),"")</f>
        <v/>
      </c>
      <c r="L51" s="7" t="n"/>
      <c r="M51" s="7" t="n"/>
      <c r="N51" s="7" t="n"/>
      <c r="O51" s="38">
        <f>IF($C51="","",IF(AND($D51&lt;&gt;"",$F51&lt;&gt;"",IFERROR(INDEX(SETUP!$B$148:$B$267,MATCH($F51,SETUP!$C$148:$C$267,0)),"")&lt;&gt;$D51),"Sub-family not in family. ","")&amp;IF(AND($H51&lt;&gt;"",$I51&lt;&gt;"",IFERROR(INDEX(SETUP!$B$21:$B$116,MATCH($I51,SETUP!$C$21:$C$116,0)),"")&lt;&gt;$H51),"Level not in stream.",""))</f>
        <v/>
      </c>
    </row>
    <row r="52">
      <c r="B52" s="9">
        <f>IF($C52="","",$D52&amp;"-"&amp;$F52&amp;"-"&amp;$I52&amp;"-"&amp;TEXT(COUNTIFS($D$10:$D52,$D52,$F$10:$F52,$F52,$I$10:$I52,$I52),"00"))</f>
        <v/>
      </c>
      <c r="C52" s="7" t="n"/>
      <c r="D52" s="7" t="n"/>
      <c r="E52" s="9">
        <f>IFERROR(IF($D52="","",INDEX(SETUP!$C$120:$C$144,MATCH($D52,SETUP!$B$120:$B$144,0))),"")</f>
        <v/>
      </c>
      <c r="F52" s="7" t="n"/>
      <c r="G52" s="9">
        <f>IFERROR(IF($F52="","",INDEX(SETUP!$D$148:$D$267,MATCH($F52,SETUP!$C$148:$C$267,0))),"")</f>
        <v/>
      </c>
      <c r="H52" s="7" t="n"/>
      <c r="I52" s="7" t="n"/>
      <c r="J52" s="9">
        <f>IFERROR(IF($I52="","",INDEX(SETUP!$D$21:$D$116,MATCH($I52,SETUP!$C$21:$C$116,0))),"")</f>
        <v/>
      </c>
      <c r="K52" s="37">
        <f>IFERROR(IF($I52="","",INDEX(SETUP!$E$21:$E$116,MATCH($I52,SETUP!$C$21:$C$116,0))),"")</f>
        <v/>
      </c>
      <c r="L52" s="7" t="n"/>
      <c r="M52" s="7" t="n"/>
      <c r="N52" s="7" t="n"/>
      <c r="O52" s="38">
        <f>IF($C52="","",IF(AND($D52&lt;&gt;"",$F52&lt;&gt;"",IFERROR(INDEX(SETUP!$B$148:$B$267,MATCH($F52,SETUP!$C$148:$C$267,0)),"")&lt;&gt;$D52),"Sub-family not in family. ","")&amp;IF(AND($H52&lt;&gt;"",$I52&lt;&gt;"",IFERROR(INDEX(SETUP!$B$21:$B$116,MATCH($I52,SETUP!$C$21:$C$116,0)),"")&lt;&gt;$H52),"Level not in stream.",""))</f>
        <v/>
      </c>
    </row>
    <row r="53">
      <c r="B53" s="9">
        <f>IF($C53="","",$D53&amp;"-"&amp;$F53&amp;"-"&amp;$I53&amp;"-"&amp;TEXT(COUNTIFS($D$10:$D53,$D53,$F$10:$F53,$F53,$I$10:$I53,$I53),"00"))</f>
        <v/>
      </c>
      <c r="C53" s="7" t="n"/>
      <c r="D53" s="7" t="n"/>
      <c r="E53" s="9">
        <f>IFERROR(IF($D53="","",INDEX(SETUP!$C$120:$C$144,MATCH($D53,SETUP!$B$120:$B$144,0))),"")</f>
        <v/>
      </c>
      <c r="F53" s="7" t="n"/>
      <c r="G53" s="9">
        <f>IFERROR(IF($F53="","",INDEX(SETUP!$D$148:$D$267,MATCH($F53,SETUP!$C$148:$C$267,0))),"")</f>
        <v/>
      </c>
      <c r="H53" s="7" t="n"/>
      <c r="I53" s="7" t="n"/>
      <c r="J53" s="9">
        <f>IFERROR(IF($I53="","",INDEX(SETUP!$D$21:$D$116,MATCH($I53,SETUP!$C$21:$C$116,0))),"")</f>
        <v/>
      </c>
      <c r="K53" s="37">
        <f>IFERROR(IF($I53="","",INDEX(SETUP!$E$21:$E$116,MATCH($I53,SETUP!$C$21:$C$116,0))),"")</f>
        <v/>
      </c>
      <c r="L53" s="7" t="n"/>
      <c r="M53" s="7" t="n"/>
      <c r="N53" s="7" t="n"/>
      <c r="O53" s="38">
        <f>IF($C53="","",IF(AND($D53&lt;&gt;"",$F53&lt;&gt;"",IFERROR(INDEX(SETUP!$B$148:$B$267,MATCH($F53,SETUP!$C$148:$C$267,0)),"")&lt;&gt;$D53),"Sub-family not in family. ","")&amp;IF(AND($H53&lt;&gt;"",$I53&lt;&gt;"",IFERROR(INDEX(SETUP!$B$21:$B$116,MATCH($I53,SETUP!$C$21:$C$116,0)),"")&lt;&gt;$H53),"Level not in stream.",""))</f>
        <v/>
      </c>
    </row>
    <row r="54">
      <c r="B54" s="9">
        <f>IF($C54="","",$D54&amp;"-"&amp;$F54&amp;"-"&amp;$I54&amp;"-"&amp;TEXT(COUNTIFS($D$10:$D54,$D54,$F$10:$F54,$F54,$I$10:$I54,$I54),"00"))</f>
        <v/>
      </c>
      <c r="C54" s="7" t="n"/>
      <c r="D54" s="7" t="n"/>
      <c r="E54" s="9">
        <f>IFERROR(IF($D54="","",INDEX(SETUP!$C$120:$C$144,MATCH($D54,SETUP!$B$120:$B$144,0))),"")</f>
        <v/>
      </c>
      <c r="F54" s="7" t="n"/>
      <c r="G54" s="9">
        <f>IFERROR(IF($F54="","",INDEX(SETUP!$D$148:$D$267,MATCH($F54,SETUP!$C$148:$C$267,0))),"")</f>
        <v/>
      </c>
      <c r="H54" s="7" t="n"/>
      <c r="I54" s="7" t="n"/>
      <c r="J54" s="9">
        <f>IFERROR(IF($I54="","",INDEX(SETUP!$D$21:$D$116,MATCH($I54,SETUP!$C$21:$C$116,0))),"")</f>
        <v/>
      </c>
      <c r="K54" s="37">
        <f>IFERROR(IF($I54="","",INDEX(SETUP!$E$21:$E$116,MATCH($I54,SETUP!$C$21:$C$116,0))),"")</f>
        <v/>
      </c>
      <c r="L54" s="7" t="n"/>
      <c r="M54" s="7" t="n"/>
      <c r="N54" s="7" t="n"/>
      <c r="O54" s="38">
        <f>IF($C54="","",IF(AND($D54&lt;&gt;"",$F54&lt;&gt;"",IFERROR(INDEX(SETUP!$B$148:$B$267,MATCH($F54,SETUP!$C$148:$C$267,0)),"")&lt;&gt;$D54),"Sub-family not in family. ","")&amp;IF(AND($H54&lt;&gt;"",$I54&lt;&gt;"",IFERROR(INDEX(SETUP!$B$21:$B$116,MATCH($I54,SETUP!$C$21:$C$116,0)),"")&lt;&gt;$H54),"Level not in stream.",""))</f>
        <v/>
      </c>
    </row>
    <row r="55">
      <c r="B55" s="9">
        <f>IF($C55="","",$D55&amp;"-"&amp;$F55&amp;"-"&amp;$I55&amp;"-"&amp;TEXT(COUNTIFS($D$10:$D55,$D55,$F$10:$F55,$F55,$I$10:$I55,$I55),"00"))</f>
        <v/>
      </c>
      <c r="C55" s="7" t="n"/>
      <c r="D55" s="7" t="n"/>
      <c r="E55" s="9">
        <f>IFERROR(IF($D55="","",INDEX(SETUP!$C$120:$C$144,MATCH($D55,SETUP!$B$120:$B$144,0))),"")</f>
        <v/>
      </c>
      <c r="F55" s="7" t="n"/>
      <c r="G55" s="9">
        <f>IFERROR(IF($F55="","",INDEX(SETUP!$D$148:$D$267,MATCH($F55,SETUP!$C$148:$C$267,0))),"")</f>
        <v/>
      </c>
      <c r="H55" s="7" t="n"/>
      <c r="I55" s="7" t="n"/>
      <c r="J55" s="9">
        <f>IFERROR(IF($I55="","",INDEX(SETUP!$D$21:$D$116,MATCH($I55,SETUP!$C$21:$C$116,0))),"")</f>
        <v/>
      </c>
      <c r="K55" s="37">
        <f>IFERROR(IF($I55="","",INDEX(SETUP!$E$21:$E$116,MATCH($I55,SETUP!$C$21:$C$116,0))),"")</f>
        <v/>
      </c>
      <c r="L55" s="7" t="n"/>
      <c r="M55" s="7" t="n"/>
      <c r="N55" s="7" t="n"/>
      <c r="O55" s="38">
        <f>IF($C55="","",IF(AND($D55&lt;&gt;"",$F55&lt;&gt;"",IFERROR(INDEX(SETUP!$B$148:$B$267,MATCH($F55,SETUP!$C$148:$C$267,0)),"")&lt;&gt;$D55),"Sub-family not in family. ","")&amp;IF(AND($H55&lt;&gt;"",$I55&lt;&gt;"",IFERROR(INDEX(SETUP!$B$21:$B$116,MATCH($I55,SETUP!$C$21:$C$116,0)),"")&lt;&gt;$H55),"Level not in stream.",""))</f>
        <v/>
      </c>
    </row>
    <row r="56">
      <c r="B56" s="9">
        <f>IF($C56="","",$D56&amp;"-"&amp;$F56&amp;"-"&amp;$I56&amp;"-"&amp;TEXT(COUNTIFS($D$10:$D56,$D56,$F$10:$F56,$F56,$I$10:$I56,$I56),"00"))</f>
        <v/>
      </c>
      <c r="C56" s="7" t="n"/>
      <c r="D56" s="7" t="n"/>
      <c r="E56" s="9">
        <f>IFERROR(IF($D56="","",INDEX(SETUP!$C$120:$C$144,MATCH($D56,SETUP!$B$120:$B$144,0))),"")</f>
        <v/>
      </c>
      <c r="F56" s="7" t="n"/>
      <c r="G56" s="9">
        <f>IFERROR(IF($F56="","",INDEX(SETUP!$D$148:$D$267,MATCH($F56,SETUP!$C$148:$C$267,0))),"")</f>
        <v/>
      </c>
      <c r="H56" s="7" t="n"/>
      <c r="I56" s="7" t="n"/>
      <c r="J56" s="9">
        <f>IFERROR(IF($I56="","",INDEX(SETUP!$D$21:$D$116,MATCH($I56,SETUP!$C$21:$C$116,0))),"")</f>
        <v/>
      </c>
      <c r="K56" s="37">
        <f>IFERROR(IF($I56="","",INDEX(SETUP!$E$21:$E$116,MATCH($I56,SETUP!$C$21:$C$116,0))),"")</f>
        <v/>
      </c>
      <c r="L56" s="7" t="n"/>
      <c r="M56" s="7" t="n"/>
      <c r="N56" s="7" t="n"/>
      <c r="O56" s="38">
        <f>IF($C56="","",IF(AND($D56&lt;&gt;"",$F56&lt;&gt;"",IFERROR(INDEX(SETUP!$B$148:$B$267,MATCH($F56,SETUP!$C$148:$C$267,0)),"")&lt;&gt;$D56),"Sub-family not in family. ","")&amp;IF(AND($H56&lt;&gt;"",$I56&lt;&gt;"",IFERROR(INDEX(SETUP!$B$21:$B$116,MATCH($I56,SETUP!$C$21:$C$116,0)),"")&lt;&gt;$H56),"Level not in stream.",""))</f>
        <v/>
      </c>
    </row>
    <row r="57">
      <c r="B57" s="9">
        <f>IF($C57="","",$D57&amp;"-"&amp;$F57&amp;"-"&amp;$I57&amp;"-"&amp;TEXT(COUNTIFS($D$10:$D57,$D57,$F$10:$F57,$F57,$I$10:$I57,$I57),"00"))</f>
        <v/>
      </c>
      <c r="C57" s="7" t="n"/>
      <c r="D57" s="7" t="n"/>
      <c r="E57" s="9">
        <f>IFERROR(IF($D57="","",INDEX(SETUP!$C$120:$C$144,MATCH($D57,SETUP!$B$120:$B$144,0))),"")</f>
        <v/>
      </c>
      <c r="F57" s="7" t="n"/>
      <c r="G57" s="9">
        <f>IFERROR(IF($F57="","",INDEX(SETUP!$D$148:$D$267,MATCH($F57,SETUP!$C$148:$C$267,0))),"")</f>
        <v/>
      </c>
      <c r="H57" s="7" t="n"/>
      <c r="I57" s="7" t="n"/>
      <c r="J57" s="9">
        <f>IFERROR(IF($I57="","",INDEX(SETUP!$D$21:$D$116,MATCH($I57,SETUP!$C$21:$C$116,0))),"")</f>
        <v/>
      </c>
      <c r="K57" s="37">
        <f>IFERROR(IF($I57="","",INDEX(SETUP!$E$21:$E$116,MATCH($I57,SETUP!$C$21:$C$116,0))),"")</f>
        <v/>
      </c>
      <c r="L57" s="7" t="n"/>
      <c r="M57" s="7" t="n"/>
      <c r="N57" s="7" t="n"/>
      <c r="O57" s="38">
        <f>IF($C57="","",IF(AND($D57&lt;&gt;"",$F57&lt;&gt;"",IFERROR(INDEX(SETUP!$B$148:$B$267,MATCH($F57,SETUP!$C$148:$C$267,0)),"")&lt;&gt;$D57),"Sub-family not in family. ","")&amp;IF(AND($H57&lt;&gt;"",$I57&lt;&gt;"",IFERROR(INDEX(SETUP!$B$21:$B$116,MATCH($I57,SETUP!$C$21:$C$116,0)),"")&lt;&gt;$H57),"Level not in stream.",""))</f>
        <v/>
      </c>
    </row>
    <row r="58">
      <c r="B58" s="9">
        <f>IF($C58="","",$D58&amp;"-"&amp;$F58&amp;"-"&amp;$I58&amp;"-"&amp;TEXT(COUNTIFS($D$10:$D58,$D58,$F$10:$F58,$F58,$I$10:$I58,$I58),"00"))</f>
        <v/>
      </c>
      <c r="C58" s="7" t="n"/>
      <c r="D58" s="7" t="n"/>
      <c r="E58" s="9">
        <f>IFERROR(IF($D58="","",INDEX(SETUP!$C$120:$C$144,MATCH($D58,SETUP!$B$120:$B$144,0))),"")</f>
        <v/>
      </c>
      <c r="F58" s="7" t="n"/>
      <c r="G58" s="9">
        <f>IFERROR(IF($F58="","",INDEX(SETUP!$D$148:$D$267,MATCH($F58,SETUP!$C$148:$C$267,0))),"")</f>
        <v/>
      </c>
      <c r="H58" s="7" t="n"/>
      <c r="I58" s="7" t="n"/>
      <c r="J58" s="9">
        <f>IFERROR(IF($I58="","",INDEX(SETUP!$D$21:$D$116,MATCH($I58,SETUP!$C$21:$C$116,0))),"")</f>
        <v/>
      </c>
      <c r="K58" s="37">
        <f>IFERROR(IF($I58="","",INDEX(SETUP!$E$21:$E$116,MATCH($I58,SETUP!$C$21:$C$116,0))),"")</f>
        <v/>
      </c>
      <c r="L58" s="7" t="n"/>
      <c r="M58" s="7" t="n"/>
      <c r="N58" s="7" t="n"/>
      <c r="O58" s="38">
        <f>IF($C58="","",IF(AND($D58&lt;&gt;"",$F58&lt;&gt;"",IFERROR(INDEX(SETUP!$B$148:$B$267,MATCH($F58,SETUP!$C$148:$C$267,0)),"")&lt;&gt;$D58),"Sub-family not in family. ","")&amp;IF(AND($H58&lt;&gt;"",$I58&lt;&gt;"",IFERROR(INDEX(SETUP!$B$21:$B$116,MATCH($I58,SETUP!$C$21:$C$116,0)),"")&lt;&gt;$H58),"Level not in stream.",""))</f>
        <v/>
      </c>
    </row>
    <row r="59">
      <c r="B59" s="9">
        <f>IF($C59="","",$D59&amp;"-"&amp;$F59&amp;"-"&amp;$I59&amp;"-"&amp;TEXT(COUNTIFS($D$10:$D59,$D59,$F$10:$F59,$F59,$I$10:$I59,$I59),"00"))</f>
        <v/>
      </c>
      <c r="C59" s="7" t="n"/>
      <c r="D59" s="7" t="n"/>
      <c r="E59" s="9">
        <f>IFERROR(IF($D59="","",INDEX(SETUP!$C$120:$C$144,MATCH($D59,SETUP!$B$120:$B$144,0))),"")</f>
        <v/>
      </c>
      <c r="F59" s="7" t="n"/>
      <c r="G59" s="9">
        <f>IFERROR(IF($F59="","",INDEX(SETUP!$D$148:$D$267,MATCH($F59,SETUP!$C$148:$C$267,0))),"")</f>
        <v/>
      </c>
      <c r="H59" s="7" t="n"/>
      <c r="I59" s="7" t="n"/>
      <c r="J59" s="9">
        <f>IFERROR(IF($I59="","",INDEX(SETUP!$D$21:$D$116,MATCH($I59,SETUP!$C$21:$C$116,0))),"")</f>
        <v/>
      </c>
      <c r="K59" s="37">
        <f>IFERROR(IF($I59="","",INDEX(SETUP!$E$21:$E$116,MATCH($I59,SETUP!$C$21:$C$116,0))),"")</f>
        <v/>
      </c>
      <c r="L59" s="7" t="n"/>
      <c r="M59" s="7" t="n"/>
      <c r="N59" s="7" t="n"/>
      <c r="O59" s="38">
        <f>IF($C59="","",IF(AND($D59&lt;&gt;"",$F59&lt;&gt;"",IFERROR(INDEX(SETUP!$B$148:$B$267,MATCH($F59,SETUP!$C$148:$C$267,0)),"")&lt;&gt;$D59),"Sub-family not in family. ","")&amp;IF(AND($H59&lt;&gt;"",$I59&lt;&gt;"",IFERROR(INDEX(SETUP!$B$21:$B$116,MATCH($I59,SETUP!$C$21:$C$116,0)),"")&lt;&gt;$H59),"Level not in stream.",""))</f>
        <v/>
      </c>
    </row>
    <row r="60">
      <c r="B60" s="9">
        <f>IF($C60="","",$D60&amp;"-"&amp;$F60&amp;"-"&amp;$I60&amp;"-"&amp;TEXT(COUNTIFS($D$10:$D60,$D60,$F$10:$F60,$F60,$I$10:$I60,$I60),"00"))</f>
        <v/>
      </c>
      <c r="C60" s="7" t="n"/>
      <c r="D60" s="7" t="n"/>
      <c r="E60" s="9">
        <f>IFERROR(IF($D60="","",INDEX(SETUP!$C$120:$C$144,MATCH($D60,SETUP!$B$120:$B$144,0))),"")</f>
        <v/>
      </c>
      <c r="F60" s="7" t="n"/>
      <c r="G60" s="9">
        <f>IFERROR(IF($F60="","",INDEX(SETUP!$D$148:$D$267,MATCH($F60,SETUP!$C$148:$C$267,0))),"")</f>
        <v/>
      </c>
      <c r="H60" s="7" t="n"/>
      <c r="I60" s="7" t="n"/>
      <c r="J60" s="9">
        <f>IFERROR(IF($I60="","",INDEX(SETUP!$D$21:$D$116,MATCH($I60,SETUP!$C$21:$C$116,0))),"")</f>
        <v/>
      </c>
      <c r="K60" s="37">
        <f>IFERROR(IF($I60="","",INDEX(SETUP!$E$21:$E$116,MATCH($I60,SETUP!$C$21:$C$116,0))),"")</f>
        <v/>
      </c>
      <c r="L60" s="7" t="n"/>
      <c r="M60" s="7" t="n"/>
      <c r="N60" s="7" t="n"/>
      <c r="O60" s="38">
        <f>IF($C60="","",IF(AND($D60&lt;&gt;"",$F60&lt;&gt;"",IFERROR(INDEX(SETUP!$B$148:$B$267,MATCH($F60,SETUP!$C$148:$C$267,0)),"")&lt;&gt;$D60),"Sub-family not in family. ","")&amp;IF(AND($H60&lt;&gt;"",$I60&lt;&gt;"",IFERROR(INDEX(SETUP!$B$21:$B$116,MATCH($I60,SETUP!$C$21:$C$116,0)),"")&lt;&gt;$H60),"Level not in stream.",""))</f>
        <v/>
      </c>
    </row>
    <row r="61">
      <c r="B61" s="9">
        <f>IF($C61="","",$D61&amp;"-"&amp;$F61&amp;"-"&amp;$I61&amp;"-"&amp;TEXT(COUNTIFS($D$10:$D61,$D61,$F$10:$F61,$F61,$I$10:$I61,$I61),"00"))</f>
        <v/>
      </c>
      <c r="C61" s="7" t="n"/>
      <c r="D61" s="7" t="n"/>
      <c r="E61" s="9">
        <f>IFERROR(IF($D61="","",INDEX(SETUP!$C$120:$C$144,MATCH($D61,SETUP!$B$120:$B$144,0))),"")</f>
        <v/>
      </c>
      <c r="F61" s="7" t="n"/>
      <c r="G61" s="9">
        <f>IFERROR(IF($F61="","",INDEX(SETUP!$D$148:$D$267,MATCH($F61,SETUP!$C$148:$C$267,0))),"")</f>
        <v/>
      </c>
      <c r="H61" s="7" t="n"/>
      <c r="I61" s="7" t="n"/>
      <c r="J61" s="9">
        <f>IFERROR(IF($I61="","",INDEX(SETUP!$D$21:$D$116,MATCH($I61,SETUP!$C$21:$C$116,0))),"")</f>
        <v/>
      </c>
      <c r="K61" s="37">
        <f>IFERROR(IF($I61="","",INDEX(SETUP!$E$21:$E$116,MATCH($I61,SETUP!$C$21:$C$116,0))),"")</f>
        <v/>
      </c>
      <c r="L61" s="7" t="n"/>
      <c r="M61" s="7" t="n"/>
      <c r="N61" s="7" t="n"/>
      <c r="O61" s="38">
        <f>IF($C61="","",IF(AND($D61&lt;&gt;"",$F61&lt;&gt;"",IFERROR(INDEX(SETUP!$B$148:$B$267,MATCH($F61,SETUP!$C$148:$C$267,0)),"")&lt;&gt;$D61),"Sub-family not in family. ","")&amp;IF(AND($H61&lt;&gt;"",$I61&lt;&gt;"",IFERROR(INDEX(SETUP!$B$21:$B$116,MATCH($I61,SETUP!$C$21:$C$116,0)),"")&lt;&gt;$H61),"Level not in stream.",""))</f>
        <v/>
      </c>
    </row>
    <row r="62">
      <c r="B62" s="9">
        <f>IF($C62="","",$D62&amp;"-"&amp;$F62&amp;"-"&amp;$I62&amp;"-"&amp;TEXT(COUNTIFS($D$10:$D62,$D62,$F$10:$F62,$F62,$I$10:$I62,$I62),"00"))</f>
        <v/>
      </c>
      <c r="C62" s="7" t="n"/>
      <c r="D62" s="7" t="n"/>
      <c r="E62" s="9">
        <f>IFERROR(IF($D62="","",INDEX(SETUP!$C$120:$C$144,MATCH($D62,SETUP!$B$120:$B$144,0))),"")</f>
        <v/>
      </c>
      <c r="F62" s="7" t="n"/>
      <c r="G62" s="9">
        <f>IFERROR(IF($F62="","",INDEX(SETUP!$D$148:$D$267,MATCH($F62,SETUP!$C$148:$C$267,0))),"")</f>
        <v/>
      </c>
      <c r="H62" s="7" t="n"/>
      <c r="I62" s="7" t="n"/>
      <c r="J62" s="9">
        <f>IFERROR(IF($I62="","",INDEX(SETUP!$D$21:$D$116,MATCH($I62,SETUP!$C$21:$C$116,0))),"")</f>
        <v/>
      </c>
      <c r="K62" s="37">
        <f>IFERROR(IF($I62="","",INDEX(SETUP!$E$21:$E$116,MATCH($I62,SETUP!$C$21:$C$116,0))),"")</f>
        <v/>
      </c>
      <c r="L62" s="7" t="n"/>
      <c r="M62" s="7" t="n"/>
      <c r="N62" s="7" t="n"/>
      <c r="O62" s="38">
        <f>IF($C62="","",IF(AND($D62&lt;&gt;"",$F62&lt;&gt;"",IFERROR(INDEX(SETUP!$B$148:$B$267,MATCH($F62,SETUP!$C$148:$C$267,0)),"")&lt;&gt;$D62),"Sub-family not in family. ","")&amp;IF(AND($H62&lt;&gt;"",$I62&lt;&gt;"",IFERROR(INDEX(SETUP!$B$21:$B$116,MATCH($I62,SETUP!$C$21:$C$116,0)),"")&lt;&gt;$H62),"Level not in stream.",""))</f>
        <v/>
      </c>
    </row>
    <row r="63">
      <c r="B63" s="9">
        <f>IF($C63="","",$D63&amp;"-"&amp;$F63&amp;"-"&amp;$I63&amp;"-"&amp;TEXT(COUNTIFS($D$10:$D63,$D63,$F$10:$F63,$F63,$I$10:$I63,$I63),"00"))</f>
        <v/>
      </c>
      <c r="C63" s="7" t="n"/>
      <c r="D63" s="7" t="n"/>
      <c r="E63" s="9">
        <f>IFERROR(IF($D63="","",INDEX(SETUP!$C$120:$C$144,MATCH($D63,SETUP!$B$120:$B$144,0))),"")</f>
        <v/>
      </c>
      <c r="F63" s="7" t="n"/>
      <c r="G63" s="9">
        <f>IFERROR(IF($F63="","",INDEX(SETUP!$D$148:$D$267,MATCH($F63,SETUP!$C$148:$C$267,0))),"")</f>
        <v/>
      </c>
      <c r="H63" s="7" t="n"/>
      <c r="I63" s="7" t="n"/>
      <c r="J63" s="9">
        <f>IFERROR(IF($I63="","",INDEX(SETUP!$D$21:$D$116,MATCH($I63,SETUP!$C$21:$C$116,0))),"")</f>
        <v/>
      </c>
      <c r="K63" s="37">
        <f>IFERROR(IF($I63="","",INDEX(SETUP!$E$21:$E$116,MATCH($I63,SETUP!$C$21:$C$116,0))),"")</f>
        <v/>
      </c>
      <c r="L63" s="7" t="n"/>
      <c r="M63" s="7" t="n"/>
      <c r="N63" s="7" t="n"/>
      <c r="O63" s="38">
        <f>IF($C63="","",IF(AND($D63&lt;&gt;"",$F63&lt;&gt;"",IFERROR(INDEX(SETUP!$B$148:$B$267,MATCH($F63,SETUP!$C$148:$C$267,0)),"")&lt;&gt;$D63),"Sub-family not in family. ","")&amp;IF(AND($H63&lt;&gt;"",$I63&lt;&gt;"",IFERROR(INDEX(SETUP!$B$21:$B$116,MATCH($I63,SETUP!$C$21:$C$116,0)),"")&lt;&gt;$H63),"Level not in stream.",""))</f>
        <v/>
      </c>
    </row>
    <row r="64">
      <c r="B64" s="9">
        <f>IF($C64="","",$D64&amp;"-"&amp;$F64&amp;"-"&amp;$I64&amp;"-"&amp;TEXT(COUNTIFS($D$10:$D64,$D64,$F$10:$F64,$F64,$I$10:$I64,$I64),"00"))</f>
        <v/>
      </c>
      <c r="C64" s="7" t="n"/>
      <c r="D64" s="7" t="n"/>
      <c r="E64" s="9">
        <f>IFERROR(IF($D64="","",INDEX(SETUP!$C$120:$C$144,MATCH($D64,SETUP!$B$120:$B$144,0))),"")</f>
        <v/>
      </c>
      <c r="F64" s="7" t="n"/>
      <c r="G64" s="9">
        <f>IFERROR(IF($F64="","",INDEX(SETUP!$D$148:$D$267,MATCH($F64,SETUP!$C$148:$C$267,0))),"")</f>
        <v/>
      </c>
      <c r="H64" s="7" t="n"/>
      <c r="I64" s="7" t="n"/>
      <c r="J64" s="9">
        <f>IFERROR(IF($I64="","",INDEX(SETUP!$D$21:$D$116,MATCH($I64,SETUP!$C$21:$C$116,0))),"")</f>
        <v/>
      </c>
      <c r="K64" s="37">
        <f>IFERROR(IF($I64="","",INDEX(SETUP!$E$21:$E$116,MATCH($I64,SETUP!$C$21:$C$116,0))),"")</f>
        <v/>
      </c>
      <c r="L64" s="7" t="n"/>
      <c r="M64" s="7" t="n"/>
      <c r="N64" s="7" t="n"/>
      <c r="O64" s="38">
        <f>IF($C64="","",IF(AND($D64&lt;&gt;"",$F64&lt;&gt;"",IFERROR(INDEX(SETUP!$B$148:$B$267,MATCH($F64,SETUP!$C$148:$C$267,0)),"")&lt;&gt;$D64),"Sub-family not in family. ","")&amp;IF(AND($H64&lt;&gt;"",$I64&lt;&gt;"",IFERROR(INDEX(SETUP!$B$21:$B$116,MATCH($I64,SETUP!$C$21:$C$116,0)),"")&lt;&gt;$H64),"Level not in stream.",""))</f>
        <v/>
      </c>
    </row>
    <row r="65">
      <c r="B65" s="9">
        <f>IF($C65="","",$D65&amp;"-"&amp;$F65&amp;"-"&amp;$I65&amp;"-"&amp;TEXT(COUNTIFS($D$10:$D65,$D65,$F$10:$F65,$F65,$I$10:$I65,$I65),"00"))</f>
        <v/>
      </c>
      <c r="C65" s="7" t="n"/>
      <c r="D65" s="7" t="n"/>
      <c r="E65" s="9">
        <f>IFERROR(IF($D65="","",INDEX(SETUP!$C$120:$C$144,MATCH($D65,SETUP!$B$120:$B$144,0))),"")</f>
        <v/>
      </c>
      <c r="F65" s="7" t="n"/>
      <c r="G65" s="9">
        <f>IFERROR(IF($F65="","",INDEX(SETUP!$D$148:$D$267,MATCH($F65,SETUP!$C$148:$C$267,0))),"")</f>
        <v/>
      </c>
      <c r="H65" s="7" t="n"/>
      <c r="I65" s="7" t="n"/>
      <c r="J65" s="9">
        <f>IFERROR(IF($I65="","",INDEX(SETUP!$D$21:$D$116,MATCH($I65,SETUP!$C$21:$C$116,0))),"")</f>
        <v/>
      </c>
      <c r="K65" s="37">
        <f>IFERROR(IF($I65="","",INDEX(SETUP!$E$21:$E$116,MATCH($I65,SETUP!$C$21:$C$116,0))),"")</f>
        <v/>
      </c>
      <c r="L65" s="7" t="n"/>
      <c r="M65" s="7" t="n"/>
      <c r="N65" s="7" t="n"/>
      <c r="O65" s="38">
        <f>IF($C65="","",IF(AND($D65&lt;&gt;"",$F65&lt;&gt;"",IFERROR(INDEX(SETUP!$B$148:$B$267,MATCH($F65,SETUP!$C$148:$C$267,0)),"")&lt;&gt;$D65),"Sub-family not in family. ","")&amp;IF(AND($H65&lt;&gt;"",$I65&lt;&gt;"",IFERROR(INDEX(SETUP!$B$21:$B$116,MATCH($I65,SETUP!$C$21:$C$116,0)),"")&lt;&gt;$H65),"Level not in stream.",""))</f>
        <v/>
      </c>
    </row>
    <row r="66">
      <c r="B66" s="9">
        <f>IF($C66="","",$D66&amp;"-"&amp;$F66&amp;"-"&amp;$I66&amp;"-"&amp;TEXT(COUNTIFS($D$10:$D66,$D66,$F$10:$F66,$F66,$I$10:$I66,$I66),"00"))</f>
        <v/>
      </c>
      <c r="C66" s="7" t="n"/>
      <c r="D66" s="7" t="n"/>
      <c r="E66" s="9">
        <f>IFERROR(IF($D66="","",INDEX(SETUP!$C$120:$C$144,MATCH($D66,SETUP!$B$120:$B$144,0))),"")</f>
        <v/>
      </c>
      <c r="F66" s="7" t="n"/>
      <c r="G66" s="9">
        <f>IFERROR(IF($F66="","",INDEX(SETUP!$D$148:$D$267,MATCH($F66,SETUP!$C$148:$C$267,0))),"")</f>
        <v/>
      </c>
      <c r="H66" s="7" t="n"/>
      <c r="I66" s="7" t="n"/>
      <c r="J66" s="9">
        <f>IFERROR(IF($I66="","",INDEX(SETUP!$D$21:$D$116,MATCH($I66,SETUP!$C$21:$C$116,0))),"")</f>
        <v/>
      </c>
      <c r="K66" s="37">
        <f>IFERROR(IF($I66="","",INDEX(SETUP!$E$21:$E$116,MATCH($I66,SETUP!$C$21:$C$116,0))),"")</f>
        <v/>
      </c>
      <c r="L66" s="7" t="n"/>
      <c r="M66" s="7" t="n"/>
      <c r="N66" s="7" t="n"/>
      <c r="O66" s="38">
        <f>IF($C66="","",IF(AND($D66&lt;&gt;"",$F66&lt;&gt;"",IFERROR(INDEX(SETUP!$B$148:$B$267,MATCH($F66,SETUP!$C$148:$C$267,0)),"")&lt;&gt;$D66),"Sub-family not in family. ","")&amp;IF(AND($H66&lt;&gt;"",$I66&lt;&gt;"",IFERROR(INDEX(SETUP!$B$21:$B$116,MATCH($I66,SETUP!$C$21:$C$116,0)),"")&lt;&gt;$H66),"Level not in stream.",""))</f>
        <v/>
      </c>
    </row>
    <row r="67">
      <c r="B67" s="9">
        <f>IF($C67="","",$D67&amp;"-"&amp;$F67&amp;"-"&amp;$I67&amp;"-"&amp;TEXT(COUNTIFS($D$10:$D67,$D67,$F$10:$F67,$F67,$I$10:$I67,$I67),"00"))</f>
        <v/>
      </c>
      <c r="C67" s="7" t="n"/>
      <c r="D67" s="7" t="n"/>
      <c r="E67" s="9">
        <f>IFERROR(IF($D67="","",INDEX(SETUP!$C$120:$C$144,MATCH($D67,SETUP!$B$120:$B$144,0))),"")</f>
        <v/>
      </c>
      <c r="F67" s="7" t="n"/>
      <c r="G67" s="9">
        <f>IFERROR(IF($F67="","",INDEX(SETUP!$D$148:$D$267,MATCH($F67,SETUP!$C$148:$C$267,0))),"")</f>
        <v/>
      </c>
      <c r="H67" s="7" t="n"/>
      <c r="I67" s="7" t="n"/>
      <c r="J67" s="9">
        <f>IFERROR(IF($I67="","",INDEX(SETUP!$D$21:$D$116,MATCH($I67,SETUP!$C$21:$C$116,0))),"")</f>
        <v/>
      </c>
      <c r="K67" s="37">
        <f>IFERROR(IF($I67="","",INDEX(SETUP!$E$21:$E$116,MATCH($I67,SETUP!$C$21:$C$116,0))),"")</f>
        <v/>
      </c>
      <c r="L67" s="7" t="n"/>
      <c r="M67" s="7" t="n"/>
      <c r="N67" s="7" t="n"/>
      <c r="O67" s="38">
        <f>IF($C67="","",IF(AND($D67&lt;&gt;"",$F67&lt;&gt;"",IFERROR(INDEX(SETUP!$B$148:$B$267,MATCH($F67,SETUP!$C$148:$C$267,0)),"")&lt;&gt;$D67),"Sub-family not in family. ","")&amp;IF(AND($H67&lt;&gt;"",$I67&lt;&gt;"",IFERROR(INDEX(SETUP!$B$21:$B$116,MATCH($I67,SETUP!$C$21:$C$116,0)),"")&lt;&gt;$H67),"Level not in stream.",""))</f>
        <v/>
      </c>
    </row>
    <row r="68">
      <c r="B68" s="9">
        <f>IF($C68="","",$D68&amp;"-"&amp;$F68&amp;"-"&amp;$I68&amp;"-"&amp;TEXT(COUNTIFS($D$10:$D68,$D68,$F$10:$F68,$F68,$I$10:$I68,$I68),"00"))</f>
        <v/>
      </c>
      <c r="C68" s="7" t="n"/>
      <c r="D68" s="7" t="n"/>
      <c r="E68" s="9">
        <f>IFERROR(IF($D68="","",INDEX(SETUP!$C$120:$C$144,MATCH($D68,SETUP!$B$120:$B$144,0))),"")</f>
        <v/>
      </c>
      <c r="F68" s="7" t="n"/>
      <c r="G68" s="9">
        <f>IFERROR(IF($F68="","",INDEX(SETUP!$D$148:$D$267,MATCH($F68,SETUP!$C$148:$C$267,0))),"")</f>
        <v/>
      </c>
      <c r="H68" s="7" t="n"/>
      <c r="I68" s="7" t="n"/>
      <c r="J68" s="9">
        <f>IFERROR(IF($I68="","",INDEX(SETUP!$D$21:$D$116,MATCH($I68,SETUP!$C$21:$C$116,0))),"")</f>
        <v/>
      </c>
      <c r="K68" s="37">
        <f>IFERROR(IF($I68="","",INDEX(SETUP!$E$21:$E$116,MATCH($I68,SETUP!$C$21:$C$116,0))),"")</f>
        <v/>
      </c>
      <c r="L68" s="7" t="n"/>
      <c r="M68" s="7" t="n"/>
      <c r="N68" s="7" t="n"/>
      <c r="O68" s="38">
        <f>IF($C68="","",IF(AND($D68&lt;&gt;"",$F68&lt;&gt;"",IFERROR(INDEX(SETUP!$B$148:$B$267,MATCH($F68,SETUP!$C$148:$C$267,0)),"")&lt;&gt;$D68),"Sub-family not in family. ","")&amp;IF(AND($H68&lt;&gt;"",$I68&lt;&gt;"",IFERROR(INDEX(SETUP!$B$21:$B$116,MATCH($I68,SETUP!$C$21:$C$116,0)),"")&lt;&gt;$H68),"Level not in stream.",""))</f>
        <v/>
      </c>
    </row>
    <row r="69">
      <c r="B69" s="9">
        <f>IF($C69="","",$D69&amp;"-"&amp;$F69&amp;"-"&amp;$I69&amp;"-"&amp;TEXT(COUNTIFS($D$10:$D69,$D69,$F$10:$F69,$F69,$I$10:$I69,$I69),"00"))</f>
        <v/>
      </c>
      <c r="C69" s="7" t="n"/>
      <c r="D69" s="7" t="n"/>
      <c r="E69" s="9">
        <f>IFERROR(IF($D69="","",INDEX(SETUP!$C$120:$C$144,MATCH($D69,SETUP!$B$120:$B$144,0))),"")</f>
        <v/>
      </c>
      <c r="F69" s="7" t="n"/>
      <c r="G69" s="9">
        <f>IFERROR(IF($F69="","",INDEX(SETUP!$D$148:$D$267,MATCH($F69,SETUP!$C$148:$C$267,0))),"")</f>
        <v/>
      </c>
      <c r="H69" s="7" t="n"/>
      <c r="I69" s="7" t="n"/>
      <c r="J69" s="9">
        <f>IFERROR(IF($I69="","",INDEX(SETUP!$D$21:$D$116,MATCH($I69,SETUP!$C$21:$C$116,0))),"")</f>
        <v/>
      </c>
      <c r="K69" s="37">
        <f>IFERROR(IF($I69="","",INDEX(SETUP!$E$21:$E$116,MATCH($I69,SETUP!$C$21:$C$116,0))),"")</f>
        <v/>
      </c>
      <c r="L69" s="7" t="n"/>
      <c r="M69" s="7" t="n"/>
      <c r="N69" s="7" t="n"/>
      <c r="O69" s="38">
        <f>IF($C69="","",IF(AND($D69&lt;&gt;"",$F69&lt;&gt;"",IFERROR(INDEX(SETUP!$B$148:$B$267,MATCH($F69,SETUP!$C$148:$C$267,0)),"")&lt;&gt;$D69),"Sub-family not in family. ","")&amp;IF(AND($H69&lt;&gt;"",$I69&lt;&gt;"",IFERROR(INDEX(SETUP!$B$21:$B$116,MATCH($I69,SETUP!$C$21:$C$116,0)),"")&lt;&gt;$H69),"Level not in stream.",""))</f>
        <v/>
      </c>
    </row>
    <row r="70">
      <c r="B70" s="9">
        <f>IF($C70="","",$D70&amp;"-"&amp;$F70&amp;"-"&amp;$I70&amp;"-"&amp;TEXT(COUNTIFS($D$10:$D70,$D70,$F$10:$F70,$F70,$I$10:$I70,$I70),"00"))</f>
        <v/>
      </c>
      <c r="C70" s="7" t="n"/>
      <c r="D70" s="7" t="n"/>
      <c r="E70" s="9">
        <f>IFERROR(IF($D70="","",INDEX(SETUP!$C$120:$C$144,MATCH($D70,SETUP!$B$120:$B$144,0))),"")</f>
        <v/>
      </c>
      <c r="F70" s="7" t="n"/>
      <c r="G70" s="9">
        <f>IFERROR(IF($F70="","",INDEX(SETUP!$D$148:$D$267,MATCH($F70,SETUP!$C$148:$C$267,0))),"")</f>
        <v/>
      </c>
      <c r="H70" s="7" t="n"/>
      <c r="I70" s="7" t="n"/>
      <c r="J70" s="9">
        <f>IFERROR(IF($I70="","",INDEX(SETUP!$D$21:$D$116,MATCH($I70,SETUP!$C$21:$C$116,0))),"")</f>
        <v/>
      </c>
      <c r="K70" s="37">
        <f>IFERROR(IF($I70="","",INDEX(SETUP!$E$21:$E$116,MATCH($I70,SETUP!$C$21:$C$116,0))),"")</f>
        <v/>
      </c>
      <c r="L70" s="7" t="n"/>
      <c r="M70" s="7" t="n"/>
      <c r="N70" s="7" t="n"/>
      <c r="O70" s="38">
        <f>IF($C70="","",IF(AND($D70&lt;&gt;"",$F70&lt;&gt;"",IFERROR(INDEX(SETUP!$B$148:$B$267,MATCH($F70,SETUP!$C$148:$C$267,0)),"")&lt;&gt;$D70),"Sub-family not in family. ","")&amp;IF(AND($H70&lt;&gt;"",$I70&lt;&gt;"",IFERROR(INDEX(SETUP!$B$21:$B$116,MATCH($I70,SETUP!$C$21:$C$116,0)),"")&lt;&gt;$H70),"Level not in stream.",""))</f>
        <v/>
      </c>
    </row>
    <row r="71">
      <c r="B71" s="9">
        <f>IF($C71="","",$D71&amp;"-"&amp;$F71&amp;"-"&amp;$I71&amp;"-"&amp;TEXT(COUNTIFS($D$10:$D71,$D71,$F$10:$F71,$F71,$I$10:$I71,$I71),"00"))</f>
        <v/>
      </c>
      <c r="C71" s="7" t="n"/>
      <c r="D71" s="7" t="n"/>
      <c r="E71" s="9">
        <f>IFERROR(IF($D71="","",INDEX(SETUP!$C$120:$C$144,MATCH($D71,SETUP!$B$120:$B$144,0))),"")</f>
        <v/>
      </c>
      <c r="F71" s="7" t="n"/>
      <c r="G71" s="9">
        <f>IFERROR(IF($F71="","",INDEX(SETUP!$D$148:$D$267,MATCH($F71,SETUP!$C$148:$C$267,0))),"")</f>
        <v/>
      </c>
      <c r="H71" s="7" t="n"/>
      <c r="I71" s="7" t="n"/>
      <c r="J71" s="9">
        <f>IFERROR(IF($I71="","",INDEX(SETUP!$D$21:$D$116,MATCH($I71,SETUP!$C$21:$C$116,0))),"")</f>
        <v/>
      </c>
      <c r="K71" s="37">
        <f>IFERROR(IF($I71="","",INDEX(SETUP!$E$21:$E$116,MATCH($I71,SETUP!$C$21:$C$116,0))),"")</f>
        <v/>
      </c>
      <c r="L71" s="7" t="n"/>
      <c r="M71" s="7" t="n"/>
      <c r="N71" s="7" t="n"/>
      <c r="O71" s="38">
        <f>IF($C71="","",IF(AND($D71&lt;&gt;"",$F71&lt;&gt;"",IFERROR(INDEX(SETUP!$B$148:$B$267,MATCH($F71,SETUP!$C$148:$C$267,0)),"")&lt;&gt;$D71),"Sub-family not in family. ","")&amp;IF(AND($H71&lt;&gt;"",$I71&lt;&gt;"",IFERROR(INDEX(SETUP!$B$21:$B$116,MATCH($I71,SETUP!$C$21:$C$116,0)),"")&lt;&gt;$H71),"Level not in stream.",""))</f>
        <v/>
      </c>
    </row>
    <row r="72">
      <c r="B72" s="9">
        <f>IF($C72="","",$D72&amp;"-"&amp;$F72&amp;"-"&amp;$I72&amp;"-"&amp;TEXT(COUNTIFS($D$10:$D72,$D72,$F$10:$F72,$F72,$I$10:$I72,$I72),"00"))</f>
        <v/>
      </c>
      <c r="C72" s="7" t="n"/>
      <c r="D72" s="7" t="n"/>
      <c r="E72" s="9">
        <f>IFERROR(IF($D72="","",INDEX(SETUP!$C$120:$C$144,MATCH($D72,SETUP!$B$120:$B$144,0))),"")</f>
        <v/>
      </c>
      <c r="F72" s="7" t="n"/>
      <c r="G72" s="9">
        <f>IFERROR(IF($F72="","",INDEX(SETUP!$D$148:$D$267,MATCH($F72,SETUP!$C$148:$C$267,0))),"")</f>
        <v/>
      </c>
      <c r="H72" s="7" t="n"/>
      <c r="I72" s="7" t="n"/>
      <c r="J72" s="9">
        <f>IFERROR(IF($I72="","",INDEX(SETUP!$D$21:$D$116,MATCH($I72,SETUP!$C$21:$C$116,0))),"")</f>
        <v/>
      </c>
      <c r="K72" s="37">
        <f>IFERROR(IF($I72="","",INDEX(SETUP!$E$21:$E$116,MATCH($I72,SETUP!$C$21:$C$116,0))),"")</f>
        <v/>
      </c>
      <c r="L72" s="7" t="n"/>
      <c r="M72" s="7" t="n"/>
      <c r="N72" s="7" t="n"/>
      <c r="O72" s="38">
        <f>IF($C72="","",IF(AND($D72&lt;&gt;"",$F72&lt;&gt;"",IFERROR(INDEX(SETUP!$B$148:$B$267,MATCH($F72,SETUP!$C$148:$C$267,0)),"")&lt;&gt;$D72),"Sub-family not in family. ","")&amp;IF(AND($H72&lt;&gt;"",$I72&lt;&gt;"",IFERROR(INDEX(SETUP!$B$21:$B$116,MATCH($I72,SETUP!$C$21:$C$116,0)),"")&lt;&gt;$H72),"Level not in stream.",""))</f>
        <v/>
      </c>
    </row>
    <row r="73">
      <c r="B73" s="9">
        <f>IF($C73="","",$D73&amp;"-"&amp;$F73&amp;"-"&amp;$I73&amp;"-"&amp;TEXT(COUNTIFS($D$10:$D73,$D73,$F$10:$F73,$F73,$I$10:$I73,$I73),"00"))</f>
        <v/>
      </c>
      <c r="C73" s="7" t="n"/>
      <c r="D73" s="7" t="n"/>
      <c r="E73" s="9">
        <f>IFERROR(IF($D73="","",INDEX(SETUP!$C$120:$C$144,MATCH($D73,SETUP!$B$120:$B$144,0))),"")</f>
        <v/>
      </c>
      <c r="F73" s="7" t="n"/>
      <c r="G73" s="9">
        <f>IFERROR(IF($F73="","",INDEX(SETUP!$D$148:$D$267,MATCH($F73,SETUP!$C$148:$C$267,0))),"")</f>
        <v/>
      </c>
      <c r="H73" s="7" t="n"/>
      <c r="I73" s="7" t="n"/>
      <c r="J73" s="9">
        <f>IFERROR(IF($I73="","",INDEX(SETUP!$D$21:$D$116,MATCH($I73,SETUP!$C$21:$C$116,0))),"")</f>
        <v/>
      </c>
      <c r="K73" s="37">
        <f>IFERROR(IF($I73="","",INDEX(SETUP!$E$21:$E$116,MATCH($I73,SETUP!$C$21:$C$116,0))),"")</f>
        <v/>
      </c>
      <c r="L73" s="7" t="n"/>
      <c r="M73" s="7" t="n"/>
      <c r="N73" s="7" t="n"/>
      <c r="O73" s="38">
        <f>IF($C73="","",IF(AND($D73&lt;&gt;"",$F73&lt;&gt;"",IFERROR(INDEX(SETUP!$B$148:$B$267,MATCH($F73,SETUP!$C$148:$C$267,0)),"")&lt;&gt;$D73),"Sub-family not in family. ","")&amp;IF(AND($H73&lt;&gt;"",$I73&lt;&gt;"",IFERROR(INDEX(SETUP!$B$21:$B$116,MATCH($I73,SETUP!$C$21:$C$116,0)),"")&lt;&gt;$H73),"Level not in stream.",""))</f>
        <v/>
      </c>
    </row>
    <row r="74">
      <c r="B74" s="9">
        <f>IF($C74="","",$D74&amp;"-"&amp;$F74&amp;"-"&amp;$I74&amp;"-"&amp;TEXT(COUNTIFS($D$10:$D74,$D74,$F$10:$F74,$F74,$I$10:$I74,$I74),"00"))</f>
        <v/>
      </c>
      <c r="C74" s="7" t="n"/>
      <c r="D74" s="7" t="n"/>
      <c r="E74" s="9">
        <f>IFERROR(IF($D74="","",INDEX(SETUP!$C$120:$C$144,MATCH($D74,SETUP!$B$120:$B$144,0))),"")</f>
        <v/>
      </c>
      <c r="F74" s="7" t="n"/>
      <c r="G74" s="9">
        <f>IFERROR(IF($F74="","",INDEX(SETUP!$D$148:$D$267,MATCH($F74,SETUP!$C$148:$C$267,0))),"")</f>
        <v/>
      </c>
      <c r="H74" s="7" t="n"/>
      <c r="I74" s="7" t="n"/>
      <c r="J74" s="9">
        <f>IFERROR(IF($I74="","",INDEX(SETUP!$D$21:$D$116,MATCH($I74,SETUP!$C$21:$C$116,0))),"")</f>
        <v/>
      </c>
      <c r="K74" s="37">
        <f>IFERROR(IF($I74="","",INDEX(SETUP!$E$21:$E$116,MATCH($I74,SETUP!$C$21:$C$116,0))),"")</f>
        <v/>
      </c>
      <c r="L74" s="7" t="n"/>
      <c r="M74" s="7" t="n"/>
      <c r="N74" s="7" t="n"/>
      <c r="O74" s="38">
        <f>IF($C74="","",IF(AND($D74&lt;&gt;"",$F74&lt;&gt;"",IFERROR(INDEX(SETUP!$B$148:$B$267,MATCH($F74,SETUP!$C$148:$C$267,0)),"")&lt;&gt;$D74),"Sub-family not in family. ","")&amp;IF(AND($H74&lt;&gt;"",$I74&lt;&gt;"",IFERROR(INDEX(SETUP!$B$21:$B$116,MATCH($I74,SETUP!$C$21:$C$116,0)),"")&lt;&gt;$H74),"Level not in stream.",""))</f>
        <v/>
      </c>
    </row>
    <row r="75">
      <c r="B75" s="9">
        <f>IF($C75="","",$D75&amp;"-"&amp;$F75&amp;"-"&amp;$I75&amp;"-"&amp;TEXT(COUNTIFS($D$10:$D75,$D75,$F$10:$F75,$F75,$I$10:$I75,$I75),"00"))</f>
        <v/>
      </c>
      <c r="C75" s="7" t="n"/>
      <c r="D75" s="7" t="n"/>
      <c r="E75" s="9">
        <f>IFERROR(IF($D75="","",INDEX(SETUP!$C$120:$C$144,MATCH($D75,SETUP!$B$120:$B$144,0))),"")</f>
        <v/>
      </c>
      <c r="F75" s="7" t="n"/>
      <c r="G75" s="9">
        <f>IFERROR(IF($F75="","",INDEX(SETUP!$D$148:$D$267,MATCH($F75,SETUP!$C$148:$C$267,0))),"")</f>
        <v/>
      </c>
      <c r="H75" s="7" t="n"/>
      <c r="I75" s="7" t="n"/>
      <c r="J75" s="9">
        <f>IFERROR(IF($I75="","",INDEX(SETUP!$D$21:$D$116,MATCH($I75,SETUP!$C$21:$C$116,0))),"")</f>
        <v/>
      </c>
      <c r="K75" s="37">
        <f>IFERROR(IF($I75="","",INDEX(SETUP!$E$21:$E$116,MATCH($I75,SETUP!$C$21:$C$116,0))),"")</f>
        <v/>
      </c>
      <c r="L75" s="7" t="n"/>
      <c r="M75" s="7" t="n"/>
      <c r="N75" s="7" t="n"/>
      <c r="O75" s="38">
        <f>IF($C75="","",IF(AND($D75&lt;&gt;"",$F75&lt;&gt;"",IFERROR(INDEX(SETUP!$B$148:$B$267,MATCH($F75,SETUP!$C$148:$C$267,0)),"")&lt;&gt;$D75),"Sub-family not in family. ","")&amp;IF(AND($H75&lt;&gt;"",$I75&lt;&gt;"",IFERROR(INDEX(SETUP!$B$21:$B$116,MATCH($I75,SETUP!$C$21:$C$116,0)),"")&lt;&gt;$H75),"Level not in stream.",""))</f>
        <v/>
      </c>
    </row>
    <row r="76">
      <c r="B76" s="9">
        <f>IF($C76="","",$D76&amp;"-"&amp;$F76&amp;"-"&amp;$I76&amp;"-"&amp;TEXT(COUNTIFS($D$10:$D76,$D76,$F$10:$F76,$F76,$I$10:$I76,$I76),"00"))</f>
        <v/>
      </c>
      <c r="C76" s="7" t="n"/>
      <c r="D76" s="7" t="n"/>
      <c r="E76" s="9">
        <f>IFERROR(IF($D76="","",INDEX(SETUP!$C$120:$C$144,MATCH($D76,SETUP!$B$120:$B$144,0))),"")</f>
        <v/>
      </c>
      <c r="F76" s="7" t="n"/>
      <c r="G76" s="9">
        <f>IFERROR(IF($F76="","",INDEX(SETUP!$D$148:$D$267,MATCH($F76,SETUP!$C$148:$C$267,0))),"")</f>
        <v/>
      </c>
      <c r="H76" s="7" t="n"/>
      <c r="I76" s="7" t="n"/>
      <c r="J76" s="9">
        <f>IFERROR(IF($I76="","",INDEX(SETUP!$D$21:$D$116,MATCH($I76,SETUP!$C$21:$C$116,0))),"")</f>
        <v/>
      </c>
      <c r="K76" s="37">
        <f>IFERROR(IF($I76="","",INDEX(SETUP!$E$21:$E$116,MATCH($I76,SETUP!$C$21:$C$116,0))),"")</f>
        <v/>
      </c>
      <c r="L76" s="7" t="n"/>
      <c r="M76" s="7" t="n"/>
      <c r="N76" s="7" t="n"/>
      <c r="O76" s="38">
        <f>IF($C76="","",IF(AND($D76&lt;&gt;"",$F76&lt;&gt;"",IFERROR(INDEX(SETUP!$B$148:$B$267,MATCH($F76,SETUP!$C$148:$C$267,0)),"")&lt;&gt;$D76),"Sub-family not in family. ","")&amp;IF(AND($H76&lt;&gt;"",$I76&lt;&gt;"",IFERROR(INDEX(SETUP!$B$21:$B$116,MATCH($I76,SETUP!$C$21:$C$116,0)),"")&lt;&gt;$H76),"Level not in stream.",""))</f>
        <v/>
      </c>
    </row>
    <row r="77">
      <c r="B77" s="9">
        <f>IF($C77="","",$D77&amp;"-"&amp;$F77&amp;"-"&amp;$I77&amp;"-"&amp;TEXT(COUNTIFS($D$10:$D77,$D77,$F$10:$F77,$F77,$I$10:$I77,$I77),"00"))</f>
        <v/>
      </c>
      <c r="C77" s="7" t="n"/>
      <c r="D77" s="7" t="n"/>
      <c r="E77" s="9">
        <f>IFERROR(IF($D77="","",INDEX(SETUP!$C$120:$C$144,MATCH($D77,SETUP!$B$120:$B$144,0))),"")</f>
        <v/>
      </c>
      <c r="F77" s="7" t="n"/>
      <c r="G77" s="9">
        <f>IFERROR(IF($F77="","",INDEX(SETUP!$D$148:$D$267,MATCH($F77,SETUP!$C$148:$C$267,0))),"")</f>
        <v/>
      </c>
      <c r="H77" s="7" t="n"/>
      <c r="I77" s="7" t="n"/>
      <c r="J77" s="9">
        <f>IFERROR(IF($I77="","",INDEX(SETUP!$D$21:$D$116,MATCH($I77,SETUP!$C$21:$C$116,0))),"")</f>
        <v/>
      </c>
      <c r="K77" s="37">
        <f>IFERROR(IF($I77="","",INDEX(SETUP!$E$21:$E$116,MATCH($I77,SETUP!$C$21:$C$116,0))),"")</f>
        <v/>
      </c>
      <c r="L77" s="7" t="n"/>
      <c r="M77" s="7" t="n"/>
      <c r="N77" s="7" t="n"/>
      <c r="O77" s="38">
        <f>IF($C77="","",IF(AND($D77&lt;&gt;"",$F77&lt;&gt;"",IFERROR(INDEX(SETUP!$B$148:$B$267,MATCH($F77,SETUP!$C$148:$C$267,0)),"")&lt;&gt;$D77),"Sub-family not in family. ","")&amp;IF(AND($H77&lt;&gt;"",$I77&lt;&gt;"",IFERROR(INDEX(SETUP!$B$21:$B$116,MATCH($I77,SETUP!$C$21:$C$116,0)),"")&lt;&gt;$H77),"Level not in stream.",""))</f>
        <v/>
      </c>
    </row>
    <row r="78">
      <c r="B78" s="9">
        <f>IF($C78="","",$D78&amp;"-"&amp;$F78&amp;"-"&amp;$I78&amp;"-"&amp;TEXT(COUNTIFS($D$10:$D78,$D78,$F$10:$F78,$F78,$I$10:$I78,$I78),"00"))</f>
        <v/>
      </c>
      <c r="C78" s="7" t="n"/>
      <c r="D78" s="7" t="n"/>
      <c r="E78" s="9">
        <f>IFERROR(IF($D78="","",INDEX(SETUP!$C$120:$C$144,MATCH($D78,SETUP!$B$120:$B$144,0))),"")</f>
        <v/>
      </c>
      <c r="F78" s="7" t="n"/>
      <c r="G78" s="9">
        <f>IFERROR(IF($F78="","",INDEX(SETUP!$D$148:$D$267,MATCH($F78,SETUP!$C$148:$C$267,0))),"")</f>
        <v/>
      </c>
      <c r="H78" s="7" t="n"/>
      <c r="I78" s="7" t="n"/>
      <c r="J78" s="9">
        <f>IFERROR(IF($I78="","",INDEX(SETUP!$D$21:$D$116,MATCH($I78,SETUP!$C$21:$C$116,0))),"")</f>
        <v/>
      </c>
      <c r="K78" s="37">
        <f>IFERROR(IF($I78="","",INDEX(SETUP!$E$21:$E$116,MATCH($I78,SETUP!$C$21:$C$116,0))),"")</f>
        <v/>
      </c>
      <c r="L78" s="7" t="n"/>
      <c r="M78" s="7" t="n"/>
      <c r="N78" s="7" t="n"/>
      <c r="O78" s="38">
        <f>IF($C78="","",IF(AND($D78&lt;&gt;"",$F78&lt;&gt;"",IFERROR(INDEX(SETUP!$B$148:$B$267,MATCH($F78,SETUP!$C$148:$C$267,0)),"")&lt;&gt;$D78),"Sub-family not in family. ","")&amp;IF(AND($H78&lt;&gt;"",$I78&lt;&gt;"",IFERROR(INDEX(SETUP!$B$21:$B$116,MATCH($I78,SETUP!$C$21:$C$116,0)),"")&lt;&gt;$H78),"Level not in stream.",""))</f>
        <v/>
      </c>
    </row>
    <row r="79">
      <c r="B79" s="9">
        <f>IF($C79="","",$D79&amp;"-"&amp;$F79&amp;"-"&amp;$I79&amp;"-"&amp;TEXT(COUNTIFS($D$10:$D79,$D79,$F$10:$F79,$F79,$I$10:$I79,$I79),"00"))</f>
        <v/>
      </c>
      <c r="C79" s="7" t="n"/>
      <c r="D79" s="7" t="n"/>
      <c r="E79" s="9">
        <f>IFERROR(IF($D79="","",INDEX(SETUP!$C$120:$C$144,MATCH($D79,SETUP!$B$120:$B$144,0))),"")</f>
        <v/>
      </c>
      <c r="F79" s="7" t="n"/>
      <c r="G79" s="9">
        <f>IFERROR(IF($F79="","",INDEX(SETUP!$D$148:$D$267,MATCH($F79,SETUP!$C$148:$C$267,0))),"")</f>
        <v/>
      </c>
      <c r="H79" s="7" t="n"/>
      <c r="I79" s="7" t="n"/>
      <c r="J79" s="9">
        <f>IFERROR(IF($I79="","",INDEX(SETUP!$D$21:$D$116,MATCH($I79,SETUP!$C$21:$C$116,0))),"")</f>
        <v/>
      </c>
      <c r="K79" s="37">
        <f>IFERROR(IF($I79="","",INDEX(SETUP!$E$21:$E$116,MATCH($I79,SETUP!$C$21:$C$116,0))),"")</f>
        <v/>
      </c>
      <c r="L79" s="7" t="n"/>
      <c r="M79" s="7" t="n"/>
      <c r="N79" s="7" t="n"/>
      <c r="O79" s="38">
        <f>IF($C79="","",IF(AND($D79&lt;&gt;"",$F79&lt;&gt;"",IFERROR(INDEX(SETUP!$B$148:$B$267,MATCH($F79,SETUP!$C$148:$C$267,0)),"")&lt;&gt;$D79),"Sub-family not in family. ","")&amp;IF(AND($H79&lt;&gt;"",$I79&lt;&gt;"",IFERROR(INDEX(SETUP!$B$21:$B$116,MATCH($I79,SETUP!$C$21:$C$116,0)),"")&lt;&gt;$H79),"Level not in stream.",""))</f>
        <v/>
      </c>
    </row>
    <row r="80">
      <c r="B80" s="9">
        <f>IF($C80="","",$D80&amp;"-"&amp;$F80&amp;"-"&amp;$I80&amp;"-"&amp;TEXT(COUNTIFS($D$10:$D80,$D80,$F$10:$F80,$F80,$I$10:$I80,$I80),"00"))</f>
        <v/>
      </c>
      <c r="C80" s="7" t="n"/>
      <c r="D80" s="7" t="n"/>
      <c r="E80" s="9">
        <f>IFERROR(IF($D80="","",INDEX(SETUP!$C$120:$C$144,MATCH($D80,SETUP!$B$120:$B$144,0))),"")</f>
        <v/>
      </c>
      <c r="F80" s="7" t="n"/>
      <c r="G80" s="9">
        <f>IFERROR(IF($F80="","",INDEX(SETUP!$D$148:$D$267,MATCH($F80,SETUP!$C$148:$C$267,0))),"")</f>
        <v/>
      </c>
      <c r="H80" s="7" t="n"/>
      <c r="I80" s="7" t="n"/>
      <c r="J80" s="9">
        <f>IFERROR(IF($I80="","",INDEX(SETUP!$D$21:$D$116,MATCH($I80,SETUP!$C$21:$C$116,0))),"")</f>
        <v/>
      </c>
      <c r="K80" s="37">
        <f>IFERROR(IF($I80="","",INDEX(SETUP!$E$21:$E$116,MATCH($I80,SETUP!$C$21:$C$116,0))),"")</f>
        <v/>
      </c>
      <c r="L80" s="7" t="n"/>
      <c r="M80" s="7" t="n"/>
      <c r="N80" s="7" t="n"/>
      <c r="O80" s="38">
        <f>IF($C80="","",IF(AND($D80&lt;&gt;"",$F80&lt;&gt;"",IFERROR(INDEX(SETUP!$B$148:$B$267,MATCH($F80,SETUP!$C$148:$C$267,0)),"")&lt;&gt;$D80),"Sub-family not in family. ","")&amp;IF(AND($H80&lt;&gt;"",$I80&lt;&gt;"",IFERROR(INDEX(SETUP!$B$21:$B$116,MATCH($I80,SETUP!$C$21:$C$116,0)),"")&lt;&gt;$H80),"Level not in stream.",""))</f>
        <v/>
      </c>
    </row>
    <row r="81">
      <c r="B81" s="9">
        <f>IF($C81="","",$D81&amp;"-"&amp;$F81&amp;"-"&amp;$I81&amp;"-"&amp;TEXT(COUNTIFS($D$10:$D81,$D81,$F$10:$F81,$F81,$I$10:$I81,$I81),"00"))</f>
        <v/>
      </c>
      <c r="C81" s="7" t="n"/>
      <c r="D81" s="7" t="n"/>
      <c r="E81" s="9">
        <f>IFERROR(IF($D81="","",INDEX(SETUP!$C$120:$C$144,MATCH($D81,SETUP!$B$120:$B$144,0))),"")</f>
        <v/>
      </c>
      <c r="F81" s="7" t="n"/>
      <c r="G81" s="9">
        <f>IFERROR(IF($F81="","",INDEX(SETUP!$D$148:$D$267,MATCH($F81,SETUP!$C$148:$C$267,0))),"")</f>
        <v/>
      </c>
      <c r="H81" s="7" t="n"/>
      <c r="I81" s="7" t="n"/>
      <c r="J81" s="9">
        <f>IFERROR(IF($I81="","",INDEX(SETUP!$D$21:$D$116,MATCH($I81,SETUP!$C$21:$C$116,0))),"")</f>
        <v/>
      </c>
      <c r="K81" s="37">
        <f>IFERROR(IF($I81="","",INDEX(SETUP!$E$21:$E$116,MATCH($I81,SETUP!$C$21:$C$116,0))),"")</f>
        <v/>
      </c>
      <c r="L81" s="7" t="n"/>
      <c r="M81" s="7" t="n"/>
      <c r="N81" s="7" t="n"/>
      <c r="O81" s="38">
        <f>IF($C81="","",IF(AND($D81&lt;&gt;"",$F81&lt;&gt;"",IFERROR(INDEX(SETUP!$B$148:$B$267,MATCH($F81,SETUP!$C$148:$C$267,0)),"")&lt;&gt;$D81),"Sub-family not in family. ","")&amp;IF(AND($H81&lt;&gt;"",$I81&lt;&gt;"",IFERROR(INDEX(SETUP!$B$21:$B$116,MATCH($I81,SETUP!$C$21:$C$116,0)),"")&lt;&gt;$H81),"Level not in stream.",""))</f>
        <v/>
      </c>
    </row>
    <row r="82">
      <c r="B82" s="9">
        <f>IF($C82="","",$D82&amp;"-"&amp;$F82&amp;"-"&amp;$I82&amp;"-"&amp;TEXT(COUNTIFS($D$10:$D82,$D82,$F$10:$F82,$F82,$I$10:$I82,$I82),"00"))</f>
        <v/>
      </c>
      <c r="C82" s="7" t="n"/>
      <c r="D82" s="7" t="n"/>
      <c r="E82" s="9">
        <f>IFERROR(IF($D82="","",INDEX(SETUP!$C$120:$C$144,MATCH($D82,SETUP!$B$120:$B$144,0))),"")</f>
        <v/>
      </c>
      <c r="F82" s="7" t="n"/>
      <c r="G82" s="9">
        <f>IFERROR(IF($F82="","",INDEX(SETUP!$D$148:$D$267,MATCH($F82,SETUP!$C$148:$C$267,0))),"")</f>
        <v/>
      </c>
      <c r="H82" s="7" t="n"/>
      <c r="I82" s="7" t="n"/>
      <c r="J82" s="9">
        <f>IFERROR(IF($I82="","",INDEX(SETUP!$D$21:$D$116,MATCH($I82,SETUP!$C$21:$C$116,0))),"")</f>
        <v/>
      </c>
      <c r="K82" s="37">
        <f>IFERROR(IF($I82="","",INDEX(SETUP!$E$21:$E$116,MATCH($I82,SETUP!$C$21:$C$116,0))),"")</f>
        <v/>
      </c>
      <c r="L82" s="7" t="n"/>
      <c r="M82" s="7" t="n"/>
      <c r="N82" s="7" t="n"/>
      <c r="O82" s="38">
        <f>IF($C82="","",IF(AND($D82&lt;&gt;"",$F82&lt;&gt;"",IFERROR(INDEX(SETUP!$B$148:$B$267,MATCH($F82,SETUP!$C$148:$C$267,0)),"")&lt;&gt;$D82),"Sub-family not in family. ","")&amp;IF(AND($H82&lt;&gt;"",$I82&lt;&gt;"",IFERROR(INDEX(SETUP!$B$21:$B$116,MATCH($I82,SETUP!$C$21:$C$116,0)),"")&lt;&gt;$H82),"Level not in stream.",""))</f>
        <v/>
      </c>
    </row>
    <row r="83">
      <c r="B83" s="9">
        <f>IF($C83="","",$D83&amp;"-"&amp;$F83&amp;"-"&amp;$I83&amp;"-"&amp;TEXT(COUNTIFS($D$10:$D83,$D83,$F$10:$F83,$F83,$I$10:$I83,$I83),"00"))</f>
        <v/>
      </c>
      <c r="C83" s="7" t="n"/>
      <c r="D83" s="7" t="n"/>
      <c r="E83" s="9">
        <f>IFERROR(IF($D83="","",INDEX(SETUP!$C$120:$C$144,MATCH($D83,SETUP!$B$120:$B$144,0))),"")</f>
        <v/>
      </c>
      <c r="F83" s="7" t="n"/>
      <c r="G83" s="9">
        <f>IFERROR(IF($F83="","",INDEX(SETUP!$D$148:$D$267,MATCH($F83,SETUP!$C$148:$C$267,0))),"")</f>
        <v/>
      </c>
      <c r="H83" s="7" t="n"/>
      <c r="I83" s="7" t="n"/>
      <c r="J83" s="9">
        <f>IFERROR(IF($I83="","",INDEX(SETUP!$D$21:$D$116,MATCH($I83,SETUP!$C$21:$C$116,0))),"")</f>
        <v/>
      </c>
      <c r="K83" s="37">
        <f>IFERROR(IF($I83="","",INDEX(SETUP!$E$21:$E$116,MATCH($I83,SETUP!$C$21:$C$116,0))),"")</f>
        <v/>
      </c>
      <c r="L83" s="7" t="n"/>
      <c r="M83" s="7" t="n"/>
      <c r="N83" s="7" t="n"/>
      <c r="O83" s="38">
        <f>IF($C83="","",IF(AND($D83&lt;&gt;"",$F83&lt;&gt;"",IFERROR(INDEX(SETUP!$B$148:$B$267,MATCH($F83,SETUP!$C$148:$C$267,0)),"")&lt;&gt;$D83),"Sub-family not in family. ","")&amp;IF(AND($H83&lt;&gt;"",$I83&lt;&gt;"",IFERROR(INDEX(SETUP!$B$21:$B$116,MATCH($I83,SETUP!$C$21:$C$116,0)),"")&lt;&gt;$H83),"Level not in stream.",""))</f>
        <v/>
      </c>
    </row>
    <row r="84">
      <c r="B84" s="9">
        <f>IF($C84="","",$D84&amp;"-"&amp;$F84&amp;"-"&amp;$I84&amp;"-"&amp;TEXT(COUNTIFS($D$10:$D84,$D84,$F$10:$F84,$F84,$I$10:$I84,$I84),"00"))</f>
        <v/>
      </c>
      <c r="C84" s="7" t="n"/>
      <c r="D84" s="7" t="n"/>
      <c r="E84" s="9">
        <f>IFERROR(IF($D84="","",INDEX(SETUP!$C$120:$C$144,MATCH($D84,SETUP!$B$120:$B$144,0))),"")</f>
        <v/>
      </c>
      <c r="F84" s="7" t="n"/>
      <c r="G84" s="9">
        <f>IFERROR(IF($F84="","",INDEX(SETUP!$D$148:$D$267,MATCH($F84,SETUP!$C$148:$C$267,0))),"")</f>
        <v/>
      </c>
      <c r="H84" s="7" t="n"/>
      <c r="I84" s="7" t="n"/>
      <c r="J84" s="9">
        <f>IFERROR(IF($I84="","",INDEX(SETUP!$D$21:$D$116,MATCH($I84,SETUP!$C$21:$C$116,0))),"")</f>
        <v/>
      </c>
      <c r="K84" s="37">
        <f>IFERROR(IF($I84="","",INDEX(SETUP!$E$21:$E$116,MATCH($I84,SETUP!$C$21:$C$116,0))),"")</f>
        <v/>
      </c>
      <c r="L84" s="7" t="n"/>
      <c r="M84" s="7" t="n"/>
      <c r="N84" s="7" t="n"/>
      <c r="O84" s="38">
        <f>IF($C84="","",IF(AND($D84&lt;&gt;"",$F84&lt;&gt;"",IFERROR(INDEX(SETUP!$B$148:$B$267,MATCH($F84,SETUP!$C$148:$C$267,0)),"")&lt;&gt;$D84),"Sub-family not in family. ","")&amp;IF(AND($H84&lt;&gt;"",$I84&lt;&gt;"",IFERROR(INDEX(SETUP!$B$21:$B$116,MATCH($I84,SETUP!$C$21:$C$116,0)),"")&lt;&gt;$H84),"Level not in stream.",""))</f>
        <v/>
      </c>
    </row>
    <row r="85">
      <c r="B85" s="9">
        <f>IF($C85="","",$D85&amp;"-"&amp;$F85&amp;"-"&amp;$I85&amp;"-"&amp;TEXT(COUNTIFS($D$10:$D85,$D85,$F$10:$F85,$F85,$I$10:$I85,$I85),"00"))</f>
        <v/>
      </c>
      <c r="C85" s="7" t="n"/>
      <c r="D85" s="7" t="n"/>
      <c r="E85" s="9">
        <f>IFERROR(IF($D85="","",INDEX(SETUP!$C$120:$C$144,MATCH($D85,SETUP!$B$120:$B$144,0))),"")</f>
        <v/>
      </c>
      <c r="F85" s="7" t="n"/>
      <c r="G85" s="9">
        <f>IFERROR(IF($F85="","",INDEX(SETUP!$D$148:$D$267,MATCH($F85,SETUP!$C$148:$C$267,0))),"")</f>
        <v/>
      </c>
      <c r="H85" s="7" t="n"/>
      <c r="I85" s="7" t="n"/>
      <c r="J85" s="9">
        <f>IFERROR(IF($I85="","",INDEX(SETUP!$D$21:$D$116,MATCH($I85,SETUP!$C$21:$C$116,0))),"")</f>
        <v/>
      </c>
      <c r="K85" s="37">
        <f>IFERROR(IF($I85="","",INDEX(SETUP!$E$21:$E$116,MATCH($I85,SETUP!$C$21:$C$116,0))),"")</f>
        <v/>
      </c>
      <c r="L85" s="7" t="n"/>
      <c r="M85" s="7" t="n"/>
      <c r="N85" s="7" t="n"/>
      <c r="O85" s="38">
        <f>IF($C85="","",IF(AND($D85&lt;&gt;"",$F85&lt;&gt;"",IFERROR(INDEX(SETUP!$B$148:$B$267,MATCH($F85,SETUP!$C$148:$C$267,0)),"")&lt;&gt;$D85),"Sub-family not in family. ","")&amp;IF(AND($H85&lt;&gt;"",$I85&lt;&gt;"",IFERROR(INDEX(SETUP!$B$21:$B$116,MATCH($I85,SETUP!$C$21:$C$116,0)),"")&lt;&gt;$H85),"Level not in stream.",""))</f>
        <v/>
      </c>
    </row>
    <row r="86">
      <c r="B86" s="9">
        <f>IF($C86="","",$D86&amp;"-"&amp;$F86&amp;"-"&amp;$I86&amp;"-"&amp;TEXT(COUNTIFS($D$10:$D86,$D86,$F$10:$F86,$F86,$I$10:$I86,$I86),"00"))</f>
        <v/>
      </c>
      <c r="C86" s="7" t="n"/>
      <c r="D86" s="7" t="n"/>
      <c r="E86" s="9">
        <f>IFERROR(IF($D86="","",INDEX(SETUP!$C$120:$C$144,MATCH($D86,SETUP!$B$120:$B$144,0))),"")</f>
        <v/>
      </c>
      <c r="F86" s="7" t="n"/>
      <c r="G86" s="9">
        <f>IFERROR(IF($F86="","",INDEX(SETUP!$D$148:$D$267,MATCH($F86,SETUP!$C$148:$C$267,0))),"")</f>
        <v/>
      </c>
      <c r="H86" s="7" t="n"/>
      <c r="I86" s="7" t="n"/>
      <c r="J86" s="9">
        <f>IFERROR(IF($I86="","",INDEX(SETUP!$D$21:$D$116,MATCH($I86,SETUP!$C$21:$C$116,0))),"")</f>
        <v/>
      </c>
      <c r="K86" s="37">
        <f>IFERROR(IF($I86="","",INDEX(SETUP!$E$21:$E$116,MATCH($I86,SETUP!$C$21:$C$116,0))),"")</f>
        <v/>
      </c>
      <c r="L86" s="7" t="n"/>
      <c r="M86" s="7" t="n"/>
      <c r="N86" s="7" t="n"/>
      <c r="O86" s="38">
        <f>IF($C86="","",IF(AND($D86&lt;&gt;"",$F86&lt;&gt;"",IFERROR(INDEX(SETUP!$B$148:$B$267,MATCH($F86,SETUP!$C$148:$C$267,0)),"")&lt;&gt;$D86),"Sub-family not in family. ","")&amp;IF(AND($H86&lt;&gt;"",$I86&lt;&gt;"",IFERROR(INDEX(SETUP!$B$21:$B$116,MATCH($I86,SETUP!$C$21:$C$116,0)),"")&lt;&gt;$H86),"Level not in stream.",""))</f>
        <v/>
      </c>
    </row>
    <row r="87">
      <c r="B87" s="9">
        <f>IF($C87="","",$D87&amp;"-"&amp;$F87&amp;"-"&amp;$I87&amp;"-"&amp;TEXT(COUNTIFS($D$10:$D87,$D87,$F$10:$F87,$F87,$I$10:$I87,$I87),"00"))</f>
        <v/>
      </c>
      <c r="C87" s="7" t="n"/>
      <c r="D87" s="7" t="n"/>
      <c r="E87" s="9">
        <f>IFERROR(IF($D87="","",INDEX(SETUP!$C$120:$C$144,MATCH($D87,SETUP!$B$120:$B$144,0))),"")</f>
        <v/>
      </c>
      <c r="F87" s="7" t="n"/>
      <c r="G87" s="9">
        <f>IFERROR(IF($F87="","",INDEX(SETUP!$D$148:$D$267,MATCH($F87,SETUP!$C$148:$C$267,0))),"")</f>
        <v/>
      </c>
      <c r="H87" s="7" t="n"/>
      <c r="I87" s="7" t="n"/>
      <c r="J87" s="9">
        <f>IFERROR(IF($I87="","",INDEX(SETUP!$D$21:$D$116,MATCH($I87,SETUP!$C$21:$C$116,0))),"")</f>
        <v/>
      </c>
      <c r="K87" s="37">
        <f>IFERROR(IF($I87="","",INDEX(SETUP!$E$21:$E$116,MATCH($I87,SETUP!$C$21:$C$116,0))),"")</f>
        <v/>
      </c>
      <c r="L87" s="7" t="n"/>
      <c r="M87" s="7" t="n"/>
      <c r="N87" s="7" t="n"/>
      <c r="O87" s="38">
        <f>IF($C87="","",IF(AND($D87&lt;&gt;"",$F87&lt;&gt;"",IFERROR(INDEX(SETUP!$B$148:$B$267,MATCH($F87,SETUP!$C$148:$C$267,0)),"")&lt;&gt;$D87),"Sub-family not in family. ","")&amp;IF(AND($H87&lt;&gt;"",$I87&lt;&gt;"",IFERROR(INDEX(SETUP!$B$21:$B$116,MATCH($I87,SETUP!$C$21:$C$116,0)),"")&lt;&gt;$H87),"Level not in stream.",""))</f>
        <v/>
      </c>
    </row>
    <row r="88">
      <c r="B88" s="9">
        <f>IF($C88="","",$D88&amp;"-"&amp;$F88&amp;"-"&amp;$I88&amp;"-"&amp;TEXT(COUNTIFS($D$10:$D88,$D88,$F$10:$F88,$F88,$I$10:$I88,$I88),"00"))</f>
        <v/>
      </c>
      <c r="C88" s="7" t="n"/>
      <c r="D88" s="7" t="n"/>
      <c r="E88" s="9">
        <f>IFERROR(IF($D88="","",INDEX(SETUP!$C$120:$C$144,MATCH($D88,SETUP!$B$120:$B$144,0))),"")</f>
        <v/>
      </c>
      <c r="F88" s="7" t="n"/>
      <c r="G88" s="9">
        <f>IFERROR(IF($F88="","",INDEX(SETUP!$D$148:$D$267,MATCH($F88,SETUP!$C$148:$C$267,0))),"")</f>
        <v/>
      </c>
      <c r="H88" s="7" t="n"/>
      <c r="I88" s="7" t="n"/>
      <c r="J88" s="9">
        <f>IFERROR(IF($I88="","",INDEX(SETUP!$D$21:$D$116,MATCH($I88,SETUP!$C$21:$C$116,0))),"")</f>
        <v/>
      </c>
      <c r="K88" s="37">
        <f>IFERROR(IF($I88="","",INDEX(SETUP!$E$21:$E$116,MATCH($I88,SETUP!$C$21:$C$116,0))),"")</f>
        <v/>
      </c>
      <c r="L88" s="7" t="n"/>
      <c r="M88" s="7" t="n"/>
      <c r="N88" s="7" t="n"/>
      <c r="O88" s="38">
        <f>IF($C88="","",IF(AND($D88&lt;&gt;"",$F88&lt;&gt;"",IFERROR(INDEX(SETUP!$B$148:$B$267,MATCH($F88,SETUP!$C$148:$C$267,0)),"")&lt;&gt;$D88),"Sub-family not in family. ","")&amp;IF(AND($H88&lt;&gt;"",$I88&lt;&gt;"",IFERROR(INDEX(SETUP!$B$21:$B$116,MATCH($I88,SETUP!$C$21:$C$116,0)),"")&lt;&gt;$H88),"Level not in stream.",""))</f>
        <v/>
      </c>
    </row>
    <row r="89">
      <c r="B89" s="9">
        <f>IF($C89="","",$D89&amp;"-"&amp;$F89&amp;"-"&amp;$I89&amp;"-"&amp;TEXT(COUNTIFS($D$10:$D89,$D89,$F$10:$F89,$F89,$I$10:$I89,$I89),"00"))</f>
        <v/>
      </c>
      <c r="C89" s="7" t="n"/>
      <c r="D89" s="7" t="n"/>
      <c r="E89" s="9">
        <f>IFERROR(IF($D89="","",INDEX(SETUP!$C$120:$C$144,MATCH($D89,SETUP!$B$120:$B$144,0))),"")</f>
        <v/>
      </c>
      <c r="F89" s="7" t="n"/>
      <c r="G89" s="9">
        <f>IFERROR(IF($F89="","",INDEX(SETUP!$D$148:$D$267,MATCH($F89,SETUP!$C$148:$C$267,0))),"")</f>
        <v/>
      </c>
      <c r="H89" s="7" t="n"/>
      <c r="I89" s="7" t="n"/>
      <c r="J89" s="9">
        <f>IFERROR(IF($I89="","",INDEX(SETUP!$D$21:$D$116,MATCH($I89,SETUP!$C$21:$C$116,0))),"")</f>
        <v/>
      </c>
      <c r="K89" s="37">
        <f>IFERROR(IF($I89="","",INDEX(SETUP!$E$21:$E$116,MATCH($I89,SETUP!$C$21:$C$116,0))),"")</f>
        <v/>
      </c>
      <c r="L89" s="7" t="n"/>
      <c r="M89" s="7" t="n"/>
      <c r="N89" s="7" t="n"/>
      <c r="O89" s="38">
        <f>IF($C89="","",IF(AND($D89&lt;&gt;"",$F89&lt;&gt;"",IFERROR(INDEX(SETUP!$B$148:$B$267,MATCH($F89,SETUP!$C$148:$C$267,0)),"")&lt;&gt;$D89),"Sub-family not in family. ","")&amp;IF(AND($H89&lt;&gt;"",$I89&lt;&gt;"",IFERROR(INDEX(SETUP!$B$21:$B$116,MATCH($I89,SETUP!$C$21:$C$116,0)),"")&lt;&gt;$H89),"Level not in stream.",""))</f>
        <v/>
      </c>
    </row>
    <row r="90">
      <c r="B90" s="9">
        <f>IF($C90="","",$D90&amp;"-"&amp;$F90&amp;"-"&amp;$I90&amp;"-"&amp;TEXT(COUNTIFS($D$10:$D90,$D90,$F$10:$F90,$F90,$I$10:$I90,$I90),"00"))</f>
        <v/>
      </c>
      <c r="C90" s="7" t="n"/>
      <c r="D90" s="7" t="n"/>
      <c r="E90" s="9">
        <f>IFERROR(IF($D90="","",INDEX(SETUP!$C$120:$C$144,MATCH($D90,SETUP!$B$120:$B$144,0))),"")</f>
        <v/>
      </c>
      <c r="F90" s="7" t="n"/>
      <c r="G90" s="9">
        <f>IFERROR(IF($F90="","",INDEX(SETUP!$D$148:$D$267,MATCH($F90,SETUP!$C$148:$C$267,0))),"")</f>
        <v/>
      </c>
      <c r="H90" s="7" t="n"/>
      <c r="I90" s="7" t="n"/>
      <c r="J90" s="9">
        <f>IFERROR(IF($I90="","",INDEX(SETUP!$D$21:$D$116,MATCH($I90,SETUP!$C$21:$C$116,0))),"")</f>
        <v/>
      </c>
      <c r="K90" s="37">
        <f>IFERROR(IF($I90="","",INDEX(SETUP!$E$21:$E$116,MATCH($I90,SETUP!$C$21:$C$116,0))),"")</f>
        <v/>
      </c>
      <c r="L90" s="7" t="n"/>
      <c r="M90" s="7" t="n"/>
      <c r="N90" s="7" t="n"/>
      <c r="O90" s="38">
        <f>IF($C90="","",IF(AND($D90&lt;&gt;"",$F90&lt;&gt;"",IFERROR(INDEX(SETUP!$B$148:$B$267,MATCH($F90,SETUP!$C$148:$C$267,0)),"")&lt;&gt;$D90),"Sub-family not in family. ","")&amp;IF(AND($H90&lt;&gt;"",$I90&lt;&gt;"",IFERROR(INDEX(SETUP!$B$21:$B$116,MATCH($I90,SETUP!$C$21:$C$116,0)),"")&lt;&gt;$H90),"Level not in stream.",""))</f>
        <v/>
      </c>
    </row>
    <row r="91">
      <c r="B91" s="9">
        <f>IF($C91="","",$D91&amp;"-"&amp;$F91&amp;"-"&amp;$I91&amp;"-"&amp;TEXT(COUNTIFS($D$10:$D91,$D91,$F$10:$F91,$F91,$I$10:$I91,$I91),"00"))</f>
        <v/>
      </c>
      <c r="C91" s="7" t="n"/>
      <c r="D91" s="7" t="n"/>
      <c r="E91" s="9">
        <f>IFERROR(IF($D91="","",INDEX(SETUP!$C$120:$C$144,MATCH($D91,SETUP!$B$120:$B$144,0))),"")</f>
        <v/>
      </c>
      <c r="F91" s="7" t="n"/>
      <c r="G91" s="9">
        <f>IFERROR(IF($F91="","",INDEX(SETUP!$D$148:$D$267,MATCH($F91,SETUP!$C$148:$C$267,0))),"")</f>
        <v/>
      </c>
      <c r="H91" s="7" t="n"/>
      <c r="I91" s="7" t="n"/>
      <c r="J91" s="9">
        <f>IFERROR(IF($I91="","",INDEX(SETUP!$D$21:$D$116,MATCH($I91,SETUP!$C$21:$C$116,0))),"")</f>
        <v/>
      </c>
      <c r="K91" s="37">
        <f>IFERROR(IF($I91="","",INDEX(SETUP!$E$21:$E$116,MATCH($I91,SETUP!$C$21:$C$116,0))),"")</f>
        <v/>
      </c>
      <c r="L91" s="7" t="n"/>
      <c r="M91" s="7" t="n"/>
      <c r="N91" s="7" t="n"/>
      <c r="O91" s="38">
        <f>IF($C91="","",IF(AND($D91&lt;&gt;"",$F91&lt;&gt;"",IFERROR(INDEX(SETUP!$B$148:$B$267,MATCH($F91,SETUP!$C$148:$C$267,0)),"")&lt;&gt;$D91),"Sub-family not in family. ","")&amp;IF(AND($H91&lt;&gt;"",$I91&lt;&gt;"",IFERROR(INDEX(SETUP!$B$21:$B$116,MATCH($I91,SETUP!$C$21:$C$116,0)),"")&lt;&gt;$H91),"Level not in stream.",""))</f>
        <v/>
      </c>
    </row>
    <row r="92">
      <c r="B92" s="9">
        <f>IF($C92="","",$D92&amp;"-"&amp;$F92&amp;"-"&amp;$I92&amp;"-"&amp;TEXT(COUNTIFS($D$10:$D92,$D92,$F$10:$F92,$F92,$I$10:$I92,$I92),"00"))</f>
        <v/>
      </c>
      <c r="C92" s="7" t="n"/>
      <c r="D92" s="7" t="n"/>
      <c r="E92" s="9">
        <f>IFERROR(IF($D92="","",INDEX(SETUP!$C$120:$C$144,MATCH($D92,SETUP!$B$120:$B$144,0))),"")</f>
        <v/>
      </c>
      <c r="F92" s="7" t="n"/>
      <c r="G92" s="9">
        <f>IFERROR(IF($F92="","",INDEX(SETUP!$D$148:$D$267,MATCH($F92,SETUP!$C$148:$C$267,0))),"")</f>
        <v/>
      </c>
      <c r="H92" s="7" t="n"/>
      <c r="I92" s="7" t="n"/>
      <c r="J92" s="9">
        <f>IFERROR(IF($I92="","",INDEX(SETUP!$D$21:$D$116,MATCH($I92,SETUP!$C$21:$C$116,0))),"")</f>
        <v/>
      </c>
      <c r="K92" s="37">
        <f>IFERROR(IF($I92="","",INDEX(SETUP!$E$21:$E$116,MATCH($I92,SETUP!$C$21:$C$116,0))),"")</f>
        <v/>
      </c>
      <c r="L92" s="7" t="n"/>
      <c r="M92" s="7" t="n"/>
      <c r="N92" s="7" t="n"/>
      <c r="O92" s="38">
        <f>IF($C92="","",IF(AND($D92&lt;&gt;"",$F92&lt;&gt;"",IFERROR(INDEX(SETUP!$B$148:$B$267,MATCH($F92,SETUP!$C$148:$C$267,0)),"")&lt;&gt;$D92),"Sub-family not in family. ","")&amp;IF(AND($H92&lt;&gt;"",$I92&lt;&gt;"",IFERROR(INDEX(SETUP!$B$21:$B$116,MATCH($I92,SETUP!$C$21:$C$116,0)),"")&lt;&gt;$H92),"Level not in stream.",""))</f>
        <v/>
      </c>
    </row>
    <row r="93">
      <c r="B93" s="9">
        <f>IF($C93="","",$D93&amp;"-"&amp;$F93&amp;"-"&amp;$I93&amp;"-"&amp;TEXT(COUNTIFS($D$10:$D93,$D93,$F$10:$F93,$F93,$I$10:$I93,$I93),"00"))</f>
        <v/>
      </c>
      <c r="C93" s="7" t="n"/>
      <c r="D93" s="7" t="n"/>
      <c r="E93" s="9">
        <f>IFERROR(IF($D93="","",INDEX(SETUP!$C$120:$C$144,MATCH($D93,SETUP!$B$120:$B$144,0))),"")</f>
        <v/>
      </c>
      <c r="F93" s="7" t="n"/>
      <c r="G93" s="9">
        <f>IFERROR(IF($F93="","",INDEX(SETUP!$D$148:$D$267,MATCH($F93,SETUP!$C$148:$C$267,0))),"")</f>
        <v/>
      </c>
      <c r="H93" s="7" t="n"/>
      <c r="I93" s="7" t="n"/>
      <c r="J93" s="9">
        <f>IFERROR(IF($I93="","",INDEX(SETUP!$D$21:$D$116,MATCH($I93,SETUP!$C$21:$C$116,0))),"")</f>
        <v/>
      </c>
      <c r="K93" s="37">
        <f>IFERROR(IF($I93="","",INDEX(SETUP!$E$21:$E$116,MATCH($I93,SETUP!$C$21:$C$116,0))),"")</f>
        <v/>
      </c>
      <c r="L93" s="7" t="n"/>
      <c r="M93" s="7" t="n"/>
      <c r="N93" s="7" t="n"/>
      <c r="O93" s="38">
        <f>IF($C93="","",IF(AND($D93&lt;&gt;"",$F93&lt;&gt;"",IFERROR(INDEX(SETUP!$B$148:$B$267,MATCH($F93,SETUP!$C$148:$C$267,0)),"")&lt;&gt;$D93),"Sub-family not in family. ","")&amp;IF(AND($H93&lt;&gt;"",$I93&lt;&gt;"",IFERROR(INDEX(SETUP!$B$21:$B$116,MATCH($I93,SETUP!$C$21:$C$116,0)),"")&lt;&gt;$H93),"Level not in stream.",""))</f>
        <v/>
      </c>
    </row>
    <row r="94">
      <c r="B94" s="9">
        <f>IF($C94="","",$D94&amp;"-"&amp;$F94&amp;"-"&amp;$I94&amp;"-"&amp;TEXT(COUNTIFS($D$10:$D94,$D94,$F$10:$F94,$F94,$I$10:$I94,$I94),"00"))</f>
        <v/>
      </c>
      <c r="C94" s="7" t="n"/>
      <c r="D94" s="7" t="n"/>
      <c r="E94" s="9">
        <f>IFERROR(IF($D94="","",INDEX(SETUP!$C$120:$C$144,MATCH($D94,SETUP!$B$120:$B$144,0))),"")</f>
        <v/>
      </c>
      <c r="F94" s="7" t="n"/>
      <c r="G94" s="9">
        <f>IFERROR(IF($F94="","",INDEX(SETUP!$D$148:$D$267,MATCH($F94,SETUP!$C$148:$C$267,0))),"")</f>
        <v/>
      </c>
      <c r="H94" s="7" t="n"/>
      <c r="I94" s="7" t="n"/>
      <c r="J94" s="9">
        <f>IFERROR(IF($I94="","",INDEX(SETUP!$D$21:$D$116,MATCH($I94,SETUP!$C$21:$C$116,0))),"")</f>
        <v/>
      </c>
      <c r="K94" s="37">
        <f>IFERROR(IF($I94="","",INDEX(SETUP!$E$21:$E$116,MATCH($I94,SETUP!$C$21:$C$116,0))),"")</f>
        <v/>
      </c>
      <c r="L94" s="7" t="n"/>
      <c r="M94" s="7" t="n"/>
      <c r="N94" s="7" t="n"/>
      <c r="O94" s="38">
        <f>IF($C94="","",IF(AND($D94&lt;&gt;"",$F94&lt;&gt;"",IFERROR(INDEX(SETUP!$B$148:$B$267,MATCH($F94,SETUP!$C$148:$C$267,0)),"")&lt;&gt;$D94),"Sub-family not in family. ","")&amp;IF(AND($H94&lt;&gt;"",$I94&lt;&gt;"",IFERROR(INDEX(SETUP!$B$21:$B$116,MATCH($I94,SETUP!$C$21:$C$116,0)),"")&lt;&gt;$H94),"Level not in stream.",""))</f>
        <v/>
      </c>
    </row>
    <row r="95">
      <c r="B95" s="9">
        <f>IF($C95="","",$D95&amp;"-"&amp;$F95&amp;"-"&amp;$I95&amp;"-"&amp;TEXT(COUNTIFS($D$10:$D95,$D95,$F$10:$F95,$F95,$I$10:$I95,$I95),"00"))</f>
        <v/>
      </c>
      <c r="C95" s="7" t="n"/>
      <c r="D95" s="7" t="n"/>
      <c r="E95" s="9">
        <f>IFERROR(IF($D95="","",INDEX(SETUP!$C$120:$C$144,MATCH($D95,SETUP!$B$120:$B$144,0))),"")</f>
        <v/>
      </c>
      <c r="F95" s="7" t="n"/>
      <c r="G95" s="9">
        <f>IFERROR(IF($F95="","",INDEX(SETUP!$D$148:$D$267,MATCH($F95,SETUP!$C$148:$C$267,0))),"")</f>
        <v/>
      </c>
      <c r="H95" s="7" t="n"/>
      <c r="I95" s="7" t="n"/>
      <c r="J95" s="9">
        <f>IFERROR(IF($I95="","",INDEX(SETUP!$D$21:$D$116,MATCH($I95,SETUP!$C$21:$C$116,0))),"")</f>
        <v/>
      </c>
      <c r="K95" s="37">
        <f>IFERROR(IF($I95="","",INDEX(SETUP!$E$21:$E$116,MATCH($I95,SETUP!$C$21:$C$116,0))),"")</f>
        <v/>
      </c>
      <c r="L95" s="7" t="n"/>
      <c r="M95" s="7" t="n"/>
      <c r="N95" s="7" t="n"/>
      <c r="O95" s="38">
        <f>IF($C95="","",IF(AND($D95&lt;&gt;"",$F95&lt;&gt;"",IFERROR(INDEX(SETUP!$B$148:$B$267,MATCH($F95,SETUP!$C$148:$C$267,0)),"")&lt;&gt;$D95),"Sub-family not in family. ","")&amp;IF(AND($H95&lt;&gt;"",$I95&lt;&gt;"",IFERROR(INDEX(SETUP!$B$21:$B$116,MATCH($I95,SETUP!$C$21:$C$116,0)),"")&lt;&gt;$H95),"Level not in stream.",""))</f>
        <v/>
      </c>
    </row>
    <row r="96">
      <c r="B96" s="9">
        <f>IF($C96="","",$D96&amp;"-"&amp;$F96&amp;"-"&amp;$I96&amp;"-"&amp;TEXT(COUNTIFS($D$10:$D96,$D96,$F$10:$F96,$F96,$I$10:$I96,$I96),"00"))</f>
        <v/>
      </c>
      <c r="C96" s="7" t="n"/>
      <c r="D96" s="7" t="n"/>
      <c r="E96" s="9">
        <f>IFERROR(IF($D96="","",INDEX(SETUP!$C$120:$C$144,MATCH($D96,SETUP!$B$120:$B$144,0))),"")</f>
        <v/>
      </c>
      <c r="F96" s="7" t="n"/>
      <c r="G96" s="9">
        <f>IFERROR(IF($F96="","",INDEX(SETUP!$D$148:$D$267,MATCH($F96,SETUP!$C$148:$C$267,0))),"")</f>
        <v/>
      </c>
      <c r="H96" s="7" t="n"/>
      <c r="I96" s="7" t="n"/>
      <c r="J96" s="9">
        <f>IFERROR(IF($I96="","",INDEX(SETUP!$D$21:$D$116,MATCH($I96,SETUP!$C$21:$C$116,0))),"")</f>
        <v/>
      </c>
      <c r="K96" s="37">
        <f>IFERROR(IF($I96="","",INDEX(SETUP!$E$21:$E$116,MATCH($I96,SETUP!$C$21:$C$116,0))),"")</f>
        <v/>
      </c>
      <c r="L96" s="7" t="n"/>
      <c r="M96" s="7" t="n"/>
      <c r="N96" s="7" t="n"/>
      <c r="O96" s="38">
        <f>IF($C96="","",IF(AND($D96&lt;&gt;"",$F96&lt;&gt;"",IFERROR(INDEX(SETUP!$B$148:$B$267,MATCH($F96,SETUP!$C$148:$C$267,0)),"")&lt;&gt;$D96),"Sub-family not in family. ","")&amp;IF(AND($H96&lt;&gt;"",$I96&lt;&gt;"",IFERROR(INDEX(SETUP!$B$21:$B$116,MATCH($I96,SETUP!$C$21:$C$116,0)),"")&lt;&gt;$H96),"Level not in stream.",""))</f>
        <v/>
      </c>
    </row>
    <row r="97">
      <c r="B97" s="9">
        <f>IF($C97="","",$D97&amp;"-"&amp;$F97&amp;"-"&amp;$I97&amp;"-"&amp;TEXT(COUNTIFS($D$10:$D97,$D97,$F$10:$F97,$F97,$I$10:$I97,$I97),"00"))</f>
        <v/>
      </c>
      <c r="C97" s="7" t="n"/>
      <c r="D97" s="7" t="n"/>
      <c r="E97" s="9">
        <f>IFERROR(IF($D97="","",INDEX(SETUP!$C$120:$C$144,MATCH($D97,SETUP!$B$120:$B$144,0))),"")</f>
        <v/>
      </c>
      <c r="F97" s="7" t="n"/>
      <c r="G97" s="9">
        <f>IFERROR(IF($F97="","",INDEX(SETUP!$D$148:$D$267,MATCH($F97,SETUP!$C$148:$C$267,0))),"")</f>
        <v/>
      </c>
      <c r="H97" s="7" t="n"/>
      <c r="I97" s="7" t="n"/>
      <c r="J97" s="9">
        <f>IFERROR(IF($I97="","",INDEX(SETUP!$D$21:$D$116,MATCH($I97,SETUP!$C$21:$C$116,0))),"")</f>
        <v/>
      </c>
      <c r="K97" s="37">
        <f>IFERROR(IF($I97="","",INDEX(SETUP!$E$21:$E$116,MATCH($I97,SETUP!$C$21:$C$116,0))),"")</f>
        <v/>
      </c>
      <c r="L97" s="7" t="n"/>
      <c r="M97" s="7" t="n"/>
      <c r="N97" s="7" t="n"/>
      <c r="O97" s="38">
        <f>IF($C97="","",IF(AND($D97&lt;&gt;"",$F97&lt;&gt;"",IFERROR(INDEX(SETUP!$B$148:$B$267,MATCH($F97,SETUP!$C$148:$C$267,0)),"")&lt;&gt;$D97),"Sub-family not in family. ","")&amp;IF(AND($H97&lt;&gt;"",$I97&lt;&gt;"",IFERROR(INDEX(SETUP!$B$21:$B$116,MATCH($I97,SETUP!$C$21:$C$116,0)),"")&lt;&gt;$H97),"Level not in stream.",""))</f>
        <v/>
      </c>
    </row>
    <row r="98">
      <c r="B98" s="9">
        <f>IF($C98="","",$D98&amp;"-"&amp;$F98&amp;"-"&amp;$I98&amp;"-"&amp;TEXT(COUNTIFS($D$10:$D98,$D98,$F$10:$F98,$F98,$I$10:$I98,$I98),"00"))</f>
        <v/>
      </c>
      <c r="C98" s="7" t="n"/>
      <c r="D98" s="7" t="n"/>
      <c r="E98" s="9">
        <f>IFERROR(IF($D98="","",INDEX(SETUP!$C$120:$C$144,MATCH($D98,SETUP!$B$120:$B$144,0))),"")</f>
        <v/>
      </c>
      <c r="F98" s="7" t="n"/>
      <c r="G98" s="9">
        <f>IFERROR(IF($F98="","",INDEX(SETUP!$D$148:$D$267,MATCH($F98,SETUP!$C$148:$C$267,0))),"")</f>
        <v/>
      </c>
      <c r="H98" s="7" t="n"/>
      <c r="I98" s="7" t="n"/>
      <c r="J98" s="9">
        <f>IFERROR(IF($I98="","",INDEX(SETUP!$D$21:$D$116,MATCH($I98,SETUP!$C$21:$C$116,0))),"")</f>
        <v/>
      </c>
      <c r="K98" s="37">
        <f>IFERROR(IF($I98="","",INDEX(SETUP!$E$21:$E$116,MATCH($I98,SETUP!$C$21:$C$116,0))),"")</f>
        <v/>
      </c>
      <c r="L98" s="7" t="n"/>
      <c r="M98" s="7" t="n"/>
      <c r="N98" s="7" t="n"/>
      <c r="O98" s="38">
        <f>IF($C98="","",IF(AND($D98&lt;&gt;"",$F98&lt;&gt;"",IFERROR(INDEX(SETUP!$B$148:$B$267,MATCH($F98,SETUP!$C$148:$C$267,0)),"")&lt;&gt;$D98),"Sub-family not in family. ","")&amp;IF(AND($H98&lt;&gt;"",$I98&lt;&gt;"",IFERROR(INDEX(SETUP!$B$21:$B$116,MATCH($I98,SETUP!$C$21:$C$116,0)),"")&lt;&gt;$H98),"Level not in stream.",""))</f>
        <v/>
      </c>
    </row>
    <row r="99">
      <c r="B99" s="9">
        <f>IF($C99="","",$D99&amp;"-"&amp;$F99&amp;"-"&amp;$I99&amp;"-"&amp;TEXT(COUNTIFS($D$10:$D99,$D99,$F$10:$F99,$F99,$I$10:$I99,$I99),"00"))</f>
        <v/>
      </c>
      <c r="C99" s="7" t="n"/>
      <c r="D99" s="7" t="n"/>
      <c r="E99" s="9">
        <f>IFERROR(IF($D99="","",INDEX(SETUP!$C$120:$C$144,MATCH($D99,SETUP!$B$120:$B$144,0))),"")</f>
        <v/>
      </c>
      <c r="F99" s="7" t="n"/>
      <c r="G99" s="9">
        <f>IFERROR(IF($F99="","",INDEX(SETUP!$D$148:$D$267,MATCH($F99,SETUP!$C$148:$C$267,0))),"")</f>
        <v/>
      </c>
      <c r="H99" s="7" t="n"/>
      <c r="I99" s="7" t="n"/>
      <c r="J99" s="9">
        <f>IFERROR(IF($I99="","",INDEX(SETUP!$D$21:$D$116,MATCH($I99,SETUP!$C$21:$C$116,0))),"")</f>
        <v/>
      </c>
      <c r="K99" s="37">
        <f>IFERROR(IF($I99="","",INDEX(SETUP!$E$21:$E$116,MATCH($I99,SETUP!$C$21:$C$116,0))),"")</f>
        <v/>
      </c>
      <c r="L99" s="7" t="n"/>
      <c r="M99" s="7" t="n"/>
      <c r="N99" s="7" t="n"/>
      <c r="O99" s="38">
        <f>IF($C99="","",IF(AND($D99&lt;&gt;"",$F99&lt;&gt;"",IFERROR(INDEX(SETUP!$B$148:$B$267,MATCH($F99,SETUP!$C$148:$C$267,0)),"")&lt;&gt;$D99),"Sub-family not in family. ","")&amp;IF(AND($H99&lt;&gt;"",$I99&lt;&gt;"",IFERROR(INDEX(SETUP!$B$21:$B$116,MATCH($I99,SETUP!$C$21:$C$116,0)),"")&lt;&gt;$H99),"Level not in stream.",""))</f>
        <v/>
      </c>
    </row>
    <row r="100">
      <c r="B100" s="9">
        <f>IF($C100="","",$D100&amp;"-"&amp;$F100&amp;"-"&amp;$I100&amp;"-"&amp;TEXT(COUNTIFS($D$10:$D100,$D100,$F$10:$F100,$F100,$I$10:$I100,$I100),"00"))</f>
        <v/>
      </c>
      <c r="C100" s="7" t="n"/>
      <c r="D100" s="7" t="n"/>
      <c r="E100" s="9">
        <f>IFERROR(IF($D100="","",INDEX(SETUP!$C$120:$C$144,MATCH($D100,SETUP!$B$120:$B$144,0))),"")</f>
        <v/>
      </c>
      <c r="F100" s="7" t="n"/>
      <c r="G100" s="9">
        <f>IFERROR(IF($F100="","",INDEX(SETUP!$D$148:$D$267,MATCH($F100,SETUP!$C$148:$C$267,0))),"")</f>
        <v/>
      </c>
      <c r="H100" s="7" t="n"/>
      <c r="I100" s="7" t="n"/>
      <c r="J100" s="9">
        <f>IFERROR(IF($I100="","",INDEX(SETUP!$D$21:$D$116,MATCH($I100,SETUP!$C$21:$C$116,0))),"")</f>
        <v/>
      </c>
      <c r="K100" s="37">
        <f>IFERROR(IF($I100="","",INDEX(SETUP!$E$21:$E$116,MATCH($I100,SETUP!$C$21:$C$116,0))),"")</f>
        <v/>
      </c>
      <c r="L100" s="7" t="n"/>
      <c r="M100" s="7" t="n"/>
      <c r="N100" s="7" t="n"/>
      <c r="O100" s="38">
        <f>IF($C100="","",IF(AND($D100&lt;&gt;"",$F100&lt;&gt;"",IFERROR(INDEX(SETUP!$B$148:$B$267,MATCH($F100,SETUP!$C$148:$C$267,0)),"")&lt;&gt;$D100),"Sub-family not in family. ","")&amp;IF(AND($H100&lt;&gt;"",$I100&lt;&gt;"",IFERROR(INDEX(SETUP!$B$21:$B$116,MATCH($I100,SETUP!$C$21:$C$116,0)),"")&lt;&gt;$H100),"Level not in stream.",""))</f>
        <v/>
      </c>
    </row>
    <row r="101">
      <c r="B101" s="9">
        <f>IF($C101="","",$D101&amp;"-"&amp;$F101&amp;"-"&amp;$I101&amp;"-"&amp;TEXT(COUNTIFS($D$10:$D101,$D101,$F$10:$F101,$F101,$I$10:$I101,$I101),"00"))</f>
        <v/>
      </c>
      <c r="C101" s="7" t="n"/>
      <c r="D101" s="7" t="n"/>
      <c r="E101" s="9">
        <f>IFERROR(IF($D101="","",INDEX(SETUP!$C$120:$C$144,MATCH($D101,SETUP!$B$120:$B$144,0))),"")</f>
        <v/>
      </c>
      <c r="F101" s="7" t="n"/>
      <c r="G101" s="9">
        <f>IFERROR(IF($F101="","",INDEX(SETUP!$D$148:$D$267,MATCH($F101,SETUP!$C$148:$C$267,0))),"")</f>
        <v/>
      </c>
      <c r="H101" s="7" t="n"/>
      <c r="I101" s="7" t="n"/>
      <c r="J101" s="9">
        <f>IFERROR(IF($I101="","",INDEX(SETUP!$D$21:$D$116,MATCH($I101,SETUP!$C$21:$C$116,0))),"")</f>
        <v/>
      </c>
      <c r="K101" s="37">
        <f>IFERROR(IF($I101="","",INDEX(SETUP!$E$21:$E$116,MATCH($I101,SETUP!$C$21:$C$116,0))),"")</f>
        <v/>
      </c>
      <c r="L101" s="7" t="n"/>
      <c r="M101" s="7" t="n"/>
      <c r="N101" s="7" t="n"/>
      <c r="O101" s="38">
        <f>IF($C101="","",IF(AND($D101&lt;&gt;"",$F101&lt;&gt;"",IFERROR(INDEX(SETUP!$B$148:$B$267,MATCH($F101,SETUP!$C$148:$C$267,0)),"")&lt;&gt;$D101),"Sub-family not in family. ","")&amp;IF(AND($H101&lt;&gt;"",$I101&lt;&gt;"",IFERROR(INDEX(SETUP!$B$21:$B$116,MATCH($I101,SETUP!$C$21:$C$116,0)),"")&lt;&gt;$H101),"Level not in stream.",""))</f>
        <v/>
      </c>
    </row>
    <row r="102">
      <c r="B102" s="9">
        <f>IF($C102="","",$D102&amp;"-"&amp;$F102&amp;"-"&amp;$I102&amp;"-"&amp;TEXT(COUNTIFS($D$10:$D102,$D102,$F$10:$F102,$F102,$I$10:$I102,$I102),"00"))</f>
        <v/>
      </c>
      <c r="C102" s="7" t="n"/>
      <c r="D102" s="7" t="n"/>
      <c r="E102" s="9">
        <f>IFERROR(IF($D102="","",INDEX(SETUP!$C$120:$C$144,MATCH($D102,SETUP!$B$120:$B$144,0))),"")</f>
        <v/>
      </c>
      <c r="F102" s="7" t="n"/>
      <c r="G102" s="9">
        <f>IFERROR(IF($F102="","",INDEX(SETUP!$D$148:$D$267,MATCH($F102,SETUP!$C$148:$C$267,0))),"")</f>
        <v/>
      </c>
      <c r="H102" s="7" t="n"/>
      <c r="I102" s="7" t="n"/>
      <c r="J102" s="9">
        <f>IFERROR(IF($I102="","",INDEX(SETUP!$D$21:$D$116,MATCH($I102,SETUP!$C$21:$C$116,0))),"")</f>
        <v/>
      </c>
      <c r="K102" s="37">
        <f>IFERROR(IF($I102="","",INDEX(SETUP!$E$21:$E$116,MATCH($I102,SETUP!$C$21:$C$116,0))),"")</f>
        <v/>
      </c>
      <c r="L102" s="7" t="n"/>
      <c r="M102" s="7" t="n"/>
      <c r="N102" s="7" t="n"/>
      <c r="O102" s="38">
        <f>IF($C102="","",IF(AND($D102&lt;&gt;"",$F102&lt;&gt;"",IFERROR(INDEX(SETUP!$B$148:$B$267,MATCH($F102,SETUP!$C$148:$C$267,0)),"")&lt;&gt;$D102),"Sub-family not in family. ","")&amp;IF(AND($H102&lt;&gt;"",$I102&lt;&gt;"",IFERROR(INDEX(SETUP!$B$21:$B$116,MATCH($I102,SETUP!$C$21:$C$116,0)),"")&lt;&gt;$H102),"Level not in stream.",""))</f>
        <v/>
      </c>
    </row>
    <row r="103">
      <c r="B103" s="9">
        <f>IF($C103="","",$D103&amp;"-"&amp;$F103&amp;"-"&amp;$I103&amp;"-"&amp;TEXT(COUNTIFS($D$10:$D103,$D103,$F$10:$F103,$F103,$I$10:$I103,$I103),"00"))</f>
        <v/>
      </c>
      <c r="C103" s="7" t="n"/>
      <c r="D103" s="7" t="n"/>
      <c r="E103" s="9">
        <f>IFERROR(IF($D103="","",INDEX(SETUP!$C$120:$C$144,MATCH($D103,SETUP!$B$120:$B$144,0))),"")</f>
        <v/>
      </c>
      <c r="F103" s="7" t="n"/>
      <c r="G103" s="9">
        <f>IFERROR(IF($F103="","",INDEX(SETUP!$D$148:$D$267,MATCH($F103,SETUP!$C$148:$C$267,0))),"")</f>
        <v/>
      </c>
      <c r="H103" s="7" t="n"/>
      <c r="I103" s="7" t="n"/>
      <c r="J103" s="9">
        <f>IFERROR(IF($I103="","",INDEX(SETUP!$D$21:$D$116,MATCH($I103,SETUP!$C$21:$C$116,0))),"")</f>
        <v/>
      </c>
      <c r="K103" s="37">
        <f>IFERROR(IF($I103="","",INDEX(SETUP!$E$21:$E$116,MATCH($I103,SETUP!$C$21:$C$116,0))),"")</f>
        <v/>
      </c>
      <c r="L103" s="7" t="n"/>
      <c r="M103" s="7" t="n"/>
      <c r="N103" s="7" t="n"/>
      <c r="O103" s="38">
        <f>IF($C103="","",IF(AND($D103&lt;&gt;"",$F103&lt;&gt;"",IFERROR(INDEX(SETUP!$B$148:$B$267,MATCH($F103,SETUP!$C$148:$C$267,0)),"")&lt;&gt;$D103),"Sub-family not in family. ","")&amp;IF(AND($H103&lt;&gt;"",$I103&lt;&gt;"",IFERROR(INDEX(SETUP!$B$21:$B$116,MATCH($I103,SETUP!$C$21:$C$116,0)),"")&lt;&gt;$H103),"Level not in stream.",""))</f>
        <v/>
      </c>
    </row>
    <row r="104">
      <c r="B104" s="9">
        <f>IF($C104="","",$D104&amp;"-"&amp;$F104&amp;"-"&amp;$I104&amp;"-"&amp;TEXT(COUNTIFS($D$10:$D104,$D104,$F$10:$F104,$F104,$I$10:$I104,$I104),"00"))</f>
        <v/>
      </c>
      <c r="C104" s="7" t="n"/>
      <c r="D104" s="7" t="n"/>
      <c r="E104" s="9">
        <f>IFERROR(IF($D104="","",INDEX(SETUP!$C$120:$C$144,MATCH($D104,SETUP!$B$120:$B$144,0))),"")</f>
        <v/>
      </c>
      <c r="F104" s="7" t="n"/>
      <c r="G104" s="9">
        <f>IFERROR(IF($F104="","",INDEX(SETUP!$D$148:$D$267,MATCH($F104,SETUP!$C$148:$C$267,0))),"")</f>
        <v/>
      </c>
      <c r="H104" s="7" t="n"/>
      <c r="I104" s="7" t="n"/>
      <c r="J104" s="9">
        <f>IFERROR(IF($I104="","",INDEX(SETUP!$D$21:$D$116,MATCH($I104,SETUP!$C$21:$C$116,0))),"")</f>
        <v/>
      </c>
      <c r="K104" s="37">
        <f>IFERROR(IF($I104="","",INDEX(SETUP!$E$21:$E$116,MATCH($I104,SETUP!$C$21:$C$116,0))),"")</f>
        <v/>
      </c>
      <c r="L104" s="7" t="n"/>
      <c r="M104" s="7" t="n"/>
      <c r="N104" s="7" t="n"/>
      <c r="O104" s="38">
        <f>IF($C104="","",IF(AND($D104&lt;&gt;"",$F104&lt;&gt;"",IFERROR(INDEX(SETUP!$B$148:$B$267,MATCH($F104,SETUP!$C$148:$C$267,0)),"")&lt;&gt;$D104),"Sub-family not in family. ","")&amp;IF(AND($H104&lt;&gt;"",$I104&lt;&gt;"",IFERROR(INDEX(SETUP!$B$21:$B$116,MATCH($I104,SETUP!$C$21:$C$116,0)),"")&lt;&gt;$H104),"Level not in stream.",""))</f>
        <v/>
      </c>
    </row>
    <row r="105">
      <c r="B105" s="9">
        <f>IF($C105="","",$D105&amp;"-"&amp;$F105&amp;"-"&amp;$I105&amp;"-"&amp;TEXT(COUNTIFS($D$10:$D105,$D105,$F$10:$F105,$F105,$I$10:$I105,$I105),"00"))</f>
        <v/>
      </c>
      <c r="C105" s="7" t="n"/>
      <c r="D105" s="7" t="n"/>
      <c r="E105" s="9">
        <f>IFERROR(IF($D105="","",INDEX(SETUP!$C$120:$C$144,MATCH($D105,SETUP!$B$120:$B$144,0))),"")</f>
        <v/>
      </c>
      <c r="F105" s="7" t="n"/>
      <c r="G105" s="9">
        <f>IFERROR(IF($F105="","",INDEX(SETUP!$D$148:$D$267,MATCH($F105,SETUP!$C$148:$C$267,0))),"")</f>
        <v/>
      </c>
      <c r="H105" s="7" t="n"/>
      <c r="I105" s="7" t="n"/>
      <c r="J105" s="9">
        <f>IFERROR(IF($I105="","",INDEX(SETUP!$D$21:$D$116,MATCH($I105,SETUP!$C$21:$C$116,0))),"")</f>
        <v/>
      </c>
      <c r="K105" s="37">
        <f>IFERROR(IF($I105="","",INDEX(SETUP!$E$21:$E$116,MATCH($I105,SETUP!$C$21:$C$116,0))),"")</f>
        <v/>
      </c>
      <c r="L105" s="7" t="n"/>
      <c r="M105" s="7" t="n"/>
      <c r="N105" s="7" t="n"/>
      <c r="O105" s="38">
        <f>IF($C105="","",IF(AND($D105&lt;&gt;"",$F105&lt;&gt;"",IFERROR(INDEX(SETUP!$B$148:$B$267,MATCH($F105,SETUP!$C$148:$C$267,0)),"")&lt;&gt;$D105),"Sub-family not in family. ","")&amp;IF(AND($H105&lt;&gt;"",$I105&lt;&gt;"",IFERROR(INDEX(SETUP!$B$21:$B$116,MATCH($I105,SETUP!$C$21:$C$116,0)),"")&lt;&gt;$H105),"Level not in stream.",""))</f>
        <v/>
      </c>
    </row>
    <row r="106">
      <c r="B106" s="9">
        <f>IF($C106="","",$D106&amp;"-"&amp;$F106&amp;"-"&amp;$I106&amp;"-"&amp;TEXT(COUNTIFS($D$10:$D106,$D106,$F$10:$F106,$F106,$I$10:$I106,$I106),"00"))</f>
        <v/>
      </c>
      <c r="C106" s="7" t="n"/>
      <c r="D106" s="7" t="n"/>
      <c r="E106" s="9">
        <f>IFERROR(IF($D106="","",INDEX(SETUP!$C$120:$C$144,MATCH($D106,SETUP!$B$120:$B$144,0))),"")</f>
        <v/>
      </c>
      <c r="F106" s="7" t="n"/>
      <c r="G106" s="9">
        <f>IFERROR(IF($F106="","",INDEX(SETUP!$D$148:$D$267,MATCH($F106,SETUP!$C$148:$C$267,0))),"")</f>
        <v/>
      </c>
      <c r="H106" s="7" t="n"/>
      <c r="I106" s="7" t="n"/>
      <c r="J106" s="9">
        <f>IFERROR(IF($I106="","",INDEX(SETUP!$D$21:$D$116,MATCH($I106,SETUP!$C$21:$C$116,0))),"")</f>
        <v/>
      </c>
      <c r="K106" s="37">
        <f>IFERROR(IF($I106="","",INDEX(SETUP!$E$21:$E$116,MATCH($I106,SETUP!$C$21:$C$116,0))),"")</f>
        <v/>
      </c>
      <c r="L106" s="7" t="n"/>
      <c r="M106" s="7" t="n"/>
      <c r="N106" s="7" t="n"/>
      <c r="O106" s="38">
        <f>IF($C106="","",IF(AND($D106&lt;&gt;"",$F106&lt;&gt;"",IFERROR(INDEX(SETUP!$B$148:$B$267,MATCH($F106,SETUP!$C$148:$C$267,0)),"")&lt;&gt;$D106),"Sub-family not in family. ","")&amp;IF(AND($H106&lt;&gt;"",$I106&lt;&gt;"",IFERROR(INDEX(SETUP!$B$21:$B$116,MATCH($I106,SETUP!$C$21:$C$116,0)),"")&lt;&gt;$H106),"Level not in stream.",""))</f>
        <v/>
      </c>
    </row>
    <row r="107">
      <c r="B107" s="9">
        <f>IF($C107="","",$D107&amp;"-"&amp;$F107&amp;"-"&amp;$I107&amp;"-"&amp;TEXT(COUNTIFS($D$10:$D107,$D107,$F$10:$F107,$F107,$I$10:$I107,$I107),"00"))</f>
        <v/>
      </c>
      <c r="C107" s="7" t="n"/>
      <c r="D107" s="7" t="n"/>
      <c r="E107" s="9">
        <f>IFERROR(IF($D107="","",INDEX(SETUP!$C$120:$C$144,MATCH($D107,SETUP!$B$120:$B$144,0))),"")</f>
        <v/>
      </c>
      <c r="F107" s="7" t="n"/>
      <c r="G107" s="9">
        <f>IFERROR(IF($F107="","",INDEX(SETUP!$D$148:$D$267,MATCH($F107,SETUP!$C$148:$C$267,0))),"")</f>
        <v/>
      </c>
      <c r="H107" s="7" t="n"/>
      <c r="I107" s="7" t="n"/>
      <c r="J107" s="9">
        <f>IFERROR(IF($I107="","",INDEX(SETUP!$D$21:$D$116,MATCH($I107,SETUP!$C$21:$C$116,0))),"")</f>
        <v/>
      </c>
      <c r="K107" s="37">
        <f>IFERROR(IF($I107="","",INDEX(SETUP!$E$21:$E$116,MATCH($I107,SETUP!$C$21:$C$116,0))),"")</f>
        <v/>
      </c>
      <c r="L107" s="7" t="n"/>
      <c r="M107" s="7" t="n"/>
      <c r="N107" s="7" t="n"/>
      <c r="O107" s="38">
        <f>IF($C107="","",IF(AND($D107&lt;&gt;"",$F107&lt;&gt;"",IFERROR(INDEX(SETUP!$B$148:$B$267,MATCH($F107,SETUP!$C$148:$C$267,0)),"")&lt;&gt;$D107),"Sub-family not in family. ","")&amp;IF(AND($H107&lt;&gt;"",$I107&lt;&gt;"",IFERROR(INDEX(SETUP!$B$21:$B$116,MATCH($I107,SETUP!$C$21:$C$116,0)),"")&lt;&gt;$H107),"Level not in stream.",""))</f>
        <v/>
      </c>
    </row>
    <row r="108">
      <c r="B108" s="9">
        <f>IF($C108="","",$D108&amp;"-"&amp;$F108&amp;"-"&amp;$I108&amp;"-"&amp;TEXT(COUNTIFS($D$10:$D108,$D108,$F$10:$F108,$F108,$I$10:$I108,$I108),"00"))</f>
        <v/>
      </c>
      <c r="C108" s="7" t="n"/>
      <c r="D108" s="7" t="n"/>
      <c r="E108" s="9">
        <f>IFERROR(IF($D108="","",INDEX(SETUP!$C$120:$C$144,MATCH($D108,SETUP!$B$120:$B$144,0))),"")</f>
        <v/>
      </c>
      <c r="F108" s="7" t="n"/>
      <c r="G108" s="9">
        <f>IFERROR(IF($F108="","",INDEX(SETUP!$D$148:$D$267,MATCH($F108,SETUP!$C$148:$C$267,0))),"")</f>
        <v/>
      </c>
      <c r="H108" s="7" t="n"/>
      <c r="I108" s="7" t="n"/>
      <c r="J108" s="9">
        <f>IFERROR(IF($I108="","",INDEX(SETUP!$D$21:$D$116,MATCH($I108,SETUP!$C$21:$C$116,0))),"")</f>
        <v/>
      </c>
      <c r="K108" s="37">
        <f>IFERROR(IF($I108="","",INDEX(SETUP!$E$21:$E$116,MATCH($I108,SETUP!$C$21:$C$116,0))),"")</f>
        <v/>
      </c>
      <c r="L108" s="7" t="n"/>
      <c r="M108" s="7" t="n"/>
      <c r="N108" s="7" t="n"/>
      <c r="O108" s="38">
        <f>IF($C108="","",IF(AND($D108&lt;&gt;"",$F108&lt;&gt;"",IFERROR(INDEX(SETUP!$B$148:$B$267,MATCH($F108,SETUP!$C$148:$C$267,0)),"")&lt;&gt;$D108),"Sub-family not in family. ","")&amp;IF(AND($H108&lt;&gt;"",$I108&lt;&gt;"",IFERROR(INDEX(SETUP!$B$21:$B$116,MATCH($I108,SETUP!$C$21:$C$116,0)),"")&lt;&gt;$H108),"Level not in stream.",""))</f>
        <v/>
      </c>
    </row>
    <row r="109">
      <c r="B109" s="9">
        <f>IF($C109="","",$D109&amp;"-"&amp;$F109&amp;"-"&amp;$I109&amp;"-"&amp;TEXT(COUNTIFS($D$10:$D109,$D109,$F$10:$F109,$F109,$I$10:$I109,$I109),"00"))</f>
        <v/>
      </c>
      <c r="C109" s="7" t="n"/>
      <c r="D109" s="7" t="n"/>
      <c r="E109" s="9">
        <f>IFERROR(IF($D109="","",INDEX(SETUP!$C$120:$C$144,MATCH($D109,SETUP!$B$120:$B$144,0))),"")</f>
        <v/>
      </c>
      <c r="F109" s="7" t="n"/>
      <c r="G109" s="9">
        <f>IFERROR(IF($F109="","",INDEX(SETUP!$D$148:$D$267,MATCH($F109,SETUP!$C$148:$C$267,0))),"")</f>
        <v/>
      </c>
      <c r="H109" s="7" t="n"/>
      <c r="I109" s="7" t="n"/>
      <c r="J109" s="9">
        <f>IFERROR(IF($I109="","",INDEX(SETUP!$D$21:$D$116,MATCH($I109,SETUP!$C$21:$C$116,0))),"")</f>
        <v/>
      </c>
      <c r="K109" s="37">
        <f>IFERROR(IF($I109="","",INDEX(SETUP!$E$21:$E$116,MATCH($I109,SETUP!$C$21:$C$116,0))),"")</f>
        <v/>
      </c>
      <c r="L109" s="7" t="n"/>
      <c r="M109" s="7" t="n"/>
      <c r="N109" s="7" t="n"/>
      <c r="O109" s="38">
        <f>IF($C109="","",IF(AND($D109&lt;&gt;"",$F109&lt;&gt;"",IFERROR(INDEX(SETUP!$B$148:$B$267,MATCH($F109,SETUP!$C$148:$C$267,0)),"")&lt;&gt;$D109),"Sub-family not in family. ","")&amp;IF(AND($H109&lt;&gt;"",$I109&lt;&gt;"",IFERROR(INDEX(SETUP!$B$21:$B$116,MATCH($I109,SETUP!$C$21:$C$116,0)),"")&lt;&gt;$H109),"Level not in stream.",""))</f>
        <v/>
      </c>
    </row>
    <row r="110">
      <c r="B110" s="9">
        <f>IF($C110="","",$D110&amp;"-"&amp;$F110&amp;"-"&amp;$I110&amp;"-"&amp;TEXT(COUNTIFS($D$10:$D110,$D110,$F$10:$F110,$F110,$I$10:$I110,$I110),"00"))</f>
        <v/>
      </c>
      <c r="C110" s="7" t="n"/>
      <c r="D110" s="7" t="n"/>
      <c r="E110" s="9">
        <f>IFERROR(IF($D110="","",INDEX(SETUP!$C$120:$C$144,MATCH($D110,SETUP!$B$120:$B$144,0))),"")</f>
        <v/>
      </c>
      <c r="F110" s="7" t="n"/>
      <c r="G110" s="9">
        <f>IFERROR(IF($F110="","",INDEX(SETUP!$D$148:$D$267,MATCH($F110,SETUP!$C$148:$C$267,0))),"")</f>
        <v/>
      </c>
      <c r="H110" s="7" t="n"/>
      <c r="I110" s="7" t="n"/>
      <c r="J110" s="9">
        <f>IFERROR(IF($I110="","",INDEX(SETUP!$D$21:$D$116,MATCH($I110,SETUP!$C$21:$C$116,0))),"")</f>
        <v/>
      </c>
      <c r="K110" s="37">
        <f>IFERROR(IF($I110="","",INDEX(SETUP!$E$21:$E$116,MATCH($I110,SETUP!$C$21:$C$116,0))),"")</f>
        <v/>
      </c>
      <c r="L110" s="7" t="n"/>
      <c r="M110" s="7" t="n"/>
      <c r="N110" s="7" t="n"/>
      <c r="O110" s="38">
        <f>IF($C110="","",IF(AND($D110&lt;&gt;"",$F110&lt;&gt;"",IFERROR(INDEX(SETUP!$B$148:$B$267,MATCH($F110,SETUP!$C$148:$C$267,0)),"")&lt;&gt;$D110),"Sub-family not in family. ","")&amp;IF(AND($H110&lt;&gt;"",$I110&lt;&gt;"",IFERROR(INDEX(SETUP!$B$21:$B$116,MATCH($I110,SETUP!$C$21:$C$116,0)),"")&lt;&gt;$H110),"Level not in stream.",""))</f>
        <v/>
      </c>
    </row>
    <row r="111">
      <c r="B111" s="9">
        <f>IF($C111="","",$D111&amp;"-"&amp;$F111&amp;"-"&amp;$I111&amp;"-"&amp;TEXT(COUNTIFS($D$10:$D111,$D111,$F$10:$F111,$F111,$I$10:$I111,$I111),"00"))</f>
        <v/>
      </c>
      <c r="C111" s="7" t="n"/>
      <c r="D111" s="7" t="n"/>
      <c r="E111" s="9">
        <f>IFERROR(IF($D111="","",INDEX(SETUP!$C$120:$C$144,MATCH($D111,SETUP!$B$120:$B$144,0))),"")</f>
        <v/>
      </c>
      <c r="F111" s="7" t="n"/>
      <c r="G111" s="9">
        <f>IFERROR(IF($F111="","",INDEX(SETUP!$D$148:$D$267,MATCH($F111,SETUP!$C$148:$C$267,0))),"")</f>
        <v/>
      </c>
      <c r="H111" s="7" t="n"/>
      <c r="I111" s="7" t="n"/>
      <c r="J111" s="9">
        <f>IFERROR(IF($I111="","",INDEX(SETUP!$D$21:$D$116,MATCH($I111,SETUP!$C$21:$C$116,0))),"")</f>
        <v/>
      </c>
      <c r="K111" s="37">
        <f>IFERROR(IF($I111="","",INDEX(SETUP!$E$21:$E$116,MATCH($I111,SETUP!$C$21:$C$116,0))),"")</f>
        <v/>
      </c>
      <c r="L111" s="7" t="n"/>
      <c r="M111" s="7" t="n"/>
      <c r="N111" s="7" t="n"/>
      <c r="O111" s="38">
        <f>IF($C111="","",IF(AND($D111&lt;&gt;"",$F111&lt;&gt;"",IFERROR(INDEX(SETUP!$B$148:$B$267,MATCH($F111,SETUP!$C$148:$C$267,0)),"")&lt;&gt;$D111),"Sub-family not in family. ","")&amp;IF(AND($H111&lt;&gt;"",$I111&lt;&gt;"",IFERROR(INDEX(SETUP!$B$21:$B$116,MATCH($I111,SETUP!$C$21:$C$116,0)),"")&lt;&gt;$H111),"Level not in stream.",""))</f>
        <v/>
      </c>
    </row>
    <row r="112">
      <c r="B112" s="9">
        <f>IF($C112="","",$D112&amp;"-"&amp;$F112&amp;"-"&amp;$I112&amp;"-"&amp;TEXT(COUNTIFS($D$10:$D112,$D112,$F$10:$F112,$F112,$I$10:$I112,$I112),"00"))</f>
        <v/>
      </c>
      <c r="C112" s="7" t="n"/>
      <c r="D112" s="7" t="n"/>
      <c r="E112" s="9">
        <f>IFERROR(IF($D112="","",INDEX(SETUP!$C$120:$C$144,MATCH($D112,SETUP!$B$120:$B$144,0))),"")</f>
        <v/>
      </c>
      <c r="F112" s="7" t="n"/>
      <c r="G112" s="9">
        <f>IFERROR(IF($F112="","",INDEX(SETUP!$D$148:$D$267,MATCH($F112,SETUP!$C$148:$C$267,0))),"")</f>
        <v/>
      </c>
      <c r="H112" s="7" t="n"/>
      <c r="I112" s="7" t="n"/>
      <c r="J112" s="9">
        <f>IFERROR(IF($I112="","",INDEX(SETUP!$D$21:$D$116,MATCH($I112,SETUP!$C$21:$C$116,0))),"")</f>
        <v/>
      </c>
      <c r="K112" s="37">
        <f>IFERROR(IF($I112="","",INDEX(SETUP!$E$21:$E$116,MATCH($I112,SETUP!$C$21:$C$116,0))),"")</f>
        <v/>
      </c>
      <c r="L112" s="7" t="n"/>
      <c r="M112" s="7" t="n"/>
      <c r="N112" s="7" t="n"/>
      <c r="O112" s="38">
        <f>IF($C112="","",IF(AND($D112&lt;&gt;"",$F112&lt;&gt;"",IFERROR(INDEX(SETUP!$B$148:$B$267,MATCH($F112,SETUP!$C$148:$C$267,0)),"")&lt;&gt;$D112),"Sub-family not in family. ","")&amp;IF(AND($H112&lt;&gt;"",$I112&lt;&gt;"",IFERROR(INDEX(SETUP!$B$21:$B$116,MATCH($I112,SETUP!$C$21:$C$116,0)),"")&lt;&gt;$H112),"Level not in stream.",""))</f>
        <v/>
      </c>
    </row>
    <row r="113">
      <c r="B113" s="9">
        <f>IF($C113="","",$D113&amp;"-"&amp;$F113&amp;"-"&amp;$I113&amp;"-"&amp;TEXT(COUNTIFS($D$10:$D113,$D113,$F$10:$F113,$F113,$I$10:$I113,$I113),"00"))</f>
        <v/>
      </c>
      <c r="C113" s="7" t="n"/>
      <c r="D113" s="7" t="n"/>
      <c r="E113" s="9">
        <f>IFERROR(IF($D113="","",INDEX(SETUP!$C$120:$C$144,MATCH($D113,SETUP!$B$120:$B$144,0))),"")</f>
        <v/>
      </c>
      <c r="F113" s="7" t="n"/>
      <c r="G113" s="9">
        <f>IFERROR(IF($F113="","",INDEX(SETUP!$D$148:$D$267,MATCH($F113,SETUP!$C$148:$C$267,0))),"")</f>
        <v/>
      </c>
      <c r="H113" s="7" t="n"/>
      <c r="I113" s="7" t="n"/>
      <c r="J113" s="9">
        <f>IFERROR(IF($I113="","",INDEX(SETUP!$D$21:$D$116,MATCH($I113,SETUP!$C$21:$C$116,0))),"")</f>
        <v/>
      </c>
      <c r="K113" s="37">
        <f>IFERROR(IF($I113="","",INDEX(SETUP!$E$21:$E$116,MATCH($I113,SETUP!$C$21:$C$116,0))),"")</f>
        <v/>
      </c>
      <c r="L113" s="7" t="n"/>
      <c r="M113" s="7" t="n"/>
      <c r="N113" s="7" t="n"/>
      <c r="O113" s="38">
        <f>IF($C113="","",IF(AND($D113&lt;&gt;"",$F113&lt;&gt;"",IFERROR(INDEX(SETUP!$B$148:$B$267,MATCH($F113,SETUP!$C$148:$C$267,0)),"")&lt;&gt;$D113),"Sub-family not in family. ","")&amp;IF(AND($H113&lt;&gt;"",$I113&lt;&gt;"",IFERROR(INDEX(SETUP!$B$21:$B$116,MATCH($I113,SETUP!$C$21:$C$116,0)),"")&lt;&gt;$H113),"Level not in stream.",""))</f>
        <v/>
      </c>
    </row>
    <row r="114">
      <c r="B114" s="9">
        <f>IF($C114="","",$D114&amp;"-"&amp;$F114&amp;"-"&amp;$I114&amp;"-"&amp;TEXT(COUNTIFS($D$10:$D114,$D114,$F$10:$F114,$F114,$I$10:$I114,$I114),"00"))</f>
        <v/>
      </c>
      <c r="C114" s="7" t="n"/>
      <c r="D114" s="7" t="n"/>
      <c r="E114" s="9">
        <f>IFERROR(IF($D114="","",INDEX(SETUP!$C$120:$C$144,MATCH($D114,SETUP!$B$120:$B$144,0))),"")</f>
        <v/>
      </c>
      <c r="F114" s="7" t="n"/>
      <c r="G114" s="9">
        <f>IFERROR(IF($F114="","",INDEX(SETUP!$D$148:$D$267,MATCH($F114,SETUP!$C$148:$C$267,0))),"")</f>
        <v/>
      </c>
      <c r="H114" s="7" t="n"/>
      <c r="I114" s="7" t="n"/>
      <c r="J114" s="9">
        <f>IFERROR(IF($I114="","",INDEX(SETUP!$D$21:$D$116,MATCH($I114,SETUP!$C$21:$C$116,0))),"")</f>
        <v/>
      </c>
      <c r="K114" s="37">
        <f>IFERROR(IF($I114="","",INDEX(SETUP!$E$21:$E$116,MATCH($I114,SETUP!$C$21:$C$116,0))),"")</f>
        <v/>
      </c>
      <c r="L114" s="7" t="n"/>
      <c r="M114" s="7" t="n"/>
      <c r="N114" s="7" t="n"/>
      <c r="O114" s="38">
        <f>IF($C114="","",IF(AND($D114&lt;&gt;"",$F114&lt;&gt;"",IFERROR(INDEX(SETUP!$B$148:$B$267,MATCH($F114,SETUP!$C$148:$C$267,0)),"")&lt;&gt;$D114),"Sub-family not in family. ","")&amp;IF(AND($H114&lt;&gt;"",$I114&lt;&gt;"",IFERROR(INDEX(SETUP!$B$21:$B$116,MATCH($I114,SETUP!$C$21:$C$116,0)),"")&lt;&gt;$H114),"Level not in stream.",""))</f>
        <v/>
      </c>
    </row>
    <row r="115">
      <c r="B115" s="9">
        <f>IF($C115="","",$D115&amp;"-"&amp;$F115&amp;"-"&amp;$I115&amp;"-"&amp;TEXT(COUNTIFS($D$10:$D115,$D115,$F$10:$F115,$F115,$I$10:$I115,$I115),"00"))</f>
        <v/>
      </c>
      <c r="C115" s="7" t="n"/>
      <c r="D115" s="7" t="n"/>
      <c r="E115" s="9">
        <f>IFERROR(IF($D115="","",INDEX(SETUP!$C$120:$C$144,MATCH($D115,SETUP!$B$120:$B$144,0))),"")</f>
        <v/>
      </c>
      <c r="F115" s="7" t="n"/>
      <c r="G115" s="9">
        <f>IFERROR(IF($F115="","",INDEX(SETUP!$D$148:$D$267,MATCH($F115,SETUP!$C$148:$C$267,0))),"")</f>
        <v/>
      </c>
      <c r="H115" s="7" t="n"/>
      <c r="I115" s="7" t="n"/>
      <c r="J115" s="9">
        <f>IFERROR(IF($I115="","",INDEX(SETUP!$D$21:$D$116,MATCH($I115,SETUP!$C$21:$C$116,0))),"")</f>
        <v/>
      </c>
      <c r="K115" s="37">
        <f>IFERROR(IF($I115="","",INDEX(SETUP!$E$21:$E$116,MATCH($I115,SETUP!$C$21:$C$116,0))),"")</f>
        <v/>
      </c>
      <c r="L115" s="7" t="n"/>
      <c r="M115" s="7" t="n"/>
      <c r="N115" s="7" t="n"/>
      <c r="O115" s="38">
        <f>IF($C115="","",IF(AND($D115&lt;&gt;"",$F115&lt;&gt;"",IFERROR(INDEX(SETUP!$B$148:$B$267,MATCH($F115,SETUP!$C$148:$C$267,0)),"")&lt;&gt;$D115),"Sub-family not in family. ","")&amp;IF(AND($H115&lt;&gt;"",$I115&lt;&gt;"",IFERROR(INDEX(SETUP!$B$21:$B$116,MATCH($I115,SETUP!$C$21:$C$116,0)),"")&lt;&gt;$H115),"Level not in stream.",""))</f>
        <v/>
      </c>
    </row>
    <row r="116">
      <c r="B116" s="9">
        <f>IF($C116="","",$D116&amp;"-"&amp;$F116&amp;"-"&amp;$I116&amp;"-"&amp;TEXT(COUNTIFS($D$10:$D116,$D116,$F$10:$F116,$F116,$I$10:$I116,$I116),"00"))</f>
        <v/>
      </c>
      <c r="C116" s="7" t="n"/>
      <c r="D116" s="7" t="n"/>
      <c r="E116" s="9">
        <f>IFERROR(IF($D116="","",INDEX(SETUP!$C$120:$C$144,MATCH($D116,SETUP!$B$120:$B$144,0))),"")</f>
        <v/>
      </c>
      <c r="F116" s="7" t="n"/>
      <c r="G116" s="9">
        <f>IFERROR(IF($F116="","",INDEX(SETUP!$D$148:$D$267,MATCH($F116,SETUP!$C$148:$C$267,0))),"")</f>
        <v/>
      </c>
      <c r="H116" s="7" t="n"/>
      <c r="I116" s="7" t="n"/>
      <c r="J116" s="9">
        <f>IFERROR(IF($I116="","",INDEX(SETUP!$D$21:$D$116,MATCH($I116,SETUP!$C$21:$C$116,0))),"")</f>
        <v/>
      </c>
      <c r="K116" s="37">
        <f>IFERROR(IF($I116="","",INDEX(SETUP!$E$21:$E$116,MATCH($I116,SETUP!$C$21:$C$116,0))),"")</f>
        <v/>
      </c>
      <c r="L116" s="7" t="n"/>
      <c r="M116" s="7" t="n"/>
      <c r="N116" s="7" t="n"/>
      <c r="O116" s="38">
        <f>IF($C116="","",IF(AND($D116&lt;&gt;"",$F116&lt;&gt;"",IFERROR(INDEX(SETUP!$B$148:$B$267,MATCH($F116,SETUP!$C$148:$C$267,0)),"")&lt;&gt;$D116),"Sub-family not in family. ","")&amp;IF(AND($H116&lt;&gt;"",$I116&lt;&gt;"",IFERROR(INDEX(SETUP!$B$21:$B$116,MATCH($I116,SETUP!$C$21:$C$116,0)),"")&lt;&gt;$H116),"Level not in stream.",""))</f>
        <v/>
      </c>
    </row>
    <row r="117">
      <c r="B117" s="9">
        <f>IF($C117="","",$D117&amp;"-"&amp;$F117&amp;"-"&amp;$I117&amp;"-"&amp;TEXT(COUNTIFS($D$10:$D117,$D117,$F$10:$F117,$F117,$I$10:$I117,$I117),"00"))</f>
        <v/>
      </c>
      <c r="C117" s="7" t="n"/>
      <c r="D117" s="7" t="n"/>
      <c r="E117" s="9">
        <f>IFERROR(IF($D117="","",INDEX(SETUP!$C$120:$C$144,MATCH($D117,SETUP!$B$120:$B$144,0))),"")</f>
        <v/>
      </c>
      <c r="F117" s="7" t="n"/>
      <c r="G117" s="9">
        <f>IFERROR(IF($F117="","",INDEX(SETUP!$D$148:$D$267,MATCH($F117,SETUP!$C$148:$C$267,0))),"")</f>
        <v/>
      </c>
      <c r="H117" s="7" t="n"/>
      <c r="I117" s="7" t="n"/>
      <c r="J117" s="9">
        <f>IFERROR(IF($I117="","",INDEX(SETUP!$D$21:$D$116,MATCH($I117,SETUP!$C$21:$C$116,0))),"")</f>
        <v/>
      </c>
      <c r="K117" s="37">
        <f>IFERROR(IF($I117="","",INDEX(SETUP!$E$21:$E$116,MATCH($I117,SETUP!$C$21:$C$116,0))),"")</f>
        <v/>
      </c>
      <c r="L117" s="7" t="n"/>
      <c r="M117" s="7" t="n"/>
      <c r="N117" s="7" t="n"/>
      <c r="O117" s="38">
        <f>IF($C117="","",IF(AND($D117&lt;&gt;"",$F117&lt;&gt;"",IFERROR(INDEX(SETUP!$B$148:$B$267,MATCH($F117,SETUP!$C$148:$C$267,0)),"")&lt;&gt;$D117),"Sub-family not in family. ","")&amp;IF(AND($H117&lt;&gt;"",$I117&lt;&gt;"",IFERROR(INDEX(SETUP!$B$21:$B$116,MATCH($I117,SETUP!$C$21:$C$116,0)),"")&lt;&gt;$H117),"Level not in stream.",""))</f>
        <v/>
      </c>
    </row>
    <row r="118">
      <c r="B118" s="9">
        <f>IF($C118="","",$D118&amp;"-"&amp;$F118&amp;"-"&amp;$I118&amp;"-"&amp;TEXT(COUNTIFS($D$10:$D118,$D118,$F$10:$F118,$F118,$I$10:$I118,$I118),"00"))</f>
        <v/>
      </c>
      <c r="C118" s="7" t="n"/>
      <c r="D118" s="7" t="n"/>
      <c r="E118" s="9">
        <f>IFERROR(IF($D118="","",INDEX(SETUP!$C$120:$C$144,MATCH($D118,SETUP!$B$120:$B$144,0))),"")</f>
        <v/>
      </c>
      <c r="F118" s="7" t="n"/>
      <c r="G118" s="9">
        <f>IFERROR(IF($F118="","",INDEX(SETUP!$D$148:$D$267,MATCH($F118,SETUP!$C$148:$C$267,0))),"")</f>
        <v/>
      </c>
      <c r="H118" s="7" t="n"/>
      <c r="I118" s="7" t="n"/>
      <c r="J118" s="9">
        <f>IFERROR(IF($I118="","",INDEX(SETUP!$D$21:$D$116,MATCH($I118,SETUP!$C$21:$C$116,0))),"")</f>
        <v/>
      </c>
      <c r="K118" s="37">
        <f>IFERROR(IF($I118="","",INDEX(SETUP!$E$21:$E$116,MATCH($I118,SETUP!$C$21:$C$116,0))),"")</f>
        <v/>
      </c>
      <c r="L118" s="7" t="n"/>
      <c r="M118" s="7" t="n"/>
      <c r="N118" s="7" t="n"/>
      <c r="O118" s="38">
        <f>IF($C118="","",IF(AND($D118&lt;&gt;"",$F118&lt;&gt;"",IFERROR(INDEX(SETUP!$B$148:$B$267,MATCH($F118,SETUP!$C$148:$C$267,0)),"")&lt;&gt;$D118),"Sub-family not in family. ","")&amp;IF(AND($H118&lt;&gt;"",$I118&lt;&gt;"",IFERROR(INDEX(SETUP!$B$21:$B$116,MATCH($I118,SETUP!$C$21:$C$116,0)),"")&lt;&gt;$H118),"Level not in stream.",""))</f>
        <v/>
      </c>
    </row>
    <row r="119">
      <c r="B119" s="9">
        <f>IF($C119="","",$D119&amp;"-"&amp;$F119&amp;"-"&amp;$I119&amp;"-"&amp;TEXT(COUNTIFS($D$10:$D119,$D119,$F$10:$F119,$F119,$I$10:$I119,$I119),"00"))</f>
        <v/>
      </c>
      <c r="C119" s="7" t="n"/>
      <c r="D119" s="7" t="n"/>
      <c r="E119" s="9">
        <f>IFERROR(IF($D119="","",INDEX(SETUP!$C$120:$C$144,MATCH($D119,SETUP!$B$120:$B$144,0))),"")</f>
        <v/>
      </c>
      <c r="F119" s="7" t="n"/>
      <c r="G119" s="9">
        <f>IFERROR(IF($F119="","",INDEX(SETUP!$D$148:$D$267,MATCH($F119,SETUP!$C$148:$C$267,0))),"")</f>
        <v/>
      </c>
      <c r="H119" s="7" t="n"/>
      <c r="I119" s="7" t="n"/>
      <c r="J119" s="9">
        <f>IFERROR(IF($I119="","",INDEX(SETUP!$D$21:$D$116,MATCH($I119,SETUP!$C$21:$C$116,0))),"")</f>
        <v/>
      </c>
      <c r="K119" s="37">
        <f>IFERROR(IF($I119="","",INDEX(SETUP!$E$21:$E$116,MATCH($I119,SETUP!$C$21:$C$116,0))),"")</f>
        <v/>
      </c>
      <c r="L119" s="7" t="n"/>
      <c r="M119" s="7" t="n"/>
      <c r="N119" s="7" t="n"/>
      <c r="O119" s="38">
        <f>IF($C119="","",IF(AND($D119&lt;&gt;"",$F119&lt;&gt;"",IFERROR(INDEX(SETUP!$B$148:$B$267,MATCH($F119,SETUP!$C$148:$C$267,0)),"")&lt;&gt;$D119),"Sub-family not in family. ","")&amp;IF(AND($H119&lt;&gt;"",$I119&lt;&gt;"",IFERROR(INDEX(SETUP!$B$21:$B$116,MATCH($I119,SETUP!$C$21:$C$116,0)),"")&lt;&gt;$H119),"Level not in stream.",""))</f>
        <v/>
      </c>
    </row>
    <row r="120">
      <c r="B120" s="9">
        <f>IF($C120="","",$D120&amp;"-"&amp;$F120&amp;"-"&amp;$I120&amp;"-"&amp;TEXT(COUNTIFS($D$10:$D120,$D120,$F$10:$F120,$F120,$I$10:$I120,$I120),"00"))</f>
        <v/>
      </c>
      <c r="C120" s="7" t="n"/>
      <c r="D120" s="7" t="n"/>
      <c r="E120" s="9">
        <f>IFERROR(IF($D120="","",INDEX(SETUP!$C$120:$C$144,MATCH($D120,SETUP!$B$120:$B$144,0))),"")</f>
        <v/>
      </c>
      <c r="F120" s="7" t="n"/>
      <c r="G120" s="9">
        <f>IFERROR(IF($F120="","",INDEX(SETUP!$D$148:$D$267,MATCH($F120,SETUP!$C$148:$C$267,0))),"")</f>
        <v/>
      </c>
      <c r="H120" s="7" t="n"/>
      <c r="I120" s="7" t="n"/>
      <c r="J120" s="9">
        <f>IFERROR(IF($I120="","",INDEX(SETUP!$D$21:$D$116,MATCH($I120,SETUP!$C$21:$C$116,0))),"")</f>
        <v/>
      </c>
      <c r="K120" s="37">
        <f>IFERROR(IF($I120="","",INDEX(SETUP!$E$21:$E$116,MATCH($I120,SETUP!$C$21:$C$116,0))),"")</f>
        <v/>
      </c>
      <c r="L120" s="7" t="n"/>
      <c r="M120" s="7" t="n"/>
      <c r="N120" s="7" t="n"/>
      <c r="O120" s="38">
        <f>IF($C120="","",IF(AND($D120&lt;&gt;"",$F120&lt;&gt;"",IFERROR(INDEX(SETUP!$B$148:$B$267,MATCH($F120,SETUP!$C$148:$C$267,0)),"")&lt;&gt;$D120),"Sub-family not in family. ","")&amp;IF(AND($H120&lt;&gt;"",$I120&lt;&gt;"",IFERROR(INDEX(SETUP!$B$21:$B$116,MATCH($I120,SETUP!$C$21:$C$116,0)),"")&lt;&gt;$H120),"Level not in stream.",""))</f>
        <v/>
      </c>
    </row>
    <row r="121">
      <c r="B121" s="9">
        <f>IF($C121="","",$D121&amp;"-"&amp;$F121&amp;"-"&amp;$I121&amp;"-"&amp;TEXT(COUNTIFS($D$10:$D121,$D121,$F$10:$F121,$F121,$I$10:$I121,$I121),"00"))</f>
        <v/>
      </c>
      <c r="C121" s="7" t="n"/>
      <c r="D121" s="7" t="n"/>
      <c r="E121" s="9">
        <f>IFERROR(IF($D121="","",INDEX(SETUP!$C$120:$C$144,MATCH($D121,SETUP!$B$120:$B$144,0))),"")</f>
        <v/>
      </c>
      <c r="F121" s="7" t="n"/>
      <c r="G121" s="9">
        <f>IFERROR(IF($F121="","",INDEX(SETUP!$D$148:$D$267,MATCH($F121,SETUP!$C$148:$C$267,0))),"")</f>
        <v/>
      </c>
      <c r="H121" s="7" t="n"/>
      <c r="I121" s="7" t="n"/>
      <c r="J121" s="9">
        <f>IFERROR(IF($I121="","",INDEX(SETUP!$D$21:$D$116,MATCH($I121,SETUP!$C$21:$C$116,0))),"")</f>
        <v/>
      </c>
      <c r="K121" s="37">
        <f>IFERROR(IF($I121="","",INDEX(SETUP!$E$21:$E$116,MATCH($I121,SETUP!$C$21:$C$116,0))),"")</f>
        <v/>
      </c>
      <c r="L121" s="7" t="n"/>
      <c r="M121" s="7" t="n"/>
      <c r="N121" s="7" t="n"/>
      <c r="O121" s="38">
        <f>IF($C121="","",IF(AND($D121&lt;&gt;"",$F121&lt;&gt;"",IFERROR(INDEX(SETUP!$B$148:$B$267,MATCH($F121,SETUP!$C$148:$C$267,0)),"")&lt;&gt;$D121),"Sub-family not in family. ","")&amp;IF(AND($H121&lt;&gt;"",$I121&lt;&gt;"",IFERROR(INDEX(SETUP!$B$21:$B$116,MATCH($I121,SETUP!$C$21:$C$116,0)),"")&lt;&gt;$H121),"Level not in stream.",""))</f>
        <v/>
      </c>
    </row>
    <row r="122">
      <c r="B122" s="9">
        <f>IF($C122="","",$D122&amp;"-"&amp;$F122&amp;"-"&amp;$I122&amp;"-"&amp;TEXT(COUNTIFS($D$10:$D122,$D122,$F$10:$F122,$F122,$I$10:$I122,$I122),"00"))</f>
        <v/>
      </c>
      <c r="C122" s="7" t="n"/>
      <c r="D122" s="7" t="n"/>
      <c r="E122" s="9">
        <f>IFERROR(IF($D122="","",INDEX(SETUP!$C$120:$C$144,MATCH($D122,SETUP!$B$120:$B$144,0))),"")</f>
        <v/>
      </c>
      <c r="F122" s="7" t="n"/>
      <c r="G122" s="9">
        <f>IFERROR(IF($F122="","",INDEX(SETUP!$D$148:$D$267,MATCH($F122,SETUP!$C$148:$C$267,0))),"")</f>
        <v/>
      </c>
      <c r="H122" s="7" t="n"/>
      <c r="I122" s="7" t="n"/>
      <c r="J122" s="9">
        <f>IFERROR(IF($I122="","",INDEX(SETUP!$D$21:$D$116,MATCH($I122,SETUP!$C$21:$C$116,0))),"")</f>
        <v/>
      </c>
      <c r="K122" s="37">
        <f>IFERROR(IF($I122="","",INDEX(SETUP!$E$21:$E$116,MATCH($I122,SETUP!$C$21:$C$116,0))),"")</f>
        <v/>
      </c>
      <c r="L122" s="7" t="n"/>
      <c r="M122" s="7" t="n"/>
      <c r="N122" s="7" t="n"/>
      <c r="O122" s="38">
        <f>IF($C122="","",IF(AND($D122&lt;&gt;"",$F122&lt;&gt;"",IFERROR(INDEX(SETUP!$B$148:$B$267,MATCH($F122,SETUP!$C$148:$C$267,0)),"")&lt;&gt;$D122),"Sub-family not in family. ","")&amp;IF(AND($H122&lt;&gt;"",$I122&lt;&gt;"",IFERROR(INDEX(SETUP!$B$21:$B$116,MATCH($I122,SETUP!$C$21:$C$116,0)),"")&lt;&gt;$H122),"Level not in stream.",""))</f>
        <v/>
      </c>
    </row>
    <row r="123">
      <c r="B123" s="9">
        <f>IF($C123="","",$D123&amp;"-"&amp;$F123&amp;"-"&amp;$I123&amp;"-"&amp;TEXT(COUNTIFS($D$10:$D123,$D123,$F$10:$F123,$F123,$I$10:$I123,$I123),"00"))</f>
        <v/>
      </c>
      <c r="C123" s="7" t="n"/>
      <c r="D123" s="7" t="n"/>
      <c r="E123" s="9">
        <f>IFERROR(IF($D123="","",INDEX(SETUP!$C$120:$C$144,MATCH($D123,SETUP!$B$120:$B$144,0))),"")</f>
        <v/>
      </c>
      <c r="F123" s="7" t="n"/>
      <c r="G123" s="9">
        <f>IFERROR(IF($F123="","",INDEX(SETUP!$D$148:$D$267,MATCH($F123,SETUP!$C$148:$C$267,0))),"")</f>
        <v/>
      </c>
      <c r="H123" s="7" t="n"/>
      <c r="I123" s="7" t="n"/>
      <c r="J123" s="9">
        <f>IFERROR(IF($I123="","",INDEX(SETUP!$D$21:$D$116,MATCH($I123,SETUP!$C$21:$C$116,0))),"")</f>
        <v/>
      </c>
      <c r="K123" s="37">
        <f>IFERROR(IF($I123="","",INDEX(SETUP!$E$21:$E$116,MATCH($I123,SETUP!$C$21:$C$116,0))),"")</f>
        <v/>
      </c>
      <c r="L123" s="7" t="n"/>
      <c r="M123" s="7" t="n"/>
      <c r="N123" s="7" t="n"/>
      <c r="O123" s="38">
        <f>IF($C123="","",IF(AND($D123&lt;&gt;"",$F123&lt;&gt;"",IFERROR(INDEX(SETUP!$B$148:$B$267,MATCH($F123,SETUP!$C$148:$C$267,0)),"")&lt;&gt;$D123),"Sub-family not in family. ","")&amp;IF(AND($H123&lt;&gt;"",$I123&lt;&gt;"",IFERROR(INDEX(SETUP!$B$21:$B$116,MATCH($I123,SETUP!$C$21:$C$116,0)),"")&lt;&gt;$H123),"Level not in stream.",""))</f>
        <v/>
      </c>
    </row>
    <row r="124">
      <c r="B124" s="9">
        <f>IF($C124="","",$D124&amp;"-"&amp;$F124&amp;"-"&amp;$I124&amp;"-"&amp;TEXT(COUNTIFS($D$10:$D124,$D124,$F$10:$F124,$F124,$I$10:$I124,$I124),"00"))</f>
        <v/>
      </c>
      <c r="C124" s="7" t="n"/>
      <c r="D124" s="7" t="n"/>
      <c r="E124" s="9">
        <f>IFERROR(IF($D124="","",INDEX(SETUP!$C$120:$C$144,MATCH($D124,SETUP!$B$120:$B$144,0))),"")</f>
        <v/>
      </c>
      <c r="F124" s="7" t="n"/>
      <c r="G124" s="9">
        <f>IFERROR(IF($F124="","",INDEX(SETUP!$D$148:$D$267,MATCH($F124,SETUP!$C$148:$C$267,0))),"")</f>
        <v/>
      </c>
      <c r="H124" s="7" t="n"/>
      <c r="I124" s="7" t="n"/>
      <c r="J124" s="9">
        <f>IFERROR(IF($I124="","",INDEX(SETUP!$D$21:$D$116,MATCH($I124,SETUP!$C$21:$C$116,0))),"")</f>
        <v/>
      </c>
      <c r="K124" s="37">
        <f>IFERROR(IF($I124="","",INDEX(SETUP!$E$21:$E$116,MATCH($I124,SETUP!$C$21:$C$116,0))),"")</f>
        <v/>
      </c>
      <c r="L124" s="7" t="n"/>
      <c r="M124" s="7" t="n"/>
      <c r="N124" s="7" t="n"/>
      <c r="O124" s="38">
        <f>IF($C124="","",IF(AND($D124&lt;&gt;"",$F124&lt;&gt;"",IFERROR(INDEX(SETUP!$B$148:$B$267,MATCH($F124,SETUP!$C$148:$C$267,0)),"")&lt;&gt;$D124),"Sub-family not in family. ","")&amp;IF(AND($H124&lt;&gt;"",$I124&lt;&gt;"",IFERROR(INDEX(SETUP!$B$21:$B$116,MATCH($I124,SETUP!$C$21:$C$116,0)),"")&lt;&gt;$H124),"Level not in stream.",""))</f>
        <v/>
      </c>
    </row>
    <row r="125">
      <c r="B125" s="9">
        <f>IF($C125="","",$D125&amp;"-"&amp;$F125&amp;"-"&amp;$I125&amp;"-"&amp;TEXT(COUNTIFS($D$10:$D125,$D125,$F$10:$F125,$F125,$I$10:$I125,$I125),"00"))</f>
        <v/>
      </c>
      <c r="C125" s="7" t="n"/>
      <c r="D125" s="7" t="n"/>
      <c r="E125" s="9">
        <f>IFERROR(IF($D125="","",INDEX(SETUP!$C$120:$C$144,MATCH($D125,SETUP!$B$120:$B$144,0))),"")</f>
        <v/>
      </c>
      <c r="F125" s="7" t="n"/>
      <c r="G125" s="9">
        <f>IFERROR(IF($F125="","",INDEX(SETUP!$D$148:$D$267,MATCH($F125,SETUP!$C$148:$C$267,0))),"")</f>
        <v/>
      </c>
      <c r="H125" s="7" t="n"/>
      <c r="I125" s="7" t="n"/>
      <c r="J125" s="9">
        <f>IFERROR(IF($I125="","",INDEX(SETUP!$D$21:$D$116,MATCH($I125,SETUP!$C$21:$C$116,0))),"")</f>
        <v/>
      </c>
      <c r="K125" s="37">
        <f>IFERROR(IF($I125="","",INDEX(SETUP!$E$21:$E$116,MATCH($I125,SETUP!$C$21:$C$116,0))),"")</f>
        <v/>
      </c>
      <c r="L125" s="7" t="n"/>
      <c r="M125" s="7" t="n"/>
      <c r="N125" s="7" t="n"/>
      <c r="O125" s="38">
        <f>IF($C125="","",IF(AND($D125&lt;&gt;"",$F125&lt;&gt;"",IFERROR(INDEX(SETUP!$B$148:$B$267,MATCH($F125,SETUP!$C$148:$C$267,0)),"")&lt;&gt;$D125),"Sub-family not in family. ","")&amp;IF(AND($H125&lt;&gt;"",$I125&lt;&gt;"",IFERROR(INDEX(SETUP!$B$21:$B$116,MATCH($I125,SETUP!$C$21:$C$116,0)),"")&lt;&gt;$H125),"Level not in stream.",""))</f>
        <v/>
      </c>
    </row>
    <row r="126">
      <c r="B126" s="9">
        <f>IF($C126="","",$D126&amp;"-"&amp;$F126&amp;"-"&amp;$I126&amp;"-"&amp;TEXT(COUNTIFS($D$10:$D126,$D126,$F$10:$F126,$F126,$I$10:$I126,$I126),"00"))</f>
        <v/>
      </c>
      <c r="C126" s="7" t="n"/>
      <c r="D126" s="7" t="n"/>
      <c r="E126" s="9">
        <f>IFERROR(IF($D126="","",INDEX(SETUP!$C$120:$C$144,MATCH($D126,SETUP!$B$120:$B$144,0))),"")</f>
        <v/>
      </c>
      <c r="F126" s="7" t="n"/>
      <c r="G126" s="9">
        <f>IFERROR(IF($F126="","",INDEX(SETUP!$D$148:$D$267,MATCH($F126,SETUP!$C$148:$C$267,0))),"")</f>
        <v/>
      </c>
      <c r="H126" s="7" t="n"/>
      <c r="I126" s="7" t="n"/>
      <c r="J126" s="9">
        <f>IFERROR(IF($I126="","",INDEX(SETUP!$D$21:$D$116,MATCH($I126,SETUP!$C$21:$C$116,0))),"")</f>
        <v/>
      </c>
      <c r="K126" s="37">
        <f>IFERROR(IF($I126="","",INDEX(SETUP!$E$21:$E$116,MATCH($I126,SETUP!$C$21:$C$116,0))),"")</f>
        <v/>
      </c>
      <c r="L126" s="7" t="n"/>
      <c r="M126" s="7" t="n"/>
      <c r="N126" s="7" t="n"/>
      <c r="O126" s="38">
        <f>IF($C126="","",IF(AND($D126&lt;&gt;"",$F126&lt;&gt;"",IFERROR(INDEX(SETUP!$B$148:$B$267,MATCH($F126,SETUP!$C$148:$C$267,0)),"")&lt;&gt;$D126),"Sub-family not in family. ","")&amp;IF(AND($H126&lt;&gt;"",$I126&lt;&gt;"",IFERROR(INDEX(SETUP!$B$21:$B$116,MATCH($I126,SETUP!$C$21:$C$116,0)),"")&lt;&gt;$H126),"Level not in stream.",""))</f>
        <v/>
      </c>
    </row>
    <row r="127">
      <c r="B127" s="9">
        <f>IF($C127="","",$D127&amp;"-"&amp;$F127&amp;"-"&amp;$I127&amp;"-"&amp;TEXT(COUNTIFS($D$10:$D127,$D127,$F$10:$F127,$F127,$I$10:$I127,$I127),"00"))</f>
        <v/>
      </c>
      <c r="C127" s="7" t="n"/>
      <c r="D127" s="7" t="n"/>
      <c r="E127" s="9">
        <f>IFERROR(IF($D127="","",INDEX(SETUP!$C$120:$C$144,MATCH($D127,SETUP!$B$120:$B$144,0))),"")</f>
        <v/>
      </c>
      <c r="F127" s="7" t="n"/>
      <c r="G127" s="9">
        <f>IFERROR(IF($F127="","",INDEX(SETUP!$D$148:$D$267,MATCH($F127,SETUP!$C$148:$C$267,0))),"")</f>
        <v/>
      </c>
      <c r="H127" s="7" t="n"/>
      <c r="I127" s="7" t="n"/>
      <c r="J127" s="9">
        <f>IFERROR(IF($I127="","",INDEX(SETUP!$D$21:$D$116,MATCH($I127,SETUP!$C$21:$C$116,0))),"")</f>
        <v/>
      </c>
      <c r="K127" s="37">
        <f>IFERROR(IF($I127="","",INDEX(SETUP!$E$21:$E$116,MATCH($I127,SETUP!$C$21:$C$116,0))),"")</f>
        <v/>
      </c>
      <c r="L127" s="7" t="n"/>
      <c r="M127" s="7" t="n"/>
      <c r="N127" s="7" t="n"/>
      <c r="O127" s="38">
        <f>IF($C127="","",IF(AND($D127&lt;&gt;"",$F127&lt;&gt;"",IFERROR(INDEX(SETUP!$B$148:$B$267,MATCH($F127,SETUP!$C$148:$C$267,0)),"")&lt;&gt;$D127),"Sub-family not in family. ","")&amp;IF(AND($H127&lt;&gt;"",$I127&lt;&gt;"",IFERROR(INDEX(SETUP!$B$21:$B$116,MATCH($I127,SETUP!$C$21:$C$116,0)),"")&lt;&gt;$H127),"Level not in stream.",""))</f>
        <v/>
      </c>
    </row>
    <row r="128">
      <c r="B128" s="9">
        <f>IF($C128="","",$D128&amp;"-"&amp;$F128&amp;"-"&amp;$I128&amp;"-"&amp;TEXT(COUNTIFS($D$10:$D128,$D128,$F$10:$F128,$F128,$I$10:$I128,$I128),"00"))</f>
        <v/>
      </c>
      <c r="C128" s="7" t="n"/>
      <c r="D128" s="7" t="n"/>
      <c r="E128" s="9">
        <f>IFERROR(IF($D128="","",INDEX(SETUP!$C$120:$C$144,MATCH($D128,SETUP!$B$120:$B$144,0))),"")</f>
        <v/>
      </c>
      <c r="F128" s="7" t="n"/>
      <c r="G128" s="9">
        <f>IFERROR(IF($F128="","",INDEX(SETUP!$D$148:$D$267,MATCH($F128,SETUP!$C$148:$C$267,0))),"")</f>
        <v/>
      </c>
      <c r="H128" s="7" t="n"/>
      <c r="I128" s="7" t="n"/>
      <c r="J128" s="9">
        <f>IFERROR(IF($I128="","",INDEX(SETUP!$D$21:$D$116,MATCH($I128,SETUP!$C$21:$C$116,0))),"")</f>
        <v/>
      </c>
      <c r="K128" s="37">
        <f>IFERROR(IF($I128="","",INDEX(SETUP!$E$21:$E$116,MATCH($I128,SETUP!$C$21:$C$116,0))),"")</f>
        <v/>
      </c>
      <c r="L128" s="7" t="n"/>
      <c r="M128" s="7" t="n"/>
      <c r="N128" s="7" t="n"/>
      <c r="O128" s="38">
        <f>IF($C128="","",IF(AND($D128&lt;&gt;"",$F128&lt;&gt;"",IFERROR(INDEX(SETUP!$B$148:$B$267,MATCH($F128,SETUP!$C$148:$C$267,0)),"")&lt;&gt;$D128),"Sub-family not in family. ","")&amp;IF(AND($H128&lt;&gt;"",$I128&lt;&gt;"",IFERROR(INDEX(SETUP!$B$21:$B$116,MATCH($I128,SETUP!$C$21:$C$116,0)),"")&lt;&gt;$H128),"Level not in stream.",""))</f>
        <v/>
      </c>
    </row>
    <row r="129">
      <c r="B129" s="9">
        <f>IF($C129="","",$D129&amp;"-"&amp;$F129&amp;"-"&amp;$I129&amp;"-"&amp;TEXT(COUNTIFS($D$10:$D129,$D129,$F$10:$F129,$F129,$I$10:$I129,$I129),"00"))</f>
        <v/>
      </c>
      <c r="C129" s="7" t="n"/>
      <c r="D129" s="7" t="n"/>
      <c r="E129" s="9">
        <f>IFERROR(IF($D129="","",INDEX(SETUP!$C$120:$C$144,MATCH($D129,SETUP!$B$120:$B$144,0))),"")</f>
        <v/>
      </c>
      <c r="F129" s="7" t="n"/>
      <c r="G129" s="9">
        <f>IFERROR(IF($F129="","",INDEX(SETUP!$D$148:$D$267,MATCH($F129,SETUP!$C$148:$C$267,0))),"")</f>
        <v/>
      </c>
      <c r="H129" s="7" t="n"/>
      <c r="I129" s="7" t="n"/>
      <c r="J129" s="9">
        <f>IFERROR(IF($I129="","",INDEX(SETUP!$D$21:$D$116,MATCH($I129,SETUP!$C$21:$C$116,0))),"")</f>
        <v/>
      </c>
      <c r="K129" s="37">
        <f>IFERROR(IF($I129="","",INDEX(SETUP!$E$21:$E$116,MATCH($I129,SETUP!$C$21:$C$116,0))),"")</f>
        <v/>
      </c>
      <c r="L129" s="7" t="n"/>
      <c r="M129" s="7" t="n"/>
      <c r="N129" s="7" t="n"/>
      <c r="O129" s="38">
        <f>IF($C129="","",IF(AND($D129&lt;&gt;"",$F129&lt;&gt;"",IFERROR(INDEX(SETUP!$B$148:$B$267,MATCH($F129,SETUP!$C$148:$C$267,0)),"")&lt;&gt;$D129),"Sub-family not in family. ","")&amp;IF(AND($H129&lt;&gt;"",$I129&lt;&gt;"",IFERROR(INDEX(SETUP!$B$21:$B$116,MATCH($I129,SETUP!$C$21:$C$116,0)),"")&lt;&gt;$H129),"Level not in stream.",""))</f>
        <v/>
      </c>
    </row>
    <row r="130">
      <c r="B130" s="9">
        <f>IF($C130="","",$D130&amp;"-"&amp;$F130&amp;"-"&amp;$I130&amp;"-"&amp;TEXT(COUNTIFS($D$10:$D130,$D130,$F$10:$F130,$F130,$I$10:$I130,$I130),"00"))</f>
        <v/>
      </c>
      <c r="C130" s="7" t="n"/>
      <c r="D130" s="7" t="n"/>
      <c r="E130" s="9">
        <f>IFERROR(IF($D130="","",INDEX(SETUP!$C$120:$C$144,MATCH($D130,SETUP!$B$120:$B$144,0))),"")</f>
        <v/>
      </c>
      <c r="F130" s="7" t="n"/>
      <c r="G130" s="9">
        <f>IFERROR(IF($F130="","",INDEX(SETUP!$D$148:$D$267,MATCH($F130,SETUP!$C$148:$C$267,0))),"")</f>
        <v/>
      </c>
      <c r="H130" s="7" t="n"/>
      <c r="I130" s="7" t="n"/>
      <c r="J130" s="9">
        <f>IFERROR(IF($I130="","",INDEX(SETUP!$D$21:$D$116,MATCH($I130,SETUP!$C$21:$C$116,0))),"")</f>
        <v/>
      </c>
      <c r="K130" s="37">
        <f>IFERROR(IF($I130="","",INDEX(SETUP!$E$21:$E$116,MATCH($I130,SETUP!$C$21:$C$116,0))),"")</f>
        <v/>
      </c>
      <c r="L130" s="7" t="n"/>
      <c r="M130" s="7" t="n"/>
      <c r="N130" s="7" t="n"/>
      <c r="O130" s="38">
        <f>IF($C130="","",IF(AND($D130&lt;&gt;"",$F130&lt;&gt;"",IFERROR(INDEX(SETUP!$B$148:$B$267,MATCH($F130,SETUP!$C$148:$C$267,0)),"")&lt;&gt;$D130),"Sub-family not in family. ","")&amp;IF(AND($H130&lt;&gt;"",$I130&lt;&gt;"",IFERROR(INDEX(SETUP!$B$21:$B$116,MATCH($I130,SETUP!$C$21:$C$116,0)),"")&lt;&gt;$H130),"Level not in stream.",""))</f>
        <v/>
      </c>
    </row>
    <row r="131">
      <c r="B131" s="9">
        <f>IF($C131="","",$D131&amp;"-"&amp;$F131&amp;"-"&amp;$I131&amp;"-"&amp;TEXT(COUNTIFS($D$10:$D131,$D131,$F$10:$F131,$F131,$I$10:$I131,$I131),"00"))</f>
        <v/>
      </c>
      <c r="C131" s="7" t="n"/>
      <c r="D131" s="7" t="n"/>
      <c r="E131" s="9">
        <f>IFERROR(IF($D131="","",INDEX(SETUP!$C$120:$C$144,MATCH($D131,SETUP!$B$120:$B$144,0))),"")</f>
        <v/>
      </c>
      <c r="F131" s="7" t="n"/>
      <c r="G131" s="9">
        <f>IFERROR(IF($F131="","",INDEX(SETUP!$D$148:$D$267,MATCH($F131,SETUP!$C$148:$C$267,0))),"")</f>
        <v/>
      </c>
      <c r="H131" s="7" t="n"/>
      <c r="I131" s="7" t="n"/>
      <c r="J131" s="9">
        <f>IFERROR(IF($I131="","",INDEX(SETUP!$D$21:$D$116,MATCH($I131,SETUP!$C$21:$C$116,0))),"")</f>
        <v/>
      </c>
      <c r="K131" s="37">
        <f>IFERROR(IF($I131="","",INDEX(SETUP!$E$21:$E$116,MATCH($I131,SETUP!$C$21:$C$116,0))),"")</f>
        <v/>
      </c>
      <c r="L131" s="7" t="n"/>
      <c r="M131" s="7" t="n"/>
      <c r="N131" s="7" t="n"/>
      <c r="O131" s="38">
        <f>IF($C131="","",IF(AND($D131&lt;&gt;"",$F131&lt;&gt;"",IFERROR(INDEX(SETUP!$B$148:$B$267,MATCH($F131,SETUP!$C$148:$C$267,0)),"")&lt;&gt;$D131),"Sub-family not in family. ","")&amp;IF(AND($H131&lt;&gt;"",$I131&lt;&gt;"",IFERROR(INDEX(SETUP!$B$21:$B$116,MATCH($I131,SETUP!$C$21:$C$116,0)),"")&lt;&gt;$H131),"Level not in stream.",""))</f>
        <v/>
      </c>
    </row>
    <row r="132">
      <c r="B132" s="9">
        <f>IF($C132="","",$D132&amp;"-"&amp;$F132&amp;"-"&amp;$I132&amp;"-"&amp;TEXT(COUNTIFS($D$10:$D132,$D132,$F$10:$F132,$F132,$I$10:$I132,$I132),"00"))</f>
        <v/>
      </c>
      <c r="C132" s="7" t="n"/>
      <c r="D132" s="7" t="n"/>
      <c r="E132" s="9">
        <f>IFERROR(IF($D132="","",INDEX(SETUP!$C$120:$C$144,MATCH($D132,SETUP!$B$120:$B$144,0))),"")</f>
        <v/>
      </c>
      <c r="F132" s="7" t="n"/>
      <c r="G132" s="9">
        <f>IFERROR(IF($F132="","",INDEX(SETUP!$D$148:$D$267,MATCH($F132,SETUP!$C$148:$C$267,0))),"")</f>
        <v/>
      </c>
      <c r="H132" s="7" t="n"/>
      <c r="I132" s="7" t="n"/>
      <c r="J132" s="9">
        <f>IFERROR(IF($I132="","",INDEX(SETUP!$D$21:$D$116,MATCH($I132,SETUP!$C$21:$C$116,0))),"")</f>
        <v/>
      </c>
      <c r="K132" s="37">
        <f>IFERROR(IF($I132="","",INDEX(SETUP!$E$21:$E$116,MATCH($I132,SETUP!$C$21:$C$116,0))),"")</f>
        <v/>
      </c>
      <c r="L132" s="7" t="n"/>
      <c r="M132" s="7" t="n"/>
      <c r="N132" s="7" t="n"/>
      <c r="O132" s="38">
        <f>IF($C132="","",IF(AND($D132&lt;&gt;"",$F132&lt;&gt;"",IFERROR(INDEX(SETUP!$B$148:$B$267,MATCH($F132,SETUP!$C$148:$C$267,0)),"")&lt;&gt;$D132),"Sub-family not in family. ","")&amp;IF(AND($H132&lt;&gt;"",$I132&lt;&gt;"",IFERROR(INDEX(SETUP!$B$21:$B$116,MATCH($I132,SETUP!$C$21:$C$116,0)),"")&lt;&gt;$H132),"Level not in stream.",""))</f>
        <v/>
      </c>
    </row>
    <row r="133">
      <c r="B133" s="9">
        <f>IF($C133="","",$D133&amp;"-"&amp;$F133&amp;"-"&amp;$I133&amp;"-"&amp;TEXT(COUNTIFS($D$10:$D133,$D133,$F$10:$F133,$F133,$I$10:$I133,$I133),"00"))</f>
        <v/>
      </c>
      <c r="C133" s="7" t="n"/>
      <c r="D133" s="7" t="n"/>
      <c r="E133" s="9">
        <f>IFERROR(IF($D133="","",INDEX(SETUP!$C$120:$C$144,MATCH($D133,SETUP!$B$120:$B$144,0))),"")</f>
        <v/>
      </c>
      <c r="F133" s="7" t="n"/>
      <c r="G133" s="9">
        <f>IFERROR(IF($F133="","",INDEX(SETUP!$D$148:$D$267,MATCH($F133,SETUP!$C$148:$C$267,0))),"")</f>
        <v/>
      </c>
      <c r="H133" s="7" t="n"/>
      <c r="I133" s="7" t="n"/>
      <c r="J133" s="9">
        <f>IFERROR(IF($I133="","",INDEX(SETUP!$D$21:$D$116,MATCH($I133,SETUP!$C$21:$C$116,0))),"")</f>
        <v/>
      </c>
      <c r="K133" s="37">
        <f>IFERROR(IF($I133="","",INDEX(SETUP!$E$21:$E$116,MATCH($I133,SETUP!$C$21:$C$116,0))),"")</f>
        <v/>
      </c>
      <c r="L133" s="7" t="n"/>
      <c r="M133" s="7" t="n"/>
      <c r="N133" s="7" t="n"/>
      <c r="O133" s="38">
        <f>IF($C133="","",IF(AND($D133&lt;&gt;"",$F133&lt;&gt;"",IFERROR(INDEX(SETUP!$B$148:$B$267,MATCH($F133,SETUP!$C$148:$C$267,0)),"")&lt;&gt;$D133),"Sub-family not in family. ","")&amp;IF(AND($H133&lt;&gt;"",$I133&lt;&gt;"",IFERROR(INDEX(SETUP!$B$21:$B$116,MATCH($I133,SETUP!$C$21:$C$116,0)),"")&lt;&gt;$H133),"Level not in stream.",""))</f>
        <v/>
      </c>
    </row>
    <row r="134">
      <c r="B134" s="9">
        <f>IF($C134="","",$D134&amp;"-"&amp;$F134&amp;"-"&amp;$I134&amp;"-"&amp;TEXT(COUNTIFS($D$10:$D134,$D134,$F$10:$F134,$F134,$I$10:$I134,$I134),"00"))</f>
        <v/>
      </c>
      <c r="C134" s="7" t="n"/>
      <c r="D134" s="7" t="n"/>
      <c r="E134" s="9">
        <f>IFERROR(IF($D134="","",INDEX(SETUP!$C$120:$C$144,MATCH($D134,SETUP!$B$120:$B$144,0))),"")</f>
        <v/>
      </c>
      <c r="F134" s="7" t="n"/>
      <c r="G134" s="9">
        <f>IFERROR(IF($F134="","",INDEX(SETUP!$D$148:$D$267,MATCH($F134,SETUP!$C$148:$C$267,0))),"")</f>
        <v/>
      </c>
      <c r="H134" s="7" t="n"/>
      <c r="I134" s="7" t="n"/>
      <c r="J134" s="9">
        <f>IFERROR(IF($I134="","",INDEX(SETUP!$D$21:$D$116,MATCH($I134,SETUP!$C$21:$C$116,0))),"")</f>
        <v/>
      </c>
      <c r="K134" s="37">
        <f>IFERROR(IF($I134="","",INDEX(SETUP!$E$21:$E$116,MATCH($I134,SETUP!$C$21:$C$116,0))),"")</f>
        <v/>
      </c>
      <c r="L134" s="7" t="n"/>
      <c r="M134" s="7" t="n"/>
      <c r="N134" s="7" t="n"/>
      <c r="O134" s="38">
        <f>IF($C134="","",IF(AND($D134&lt;&gt;"",$F134&lt;&gt;"",IFERROR(INDEX(SETUP!$B$148:$B$267,MATCH($F134,SETUP!$C$148:$C$267,0)),"")&lt;&gt;$D134),"Sub-family not in family. ","")&amp;IF(AND($H134&lt;&gt;"",$I134&lt;&gt;"",IFERROR(INDEX(SETUP!$B$21:$B$116,MATCH($I134,SETUP!$C$21:$C$116,0)),"")&lt;&gt;$H134),"Level not in stream.",""))</f>
        <v/>
      </c>
    </row>
    <row r="135">
      <c r="B135" s="9">
        <f>IF($C135="","",$D135&amp;"-"&amp;$F135&amp;"-"&amp;$I135&amp;"-"&amp;TEXT(COUNTIFS($D$10:$D135,$D135,$F$10:$F135,$F135,$I$10:$I135,$I135),"00"))</f>
        <v/>
      </c>
      <c r="C135" s="7" t="n"/>
      <c r="D135" s="7" t="n"/>
      <c r="E135" s="9">
        <f>IFERROR(IF($D135="","",INDEX(SETUP!$C$120:$C$144,MATCH($D135,SETUP!$B$120:$B$144,0))),"")</f>
        <v/>
      </c>
      <c r="F135" s="7" t="n"/>
      <c r="G135" s="9">
        <f>IFERROR(IF($F135="","",INDEX(SETUP!$D$148:$D$267,MATCH($F135,SETUP!$C$148:$C$267,0))),"")</f>
        <v/>
      </c>
      <c r="H135" s="7" t="n"/>
      <c r="I135" s="7" t="n"/>
      <c r="J135" s="9">
        <f>IFERROR(IF($I135="","",INDEX(SETUP!$D$21:$D$116,MATCH($I135,SETUP!$C$21:$C$116,0))),"")</f>
        <v/>
      </c>
      <c r="K135" s="37">
        <f>IFERROR(IF($I135="","",INDEX(SETUP!$E$21:$E$116,MATCH($I135,SETUP!$C$21:$C$116,0))),"")</f>
        <v/>
      </c>
      <c r="L135" s="7" t="n"/>
      <c r="M135" s="7" t="n"/>
      <c r="N135" s="7" t="n"/>
      <c r="O135" s="38">
        <f>IF($C135="","",IF(AND($D135&lt;&gt;"",$F135&lt;&gt;"",IFERROR(INDEX(SETUP!$B$148:$B$267,MATCH($F135,SETUP!$C$148:$C$267,0)),"")&lt;&gt;$D135),"Sub-family not in family. ","")&amp;IF(AND($H135&lt;&gt;"",$I135&lt;&gt;"",IFERROR(INDEX(SETUP!$B$21:$B$116,MATCH($I135,SETUP!$C$21:$C$116,0)),"")&lt;&gt;$H135),"Level not in stream.",""))</f>
        <v/>
      </c>
    </row>
    <row r="136">
      <c r="B136" s="9">
        <f>IF($C136="","",$D136&amp;"-"&amp;$F136&amp;"-"&amp;$I136&amp;"-"&amp;TEXT(COUNTIFS($D$10:$D136,$D136,$F$10:$F136,$F136,$I$10:$I136,$I136),"00"))</f>
        <v/>
      </c>
      <c r="C136" s="7" t="n"/>
      <c r="D136" s="7" t="n"/>
      <c r="E136" s="9">
        <f>IFERROR(IF($D136="","",INDEX(SETUP!$C$120:$C$144,MATCH($D136,SETUP!$B$120:$B$144,0))),"")</f>
        <v/>
      </c>
      <c r="F136" s="7" t="n"/>
      <c r="G136" s="9">
        <f>IFERROR(IF($F136="","",INDEX(SETUP!$D$148:$D$267,MATCH($F136,SETUP!$C$148:$C$267,0))),"")</f>
        <v/>
      </c>
      <c r="H136" s="7" t="n"/>
      <c r="I136" s="7" t="n"/>
      <c r="J136" s="9">
        <f>IFERROR(IF($I136="","",INDEX(SETUP!$D$21:$D$116,MATCH($I136,SETUP!$C$21:$C$116,0))),"")</f>
        <v/>
      </c>
      <c r="K136" s="37">
        <f>IFERROR(IF($I136="","",INDEX(SETUP!$E$21:$E$116,MATCH($I136,SETUP!$C$21:$C$116,0))),"")</f>
        <v/>
      </c>
      <c r="L136" s="7" t="n"/>
      <c r="M136" s="7" t="n"/>
      <c r="N136" s="7" t="n"/>
      <c r="O136" s="38">
        <f>IF($C136="","",IF(AND($D136&lt;&gt;"",$F136&lt;&gt;"",IFERROR(INDEX(SETUP!$B$148:$B$267,MATCH($F136,SETUP!$C$148:$C$267,0)),"")&lt;&gt;$D136),"Sub-family not in family. ","")&amp;IF(AND($H136&lt;&gt;"",$I136&lt;&gt;"",IFERROR(INDEX(SETUP!$B$21:$B$116,MATCH($I136,SETUP!$C$21:$C$116,0)),"")&lt;&gt;$H136),"Level not in stream.",""))</f>
        <v/>
      </c>
    </row>
    <row r="137">
      <c r="B137" s="9">
        <f>IF($C137="","",$D137&amp;"-"&amp;$F137&amp;"-"&amp;$I137&amp;"-"&amp;TEXT(COUNTIFS($D$10:$D137,$D137,$F$10:$F137,$F137,$I$10:$I137,$I137),"00"))</f>
        <v/>
      </c>
      <c r="C137" s="7" t="n"/>
      <c r="D137" s="7" t="n"/>
      <c r="E137" s="9">
        <f>IFERROR(IF($D137="","",INDEX(SETUP!$C$120:$C$144,MATCH($D137,SETUP!$B$120:$B$144,0))),"")</f>
        <v/>
      </c>
      <c r="F137" s="7" t="n"/>
      <c r="G137" s="9">
        <f>IFERROR(IF($F137="","",INDEX(SETUP!$D$148:$D$267,MATCH($F137,SETUP!$C$148:$C$267,0))),"")</f>
        <v/>
      </c>
      <c r="H137" s="7" t="n"/>
      <c r="I137" s="7" t="n"/>
      <c r="J137" s="9">
        <f>IFERROR(IF($I137="","",INDEX(SETUP!$D$21:$D$116,MATCH($I137,SETUP!$C$21:$C$116,0))),"")</f>
        <v/>
      </c>
      <c r="K137" s="37">
        <f>IFERROR(IF($I137="","",INDEX(SETUP!$E$21:$E$116,MATCH($I137,SETUP!$C$21:$C$116,0))),"")</f>
        <v/>
      </c>
      <c r="L137" s="7" t="n"/>
      <c r="M137" s="7" t="n"/>
      <c r="N137" s="7" t="n"/>
      <c r="O137" s="38">
        <f>IF($C137="","",IF(AND($D137&lt;&gt;"",$F137&lt;&gt;"",IFERROR(INDEX(SETUP!$B$148:$B$267,MATCH($F137,SETUP!$C$148:$C$267,0)),"")&lt;&gt;$D137),"Sub-family not in family. ","")&amp;IF(AND($H137&lt;&gt;"",$I137&lt;&gt;"",IFERROR(INDEX(SETUP!$B$21:$B$116,MATCH($I137,SETUP!$C$21:$C$116,0)),"")&lt;&gt;$H137),"Level not in stream.",""))</f>
        <v/>
      </c>
    </row>
    <row r="138">
      <c r="B138" s="9">
        <f>IF($C138="","",$D138&amp;"-"&amp;$F138&amp;"-"&amp;$I138&amp;"-"&amp;TEXT(COUNTIFS($D$10:$D138,$D138,$F$10:$F138,$F138,$I$10:$I138,$I138),"00"))</f>
        <v/>
      </c>
      <c r="C138" s="7" t="n"/>
      <c r="D138" s="7" t="n"/>
      <c r="E138" s="9">
        <f>IFERROR(IF($D138="","",INDEX(SETUP!$C$120:$C$144,MATCH($D138,SETUP!$B$120:$B$144,0))),"")</f>
        <v/>
      </c>
      <c r="F138" s="7" t="n"/>
      <c r="G138" s="9">
        <f>IFERROR(IF($F138="","",INDEX(SETUP!$D$148:$D$267,MATCH($F138,SETUP!$C$148:$C$267,0))),"")</f>
        <v/>
      </c>
      <c r="H138" s="7" t="n"/>
      <c r="I138" s="7" t="n"/>
      <c r="J138" s="9">
        <f>IFERROR(IF($I138="","",INDEX(SETUP!$D$21:$D$116,MATCH($I138,SETUP!$C$21:$C$116,0))),"")</f>
        <v/>
      </c>
      <c r="K138" s="37">
        <f>IFERROR(IF($I138="","",INDEX(SETUP!$E$21:$E$116,MATCH($I138,SETUP!$C$21:$C$116,0))),"")</f>
        <v/>
      </c>
      <c r="L138" s="7" t="n"/>
      <c r="M138" s="7" t="n"/>
      <c r="N138" s="7" t="n"/>
      <c r="O138" s="38">
        <f>IF($C138="","",IF(AND($D138&lt;&gt;"",$F138&lt;&gt;"",IFERROR(INDEX(SETUP!$B$148:$B$267,MATCH($F138,SETUP!$C$148:$C$267,0)),"")&lt;&gt;$D138),"Sub-family not in family. ","")&amp;IF(AND($H138&lt;&gt;"",$I138&lt;&gt;"",IFERROR(INDEX(SETUP!$B$21:$B$116,MATCH($I138,SETUP!$C$21:$C$116,0)),"")&lt;&gt;$H138),"Level not in stream.",""))</f>
        <v/>
      </c>
    </row>
    <row r="139">
      <c r="B139" s="9">
        <f>IF($C139="","",$D139&amp;"-"&amp;$F139&amp;"-"&amp;$I139&amp;"-"&amp;TEXT(COUNTIFS($D$10:$D139,$D139,$F$10:$F139,$F139,$I$10:$I139,$I139),"00"))</f>
        <v/>
      </c>
      <c r="C139" s="7" t="n"/>
      <c r="D139" s="7" t="n"/>
      <c r="E139" s="9">
        <f>IFERROR(IF($D139="","",INDEX(SETUP!$C$120:$C$144,MATCH($D139,SETUP!$B$120:$B$144,0))),"")</f>
        <v/>
      </c>
      <c r="F139" s="7" t="n"/>
      <c r="G139" s="9">
        <f>IFERROR(IF($F139="","",INDEX(SETUP!$D$148:$D$267,MATCH($F139,SETUP!$C$148:$C$267,0))),"")</f>
        <v/>
      </c>
      <c r="H139" s="7" t="n"/>
      <c r="I139" s="7" t="n"/>
      <c r="J139" s="9">
        <f>IFERROR(IF($I139="","",INDEX(SETUP!$D$21:$D$116,MATCH($I139,SETUP!$C$21:$C$116,0))),"")</f>
        <v/>
      </c>
      <c r="K139" s="37">
        <f>IFERROR(IF($I139="","",INDEX(SETUP!$E$21:$E$116,MATCH($I139,SETUP!$C$21:$C$116,0))),"")</f>
        <v/>
      </c>
      <c r="L139" s="7" t="n"/>
      <c r="M139" s="7" t="n"/>
      <c r="N139" s="7" t="n"/>
      <c r="O139" s="38">
        <f>IF($C139="","",IF(AND($D139&lt;&gt;"",$F139&lt;&gt;"",IFERROR(INDEX(SETUP!$B$148:$B$267,MATCH($F139,SETUP!$C$148:$C$267,0)),"")&lt;&gt;$D139),"Sub-family not in family. ","")&amp;IF(AND($H139&lt;&gt;"",$I139&lt;&gt;"",IFERROR(INDEX(SETUP!$B$21:$B$116,MATCH($I139,SETUP!$C$21:$C$116,0)),"")&lt;&gt;$H139),"Level not in stream.",""))</f>
        <v/>
      </c>
    </row>
    <row r="140">
      <c r="B140" s="9">
        <f>IF($C140="","",$D140&amp;"-"&amp;$F140&amp;"-"&amp;$I140&amp;"-"&amp;TEXT(COUNTIFS($D$10:$D140,$D140,$F$10:$F140,$F140,$I$10:$I140,$I140),"00"))</f>
        <v/>
      </c>
      <c r="C140" s="7" t="n"/>
      <c r="D140" s="7" t="n"/>
      <c r="E140" s="9">
        <f>IFERROR(IF($D140="","",INDEX(SETUP!$C$120:$C$144,MATCH($D140,SETUP!$B$120:$B$144,0))),"")</f>
        <v/>
      </c>
      <c r="F140" s="7" t="n"/>
      <c r="G140" s="9">
        <f>IFERROR(IF($F140="","",INDEX(SETUP!$D$148:$D$267,MATCH($F140,SETUP!$C$148:$C$267,0))),"")</f>
        <v/>
      </c>
      <c r="H140" s="7" t="n"/>
      <c r="I140" s="7" t="n"/>
      <c r="J140" s="9">
        <f>IFERROR(IF($I140="","",INDEX(SETUP!$D$21:$D$116,MATCH($I140,SETUP!$C$21:$C$116,0))),"")</f>
        <v/>
      </c>
      <c r="K140" s="37">
        <f>IFERROR(IF($I140="","",INDEX(SETUP!$E$21:$E$116,MATCH($I140,SETUP!$C$21:$C$116,0))),"")</f>
        <v/>
      </c>
      <c r="L140" s="7" t="n"/>
      <c r="M140" s="7" t="n"/>
      <c r="N140" s="7" t="n"/>
      <c r="O140" s="38">
        <f>IF($C140="","",IF(AND($D140&lt;&gt;"",$F140&lt;&gt;"",IFERROR(INDEX(SETUP!$B$148:$B$267,MATCH($F140,SETUP!$C$148:$C$267,0)),"")&lt;&gt;$D140),"Sub-family not in family. ","")&amp;IF(AND($H140&lt;&gt;"",$I140&lt;&gt;"",IFERROR(INDEX(SETUP!$B$21:$B$116,MATCH($I140,SETUP!$C$21:$C$116,0)),"")&lt;&gt;$H140),"Level not in stream.",""))</f>
        <v/>
      </c>
    </row>
    <row r="141">
      <c r="B141" s="9">
        <f>IF($C141="","",$D141&amp;"-"&amp;$F141&amp;"-"&amp;$I141&amp;"-"&amp;TEXT(COUNTIFS($D$10:$D141,$D141,$F$10:$F141,$F141,$I$10:$I141,$I141),"00"))</f>
        <v/>
      </c>
      <c r="C141" s="7" t="n"/>
      <c r="D141" s="7" t="n"/>
      <c r="E141" s="9">
        <f>IFERROR(IF($D141="","",INDEX(SETUP!$C$120:$C$144,MATCH($D141,SETUP!$B$120:$B$144,0))),"")</f>
        <v/>
      </c>
      <c r="F141" s="7" t="n"/>
      <c r="G141" s="9">
        <f>IFERROR(IF($F141="","",INDEX(SETUP!$D$148:$D$267,MATCH($F141,SETUP!$C$148:$C$267,0))),"")</f>
        <v/>
      </c>
      <c r="H141" s="7" t="n"/>
      <c r="I141" s="7" t="n"/>
      <c r="J141" s="9">
        <f>IFERROR(IF($I141="","",INDEX(SETUP!$D$21:$D$116,MATCH($I141,SETUP!$C$21:$C$116,0))),"")</f>
        <v/>
      </c>
      <c r="K141" s="37">
        <f>IFERROR(IF($I141="","",INDEX(SETUP!$E$21:$E$116,MATCH($I141,SETUP!$C$21:$C$116,0))),"")</f>
        <v/>
      </c>
      <c r="L141" s="7" t="n"/>
      <c r="M141" s="7" t="n"/>
      <c r="N141" s="7" t="n"/>
      <c r="O141" s="38">
        <f>IF($C141="","",IF(AND($D141&lt;&gt;"",$F141&lt;&gt;"",IFERROR(INDEX(SETUP!$B$148:$B$267,MATCH($F141,SETUP!$C$148:$C$267,0)),"")&lt;&gt;$D141),"Sub-family not in family. ","")&amp;IF(AND($H141&lt;&gt;"",$I141&lt;&gt;"",IFERROR(INDEX(SETUP!$B$21:$B$116,MATCH($I141,SETUP!$C$21:$C$116,0)),"")&lt;&gt;$H141),"Level not in stream.",""))</f>
        <v/>
      </c>
    </row>
    <row r="142">
      <c r="B142" s="9">
        <f>IF($C142="","",$D142&amp;"-"&amp;$F142&amp;"-"&amp;$I142&amp;"-"&amp;TEXT(COUNTIFS($D$10:$D142,$D142,$F$10:$F142,$F142,$I$10:$I142,$I142),"00"))</f>
        <v/>
      </c>
      <c r="C142" s="7" t="n"/>
      <c r="D142" s="7" t="n"/>
      <c r="E142" s="9">
        <f>IFERROR(IF($D142="","",INDEX(SETUP!$C$120:$C$144,MATCH($D142,SETUP!$B$120:$B$144,0))),"")</f>
        <v/>
      </c>
      <c r="F142" s="7" t="n"/>
      <c r="G142" s="9">
        <f>IFERROR(IF($F142="","",INDEX(SETUP!$D$148:$D$267,MATCH($F142,SETUP!$C$148:$C$267,0))),"")</f>
        <v/>
      </c>
      <c r="H142" s="7" t="n"/>
      <c r="I142" s="7" t="n"/>
      <c r="J142" s="9">
        <f>IFERROR(IF($I142="","",INDEX(SETUP!$D$21:$D$116,MATCH($I142,SETUP!$C$21:$C$116,0))),"")</f>
        <v/>
      </c>
      <c r="K142" s="37">
        <f>IFERROR(IF($I142="","",INDEX(SETUP!$E$21:$E$116,MATCH($I142,SETUP!$C$21:$C$116,0))),"")</f>
        <v/>
      </c>
      <c r="L142" s="7" t="n"/>
      <c r="M142" s="7" t="n"/>
      <c r="N142" s="7" t="n"/>
      <c r="O142" s="38">
        <f>IF($C142="","",IF(AND($D142&lt;&gt;"",$F142&lt;&gt;"",IFERROR(INDEX(SETUP!$B$148:$B$267,MATCH($F142,SETUP!$C$148:$C$267,0)),"")&lt;&gt;$D142),"Sub-family not in family. ","")&amp;IF(AND($H142&lt;&gt;"",$I142&lt;&gt;"",IFERROR(INDEX(SETUP!$B$21:$B$116,MATCH($I142,SETUP!$C$21:$C$116,0)),"")&lt;&gt;$H142),"Level not in stream.",""))</f>
        <v/>
      </c>
    </row>
    <row r="143">
      <c r="B143" s="9">
        <f>IF($C143="","",$D143&amp;"-"&amp;$F143&amp;"-"&amp;$I143&amp;"-"&amp;TEXT(COUNTIFS($D$10:$D143,$D143,$F$10:$F143,$F143,$I$10:$I143,$I143),"00"))</f>
        <v/>
      </c>
      <c r="C143" s="7" t="n"/>
      <c r="D143" s="7" t="n"/>
      <c r="E143" s="9">
        <f>IFERROR(IF($D143="","",INDEX(SETUP!$C$120:$C$144,MATCH($D143,SETUP!$B$120:$B$144,0))),"")</f>
        <v/>
      </c>
      <c r="F143" s="7" t="n"/>
      <c r="G143" s="9">
        <f>IFERROR(IF($F143="","",INDEX(SETUP!$D$148:$D$267,MATCH($F143,SETUP!$C$148:$C$267,0))),"")</f>
        <v/>
      </c>
      <c r="H143" s="7" t="n"/>
      <c r="I143" s="7" t="n"/>
      <c r="J143" s="9">
        <f>IFERROR(IF($I143="","",INDEX(SETUP!$D$21:$D$116,MATCH($I143,SETUP!$C$21:$C$116,0))),"")</f>
        <v/>
      </c>
      <c r="K143" s="37">
        <f>IFERROR(IF($I143="","",INDEX(SETUP!$E$21:$E$116,MATCH($I143,SETUP!$C$21:$C$116,0))),"")</f>
        <v/>
      </c>
      <c r="L143" s="7" t="n"/>
      <c r="M143" s="7" t="n"/>
      <c r="N143" s="7" t="n"/>
      <c r="O143" s="38">
        <f>IF($C143="","",IF(AND($D143&lt;&gt;"",$F143&lt;&gt;"",IFERROR(INDEX(SETUP!$B$148:$B$267,MATCH($F143,SETUP!$C$148:$C$267,0)),"")&lt;&gt;$D143),"Sub-family not in family. ","")&amp;IF(AND($H143&lt;&gt;"",$I143&lt;&gt;"",IFERROR(INDEX(SETUP!$B$21:$B$116,MATCH($I143,SETUP!$C$21:$C$116,0)),"")&lt;&gt;$H143),"Level not in stream.",""))</f>
        <v/>
      </c>
    </row>
    <row r="144">
      <c r="B144" s="9">
        <f>IF($C144="","",$D144&amp;"-"&amp;$F144&amp;"-"&amp;$I144&amp;"-"&amp;TEXT(COUNTIFS($D$10:$D144,$D144,$F$10:$F144,$F144,$I$10:$I144,$I144),"00"))</f>
        <v/>
      </c>
      <c r="C144" s="7" t="n"/>
      <c r="D144" s="7" t="n"/>
      <c r="E144" s="9">
        <f>IFERROR(IF($D144="","",INDEX(SETUP!$C$120:$C$144,MATCH($D144,SETUP!$B$120:$B$144,0))),"")</f>
        <v/>
      </c>
      <c r="F144" s="7" t="n"/>
      <c r="G144" s="9">
        <f>IFERROR(IF($F144="","",INDEX(SETUP!$D$148:$D$267,MATCH($F144,SETUP!$C$148:$C$267,0))),"")</f>
        <v/>
      </c>
      <c r="H144" s="7" t="n"/>
      <c r="I144" s="7" t="n"/>
      <c r="J144" s="9">
        <f>IFERROR(IF($I144="","",INDEX(SETUP!$D$21:$D$116,MATCH($I144,SETUP!$C$21:$C$116,0))),"")</f>
        <v/>
      </c>
      <c r="K144" s="37">
        <f>IFERROR(IF($I144="","",INDEX(SETUP!$E$21:$E$116,MATCH($I144,SETUP!$C$21:$C$116,0))),"")</f>
        <v/>
      </c>
      <c r="L144" s="7" t="n"/>
      <c r="M144" s="7" t="n"/>
      <c r="N144" s="7" t="n"/>
      <c r="O144" s="38">
        <f>IF($C144="","",IF(AND($D144&lt;&gt;"",$F144&lt;&gt;"",IFERROR(INDEX(SETUP!$B$148:$B$267,MATCH($F144,SETUP!$C$148:$C$267,0)),"")&lt;&gt;$D144),"Sub-family not in family. ","")&amp;IF(AND($H144&lt;&gt;"",$I144&lt;&gt;"",IFERROR(INDEX(SETUP!$B$21:$B$116,MATCH($I144,SETUP!$C$21:$C$116,0)),"")&lt;&gt;$H144),"Level not in stream.",""))</f>
        <v/>
      </c>
    </row>
    <row r="145">
      <c r="B145" s="9">
        <f>IF($C145="","",$D145&amp;"-"&amp;$F145&amp;"-"&amp;$I145&amp;"-"&amp;TEXT(COUNTIFS($D$10:$D145,$D145,$F$10:$F145,$F145,$I$10:$I145,$I145),"00"))</f>
        <v/>
      </c>
      <c r="C145" s="7" t="n"/>
      <c r="D145" s="7" t="n"/>
      <c r="E145" s="9">
        <f>IFERROR(IF($D145="","",INDEX(SETUP!$C$120:$C$144,MATCH($D145,SETUP!$B$120:$B$144,0))),"")</f>
        <v/>
      </c>
      <c r="F145" s="7" t="n"/>
      <c r="G145" s="9">
        <f>IFERROR(IF($F145="","",INDEX(SETUP!$D$148:$D$267,MATCH($F145,SETUP!$C$148:$C$267,0))),"")</f>
        <v/>
      </c>
      <c r="H145" s="7" t="n"/>
      <c r="I145" s="7" t="n"/>
      <c r="J145" s="9">
        <f>IFERROR(IF($I145="","",INDEX(SETUP!$D$21:$D$116,MATCH($I145,SETUP!$C$21:$C$116,0))),"")</f>
        <v/>
      </c>
      <c r="K145" s="37">
        <f>IFERROR(IF($I145="","",INDEX(SETUP!$E$21:$E$116,MATCH($I145,SETUP!$C$21:$C$116,0))),"")</f>
        <v/>
      </c>
      <c r="L145" s="7" t="n"/>
      <c r="M145" s="7" t="n"/>
      <c r="N145" s="7" t="n"/>
      <c r="O145" s="38">
        <f>IF($C145="","",IF(AND($D145&lt;&gt;"",$F145&lt;&gt;"",IFERROR(INDEX(SETUP!$B$148:$B$267,MATCH($F145,SETUP!$C$148:$C$267,0)),"")&lt;&gt;$D145),"Sub-family not in family. ","")&amp;IF(AND($H145&lt;&gt;"",$I145&lt;&gt;"",IFERROR(INDEX(SETUP!$B$21:$B$116,MATCH($I145,SETUP!$C$21:$C$116,0)),"")&lt;&gt;$H145),"Level not in stream.",""))</f>
        <v/>
      </c>
    </row>
    <row r="146">
      <c r="B146" s="9">
        <f>IF($C146="","",$D146&amp;"-"&amp;$F146&amp;"-"&amp;$I146&amp;"-"&amp;TEXT(COUNTIFS($D$10:$D146,$D146,$F$10:$F146,$F146,$I$10:$I146,$I146),"00"))</f>
        <v/>
      </c>
      <c r="C146" s="7" t="n"/>
      <c r="D146" s="7" t="n"/>
      <c r="E146" s="9">
        <f>IFERROR(IF($D146="","",INDEX(SETUP!$C$120:$C$144,MATCH($D146,SETUP!$B$120:$B$144,0))),"")</f>
        <v/>
      </c>
      <c r="F146" s="7" t="n"/>
      <c r="G146" s="9">
        <f>IFERROR(IF($F146="","",INDEX(SETUP!$D$148:$D$267,MATCH($F146,SETUP!$C$148:$C$267,0))),"")</f>
        <v/>
      </c>
      <c r="H146" s="7" t="n"/>
      <c r="I146" s="7" t="n"/>
      <c r="J146" s="9">
        <f>IFERROR(IF($I146="","",INDEX(SETUP!$D$21:$D$116,MATCH($I146,SETUP!$C$21:$C$116,0))),"")</f>
        <v/>
      </c>
      <c r="K146" s="37">
        <f>IFERROR(IF($I146="","",INDEX(SETUP!$E$21:$E$116,MATCH($I146,SETUP!$C$21:$C$116,0))),"")</f>
        <v/>
      </c>
      <c r="L146" s="7" t="n"/>
      <c r="M146" s="7" t="n"/>
      <c r="N146" s="7" t="n"/>
      <c r="O146" s="38">
        <f>IF($C146="","",IF(AND($D146&lt;&gt;"",$F146&lt;&gt;"",IFERROR(INDEX(SETUP!$B$148:$B$267,MATCH($F146,SETUP!$C$148:$C$267,0)),"")&lt;&gt;$D146),"Sub-family not in family. ","")&amp;IF(AND($H146&lt;&gt;"",$I146&lt;&gt;"",IFERROR(INDEX(SETUP!$B$21:$B$116,MATCH($I146,SETUP!$C$21:$C$116,0)),"")&lt;&gt;$H146),"Level not in stream.",""))</f>
        <v/>
      </c>
    </row>
    <row r="147">
      <c r="B147" s="9">
        <f>IF($C147="","",$D147&amp;"-"&amp;$F147&amp;"-"&amp;$I147&amp;"-"&amp;TEXT(COUNTIFS($D$10:$D147,$D147,$F$10:$F147,$F147,$I$10:$I147,$I147),"00"))</f>
        <v/>
      </c>
      <c r="C147" s="7" t="n"/>
      <c r="D147" s="7" t="n"/>
      <c r="E147" s="9">
        <f>IFERROR(IF($D147="","",INDEX(SETUP!$C$120:$C$144,MATCH($D147,SETUP!$B$120:$B$144,0))),"")</f>
        <v/>
      </c>
      <c r="F147" s="7" t="n"/>
      <c r="G147" s="9">
        <f>IFERROR(IF($F147="","",INDEX(SETUP!$D$148:$D$267,MATCH($F147,SETUP!$C$148:$C$267,0))),"")</f>
        <v/>
      </c>
      <c r="H147" s="7" t="n"/>
      <c r="I147" s="7" t="n"/>
      <c r="J147" s="9">
        <f>IFERROR(IF($I147="","",INDEX(SETUP!$D$21:$D$116,MATCH($I147,SETUP!$C$21:$C$116,0))),"")</f>
        <v/>
      </c>
      <c r="K147" s="37">
        <f>IFERROR(IF($I147="","",INDEX(SETUP!$E$21:$E$116,MATCH($I147,SETUP!$C$21:$C$116,0))),"")</f>
        <v/>
      </c>
      <c r="L147" s="7" t="n"/>
      <c r="M147" s="7" t="n"/>
      <c r="N147" s="7" t="n"/>
      <c r="O147" s="38">
        <f>IF($C147="","",IF(AND($D147&lt;&gt;"",$F147&lt;&gt;"",IFERROR(INDEX(SETUP!$B$148:$B$267,MATCH($F147,SETUP!$C$148:$C$267,0)),"")&lt;&gt;$D147),"Sub-family not in family. ","")&amp;IF(AND($H147&lt;&gt;"",$I147&lt;&gt;"",IFERROR(INDEX(SETUP!$B$21:$B$116,MATCH($I147,SETUP!$C$21:$C$116,0)),"")&lt;&gt;$H147),"Level not in stream.",""))</f>
        <v/>
      </c>
    </row>
    <row r="148">
      <c r="B148" s="9">
        <f>IF($C148="","",$D148&amp;"-"&amp;$F148&amp;"-"&amp;$I148&amp;"-"&amp;TEXT(COUNTIFS($D$10:$D148,$D148,$F$10:$F148,$F148,$I$10:$I148,$I148),"00"))</f>
        <v/>
      </c>
      <c r="C148" s="7" t="n"/>
      <c r="D148" s="7" t="n"/>
      <c r="E148" s="9">
        <f>IFERROR(IF($D148="","",INDEX(SETUP!$C$120:$C$144,MATCH($D148,SETUP!$B$120:$B$144,0))),"")</f>
        <v/>
      </c>
      <c r="F148" s="7" t="n"/>
      <c r="G148" s="9">
        <f>IFERROR(IF($F148="","",INDEX(SETUP!$D$148:$D$267,MATCH($F148,SETUP!$C$148:$C$267,0))),"")</f>
        <v/>
      </c>
      <c r="H148" s="7" t="n"/>
      <c r="I148" s="7" t="n"/>
      <c r="J148" s="9">
        <f>IFERROR(IF($I148="","",INDEX(SETUP!$D$21:$D$116,MATCH($I148,SETUP!$C$21:$C$116,0))),"")</f>
        <v/>
      </c>
      <c r="K148" s="37">
        <f>IFERROR(IF($I148="","",INDEX(SETUP!$E$21:$E$116,MATCH($I148,SETUP!$C$21:$C$116,0))),"")</f>
        <v/>
      </c>
      <c r="L148" s="7" t="n"/>
      <c r="M148" s="7" t="n"/>
      <c r="N148" s="7" t="n"/>
      <c r="O148" s="38">
        <f>IF($C148="","",IF(AND($D148&lt;&gt;"",$F148&lt;&gt;"",IFERROR(INDEX(SETUP!$B$148:$B$267,MATCH($F148,SETUP!$C$148:$C$267,0)),"")&lt;&gt;$D148),"Sub-family not in family. ","")&amp;IF(AND($H148&lt;&gt;"",$I148&lt;&gt;"",IFERROR(INDEX(SETUP!$B$21:$B$116,MATCH($I148,SETUP!$C$21:$C$116,0)),"")&lt;&gt;$H148),"Level not in stream.",""))</f>
        <v/>
      </c>
    </row>
    <row r="149">
      <c r="B149" s="9">
        <f>IF($C149="","",$D149&amp;"-"&amp;$F149&amp;"-"&amp;$I149&amp;"-"&amp;TEXT(COUNTIFS($D$10:$D149,$D149,$F$10:$F149,$F149,$I$10:$I149,$I149),"00"))</f>
        <v/>
      </c>
      <c r="C149" s="7" t="n"/>
      <c r="D149" s="7" t="n"/>
      <c r="E149" s="9">
        <f>IFERROR(IF($D149="","",INDEX(SETUP!$C$120:$C$144,MATCH($D149,SETUP!$B$120:$B$144,0))),"")</f>
        <v/>
      </c>
      <c r="F149" s="7" t="n"/>
      <c r="G149" s="9">
        <f>IFERROR(IF($F149="","",INDEX(SETUP!$D$148:$D$267,MATCH($F149,SETUP!$C$148:$C$267,0))),"")</f>
        <v/>
      </c>
      <c r="H149" s="7" t="n"/>
      <c r="I149" s="7" t="n"/>
      <c r="J149" s="9">
        <f>IFERROR(IF($I149="","",INDEX(SETUP!$D$21:$D$116,MATCH($I149,SETUP!$C$21:$C$116,0))),"")</f>
        <v/>
      </c>
      <c r="K149" s="37">
        <f>IFERROR(IF($I149="","",INDEX(SETUP!$E$21:$E$116,MATCH($I149,SETUP!$C$21:$C$116,0))),"")</f>
        <v/>
      </c>
      <c r="L149" s="7" t="n"/>
      <c r="M149" s="7" t="n"/>
      <c r="N149" s="7" t="n"/>
      <c r="O149" s="38">
        <f>IF($C149="","",IF(AND($D149&lt;&gt;"",$F149&lt;&gt;"",IFERROR(INDEX(SETUP!$B$148:$B$267,MATCH($F149,SETUP!$C$148:$C$267,0)),"")&lt;&gt;$D149),"Sub-family not in family. ","")&amp;IF(AND($H149&lt;&gt;"",$I149&lt;&gt;"",IFERROR(INDEX(SETUP!$B$21:$B$116,MATCH($I149,SETUP!$C$21:$C$116,0)),"")&lt;&gt;$H149),"Level not in stream.",""))</f>
        <v/>
      </c>
    </row>
    <row r="150">
      <c r="B150" s="9">
        <f>IF($C150="","",$D150&amp;"-"&amp;$F150&amp;"-"&amp;$I150&amp;"-"&amp;TEXT(COUNTIFS($D$10:$D150,$D150,$F$10:$F150,$F150,$I$10:$I150,$I150),"00"))</f>
        <v/>
      </c>
      <c r="C150" s="7" t="n"/>
      <c r="D150" s="7" t="n"/>
      <c r="E150" s="9">
        <f>IFERROR(IF($D150="","",INDEX(SETUP!$C$120:$C$144,MATCH($D150,SETUP!$B$120:$B$144,0))),"")</f>
        <v/>
      </c>
      <c r="F150" s="7" t="n"/>
      <c r="G150" s="9">
        <f>IFERROR(IF($F150="","",INDEX(SETUP!$D$148:$D$267,MATCH($F150,SETUP!$C$148:$C$267,0))),"")</f>
        <v/>
      </c>
      <c r="H150" s="7" t="n"/>
      <c r="I150" s="7" t="n"/>
      <c r="J150" s="9">
        <f>IFERROR(IF($I150="","",INDEX(SETUP!$D$21:$D$116,MATCH($I150,SETUP!$C$21:$C$116,0))),"")</f>
        <v/>
      </c>
      <c r="K150" s="37">
        <f>IFERROR(IF($I150="","",INDEX(SETUP!$E$21:$E$116,MATCH($I150,SETUP!$C$21:$C$116,0))),"")</f>
        <v/>
      </c>
      <c r="L150" s="7" t="n"/>
      <c r="M150" s="7" t="n"/>
      <c r="N150" s="7" t="n"/>
      <c r="O150" s="38">
        <f>IF($C150="","",IF(AND($D150&lt;&gt;"",$F150&lt;&gt;"",IFERROR(INDEX(SETUP!$B$148:$B$267,MATCH($F150,SETUP!$C$148:$C$267,0)),"")&lt;&gt;$D150),"Sub-family not in family. ","")&amp;IF(AND($H150&lt;&gt;"",$I150&lt;&gt;"",IFERROR(INDEX(SETUP!$B$21:$B$116,MATCH($I150,SETUP!$C$21:$C$116,0)),"")&lt;&gt;$H150),"Level not in stream.",""))</f>
        <v/>
      </c>
    </row>
    <row r="151">
      <c r="B151" s="9">
        <f>IF($C151="","",$D151&amp;"-"&amp;$F151&amp;"-"&amp;$I151&amp;"-"&amp;TEXT(COUNTIFS($D$10:$D151,$D151,$F$10:$F151,$F151,$I$10:$I151,$I151),"00"))</f>
        <v/>
      </c>
      <c r="C151" s="7" t="n"/>
      <c r="D151" s="7" t="n"/>
      <c r="E151" s="9">
        <f>IFERROR(IF($D151="","",INDEX(SETUP!$C$120:$C$144,MATCH($D151,SETUP!$B$120:$B$144,0))),"")</f>
        <v/>
      </c>
      <c r="F151" s="7" t="n"/>
      <c r="G151" s="9">
        <f>IFERROR(IF($F151="","",INDEX(SETUP!$D$148:$D$267,MATCH($F151,SETUP!$C$148:$C$267,0))),"")</f>
        <v/>
      </c>
      <c r="H151" s="7" t="n"/>
      <c r="I151" s="7" t="n"/>
      <c r="J151" s="9">
        <f>IFERROR(IF($I151="","",INDEX(SETUP!$D$21:$D$116,MATCH($I151,SETUP!$C$21:$C$116,0))),"")</f>
        <v/>
      </c>
      <c r="K151" s="37">
        <f>IFERROR(IF($I151="","",INDEX(SETUP!$E$21:$E$116,MATCH($I151,SETUP!$C$21:$C$116,0))),"")</f>
        <v/>
      </c>
      <c r="L151" s="7" t="n"/>
      <c r="M151" s="7" t="n"/>
      <c r="N151" s="7" t="n"/>
      <c r="O151" s="38">
        <f>IF($C151="","",IF(AND($D151&lt;&gt;"",$F151&lt;&gt;"",IFERROR(INDEX(SETUP!$B$148:$B$267,MATCH($F151,SETUP!$C$148:$C$267,0)),"")&lt;&gt;$D151),"Sub-family not in family. ","")&amp;IF(AND($H151&lt;&gt;"",$I151&lt;&gt;"",IFERROR(INDEX(SETUP!$B$21:$B$116,MATCH($I151,SETUP!$C$21:$C$116,0)),"")&lt;&gt;$H151),"Level not in stream.",""))</f>
        <v/>
      </c>
    </row>
    <row r="152">
      <c r="B152" s="9">
        <f>IF($C152="","",$D152&amp;"-"&amp;$F152&amp;"-"&amp;$I152&amp;"-"&amp;TEXT(COUNTIFS($D$10:$D152,$D152,$F$10:$F152,$F152,$I$10:$I152,$I152),"00"))</f>
        <v/>
      </c>
      <c r="C152" s="7" t="n"/>
      <c r="D152" s="7" t="n"/>
      <c r="E152" s="9">
        <f>IFERROR(IF($D152="","",INDEX(SETUP!$C$120:$C$144,MATCH($D152,SETUP!$B$120:$B$144,0))),"")</f>
        <v/>
      </c>
      <c r="F152" s="7" t="n"/>
      <c r="G152" s="9">
        <f>IFERROR(IF($F152="","",INDEX(SETUP!$D$148:$D$267,MATCH($F152,SETUP!$C$148:$C$267,0))),"")</f>
        <v/>
      </c>
      <c r="H152" s="7" t="n"/>
      <c r="I152" s="7" t="n"/>
      <c r="J152" s="9">
        <f>IFERROR(IF($I152="","",INDEX(SETUP!$D$21:$D$116,MATCH($I152,SETUP!$C$21:$C$116,0))),"")</f>
        <v/>
      </c>
      <c r="K152" s="37">
        <f>IFERROR(IF($I152="","",INDEX(SETUP!$E$21:$E$116,MATCH($I152,SETUP!$C$21:$C$116,0))),"")</f>
        <v/>
      </c>
      <c r="L152" s="7" t="n"/>
      <c r="M152" s="7" t="n"/>
      <c r="N152" s="7" t="n"/>
      <c r="O152" s="38">
        <f>IF($C152="","",IF(AND($D152&lt;&gt;"",$F152&lt;&gt;"",IFERROR(INDEX(SETUP!$B$148:$B$267,MATCH($F152,SETUP!$C$148:$C$267,0)),"")&lt;&gt;$D152),"Sub-family not in family. ","")&amp;IF(AND($H152&lt;&gt;"",$I152&lt;&gt;"",IFERROR(INDEX(SETUP!$B$21:$B$116,MATCH($I152,SETUP!$C$21:$C$116,0)),"")&lt;&gt;$H152),"Level not in stream.",""))</f>
        <v/>
      </c>
    </row>
    <row r="153">
      <c r="B153" s="9">
        <f>IF($C153="","",$D153&amp;"-"&amp;$F153&amp;"-"&amp;$I153&amp;"-"&amp;TEXT(COUNTIFS($D$10:$D153,$D153,$F$10:$F153,$F153,$I$10:$I153,$I153),"00"))</f>
        <v/>
      </c>
      <c r="C153" s="7" t="n"/>
      <c r="D153" s="7" t="n"/>
      <c r="E153" s="9">
        <f>IFERROR(IF($D153="","",INDEX(SETUP!$C$120:$C$144,MATCH($D153,SETUP!$B$120:$B$144,0))),"")</f>
        <v/>
      </c>
      <c r="F153" s="7" t="n"/>
      <c r="G153" s="9">
        <f>IFERROR(IF($F153="","",INDEX(SETUP!$D$148:$D$267,MATCH($F153,SETUP!$C$148:$C$267,0))),"")</f>
        <v/>
      </c>
      <c r="H153" s="7" t="n"/>
      <c r="I153" s="7" t="n"/>
      <c r="J153" s="9">
        <f>IFERROR(IF($I153="","",INDEX(SETUP!$D$21:$D$116,MATCH($I153,SETUP!$C$21:$C$116,0))),"")</f>
        <v/>
      </c>
      <c r="K153" s="37">
        <f>IFERROR(IF($I153="","",INDEX(SETUP!$E$21:$E$116,MATCH($I153,SETUP!$C$21:$C$116,0))),"")</f>
        <v/>
      </c>
      <c r="L153" s="7" t="n"/>
      <c r="M153" s="7" t="n"/>
      <c r="N153" s="7" t="n"/>
      <c r="O153" s="38">
        <f>IF($C153="","",IF(AND($D153&lt;&gt;"",$F153&lt;&gt;"",IFERROR(INDEX(SETUP!$B$148:$B$267,MATCH($F153,SETUP!$C$148:$C$267,0)),"")&lt;&gt;$D153),"Sub-family not in family. ","")&amp;IF(AND($H153&lt;&gt;"",$I153&lt;&gt;"",IFERROR(INDEX(SETUP!$B$21:$B$116,MATCH($I153,SETUP!$C$21:$C$116,0)),"")&lt;&gt;$H153),"Level not in stream.",""))</f>
        <v/>
      </c>
    </row>
    <row r="154">
      <c r="B154" s="9">
        <f>IF($C154="","",$D154&amp;"-"&amp;$F154&amp;"-"&amp;$I154&amp;"-"&amp;TEXT(COUNTIFS($D$10:$D154,$D154,$F$10:$F154,$F154,$I$10:$I154,$I154),"00"))</f>
        <v/>
      </c>
      <c r="C154" s="7" t="n"/>
      <c r="D154" s="7" t="n"/>
      <c r="E154" s="9">
        <f>IFERROR(IF($D154="","",INDEX(SETUP!$C$120:$C$144,MATCH($D154,SETUP!$B$120:$B$144,0))),"")</f>
        <v/>
      </c>
      <c r="F154" s="7" t="n"/>
      <c r="G154" s="9">
        <f>IFERROR(IF($F154="","",INDEX(SETUP!$D$148:$D$267,MATCH($F154,SETUP!$C$148:$C$267,0))),"")</f>
        <v/>
      </c>
      <c r="H154" s="7" t="n"/>
      <c r="I154" s="7" t="n"/>
      <c r="J154" s="9">
        <f>IFERROR(IF($I154="","",INDEX(SETUP!$D$21:$D$116,MATCH($I154,SETUP!$C$21:$C$116,0))),"")</f>
        <v/>
      </c>
      <c r="K154" s="37">
        <f>IFERROR(IF($I154="","",INDEX(SETUP!$E$21:$E$116,MATCH($I154,SETUP!$C$21:$C$116,0))),"")</f>
        <v/>
      </c>
      <c r="L154" s="7" t="n"/>
      <c r="M154" s="7" t="n"/>
      <c r="N154" s="7" t="n"/>
      <c r="O154" s="38">
        <f>IF($C154="","",IF(AND($D154&lt;&gt;"",$F154&lt;&gt;"",IFERROR(INDEX(SETUP!$B$148:$B$267,MATCH($F154,SETUP!$C$148:$C$267,0)),"")&lt;&gt;$D154),"Sub-family not in family. ","")&amp;IF(AND($H154&lt;&gt;"",$I154&lt;&gt;"",IFERROR(INDEX(SETUP!$B$21:$B$116,MATCH($I154,SETUP!$C$21:$C$116,0)),"")&lt;&gt;$H154),"Level not in stream.",""))</f>
        <v/>
      </c>
    </row>
    <row r="155">
      <c r="B155" s="9">
        <f>IF($C155="","",$D155&amp;"-"&amp;$F155&amp;"-"&amp;$I155&amp;"-"&amp;TEXT(COUNTIFS($D$10:$D155,$D155,$F$10:$F155,$F155,$I$10:$I155,$I155),"00"))</f>
        <v/>
      </c>
      <c r="C155" s="7" t="n"/>
      <c r="D155" s="7" t="n"/>
      <c r="E155" s="9">
        <f>IFERROR(IF($D155="","",INDEX(SETUP!$C$120:$C$144,MATCH($D155,SETUP!$B$120:$B$144,0))),"")</f>
        <v/>
      </c>
      <c r="F155" s="7" t="n"/>
      <c r="G155" s="9">
        <f>IFERROR(IF($F155="","",INDEX(SETUP!$D$148:$D$267,MATCH($F155,SETUP!$C$148:$C$267,0))),"")</f>
        <v/>
      </c>
      <c r="H155" s="7" t="n"/>
      <c r="I155" s="7" t="n"/>
      <c r="J155" s="9">
        <f>IFERROR(IF($I155="","",INDEX(SETUP!$D$21:$D$116,MATCH($I155,SETUP!$C$21:$C$116,0))),"")</f>
        <v/>
      </c>
      <c r="K155" s="37">
        <f>IFERROR(IF($I155="","",INDEX(SETUP!$E$21:$E$116,MATCH($I155,SETUP!$C$21:$C$116,0))),"")</f>
        <v/>
      </c>
      <c r="L155" s="7" t="n"/>
      <c r="M155" s="7" t="n"/>
      <c r="N155" s="7" t="n"/>
      <c r="O155" s="38">
        <f>IF($C155="","",IF(AND($D155&lt;&gt;"",$F155&lt;&gt;"",IFERROR(INDEX(SETUP!$B$148:$B$267,MATCH($F155,SETUP!$C$148:$C$267,0)),"")&lt;&gt;$D155),"Sub-family not in family. ","")&amp;IF(AND($H155&lt;&gt;"",$I155&lt;&gt;"",IFERROR(INDEX(SETUP!$B$21:$B$116,MATCH($I155,SETUP!$C$21:$C$116,0)),"")&lt;&gt;$H155),"Level not in stream.",""))</f>
        <v/>
      </c>
    </row>
    <row r="156">
      <c r="B156" s="9">
        <f>IF($C156="","",$D156&amp;"-"&amp;$F156&amp;"-"&amp;$I156&amp;"-"&amp;TEXT(COUNTIFS($D$10:$D156,$D156,$F$10:$F156,$F156,$I$10:$I156,$I156),"00"))</f>
        <v/>
      </c>
      <c r="C156" s="7" t="n"/>
      <c r="D156" s="7" t="n"/>
      <c r="E156" s="9">
        <f>IFERROR(IF($D156="","",INDEX(SETUP!$C$120:$C$144,MATCH($D156,SETUP!$B$120:$B$144,0))),"")</f>
        <v/>
      </c>
      <c r="F156" s="7" t="n"/>
      <c r="G156" s="9">
        <f>IFERROR(IF($F156="","",INDEX(SETUP!$D$148:$D$267,MATCH($F156,SETUP!$C$148:$C$267,0))),"")</f>
        <v/>
      </c>
      <c r="H156" s="7" t="n"/>
      <c r="I156" s="7" t="n"/>
      <c r="J156" s="9">
        <f>IFERROR(IF($I156="","",INDEX(SETUP!$D$21:$D$116,MATCH($I156,SETUP!$C$21:$C$116,0))),"")</f>
        <v/>
      </c>
      <c r="K156" s="37">
        <f>IFERROR(IF($I156="","",INDEX(SETUP!$E$21:$E$116,MATCH($I156,SETUP!$C$21:$C$116,0))),"")</f>
        <v/>
      </c>
      <c r="L156" s="7" t="n"/>
      <c r="M156" s="7" t="n"/>
      <c r="N156" s="7" t="n"/>
      <c r="O156" s="38">
        <f>IF($C156="","",IF(AND($D156&lt;&gt;"",$F156&lt;&gt;"",IFERROR(INDEX(SETUP!$B$148:$B$267,MATCH($F156,SETUP!$C$148:$C$267,0)),"")&lt;&gt;$D156),"Sub-family not in family. ","")&amp;IF(AND($H156&lt;&gt;"",$I156&lt;&gt;"",IFERROR(INDEX(SETUP!$B$21:$B$116,MATCH($I156,SETUP!$C$21:$C$116,0)),"")&lt;&gt;$H156),"Level not in stream.",""))</f>
        <v/>
      </c>
    </row>
    <row r="157">
      <c r="B157" s="9">
        <f>IF($C157="","",$D157&amp;"-"&amp;$F157&amp;"-"&amp;$I157&amp;"-"&amp;TEXT(COUNTIFS($D$10:$D157,$D157,$F$10:$F157,$F157,$I$10:$I157,$I157),"00"))</f>
        <v/>
      </c>
      <c r="C157" s="7" t="n"/>
      <c r="D157" s="7" t="n"/>
      <c r="E157" s="9">
        <f>IFERROR(IF($D157="","",INDEX(SETUP!$C$120:$C$144,MATCH($D157,SETUP!$B$120:$B$144,0))),"")</f>
        <v/>
      </c>
      <c r="F157" s="7" t="n"/>
      <c r="G157" s="9">
        <f>IFERROR(IF($F157="","",INDEX(SETUP!$D$148:$D$267,MATCH($F157,SETUP!$C$148:$C$267,0))),"")</f>
        <v/>
      </c>
      <c r="H157" s="7" t="n"/>
      <c r="I157" s="7" t="n"/>
      <c r="J157" s="9">
        <f>IFERROR(IF($I157="","",INDEX(SETUP!$D$21:$D$116,MATCH($I157,SETUP!$C$21:$C$116,0))),"")</f>
        <v/>
      </c>
      <c r="K157" s="37">
        <f>IFERROR(IF($I157="","",INDEX(SETUP!$E$21:$E$116,MATCH($I157,SETUP!$C$21:$C$116,0))),"")</f>
        <v/>
      </c>
      <c r="L157" s="7" t="n"/>
      <c r="M157" s="7" t="n"/>
      <c r="N157" s="7" t="n"/>
      <c r="O157" s="38">
        <f>IF($C157="","",IF(AND($D157&lt;&gt;"",$F157&lt;&gt;"",IFERROR(INDEX(SETUP!$B$148:$B$267,MATCH($F157,SETUP!$C$148:$C$267,0)),"")&lt;&gt;$D157),"Sub-family not in family. ","")&amp;IF(AND($H157&lt;&gt;"",$I157&lt;&gt;"",IFERROR(INDEX(SETUP!$B$21:$B$116,MATCH($I157,SETUP!$C$21:$C$116,0)),"")&lt;&gt;$H157),"Level not in stream.",""))</f>
        <v/>
      </c>
    </row>
    <row r="158">
      <c r="B158" s="9">
        <f>IF($C158="","",$D158&amp;"-"&amp;$F158&amp;"-"&amp;$I158&amp;"-"&amp;TEXT(COUNTIFS($D$10:$D158,$D158,$F$10:$F158,$F158,$I$10:$I158,$I158),"00"))</f>
        <v/>
      </c>
      <c r="C158" s="7" t="n"/>
      <c r="D158" s="7" t="n"/>
      <c r="E158" s="9">
        <f>IFERROR(IF($D158="","",INDEX(SETUP!$C$120:$C$144,MATCH($D158,SETUP!$B$120:$B$144,0))),"")</f>
        <v/>
      </c>
      <c r="F158" s="7" t="n"/>
      <c r="G158" s="9">
        <f>IFERROR(IF($F158="","",INDEX(SETUP!$D$148:$D$267,MATCH($F158,SETUP!$C$148:$C$267,0))),"")</f>
        <v/>
      </c>
      <c r="H158" s="7" t="n"/>
      <c r="I158" s="7" t="n"/>
      <c r="J158" s="9">
        <f>IFERROR(IF($I158="","",INDEX(SETUP!$D$21:$D$116,MATCH($I158,SETUP!$C$21:$C$116,0))),"")</f>
        <v/>
      </c>
      <c r="K158" s="37">
        <f>IFERROR(IF($I158="","",INDEX(SETUP!$E$21:$E$116,MATCH($I158,SETUP!$C$21:$C$116,0))),"")</f>
        <v/>
      </c>
      <c r="L158" s="7" t="n"/>
      <c r="M158" s="7" t="n"/>
      <c r="N158" s="7" t="n"/>
      <c r="O158" s="38">
        <f>IF($C158="","",IF(AND($D158&lt;&gt;"",$F158&lt;&gt;"",IFERROR(INDEX(SETUP!$B$148:$B$267,MATCH($F158,SETUP!$C$148:$C$267,0)),"")&lt;&gt;$D158),"Sub-family not in family. ","")&amp;IF(AND($H158&lt;&gt;"",$I158&lt;&gt;"",IFERROR(INDEX(SETUP!$B$21:$B$116,MATCH($I158,SETUP!$C$21:$C$116,0)),"")&lt;&gt;$H158),"Level not in stream.",""))</f>
        <v/>
      </c>
    </row>
    <row r="159">
      <c r="B159" s="9">
        <f>IF($C159="","",$D159&amp;"-"&amp;$F159&amp;"-"&amp;$I159&amp;"-"&amp;TEXT(COUNTIFS($D$10:$D159,$D159,$F$10:$F159,$F159,$I$10:$I159,$I159),"00"))</f>
        <v/>
      </c>
      <c r="C159" s="7" t="n"/>
      <c r="D159" s="7" t="n"/>
      <c r="E159" s="9">
        <f>IFERROR(IF($D159="","",INDEX(SETUP!$C$120:$C$144,MATCH($D159,SETUP!$B$120:$B$144,0))),"")</f>
        <v/>
      </c>
      <c r="F159" s="7" t="n"/>
      <c r="G159" s="9">
        <f>IFERROR(IF($F159="","",INDEX(SETUP!$D$148:$D$267,MATCH($F159,SETUP!$C$148:$C$267,0))),"")</f>
        <v/>
      </c>
      <c r="H159" s="7" t="n"/>
      <c r="I159" s="7" t="n"/>
      <c r="J159" s="9">
        <f>IFERROR(IF($I159="","",INDEX(SETUP!$D$21:$D$116,MATCH($I159,SETUP!$C$21:$C$116,0))),"")</f>
        <v/>
      </c>
      <c r="K159" s="37">
        <f>IFERROR(IF($I159="","",INDEX(SETUP!$E$21:$E$116,MATCH($I159,SETUP!$C$21:$C$116,0))),"")</f>
        <v/>
      </c>
      <c r="L159" s="7" t="n"/>
      <c r="M159" s="7" t="n"/>
      <c r="N159" s="7" t="n"/>
      <c r="O159" s="38">
        <f>IF($C159="","",IF(AND($D159&lt;&gt;"",$F159&lt;&gt;"",IFERROR(INDEX(SETUP!$B$148:$B$267,MATCH($F159,SETUP!$C$148:$C$267,0)),"")&lt;&gt;$D159),"Sub-family not in family. ","")&amp;IF(AND($H159&lt;&gt;"",$I159&lt;&gt;"",IFERROR(INDEX(SETUP!$B$21:$B$116,MATCH($I159,SETUP!$C$21:$C$116,0)),"")&lt;&gt;$H159),"Level not in stream.",""))</f>
        <v/>
      </c>
    </row>
    <row r="160">
      <c r="B160" s="9">
        <f>IF($C160="","",$D160&amp;"-"&amp;$F160&amp;"-"&amp;$I160&amp;"-"&amp;TEXT(COUNTIFS($D$10:$D160,$D160,$F$10:$F160,$F160,$I$10:$I160,$I160),"00"))</f>
        <v/>
      </c>
      <c r="C160" s="7" t="n"/>
      <c r="D160" s="7" t="n"/>
      <c r="E160" s="9">
        <f>IFERROR(IF($D160="","",INDEX(SETUP!$C$120:$C$144,MATCH($D160,SETUP!$B$120:$B$144,0))),"")</f>
        <v/>
      </c>
      <c r="F160" s="7" t="n"/>
      <c r="G160" s="9">
        <f>IFERROR(IF($F160="","",INDEX(SETUP!$D$148:$D$267,MATCH($F160,SETUP!$C$148:$C$267,0))),"")</f>
        <v/>
      </c>
      <c r="H160" s="7" t="n"/>
      <c r="I160" s="7" t="n"/>
      <c r="J160" s="9">
        <f>IFERROR(IF($I160="","",INDEX(SETUP!$D$21:$D$116,MATCH($I160,SETUP!$C$21:$C$116,0))),"")</f>
        <v/>
      </c>
      <c r="K160" s="37">
        <f>IFERROR(IF($I160="","",INDEX(SETUP!$E$21:$E$116,MATCH($I160,SETUP!$C$21:$C$116,0))),"")</f>
        <v/>
      </c>
      <c r="L160" s="7" t="n"/>
      <c r="M160" s="7" t="n"/>
      <c r="N160" s="7" t="n"/>
      <c r="O160" s="38">
        <f>IF($C160="","",IF(AND($D160&lt;&gt;"",$F160&lt;&gt;"",IFERROR(INDEX(SETUP!$B$148:$B$267,MATCH($F160,SETUP!$C$148:$C$267,0)),"")&lt;&gt;$D160),"Sub-family not in family. ","")&amp;IF(AND($H160&lt;&gt;"",$I160&lt;&gt;"",IFERROR(INDEX(SETUP!$B$21:$B$116,MATCH($I160,SETUP!$C$21:$C$116,0)),"")&lt;&gt;$H160),"Level not in stream.",""))</f>
        <v/>
      </c>
    </row>
    <row r="161">
      <c r="B161" s="9">
        <f>IF($C161="","",$D161&amp;"-"&amp;$F161&amp;"-"&amp;$I161&amp;"-"&amp;TEXT(COUNTIFS($D$10:$D161,$D161,$F$10:$F161,$F161,$I$10:$I161,$I161),"00"))</f>
        <v/>
      </c>
      <c r="C161" s="7" t="n"/>
      <c r="D161" s="7" t="n"/>
      <c r="E161" s="9">
        <f>IFERROR(IF($D161="","",INDEX(SETUP!$C$120:$C$144,MATCH($D161,SETUP!$B$120:$B$144,0))),"")</f>
        <v/>
      </c>
      <c r="F161" s="7" t="n"/>
      <c r="G161" s="9">
        <f>IFERROR(IF($F161="","",INDEX(SETUP!$D$148:$D$267,MATCH($F161,SETUP!$C$148:$C$267,0))),"")</f>
        <v/>
      </c>
      <c r="H161" s="7" t="n"/>
      <c r="I161" s="7" t="n"/>
      <c r="J161" s="9">
        <f>IFERROR(IF($I161="","",INDEX(SETUP!$D$21:$D$116,MATCH($I161,SETUP!$C$21:$C$116,0))),"")</f>
        <v/>
      </c>
      <c r="K161" s="37">
        <f>IFERROR(IF($I161="","",INDEX(SETUP!$E$21:$E$116,MATCH($I161,SETUP!$C$21:$C$116,0))),"")</f>
        <v/>
      </c>
      <c r="L161" s="7" t="n"/>
      <c r="M161" s="7" t="n"/>
      <c r="N161" s="7" t="n"/>
      <c r="O161" s="38">
        <f>IF($C161="","",IF(AND($D161&lt;&gt;"",$F161&lt;&gt;"",IFERROR(INDEX(SETUP!$B$148:$B$267,MATCH($F161,SETUP!$C$148:$C$267,0)),"")&lt;&gt;$D161),"Sub-family not in family. ","")&amp;IF(AND($H161&lt;&gt;"",$I161&lt;&gt;"",IFERROR(INDEX(SETUP!$B$21:$B$116,MATCH($I161,SETUP!$C$21:$C$116,0)),"")&lt;&gt;$H161),"Level not in stream.",""))</f>
        <v/>
      </c>
    </row>
    <row r="162">
      <c r="B162" s="9">
        <f>IF($C162="","",$D162&amp;"-"&amp;$F162&amp;"-"&amp;$I162&amp;"-"&amp;TEXT(COUNTIFS($D$10:$D162,$D162,$F$10:$F162,$F162,$I$10:$I162,$I162),"00"))</f>
        <v/>
      </c>
      <c r="C162" s="7" t="n"/>
      <c r="D162" s="7" t="n"/>
      <c r="E162" s="9">
        <f>IFERROR(IF($D162="","",INDEX(SETUP!$C$120:$C$144,MATCH($D162,SETUP!$B$120:$B$144,0))),"")</f>
        <v/>
      </c>
      <c r="F162" s="7" t="n"/>
      <c r="G162" s="9">
        <f>IFERROR(IF($F162="","",INDEX(SETUP!$D$148:$D$267,MATCH($F162,SETUP!$C$148:$C$267,0))),"")</f>
        <v/>
      </c>
      <c r="H162" s="7" t="n"/>
      <c r="I162" s="7" t="n"/>
      <c r="J162" s="9">
        <f>IFERROR(IF($I162="","",INDEX(SETUP!$D$21:$D$116,MATCH($I162,SETUP!$C$21:$C$116,0))),"")</f>
        <v/>
      </c>
      <c r="K162" s="37">
        <f>IFERROR(IF($I162="","",INDEX(SETUP!$E$21:$E$116,MATCH($I162,SETUP!$C$21:$C$116,0))),"")</f>
        <v/>
      </c>
      <c r="L162" s="7" t="n"/>
      <c r="M162" s="7" t="n"/>
      <c r="N162" s="7" t="n"/>
      <c r="O162" s="38">
        <f>IF($C162="","",IF(AND($D162&lt;&gt;"",$F162&lt;&gt;"",IFERROR(INDEX(SETUP!$B$148:$B$267,MATCH($F162,SETUP!$C$148:$C$267,0)),"")&lt;&gt;$D162),"Sub-family not in family. ","")&amp;IF(AND($H162&lt;&gt;"",$I162&lt;&gt;"",IFERROR(INDEX(SETUP!$B$21:$B$116,MATCH($I162,SETUP!$C$21:$C$116,0)),"")&lt;&gt;$H162),"Level not in stream.",""))</f>
        <v/>
      </c>
    </row>
    <row r="163">
      <c r="B163" s="9">
        <f>IF($C163="","",$D163&amp;"-"&amp;$F163&amp;"-"&amp;$I163&amp;"-"&amp;TEXT(COUNTIFS($D$10:$D163,$D163,$F$10:$F163,$F163,$I$10:$I163,$I163),"00"))</f>
        <v/>
      </c>
      <c r="C163" s="7" t="n"/>
      <c r="D163" s="7" t="n"/>
      <c r="E163" s="9">
        <f>IFERROR(IF($D163="","",INDEX(SETUP!$C$120:$C$144,MATCH($D163,SETUP!$B$120:$B$144,0))),"")</f>
        <v/>
      </c>
      <c r="F163" s="7" t="n"/>
      <c r="G163" s="9">
        <f>IFERROR(IF($F163="","",INDEX(SETUP!$D$148:$D$267,MATCH($F163,SETUP!$C$148:$C$267,0))),"")</f>
        <v/>
      </c>
      <c r="H163" s="7" t="n"/>
      <c r="I163" s="7" t="n"/>
      <c r="J163" s="9">
        <f>IFERROR(IF($I163="","",INDEX(SETUP!$D$21:$D$116,MATCH($I163,SETUP!$C$21:$C$116,0))),"")</f>
        <v/>
      </c>
      <c r="K163" s="37">
        <f>IFERROR(IF($I163="","",INDEX(SETUP!$E$21:$E$116,MATCH($I163,SETUP!$C$21:$C$116,0))),"")</f>
        <v/>
      </c>
      <c r="L163" s="7" t="n"/>
      <c r="M163" s="7" t="n"/>
      <c r="N163" s="7" t="n"/>
      <c r="O163" s="38">
        <f>IF($C163="","",IF(AND($D163&lt;&gt;"",$F163&lt;&gt;"",IFERROR(INDEX(SETUP!$B$148:$B$267,MATCH($F163,SETUP!$C$148:$C$267,0)),"")&lt;&gt;$D163),"Sub-family not in family. ","")&amp;IF(AND($H163&lt;&gt;"",$I163&lt;&gt;"",IFERROR(INDEX(SETUP!$B$21:$B$116,MATCH($I163,SETUP!$C$21:$C$116,0)),"")&lt;&gt;$H163),"Level not in stream.",""))</f>
        <v/>
      </c>
    </row>
    <row r="164">
      <c r="B164" s="9">
        <f>IF($C164="","",$D164&amp;"-"&amp;$F164&amp;"-"&amp;$I164&amp;"-"&amp;TEXT(COUNTIFS($D$10:$D164,$D164,$F$10:$F164,$F164,$I$10:$I164,$I164),"00"))</f>
        <v/>
      </c>
      <c r="C164" s="7" t="n"/>
      <c r="D164" s="7" t="n"/>
      <c r="E164" s="9">
        <f>IFERROR(IF($D164="","",INDEX(SETUP!$C$120:$C$144,MATCH($D164,SETUP!$B$120:$B$144,0))),"")</f>
        <v/>
      </c>
      <c r="F164" s="7" t="n"/>
      <c r="G164" s="9">
        <f>IFERROR(IF($F164="","",INDEX(SETUP!$D$148:$D$267,MATCH($F164,SETUP!$C$148:$C$267,0))),"")</f>
        <v/>
      </c>
      <c r="H164" s="7" t="n"/>
      <c r="I164" s="7" t="n"/>
      <c r="J164" s="9">
        <f>IFERROR(IF($I164="","",INDEX(SETUP!$D$21:$D$116,MATCH($I164,SETUP!$C$21:$C$116,0))),"")</f>
        <v/>
      </c>
      <c r="K164" s="37">
        <f>IFERROR(IF($I164="","",INDEX(SETUP!$E$21:$E$116,MATCH($I164,SETUP!$C$21:$C$116,0))),"")</f>
        <v/>
      </c>
      <c r="L164" s="7" t="n"/>
      <c r="M164" s="7" t="n"/>
      <c r="N164" s="7" t="n"/>
      <c r="O164" s="38">
        <f>IF($C164="","",IF(AND($D164&lt;&gt;"",$F164&lt;&gt;"",IFERROR(INDEX(SETUP!$B$148:$B$267,MATCH($F164,SETUP!$C$148:$C$267,0)),"")&lt;&gt;$D164),"Sub-family not in family. ","")&amp;IF(AND($H164&lt;&gt;"",$I164&lt;&gt;"",IFERROR(INDEX(SETUP!$B$21:$B$116,MATCH($I164,SETUP!$C$21:$C$116,0)),"")&lt;&gt;$H164),"Level not in stream.",""))</f>
        <v/>
      </c>
    </row>
    <row r="165">
      <c r="B165" s="9">
        <f>IF($C165="","",$D165&amp;"-"&amp;$F165&amp;"-"&amp;$I165&amp;"-"&amp;TEXT(COUNTIFS($D$10:$D165,$D165,$F$10:$F165,$F165,$I$10:$I165,$I165),"00"))</f>
        <v/>
      </c>
      <c r="C165" s="7" t="n"/>
      <c r="D165" s="7" t="n"/>
      <c r="E165" s="9">
        <f>IFERROR(IF($D165="","",INDEX(SETUP!$C$120:$C$144,MATCH($D165,SETUP!$B$120:$B$144,0))),"")</f>
        <v/>
      </c>
      <c r="F165" s="7" t="n"/>
      <c r="G165" s="9">
        <f>IFERROR(IF($F165="","",INDEX(SETUP!$D$148:$D$267,MATCH($F165,SETUP!$C$148:$C$267,0))),"")</f>
        <v/>
      </c>
      <c r="H165" s="7" t="n"/>
      <c r="I165" s="7" t="n"/>
      <c r="J165" s="9">
        <f>IFERROR(IF($I165="","",INDEX(SETUP!$D$21:$D$116,MATCH($I165,SETUP!$C$21:$C$116,0))),"")</f>
        <v/>
      </c>
      <c r="K165" s="37">
        <f>IFERROR(IF($I165="","",INDEX(SETUP!$E$21:$E$116,MATCH($I165,SETUP!$C$21:$C$116,0))),"")</f>
        <v/>
      </c>
      <c r="L165" s="7" t="n"/>
      <c r="M165" s="7" t="n"/>
      <c r="N165" s="7" t="n"/>
      <c r="O165" s="38">
        <f>IF($C165="","",IF(AND($D165&lt;&gt;"",$F165&lt;&gt;"",IFERROR(INDEX(SETUP!$B$148:$B$267,MATCH($F165,SETUP!$C$148:$C$267,0)),"")&lt;&gt;$D165),"Sub-family not in family. ","")&amp;IF(AND($H165&lt;&gt;"",$I165&lt;&gt;"",IFERROR(INDEX(SETUP!$B$21:$B$116,MATCH($I165,SETUP!$C$21:$C$116,0)),"")&lt;&gt;$H165),"Level not in stream.",""))</f>
        <v/>
      </c>
    </row>
    <row r="166">
      <c r="B166" s="9">
        <f>IF($C166="","",$D166&amp;"-"&amp;$F166&amp;"-"&amp;$I166&amp;"-"&amp;TEXT(COUNTIFS($D$10:$D166,$D166,$F$10:$F166,$F166,$I$10:$I166,$I166),"00"))</f>
        <v/>
      </c>
      <c r="C166" s="7" t="n"/>
      <c r="D166" s="7" t="n"/>
      <c r="E166" s="9">
        <f>IFERROR(IF($D166="","",INDEX(SETUP!$C$120:$C$144,MATCH($D166,SETUP!$B$120:$B$144,0))),"")</f>
        <v/>
      </c>
      <c r="F166" s="7" t="n"/>
      <c r="G166" s="9">
        <f>IFERROR(IF($F166="","",INDEX(SETUP!$D$148:$D$267,MATCH($F166,SETUP!$C$148:$C$267,0))),"")</f>
        <v/>
      </c>
      <c r="H166" s="7" t="n"/>
      <c r="I166" s="7" t="n"/>
      <c r="J166" s="9">
        <f>IFERROR(IF($I166="","",INDEX(SETUP!$D$21:$D$116,MATCH($I166,SETUP!$C$21:$C$116,0))),"")</f>
        <v/>
      </c>
      <c r="K166" s="37">
        <f>IFERROR(IF($I166="","",INDEX(SETUP!$E$21:$E$116,MATCH($I166,SETUP!$C$21:$C$116,0))),"")</f>
        <v/>
      </c>
      <c r="L166" s="7" t="n"/>
      <c r="M166" s="7" t="n"/>
      <c r="N166" s="7" t="n"/>
      <c r="O166" s="38">
        <f>IF($C166="","",IF(AND($D166&lt;&gt;"",$F166&lt;&gt;"",IFERROR(INDEX(SETUP!$B$148:$B$267,MATCH($F166,SETUP!$C$148:$C$267,0)),"")&lt;&gt;$D166),"Sub-family not in family. ","")&amp;IF(AND($H166&lt;&gt;"",$I166&lt;&gt;"",IFERROR(INDEX(SETUP!$B$21:$B$116,MATCH($I166,SETUP!$C$21:$C$116,0)),"")&lt;&gt;$H166),"Level not in stream.",""))</f>
        <v/>
      </c>
    </row>
    <row r="167">
      <c r="B167" s="9">
        <f>IF($C167="","",$D167&amp;"-"&amp;$F167&amp;"-"&amp;$I167&amp;"-"&amp;TEXT(COUNTIFS($D$10:$D167,$D167,$F$10:$F167,$F167,$I$10:$I167,$I167),"00"))</f>
        <v/>
      </c>
      <c r="C167" s="7" t="n"/>
      <c r="D167" s="7" t="n"/>
      <c r="E167" s="9">
        <f>IFERROR(IF($D167="","",INDEX(SETUP!$C$120:$C$144,MATCH($D167,SETUP!$B$120:$B$144,0))),"")</f>
        <v/>
      </c>
      <c r="F167" s="7" t="n"/>
      <c r="G167" s="9">
        <f>IFERROR(IF($F167="","",INDEX(SETUP!$D$148:$D$267,MATCH($F167,SETUP!$C$148:$C$267,0))),"")</f>
        <v/>
      </c>
      <c r="H167" s="7" t="n"/>
      <c r="I167" s="7" t="n"/>
      <c r="J167" s="9">
        <f>IFERROR(IF($I167="","",INDEX(SETUP!$D$21:$D$116,MATCH($I167,SETUP!$C$21:$C$116,0))),"")</f>
        <v/>
      </c>
      <c r="K167" s="37">
        <f>IFERROR(IF($I167="","",INDEX(SETUP!$E$21:$E$116,MATCH($I167,SETUP!$C$21:$C$116,0))),"")</f>
        <v/>
      </c>
      <c r="L167" s="7" t="n"/>
      <c r="M167" s="7" t="n"/>
      <c r="N167" s="7" t="n"/>
      <c r="O167" s="38">
        <f>IF($C167="","",IF(AND($D167&lt;&gt;"",$F167&lt;&gt;"",IFERROR(INDEX(SETUP!$B$148:$B$267,MATCH($F167,SETUP!$C$148:$C$267,0)),"")&lt;&gt;$D167),"Sub-family not in family. ","")&amp;IF(AND($H167&lt;&gt;"",$I167&lt;&gt;"",IFERROR(INDEX(SETUP!$B$21:$B$116,MATCH($I167,SETUP!$C$21:$C$116,0)),"")&lt;&gt;$H167),"Level not in stream.",""))</f>
        <v/>
      </c>
    </row>
    <row r="168">
      <c r="B168" s="9">
        <f>IF($C168="","",$D168&amp;"-"&amp;$F168&amp;"-"&amp;$I168&amp;"-"&amp;TEXT(COUNTIFS($D$10:$D168,$D168,$F$10:$F168,$F168,$I$10:$I168,$I168),"00"))</f>
        <v/>
      </c>
      <c r="C168" s="7" t="n"/>
      <c r="D168" s="7" t="n"/>
      <c r="E168" s="9">
        <f>IFERROR(IF($D168="","",INDEX(SETUP!$C$120:$C$144,MATCH($D168,SETUP!$B$120:$B$144,0))),"")</f>
        <v/>
      </c>
      <c r="F168" s="7" t="n"/>
      <c r="G168" s="9">
        <f>IFERROR(IF($F168="","",INDEX(SETUP!$D$148:$D$267,MATCH($F168,SETUP!$C$148:$C$267,0))),"")</f>
        <v/>
      </c>
      <c r="H168" s="7" t="n"/>
      <c r="I168" s="7" t="n"/>
      <c r="J168" s="9">
        <f>IFERROR(IF($I168="","",INDEX(SETUP!$D$21:$D$116,MATCH($I168,SETUP!$C$21:$C$116,0))),"")</f>
        <v/>
      </c>
      <c r="K168" s="37">
        <f>IFERROR(IF($I168="","",INDEX(SETUP!$E$21:$E$116,MATCH($I168,SETUP!$C$21:$C$116,0))),"")</f>
        <v/>
      </c>
      <c r="L168" s="7" t="n"/>
      <c r="M168" s="7" t="n"/>
      <c r="N168" s="7" t="n"/>
      <c r="O168" s="38">
        <f>IF($C168="","",IF(AND($D168&lt;&gt;"",$F168&lt;&gt;"",IFERROR(INDEX(SETUP!$B$148:$B$267,MATCH($F168,SETUP!$C$148:$C$267,0)),"")&lt;&gt;$D168),"Sub-family not in family. ","")&amp;IF(AND($H168&lt;&gt;"",$I168&lt;&gt;"",IFERROR(INDEX(SETUP!$B$21:$B$116,MATCH($I168,SETUP!$C$21:$C$116,0)),"")&lt;&gt;$H168),"Level not in stream.",""))</f>
        <v/>
      </c>
    </row>
    <row r="169">
      <c r="B169" s="9">
        <f>IF($C169="","",$D169&amp;"-"&amp;$F169&amp;"-"&amp;$I169&amp;"-"&amp;TEXT(COUNTIFS($D$10:$D169,$D169,$F$10:$F169,$F169,$I$10:$I169,$I169),"00"))</f>
        <v/>
      </c>
      <c r="C169" s="7" t="n"/>
      <c r="D169" s="7" t="n"/>
      <c r="E169" s="9">
        <f>IFERROR(IF($D169="","",INDEX(SETUP!$C$120:$C$144,MATCH($D169,SETUP!$B$120:$B$144,0))),"")</f>
        <v/>
      </c>
      <c r="F169" s="7" t="n"/>
      <c r="G169" s="9">
        <f>IFERROR(IF($F169="","",INDEX(SETUP!$D$148:$D$267,MATCH($F169,SETUP!$C$148:$C$267,0))),"")</f>
        <v/>
      </c>
      <c r="H169" s="7" t="n"/>
      <c r="I169" s="7" t="n"/>
      <c r="J169" s="9">
        <f>IFERROR(IF($I169="","",INDEX(SETUP!$D$21:$D$116,MATCH($I169,SETUP!$C$21:$C$116,0))),"")</f>
        <v/>
      </c>
      <c r="K169" s="37">
        <f>IFERROR(IF($I169="","",INDEX(SETUP!$E$21:$E$116,MATCH($I169,SETUP!$C$21:$C$116,0))),"")</f>
        <v/>
      </c>
      <c r="L169" s="7" t="n"/>
      <c r="M169" s="7" t="n"/>
      <c r="N169" s="7" t="n"/>
      <c r="O169" s="38">
        <f>IF($C169="","",IF(AND($D169&lt;&gt;"",$F169&lt;&gt;"",IFERROR(INDEX(SETUP!$B$148:$B$267,MATCH($F169,SETUP!$C$148:$C$267,0)),"")&lt;&gt;$D169),"Sub-family not in family. ","")&amp;IF(AND($H169&lt;&gt;"",$I169&lt;&gt;"",IFERROR(INDEX(SETUP!$B$21:$B$116,MATCH($I169,SETUP!$C$21:$C$116,0)),"")&lt;&gt;$H169),"Level not in stream.",""))</f>
        <v/>
      </c>
    </row>
    <row r="170">
      <c r="B170" s="9">
        <f>IF($C170="","",$D170&amp;"-"&amp;$F170&amp;"-"&amp;$I170&amp;"-"&amp;TEXT(COUNTIFS($D$10:$D170,$D170,$F$10:$F170,$F170,$I$10:$I170,$I170),"00"))</f>
        <v/>
      </c>
      <c r="C170" s="7" t="n"/>
      <c r="D170" s="7" t="n"/>
      <c r="E170" s="9">
        <f>IFERROR(IF($D170="","",INDEX(SETUP!$C$120:$C$144,MATCH($D170,SETUP!$B$120:$B$144,0))),"")</f>
        <v/>
      </c>
      <c r="F170" s="7" t="n"/>
      <c r="G170" s="9">
        <f>IFERROR(IF($F170="","",INDEX(SETUP!$D$148:$D$267,MATCH($F170,SETUP!$C$148:$C$267,0))),"")</f>
        <v/>
      </c>
      <c r="H170" s="7" t="n"/>
      <c r="I170" s="7" t="n"/>
      <c r="J170" s="9">
        <f>IFERROR(IF($I170="","",INDEX(SETUP!$D$21:$D$116,MATCH($I170,SETUP!$C$21:$C$116,0))),"")</f>
        <v/>
      </c>
      <c r="K170" s="37">
        <f>IFERROR(IF($I170="","",INDEX(SETUP!$E$21:$E$116,MATCH($I170,SETUP!$C$21:$C$116,0))),"")</f>
        <v/>
      </c>
      <c r="L170" s="7" t="n"/>
      <c r="M170" s="7" t="n"/>
      <c r="N170" s="7" t="n"/>
      <c r="O170" s="38">
        <f>IF($C170="","",IF(AND($D170&lt;&gt;"",$F170&lt;&gt;"",IFERROR(INDEX(SETUP!$B$148:$B$267,MATCH($F170,SETUP!$C$148:$C$267,0)),"")&lt;&gt;$D170),"Sub-family not in family. ","")&amp;IF(AND($H170&lt;&gt;"",$I170&lt;&gt;"",IFERROR(INDEX(SETUP!$B$21:$B$116,MATCH($I170,SETUP!$C$21:$C$116,0)),"")&lt;&gt;$H170),"Level not in stream.",""))</f>
        <v/>
      </c>
    </row>
    <row r="171">
      <c r="B171" s="9">
        <f>IF($C171="","",$D171&amp;"-"&amp;$F171&amp;"-"&amp;$I171&amp;"-"&amp;TEXT(COUNTIFS($D$10:$D171,$D171,$F$10:$F171,$F171,$I$10:$I171,$I171),"00"))</f>
        <v/>
      </c>
      <c r="C171" s="7" t="n"/>
      <c r="D171" s="7" t="n"/>
      <c r="E171" s="9">
        <f>IFERROR(IF($D171="","",INDEX(SETUP!$C$120:$C$144,MATCH($D171,SETUP!$B$120:$B$144,0))),"")</f>
        <v/>
      </c>
      <c r="F171" s="7" t="n"/>
      <c r="G171" s="9">
        <f>IFERROR(IF($F171="","",INDEX(SETUP!$D$148:$D$267,MATCH($F171,SETUP!$C$148:$C$267,0))),"")</f>
        <v/>
      </c>
      <c r="H171" s="7" t="n"/>
      <c r="I171" s="7" t="n"/>
      <c r="J171" s="9">
        <f>IFERROR(IF($I171="","",INDEX(SETUP!$D$21:$D$116,MATCH($I171,SETUP!$C$21:$C$116,0))),"")</f>
        <v/>
      </c>
      <c r="K171" s="37">
        <f>IFERROR(IF($I171="","",INDEX(SETUP!$E$21:$E$116,MATCH($I171,SETUP!$C$21:$C$116,0))),"")</f>
        <v/>
      </c>
      <c r="L171" s="7" t="n"/>
      <c r="M171" s="7" t="n"/>
      <c r="N171" s="7" t="n"/>
      <c r="O171" s="38">
        <f>IF($C171="","",IF(AND($D171&lt;&gt;"",$F171&lt;&gt;"",IFERROR(INDEX(SETUP!$B$148:$B$267,MATCH($F171,SETUP!$C$148:$C$267,0)),"")&lt;&gt;$D171),"Sub-family not in family. ","")&amp;IF(AND($H171&lt;&gt;"",$I171&lt;&gt;"",IFERROR(INDEX(SETUP!$B$21:$B$116,MATCH($I171,SETUP!$C$21:$C$116,0)),"")&lt;&gt;$H171),"Level not in stream.",""))</f>
        <v/>
      </c>
    </row>
    <row r="172">
      <c r="B172" s="9">
        <f>IF($C172="","",$D172&amp;"-"&amp;$F172&amp;"-"&amp;$I172&amp;"-"&amp;TEXT(COUNTIFS($D$10:$D172,$D172,$F$10:$F172,$F172,$I$10:$I172,$I172),"00"))</f>
        <v/>
      </c>
      <c r="C172" s="7" t="n"/>
      <c r="D172" s="7" t="n"/>
      <c r="E172" s="9">
        <f>IFERROR(IF($D172="","",INDEX(SETUP!$C$120:$C$144,MATCH($D172,SETUP!$B$120:$B$144,0))),"")</f>
        <v/>
      </c>
      <c r="F172" s="7" t="n"/>
      <c r="G172" s="9">
        <f>IFERROR(IF($F172="","",INDEX(SETUP!$D$148:$D$267,MATCH($F172,SETUP!$C$148:$C$267,0))),"")</f>
        <v/>
      </c>
      <c r="H172" s="7" t="n"/>
      <c r="I172" s="7" t="n"/>
      <c r="J172" s="9">
        <f>IFERROR(IF($I172="","",INDEX(SETUP!$D$21:$D$116,MATCH($I172,SETUP!$C$21:$C$116,0))),"")</f>
        <v/>
      </c>
      <c r="K172" s="37">
        <f>IFERROR(IF($I172="","",INDEX(SETUP!$E$21:$E$116,MATCH($I172,SETUP!$C$21:$C$116,0))),"")</f>
        <v/>
      </c>
      <c r="L172" s="7" t="n"/>
      <c r="M172" s="7" t="n"/>
      <c r="N172" s="7" t="n"/>
      <c r="O172" s="38">
        <f>IF($C172="","",IF(AND($D172&lt;&gt;"",$F172&lt;&gt;"",IFERROR(INDEX(SETUP!$B$148:$B$267,MATCH($F172,SETUP!$C$148:$C$267,0)),"")&lt;&gt;$D172),"Sub-family not in family. ","")&amp;IF(AND($H172&lt;&gt;"",$I172&lt;&gt;"",IFERROR(INDEX(SETUP!$B$21:$B$116,MATCH($I172,SETUP!$C$21:$C$116,0)),"")&lt;&gt;$H172),"Level not in stream.",""))</f>
        <v/>
      </c>
    </row>
    <row r="173">
      <c r="B173" s="9">
        <f>IF($C173="","",$D173&amp;"-"&amp;$F173&amp;"-"&amp;$I173&amp;"-"&amp;TEXT(COUNTIFS($D$10:$D173,$D173,$F$10:$F173,$F173,$I$10:$I173,$I173),"00"))</f>
        <v/>
      </c>
      <c r="C173" s="7" t="n"/>
      <c r="D173" s="7" t="n"/>
      <c r="E173" s="9">
        <f>IFERROR(IF($D173="","",INDEX(SETUP!$C$120:$C$144,MATCH($D173,SETUP!$B$120:$B$144,0))),"")</f>
        <v/>
      </c>
      <c r="F173" s="7" t="n"/>
      <c r="G173" s="9">
        <f>IFERROR(IF($F173="","",INDEX(SETUP!$D$148:$D$267,MATCH($F173,SETUP!$C$148:$C$267,0))),"")</f>
        <v/>
      </c>
      <c r="H173" s="7" t="n"/>
      <c r="I173" s="7" t="n"/>
      <c r="J173" s="9">
        <f>IFERROR(IF($I173="","",INDEX(SETUP!$D$21:$D$116,MATCH($I173,SETUP!$C$21:$C$116,0))),"")</f>
        <v/>
      </c>
      <c r="K173" s="37">
        <f>IFERROR(IF($I173="","",INDEX(SETUP!$E$21:$E$116,MATCH($I173,SETUP!$C$21:$C$116,0))),"")</f>
        <v/>
      </c>
      <c r="L173" s="7" t="n"/>
      <c r="M173" s="7" t="n"/>
      <c r="N173" s="7" t="n"/>
      <c r="O173" s="38">
        <f>IF($C173="","",IF(AND($D173&lt;&gt;"",$F173&lt;&gt;"",IFERROR(INDEX(SETUP!$B$148:$B$267,MATCH($F173,SETUP!$C$148:$C$267,0)),"")&lt;&gt;$D173),"Sub-family not in family. ","")&amp;IF(AND($H173&lt;&gt;"",$I173&lt;&gt;"",IFERROR(INDEX(SETUP!$B$21:$B$116,MATCH($I173,SETUP!$C$21:$C$116,0)),"")&lt;&gt;$H173),"Level not in stream.",""))</f>
        <v/>
      </c>
    </row>
    <row r="174">
      <c r="B174" s="9">
        <f>IF($C174="","",$D174&amp;"-"&amp;$F174&amp;"-"&amp;$I174&amp;"-"&amp;TEXT(COUNTIFS($D$10:$D174,$D174,$F$10:$F174,$F174,$I$10:$I174,$I174),"00"))</f>
        <v/>
      </c>
      <c r="C174" s="7" t="n"/>
      <c r="D174" s="7" t="n"/>
      <c r="E174" s="9">
        <f>IFERROR(IF($D174="","",INDEX(SETUP!$C$120:$C$144,MATCH($D174,SETUP!$B$120:$B$144,0))),"")</f>
        <v/>
      </c>
      <c r="F174" s="7" t="n"/>
      <c r="G174" s="9">
        <f>IFERROR(IF($F174="","",INDEX(SETUP!$D$148:$D$267,MATCH($F174,SETUP!$C$148:$C$267,0))),"")</f>
        <v/>
      </c>
      <c r="H174" s="7" t="n"/>
      <c r="I174" s="7" t="n"/>
      <c r="J174" s="9">
        <f>IFERROR(IF($I174="","",INDEX(SETUP!$D$21:$D$116,MATCH($I174,SETUP!$C$21:$C$116,0))),"")</f>
        <v/>
      </c>
      <c r="K174" s="37">
        <f>IFERROR(IF($I174="","",INDEX(SETUP!$E$21:$E$116,MATCH($I174,SETUP!$C$21:$C$116,0))),"")</f>
        <v/>
      </c>
      <c r="L174" s="7" t="n"/>
      <c r="M174" s="7" t="n"/>
      <c r="N174" s="7" t="n"/>
      <c r="O174" s="38">
        <f>IF($C174="","",IF(AND($D174&lt;&gt;"",$F174&lt;&gt;"",IFERROR(INDEX(SETUP!$B$148:$B$267,MATCH($F174,SETUP!$C$148:$C$267,0)),"")&lt;&gt;$D174),"Sub-family not in family. ","")&amp;IF(AND($H174&lt;&gt;"",$I174&lt;&gt;"",IFERROR(INDEX(SETUP!$B$21:$B$116,MATCH($I174,SETUP!$C$21:$C$116,0)),"")&lt;&gt;$H174),"Level not in stream.",""))</f>
        <v/>
      </c>
    </row>
    <row r="175">
      <c r="B175" s="9">
        <f>IF($C175="","",$D175&amp;"-"&amp;$F175&amp;"-"&amp;$I175&amp;"-"&amp;TEXT(COUNTIFS($D$10:$D175,$D175,$F$10:$F175,$F175,$I$10:$I175,$I175),"00"))</f>
        <v/>
      </c>
      <c r="C175" s="7" t="n"/>
      <c r="D175" s="7" t="n"/>
      <c r="E175" s="9">
        <f>IFERROR(IF($D175="","",INDEX(SETUP!$C$120:$C$144,MATCH($D175,SETUP!$B$120:$B$144,0))),"")</f>
        <v/>
      </c>
      <c r="F175" s="7" t="n"/>
      <c r="G175" s="9">
        <f>IFERROR(IF($F175="","",INDEX(SETUP!$D$148:$D$267,MATCH($F175,SETUP!$C$148:$C$267,0))),"")</f>
        <v/>
      </c>
      <c r="H175" s="7" t="n"/>
      <c r="I175" s="7" t="n"/>
      <c r="J175" s="9">
        <f>IFERROR(IF($I175="","",INDEX(SETUP!$D$21:$D$116,MATCH($I175,SETUP!$C$21:$C$116,0))),"")</f>
        <v/>
      </c>
      <c r="K175" s="37">
        <f>IFERROR(IF($I175="","",INDEX(SETUP!$E$21:$E$116,MATCH($I175,SETUP!$C$21:$C$116,0))),"")</f>
        <v/>
      </c>
      <c r="L175" s="7" t="n"/>
      <c r="M175" s="7" t="n"/>
      <c r="N175" s="7" t="n"/>
      <c r="O175" s="38">
        <f>IF($C175="","",IF(AND($D175&lt;&gt;"",$F175&lt;&gt;"",IFERROR(INDEX(SETUP!$B$148:$B$267,MATCH($F175,SETUP!$C$148:$C$267,0)),"")&lt;&gt;$D175),"Sub-family not in family. ","")&amp;IF(AND($H175&lt;&gt;"",$I175&lt;&gt;"",IFERROR(INDEX(SETUP!$B$21:$B$116,MATCH($I175,SETUP!$C$21:$C$116,0)),"")&lt;&gt;$H175),"Level not in stream.",""))</f>
        <v/>
      </c>
    </row>
    <row r="176">
      <c r="B176" s="9">
        <f>IF($C176="","",$D176&amp;"-"&amp;$F176&amp;"-"&amp;$I176&amp;"-"&amp;TEXT(COUNTIFS($D$10:$D176,$D176,$F$10:$F176,$F176,$I$10:$I176,$I176),"00"))</f>
        <v/>
      </c>
      <c r="C176" s="7" t="n"/>
      <c r="D176" s="7" t="n"/>
      <c r="E176" s="9">
        <f>IFERROR(IF($D176="","",INDEX(SETUP!$C$120:$C$144,MATCH($D176,SETUP!$B$120:$B$144,0))),"")</f>
        <v/>
      </c>
      <c r="F176" s="7" t="n"/>
      <c r="G176" s="9">
        <f>IFERROR(IF($F176="","",INDEX(SETUP!$D$148:$D$267,MATCH($F176,SETUP!$C$148:$C$267,0))),"")</f>
        <v/>
      </c>
      <c r="H176" s="7" t="n"/>
      <c r="I176" s="7" t="n"/>
      <c r="J176" s="9">
        <f>IFERROR(IF($I176="","",INDEX(SETUP!$D$21:$D$116,MATCH($I176,SETUP!$C$21:$C$116,0))),"")</f>
        <v/>
      </c>
      <c r="K176" s="37">
        <f>IFERROR(IF($I176="","",INDEX(SETUP!$E$21:$E$116,MATCH($I176,SETUP!$C$21:$C$116,0))),"")</f>
        <v/>
      </c>
      <c r="L176" s="7" t="n"/>
      <c r="M176" s="7" t="n"/>
      <c r="N176" s="7" t="n"/>
      <c r="O176" s="38">
        <f>IF($C176="","",IF(AND($D176&lt;&gt;"",$F176&lt;&gt;"",IFERROR(INDEX(SETUP!$B$148:$B$267,MATCH($F176,SETUP!$C$148:$C$267,0)),"")&lt;&gt;$D176),"Sub-family not in family. ","")&amp;IF(AND($H176&lt;&gt;"",$I176&lt;&gt;"",IFERROR(INDEX(SETUP!$B$21:$B$116,MATCH($I176,SETUP!$C$21:$C$116,0)),"")&lt;&gt;$H176),"Level not in stream.",""))</f>
        <v/>
      </c>
    </row>
    <row r="177">
      <c r="B177" s="9">
        <f>IF($C177="","",$D177&amp;"-"&amp;$F177&amp;"-"&amp;$I177&amp;"-"&amp;TEXT(COUNTIFS($D$10:$D177,$D177,$F$10:$F177,$F177,$I$10:$I177,$I177),"00"))</f>
        <v/>
      </c>
      <c r="C177" s="7" t="n"/>
      <c r="D177" s="7" t="n"/>
      <c r="E177" s="9">
        <f>IFERROR(IF($D177="","",INDEX(SETUP!$C$120:$C$144,MATCH($D177,SETUP!$B$120:$B$144,0))),"")</f>
        <v/>
      </c>
      <c r="F177" s="7" t="n"/>
      <c r="G177" s="9">
        <f>IFERROR(IF($F177="","",INDEX(SETUP!$D$148:$D$267,MATCH($F177,SETUP!$C$148:$C$267,0))),"")</f>
        <v/>
      </c>
      <c r="H177" s="7" t="n"/>
      <c r="I177" s="7" t="n"/>
      <c r="J177" s="9">
        <f>IFERROR(IF($I177="","",INDEX(SETUP!$D$21:$D$116,MATCH($I177,SETUP!$C$21:$C$116,0))),"")</f>
        <v/>
      </c>
      <c r="K177" s="37">
        <f>IFERROR(IF($I177="","",INDEX(SETUP!$E$21:$E$116,MATCH($I177,SETUP!$C$21:$C$116,0))),"")</f>
        <v/>
      </c>
      <c r="L177" s="7" t="n"/>
      <c r="M177" s="7" t="n"/>
      <c r="N177" s="7" t="n"/>
      <c r="O177" s="38">
        <f>IF($C177="","",IF(AND($D177&lt;&gt;"",$F177&lt;&gt;"",IFERROR(INDEX(SETUP!$B$148:$B$267,MATCH($F177,SETUP!$C$148:$C$267,0)),"")&lt;&gt;$D177),"Sub-family not in family. ","")&amp;IF(AND($H177&lt;&gt;"",$I177&lt;&gt;"",IFERROR(INDEX(SETUP!$B$21:$B$116,MATCH($I177,SETUP!$C$21:$C$116,0)),"")&lt;&gt;$H177),"Level not in stream.",""))</f>
        <v/>
      </c>
    </row>
    <row r="178">
      <c r="B178" s="9">
        <f>IF($C178="","",$D178&amp;"-"&amp;$F178&amp;"-"&amp;$I178&amp;"-"&amp;TEXT(COUNTIFS($D$10:$D178,$D178,$F$10:$F178,$F178,$I$10:$I178,$I178),"00"))</f>
        <v/>
      </c>
      <c r="C178" s="7" t="n"/>
      <c r="D178" s="7" t="n"/>
      <c r="E178" s="9">
        <f>IFERROR(IF($D178="","",INDEX(SETUP!$C$120:$C$144,MATCH($D178,SETUP!$B$120:$B$144,0))),"")</f>
        <v/>
      </c>
      <c r="F178" s="7" t="n"/>
      <c r="G178" s="9">
        <f>IFERROR(IF($F178="","",INDEX(SETUP!$D$148:$D$267,MATCH($F178,SETUP!$C$148:$C$267,0))),"")</f>
        <v/>
      </c>
      <c r="H178" s="7" t="n"/>
      <c r="I178" s="7" t="n"/>
      <c r="J178" s="9">
        <f>IFERROR(IF($I178="","",INDEX(SETUP!$D$21:$D$116,MATCH($I178,SETUP!$C$21:$C$116,0))),"")</f>
        <v/>
      </c>
      <c r="K178" s="37">
        <f>IFERROR(IF($I178="","",INDEX(SETUP!$E$21:$E$116,MATCH($I178,SETUP!$C$21:$C$116,0))),"")</f>
        <v/>
      </c>
      <c r="L178" s="7" t="n"/>
      <c r="M178" s="7" t="n"/>
      <c r="N178" s="7" t="n"/>
      <c r="O178" s="38">
        <f>IF($C178="","",IF(AND($D178&lt;&gt;"",$F178&lt;&gt;"",IFERROR(INDEX(SETUP!$B$148:$B$267,MATCH($F178,SETUP!$C$148:$C$267,0)),"")&lt;&gt;$D178),"Sub-family not in family. ","")&amp;IF(AND($H178&lt;&gt;"",$I178&lt;&gt;"",IFERROR(INDEX(SETUP!$B$21:$B$116,MATCH($I178,SETUP!$C$21:$C$116,0)),"")&lt;&gt;$H178),"Level not in stream.",""))</f>
        <v/>
      </c>
    </row>
    <row r="179">
      <c r="B179" s="9">
        <f>IF($C179="","",$D179&amp;"-"&amp;$F179&amp;"-"&amp;$I179&amp;"-"&amp;TEXT(COUNTIFS($D$10:$D179,$D179,$F$10:$F179,$F179,$I$10:$I179,$I179),"00"))</f>
        <v/>
      </c>
      <c r="C179" s="7" t="n"/>
      <c r="D179" s="7" t="n"/>
      <c r="E179" s="9">
        <f>IFERROR(IF($D179="","",INDEX(SETUP!$C$120:$C$144,MATCH($D179,SETUP!$B$120:$B$144,0))),"")</f>
        <v/>
      </c>
      <c r="F179" s="7" t="n"/>
      <c r="G179" s="9">
        <f>IFERROR(IF($F179="","",INDEX(SETUP!$D$148:$D$267,MATCH($F179,SETUP!$C$148:$C$267,0))),"")</f>
        <v/>
      </c>
      <c r="H179" s="7" t="n"/>
      <c r="I179" s="7" t="n"/>
      <c r="J179" s="9">
        <f>IFERROR(IF($I179="","",INDEX(SETUP!$D$21:$D$116,MATCH($I179,SETUP!$C$21:$C$116,0))),"")</f>
        <v/>
      </c>
      <c r="K179" s="37">
        <f>IFERROR(IF($I179="","",INDEX(SETUP!$E$21:$E$116,MATCH($I179,SETUP!$C$21:$C$116,0))),"")</f>
        <v/>
      </c>
      <c r="L179" s="7" t="n"/>
      <c r="M179" s="7" t="n"/>
      <c r="N179" s="7" t="n"/>
      <c r="O179" s="38">
        <f>IF($C179="","",IF(AND($D179&lt;&gt;"",$F179&lt;&gt;"",IFERROR(INDEX(SETUP!$B$148:$B$267,MATCH($F179,SETUP!$C$148:$C$267,0)),"")&lt;&gt;$D179),"Sub-family not in family. ","")&amp;IF(AND($H179&lt;&gt;"",$I179&lt;&gt;"",IFERROR(INDEX(SETUP!$B$21:$B$116,MATCH($I179,SETUP!$C$21:$C$116,0)),"")&lt;&gt;$H179),"Level not in stream.",""))</f>
        <v/>
      </c>
    </row>
    <row r="180">
      <c r="B180" s="9">
        <f>IF($C180="","",$D180&amp;"-"&amp;$F180&amp;"-"&amp;$I180&amp;"-"&amp;TEXT(COUNTIFS($D$10:$D180,$D180,$F$10:$F180,$F180,$I$10:$I180,$I180),"00"))</f>
        <v/>
      </c>
      <c r="C180" s="7" t="n"/>
      <c r="D180" s="7" t="n"/>
      <c r="E180" s="9">
        <f>IFERROR(IF($D180="","",INDEX(SETUP!$C$120:$C$144,MATCH($D180,SETUP!$B$120:$B$144,0))),"")</f>
        <v/>
      </c>
      <c r="F180" s="7" t="n"/>
      <c r="G180" s="9">
        <f>IFERROR(IF($F180="","",INDEX(SETUP!$D$148:$D$267,MATCH($F180,SETUP!$C$148:$C$267,0))),"")</f>
        <v/>
      </c>
      <c r="H180" s="7" t="n"/>
      <c r="I180" s="7" t="n"/>
      <c r="J180" s="9">
        <f>IFERROR(IF($I180="","",INDEX(SETUP!$D$21:$D$116,MATCH($I180,SETUP!$C$21:$C$116,0))),"")</f>
        <v/>
      </c>
      <c r="K180" s="37">
        <f>IFERROR(IF($I180="","",INDEX(SETUP!$E$21:$E$116,MATCH($I180,SETUP!$C$21:$C$116,0))),"")</f>
        <v/>
      </c>
      <c r="L180" s="7" t="n"/>
      <c r="M180" s="7" t="n"/>
      <c r="N180" s="7" t="n"/>
      <c r="O180" s="38">
        <f>IF($C180="","",IF(AND($D180&lt;&gt;"",$F180&lt;&gt;"",IFERROR(INDEX(SETUP!$B$148:$B$267,MATCH($F180,SETUP!$C$148:$C$267,0)),"")&lt;&gt;$D180),"Sub-family not in family. ","")&amp;IF(AND($H180&lt;&gt;"",$I180&lt;&gt;"",IFERROR(INDEX(SETUP!$B$21:$B$116,MATCH($I180,SETUP!$C$21:$C$116,0)),"")&lt;&gt;$H180),"Level not in stream.",""))</f>
        <v/>
      </c>
    </row>
    <row r="181">
      <c r="B181" s="9">
        <f>IF($C181="","",$D181&amp;"-"&amp;$F181&amp;"-"&amp;$I181&amp;"-"&amp;TEXT(COUNTIFS($D$10:$D181,$D181,$F$10:$F181,$F181,$I$10:$I181,$I181),"00"))</f>
        <v/>
      </c>
      <c r="C181" s="7" t="n"/>
      <c r="D181" s="7" t="n"/>
      <c r="E181" s="9">
        <f>IFERROR(IF($D181="","",INDEX(SETUP!$C$120:$C$144,MATCH($D181,SETUP!$B$120:$B$144,0))),"")</f>
        <v/>
      </c>
      <c r="F181" s="7" t="n"/>
      <c r="G181" s="9">
        <f>IFERROR(IF($F181="","",INDEX(SETUP!$D$148:$D$267,MATCH($F181,SETUP!$C$148:$C$267,0))),"")</f>
        <v/>
      </c>
      <c r="H181" s="7" t="n"/>
      <c r="I181" s="7" t="n"/>
      <c r="J181" s="9">
        <f>IFERROR(IF($I181="","",INDEX(SETUP!$D$21:$D$116,MATCH($I181,SETUP!$C$21:$C$116,0))),"")</f>
        <v/>
      </c>
      <c r="K181" s="37">
        <f>IFERROR(IF($I181="","",INDEX(SETUP!$E$21:$E$116,MATCH($I181,SETUP!$C$21:$C$116,0))),"")</f>
        <v/>
      </c>
      <c r="L181" s="7" t="n"/>
      <c r="M181" s="7" t="n"/>
      <c r="N181" s="7" t="n"/>
      <c r="O181" s="38">
        <f>IF($C181="","",IF(AND($D181&lt;&gt;"",$F181&lt;&gt;"",IFERROR(INDEX(SETUP!$B$148:$B$267,MATCH($F181,SETUP!$C$148:$C$267,0)),"")&lt;&gt;$D181),"Sub-family not in family. ","")&amp;IF(AND($H181&lt;&gt;"",$I181&lt;&gt;"",IFERROR(INDEX(SETUP!$B$21:$B$116,MATCH($I181,SETUP!$C$21:$C$116,0)),"")&lt;&gt;$H181),"Level not in stream.",""))</f>
        <v/>
      </c>
    </row>
    <row r="182">
      <c r="B182" s="9">
        <f>IF($C182="","",$D182&amp;"-"&amp;$F182&amp;"-"&amp;$I182&amp;"-"&amp;TEXT(COUNTIFS($D$10:$D182,$D182,$F$10:$F182,$F182,$I$10:$I182,$I182),"00"))</f>
        <v/>
      </c>
      <c r="C182" s="7" t="n"/>
      <c r="D182" s="7" t="n"/>
      <c r="E182" s="9">
        <f>IFERROR(IF($D182="","",INDEX(SETUP!$C$120:$C$144,MATCH($D182,SETUP!$B$120:$B$144,0))),"")</f>
        <v/>
      </c>
      <c r="F182" s="7" t="n"/>
      <c r="G182" s="9">
        <f>IFERROR(IF($F182="","",INDEX(SETUP!$D$148:$D$267,MATCH($F182,SETUP!$C$148:$C$267,0))),"")</f>
        <v/>
      </c>
      <c r="H182" s="7" t="n"/>
      <c r="I182" s="7" t="n"/>
      <c r="J182" s="9">
        <f>IFERROR(IF($I182="","",INDEX(SETUP!$D$21:$D$116,MATCH($I182,SETUP!$C$21:$C$116,0))),"")</f>
        <v/>
      </c>
      <c r="K182" s="37">
        <f>IFERROR(IF($I182="","",INDEX(SETUP!$E$21:$E$116,MATCH($I182,SETUP!$C$21:$C$116,0))),"")</f>
        <v/>
      </c>
      <c r="L182" s="7" t="n"/>
      <c r="M182" s="7" t="n"/>
      <c r="N182" s="7" t="n"/>
      <c r="O182" s="38">
        <f>IF($C182="","",IF(AND($D182&lt;&gt;"",$F182&lt;&gt;"",IFERROR(INDEX(SETUP!$B$148:$B$267,MATCH($F182,SETUP!$C$148:$C$267,0)),"")&lt;&gt;$D182),"Sub-family not in family. ","")&amp;IF(AND($H182&lt;&gt;"",$I182&lt;&gt;"",IFERROR(INDEX(SETUP!$B$21:$B$116,MATCH($I182,SETUP!$C$21:$C$116,0)),"")&lt;&gt;$H182),"Level not in stream.",""))</f>
        <v/>
      </c>
    </row>
    <row r="183">
      <c r="B183" s="9">
        <f>IF($C183="","",$D183&amp;"-"&amp;$F183&amp;"-"&amp;$I183&amp;"-"&amp;TEXT(COUNTIFS($D$10:$D183,$D183,$F$10:$F183,$F183,$I$10:$I183,$I183),"00"))</f>
        <v/>
      </c>
      <c r="C183" s="7" t="n"/>
      <c r="D183" s="7" t="n"/>
      <c r="E183" s="9">
        <f>IFERROR(IF($D183="","",INDEX(SETUP!$C$120:$C$144,MATCH($D183,SETUP!$B$120:$B$144,0))),"")</f>
        <v/>
      </c>
      <c r="F183" s="7" t="n"/>
      <c r="G183" s="9">
        <f>IFERROR(IF($F183="","",INDEX(SETUP!$D$148:$D$267,MATCH($F183,SETUP!$C$148:$C$267,0))),"")</f>
        <v/>
      </c>
      <c r="H183" s="7" t="n"/>
      <c r="I183" s="7" t="n"/>
      <c r="J183" s="9">
        <f>IFERROR(IF($I183="","",INDEX(SETUP!$D$21:$D$116,MATCH($I183,SETUP!$C$21:$C$116,0))),"")</f>
        <v/>
      </c>
      <c r="K183" s="37">
        <f>IFERROR(IF($I183="","",INDEX(SETUP!$E$21:$E$116,MATCH($I183,SETUP!$C$21:$C$116,0))),"")</f>
        <v/>
      </c>
      <c r="L183" s="7" t="n"/>
      <c r="M183" s="7" t="n"/>
      <c r="N183" s="7" t="n"/>
      <c r="O183" s="38">
        <f>IF($C183="","",IF(AND($D183&lt;&gt;"",$F183&lt;&gt;"",IFERROR(INDEX(SETUP!$B$148:$B$267,MATCH($F183,SETUP!$C$148:$C$267,0)),"")&lt;&gt;$D183),"Sub-family not in family. ","")&amp;IF(AND($H183&lt;&gt;"",$I183&lt;&gt;"",IFERROR(INDEX(SETUP!$B$21:$B$116,MATCH($I183,SETUP!$C$21:$C$116,0)),"")&lt;&gt;$H183),"Level not in stream.",""))</f>
        <v/>
      </c>
    </row>
    <row r="184">
      <c r="B184" s="9">
        <f>IF($C184="","",$D184&amp;"-"&amp;$F184&amp;"-"&amp;$I184&amp;"-"&amp;TEXT(COUNTIFS($D$10:$D184,$D184,$F$10:$F184,$F184,$I$10:$I184,$I184),"00"))</f>
        <v/>
      </c>
      <c r="C184" s="7" t="n"/>
      <c r="D184" s="7" t="n"/>
      <c r="E184" s="9">
        <f>IFERROR(IF($D184="","",INDEX(SETUP!$C$120:$C$144,MATCH($D184,SETUP!$B$120:$B$144,0))),"")</f>
        <v/>
      </c>
      <c r="F184" s="7" t="n"/>
      <c r="G184" s="9">
        <f>IFERROR(IF($F184="","",INDEX(SETUP!$D$148:$D$267,MATCH($F184,SETUP!$C$148:$C$267,0))),"")</f>
        <v/>
      </c>
      <c r="H184" s="7" t="n"/>
      <c r="I184" s="7" t="n"/>
      <c r="J184" s="9">
        <f>IFERROR(IF($I184="","",INDEX(SETUP!$D$21:$D$116,MATCH($I184,SETUP!$C$21:$C$116,0))),"")</f>
        <v/>
      </c>
      <c r="K184" s="37">
        <f>IFERROR(IF($I184="","",INDEX(SETUP!$E$21:$E$116,MATCH($I184,SETUP!$C$21:$C$116,0))),"")</f>
        <v/>
      </c>
      <c r="L184" s="7" t="n"/>
      <c r="M184" s="7" t="n"/>
      <c r="N184" s="7" t="n"/>
      <c r="O184" s="38">
        <f>IF($C184="","",IF(AND($D184&lt;&gt;"",$F184&lt;&gt;"",IFERROR(INDEX(SETUP!$B$148:$B$267,MATCH($F184,SETUP!$C$148:$C$267,0)),"")&lt;&gt;$D184),"Sub-family not in family. ","")&amp;IF(AND($H184&lt;&gt;"",$I184&lt;&gt;"",IFERROR(INDEX(SETUP!$B$21:$B$116,MATCH($I184,SETUP!$C$21:$C$116,0)),"")&lt;&gt;$H184),"Level not in stream.",""))</f>
        <v/>
      </c>
    </row>
    <row r="185">
      <c r="B185" s="9">
        <f>IF($C185="","",$D185&amp;"-"&amp;$F185&amp;"-"&amp;$I185&amp;"-"&amp;TEXT(COUNTIFS($D$10:$D185,$D185,$F$10:$F185,$F185,$I$10:$I185,$I185),"00"))</f>
        <v/>
      </c>
      <c r="C185" s="7" t="n"/>
      <c r="D185" s="7" t="n"/>
      <c r="E185" s="9">
        <f>IFERROR(IF($D185="","",INDEX(SETUP!$C$120:$C$144,MATCH($D185,SETUP!$B$120:$B$144,0))),"")</f>
        <v/>
      </c>
      <c r="F185" s="7" t="n"/>
      <c r="G185" s="9">
        <f>IFERROR(IF($F185="","",INDEX(SETUP!$D$148:$D$267,MATCH($F185,SETUP!$C$148:$C$267,0))),"")</f>
        <v/>
      </c>
      <c r="H185" s="7" t="n"/>
      <c r="I185" s="7" t="n"/>
      <c r="J185" s="9">
        <f>IFERROR(IF($I185="","",INDEX(SETUP!$D$21:$D$116,MATCH($I185,SETUP!$C$21:$C$116,0))),"")</f>
        <v/>
      </c>
      <c r="K185" s="37">
        <f>IFERROR(IF($I185="","",INDEX(SETUP!$E$21:$E$116,MATCH($I185,SETUP!$C$21:$C$116,0))),"")</f>
        <v/>
      </c>
      <c r="L185" s="7" t="n"/>
      <c r="M185" s="7" t="n"/>
      <c r="N185" s="7" t="n"/>
      <c r="O185" s="38">
        <f>IF($C185="","",IF(AND($D185&lt;&gt;"",$F185&lt;&gt;"",IFERROR(INDEX(SETUP!$B$148:$B$267,MATCH($F185,SETUP!$C$148:$C$267,0)),"")&lt;&gt;$D185),"Sub-family not in family. ","")&amp;IF(AND($H185&lt;&gt;"",$I185&lt;&gt;"",IFERROR(INDEX(SETUP!$B$21:$B$116,MATCH($I185,SETUP!$C$21:$C$116,0)),"")&lt;&gt;$H185),"Level not in stream.",""))</f>
        <v/>
      </c>
    </row>
    <row r="186">
      <c r="B186" s="9">
        <f>IF($C186="","",$D186&amp;"-"&amp;$F186&amp;"-"&amp;$I186&amp;"-"&amp;TEXT(COUNTIFS($D$10:$D186,$D186,$F$10:$F186,$F186,$I$10:$I186,$I186),"00"))</f>
        <v/>
      </c>
      <c r="C186" s="7" t="n"/>
      <c r="D186" s="7" t="n"/>
      <c r="E186" s="9">
        <f>IFERROR(IF($D186="","",INDEX(SETUP!$C$120:$C$144,MATCH($D186,SETUP!$B$120:$B$144,0))),"")</f>
        <v/>
      </c>
      <c r="F186" s="7" t="n"/>
      <c r="G186" s="9">
        <f>IFERROR(IF($F186="","",INDEX(SETUP!$D$148:$D$267,MATCH($F186,SETUP!$C$148:$C$267,0))),"")</f>
        <v/>
      </c>
      <c r="H186" s="7" t="n"/>
      <c r="I186" s="7" t="n"/>
      <c r="J186" s="9">
        <f>IFERROR(IF($I186="","",INDEX(SETUP!$D$21:$D$116,MATCH($I186,SETUP!$C$21:$C$116,0))),"")</f>
        <v/>
      </c>
      <c r="K186" s="37">
        <f>IFERROR(IF($I186="","",INDEX(SETUP!$E$21:$E$116,MATCH($I186,SETUP!$C$21:$C$116,0))),"")</f>
        <v/>
      </c>
      <c r="L186" s="7" t="n"/>
      <c r="M186" s="7" t="n"/>
      <c r="N186" s="7" t="n"/>
      <c r="O186" s="38">
        <f>IF($C186="","",IF(AND($D186&lt;&gt;"",$F186&lt;&gt;"",IFERROR(INDEX(SETUP!$B$148:$B$267,MATCH($F186,SETUP!$C$148:$C$267,0)),"")&lt;&gt;$D186),"Sub-family not in family. ","")&amp;IF(AND($H186&lt;&gt;"",$I186&lt;&gt;"",IFERROR(INDEX(SETUP!$B$21:$B$116,MATCH($I186,SETUP!$C$21:$C$116,0)),"")&lt;&gt;$H186),"Level not in stream.",""))</f>
        <v/>
      </c>
    </row>
    <row r="187">
      <c r="B187" s="9">
        <f>IF($C187="","",$D187&amp;"-"&amp;$F187&amp;"-"&amp;$I187&amp;"-"&amp;TEXT(COUNTIFS($D$10:$D187,$D187,$F$10:$F187,$F187,$I$10:$I187,$I187),"00"))</f>
        <v/>
      </c>
      <c r="C187" s="7" t="n"/>
      <c r="D187" s="7" t="n"/>
      <c r="E187" s="9">
        <f>IFERROR(IF($D187="","",INDEX(SETUP!$C$120:$C$144,MATCH($D187,SETUP!$B$120:$B$144,0))),"")</f>
        <v/>
      </c>
      <c r="F187" s="7" t="n"/>
      <c r="G187" s="9">
        <f>IFERROR(IF($F187="","",INDEX(SETUP!$D$148:$D$267,MATCH($F187,SETUP!$C$148:$C$267,0))),"")</f>
        <v/>
      </c>
      <c r="H187" s="7" t="n"/>
      <c r="I187" s="7" t="n"/>
      <c r="J187" s="9">
        <f>IFERROR(IF($I187="","",INDEX(SETUP!$D$21:$D$116,MATCH($I187,SETUP!$C$21:$C$116,0))),"")</f>
        <v/>
      </c>
      <c r="K187" s="37">
        <f>IFERROR(IF($I187="","",INDEX(SETUP!$E$21:$E$116,MATCH($I187,SETUP!$C$21:$C$116,0))),"")</f>
        <v/>
      </c>
      <c r="L187" s="7" t="n"/>
      <c r="M187" s="7" t="n"/>
      <c r="N187" s="7" t="n"/>
      <c r="O187" s="38">
        <f>IF($C187="","",IF(AND($D187&lt;&gt;"",$F187&lt;&gt;"",IFERROR(INDEX(SETUP!$B$148:$B$267,MATCH($F187,SETUP!$C$148:$C$267,0)),"")&lt;&gt;$D187),"Sub-family not in family. ","")&amp;IF(AND($H187&lt;&gt;"",$I187&lt;&gt;"",IFERROR(INDEX(SETUP!$B$21:$B$116,MATCH($I187,SETUP!$C$21:$C$116,0)),"")&lt;&gt;$H187),"Level not in stream.",""))</f>
        <v/>
      </c>
    </row>
    <row r="188">
      <c r="B188" s="9">
        <f>IF($C188="","",$D188&amp;"-"&amp;$F188&amp;"-"&amp;$I188&amp;"-"&amp;TEXT(COUNTIFS($D$10:$D188,$D188,$F$10:$F188,$F188,$I$10:$I188,$I188),"00"))</f>
        <v/>
      </c>
      <c r="C188" s="7" t="n"/>
      <c r="D188" s="7" t="n"/>
      <c r="E188" s="9">
        <f>IFERROR(IF($D188="","",INDEX(SETUP!$C$120:$C$144,MATCH($D188,SETUP!$B$120:$B$144,0))),"")</f>
        <v/>
      </c>
      <c r="F188" s="7" t="n"/>
      <c r="G188" s="9">
        <f>IFERROR(IF($F188="","",INDEX(SETUP!$D$148:$D$267,MATCH($F188,SETUP!$C$148:$C$267,0))),"")</f>
        <v/>
      </c>
      <c r="H188" s="7" t="n"/>
      <c r="I188" s="7" t="n"/>
      <c r="J188" s="9">
        <f>IFERROR(IF($I188="","",INDEX(SETUP!$D$21:$D$116,MATCH($I188,SETUP!$C$21:$C$116,0))),"")</f>
        <v/>
      </c>
      <c r="K188" s="37">
        <f>IFERROR(IF($I188="","",INDEX(SETUP!$E$21:$E$116,MATCH($I188,SETUP!$C$21:$C$116,0))),"")</f>
        <v/>
      </c>
      <c r="L188" s="7" t="n"/>
      <c r="M188" s="7" t="n"/>
      <c r="N188" s="7" t="n"/>
      <c r="O188" s="38">
        <f>IF($C188="","",IF(AND($D188&lt;&gt;"",$F188&lt;&gt;"",IFERROR(INDEX(SETUP!$B$148:$B$267,MATCH($F188,SETUP!$C$148:$C$267,0)),"")&lt;&gt;$D188),"Sub-family not in family. ","")&amp;IF(AND($H188&lt;&gt;"",$I188&lt;&gt;"",IFERROR(INDEX(SETUP!$B$21:$B$116,MATCH($I188,SETUP!$C$21:$C$116,0)),"")&lt;&gt;$H188),"Level not in stream.",""))</f>
        <v/>
      </c>
    </row>
    <row r="189">
      <c r="B189" s="9">
        <f>IF($C189="","",$D189&amp;"-"&amp;$F189&amp;"-"&amp;$I189&amp;"-"&amp;TEXT(COUNTIFS($D$10:$D189,$D189,$F$10:$F189,$F189,$I$10:$I189,$I189),"00"))</f>
        <v/>
      </c>
      <c r="C189" s="7" t="n"/>
      <c r="D189" s="7" t="n"/>
      <c r="E189" s="9">
        <f>IFERROR(IF($D189="","",INDEX(SETUP!$C$120:$C$144,MATCH($D189,SETUP!$B$120:$B$144,0))),"")</f>
        <v/>
      </c>
      <c r="F189" s="7" t="n"/>
      <c r="G189" s="9">
        <f>IFERROR(IF($F189="","",INDEX(SETUP!$D$148:$D$267,MATCH($F189,SETUP!$C$148:$C$267,0))),"")</f>
        <v/>
      </c>
      <c r="H189" s="7" t="n"/>
      <c r="I189" s="7" t="n"/>
      <c r="J189" s="9">
        <f>IFERROR(IF($I189="","",INDEX(SETUP!$D$21:$D$116,MATCH($I189,SETUP!$C$21:$C$116,0))),"")</f>
        <v/>
      </c>
      <c r="K189" s="37">
        <f>IFERROR(IF($I189="","",INDEX(SETUP!$E$21:$E$116,MATCH($I189,SETUP!$C$21:$C$116,0))),"")</f>
        <v/>
      </c>
      <c r="L189" s="7" t="n"/>
      <c r="M189" s="7" t="n"/>
      <c r="N189" s="7" t="n"/>
      <c r="O189" s="38">
        <f>IF($C189="","",IF(AND($D189&lt;&gt;"",$F189&lt;&gt;"",IFERROR(INDEX(SETUP!$B$148:$B$267,MATCH($F189,SETUP!$C$148:$C$267,0)),"")&lt;&gt;$D189),"Sub-family not in family. ","")&amp;IF(AND($H189&lt;&gt;"",$I189&lt;&gt;"",IFERROR(INDEX(SETUP!$B$21:$B$116,MATCH($I189,SETUP!$C$21:$C$116,0)),"")&lt;&gt;$H189),"Level not in stream.",""))</f>
        <v/>
      </c>
    </row>
    <row r="190">
      <c r="B190" s="9">
        <f>IF($C190="","",$D190&amp;"-"&amp;$F190&amp;"-"&amp;$I190&amp;"-"&amp;TEXT(COUNTIFS($D$10:$D190,$D190,$F$10:$F190,$F190,$I$10:$I190,$I190),"00"))</f>
        <v/>
      </c>
      <c r="C190" s="7" t="n"/>
      <c r="D190" s="7" t="n"/>
      <c r="E190" s="9">
        <f>IFERROR(IF($D190="","",INDEX(SETUP!$C$120:$C$144,MATCH($D190,SETUP!$B$120:$B$144,0))),"")</f>
        <v/>
      </c>
      <c r="F190" s="7" t="n"/>
      <c r="G190" s="9">
        <f>IFERROR(IF($F190="","",INDEX(SETUP!$D$148:$D$267,MATCH($F190,SETUP!$C$148:$C$267,0))),"")</f>
        <v/>
      </c>
      <c r="H190" s="7" t="n"/>
      <c r="I190" s="7" t="n"/>
      <c r="J190" s="9">
        <f>IFERROR(IF($I190="","",INDEX(SETUP!$D$21:$D$116,MATCH($I190,SETUP!$C$21:$C$116,0))),"")</f>
        <v/>
      </c>
      <c r="K190" s="37">
        <f>IFERROR(IF($I190="","",INDEX(SETUP!$E$21:$E$116,MATCH($I190,SETUP!$C$21:$C$116,0))),"")</f>
        <v/>
      </c>
      <c r="L190" s="7" t="n"/>
      <c r="M190" s="7" t="n"/>
      <c r="N190" s="7" t="n"/>
      <c r="O190" s="38">
        <f>IF($C190="","",IF(AND($D190&lt;&gt;"",$F190&lt;&gt;"",IFERROR(INDEX(SETUP!$B$148:$B$267,MATCH($F190,SETUP!$C$148:$C$267,0)),"")&lt;&gt;$D190),"Sub-family not in family. ","")&amp;IF(AND($H190&lt;&gt;"",$I190&lt;&gt;"",IFERROR(INDEX(SETUP!$B$21:$B$116,MATCH($I190,SETUP!$C$21:$C$116,0)),"")&lt;&gt;$H190),"Level not in stream.",""))</f>
        <v/>
      </c>
    </row>
    <row r="191">
      <c r="B191" s="9">
        <f>IF($C191="","",$D191&amp;"-"&amp;$F191&amp;"-"&amp;$I191&amp;"-"&amp;TEXT(COUNTIFS($D$10:$D191,$D191,$F$10:$F191,$F191,$I$10:$I191,$I191),"00"))</f>
        <v/>
      </c>
      <c r="C191" s="7" t="n"/>
      <c r="D191" s="7" t="n"/>
      <c r="E191" s="9">
        <f>IFERROR(IF($D191="","",INDEX(SETUP!$C$120:$C$144,MATCH($D191,SETUP!$B$120:$B$144,0))),"")</f>
        <v/>
      </c>
      <c r="F191" s="7" t="n"/>
      <c r="G191" s="9">
        <f>IFERROR(IF($F191="","",INDEX(SETUP!$D$148:$D$267,MATCH($F191,SETUP!$C$148:$C$267,0))),"")</f>
        <v/>
      </c>
      <c r="H191" s="7" t="n"/>
      <c r="I191" s="7" t="n"/>
      <c r="J191" s="9">
        <f>IFERROR(IF($I191="","",INDEX(SETUP!$D$21:$D$116,MATCH($I191,SETUP!$C$21:$C$116,0))),"")</f>
        <v/>
      </c>
      <c r="K191" s="37">
        <f>IFERROR(IF($I191="","",INDEX(SETUP!$E$21:$E$116,MATCH($I191,SETUP!$C$21:$C$116,0))),"")</f>
        <v/>
      </c>
      <c r="L191" s="7" t="n"/>
      <c r="M191" s="7" t="n"/>
      <c r="N191" s="7" t="n"/>
      <c r="O191" s="38">
        <f>IF($C191="","",IF(AND($D191&lt;&gt;"",$F191&lt;&gt;"",IFERROR(INDEX(SETUP!$B$148:$B$267,MATCH($F191,SETUP!$C$148:$C$267,0)),"")&lt;&gt;$D191),"Sub-family not in family. ","")&amp;IF(AND($H191&lt;&gt;"",$I191&lt;&gt;"",IFERROR(INDEX(SETUP!$B$21:$B$116,MATCH($I191,SETUP!$C$21:$C$116,0)),"")&lt;&gt;$H191),"Level not in stream.",""))</f>
        <v/>
      </c>
    </row>
    <row r="192">
      <c r="B192" s="9">
        <f>IF($C192="","",$D192&amp;"-"&amp;$F192&amp;"-"&amp;$I192&amp;"-"&amp;TEXT(COUNTIFS($D$10:$D192,$D192,$F$10:$F192,$F192,$I$10:$I192,$I192),"00"))</f>
        <v/>
      </c>
      <c r="C192" s="7" t="n"/>
      <c r="D192" s="7" t="n"/>
      <c r="E192" s="9">
        <f>IFERROR(IF($D192="","",INDEX(SETUP!$C$120:$C$144,MATCH($D192,SETUP!$B$120:$B$144,0))),"")</f>
        <v/>
      </c>
      <c r="F192" s="7" t="n"/>
      <c r="G192" s="9">
        <f>IFERROR(IF($F192="","",INDEX(SETUP!$D$148:$D$267,MATCH($F192,SETUP!$C$148:$C$267,0))),"")</f>
        <v/>
      </c>
      <c r="H192" s="7" t="n"/>
      <c r="I192" s="7" t="n"/>
      <c r="J192" s="9">
        <f>IFERROR(IF($I192="","",INDEX(SETUP!$D$21:$D$116,MATCH($I192,SETUP!$C$21:$C$116,0))),"")</f>
        <v/>
      </c>
      <c r="K192" s="37">
        <f>IFERROR(IF($I192="","",INDEX(SETUP!$E$21:$E$116,MATCH($I192,SETUP!$C$21:$C$116,0))),"")</f>
        <v/>
      </c>
      <c r="L192" s="7" t="n"/>
      <c r="M192" s="7" t="n"/>
      <c r="N192" s="7" t="n"/>
      <c r="O192" s="38">
        <f>IF($C192="","",IF(AND($D192&lt;&gt;"",$F192&lt;&gt;"",IFERROR(INDEX(SETUP!$B$148:$B$267,MATCH($F192,SETUP!$C$148:$C$267,0)),"")&lt;&gt;$D192),"Sub-family not in family. ","")&amp;IF(AND($H192&lt;&gt;"",$I192&lt;&gt;"",IFERROR(INDEX(SETUP!$B$21:$B$116,MATCH($I192,SETUP!$C$21:$C$116,0)),"")&lt;&gt;$H192),"Level not in stream.",""))</f>
        <v/>
      </c>
    </row>
    <row r="193">
      <c r="B193" s="9">
        <f>IF($C193="","",$D193&amp;"-"&amp;$F193&amp;"-"&amp;$I193&amp;"-"&amp;TEXT(COUNTIFS($D$10:$D193,$D193,$F$10:$F193,$F193,$I$10:$I193,$I193),"00"))</f>
        <v/>
      </c>
      <c r="C193" s="7" t="n"/>
      <c r="D193" s="7" t="n"/>
      <c r="E193" s="9">
        <f>IFERROR(IF($D193="","",INDEX(SETUP!$C$120:$C$144,MATCH($D193,SETUP!$B$120:$B$144,0))),"")</f>
        <v/>
      </c>
      <c r="F193" s="7" t="n"/>
      <c r="G193" s="9">
        <f>IFERROR(IF($F193="","",INDEX(SETUP!$D$148:$D$267,MATCH($F193,SETUP!$C$148:$C$267,0))),"")</f>
        <v/>
      </c>
      <c r="H193" s="7" t="n"/>
      <c r="I193" s="7" t="n"/>
      <c r="J193" s="9">
        <f>IFERROR(IF($I193="","",INDEX(SETUP!$D$21:$D$116,MATCH($I193,SETUP!$C$21:$C$116,0))),"")</f>
        <v/>
      </c>
      <c r="K193" s="37">
        <f>IFERROR(IF($I193="","",INDEX(SETUP!$E$21:$E$116,MATCH($I193,SETUP!$C$21:$C$116,0))),"")</f>
        <v/>
      </c>
      <c r="L193" s="7" t="n"/>
      <c r="M193" s="7" t="n"/>
      <c r="N193" s="7" t="n"/>
      <c r="O193" s="38">
        <f>IF($C193="","",IF(AND($D193&lt;&gt;"",$F193&lt;&gt;"",IFERROR(INDEX(SETUP!$B$148:$B$267,MATCH($F193,SETUP!$C$148:$C$267,0)),"")&lt;&gt;$D193),"Sub-family not in family. ","")&amp;IF(AND($H193&lt;&gt;"",$I193&lt;&gt;"",IFERROR(INDEX(SETUP!$B$21:$B$116,MATCH($I193,SETUP!$C$21:$C$116,0)),"")&lt;&gt;$H193),"Level not in stream.",""))</f>
        <v/>
      </c>
    </row>
    <row r="194">
      <c r="B194" s="9">
        <f>IF($C194="","",$D194&amp;"-"&amp;$F194&amp;"-"&amp;$I194&amp;"-"&amp;TEXT(COUNTIFS($D$10:$D194,$D194,$F$10:$F194,$F194,$I$10:$I194,$I194),"00"))</f>
        <v/>
      </c>
      <c r="C194" s="7" t="n"/>
      <c r="D194" s="7" t="n"/>
      <c r="E194" s="9">
        <f>IFERROR(IF($D194="","",INDEX(SETUP!$C$120:$C$144,MATCH($D194,SETUP!$B$120:$B$144,0))),"")</f>
        <v/>
      </c>
      <c r="F194" s="7" t="n"/>
      <c r="G194" s="9">
        <f>IFERROR(IF($F194="","",INDEX(SETUP!$D$148:$D$267,MATCH($F194,SETUP!$C$148:$C$267,0))),"")</f>
        <v/>
      </c>
      <c r="H194" s="7" t="n"/>
      <c r="I194" s="7" t="n"/>
      <c r="J194" s="9">
        <f>IFERROR(IF($I194="","",INDEX(SETUP!$D$21:$D$116,MATCH($I194,SETUP!$C$21:$C$116,0))),"")</f>
        <v/>
      </c>
      <c r="K194" s="37">
        <f>IFERROR(IF($I194="","",INDEX(SETUP!$E$21:$E$116,MATCH($I194,SETUP!$C$21:$C$116,0))),"")</f>
        <v/>
      </c>
      <c r="L194" s="7" t="n"/>
      <c r="M194" s="7" t="n"/>
      <c r="N194" s="7" t="n"/>
      <c r="O194" s="38">
        <f>IF($C194="","",IF(AND($D194&lt;&gt;"",$F194&lt;&gt;"",IFERROR(INDEX(SETUP!$B$148:$B$267,MATCH($F194,SETUP!$C$148:$C$267,0)),"")&lt;&gt;$D194),"Sub-family not in family. ","")&amp;IF(AND($H194&lt;&gt;"",$I194&lt;&gt;"",IFERROR(INDEX(SETUP!$B$21:$B$116,MATCH($I194,SETUP!$C$21:$C$116,0)),"")&lt;&gt;$H194),"Level not in stream.",""))</f>
        <v/>
      </c>
    </row>
    <row r="195">
      <c r="B195" s="9">
        <f>IF($C195="","",$D195&amp;"-"&amp;$F195&amp;"-"&amp;$I195&amp;"-"&amp;TEXT(COUNTIFS($D$10:$D195,$D195,$F$10:$F195,$F195,$I$10:$I195,$I195),"00"))</f>
        <v/>
      </c>
      <c r="C195" s="7" t="n"/>
      <c r="D195" s="7" t="n"/>
      <c r="E195" s="9">
        <f>IFERROR(IF($D195="","",INDEX(SETUP!$C$120:$C$144,MATCH($D195,SETUP!$B$120:$B$144,0))),"")</f>
        <v/>
      </c>
      <c r="F195" s="7" t="n"/>
      <c r="G195" s="9">
        <f>IFERROR(IF($F195="","",INDEX(SETUP!$D$148:$D$267,MATCH($F195,SETUP!$C$148:$C$267,0))),"")</f>
        <v/>
      </c>
      <c r="H195" s="7" t="n"/>
      <c r="I195" s="7" t="n"/>
      <c r="J195" s="9">
        <f>IFERROR(IF($I195="","",INDEX(SETUP!$D$21:$D$116,MATCH($I195,SETUP!$C$21:$C$116,0))),"")</f>
        <v/>
      </c>
      <c r="K195" s="37">
        <f>IFERROR(IF($I195="","",INDEX(SETUP!$E$21:$E$116,MATCH($I195,SETUP!$C$21:$C$116,0))),"")</f>
        <v/>
      </c>
      <c r="L195" s="7" t="n"/>
      <c r="M195" s="7" t="n"/>
      <c r="N195" s="7" t="n"/>
      <c r="O195" s="38">
        <f>IF($C195="","",IF(AND($D195&lt;&gt;"",$F195&lt;&gt;"",IFERROR(INDEX(SETUP!$B$148:$B$267,MATCH($F195,SETUP!$C$148:$C$267,0)),"")&lt;&gt;$D195),"Sub-family not in family. ","")&amp;IF(AND($H195&lt;&gt;"",$I195&lt;&gt;"",IFERROR(INDEX(SETUP!$B$21:$B$116,MATCH($I195,SETUP!$C$21:$C$116,0)),"")&lt;&gt;$H195),"Level not in stream.",""))</f>
        <v/>
      </c>
    </row>
    <row r="196">
      <c r="B196" s="9">
        <f>IF($C196="","",$D196&amp;"-"&amp;$F196&amp;"-"&amp;$I196&amp;"-"&amp;TEXT(COUNTIFS($D$10:$D196,$D196,$F$10:$F196,$F196,$I$10:$I196,$I196),"00"))</f>
        <v/>
      </c>
      <c r="C196" s="7" t="n"/>
      <c r="D196" s="7" t="n"/>
      <c r="E196" s="9">
        <f>IFERROR(IF($D196="","",INDEX(SETUP!$C$120:$C$144,MATCH($D196,SETUP!$B$120:$B$144,0))),"")</f>
        <v/>
      </c>
      <c r="F196" s="7" t="n"/>
      <c r="G196" s="9">
        <f>IFERROR(IF($F196="","",INDEX(SETUP!$D$148:$D$267,MATCH($F196,SETUP!$C$148:$C$267,0))),"")</f>
        <v/>
      </c>
      <c r="H196" s="7" t="n"/>
      <c r="I196" s="7" t="n"/>
      <c r="J196" s="9">
        <f>IFERROR(IF($I196="","",INDEX(SETUP!$D$21:$D$116,MATCH($I196,SETUP!$C$21:$C$116,0))),"")</f>
        <v/>
      </c>
      <c r="K196" s="37">
        <f>IFERROR(IF($I196="","",INDEX(SETUP!$E$21:$E$116,MATCH($I196,SETUP!$C$21:$C$116,0))),"")</f>
        <v/>
      </c>
      <c r="L196" s="7" t="n"/>
      <c r="M196" s="7" t="n"/>
      <c r="N196" s="7" t="n"/>
      <c r="O196" s="38">
        <f>IF($C196="","",IF(AND($D196&lt;&gt;"",$F196&lt;&gt;"",IFERROR(INDEX(SETUP!$B$148:$B$267,MATCH($F196,SETUP!$C$148:$C$267,0)),"")&lt;&gt;$D196),"Sub-family not in family. ","")&amp;IF(AND($H196&lt;&gt;"",$I196&lt;&gt;"",IFERROR(INDEX(SETUP!$B$21:$B$116,MATCH($I196,SETUP!$C$21:$C$116,0)),"")&lt;&gt;$H196),"Level not in stream.",""))</f>
        <v/>
      </c>
    </row>
    <row r="197">
      <c r="B197" s="9">
        <f>IF($C197="","",$D197&amp;"-"&amp;$F197&amp;"-"&amp;$I197&amp;"-"&amp;TEXT(COUNTIFS($D$10:$D197,$D197,$F$10:$F197,$F197,$I$10:$I197,$I197),"00"))</f>
        <v/>
      </c>
      <c r="C197" s="7" t="n"/>
      <c r="D197" s="7" t="n"/>
      <c r="E197" s="9">
        <f>IFERROR(IF($D197="","",INDEX(SETUP!$C$120:$C$144,MATCH($D197,SETUP!$B$120:$B$144,0))),"")</f>
        <v/>
      </c>
      <c r="F197" s="7" t="n"/>
      <c r="G197" s="9">
        <f>IFERROR(IF($F197="","",INDEX(SETUP!$D$148:$D$267,MATCH($F197,SETUP!$C$148:$C$267,0))),"")</f>
        <v/>
      </c>
      <c r="H197" s="7" t="n"/>
      <c r="I197" s="7" t="n"/>
      <c r="J197" s="9">
        <f>IFERROR(IF($I197="","",INDEX(SETUP!$D$21:$D$116,MATCH($I197,SETUP!$C$21:$C$116,0))),"")</f>
        <v/>
      </c>
      <c r="K197" s="37">
        <f>IFERROR(IF($I197="","",INDEX(SETUP!$E$21:$E$116,MATCH($I197,SETUP!$C$21:$C$116,0))),"")</f>
        <v/>
      </c>
      <c r="L197" s="7" t="n"/>
      <c r="M197" s="7" t="n"/>
      <c r="N197" s="7" t="n"/>
      <c r="O197" s="38">
        <f>IF($C197="","",IF(AND($D197&lt;&gt;"",$F197&lt;&gt;"",IFERROR(INDEX(SETUP!$B$148:$B$267,MATCH($F197,SETUP!$C$148:$C$267,0)),"")&lt;&gt;$D197),"Sub-family not in family. ","")&amp;IF(AND($H197&lt;&gt;"",$I197&lt;&gt;"",IFERROR(INDEX(SETUP!$B$21:$B$116,MATCH($I197,SETUP!$C$21:$C$116,0)),"")&lt;&gt;$H197),"Level not in stream.",""))</f>
        <v/>
      </c>
    </row>
    <row r="198">
      <c r="B198" s="9">
        <f>IF($C198="","",$D198&amp;"-"&amp;$F198&amp;"-"&amp;$I198&amp;"-"&amp;TEXT(COUNTIFS($D$10:$D198,$D198,$F$10:$F198,$F198,$I$10:$I198,$I198),"00"))</f>
        <v/>
      </c>
      <c r="C198" s="7" t="n"/>
      <c r="D198" s="7" t="n"/>
      <c r="E198" s="9">
        <f>IFERROR(IF($D198="","",INDEX(SETUP!$C$120:$C$144,MATCH($D198,SETUP!$B$120:$B$144,0))),"")</f>
        <v/>
      </c>
      <c r="F198" s="7" t="n"/>
      <c r="G198" s="9">
        <f>IFERROR(IF($F198="","",INDEX(SETUP!$D$148:$D$267,MATCH($F198,SETUP!$C$148:$C$267,0))),"")</f>
        <v/>
      </c>
      <c r="H198" s="7" t="n"/>
      <c r="I198" s="7" t="n"/>
      <c r="J198" s="9">
        <f>IFERROR(IF($I198="","",INDEX(SETUP!$D$21:$D$116,MATCH($I198,SETUP!$C$21:$C$116,0))),"")</f>
        <v/>
      </c>
      <c r="K198" s="37">
        <f>IFERROR(IF($I198="","",INDEX(SETUP!$E$21:$E$116,MATCH($I198,SETUP!$C$21:$C$116,0))),"")</f>
        <v/>
      </c>
      <c r="L198" s="7" t="n"/>
      <c r="M198" s="7" t="n"/>
      <c r="N198" s="7" t="n"/>
      <c r="O198" s="38">
        <f>IF($C198="","",IF(AND($D198&lt;&gt;"",$F198&lt;&gt;"",IFERROR(INDEX(SETUP!$B$148:$B$267,MATCH($F198,SETUP!$C$148:$C$267,0)),"")&lt;&gt;$D198),"Sub-family not in family. ","")&amp;IF(AND($H198&lt;&gt;"",$I198&lt;&gt;"",IFERROR(INDEX(SETUP!$B$21:$B$116,MATCH($I198,SETUP!$C$21:$C$116,0)),"")&lt;&gt;$H198),"Level not in stream.",""))</f>
        <v/>
      </c>
    </row>
    <row r="199">
      <c r="B199" s="9">
        <f>IF($C199="","",$D199&amp;"-"&amp;$F199&amp;"-"&amp;$I199&amp;"-"&amp;TEXT(COUNTIFS($D$10:$D199,$D199,$F$10:$F199,$F199,$I$10:$I199,$I199),"00"))</f>
        <v/>
      </c>
      <c r="C199" s="7" t="n"/>
      <c r="D199" s="7" t="n"/>
      <c r="E199" s="9">
        <f>IFERROR(IF($D199="","",INDEX(SETUP!$C$120:$C$144,MATCH($D199,SETUP!$B$120:$B$144,0))),"")</f>
        <v/>
      </c>
      <c r="F199" s="7" t="n"/>
      <c r="G199" s="9">
        <f>IFERROR(IF($F199="","",INDEX(SETUP!$D$148:$D$267,MATCH($F199,SETUP!$C$148:$C$267,0))),"")</f>
        <v/>
      </c>
      <c r="H199" s="7" t="n"/>
      <c r="I199" s="7" t="n"/>
      <c r="J199" s="9">
        <f>IFERROR(IF($I199="","",INDEX(SETUP!$D$21:$D$116,MATCH($I199,SETUP!$C$21:$C$116,0))),"")</f>
        <v/>
      </c>
      <c r="K199" s="37">
        <f>IFERROR(IF($I199="","",INDEX(SETUP!$E$21:$E$116,MATCH($I199,SETUP!$C$21:$C$116,0))),"")</f>
        <v/>
      </c>
      <c r="L199" s="7" t="n"/>
      <c r="M199" s="7" t="n"/>
      <c r="N199" s="7" t="n"/>
      <c r="O199" s="38">
        <f>IF($C199="","",IF(AND($D199&lt;&gt;"",$F199&lt;&gt;"",IFERROR(INDEX(SETUP!$B$148:$B$267,MATCH($F199,SETUP!$C$148:$C$267,0)),"")&lt;&gt;$D199),"Sub-family not in family. ","")&amp;IF(AND($H199&lt;&gt;"",$I199&lt;&gt;"",IFERROR(INDEX(SETUP!$B$21:$B$116,MATCH($I199,SETUP!$C$21:$C$116,0)),"")&lt;&gt;$H199),"Level not in stream.",""))</f>
        <v/>
      </c>
    </row>
    <row r="200">
      <c r="B200" s="9">
        <f>IF($C200="","",$D200&amp;"-"&amp;$F200&amp;"-"&amp;$I200&amp;"-"&amp;TEXT(COUNTIFS($D$10:$D200,$D200,$F$10:$F200,$F200,$I$10:$I200,$I200),"00"))</f>
        <v/>
      </c>
      <c r="C200" s="7" t="n"/>
      <c r="D200" s="7" t="n"/>
      <c r="E200" s="9">
        <f>IFERROR(IF($D200="","",INDEX(SETUP!$C$120:$C$144,MATCH($D200,SETUP!$B$120:$B$144,0))),"")</f>
        <v/>
      </c>
      <c r="F200" s="7" t="n"/>
      <c r="G200" s="9">
        <f>IFERROR(IF($F200="","",INDEX(SETUP!$D$148:$D$267,MATCH($F200,SETUP!$C$148:$C$267,0))),"")</f>
        <v/>
      </c>
      <c r="H200" s="7" t="n"/>
      <c r="I200" s="7" t="n"/>
      <c r="J200" s="9">
        <f>IFERROR(IF($I200="","",INDEX(SETUP!$D$21:$D$116,MATCH($I200,SETUP!$C$21:$C$116,0))),"")</f>
        <v/>
      </c>
      <c r="K200" s="37">
        <f>IFERROR(IF($I200="","",INDEX(SETUP!$E$21:$E$116,MATCH($I200,SETUP!$C$21:$C$116,0))),"")</f>
        <v/>
      </c>
      <c r="L200" s="7" t="n"/>
      <c r="M200" s="7" t="n"/>
      <c r="N200" s="7" t="n"/>
      <c r="O200" s="38">
        <f>IF($C200="","",IF(AND($D200&lt;&gt;"",$F200&lt;&gt;"",IFERROR(INDEX(SETUP!$B$148:$B$267,MATCH($F200,SETUP!$C$148:$C$267,0)),"")&lt;&gt;$D200),"Sub-family not in family. ","")&amp;IF(AND($H200&lt;&gt;"",$I200&lt;&gt;"",IFERROR(INDEX(SETUP!$B$21:$B$116,MATCH($I200,SETUP!$C$21:$C$116,0)),"")&lt;&gt;$H200),"Level not in stream.",""))</f>
        <v/>
      </c>
    </row>
    <row r="201">
      <c r="B201" s="9">
        <f>IF($C201="","",$D201&amp;"-"&amp;$F201&amp;"-"&amp;$I201&amp;"-"&amp;TEXT(COUNTIFS($D$10:$D201,$D201,$F$10:$F201,$F201,$I$10:$I201,$I201),"00"))</f>
        <v/>
      </c>
      <c r="C201" s="7" t="n"/>
      <c r="D201" s="7" t="n"/>
      <c r="E201" s="9">
        <f>IFERROR(IF($D201="","",INDEX(SETUP!$C$120:$C$144,MATCH($D201,SETUP!$B$120:$B$144,0))),"")</f>
        <v/>
      </c>
      <c r="F201" s="7" t="n"/>
      <c r="G201" s="9">
        <f>IFERROR(IF($F201="","",INDEX(SETUP!$D$148:$D$267,MATCH($F201,SETUP!$C$148:$C$267,0))),"")</f>
        <v/>
      </c>
      <c r="H201" s="7" t="n"/>
      <c r="I201" s="7" t="n"/>
      <c r="J201" s="9">
        <f>IFERROR(IF($I201="","",INDEX(SETUP!$D$21:$D$116,MATCH($I201,SETUP!$C$21:$C$116,0))),"")</f>
        <v/>
      </c>
      <c r="K201" s="37">
        <f>IFERROR(IF($I201="","",INDEX(SETUP!$E$21:$E$116,MATCH($I201,SETUP!$C$21:$C$116,0))),"")</f>
        <v/>
      </c>
      <c r="L201" s="7" t="n"/>
      <c r="M201" s="7" t="n"/>
      <c r="N201" s="7" t="n"/>
      <c r="O201" s="38">
        <f>IF($C201="","",IF(AND($D201&lt;&gt;"",$F201&lt;&gt;"",IFERROR(INDEX(SETUP!$B$148:$B$267,MATCH($F201,SETUP!$C$148:$C$267,0)),"")&lt;&gt;$D201),"Sub-family not in family. ","")&amp;IF(AND($H201&lt;&gt;"",$I201&lt;&gt;"",IFERROR(INDEX(SETUP!$B$21:$B$116,MATCH($I201,SETUP!$C$21:$C$116,0)),"")&lt;&gt;$H201),"Level not in stream.",""))</f>
        <v/>
      </c>
    </row>
    <row r="202">
      <c r="B202" s="9">
        <f>IF($C202="","",$D202&amp;"-"&amp;$F202&amp;"-"&amp;$I202&amp;"-"&amp;TEXT(COUNTIFS($D$10:$D202,$D202,$F$10:$F202,$F202,$I$10:$I202,$I202),"00"))</f>
        <v/>
      </c>
      <c r="C202" s="7" t="n"/>
      <c r="D202" s="7" t="n"/>
      <c r="E202" s="9">
        <f>IFERROR(IF($D202="","",INDEX(SETUP!$C$120:$C$144,MATCH($D202,SETUP!$B$120:$B$144,0))),"")</f>
        <v/>
      </c>
      <c r="F202" s="7" t="n"/>
      <c r="G202" s="9">
        <f>IFERROR(IF($F202="","",INDEX(SETUP!$D$148:$D$267,MATCH($F202,SETUP!$C$148:$C$267,0))),"")</f>
        <v/>
      </c>
      <c r="H202" s="7" t="n"/>
      <c r="I202" s="7" t="n"/>
      <c r="J202" s="9">
        <f>IFERROR(IF($I202="","",INDEX(SETUP!$D$21:$D$116,MATCH($I202,SETUP!$C$21:$C$116,0))),"")</f>
        <v/>
      </c>
      <c r="K202" s="37">
        <f>IFERROR(IF($I202="","",INDEX(SETUP!$E$21:$E$116,MATCH($I202,SETUP!$C$21:$C$116,0))),"")</f>
        <v/>
      </c>
      <c r="L202" s="7" t="n"/>
      <c r="M202" s="7" t="n"/>
      <c r="N202" s="7" t="n"/>
      <c r="O202" s="38">
        <f>IF($C202="","",IF(AND($D202&lt;&gt;"",$F202&lt;&gt;"",IFERROR(INDEX(SETUP!$B$148:$B$267,MATCH($F202,SETUP!$C$148:$C$267,0)),"")&lt;&gt;$D202),"Sub-family not in family. ","")&amp;IF(AND($H202&lt;&gt;"",$I202&lt;&gt;"",IFERROR(INDEX(SETUP!$B$21:$B$116,MATCH($I202,SETUP!$C$21:$C$116,0)),"")&lt;&gt;$H202),"Level not in stream.",""))</f>
        <v/>
      </c>
    </row>
    <row r="203">
      <c r="B203" s="9">
        <f>IF($C203="","",$D203&amp;"-"&amp;$F203&amp;"-"&amp;$I203&amp;"-"&amp;TEXT(COUNTIFS($D$10:$D203,$D203,$F$10:$F203,$F203,$I$10:$I203,$I203),"00"))</f>
        <v/>
      </c>
      <c r="C203" s="7" t="n"/>
      <c r="D203" s="7" t="n"/>
      <c r="E203" s="9">
        <f>IFERROR(IF($D203="","",INDEX(SETUP!$C$120:$C$144,MATCH($D203,SETUP!$B$120:$B$144,0))),"")</f>
        <v/>
      </c>
      <c r="F203" s="7" t="n"/>
      <c r="G203" s="9">
        <f>IFERROR(IF($F203="","",INDEX(SETUP!$D$148:$D$267,MATCH($F203,SETUP!$C$148:$C$267,0))),"")</f>
        <v/>
      </c>
      <c r="H203" s="7" t="n"/>
      <c r="I203" s="7" t="n"/>
      <c r="J203" s="9">
        <f>IFERROR(IF($I203="","",INDEX(SETUP!$D$21:$D$116,MATCH($I203,SETUP!$C$21:$C$116,0))),"")</f>
        <v/>
      </c>
      <c r="K203" s="37">
        <f>IFERROR(IF($I203="","",INDEX(SETUP!$E$21:$E$116,MATCH($I203,SETUP!$C$21:$C$116,0))),"")</f>
        <v/>
      </c>
      <c r="L203" s="7" t="n"/>
      <c r="M203" s="7" t="n"/>
      <c r="N203" s="7" t="n"/>
      <c r="O203" s="38">
        <f>IF($C203="","",IF(AND($D203&lt;&gt;"",$F203&lt;&gt;"",IFERROR(INDEX(SETUP!$B$148:$B$267,MATCH($F203,SETUP!$C$148:$C$267,0)),"")&lt;&gt;$D203),"Sub-family not in family. ","")&amp;IF(AND($H203&lt;&gt;"",$I203&lt;&gt;"",IFERROR(INDEX(SETUP!$B$21:$B$116,MATCH($I203,SETUP!$C$21:$C$116,0)),"")&lt;&gt;$H203),"Level not in stream.",""))</f>
        <v/>
      </c>
    </row>
    <row r="204">
      <c r="B204" s="9">
        <f>IF($C204="","",$D204&amp;"-"&amp;$F204&amp;"-"&amp;$I204&amp;"-"&amp;TEXT(COUNTIFS($D$10:$D204,$D204,$F$10:$F204,$F204,$I$10:$I204,$I204),"00"))</f>
        <v/>
      </c>
      <c r="C204" s="7" t="n"/>
      <c r="D204" s="7" t="n"/>
      <c r="E204" s="9">
        <f>IFERROR(IF($D204="","",INDEX(SETUP!$C$120:$C$144,MATCH($D204,SETUP!$B$120:$B$144,0))),"")</f>
        <v/>
      </c>
      <c r="F204" s="7" t="n"/>
      <c r="G204" s="9">
        <f>IFERROR(IF($F204="","",INDEX(SETUP!$D$148:$D$267,MATCH($F204,SETUP!$C$148:$C$267,0))),"")</f>
        <v/>
      </c>
      <c r="H204" s="7" t="n"/>
      <c r="I204" s="7" t="n"/>
      <c r="J204" s="9">
        <f>IFERROR(IF($I204="","",INDEX(SETUP!$D$21:$D$116,MATCH($I204,SETUP!$C$21:$C$116,0))),"")</f>
        <v/>
      </c>
      <c r="K204" s="37">
        <f>IFERROR(IF($I204="","",INDEX(SETUP!$E$21:$E$116,MATCH($I204,SETUP!$C$21:$C$116,0))),"")</f>
        <v/>
      </c>
      <c r="L204" s="7" t="n"/>
      <c r="M204" s="7" t="n"/>
      <c r="N204" s="7" t="n"/>
      <c r="O204" s="38">
        <f>IF($C204="","",IF(AND($D204&lt;&gt;"",$F204&lt;&gt;"",IFERROR(INDEX(SETUP!$B$148:$B$267,MATCH($F204,SETUP!$C$148:$C$267,0)),"")&lt;&gt;$D204),"Sub-family not in family. ","")&amp;IF(AND($H204&lt;&gt;"",$I204&lt;&gt;"",IFERROR(INDEX(SETUP!$B$21:$B$116,MATCH($I204,SETUP!$C$21:$C$116,0)),"")&lt;&gt;$H204),"Level not in stream.",""))</f>
        <v/>
      </c>
    </row>
    <row r="205">
      <c r="B205" s="9">
        <f>IF($C205="","",$D205&amp;"-"&amp;$F205&amp;"-"&amp;$I205&amp;"-"&amp;TEXT(COUNTIFS($D$10:$D205,$D205,$F$10:$F205,$F205,$I$10:$I205,$I205),"00"))</f>
        <v/>
      </c>
      <c r="C205" s="7" t="n"/>
      <c r="D205" s="7" t="n"/>
      <c r="E205" s="9">
        <f>IFERROR(IF($D205="","",INDEX(SETUP!$C$120:$C$144,MATCH($D205,SETUP!$B$120:$B$144,0))),"")</f>
        <v/>
      </c>
      <c r="F205" s="7" t="n"/>
      <c r="G205" s="9">
        <f>IFERROR(IF($F205="","",INDEX(SETUP!$D$148:$D$267,MATCH($F205,SETUP!$C$148:$C$267,0))),"")</f>
        <v/>
      </c>
      <c r="H205" s="7" t="n"/>
      <c r="I205" s="7" t="n"/>
      <c r="J205" s="9">
        <f>IFERROR(IF($I205="","",INDEX(SETUP!$D$21:$D$116,MATCH($I205,SETUP!$C$21:$C$116,0))),"")</f>
        <v/>
      </c>
      <c r="K205" s="37">
        <f>IFERROR(IF($I205="","",INDEX(SETUP!$E$21:$E$116,MATCH($I205,SETUP!$C$21:$C$116,0))),"")</f>
        <v/>
      </c>
      <c r="L205" s="7" t="n"/>
      <c r="M205" s="7" t="n"/>
      <c r="N205" s="7" t="n"/>
      <c r="O205" s="38">
        <f>IF($C205="","",IF(AND($D205&lt;&gt;"",$F205&lt;&gt;"",IFERROR(INDEX(SETUP!$B$148:$B$267,MATCH($F205,SETUP!$C$148:$C$267,0)),"")&lt;&gt;$D205),"Sub-family not in family. ","")&amp;IF(AND($H205&lt;&gt;"",$I205&lt;&gt;"",IFERROR(INDEX(SETUP!$B$21:$B$116,MATCH($I205,SETUP!$C$21:$C$116,0)),"")&lt;&gt;$H205),"Level not in stream.",""))</f>
        <v/>
      </c>
    </row>
    <row r="206">
      <c r="B206" s="9">
        <f>IF($C206="","",$D206&amp;"-"&amp;$F206&amp;"-"&amp;$I206&amp;"-"&amp;TEXT(COUNTIFS($D$10:$D206,$D206,$F$10:$F206,$F206,$I$10:$I206,$I206),"00"))</f>
        <v/>
      </c>
      <c r="C206" s="7" t="n"/>
      <c r="D206" s="7" t="n"/>
      <c r="E206" s="9">
        <f>IFERROR(IF($D206="","",INDEX(SETUP!$C$120:$C$144,MATCH($D206,SETUP!$B$120:$B$144,0))),"")</f>
        <v/>
      </c>
      <c r="F206" s="7" t="n"/>
      <c r="G206" s="9">
        <f>IFERROR(IF($F206="","",INDEX(SETUP!$D$148:$D$267,MATCH($F206,SETUP!$C$148:$C$267,0))),"")</f>
        <v/>
      </c>
      <c r="H206" s="7" t="n"/>
      <c r="I206" s="7" t="n"/>
      <c r="J206" s="9">
        <f>IFERROR(IF($I206="","",INDEX(SETUP!$D$21:$D$116,MATCH($I206,SETUP!$C$21:$C$116,0))),"")</f>
        <v/>
      </c>
      <c r="K206" s="37">
        <f>IFERROR(IF($I206="","",INDEX(SETUP!$E$21:$E$116,MATCH($I206,SETUP!$C$21:$C$116,0))),"")</f>
        <v/>
      </c>
      <c r="L206" s="7" t="n"/>
      <c r="M206" s="7" t="n"/>
      <c r="N206" s="7" t="n"/>
      <c r="O206" s="38">
        <f>IF($C206="","",IF(AND($D206&lt;&gt;"",$F206&lt;&gt;"",IFERROR(INDEX(SETUP!$B$148:$B$267,MATCH($F206,SETUP!$C$148:$C$267,0)),"")&lt;&gt;$D206),"Sub-family not in family. ","")&amp;IF(AND($H206&lt;&gt;"",$I206&lt;&gt;"",IFERROR(INDEX(SETUP!$B$21:$B$116,MATCH($I206,SETUP!$C$21:$C$116,0)),"")&lt;&gt;$H206),"Level not in stream.",""))</f>
        <v/>
      </c>
    </row>
    <row r="207">
      <c r="B207" s="9">
        <f>IF($C207="","",$D207&amp;"-"&amp;$F207&amp;"-"&amp;$I207&amp;"-"&amp;TEXT(COUNTIFS($D$10:$D207,$D207,$F$10:$F207,$F207,$I$10:$I207,$I207),"00"))</f>
        <v/>
      </c>
      <c r="C207" s="7" t="n"/>
      <c r="D207" s="7" t="n"/>
      <c r="E207" s="9">
        <f>IFERROR(IF($D207="","",INDEX(SETUP!$C$120:$C$144,MATCH($D207,SETUP!$B$120:$B$144,0))),"")</f>
        <v/>
      </c>
      <c r="F207" s="7" t="n"/>
      <c r="G207" s="9">
        <f>IFERROR(IF($F207="","",INDEX(SETUP!$D$148:$D$267,MATCH($F207,SETUP!$C$148:$C$267,0))),"")</f>
        <v/>
      </c>
      <c r="H207" s="7" t="n"/>
      <c r="I207" s="7" t="n"/>
      <c r="J207" s="9">
        <f>IFERROR(IF($I207="","",INDEX(SETUP!$D$21:$D$116,MATCH($I207,SETUP!$C$21:$C$116,0))),"")</f>
        <v/>
      </c>
      <c r="K207" s="37">
        <f>IFERROR(IF($I207="","",INDEX(SETUP!$E$21:$E$116,MATCH($I207,SETUP!$C$21:$C$116,0))),"")</f>
        <v/>
      </c>
      <c r="L207" s="7" t="n"/>
      <c r="M207" s="7" t="n"/>
      <c r="N207" s="7" t="n"/>
      <c r="O207" s="38">
        <f>IF($C207="","",IF(AND($D207&lt;&gt;"",$F207&lt;&gt;"",IFERROR(INDEX(SETUP!$B$148:$B$267,MATCH($F207,SETUP!$C$148:$C$267,0)),"")&lt;&gt;$D207),"Sub-family not in family. ","")&amp;IF(AND($H207&lt;&gt;"",$I207&lt;&gt;"",IFERROR(INDEX(SETUP!$B$21:$B$116,MATCH($I207,SETUP!$C$21:$C$116,0)),"")&lt;&gt;$H207),"Level not in stream.",""))</f>
        <v/>
      </c>
    </row>
    <row r="208">
      <c r="B208" s="9">
        <f>IF($C208="","",$D208&amp;"-"&amp;$F208&amp;"-"&amp;$I208&amp;"-"&amp;TEXT(COUNTIFS($D$10:$D208,$D208,$F$10:$F208,$F208,$I$10:$I208,$I208),"00"))</f>
        <v/>
      </c>
      <c r="C208" s="7" t="n"/>
      <c r="D208" s="7" t="n"/>
      <c r="E208" s="9">
        <f>IFERROR(IF($D208="","",INDEX(SETUP!$C$120:$C$144,MATCH($D208,SETUP!$B$120:$B$144,0))),"")</f>
        <v/>
      </c>
      <c r="F208" s="7" t="n"/>
      <c r="G208" s="9">
        <f>IFERROR(IF($F208="","",INDEX(SETUP!$D$148:$D$267,MATCH($F208,SETUP!$C$148:$C$267,0))),"")</f>
        <v/>
      </c>
      <c r="H208" s="7" t="n"/>
      <c r="I208" s="7" t="n"/>
      <c r="J208" s="9">
        <f>IFERROR(IF($I208="","",INDEX(SETUP!$D$21:$D$116,MATCH($I208,SETUP!$C$21:$C$116,0))),"")</f>
        <v/>
      </c>
      <c r="K208" s="37">
        <f>IFERROR(IF($I208="","",INDEX(SETUP!$E$21:$E$116,MATCH($I208,SETUP!$C$21:$C$116,0))),"")</f>
        <v/>
      </c>
      <c r="L208" s="7" t="n"/>
      <c r="M208" s="7" t="n"/>
      <c r="N208" s="7" t="n"/>
      <c r="O208" s="38">
        <f>IF($C208="","",IF(AND($D208&lt;&gt;"",$F208&lt;&gt;"",IFERROR(INDEX(SETUP!$B$148:$B$267,MATCH($F208,SETUP!$C$148:$C$267,0)),"")&lt;&gt;$D208),"Sub-family not in family. ","")&amp;IF(AND($H208&lt;&gt;"",$I208&lt;&gt;"",IFERROR(INDEX(SETUP!$B$21:$B$116,MATCH($I208,SETUP!$C$21:$C$116,0)),"")&lt;&gt;$H208),"Level not in stream.",""))</f>
        <v/>
      </c>
    </row>
    <row r="209">
      <c r="B209" s="9">
        <f>IF($C209="","",$D209&amp;"-"&amp;$F209&amp;"-"&amp;$I209&amp;"-"&amp;TEXT(COUNTIFS($D$10:$D209,$D209,$F$10:$F209,$F209,$I$10:$I209,$I209),"00"))</f>
        <v/>
      </c>
      <c r="C209" s="7" t="n"/>
      <c r="D209" s="7" t="n"/>
      <c r="E209" s="9">
        <f>IFERROR(IF($D209="","",INDEX(SETUP!$C$120:$C$144,MATCH($D209,SETUP!$B$120:$B$144,0))),"")</f>
        <v/>
      </c>
      <c r="F209" s="7" t="n"/>
      <c r="G209" s="9">
        <f>IFERROR(IF($F209="","",INDEX(SETUP!$D$148:$D$267,MATCH($F209,SETUP!$C$148:$C$267,0))),"")</f>
        <v/>
      </c>
      <c r="H209" s="7" t="n"/>
      <c r="I209" s="7" t="n"/>
      <c r="J209" s="9">
        <f>IFERROR(IF($I209="","",INDEX(SETUP!$D$21:$D$116,MATCH($I209,SETUP!$C$21:$C$116,0))),"")</f>
        <v/>
      </c>
      <c r="K209" s="37">
        <f>IFERROR(IF($I209="","",INDEX(SETUP!$E$21:$E$116,MATCH($I209,SETUP!$C$21:$C$116,0))),"")</f>
        <v/>
      </c>
      <c r="L209" s="7" t="n"/>
      <c r="M209" s="7" t="n"/>
      <c r="N209" s="7" t="n"/>
      <c r="O209" s="38">
        <f>IF($C209="","",IF(AND($D209&lt;&gt;"",$F209&lt;&gt;"",IFERROR(INDEX(SETUP!$B$148:$B$267,MATCH($F209,SETUP!$C$148:$C$267,0)),"")&lt;&gt;$D209),"Sub-family not in family. ","")&amp;IF(AND($H209&lt;&gt;"",$I209&lt;&gt;"",IFERROR(INDEX(SETUP!$B$21:$B$116,MATCH($I209,SETUP!$C$21:$C$116,0)),"")&lt;&gt;$H209),"Level not in stream.",""))</f>
        <v/>
      </c>
    </row>
    <row r="210">
      <c r="B210" s="9">
        <f>IF($C210="","",$D210&amp;"-"&amp;$F210&amp;"-"&amp;$I210&amp;"-"&amp;TEXT(COUNTIFS($D$10:$D210,$D210,$F$10:$F210,$F210,$I$10:$I210,$I210),"00"))</f>
        <v/>
      </c>
      <c r="C210" s="7" t="n"/>
      <c r="D210" s="7" t="n"/>
      <c r="E210" s="9">
        <f>IFERROR(IF($D210="","",INDEX(SETUP!$C$120:$C$144,MATCH($D210,SETUP!$B$120:$B$144,0))),"")</f>
        <v/>
      </c>
      <c r="F210" s="7" t="n"/>
      <c r="G210" s="9">
        <f>IFERROR(IF($F210="","",INDEX(SETUP!$D$148:$D$267,MATCH($F210,SETUP!$C$148:$C$267,0))),"")</f>
        <v/>
      </c>
      <c r="H210" s="7" t="n"/>
      <c r="I210" s="7" t="n"/>
      <c r="J210" s="9">
        <f>IFERROR(IF($I210="","",INDEX(SETUP!$D$21:$D$116,MATCH($I210,SETUP!$C$21:$C$116,0))),"")</f>
        <v/>
      </c>
      <c r="K210" s="37">
        <f>IFERROR(IF($I210="","",INDEX(SETUP!$E$21:$E$116,MATCH($I210,SETUP!$C$21:$C$116,0))),"")</f>
        <v/>
      </c>
      <c r="L210" s="7" t="n"/>
      <c r="M210" s="7" t="n"/>
      <c r="N210" s="7" t="n"/>
      <c r="O210" s="38">
        <f>IF($C210="","",IF(AND($D210&lt;&gt;"",$F210&lt;&gt;"",IFERROR(INDEX(SETUP!$B$148:$B$267,MATCH($F210,SETUP!$C$148:$C$267,0)),"")&lt;&gt;$D210),"Sub-family not in family. ","")&amp;IF(AND($H210&lt;&gt;"",$I210&lt;&gt;"",IFERROR(INDEX(SETUP!$B$21:$B$116,MATCH($I210,SETUP!$C$21:$C$116,0)),"")&lt;&gt;$H210),"Level not in stream.",""))</f>
        <v/>
      </c>
    </row>
    <row r="211">
      <c r="B211" s="9">
        <f>IF($C211="","",$D211&amp;"-"&amp;$F211&amp;"-"&amp;$I211&amp;"-"&amp;TEXT(COUNTIFS($D$10:$D211,$D211,$F$10:$F211,$F211,$I$10:$I211,$I211),"00"))</f>
        <v/>
      </c>
      <c r="C211" s="7" t="n"/>
      <c r="D211" s="7" t="n"/>
      <c r="E211" s="9">
        <f>IFERROR(IF($D211="","",INDEX(SETUP!$C$120:$C$144,MATCH($D211,SETUP!$B$120:$B$144,0))),"")</f>
        <v/>
      </c>
      <c r="F211" s="7" t="n"/>
      <c r="G211" s="9">
        <f>IFERROR(IF($F211="","",INDEX(SETUP!$D$148:$D$267,MATCH($F211,SETUP!$C$148:$C$267,0))),"")</f>
        <v/>
      </c>
      <c r="H211" s="7" t="n"/>
      <c r="I211" s="7" t="n"/>
      <c r="J211" s="9">
        <f>IFERROR(IF($I211="","",INDEX(SETUP!$D$21:$D$116,MATCH($I211,SETUP!$C$21:$C$116,0))),"")</f>
        <v/>
      </c>
      <c r="K211" s="37">
        <f>IFERROR(IF($I211="","",INDEX(SETUP!$E$21:$E$116,MATCH($I211,SETUP!$C$21:$C$116,0))),"")</f>
        <v/>
      </c>
      <c r="L211" s="7" t="n"/>
      <c r="M211" s="7" t="n"/>
      <c r="N211" s="7" t="n"/>
      <c r="O211" s="38">
        <f>IF($C211="","",IF(AND($D211&lt;&gt;"",$F211&lt;&gt;"",IFERROR(INDEX(SETUP!$B$148:$B$267,MATCH($F211,SETUP!$C$148:$C$267,0)),"")&lt;&gt;$D211),"Sub-family not in family. ","")&amp;IF(AND($H211&lt;&gt;"",$I211&lt;&gt;"",IFERROR(INDEX(SETUP!$B$21:$B$116,MATCH($I211,SETUP!$C$21:$C$116,0)),"")&lt;&gt;$H211),"Level not in stream.",""))</f>
        <v/>
      </c>
    </row>
    <row r="212">
      <c r="B212" s="9">
        <f>IF($C212="","",$D212&amp;"-"&amp;$F212&amp;"-"&amp;$I212&amp;"-"&amp;TEXT(COUNTIFS($D$10:$D212,$D212,$F$10:$F212,$F212,$I$10:$I212,$I212),"00"))</f>
        <v/>
      </c>
      <c r="C212" s="7" t="n"/>
      <c r="D212" s="7" t="n"/>
      <c r="E212" s="9">
        <f>IFERROR(IF($D212="","",INDEX(SETUP!$C$120:$C$144,MATCH($D212,SETUP!$B$120:$B$144,0))),"")</f>
        <v/>
      </c>
      <c r="F212" s="7" t="n"/>
      <c r="G212" s="9">
        <f>IFERROR(IF($F212="","",INDEX(SETUP!$D$148:$D$267,MATCH($F212,SETUP!$C$148:$C$267,0))),"")</f>
        <v/>
      </c>
      <c r="H212" s="7" t="n"/>
      <c r="I212" s="7" t="n"/>
      <c r="J212" s="9">
        <f>IFERROR(IF($I212="","",INDEX(SETUP!$D$21:$D$116,MATCH($I212,SETUP!$C$21:$C$116,0))),"")</f>
        <v/>
      </c>
      <c r="K212" s="37">
        <f>IFERROR(IF($I212="","",INDEX(SETUP!$E$21:$E$116,MATCH($I212,SETUP!$C$21:$C$116,0))),"")</f>
        <v/>
      </c>
      <c r="L212" s="7" t="n"/>
      <c r="M212" s="7" t="n"/>
      <c r="N212" s="7" t="n"/>
      <c r="O212" s="38">
        <f>IF($C212="","",IF(AND($D212&lt;&gt;"",$F212&lt;&gt;"",IFERROR(INDEX(SETUP!$B$148:$B$267,MATCH($F212,SETUP!$C$148:$C$267,0)),"")&lt;&gt;$D212),"Sub-family not in family. ","")&amp;IF(AND($H212&lt;&gt;"",$I212&lt;&gt;"",IFERROR(INDEX(SETUP!$B$21:$B$116,MATCH($I212,SETUP!$C$21:$C$116,0)),"")&lt;&gt;$H212),"Level not in stream.",""))</f>
        <v/>
      </c>
    </row>
    <row r="213">
      <c r="B213" s="9">
        <f>IF($C213="","",$D213&amp;"-"&amp;$F213&amp;"-"&amp;$I213&amp;"-"&amp;TEXT(COUNTIFS($D$10:$D213,$D213,$F$10:$F213,$F213,$I$10:$I213,$I213),"00"))</f>
        <v/>
      </c>
      <c r="C213" s="7" t="n"/>
      <c r="D213" s="7" t="n"/>
      <c r="E213" s="9">
        <f>IFERROR(IF($D213="","",INDEX(SETUP!$C$120:$C$144,MATCH($D213,SETUP!$B$120:$B$144,0))),"")</f>
        <v/>
      </c>
      <c r="F213" s="7" t="n"/>
      <c r="G213" s="9">
        <f>IFERROR(IF($F213="","",INDEX(SETUP!$D$148:$D$267,MATCH($F213,SETUP!$C$148:$C$267,0))),"")</f>
        <v/>
      </c>
      <c r="H213" s="7" t="n"/>
      <c r="I213" s="7" t="n"/>
      <c r="J213" s="9">
        <f>IFERROR(IF($I213="","",INDEX(SETUP!$D$21:$D$116,MATCH($I213,SETUP!$C$21:$C$116,0))),"")</f>
        <v/>
      </c>
      <c r="K213" s="37">
        <f>IFERROR(IF($I213="","",INDEX(SETUP!$E$21:$E$116,MATCH($I213,SETUP!$C$21:$C$116,0))),"")</f>
        <v/>
      </c>
      <c r="L213" s="7" t="n"/>
      <c r="M213" s="7" t="n"/>
      <c r="N213" s="7" t="n"/>
      <c r="O213" s="38">
        <f>IF($C213="","",IF(AND($D213&lt;&gt;"",$F213&lt;&gt;"",IFERROR(INDEX(SETUP!$B$148:$B$267,MATCH($F213,SETUP!$C$148:$C$267,0)),"")&lt;&gt;$D213),"Sub-family not in family. ","")&amp;IF(AND($H213&lt;&gt;"",$I213&lt;&gt;"",IFERROR(INDEX(SETUP!$B$21:$B$116,MATCH($I213,SETUP!$C$21:$C$116,0)),"")&lt;&gt;$H213),"Level not in stream.",""))</f>
        <v/>
      </c>
    </row>
    <row r="214">
      <c r="B214" s="9">
        <f>IF($C214="","",$D214&amp;"-"&amp;$F214&amp;"-"&amp;$I214&amp;"-"&amp;TEXT(COUNTIFS($D$10:$D214,$D214,$F$10:$F214,$F214,$I$10:$I214,$I214),"00"))</f>
        <v/>
      </c>
      <c r="C214" s="7" t="n"/>
      <c r="D214" s="7" t="n"/>
      <c r="E214" s="9">
        <f>IFERROR(IF($D214="","",INDEX(SETUP!$C$120:$C$144,MATCH($D214,SETUP!$B$120:$B$144,0))),"")</f>
        <v/>
      </c>
      <c r="F214" s="7" t="n"/>
      <c r="G214" s="9">
        <f>IFERROR(IF($F214="","",INDEX(SETUP!$D$148:$D$267,MATCH($F214,SETUP!$C$148:$C$267,0))),"")</f>
        <v/>
      </c>
      <c r="H214" s="7" t="n"/>
      <c r="I214" s="7" t="n"/>
      <c r="J214" s="9">
        <f>IFERROR(IF($I214="","",INDEX(SETUP!$D$21:$D$116,MATCH($I214,SETUP!$C$21:$C$116,0))),"")</f>
        <v/>
      </c>
      <c r="K214" s="37">
        <f>IFERROR(IF($I214="","",INDEX(SETUP!$E$21:$E$116,MATCH($I214,SETUP!$C$21:$C$116,0))),"")</f>
        <v/>
      </c>
      <c r="L214" s="7" t="n"/>
      <c r="M214" s="7" t="n"/>
      <c r="N214" s="7" t="n"/>
      <c r="O214" s="38">
        <f>IF($C214="","",IF(AND($D214&lt;&gt;"",$F214&lt;&gt;"",IFERROR(INDEX(SETUP!$B$148:$B$267,MATCH($F214,SETUP!$C$148:$C$267,0)),"")&lt;&gt;$D214),"Sub-family not in family. ","")&amp;IF(AND($H214&lt;&gt;"",$I214&lt;&gt;"",IFERROR(INDEX(SETUP!$B$21:$B$116,MATCH($I214,SETUP!$C$21:$C$116,0)),"")&lt;&gt;$H214),"Level not in stream.",""))</f>
        <v/>
      </c>
    </row>
    <row r="215">
      <c r="B215" s="9">
        <f>IF($C215="","",$D215&amp;"-"&amp;$F215&amp;"-"&amp;$I215&amp;"-"&amp;TEXT(COUNTIFS($D$10:$D215,$D215,$F$10:$F215,$F215,$I$10:$I215,$I215),"00"))</f>
        <v/>
      </c>
      <c r="C215" s="7" t="n"/>
      <c r="D215" s="7" t="n"/>
      <c r="E215" s="9">
        <f>IFERROR(IF($D215="","",INDEX(SETUP!$C$120:$C$144,MATCH($D215,SETUP!$B$120:$B$144,0))),"")</f>
        <v/>
      </c>
      <c r="F215" s="7" t="n"/>
      <c r="G215" s="9">
        <f>IFERROR(IF($F215="","",INDEX(SETUP!$D$148:$D$267,MATCH($F215,SETUP!$C$148:$C$267,0))),"")</f>
        <v/>
      </c>
      <c r="H215" s="7" t="n"/>
      <c r="I215" s="7" t="n"/>
      <c r="J215" s="9">
        <f>IFERROR(IF($I215="","",INDEX(SETUP!$D$21:$D$116,MATCH($I215,SETUP!$C$21:$C$116,0))),"")</f>
        <v/>
      </c>
      <c r="K215" s="37">
        <f>IFERROR(IF($I215="","",INDEX(SETUP!$E$21:$E$116,MATCH($I215,SETUP!$C$21:$C$116,0))),"")</f>
        <v/>
      </c>
      <c r="L215" s="7" t="n"/>
      <c r="M215" s="7" t="n"/>
      <c r="N215" s="7" t="n"/>
      <c r="O215" s="38">
        <f>IF($C215="","",IF(AND($D215&lt;&gt;"",$F215&lt;&gt;"",IFERROR(INDEX(SETUP!$B$148:$B$267,MATCH($F215,SETUP!$C$148:$C$267,0)),"")&lt;&gt;$D215),"Sub-family not in family. ","")&amp;IF(AND($H215&lt;&gt;"",$I215&lt;&gt;"",IFERROR(INDEX(SETUP!$B$21:$B$116,MATCH($I215,SETUP!$C$21:$C$116,0)),"")&lt;&gt;$H215),"Level not in stream.",""))</f>
        <v/>
      </c>
    </row>
    <row r="216">
      <c r="B216" s="9">
        <f>IF($C216="","",$D216&amp;"-"&amp;$F216&amp;"-"&amp;$I216&amp;"-"&amp;TEXT(COUNTIFS($D$10:$D216,$D216,$F$10:$F216,$F216,$I$10:$I216,$I216),"00"))</f>
        <v/>
      </c>
      <c r="C216" s="7" t="n"/>
      <c r="D216" s="7" t="n"/>
      <c r="E216" s="9">
        <f>IFERROR(IF($D216="","",INDEX(SETUP!$C$120:$C$144,MATCH($D216,SETUP!$B$120:$B$144,0))),"")</f>
        <v/>
      </c>
      <c r="F216" s="7" t="n"/>
      <c r="G216" s="9">
        <f>IFERROR(IF($F216="","",INDEX(SETUP!$D$148:$D$267,MATCH($F216,SETUP!$C$148:$C$267,0))),"")</f>
        <v/>
      </c>
      <c r="H216" s="7" t="n"/>
      <c r="I216" s="7" t="n"/>
      <c r="J216" s="9">
        <f>IFERROR(IF($I216="","",INDEX(SETUP!$D$21:$D$116,MATCH($I216,SETUP!$C$21:$C$116,0))),"")</f>
        <v/>
      </c>
      <c r="K216" s="37">
        <f>IFERROR(IF($I216="","",INDEX(SETUP!$E$21:$E$116,MATCH($I216,SETUP!$C$21:$C$116,0))),"")</f>
        <v/>
      </c>
      <c r="L216" s="7" t="n"/>
      <c r="M216" s="7" t="n"/>
      <c r="N216" s="7" t="n"/>
      <c r="O216" s="38">
        <f>IF($C216="","",IF(AND($D216&lt;&gt;"",$F216&lt;&gt;"",IFERROR(INDEX(SETUP!$B$148:$B$267,MATCH($F216,SETUP!$C$148:$C$267,0)),"")&lt;&gt;$D216),"Sub-family not in family. ","")&amp;IF(AND($H216&lt;&gt;"",$I216&lt;&gt;"",IFERROR(INDEX(SETUP!$B$21:$B$116,MATCH($I216,SETUP!$C$21:$C$116,0)),"")&lt;&gt;$H216),"Level not in stream.",""))</f>
        <v/>
      </c>
    </row>
    <row r="217">
      <c r="B217" s="9">
        <f>IF($C217="","",$D217&amp;"-"&amp;$F217&amp;"-"&amp;$I217&amp;"-"&amp;TEXT(COUNTIFS($D$10:$D217,$D217,$F$10:$F217,$F217,$I$10:$I217,$I217),"00"))</f>
        <v/>
      </c>
      <c r="C217" s="7" t="n"/>
      <c r="D217" s="7" t="n"/>
      <c r="E217" s="9">
        <f>IFERROR(IF($D217="","",INDEX(SETUP!$C$120:$C$144,MATCH($D217,SETUP!$B$120:$B$144,0))),"")</f>
        <v/>
      </c>
      <c r="F217" s="7" t="n"/>
      <c r="G217" s="9">
        <f>IFERROR(IF($F217="","",INDEX(SETUP!$D$148:$D$267,MATCH($F217,SETUP!$C$148:$C$267,0))),"")</f>
        <v/>
      </c>
      <c r="H217" s="7" t="n"/>
      <c r="I217" s="7" t="n"/>
      <c r="J217" s="9">
        <f>IFERROR(IF($I217="","",INDEX(SETUP!$D$21:$D$116,MATCH($I217,SETUP!$C$21:$C$116,0))),"")</f>
        <v/>
      </c>
      <c r="K217" s="37">
        <f>IFERROR(IF($I217="","",INDEX(SETUP!$E$21:$E$116,MATCH($I217,SETUP!$C$21:$C$116,0))),"")</f>
        <v/>
      </c>
      <c r="L217" s="7" t="n"/>
      <c r="M217" s="7" t="n"/>
      <c r="N217" s="7" t="n"/>
      <c r="O217" s="38">
        <f>IF($C217="","",IF(AND($D217&lt;&gt;"",$F217&lt;&gt;"",IFERROR(INDEX(SETUP!$B$148:$B$267,MATCH($F217,SETUP!$C$148:$C$267,0)),"")&lt;&gt;$D217),"Sub-family not in family. ","")&amp;IF(AND($H217&lt;&gt;"",$I217&lt;&gt;"",IFERROR(INDEX(SETUP!$B$21:$B$116,MATCH($I217,SETUP!$C$21:$C$116,0)),"")&lt;&gt;$H217),"Level not in stream.",""))</f>
        <v/>
      </c>
    </row>
    <row r="218">
      <c r="B218" s="9">
        <f>IF($C218="","",$D218&amp;"-"&amp;$F218&amp;"-"&amp;$I218&amp;"-"&amp;TEXT(COUNTIFS($D$10:$D218,$D218,$F$10:$F218,$F218,$I$10:$I218,$I218),"00"))</f>
        <v/>
      </c>
      <c r="C218" s="7" t="n"/>
      <c r="D218" s="7" t="n"/>
      <c r="E218" s="9">
        <f>IFERROR(IF($D218="","",INDEX(SETUP!$C$120:$C$144,MATCH($D218,SETUP!$B$120:$B$144,0))),"")</f>
        <v/>
      </c>
      <c r="F218" s="7" t="n"/>
      <c r="G218" s="9">
        <f>IFERROR(IF($F218="","",INDEX(SETUP!$D$148:$D$267,MATCH($F218,SETUP!$C$148:$C$267,0))),"")</f>
        <v/>
      </c>
      <c r="H218" s="7" t="n"/>
      <c r="I218" s="7" t="n"/>
      <c r="J218" s="9">
        <f>IFERROR(IF($I218="","",INDEX(SETUP!$D$21:$D$116,MATCH($I218,SETUP!$C$21:$C$116,0))),"")</f>
        <v/>
      </c>
      <c r="K218" s="37">
        <f>IFERROR(IF($I218="","",INDEX(SETUP!$E$21:$E$116,MATCH($I218,SETUP!$C$21:$C$116,0))),"")</f>
        <v/>
      </c>
      <c r="L218" s="7" t="n"/>
      <c r="M218" s="7" t="n"/>
      <c r="N218" s="7" t="n"/>
      <c r="O218" s="38">
        <f>IF($C218="","",IF(AND($D218&lt;&gt;"",$F218&lt;&gt;"",IFERROR(INDEX(SETUP!$B$148:$B$267,MATCH($F218,SETUP!$C$148:$C$267,0)),"")&lt;&gt;$D218),"Sub-family not in family. ","")&amp;IF(AND($H218&lt;&gt;"",$I218&lt;&gt;"",IFERROR(INDEX(SETUP!$B$21:$B$116,MATCH($I218,SETUP!$C$21:$C$116,0)),"")&lt;&gt;$H218),"Level not in stream.",""))</f>
        <v/>
      </c>
    </row>
    <row r="219">
      <c r="B219" s="9">
        <f>IF($C219="","",$D219&amp;"-"&amp;$F219&amp;"-"&amp;$I219&amp;"-"&amp;TEXT(COUNTIFS($D$10:$D219,$D219,$F$10:$F219,$F219,$I$10:$I219,$I219),"00"))</f>
        <v/>
      </c>
      <c r="C219" s="7" t="n"/>
      <c r="D219" s="7" t="n"/>
      <c r="E219" s="9">
        <f>IFERROR(IF($D219="","",INDEX(SETUP!$C$120:$C$144,MATCH($D219,SETUP!$B$120:$B$144,0))),"")</f>
        <v/>
      </c>
      <c r="F219" s="7" t="n"/>
      <c r="G219" s="9">
        <f>IFERROR(IF($F219="","",INDEX(SETUP!$D$148:$D$267,MATCH($F219,SETUP!$C$148:$C$267,0))),"")</f>
        <v/>
      </c>
      <c r="H219" s="7" t="n"/>
      <c r="I219" s="7" t="n"/>
      <c r="J219" s="9">
        <f>IFERROR(IF($I219="","",INDEX(SETUP!$D$21:$D$116,MATCH($I219,SETUP!$C$21:$C$116,0))),"")</f>
        <v/>
      </c>
      <c r="K219" s="37">
        <f>IFERROR(IF($I219="","",INDEX(SETUP!$E$21:$E$116,MATCH($I219,SETUP!$C$21:$C$116,0))),"")</f>
        <v/>
      </c>
      <c r="L219" s="7" t="n"/>
      <c r="M219" s="7" t="n"/>
      <c r="N219" s="7" t="n"/>
      <c r="O219" s="38">
        <f>IF($C219="","",IF(AND($D219&lt;&gt;"",$F219&lt;&gt;"",IFERROR(INDEX(SETUP!$B$148:$B$267,MATCH($F219,SETUP!$C$148:$C$267,0)),"")&lt;&gt;$D219),"Sub-family not in family. ","")&amp;IF(AND($H219&lt;&gt;"",$I219&lt;&gt;"",IFERROR(INDEX(SETUP!$B$21:$B$116,MATCH($I219,SETUP!$C$21:$C$116,0)),"")&lt;&gt;$H219),"Level not in stream.",""))</f>
        <v/>
      </c>
    </row>
    <row r="220">
      <c r="B220" s="9">
        <f>IF($C220="","",$D220&amp;"-"&amp;$F220&amp;"-"&amp;$I220&amp;"-"&amp;TEXT(COUNTIFS($D$10:$D220,$D220,$F$10:$F220,$F220,$I$10:$I220,$I220),"00"))</f>
        <v/>
      </c>
      <c r="C220" s="7" t="n"/>
      <c r="D220" s="7" t="n"/>
      <c r="E220" s="9">
        <f>IFERROR(IF($D220="","",INDEX(SETUP!$C$120:$C$144,MATCH($D220,SETUP!$B$120:$B$144,0))),"")</f>
        <v/>
      </c>
      <c r="F220" s="7" t="n"/>
      <c r="G220" s="9">
        <f>IFERROR(IF($F220="","",INDEX(SETUP!$D$148:$D$267,MATCH($F220,SETUP!$C$148:$C$267,0))),"")</f>
        <v/>
      </c>
      <c r="H220" s="7" t="n"/>
      <c r="I220" s="7" t="n"/>
      <c r="J220" s="9">
        <f>IFERROR(IF($I220="","",INDEX(SETUP!$D$21:$D$116,MATCH($I220,SETUP!$C$21:$C$116,0))),"")</f>
        <v/>
      </c>
      <c r="K220" s="37">
        <f>IFERROR(IF($I220="","",INDEX(SETUP!$E$21:$E$116,MATCH($I220,SETUP!$C$21:$C$116,0))),"")</f>
        <v/>
      </c>
      <c r="L220" s="7" t="n"/>
      <c r="M220" s="7" t="n"/>
      <c r="N220" s="7" t="n"/>
      <c r="O220" s="38">
        <f>IF($C220="","",IF(AND($D220&lt;&gt;"",$F220&lt;&gt;"",IFERROR(INDEX(SETUP!$B$148:$B$267,MATCH($F220,SETUP!$C$148:$C$267,0)),"")&lt;&gt;$D220),"Sub-family not in family. ","")&amp;IF(AND($H220&lt;&gt;"",$I220&lt;&gt;"",IFERROR(INDEX(SETUP!$B$21:$B$116,MATCH($I220,SETUP!$C$21:$C$116,0)),"")&lt;&gt;$H220),"Level not in stream.",""))</f>
        <v/>
      </c>
    </row>
    <row r="221">
      <c r="B221" s="9">
        <f>IF($C221="","",$D221&amp;"-"&amp;$F221&amp;"-"&amp;$I221&amp;"-"&amp;TEXT(COUNTIFS($D$10:$D221,$D221,$F$10:$F221,$F221,$I$10:$I221,$I221),"00"))</f>
        <v/>
      </c>
      <c r="C221" s="7" t="n"/>
      <c r="D221" s="7" t="n"/>
      <c r="E221" s="9">
        <f>IFERROR(IF($D221="","",INDEX(SETUP!$C$120:$C$144,MATCH($D221,SETUP!$B$120:$B$144,0))),"")</f>
        <v/>
      </c>
      <c r="F221" s="7" t="n"/>
      <c r="G221" s="9">
        <f>IFERROR(IF($F221="","",INDEX(SETUP!$D$148:$D$267,MATCH($F221,SETUP!$C$148:$C$267,0))),"")</f>
        <v/>
      </c>
      <c r="H221" s="7" t="n"/>
      <c r="I221" s="7" t="n"/>
      <c r="J221" s="9">
        <f>IFERROR(IF($I221="","",INDEX(SETUP!$D$21:$D$116,MATCH($I221,SETUP!$C$21:$C$116,0))),"")</f>
        <v/>
      </c>
      <c r="K221" s="37">
        <f>IFERROR(IF($I221="","",INDEX(SETUP!$E$21:$E$116,MATCH($I221,SETUP!$C$21:$C$116,0))),"")</f>
        <v/>
      </c>
      <c r="L221" s="7" t="n"/>
      <c r="M221" s="7" t="n"/>
      <c r="N221" s="7" t="n"/>
      <c r="O221" s="38">
        <f>IF($C221="","",IF(AND($D221&lt;&gt;"",$F221&lt;&gt;"",IFERROR(INDEX(SETUP!$B$148:$B$267,MATCH($F221,SETUP!$C$148:$C$267,0)),"")&lt;&gt;$D221),"Sub-family not in family. ","")&amp;IF(AND($H221&lt;&gt;"",$I221&lt;&gt;"",IFERROR(INDEX(SETUP!$B$21:$B$116,MATCH($I221,SETUP!$C$21:$C$116,0)),"")&lt;&gt;$H221),"Level not in stream.",""))</f>
        <v/>
      </c>
    </row>
    <row r="222">
      <c r="B222" s="9">
        <f>IF($C222="","",$D222&amp;"-"&amp;$F222&amp;"-"&amp;$I222&amp;"-"&amp;TEXT(COUNTIFS($D$10:$D222,$D222,$F$10:$F222,$F222,$I$10:$I222,$I222),"00"))</f>
        <v/>
      </c>
      <c r="C222" s="7" t="n"/>
      <c r="D222" s="7" t="n"/>
      <c r="E222" s="9">
        <f>IFERROR(IF($D222="","",INDEX(SETUP!$C$120:$C$144,MATCH($D222,SETUP!$B$120:$B$144,0))),"")</f>
        <v/>
      </c>
      <c r="F222" s="7" t="n"/>
      <c r="G222" s="9">
        <f>IFERROR(IF($F222="","",INDEX(SETUP!$D$148:$D$267,MATCH($F222,SETUP!$C$148:$C$267,0))),"")</f>
        <v/>
      </c>
      <c r="H222" s="7" t="n"/>
      <c r="I222" s="7" t="n"/>
      <c r="J222" s="9">
        <f>IFERROR(IF($I222="","",INDEX(SETUP!$D$21:$D$116,MATCH($I222,SETUP!$C$21:$C$116,0))),"")</f>
        <v/>
      </c>
      <c r="K222" s="37">
        <f>IFERROR(IF($I222="","",INDEX(SETUP!$E$21:$E$116,MATCH($I222,SETUP!$C$21:$C$116,0))),"")</f>
        <v/>
      </c>
      <c r="L222" s="7" t="n"/>
      <c r="M222" s="7" t="n"/>
      <c r="N222" s="7" t="n"/>
      <c r="O222" s="38">
        <f>IF($C222="","",IF(AND($D222&lt;&gt;"",$F222&lt;&gt;"",IFERROR(INDEX(SETUP!$B$148:$B$267,MATCH($F222,SETUP!$C$148:$C$267,0)),"")&lt;&gt;$D222),"Sub-family not in family. ","")&amp;IF(AND($H222&lt;&gt;"",$I222&lt;&gt;"",IFERROR(INDEX(SETUP!$B$21:$B$116,MATCH($I222,SETUP!$C$21:$C$116,0)),"")&lt;&gt;$H222),"Level not in stream.",""))</f>
        <v/>
      </c>
    </row>
    <row r="223">
      <c r="B223" s="9">
        <f>IF($C223="","",$D223&amp;"-"&amp;$F223&amp;"-"&amp;$I223&amp;"-"&amp;TEXT(COUNTIFS($D$10:$D223,$D223,$F$10:$F223,$F223,$I$10:$I223,$I223),"00"))</f>
        <v/>
      </c>
      <c r="C223" s="7" t="n"/>
      <c r="D223" s="7" t="n"/>
      <c r="E223" s="9">
        <f>IFERROR(IF($D223="","",INDEX(SETUP!$C$120:$C$144,MATCH($D223,SETUP!$B$120:$B$144,0))),"")</f>
        <v/>
      </c>
      <c r="F223" s="7" t="n"/>
      <c r="G223" s="9">
        <f>IFERROR(IF($F223="","",INDEX(SETUP!$D$148:$D$267,MATCH($F223,SETUP!$C$148:$C$267,0))),"")</f>
        <v/>
      </c>
      <c r="H223" s="7" t="n"/>
      <c r="I223" s="7" t="n"/>
      <c r="J223" s="9">
        <f>IFERROR(IF($I223="","",INDEX(SETUP!$D$21:$D$116,MATCH($I223,SETUP!$C$21:$C$116,0))),"")</f>
        <v/>
      </c>
      <c r="K223" s="37">
        <f>IFERROR(IF($I223="","",INDEX(SETUP!$E$21:$E$116,MATCH($I223,SETUP!$C$21:$C$116,0))),"")</f>
        <v/>
      </c>
      <c r="L223" s="7" t="n"/>
      <c r="M223" s="7" t="n"/>
      <c r="N223" s="7" t="n"/>
      <c r="O223" s="38">
        <f>IF($C223="","",IF(AND($D223&lt;&gt;"",$F223&lt;&gt;"",IFERROR(INDEX(SETUP!$B$148:$B$267,MATCH($F223,SETUP!$C$148:$C$267,0)),"")&lt;&gt;$D223),"Sub-family not in family. ","")&amp;IF(AND($H223&lt;&gt;"",$I223&lt;&gt;"",IFERROR(INDEX(SETUP!$B$21:$B$116,MATCH($I223,SETUP!$C$21:$C$116,0)),"")&lt;&gt;$H223),"Level not in stream.",""))</f>
        <v/>
      </c>
    </row>
    <row r="224">
      <c r="B224" s="9">
        <f>IF($C224="","",$D224&amp;"-"&amp;$F224&amp;"-"&amp;$I224&amp;"-"&amp;TEXT(COUNTIFS($D$10:$D224,$D224,$F$10:$F224,$F224,$I$10:$I224,$I224),"00"))</f>
        <v/>
      </c>
      <c r="C224" s="7" t="n"/>
      <c r="D224" s="7" t="n"/>
      <c r="E224" s="9">
        <f>IFERROR(IF($D224="","",INDEX(SETUP!$C$120:$C$144,MATCH($D224,SETUP!$B$120:$B$144,0))),"")</f>
        <v/>
      </c>
      <c r="F224" s="7" t="n"/>
      <c r="G224" s="9">
        <f>IFERROR(IF($F224="","",INDEX(SETUP!$D$148:$D$267,MATCH($F224,SETUP!$C$148:$C$267,0))),"")</f>
        <v/>
      </c>
      <c r="H224" s="7" t="n"/>
      <c r="I224" s="7" t="n"/>
      <c r="J224" s="9">
        <f>IFERROR(IF($I224="","",INDEX(SETUP!$D$21:$D$116,MATCH($I224,SETUP!$C$21:$C$116,0))),"")</f>
        <v/>
      </c>
      <c r="K224" s="37">
        <f>IFERROR(IF($I224="","",INDEX(SETUP!$E$21:$E$116,MATCH($I224,SETUP!$C$21:$C$116,0))),"")</f>
        <v/>
      </c>
      <c r="L224" s="7" t="n"/>
      <c r="M224" s="7" t="n"/>
      <c r="N224" s="7" t="n"/>
      <c r="O224" s="38">
        <f>IF($C224="","",IF(AND($D224&lt;&gt;"",$F224&lt;&gt;"",IFERROR(INDEX(SETUP!$B$148:$B$267,MATCH($F224,SETUP!$C$148:$C$267,0)),"")&lt;&gt;$D224),"Sub-family not in family. ","")&amp;IF(AND($H224&lt;&gt;"",$I224&lt;&gt;"",IFERROR(INDEX(SETUP!$B$21:$B$116,MATCH($I224,SETUP!$C$21:$C$116,0)),"")&lt;&gt;$H224),"Level not in stream.",""))</f>
        <v/>
      </c>
    </row>
    <row r="225">
      <c r="B225" s="9">
        <f>IF($C225="","",$D225&amp;"-"&amp;$F225&amp;"-"&amp;$I225&amp;"-"&amp;TEXT(COUNTIFS($D$10:$D225,$D225,$F$10:$F225,$F225,$I$10:$I225,$I225),"00"))</f>
        <v/>
      </c>
      <c r="C225" s="7" t="n"/>
      <c r="D225" s="7" t="n"/>
      <c r="E225" s="9">
        <f>IFERROR(IF($D225="","",INDEX(SETUP!$C$120:$C$144,MATCH($D225,SETUP!$B$120:$B$144,0))),"")</f>
        <v/>
      </c>
      <c r="F225" s="7" t="n"/>
      <c r="G225" s="9">
        <f>IFERROR(IF($F225="","",INDEX(SETUP!$D$148:$D$267,MATCH($F225,SETUP!$C$148:$C$267,0))),"")</f>
        <v/>
      </c>
      <c r="H225" s="7" t="n"/>
      <c r="I225" s="7" t="n"/>
      <c r="J225" s="9">
        <f>IFERROR(IF($I225="","",INDEX(SETUP!$D$21:$D$116,MATCH($I225,SETUP!$C$21:$C$116,0))),"")</f>
        <v/>
      </c>
      <c r="K225" s="37">
        <f>IFERROR(IF($I225="","",INDEX(SETUP!$E$21:$E$116,MATCH($I225,SETUP!$C$21:$C$116,0))),"")</f>
        <v/>
      </c>
      <c r="L225" s="7" t="n"/>
      <c r="M225" s="7" t="n"/>
      <c r="N225" s="7" t="n"/>
      <c r="O225" s="38">
        <f>IF($C225="","",IF(AND($D225&lt;&gt;"",$F225&lt;&gt;"",IFERROR(INDEX(SETUP!$B$148:$B$267,MATCH($F225,SETUP!$C$148:$C$267,0)),"")&lt;&gt;$D225),"Sub-family not in family. ","")&amp;IF(AND($H225&lt;&gt;"",$I225&lt;&gt;"",IFERROR(INDEX(SETUP!$B$21:$B$116,MATCH($I225,SETUP!$C$21:$C$116,0)),"")&lt;&gt;$H225),"Level not in stream.",""))</f>
        <v/>
      </c>
    </row>
    <row r="226">
      <c r="B226" s="9">
        <f>IF($C226="","",$D226&amp;"-"&amp;$F226&amp;"-"&amp;$I226&amp;"-"&amp;TEXT(COUNTIFS($D$10:$D226,$D226,$F$10:$F226,$F226,$I$10:$I226,$I226),"00"))</f>
        <v/>
      </c>
      <c r="C226" s="7" t="n"/>
      <c r="D226" s="7" t="n"/>
      <c r="E226" s="9">
        <f>IFERROR(IF($D226="","",INDEX(SETUP!$C$120:$C$144,MATCH($D226,SETUP!$B$120:$B$144,0))),"")</f>
        <v/>
      </c>
      <c r="F226" s="7" t="n"/>
      <c r="G226" s="9">
        <f>IFERROR(IF($F226="","",INDEX(SETUP!$D$148:$D$267,MATCH($F226,SETUP!$C$148:$C$267,0))),"")</f>
        <v/>
      </c>
      <c r="H226" s="7" t="n"/>
      <c r="I226" s="7" t="n"/>
      <c r="J226" s="9">
        <f>IFERROR(IF($I226="","",INDEX(SETUP!$D$21:$D$116,MATCH($I226,SETUP!$C$21:$C$116,0))),"")</f>
        <v/>
      </c>
      <c r="K226" s="37">
        <f>IFERROR(IF($I226="","",INDEX(SETUP!$E$21:$E$116,MATCH($I226,SETUP!$C$21:$C$116,0))),"")</f>
        <v/>
      </c>
      <c r="L226" s="7" t="n"/>
      <c r="M226" s="7" t="n"/>
      <c r="N226" s="7" t="n"/>
      <c r="O226" s="38">
        <f>IF($C226="","",IF(AND($D226&lt;&gt;"",$F226&lt;&gt;"",IFERROR(INDEX(SETUP!$B$148:$B$267,MATCH($F226,SETUP!$C$148:$C$267,0)),"")&lt;&gt;$D226),"Sub-family not in family. ","")&amp;IF(AND($H226&lt;&gt;"",$I226&lt;&gt;"",IFERROR(INDEX(SETUP!$B$21:$B$116,MATCH($I226,SETUP!$C$21:$C$116,0)),"")&lt;&gt;$H226),"Level not in stream.",""))</f>
        <v/>
      </c>
    </row>
    <row r="227">
      <c r="B227" s="9">
        <f>IF($C227="","",$D227&amp;"-"&amp;$F227&amp;"-"&amp;$I227&amp;"-"&amp;TEXT(COUNTIFS($D$10:$D227,$D227,$F$10:$F227,$F227,$I$10:$I227,$I227),"00"))</f>
        <v/>
      </c>
      <c r="C227" s="7" t="n"/>
      <c r="D227" s="7" t="n"/>
      <c r="E227" s="9">
        <f>IFERROR(IF($D227="","",INDEX(SETUP!$C$120:$C$144,MATCH($D227,SETUP!$B$120:$B$144,0))),"")</f>
        <v/>
      </c>
      <c r="F227" s="7" t="n"/>
      <c r="G227" s="9">
        <f>IFERROR(IF($F227="","",INDEX(SETUP!$D$148:$D$267,MATCH($F227,SETUP!$C$148:$C$267,0))),"")</f>
        <v/>
      </c>
      <c r="H227" s="7" t="n"/>
      <c r="I227" s="7" t="n"/>
      <c r="J227" s="9">
        <f>IFERROR(IF($I227="","",INDEX(SETUP!$D$21:$D$116,MATCH($I227,SETUP!$C$21:$C$116,0))),"")</f>
        <v/>
      </c>
      <c r="K227" s="37">
        <f>IFERROR(IF($I227="","",INDEX(SETUP!$E$21:$E$116,MATCH($I227,SETUP!$C$21:$C$116,0))),"")</f>
        <v/>
      </c>
      <c r="L227" s="7" t="n"/>
      <c r="M227" s="7" t="n"/>
      <c r="N227" s="7" t="n"/>
      <c r="O227" s="38">
        <f>IF($C227="","",IF(AND($D227&lt;&gt;"",$F227&lt;&gt;"",IFERROR(INDEX(SETUP!$B$148:$B$267,MATCH($F227,SETUP!$C$148:$C$267,0)),"")&lt;&gt;$D227),"Sub-family not in family. ","")&amp;IF(AND($H227&lt;&gt;"",$I227&lt;&gt;"",IFERROR(INDEX(SETUP!$B$21:$B$116,MATCH($I227,SETUP!$C$21:$C$116,0)),"")&lt;&gt;$H227),"Level not in stream.",""))</f>
        <v/>
      </c>
    </row>
    <row r="228">
      <c r="B228" s="9">
        <f>IF($C228="","",$D228&amp;"-"&amp;$F228&amp;"-"&amp;$I228&amp;"-"&amp;TEXT(COUNTIFS($D$10:$D228,$D228,$F$10:$F228,$F228,$I$10:$I228,$I228),"00"))</f>
        <v/>
      </c>
      <c r="C228" s="7" t="n"/>
      <c r="D228" s="7" t="n"/>
      <c r="E228" s="9">
        <f>IFERROR(IF($D228="","",INDEX(SETUP!$C$120:$C$144,MATCH($D228,SETUP!$B$120:$B$144,0))),"")</f>
        <v/>
      </c>
      <c r="F228" s="7" t="n"/>
      <c r="G228" s="9">
        <f>IFERROR(IF($F228="","",INDEX(SETUP!$D$148:$D$267,MATCH($F228,SETUP!$C$148:$C$267,0))),"")</f>
        <v/>
      </c>
      <c r="H228" s="7" t="n"/>
      <c r="I228" s="7" t="n"/>
      <c r="J228" s="9">
        <f>IFERROR(IF($I228="","",INDEX(SETUP!$D$21:$D$116,MATCH($I228,SETUP!$C$21:$C$116,0))),"")</f>
        <v/>
      </c>
      <c r="K228" s="37">
        <f>IFERROR(IF($I228="","",INDEX(SETUP!$E$21:$E$116,MATCH($I228,SETUP!$C$21:$C$116,0))),"")</f>
        <v/>
      </c>
      <c r="L228" s="7" t="n"/>
      <c r="M228" s="7" t="n"/>
      <c r="N228" s="7" t="n"/>
      <c r="O228" s="38">
        <f>IF($C228="","",IF(AND($D228&lt;&gt;"",$F228&lt;&gt;"",IFERROR(INDEX(SETUP!$B$148:$B$267,MATCH($F228,SETUP!$C$148:$C$267,0)),"")&lt;&gt;$D228),"Sub-family not in family. ","")&amp;IF(AND($H228&lt;&gt;"",$I228&lt;&gt;"",IFERROR(INDEX(SETUP!$B$21:$B$116,MATCH($I228,SETUP!$C$21:$C$116,0)),"")&lt;&gt;$H228),"Level not in stream.",""))</f>
        <v/>
      </c>
    </row>
    <row r="229">
      <c r="B229" s="9">
        <f>IF($C229="","",$D229&amp;"-"&amp;$F229&amp;"-"&amp;$I229&amp;"-"&amp;TEXT(COUNTIFS($D$10:$D229,$D229,$F$10:$F229,$F229,$I$10:$I229,$I229),"00"))</f>
        <v/>
      </c>
      <c r="C229" s="7" t="n"/>
      <c r="D229" s="7" t="n"/>
      <c r="E229" s="9">
        <f>IFERROR(IF($D229="","",INDEX(SETUP!$C$120:$C$144,MATCH($D229,SETUP!$B$120:$B$144,0))),"")</f>
        <v/>
      </c>
      <c r="F229" s="7" t="n"/>
      <c r="G229" s="9">
        <f>IFERROR(IF($F229="","",INDEX(SETUP!$D$148:$D$267,MATCH($F229,SETUP!$C$148:$C$267,0))),"")</f>
        <v/>
      </c>
      <c r="H229" s="7" t="n"/>
      <c r="I229" s="7" t="n"/>
      <c r="J229" s="9">
        <f>IFERROR(IF($I229="","",INDEX(SETUP!$D$21:$D$116,MATCH($I229,SETUP!$C$21:$C$116,0))),"")</f>
        <v/>
      </c>
      <c r="K229" s="37">
        <f>IFERROR(IF($I229="","",INDEX(SETUP!$E$21:$E$116,MATCH($I229,SETUP!$C$21:$C$116,0))),"")</f>
        <v/>
      </c>
      <c r="L229" s="7" t="n"/>
      <c r="M229" s="7" t="n"/>
      <c r="N229" s="7" t="n"/>
      <c r="O229" s="38">
        <f>IF($C229="","",IF(AND($D229&lt;&gt;"",$F229&lt;&gt;"",IFERROR(INDEX(SETUP!$B$148:$B$267,MATCH($F229,SETUP!$C$148:$C$267,0)),"")&lt;&gt;$D229),"Sub-family not in family. ","")&amp;IF(AND($H229&lt;&gt;"",$I229&lt;&gt;"",IFERROR(INDEX(SETUP!$B$21:$B$116,MATCH($I229,SETUP!$C$21:$C$116,0)),"")&lt;&gt;$H229),"Level not in stream.",""))</f>
        <v/>
      </c>
    </row>
    <row r="230">
      <c r="B230" s="9">
        <f>IF($C230="","",$D230&amp;"-"&amp;$F230&amp;"-"&amp;$I230&amp;"-"&amp;TEXT(COUNTIFS($D$10:$D230,$D230,$F$10:$F230,$F230,$I$10:$I230,$I230),"00"))</f>
        <v/>
      </c>
      <c r="C230" s="7" t="n"/>
      <c r="D230" s="7" t="n"/>
      <c r="E230" s="9">
        <f>IFERROR(IF($D230="","",INDEX(SETUP!$C$120:$C$144,MATCH($D230,SETUP!$B$120:$B$144,0))),"")</f>
        <v/>
      </c>
      <c r="F230" s="7" t="n"/>
      <c r="G230" s="9">
        <f>IFERROR(IF($F230="","",INDEX(SETUP!$D$148:$D$267,MATCH($F230,SETUP!$C$148:$C$267,0))),"")</f>
        <v/>
      </c>
      <c r="H230" s="7" t="n"/>
      <c r="I230" s="7" t="n"/>
      <c r="J230" s="9">
        <f>IFERROR(IF($I230="","",INDEX(SETUP!$D$21:$D$116,MATCH($I230,SETUP!$C$21:$C$116,0))),"")</f>
        <v/>
      </c>
      <c r="K230" s="37">
        <f>IFERROR(IF($I230="","",INDEX(SETUP!$E$21:$E$116,MATCH($I230,SETUP!$C$21:$C$116,0))),"")</f>
        <v/>
      </c>
      <c r="L230" s="7" t="n"/>
      <c r="M230" s="7" t="n"/>
      <c r="N230" s="7" t="n"/>
      <c r="O230" s="38">
        <f>IF($C230="","",IF(AND($D230&lt;&gt;"",$F230&lt;&gt;"",IFERROR(INDEX(SETUP!$B$148:$B$267,MATCH($F230,SETUP!$C$148:$C$267,0)),"")&lt;&gt;$D230),"Sub-family not in family. ","")&amp;IF(AND($H230&lt;&gt;"",$I230&lt;&gt;"",IFERROR(INDEX(SETUP!$B$21:$B$116,MATCH($I230,SETUP!$C$21:$C$116,0)),"")&lt;&gt;$H230),"Level not in stream.",""))</f>
        <v/>
      </c>
    </row>
    <row r="231">
      <c r="B231" s="9">
        <f>IF($C231="","",$D231&amp;"-"&amp;$F231&amp;"-"&amp;$I231&amp;"-"&amp;TEXT(COUNTIFS($D$10:$D231,$D231,$F$10:$F231,$F231,$I$10:$I231,$I231),"00"))</f>
        <v/>
      </c>
      <c r="C231" s="7" t="n"/>
      <c r="D231" s="7" t="n"/>
      <c r="E231" s="9">
        <f>IFERROR(IF($D231="","",INDEX(SETUP!$C$120:$C$144,MATCH($D231,SETUP!$B$120:$B$144,0))),"")</f>
        <v/>
      </c>
      <c r="F231" s="7" t="n"/>
      <c r="G231" s="9">
        <f>IFERROR(IF($F231="","",INDEX(SETUP!$D$148:$D$267,MATCH($F231,SETUP!$C$148:$C$267,0))),"")</f>
        <v/>
      </c>
      <c r="H231" s="7" t="n"/>
      <c r="I231" s="7" t="n"/>
      <c r="J231" s="9">
        <f>IFERROR(IF($I231="","",INDEX(SETUP!$D$21:$D$116,MATCH($I231,SETUP!$C$21:$C$116,0))),"")</f>
        <v/>
      </c>
      <c r="K231" s="37">
        <f>IFERROR(IF($I231="","",INDEX(SETUP!$E$21:$E$116,MATCH($I231,SETUP!$C$21:$C$116,0))),"")</f>
        <v/>
      </c>
      <c r="L231" s="7" t="n"/>
      <c r="M231" s="7" t="n"/>
      <c r="N231" s="7" t="n"/>
      <c r="O231" s="38">
        <f>IF($C231="","",IF(AND($D231&lt;&gt;"",$F231&lt;&gt;"",IFERROR(INDEX(SETUP!$B$148:$B$267,MATCH($F231,SETUP!$C$148:$C$267,0)),"")&lt;&gt;$D231),"Sub-family not in family. ","")&amp;IF(AND($H231&lt;&gt;"",$I231&lt;&gt;"",IFERROR(INDEX(SETUP!$B$21:$B$116,MATCH($I231,SETUP!$C$21:$C$116,0)),"")&lt;&gt;$H231),"Level not in stream.",""))</f>
        <v/>
      </c>
    </row>
    <row r="232">
      <c r="B232" s="9">
        <f>IF($C232="","",$D232&amp;"-"&amp;$F232&amp;"-"&amp;$I232&amp;"-"&amp;TEXT(COUNTIFS($D$10:$D232,$D232,$F$10:$F232,$F232,$I$10:$I232,$I232),"00"))</f>
        <v/>
      </c>
      <c r="C232" s="7" t="n"/>
      <c r="D232" s="7" t="n"/>
      <c r="E232" s="9">
        <f>IFERROR(IF($D232="","",INDEX(SETUP!$C$120:$C$144,MATCH($D232,SETUP!$B$120:$B$144,0))),"")</f>
        <v/>
      </c>
      <c r="F232" s="7" t="n"/>
      <c r="G232" s="9">
        <f>IFERROR(IF($F232="","",INDEX(SETUP!$D$148:$D$267,MATCH($F232,SETUP!$C$148:$C$267,0))),"")</f>
        <v/>
      </c>
      <c r="H232" s="7" t="n"/>
      <c r="I232" s="7" t="n"/>
      <c r="J232" s="9">
        <f>IFERROR(IF($I232="","",INDEX(SETUP!$D$21:$D$116,MATCH($I232,SETUP!$C$21:$C$116,0))),"")</f>
        <v/>
      </c>
      <c r="K232" s="37">
        <f>IFERROR(IF($I232="","",INDEX(SETUP!$E$21:$E$116,MATCH($I232,SETUP!$C$21:$C$116,0))),"")</f>
        <v/>
      </c>
      <c r="L232" s="7" t="n"/>
      <c r="M232" s="7" t="n"/>
      <c r="N232" s="7" t="n"/>
      <c r="O232" s="38">
        <f>IF($C232="","",IF(AND($D232&lt;&gt;"",$F232&lt;&gt;"",IFERROR(INDEX(SETUP!$B$148:$B$267,MATCH($F232,SETUP!$C$148:$C$267,0)),"")&lt;&gt;$D232),"Sub-family not in family. ","")&amp;IF(AND($H232&lt;&gt;"",$I232&lt;&gt;"",IFERROR(INDEX(SETUP!$B$21:$B$116,MATCH($I232,SETUP!$C$21:$C$116,0)),"")&lt;&gt;$H232),"Level not in stream.",""))</f>
        <v/>
      </c>
    </row>
    <row r="233">
      <c r="B233" s="9">
        <f>IF($C233="","",$D233&amp;"-"&amp;$F233&amp;"-"&amp;$I233&amp;"-"&amp;TEXT(COUNTIFS($D$10:$D233,$D233,$F$10:$F233,$F233,$I$10:$I233,$I233),"00"))</f>
        <v/>
      </c>
      <c r="C233" s="7" t="n"/>
      <c r="D233" s="7" t="n"/>
      <c r="E233" s="9">
        <f>IFERROR(IF($D233="","",INDEX(SETUP!$C$120:$C$144,MATCH($D233,SETUP!$B$120:$B$144,0))),"")</f>
        <v/>
      </c>
      <c r="F233" s="7" t="n"/>
      <c r="G233" s="9">
        <f>IFERROR(IF($F233="","",INDEX(SETUP!$D$148:$D$267,MATCH($F233,SETUP!$C$148:$C$267,0))),"")</f>
        <v/>
      </c>
      <c r="H233" s="7" t="n"/>
      <c r="I233" s="7" t="n"/>
      <c r="J233" s="9">
        <f>IFERROR(IF($I233="","",INDEX(SETUP!$D$21:$D$116,MATCH($I233,SETUP!$C$21:$C$116,0))),"")</f>
        <v/>
      </c>
      <c r="K233" s="37">
        <f>IFERROR(IF($I233="","",INDEX(SETUP!$E$21:$E$116,MATCH($I233,SETUP!$C$21:$C$116,0))),"")</f>
        <v/>
      </c>
      <c r="L233" s="7" t="n"/>
      <c r="M233" s="7" t="n"/>
      <c r="N233" s="7" t="n"/>
      <c r="O233" s="38">
        <f>IF($C233="","",IF(AND($D233&lt;&gt;"",$F233&lt;&gt;"",IFERROR(INDEX(SETUP!$B$148:$B$267,MATCH($F233,SETUP!$C$148:$C$267,0)),"")&lt;&gt;$D233),"Sub-family not in family. ","")&amp;IF(AND($H233&lt;&gt;"",$I233&lt;&gt;"",IFERROR(INDEX(SETUP!$B$21:$B$116,MATCH($I233,SETUP!$C$21:$C$116,0)),"")&lt;&gt;$H233),"Level not in stream.",""))</f>
        <v/>
      </c>
    </row>
    <row r="234">
      <c r="B234" s="9">
        <f>IF($C234="","",$D234&amp;"-"&amp;$F234&amp;"-"&amp;$I234&amp;"-"&amp;TEXT(COUNTIFS($D$10:$D234,$D234,$F$10:$F234,$F234,$I$10:$I234,$I234),"00"))</f>
        <v/>
      </c>
      <c r="C234" s="7" t="n"/>
      <c r="D234" s="7" t="n"/>
      <c r="E234" s="9">
        <f>IFERROR(IF($D234="","",INDEX(SETUP!$C$120:$C$144,MATCH($D234,SETUP!$B$120:$B$144,0))),"")</f>
        <v/>
      </c>
      <c r="F234" s="7" t="n"/>
      <c r="G234" s="9">
        <f>IFERROR(IF($F234="","",INDEX(SETUP!$D$148:$D$267,MATCH($F234,SETUP!$C$148:$C$267,0))),"")</f>
        <v/>
      </c>
      <c r="H234" s="7" t="n"/>
      <c r="I234" s="7" t="n"/>
      <c r="J234" s="9">
        <f>IFERROR(IF($I234="","",INDEX(SETUP!$D$21:$D$116,MATCH($I234,SETUP!$C$21:$C$116,0))),"")</f>
        <v/>
      </c>
      <c r="K234" s="37">
        <f>IFERROR(IF($I234="","",INDEX(SETUP!$E$21:$E$116,MATCH($I234,SETUP!$C$21:$C$116,0))),"")</f>
        <v/>
      </c>
      <c r="L234" s="7" t="n"/>
      <c r="M234" s="7" t="n"/>
      <c r="N234" s="7" t="n"/>
      <c r="O234" s="38">
        <f>IF($C234="","",IF(AND($D234&lt;&gt;"",$F234&lt;&gt;"",IFERROR(INDEX(SETUP!$B$148:$B$267,MATCH($F234,SETUP!$C$148:$C$267,0)),"")&lt;&gt;$D234),"Sub-family not in family. ","")&amp;IF(AND($H234&lt;&gt;"",$I234&lt;&gt;"",IFERROR(INDEX(SETUP!$B$21:$B$116,MATCH($I234,SETUP!$C$21:$C$116,0)),"")&lt;&gt;$H234),"Level not in stream.",""))</f>
        <v/>
      </c>
    </row>
    <row r="235">
      <c r="B235" s="9">
        <f>IF($C235="","",$D235&amp;"-"&amp;$F235&amp;"-"&amp;$I235&amp;"-"&amp;TEXT(COUNTIFS($D$10:$D235,$D235,$F$10:$F235,$F235,$I$10:$I235,$I235),"00"))</f>
        <v/>
      </c>
      <c r="C235" s="7" t="n"/>
      <c r="D235" s="7" t="n"/>
      <c r="E235" s="9">
        <f>IFERROR(IF($D235="","",INDEX(SETUP!$C$120:$C$144,MATCH($D235,SETUP!$B$120:$B$144,0))),"")</f>
        <v/>
      </c>
      <c r="F235" s="7" t="n"/>
      <c r="G235" s="9">
        <f>IFERROR(IF($F235="","",INDEX(SETUP!$D$148:$D$267,MATCH($F235,SETUP!$C$148:$C$267,0))),"")</f>
        <v/>
      </c>
      <c r="H235" s="7" t="n"/>
      <c r="I235" s="7" t="n"/>
      <c r="J235" s="9">
        <f>IFERROR(IF($I235="","",INDEX(SETUP!$D$21:$D$116,MATCH($I235,SETUP!$C$21:$C$116,0))),"")</f>
        <v/>
      </c>
      <c r="K235" s="37">
        <f>IFERROR(IF($I235="","",INDEX(SETUP!$E$21:$E$116,MATCH($I235,SETUP!$C$21:$C$116,0))),"")</f>
        <v/>
      </c>
      <c r="L235" s="7" t="n"/>
      <c r="M235" s="7" t="n"/>
      <c r="N235" s="7" t="n"/>
      <c r="O235" s="38">
        <f>IF($C235="","",IF(AND($D235&lt;&gt;"",$F235&lt;&gt;"",IFERROR(INDEX(SETUP!$B$148:$B$267,MATCH($F235,SETUP!$C$148:$C$267,0)),"")&lt;&gt;$D235),"Sub-family not in family. ","")&amp;IF(AND($H235&lt;&gt;"",$I235&lt;&gt;"",IFERROR(INDEX(SETUP!$B$21:$B$116,MATCH($I235,SETUP!$C$21:$C$116,0)),"")&lt;&gt;$H235),"Level not in stream.",""))</f>
        <v/>
      </c>
    </row>
    <row r="236">
      <c r="B236" s="9">
        <f>IF($C236="","",$D236&amp;"-"&amp;$F236&amp;"-"&amp;$I236&amp;"-"&amp;TEXT(COUNTIFS($D$10:$D236,$D236,$F$10:$F236,$F236,$I$10:$I236,$I236),"00"))</f>
        <v/>
      </c>
      <c r="C236" s="7" t="n"/>
      <c r="D236" s="7" t="n"/>
      <c r="E236" s="9">
        <f>IFERROR(IF($D236="","",INDEX(SETUP!$C$120:$C$144,MATCH($D236,SETUP!$B$120:$B$144,0))),"")</f>
        <v/>
      </c>
      <c r="F236" s="7" t="n"/>
      <c r="G236" s="9">
        <f>IFERROR(IF($F236="","",INDEX(SETUP!$D$148:$D$267,MATCH($F236,SETUP!$C$148:$C$267,0))),"")</f>
        <v/>
      </c>
      <c r="H236" s="7" t="n"/>
      <c r="I236" s="7" t="n"/>
      <c r="J236" s="9">
        <f>IFERROR(IF($I236="","",INDEX(SETUP!$D$21:$D$116,MATCH($I236,SETUP!$C$21:$C$116,0))),"")</f>
        <v/>
      </c>
      <c r="K236" s="37">
        <f>IFERROR(IF($I236="","",INDEX(SETUP!$E$21:$E$116,MATCH($I236,SETUP!$C$21:$C$116,0))),"")</f>
        <v/>
      </c>
      <c r="L236" s="7" t="n"/>
      <c r="M236" s="7" t="n"/>
      <c r="N236" s="7" t="n"/>
      <c r="O236" s="38">
        <f>IF($C236="","",IF(AND($D236&lt;&gt;"",$F236&lt;&gt;"",IFERROR(INDEX(SETUP!$B$148:$B$267,MATCH($F236,SETUP!$C$148:$C$267,0)),"")&lt;&gt;$D236),"Sub-family not in family. ","")&amp;IF(AND($H236&lt;&gt;"",$I236&lt;&gt;"",IFERROR(INDEX(SETUP!$B$21:$B$116,MATCH($I236,SETUP!$C$21:$C$116,0)),"")&lt;&gt;$H236),"Level not in stream.",""))</f>
        <v/>
      </c>
    </row>
    <row r="237">
      <c r="B237" s="9">
        <f>IF($C237="","",$D237&amp;"-"&amp;$F237&amp;"-"&amp;$I237&amp;"-"&amp;TEXT(COUNTIFS($D$10:$D237,$D237,$F$10:$F237,$F237,$I$10:$I237,$I237),"00"))</f>
        <v/>
      </c>
      <c r="C237" s="7" t="n"/>
      <c r="D237" s="7" t="n"/>
      <c r="E237" s="9">
        <f>IFERROR(IF($D237="","",INDEX(SETUP!$C$120:$C$144,MATCH($D237,SETUP!$B$120:$B$144,0))),"")</f>
        <v/>
      </c>
      <c r="F237" s="7" t="n"/>
      <c r="G237" s="9">
        <f>IFERROR(IF($F237="","",INDEX(SETUP!$D$148:$D$267,MATCH($F237,SETUP!$C$148:$C$267,0))),"")</f>
        <v/>
      </c>
      <c r="H237" s="7" t="n"/>
      <c r="I237" s="7" t="n"/>
      <c r="J237" s="9">
        <f>IFERROR(IF($I237="","",INDEX(SETUP!$D$21:$D$116,MATCH($I237,SETUP!$C$21:$C$116,0))),"")</f>
        <v/>
      </c>
      <c r="K237" s="37">
        <f>IFERROR(IF($I237="","",INDEX(SETUP!$E$21:$E$116,MATCH($I237,SETUP!$C$21:$C$116,0))),"")</f>
        <v/>
      </c>
      <c r="L237" s="7" t="n"/>
      <c r="M237" s="7" t="n"/>
      <c r="N237" s="7" t="n"/>
      <c r="O237" s="38">
        <f>IF($C237="","",IF(AND($D237&lt;&gt;"",$F237&lt;&gt;"",IFERROR(INDEX(SETUP!$B$148:$B$267,MATCH($F237,SETUP!$C$148:$C$267,0)),"")&lt;&gt;$D237),"Sub-family not in family. ","")&amp;IF(AND($H237&lt;&gt;"",$I237&lt;&gt;"",IFERROR(INDEX(SETUP!$B$21:$B$116,MATCH($I237,SETUP!$C$21:$C$116,0)),"")&lt;&gt;$H237),"Level not in stream.",""))</f>
        <v/>
      </c>
    </row>
    <row r="238">
      <c r="B238" s="9">
        <f>IF($C238="","",$D238&amp;"-"&amp;$F238&amp;"-"&amp;$I238&amp;"-"&amp;TEXT(COUNTIFS($D$10:$D238,$D238,$F$10:$F238,$F238,$I$10:$I238,$I238),"00"))</f>
        <v/>
      </c>
      <c r="C238" s="7" t="n"/>
      <c r="D238" s="7" t="n"/>
      <c r="E238" s="9">
        <f>IFERROR(IF($D238="","",INDEX(SETUP!$C$120:$C$144,MATCH($D238,SETUP!$B$120:$B$144,0))),"")</f>
        <v/>
      </c>
      <c r="F238" s="7" t="n"/>
      <c r="G238" s="9">
        <f>IFERROR(IF($F238="","",INDEX(SETUP!$D$148:$D$267,MATCH($F238,SETUP!$C$148:$C$267,0))),"")</f>
        <v/>
      </c>
      <c r="H238" s="7" t="n"/>
      <c r="I238" s="7" t="n"/>
      <c r="J238" s="9">
        <f>IFERROR(IF($I238="","",INDEX(SETUP!$D$21:$D$116,MATCH($I238,SETUP!$C$21:$C$116,0))),"")</f>
        <v/>
      </c>
      <c r="K238" s="37">
        <f>IFERROR(IF($I238="","",INDEX(SETUP!$E$21:$E$116,MATCH($I238,SETUP!$C$21:$C$116,0))),"")</f>
        <v/>
      </c>
      <c r="L238" s="7" t="n"/>
      <c r="M238" s="7" t="n"/>
      <c r="N238" s="7" t="n"/>
      <c r="O238" s="38">
        <f>IF($C238="","",IF(AND($D238&lt;&gt;"",$F238&lt;&gt;"",IFERROR(INDEX(SETUP!$B$148:$B$267,MATCH($F238,SETUP!$C$148:$C$267,0)),"")&lt;&gt;$D238),"Sub-family not in family. ","")&amp;IF(AND($H238&lt;&gt;"",$I238&lt;&gt;"",IFERROR(INDEX(SETUP!$B$21:$B$116,MATCH($I238,SETUP!$C$21:$C$116,0)),"")&lt;&gt;$H238),"Level not in stream.",""))</f>
        <v/>
      </c>
    </row>
    <row r="239">
      <c r="B239" s="9">
        <f>IF($C239="","",$D239&amp;"-"&amp;$F239&amp;"-"&amp;$I239&amp;"-"&amp;TEXT(COUNTIFS($D$10:$D239,$D239,$F$10:$F239,$F239,$I$10:$I239,$I239),"00"))</f>
        <v/>
      </c>
      <c r="C239" s="7" t="n"/>
      <c r="D239" s="7" t="n"/>
      <c r="E239" s="9">
        <f>IFERROR(IF($D239="","",INDEX(SETUP!$C$120:$C$144,MATCH($D239,SETUP!$B$120:$B$144,0))),"")</f>
        <v/>
      </c>
      <c r="F239" s="7" t="n"/>
      <c r="G239" s="9">
        <f>IFERROR(IF($F239="","",INDEX(SETUP!$D$148:$D$267,MATCH($F239,SETUP!$C$148:$C$267,0))),"")</f>
        <v/>
      </c>
      <c r="H239" s="7" t="n"/>
      <c r="I239" s="7" t="n"/>
      <c r="J239" s="9">
        <f>IFERROR(IF($I239="","",INDEX(SETUP!$D$21:$D$116,MATCH($I239,SETUP!$C$21:$C$116,0))),"")</f>
        <v/>
      </c>
      <c r="K239" s="37">
        <f>IFERROR(IF($I239="","",INDEX(SETUP!$E$21:$E$116,MATCH($I239,SETUP!$C$21:$C$116,0))),"")</f>
        <v/>
      </c>
      <c r="L239" s="7" t="n"/>
      <c r="M239" s="7" t="n"/>
      <c r="N239" s="7" t="n"/>
      <c r="O239" s="38">
        <f>IF($C239="","",IF(AND($D239&lt;&gt;"",$F239&lt;&gt;"",IFERROR(INDEX(SETUP!$B$148:$B$267,MATCH($F239,SETUP!$C$148:$C$267,0)),"")&lt;&gt;$D239),"Sub-family not in family. ","")&amp;IF(AND($H239&lt;&gt;"",$I239&lt;&gt;"",IFERROR(INDEX(SETUP!$B$21:$B$116,MATCH($I239,SETUP!$C$21:$C$116,0)),"")&lt;&gt;$H239),"Level not in stream.",""))</f>
        <v/>
      </c>
    </row>
    <row r="240">
      <c r="B240" s="9">
        <f>IF($C240="","",$D240&amp;"-"&amp;$F240&amp;"-"&amp;$I240&amp;"-"&amp;TEXT(COUNTIFS($D$10:$D240,$D240,$F$10:$F240,$F240,$I$10:$I240,$I240),"00"))</f>
        <v/>
      </c>
      <c r="C240" s="7" t="n"/>
      <c r="D240" s="7" t="n"/>
      <c r="E240" s="9">
        <f>IFERROR(IF($D240="","",INDEX(SETUP!$C$120:$C$144,MATCH($D240,SETUP!$B$120:$B$144,0))),"")</f>
        <v/>
      </c>
      <c r="F240" s="7" t="n"/>
      <c r="G240" s="9">
        <f>IFERROR(IF($F240="","",INDEX(SETUP!$D$148:$D$267,MATCH($F240,SETUP!$C$148:$C$267,0))),"")</f>
        <v/>
      </c>
      <c r="H240" s="7" t="n"/>
      <c r="I240" s="7" t="n"/>
      <c r="J240" s="9">
        <f>IFERROR(IF($I240="","",INDEX(SETUP!$D$21:$D$116,MATCH($I240,SETUP!$C$21:$C$116,0))),"")</f>
        <v/>
      </c>
      <c r="K240" s="37">
        <f>IFERROR(IF($I240="","",INDEX(SETUP!$E$21:$E$116,MATCH($I240,SETUP!$C$21:$C$116,0))),"")</f>
        <v/>
      </c>
      <c r="L240" s="7" t="n"/>
      <c r="M240" s="7" t="n"/>
      <c r="N240" s="7" t="n"/>
      <c r="O240" s="38">
        <f>IF($C240="","",IF(AND($D240&lt;&gt;"",$F240&lt;&gt;"",IFERROR(INDEX(SETUP!$B$148:$B$267,MATCH($F240,SETUP!$C$148:$C$267,0)),"")&lt;&gt;$D240),"Sub-family not in family. ","")&amp;IF(AND($H240&lt;&gt;"",$I240&lt;&gt;"",IFERROR(INDEX(SETUP!$B$21:$B$116,MATCH($I240,SETUP!$C$21:$C$116,0)),"")&lt;&gt;$H240),"Level not in stream.",""))</f>
        <v/>
      </c>
    </row>
    <row r="241">
      <c r="B241" s="9">
        <f>IF($C241="","",$D241&amp;"-"&amp;$F241&amp;"-"&amp;$I241&amp;"-"&amp;TEXT(COUNTIFS($D$10:$D241,$D241,$F$10:$F241,$F241,$I$10:$I241,$I241),"00"))</f>
        <v/>
      </c>
      <c r="C241" s="7" t="n"/>
      <c r="D241" s="7" t="n"/>
      <c r="E241" s="9">
        <f>IFERROR(IF($D241="","",INDEX(SETUP!$C$120:$C$144,MATCH($D241,SETUP!$B$120:$B$144,0))),"")</f>
        <v/>
      </c>
      <c r="F241" s="7" t="n"/>
      <c r="G241" s="9">
        <f>IFERROR(IF($F241="","",INDEX(SETUP!$D$148:$D$267,MATCH($F241,SETUP!$C$148:$C$267,0))),"")</f>
        <v/>
      </c>
      <c r="H241" s="7" t="n"/>
      <c r="I241" s="7" t="n"/>
      <c r="J241" s="9">
        <f>IFERROR(IF($I241="","",INDEX(SETUP!$D$21:$D$116,MATCH($I241,SETUP!$C$21:$C$116,0))),"")</f>
        <v/>
      </c>
      <c r="K241" s="37">
        <f>IFERROR(IF($I241="","",INDEX(SETUP!$E$21:$E$116,MATCH($I241,SETUP!$C$21:$C$116,0))),"")</f>
        <v/>
      </c>
      <c r="L241" s="7" t="n"/>
      <c r="M241" s="7" t="n"/>
      <c r="N241" s="7" t="n"/>
      <c r="O241" s="38">
        <f>IF($C241="","",IF(AND($D241&lt;&gt;"",$F241&lt;&gt;"",IFERROR(INDEX(SETUP!$B$148:$B$267,MATCH($F241,SETUP!$C$148:$C$267,0)),"")&lt;&gt;$D241),"Sub-family not in family. ","")&amp;IF(AND($H241&lt;&gt;"",$I241&lt;&gt;"",IFERROR(INDEX(SETUP!$B$21:$B$116,MATCH($I241,SETUP!$C$21:$C$116,0)),"")&lt;&gt;$H241),"Level not in stream.",""))</f>
        <v/>
      </c>
    </row>
    <row r="242">
      <c r="B242" s="9">
        <f>IF($C242="","",$D242&amp;"-"&amp;$F242&amp;"-"&amp;$I242&amp;"-"&amp;TEXT(COUNTIFS($D$10:$D242,$D242,$F$10:$F242,$F242,$I$10:$I242,$I242),"00"))</f>
        <v/>
      </c>
      <c r="C242" s="7" t="n"/>
      <c r="D242" s="7" t="n"/>
      <c r="E242" s="9">
        <f>IFERROR(IF($D242="","",INDEX(SETUP!$C$120:$C$144,MATCH($D242,SETUP!$B$120:$B$144,0))),"")</f>
        <v/>
      </c>
      <c r="F242" s="7" t="n"/>
      <c r="G242" s="9">
        <f>IFERROR(IF($F242="","",INDEX(SETUP!$D$148:$D$267,MATCH($F242,SETUP!$C$148:$C$267,0))),"")</f>
        <v/>
      </c>
      <c r="H242" s="7" t="n"/>
      <c r="I242" s="7" t="n"/>
      <c r="J242" s="9">
        <f>IFERROR(IF($I242="","",INDEX(SETUP!$D$21:$D$116,MATCH($I242,SETUP!$C$21:$C$116,0))),"")</f>
        <v/>
      </c>
      <c r="K242" s="37">
        <f>IFERROR(IF($I242="","",INDEX(SETUP!$E$21:$E$116,MATCH($I242,SETUP!$C$21:$C$116,0))),"")</f>
        <v/>
      </c>
      <c r="L242" s="7" t="n"/>
      <c r="M242" s="7" t="n"/>
      <c r="N242" s="7" t="n"/>
      <c r="O242" s="38">
        <f>IF($C242="","",IF(AND($D242&lt;&gt;"",$F242&lt;&gt;"",IFERROR(INDEX(SETUP!$B$148:$B$267,MATCH($F242,SETUP!$C$148:$C$267,0)),"")&lt;&gt;$D242),"Sub-family not in family. ","")&amp;IF(AND($H242&lt;&gt;"",$I242&lt;&gt;"",IFERROR(INDEX(SETUP!$B$21:$B$116,MATCH($I242,SETUP!$C$21:$C$116,0)),"")&lt;&gt;$H242),"Level not in stream.",""))</f>
        <v/>
      </c>
    </row>
    <row r="243">
      <c r="B243" s="9">
        <f>IF($C243="","",$D243&amp;"-"&amp;$F243&amp;"-"&amp;$I243&amp;"-"&amp;TEXT(COUNTIFS($D$10:$D243,$D243,$F$10:$F243,$F243,$I$10:$I243,$I243),"00"))</f>
        <v/>
      </c>
      <c r="C243" s="7" t="n"/>
      <c r="D243" s="7" t="n"/>
      <c r="E243" s="9">
        <f>IFERROR(IF($D243="","",INDEX(SETUP!$C$120:$C$144,MATCH($D243,SETUP!$B$120:$B$144,0))),"")</f>
        <v/>
      </c>
      <c r="F243" s="7" t="n"/>
      <c r="G243" s="9">
        <f>IFERROR(IF($F243="","",INDEX(SETUP!$D$148:$D$267,MATCH($F243,SETUP!$C$148:$C$267,0))),"")</f>
        <v/>
      </c>
      <c r="H243" s="7" t="n"/>
      <c r="I243" s="7" t="n"/>
      <c r="J243" s="9">
        <f>IFERROR(IF($I243="","",INDEX(SETUP!$D$21:$D$116,MATCH($I243,SETUP!$C$21:$C$116,0))),"")</f>
        <v/>
      </c>
      <c r="K243" s="37">
        <f>IFERROR(IF($I243="","",INDEX(SETUP!$E$21:$E$116,MATCH($I243,SETUP!$C$21:$C$116,0))),"")</f>
        <v/>
      </c>
      <c r="L243" s="7" t="n"/>
      <c r="M243" s="7" t="n"/>
      <c r="N243" s="7" t="n"/>
      <c r="O243" s="38">
        <f>IF($C243="","",IF(AND($D243&lt;&gt;"",$F243&lt;&gt;"",IFERROR(INDEX(SETUP!$B$148:$B$267,MATCH($F243,SETUP!$C$148:$C$267,0)),"")&lt;&gt;$D243),"Sub-family not in family. ","")&amp;IF(AND($H243&lt;&gt;"",$I243&lt;&gt;"",IFERROR(INDEX(SETUP!$B$21:$B$116,MATCH($I243,SETUP!$C$21:$C$116,0)),"")&lt;&gt;$H243),"Level not in stream.",""))</f>
        <v/>
      </c>
    </row>
    <row r="244">
      <c r="B244" s="9">
        <f>IF($C244="","",$D244&amp;"-"&amp;$F244&amp;"-"&amp;$I244&amp;"-"&amp;TEXT(COUNTIFS($D$10:$D244,$D244,$F$10:$F244,$F244,$I$10:$I244,$I244),"00"))</f>
        <v/>
      </c>
      <c r="C244" s="7" t="n"/>
      <c r="D244" s="7" t="n"/>
      <c r="E244" s="9">
        <f>IFERROR(IF($D244="","",INDEX(SETUP!$C$120:$C$144,MATCH($D244,SETUP!$B$120:$B$144,0))),"")</f>
        <v/>
      </c>
      <c r="F244" s="7" t="n"/>
      <c r="G244" s="9">
        <f>IFERROR(IF($F244="","",INDEX(SETUP!$D$148:$D$267,MATCH($F244,SETUP!$C$148:$C$267,0))),"")</f>
        <v/>
      </c>
      <c r="H244" s="7" t="n"/>
      <c r="I244" s="7" t="n"/>
      <c r="J244" s="9">
        <f>IFERROR(IF($I244="","",INDEX(SETUP!$D$21:$D$116,MATCH($I244,SETUP!$C$21:$C$116,0))),"")</f>
        <v/>
      </c>
      <c r="K244" s="37">
        <f>IFERROR(IF($I244="","",INDEX(SETUP!$E$21:$E$116,MATCH($I244,SETUP!$C$21:$C$116,0))),"")</f>
        <v/>
      </c>
      <c r="L244" s="7" t="n"/>
      <c r="M244" s="7" t="n"/>
      <c r="N244" s="7" t="n"/>
      <c r="O244" s="38">
        <f>IF($C244="","",IF(AND($D244&lt;&gt;"",$F244&lt;&gt;"",IFERROR(INDEX(SETUP!$B$148:$B$267,MATCH($F244,SETUP!$C$148:$C$267,0)),"")&lt;&gt;$D244),"Sub-family not in family. ","")&amp;IF(AND($H244&lt;&gt;"",$I244&lt;&gt;"",IFERROR(INDEX(SETUP!$B$21:$B$116,MATCH($I244,SETUP!$C$21:$C$116,0)),"")&lt;&gt;$H244),"Level not in stream.",""))</f>
        <v/>
      </c>
    </row>
    <row r="245">
      <c r="B245" s="9">
        <f>IF($C245="","",$D245&amp;"-"&amp;$F245&amp;"-"&amp;$I245&amp;"-"&amp;TEXT(COUNTIFS($D$10:$D245,$D245,$F$10:$F245,$F245,$I$10:$I245,$I245),"00"))</f>
        <v/>
      </c>
      <c r="C245" s="7" t="n"/>
      <c r="D245" s="7" t="n"/>
      <c r="E245" s="9">
        <f>IFERROR(IF($D245="","",INDEX(SETUP!$C$120:$C$144,MATCH($D245,SETUP!$B$120:$B$144,0))),"")</f>
        <v/>
      </c>
      <c r="F245" s="7" t="n"/>
      <c r="G245" s="9">
        <f>IFERROR(IF($F245="","",INDEX(SETUP!$D$148:$D$267,MATCH($F245,SETUP!$C$148:$C$267,0))),"")</f>
        <v/>
      </c>
      <c r="H245" s="7" t="n"/>
      <c r="I245" s="7" t="n"/>
      <c r="J245" s="9">
        <f>IFERROR(IF($I245="","",INDEX(SETUP!$D$21:$D$116,MATCH($I245,SETUP!$C$21:$C$116,0))),"")</f>
        <v/>
      </c>
      <c r="K245" s="37">
        <f>IFERROR(IF($I245="","",INDEX(SETUP!$E$21:$E$116,MATCH($I245,SETUP!$C$21:$C$116,0))),"")</f>
        <v/>
      </c>
      <c r="L245" s="7" t="n"/>
      <c r="M245" s="7" t="n"/>
      <c r="N245" s="7" t="n"/>
      <c r="O245" s="38">
        <f>IF($C245="","",IF(AND($D245&lt;&gt;"",$F245&lt;&gt;"",IFERROR(INDEX(SETUP!$B$148:$B$267,MATCH($F245,SETUP!$C$148:$C$267,0)),"")&lt;&gt;$D245),"Sub-family not in family. ","")&amp;IF(AND($H245&lt;&gt;"",$I245&lt;&gt;"",IFERROR(INDEX(SETUP!$B$21:$B$116,MATCH($I245,SETUP!$C$21:$C$116,0)),"")&lt;&gt;$H245),"Level not in stream.",""))</f>
        <v/>
      </c>
    </row>
    <row r="246">
      <c r="B246" s="9">
        <f>IF($C246="","",$D246&amp;"-"&amp;$F246&amp;"-"&amp;$I246&amp;"-"&amp;TEXT(COUNTIFS($D$10:$D246,$D246,$F$10:$F246,$F246,$I$10:$I246,$I246),"00"))</f>
        <v/>
      </c>
      <c r="C246" s="7" t="n"/>
      <c r="D246" s="7" t="n"/>
      <c r="E246" s="9">
        <f>IFERROR(IF($D246="","",INDEX(SETUP!$C$120:$C$144,MATCH($D246,SETUP!$B$120:$B$144,0))),"")</f>
        <v/>
      </c>
      <c r="F246" s="7" t="n"/>
      <c r="G246" s="9">
        <f>IFERROR(IF($F246="","",INDEX(SETUP!$D$148:$D$267,MATCH($F246,SETUP!$C$148:$C$267,0))),"")</f>
        <v/>
      </c>
      <c r="H246" s="7" t="n"/>
      <c r="I246" s="7" t="n"/>
      <c r="J246" s="9">
        <f>IFERROR(IF($I246="","",INDEX(SETUP!$D$21:$D$116,MATCH($I246,SETUP!$C$21:$C$116,0))),"")</f>
        <v/>
      </c>
      <c r="K246" s="37">
        <f>IFERROR(IF($I246="","",INDEX(SETUP!$E$21:$E$116,MATCH($I246,SETUP!$C$21:$C$116,0))),"")</f>
        <v/>
      </c>
      <c r="L246" s="7" t="n"/>
      <c r="M246" s="7" t="n"/>
      <c r="N246" s="7" t="n"/>
      <c r="O246" s="38">
        <f>IF($C246="","",IF(AND($D246&lt;&gt;"",$F246&lt;&gt;"",IFERROR(INDEX(SETUP!$B$148:$B$267,MATCH($F246,SETUP!$C$148:$C$267,0)),"")&lt;&gt;$D246),"Sub-family not in family. ","")&amp;IF(AND($H246&lt;&gt;"",$I246&lt;&gt;"",IFERROR(INDEX(SETUP!$B$21:$B$116,MATCH($I246,SETUP!$C$21:$C$116,0)),"")&lt;&gt;$H246),"Level not in stream.",""))</f>
        <v/>
      </c>
    </row>
    <row r="247">
      <c r="B247" s="9">
        <f>IF($C247="","",$D247&amp;"-"&amp;$F247&amp;"-"&amp;$I247&amp;"-"&amp;TEXT(COUNTIFS($D$10:$D247,$D247,$F$10:$F247,$F247,$I$10:$I247,$I247),"00"))</f>
        <v/>
      </c>
      <c r="C247" s="7" t="n"/>
      <c r="D247" s="7" t="n"/>
      <c r="E247" s="9">
        <f>IFERROR(IF($D247="","",INDEX(SETUP!$C$120:$C$144,MATCH($D247,SETUP!$B$120:$B$144,0))),"")</f>
        <v/>
      </c>
      <c r="F247" s="7" t="n"/>
      <c r="G247" s="9">
        <f>IFERROR(IF($F247="","",INDEX(SETUP!$D$148:$D$267,MATCH($F247,SETUP!$C$148:$C$267,0))),"")</f>
        <v/>
      </c>
      <c r="H247" s="7" t="n"/>
      <c r="I247" s="7" t="n"/>
      <c r="J247" s="9">
        <f>IFERROR(IF($I247="","",INDEX(SETUP!$D$21:$D$116,MATCH($I247,SETUP!$C$21:$C$116,0))),"")</f>
        <v/>
      </c>
      <c r="K247" s="37">
        <f>IFERROR(IF($I247="","",INDEX(SETUP!$E$21:$E$116,MATCH($I247,SETUP!$C$21:$C$116,0))),"")</f>
        <v/>
      </c>
      <c r="L247" s="7" t="n"/>
      <c r="M247" s="7" t="n"/>
      <c r="N247" s="7" t="n"/>
      <c r="O247" s="38">
        <f>IF($C247="","",IF(AND($D247&lt;&gt;"",$F247&lt;&gt;"",IFERROR(INDEX(SETUP!$B$148:$B$267,MATCH($F247,SETUP!$C$148:$C$267,0)),"")&lt;&gt;$D247),"Sub-family not in family. ","")&amp;IF(AND($H247&lt;&gt;"",$I247&lt;&gt;"",IFERROR(INDEX(SETUP!$B$21:$B$116,MATCH($I247,SETUP!$C$21:$C$116,0)),"")&lt;&gt;$H247),"Level not in stream.",""))</f>
        <v/>
      </c>
    </row>
    <row r="248">
      <c r="B248" s="9">
        <f>IF($C248="","",$D248&amp;"-"&amp;$F248&amp;"-"&amp;$I248&amp;"-"&amp;TEXT(COUNTIFS($D$10:$D248,$D248,$F$10:$F248,$F248,$I$10:$I248,$I248),"00"))</f>
        <v/>
      </c>
      <c r="C248" s="7" t="n"/>
      <c r="D248" s="7" t="n"/>
      <c r="E248" s="9">
        <f>IFERROR(IF($D248="","",INDEX(SETUP!$C$120:$C$144,MATCH($D248,SETUP!$B$120:$B$144,0))),"")</f>
        <v/>
      </c>
      <c r="F248" s="7" t="n"/>
      <c r="G248" s="9">
        <f>IFERROR(IF($F248="","",INDEX(SETUP!$D$148:$D$267,MATCH($F248,SETUP!$C$148:$C$267,0))),"")</f>
        <v/>
      </c>
      <c r="H248" s="7" t="n"/>
      <c r="I248" s="7" t="n"/>
      <c r="J248" s="9">
        <f>IFERROR(IF($I248="","",INDEX(SETUP!$D$21:$D$116,MATCH($I248,SETUP!$C$21:$C$116,0))),"")</f>
        <v/>
      </c>
      <c r="K248" s="37">
        <f>IFERROR(IF($I248="","",INDEX(SETUP!$E$21:$E$116,MATCH($I248,SETUP!$C$21:$C$116,0))),"")</f>
        <v/>
      </c>
      <c r="L248" s="7" t="n"/>
      <c r="M248" s="7" t="n"/>
      <c r="N248" s="7" t="n"/>
      <c r="O248" s="38">
        <f>IF($C248="","",IF(AND($D248&lt;&gt;"",$F248&lt;&gt;"",IFERROR(INDEX(SETUP!$B$148:$B$267,MATCH($F248,SETUP!$C$148:$C$267,0)),"")&lt;&gt;$D248),"Sub-family not in family. ","")&amp;IF(AND($H248&lt;&gt;"",$I248&lt;&gt;"",IFERROR(INDEX(SETUP!$B$21:$B$116,MATCH($I248,SETUP!$C$21:$C$116,0)),"")&lt;&gt;$H248),"Level not in stream.",""))</f>
        <v/>
      </c>
    </row>
    <row r="249">
      <c r="B249" s="9">
        <f>IF($C249="","",$D249&amp;"-"&amp;$F249&amp;"-"&amp;$I249&amp;"-"&amp;TEXT(COUNTIFS($D$10:$D249,$D249,$F$10:$F249,$F249,$I$10:$I249,$I249),"00"))</f>
        <v/>
      </c>
      <c r="C249" s="7" t="n"/>
      <c r="D249" s="7" t="n"/>
      <c r="E249" s="9">
        <f>IFERROR(IF($D249="","",INDEX(SETUP!$C$120:$C$144,MATCH($D249,SETUP!$B$120:$B$144,0))),"")</f>
        <v/>
      </c>
      <c r="F249" s="7" t="n"/>
      <c r="G249" s="9">
        <f>IFERROR(IF($F249="","",INDEX(SETUP!$D$148:$D$267,MATCH($F249,SETUP!$C$148:$C$267,0))),"")</f>
        <v/>
      </c>
      <c r="H249" s="7" t="n"/>
      <c r="I249" s="7" t="n"/>
      <c r="J249" s="9">
        <f>IFERROR(IF($I249="","",INDEX(SETUP!$D$21:$D$116,MATCH($I249,SETUP!$C$21:$C$116,0))),"")</f>
        <v/>
      </c>
      <c r="K249" s="37">
        <f>IFERROR(IF($I249="","",INDEX(SETUP!$E$21:$E$116,MATCH($I249,SETUP!$C$21:$C$116,0))),"")</f>
        <v/>
      </c>
      <c r="L249" s="7" t="n"/>
      <c r="M249" s="7" t="n"/>
      <c r="N249" s="7" t="n"/>
      <c r="O249" s="38">
        <f>IF($C249="","",IF(AND($D249&lt;&gt;"",$F249&lt;&gt;"",IFERROR(INDEX(SETUP!$B$148:$B$267,MATCH($F249,SETUP!$C$148:$C$267,0)),"")&lt;&gt;$D249),"Sub-family not in family. ","")&amp;IF(AND($H249&lt;&gt;"",$I249&lt;&gt;"",IFERROR(INDEX(SETUP!$B$21:$B$116,MATCH($I249,SETUP!$C$21:$C$116,0)),"")&lt;&gt;$H249),"Level not in stream.",""))</f>
        <v/>
      </c>
    </row>
    <row r="250">
      <c r="B250" s="9">
        <f>IF($C250="","",$D250&amp;"-"&amp;$F250&amp;"-"&amp;$I250&amp;"-"&amp;TEXT(COUNTIFS($D$10:$D250,$D250,$F$10:$F250,$F250,$I$10:$I250,$I250),"00"))</f>
        <v/>
      </c>
      <c r="C250" s="7" t="n"/>
      <c r="D250" s="7" t="n"/>
      <c r="E250" s="9">
        <f>IFERROR(IF($D250="","",INDEX(SETUP!$C$120:$C$144,MATCH($D250,SETUP!$B$120:$B$144,0))),"")</f>
        <v/>
      </c>
      <c r="F250" s="7" t="n"/>
      <c r="G250" s="9">
        <f>IFERROR(IF($F250="","",INDEX(SETUP!$D$148:$D$267,MATCH($F250,SETUP!$C$148:$C$267,0))),"")</f>
        <v/>
      </c>
      <c r="H250" s="7" t="n"/>
      <c r="I250" s="7" t="n"/>
      <c r="J250" s="9">
        <f>IFERROR(IF($I250="","",INDEX(SETUP!$D$21:$D$116,MATCH($I250,SETUP!$C$21:$C$116,0))),"")</f>
        <v/>
      </c>
      <c r="K250" s="37">
        <f>IFERROR(IF($I250="","",INDEX(SETUP!$E$21:$E$116,MATCH($I250,SETUP!$C$21:$C$116,0))),"")</f>
        <v/>
      </c>
      <c r="L250" s="7" t="n"/>
      <c r="M250" s="7" t="n"/>
      <c r="N250" s="7" t="n"/>
      <c r="O250" s="38">
        <f>IF($C250="","",IF(AND($D250&lt;&gt;"",$F250&lt;&gt;"",IFERROR(INDEX(SETUP!$B$148:$B$267,MATCH($F250,SETUP!$C$148:$C$267,0)),"")&lt;&gt;$D250),"Sub-family not in family. ","")&amp;IF(AND($H250&lt;&gt;"",$I250&lt;&gt;"",IFERROR(INDEX(SETUP!$B$21:$B$116,MATCH($I250,SETUP!$C$21:$C$116,0)),"")&lt;&gt;$H250),"Level not in stream.",""))</f>
        <v/>
      </c>
    </row>
    <row r="251">
      <c r="B251" s="9">
        <f>IF($C251="","",$D251&amp;"-"&amp;$F251&amp;"-"&amp;$I251&amp;"-"&amp;TEXT(COUNTIFS($D$10:$D251,$D251,$F$10:$F251,$F251,$I$10:$I251,$I251),"00"))</f>
        <v/>
      </c>
      <c r="C251" s="7" t="n"/>
      <c r="D251" s="7" t="n"/>
      <c r="E251" s="9">
        <f>IFERROR(IF($D251="","",INDEX(SETUP!$C$120:$C$144,MATCH($D251,SETUP!$B$120:$B$144,0))),"")</f>
        <v/>
      </c>
      <c r="F251" s="7" t="n"/>
      <c r="G251" s="9">
        <f>IFERROR(IF($F251="","",INDEX(SETUP!$D$148:$D$267,MATCH($F251,SETUP!$C$148:$C$267,0))),"")</f>
        <v/>
      </c>
      <c r="H251" s="7" t="n"/>
      <c r="I251" s="7" t="n"/>
      <c r="J251" s="9">
        <f>IFERROR(IF($I251="","",INDEX(SETUP!$D$21:$D$116,MATCH($I251,SETUP!$C$21:$C$116,0))),"")</f>
        <v/>
      </c>
      <c r="K251" s="37">
        <f>IFERROR(IF($I251="","",INDEX(SETUP!$E$21:$E$116,MATCH($I251,SETUP!$C$21:$C$116,0))),"")</f>
        <v/>
      </c>
      <c r="L251" s="7" t="n"/>
      <c r="M251" s="7" t="n"/>
      <c r="N251" s="7" t="n"/>
      <c r="O251" s="38">
        <f>IF($C251="","",IF(AND($D251&lt;&gt;"",$F251&lt;&gt;"",IFERROR(INDEX(SETUP!$B$148:$B$267,MATCH($F251,SETUP!$C$148:$C$267,0)),"")&lt;&gt;$D251),"Sub-family not in family. ","")&amp;IF(AND($H251&lt;&gt;"",$I251&lt;&gt;"",IFERROR(INDEX(SETUP!$B$21:$B$116,MATCH($I251,SETUP!$C$21:$C$116,0)),"")&lt;&gt;$H251),"Level not in stream.",""))</f>
        <v/>
      </c>
    </row>
    <row r="252">
      <c r="B252" s="9">
        <f>IF($C252="","",$D252&amp;"-"&amp;$F252&amp;"-"&amp;$I252&amp;"-"&amp;TEXT(COUNTIFS($D$10:$D252,$D252,$F$10:$F252,$F252,$I$10:$I252,$I252),"00"))</f>
        <v/>
      </c>
      <c r="C252" s="7" t="n"/>
      <c r="D252" s="7" t="n"/>
      <c r="E252" s="9">
        <f>IFERROR(IF($D252="","",INDEX(SETUP!$C$120:$C$144,MATCH($D252,SETUP!$B$120:$B$144,0))),"")</f>
        <v/>
      </c>
      <c r="F252" s="7" t="n"/>
      <c r="G252" s="9">
        <f>IFERROR(IF($F252="","",INDEX(SETUP!$D$148:$D$267,MATCH($F252,SETUP!$C$148:$C$267,0))),"")</f>
        <v/>
      </c>
      <c r="H252" s="7" t="n"/>
      <c r="I252" s="7" t="n"/>
      <c r="J252" s="9">
        <f>IFERROR(IF($I252="","",INDEX(SETUP!$D$21:$D$116,MATCH($I252,SETUP!$C$21:$C$116,0))),"")</f>
        <v/>
      </c>
      <c r="K252" s="37">
        <f>IFERROR(IF($I252="","",INDEX(SETUP!$E$21:$E$116,MATCH($I252,SETUP!$C$21:$C$116,0))),"")</f>
        <v/>
      </c>
      <c r="L252" s="7" t="n"/>
      <c r="M252" s="7" t="n"/>
      <c r="N252" s="7" t="n"/>
      <c r="O252" s="38">
        <f>IF($C252="","",IF(AND($D252&lt;&gt;"",$F252&lt;&gt;"",IFERROR(INDEX(SETUP!$B$148:$B$267,MATCH($F252,SETUP!$C$148:$C$267,0)),"")&lt;&gt;$D252),"Sub-family not in family. ","")&amp;IF(AND($H252&lt;&gt;"",$I252&lt;&gt;"",IFERROR(INDEX(SETUP!$B$21:$B$116,MATCH($I252,SETUP!$C$21:$C$116,0)),"")&lt;&gt;$H252),"Level not in stream.",""))</f>
        <v/>
      </c>
    </row>
    <row r="253">
      <c r="B253" s="9">
        <f>IF($C253="","",$D253&amp;"-"&amp;$F253&amp;"-"&amp;$I253&amp;"-"&amp;TEXT(COUNTIFS($D$10:$D253,$D253,$F$10:$F253,$F253,$I$10:$I253,$I253),"00"))</f>
        <v/>
      </c>
      <c r="C253" s="7" t="n"/>
      <c r="D253" s="7" t="n"/>
      <c r="E253" s="9">
        <f>IFERROR(IF($D253="","",INDEX(SETUP!$C$120:$C$144,MATCH($D253,SETUP!$B$120:$B$144,0))),"")</f>
        <v/>
      </c>
      <c r="F253" s="7" t="n"/>
      <c r="G253" s="9">
        <f>IFERROR(IF($F253="","",INDEX(SETUP!$D$148:$D$267,MATCH($F253,SETUP!$C$148:$C$267,0))),"")</f>
        <v/>
      </c>
      <c r="H253" s="7" t="n"/>
      <c r="I253" s="7" t="n"/>
      <c r="J253" s="9">
        <f>IFERROR(IF($I253="","",INDEX(SETUP!$D$21:$D$116,MATCH($I253,SETUP!$C$21:$C$116,0))),"")</f>
        <v/>
      </c>
      <c r="K253" s="37">
        <f>IFERROR(IF($I253="","",INDEX(SETUP!$E$21:$E$116,MATCH($I253,SETUP!$C$21:$C$116,0))),"")</f>
        <v/>
      </c>
      <c r="L253" s="7" t="n"/>
      <c r="M253" s="7" t="n"/>
      <c r="N253" s="7" t="n"/>
      <c r="O253" s="38">
        <f>IF($C253="","",IF(AND($D253&lt;&gt;"",$F253&lt;&gt;"",IFERROR(INDEX(SETUP!$B$148:$B$267,MATCH($F253,SETUP!$C$148:$C$267,0)),"")&lt;&gt;$D253),"Sub-family not in family. ","")&amp;IF(AND($H253&lt;&gt;"",$I253&lt;&gt;"",IFERROR(INDEX(SETUP!$B$21:$B$116,MATCH($I253,SETUP!$C$21:$C$116,0)),"")&lt;&gt;$H253),"Level not in stream.",""))</f>
        <v/>
      </c>
    </row>
    <row r="254">
      <c r="B254" s="9">
        <f>IF($C254="","",$D254&amp;"-"&amp;$F254&amp;"-"&amp;$I254&amp;"-"&amp;TEXT(COUNTIFS($D$10:$D254,$D254,$F$10:$F254,$F254,$I$10:$I254,$I254),"00"))</f>
        <v/>
      </c>
      <c r="C254" s="7" t="n"/>
      <c r="D254" s="7" t="n"/>
      <c r="E254" s="9">
        <f>IFERROR(IF($D254="","",INDEX(SETUP!$C$120:$C$144,MATCH($D254,SETUP!$B$120:$B$144,0))),"")</f>
        <v/>
      </c>
      <c r="F254" s="7" t="n"/>
      <c r="G254" s="9">
        <f>IFERROR(IF($F254="","",INDEX(SETUP!$D$148:$D$267,MATCH($F254,SETUP!$C$148:$C$267,0))),"")</f>
        <v/>
      </c>
      <c r="H254" s="7" t="n"/>
      <c r="I254" s="7" t="n"/>
      <c r="J254" s="9">
        <f>IFERROR(IF($I254="","",INDEX(SETUP!$D$21:$D$116,MATCH($I254,SETUP!$C$21:$C$116,0))),"")</f>
        <v/>
      </c>
      <c r="K254" s="37">
        <f>IFERROR(IF($I254="","",INDEX(SETUP!$E$21:$E$116,MATCH($I254,SETUP!$C$21:$C$116,0))),"")</f>
        <v/>
      </c>
      <c r="L254" s="7" t="n"/>
      <c r="M254" s="7" t="n"/>
      <c r="N254" s="7" t="n"/>
      <c r="O254" s="38">
        <f>IF($C254="","",IF(AND($D254&lt;&gt;"",$F254&lt;&gt;"",IFERROR(INDEX(SETUP!$B$148:$B$267,MATCH($F254,SETUP!$C$148:$C$267,0)),"")&lt;&gt;$D254),"Sub-family not in family. ","")&amp;IF(AND($H254&lt;&gt;"",$I254&lt;&gt;"",IFERROR(INDEX(SETUP!$B$21:$B$116,MATCH($I254,SETUP!$C$21:$C$116,0)),"")&lt;&gt;$H254),"Level not in stream.",""))</f>
        <v/>
      </c>
    </row>
    <row r="255">
      <c r="B255" s="9">
        <f>IF($C255="","",$D255&amp;"-"&amp;$F255&amp;"-"&amp;$I255&amp;"-"&amp;TEXT(COUNTIFS($D$10:$D255,$D255,$F$10:$F255,$F255,$I$10:$I255,$I255),"00"))</f>
        <v/>
      </c>
      <c r="C255" s="7" t="n"/>
      <c r="D255" s="7" t="n"/>
      <c r="E255" s="9">
        <f>IFERROR(IF($D255="","",INDEX(SETUP!$C$120:$C$144,MATCH($D255,SETUP!$B$120:$B$144,0))),"")</f>
        <v/>
      </c>
      <c r="F255" s="7" t="n"/>
      <c r="G255" s="9">
        <f>IFERROR(IF($F255="","",INDEX(SETUP!$D$148:$D$267,MATCH($F255,SETUP!$C$148:$C$267,0))),"")</f>
        <v/>
      </c>
      <c r="H255" s="7" t="n"/>
      <c r="I255" s="7" t="n"/>
      <c r="J255" s="9">
        <f>IFERROR(IF($I255="","",INDEX(SETUP!$D$21:$D$116,MATCH($I255,SETUP!$C$21:$C$116,0))),"")</f>
        <v/>
      </c>
      <c r="K255" s="37">
        <f>IFERROR(IF($I255="","",INDEX(SETUP!$E$21:$E$116,MATCH($I255,SETUP!$C$21:$C$116,0))),"")</f>
        <v/>
      </c>
      <c r="L255" s="7" t="n"/>
      <c r="M255" s="7" t="n"/>
      <c r="N255" s="7" t="n"/>
      <c r="O255" s="38">
        <f>IF($C255="","",IF(AND($D255&lt;&gt;"",$F255&lt;&gt;"",IFERROR(INDEX(SETUP!$B$148:$B$267,MATCH($F255,SETUP!$C$148:$C$267,0)),"")&lt;&gt;$D255),"Sub-family not in family. ","")&amp;IF(AND($H255&lt;&gt;"",$I255&lt;&gt;"",IFERROR(INDEX(SETUP!$B$21:$B$116,MATCH($I255,SETUP!$C$21:$C$116,0)),"")&lt;&gt;$H255),"Level not in stream.",""))</f>
        <v/>
      </c>
    </row>
    <row r="256">
      <c r="B256" s="9">
        <f>IF($C256="","",$D256&amp;"-"&amp;$F256&amp;"-"&amp;$I256&amp;"-"&amp;TEXT(COUNTIFS($D$10:$D256,$D256,$F$10:$F256,$F256,$I$10:$I256,$I256),"00"))</f>
        <v/>
      </c>
      <c r="C256" s="7" t="n"/>
      <c r="D256" s="7" t="n"/>
      <c r="E256" s="9">
        <f>IFERROR(IF($D256="","",INDEX(SETUP!$C$120:$C$144,MATCH($D256,SETUP!$B$120:$B$144,0))),"")</f>
        <v/>
      </c>
      <c r="F256" s="7" t="n"/>
      <c r="G256" s="9">
        <f>IFERROR(IF($F256="","",INDEX(SETUP!$D$148:$D$267,MATCH($F256,SETUP!$C$148:$C$267,0))),"")</f>
        <v/>
      </c>
      <c r="H256" s="7" t="n"/>
      <c r="I256" s="7" t="n"/>
      <c r="J256" s="9">
        <f>IFERROR(IF($I256="","",INDEX(SETUP!$D$21:$D$116,MATCH($I256,SETUP!$C$21:$C$116,0))),"")</f>
        <v/>
      </c>
      <c r="K256" s="37">
        <f>IFERROR(IF($I256="","",INDEX(SETUP!$E$21:$E$116,MATCH($I256,SETUP!$C$21:$C$116,0))),"")</f>
        <v/>
      </c>
      <c r="L256" s="7" t="n"/>
      <c r="M256" s="7" t="n"/>
      <c r="N256" s="7" t="n"/>
      <c r="O256" s="38">
        <f>IF($C256="","",IF(AND($D256&lt;&gt;"",$F256&lt;&gt;"",IFERROR(INDEX(SETUP!$B$148:$B$267,MATCH($F256,SETUP!$C$148:$C$267,0)),"")&lt;&gt;$D256),"Sub-family not in family. ","")&amp;IF(AND($H256&lt;&gt;"",$I256&lt;&gt;"",IFERROR(INDEX(SETUP!$B$21:$B$116,MATCH($I256,SETUP!$C$21:$C$116,0)),"")&lt;&gt;$H256),"Level not in stream.",""))</f>
        <v/>
      </c>
    </row>
    <row r="257">
      <c r="B257" s="9">
        <f>IF($C257="","",$D257&amp;"-"&amp;$F257&amp;"-"&amp;$I257&amp;"-"&amp;TEXT(COUNTIFS($D$10:$D257,$D257,$F$10:$F257,$F257,$I$10:$I257,$I257),"00"))</f>
        <v/>
      </c>
      <c r="C257" s="7" t="n"/>
      <c r="D257" s="7" t="n"/>
      <c r="E257" s="9">
        <f>IFERROR(IF($D257="","",INDEX(SETUP!$C$120:$C$144,MATCH($D257,SETUP!$B$120:$B$144,0))),"")</f>
        <v/>
      </c>
      <c r="F257" s="7" t="n"/>
      <c r="G257" s="9">
        <f>IFERROR(IF($F257="","",INDEX(SETUP!$D$148:$D$267,MATCH($F257,SETUP!$C$148:$C$267,0))),"")</f>
        <v/>
      </c>
      <c r="H257" s="7" t="n"/>
      <c r="I257" s="7" t="n"/>
      <c r="J257" s="9">
        <f>IFERROR(IF($I257="","",INDEX(SETUP!$D$21:$D$116,MATCH($I257,SETUP!$C$21:$C$116,0))),"")</f>
        <v/>
      </c>
      <c r="K257" s="37">
        <f>IFERROR(IF($I257="","",INDEX(SETUP!$E$21:$E$116,MATCH($I257,SETUP!$C$21:$C$116,0))),"")</f>
        <v/>
      </c>
      <c r="L257" s="7" t="n"/>
      <c r="M257" s="7" t="n"/>
      <c r="N257" s="7" t="n"/>
      <c r="O257" s="38">
        <f>IF($C257="","",IF(AND($D257&lt;&gt;"",$F257&lt;&gt;"",IFERROR(INDEX(SETUP!$B$148:$B$267,MATCH($F257,SETUP!$C$148:$C$267,0)),"")&lt;&gt;$D257),"Sub-family not in family. ","")&amp;IF(AND($H257&lt;&gt;"",$I257&lt;&gt;"",IFERROR(INDEX(SETUP!$B$21:$B$116,MATCH($I257,SETUP!$C$21:$C$116,0)),"")&lt;&gt;$H257),"Level not in stream.",""))</f>
        <v/>
      </c>
    </row>
    <row r="258">
      <c r="B258" s="9">
        <f>IF($C258="","",$D258&amp;"-"&amp;$F258&amp;"-"&amp;$I258&amp;"-"&amp;TEXT(COUNTIFS($D$10:$D258,$D258,$F$10:$F258,$F258,$I$10:$I258,$I258),"00"))</f>
        <v/>
      </c>
      <c r="C258" s="7" t="n"/>
      <c r="D258" s="7" t="n"/>
      <c r="E258" s="9">
        <f>IFERROR(IF($D258="","",INDEX(SETUP!$C$120:$C$144,MATCH($D258,SETUP!$B$120:$B$144,0))),"")</f>
        <v/>
      </c>
      <c r="F258" s="7" t="n"/>
      <c r="G258" s="9">
        <f>IFERROR(IF($F258="","",INDEX(SETUP!$D$148:$D$267,MATCH($F258,SETUP!$C$148:$C$267,0))),"")</f>
        <v/>
      </c>
      <c r="H258" s="7" t="n"/>
      <c r="I258" s="7" t="n"/>
      <c r="J258" s="9">
        <f>IFERROR(IF($I258="","",INDEX(SETUP!$D$21:$D$116,MATCH($I258,SETUP!$C$21:$C$116,0))),"")</f>
        <v/>
      </c>
      <c r="K258" s="37">
        <f>IFERROR(IF($I258="","",INDEX(SETUP!$E$21:$E$116,MATCH($I258,SETUP!$C$21:$C$116,0))),"")</f>
        <v/>
      </c>
      <c r="L258" s="7" t="n"/>
      <c r="M258" s="7" t="n"/>
      <c r="N258" s="7" t="n"/>
      <c r="O258" s="38">
        <f>IF($C258="","",IF(AND($D258&lt;&gt;"",$F258&lt;&gt;"",IFERROR(INDEX(SETUP!$B$148:$B$267,MATCH($F258,SETUP!$C$148:$C$267,0)),"")&lt;&gt;$D258),"Sub-family not in family. ","")&amp;IF(AND($H258&lt;&gt;"",$I258&lt;&gt;"",IFERROR(INDEX(SETUP!$B$21:$B$116,MATCH($I258,SETUP!$C$21:$C$116,0)),"")&lt;&gt;$H258),"Level not in stream.",""))</f>
        <v/>
      </c>
    </row>
    <row r="259">
      <c r="B259" s="9">
        <f>IF($C259="","",$D259&amp;"-"&amp;$F259&amp;"-"&amp;$I259&amp;"-"&amp;TEXT(COUNTIFS($D$10:$D259,$D259,$F$10:$F259,$F259,$I$10:$I259,$I259),"00"))</f>
        <v/>
      </c>
      <c r="C259" s="7" t="n"/>
      <c r="D259" s="7" t="n"/>
      <c r="E259" s="9">
        <f>IFERROR(IF($D259="","",INDEX(SETUP!$C$120:$C$144,MATCH($D259,SETUP!$B$120:$B$144,0))),"")</f>
        <v/>
      </c>
      <c r="F259" s="7" t="n"/>
      <c r="G259" s="9">
        <f>IFERROR(IF($F259="","",INDEX(SETUP!$D$148:$D$267,MATCH($F259,SETUP!$C$148:$C$267,0))),"")</f>
        <v/>
      </c>
      <c r="H259" s="7" t="n"/>
      <c r="I259" s="7" t="n"/>
      <c r="J259" s="9">
        <f>IFERROR(IF($I259="","",INDEX(SETUP!$D$21:$D$116,MATCH($I259,SETUP!$C$21:$C$116,0))),"")</f>
        <v/>
      </c>
      <c r="K259" s="37">
        <f>IFERROR(IF($I259="","",INDEX(SETUP!$E$21:$E$116,MATCH($I259,SETUP!$C$21:$C$116,0))),"")</f>
        <v/>
      </c>
      <c r="L259" s="7" t="n"/>
      <c r="M259" s="7" t="n"/>
      <c r="N259" s="7" t="n"/>
      <c r="O259" s="38">
        <f>IF($C259="","",IF(AND($D259&lt;&gt;"",$F259&lt;&gt;"",IFERROR(INDEX(SETUP!$B$148:$B$267,MATCH($F259,SETUP!$C$148:$C$267,0)),"")&lt;&gt;$D259),"Sub-family not in family. ","")&amp;IF(AND($H259&lt;&gt;"",$I259&lt;&gt;"",IFERROR(INDEX(SETUP!$B$21:$B$116,MATCH($I259,SETUP!$C$21:$C$116,0)),"")&lt;&gt;$H259),"Level not in stream.",""))</f>
        <v/>
      </c>
    </row>
    <row r="260">
      <c r="B260" s="9">
        <f>IF($C260="","",$D260&amp;"-"&amp;$F260&amp;"-"&amp;$I260&amp;"-"&amp;TEXT(COUNTIFS($D$10:$D260,$D260,$F$10:$F260,$F260,$I$10:$I260,$I260),"00"))</f>
        <v/>
      </c>
      <c r="C260" s="7" t="n"/>
      <c r="D260" s="7" t="n"/>
      <c r="E260" s="9">
        <f>IFERROR(IF($D260="","",INDEX(SETUP!$C$120:$C$144,MATCH($D260,SETUP!$B$120:$B$144,0))),"")</f>
        <v/>
      </c>
      <c r="F260" s="7" t="n"/>
      <c r="G260" s="9">
        <f>IFERROR(IF($F260="","",INDEX(SETUP!$D$148:$D$267,MATCH($F260,SETUP!$C$148:$C$267,0))),"")</f>
        <v/>
      </c>
      <c r="H260" s="7" t="n"/>
      <c r="I260" s="7" t="n"/>
      <c r="J260" s="9">
        <f>IFERROR(IF($I260="","",INDEX(SETUP!$D$21:$D$116,MATCH($I260,SETUP!$C$21:$C$116,0))),"")</f>
        <v/>
      </c>
      <c r="K260" s="37">
        <f>IFERROR(IF($I260="","",INDEX(SETUP!$E$21:$E$116,MATCH($I260,SETUP!$C$21:$C$116,0))),"")</f>
        <v/>
      </c>
      <c r="L260" s="7" t="n"/>
      <c r="M260" s="7" t="n"/>
      <c r="N260" s="7" t="n"/>
      <c r="O260" s="38">
        <f>IF($C260="","",IF(AND($D260&lt;&gt;"",$F260&lt;&gt;"",IFERROR(INDEX(SETUP!$B$148:$B$267,MATCH($F260,SETUP!$C$148:$C$267,0)),"")&lt;&gt;$D260),"Sub-family not in family. ","")&amp;IF(AND($H260&lt;&gt;"",$I260&lt;&gt;"",IFERROR(INDEX(SETUP!$B$21:$B$116,MATCH($I260,SETUP!$C$21:$C$116,0)),"")&lt;&gt;$H260),"Level not in stream.",""))</f>
        <v/>
      </c>
    </row>
    <row r="261">
      <c r="B261" s="9">
        <f>IF($C261="","",$D261&amp;"-"&amp;$F261&amp;"-"&amp;$I261&amp;"-"&amp;TEXT(COUNTIFS($D$10:$D261,$D261,$F$10:$F261,$F261,$I$10:$I261,$I261),"00"))</f>
        <v/>
      </c>
      <c r="C261" s="7" t="n"/>
      <c r="D261" s="7" t="n"/>
      <c r="E261" s="9">
        <f>IFERROR(IF($D261="","",INDEX(SETUP!$C$120:$C$144,MATCH($D261,SETUP!$B$120:$B$144,0))),"")</f>
        <v/>
      </c>
      <c r="F261" s="7" t="n"/>
      <c r="G261" s="9">
        <f>IFERROR(IF($F261="","",INDEX(SETUP!$D$148:$D$267,MATCH($F261,SETUP!$C$148:$C$267,0))),"")</f>
        <v/>
      </c>
      <c r="H261" s="7" t="n"/>
      <c r="I261" s="7" t="n"/>
      <c r="J261" s="9">
        <f>IFERROR(IF($I261="","",INDEX(SETUP!$D$21:$D$116,MATCH($I261,SETUP!$C$21:$C$116,0))),"")</f>
        <v/>
      </c>
      <c r="K261" s="37">
        <f>IFERROR(IF($I261="","",INDEX(SETUP!$E$21:$E$116,MATCH($I261,SETUP!$C$21:$C$116,0))),"")</f>
        <v/>
      </c>
      <c r="L261" s="7" t="n"/>
      <c r="M261" s="7" t="n"/>
      <c r="N261" s="7" t="n"/>
      <c r="O261" s="38">
        <f>IF($C261="","",IF(AND($D261&lt;&gt;"",$F261&lt;&gt;"",IFERROR(INDEX(SETUP!$B$148:$B$267,MATCH($F261,SETUP!$C$148:$C$267,0)),"")&lt;&gt;$D261),"Sub-family not in family. ","")&amp;IF(AND($H261&lt;&gt;"",$I261&lt;&gt;"",IFERROR(INDEX(SETUP!$B$21:$B$116,MATCH($I261,SETUP!$C$21:$C$116,0)),"")&lt;&gt;$H261),"Level not in stream.",""))</f>
        <v/>
      </c>
    </row>
    <row r="262">
      <c r="B262" s="9">
        <f>IF($C262="","",$D262&amp;"-"&amp;$F262&amp;"-"&amp;$I262&amp;"-"&amp;TEXT(COUNTIFS($D$10:$D262,$D262,$F$10:$F262,$F262,$I$10:$I262,$I262),"00"))</f>
        <v/>
      </c>
      <c r="C262" s="7" t="n"/>
      <c r="D262" s="7" t="n"/>
      <c r="E262" s="9">
        <f>IFERROR(IF($D262="","",INDEX(SETUP!$C$120:$C$144,MATCH($D262,SETUP!$B$120:$B$144,0))),"")</f>
        <v/>
      </c>
      <c r="F262" s="7" t="n"/>
      <c r="G262" s="9">
        <f>IFERROR(IF($F262="","",INDEX(SETUP!$D$148:$D$267,MATCH($F262,SETUP!$C$148:$C$267,0))),"")</f>
        <v/>
      </c>
      <c r="H262" s="7" t="n"/>
      <c r="I262" s="7" t="n"/>
      <c r="J262" s="9">
        <f>IFERROR(IF($I262="","",INDEX(SETUP!$D$21:$D$116,MATCH($I262,SETUP!$C$21:$C$116,0))),"")</f>
        <v/>
      </c>
      <c r="K262" s="37">
        <f>IFERROR(IF($I262="","",INDEX(SETUP!$E$21:$E$116,MATCH($I262,SETUP!$C$21:$C$116,0))),"")</f>
        <v/>
      </c>
      <c r="L262" s="7" t="n"/>
      <c r="M262" s="7" t="n"/>
      <c r="N262" s="7" t="n"/>
      <c r="O262" s="38">
        <f>IF($C262="","",IF(AND($D262&lt;&gt;"",$F262&lt;&gt;"",IFERROR(INDEX(SETUP!$B$148:$B$267,MATCH($F262,SETUP!$C$148:$C$267,0)),"")&lt;&gt;$D262),"Sub-family not in family. ","")&amp;IF(AND($H262&lt;&gt;"",$I262&lt;&gt;"",IFERROR(INDEX(SETUP!$B$21:$B$116,MATCH($I262,SETUP!$C$21:$C$116,0)),"")&lt;&gt;$H262),"Level not in stream.",""))</f>
        <v/>
      </c>
    </row>
    <row r="263">
      <c r="B263" s="9">
        <f>IF($C263="","",$D263&amp;"-"&amp;$F263&amp;"-"&amp;$I263&amp;"-"&amp;TEXT(COUNTIFS($D$10:$D263,$D263,$F$10:$F263,$F263,$I$10:$I263,$I263),"00"))</f>
        <v/>
      </c>
      <c r="C263" s="7" t="n"/>
      <c r="D263" s="7" t="n"/>
      <c r="E263" s="9">
        <f>IFERROR(IF($D263="","",INDEX(SETUP!$C$120:$C$144,MATCH($D263,SETUP!$B$120:$B$144,0))),"")</f>
        <v/>
      </c>
      <c r="F263" s="7" t="n"/>
      <c r="G263" s="9">
        <f>IFERROR(IF($F263="","",INDEX(SETUP!$D$148:$D$267,MATCH($F263,SETUP!$C$148:$C$267,0))),"")</f>
        <v/>
      </c>
      <c r="H263" s="7" t="n"/>
      <c r="I263" s="7" t="n"/>
      <c r="J263" s="9">
        <f>IFERROR(IF($I263="","",INDEX(SETUP!$D$21:$D$116,MATCH($I263,SETUP!$C$21:$C$116,0))),"")</f>
        <v/>
      </c>
      <c r="K263" s="37">
        <f>IFERROR(IF($I263="","",INDEX(SETUP!$E$21:$E$116,MATCH($I263,SETUP!$C$21:$C$116,0))),"")</f>
        <v/>
      </c>
      <c r="L263" s="7" t="n"/>
      <c r="M263" s="7" t="n"/>
      <c r="N263" s="7" t="n"/>
      <c r="O263" s="38">
        <f>IF($C263="","",IF(AND($D263&lt;&gt;"",$F263&lt;&gt;"",IFERROR(INDEX(SETUP!$B$148:$B$267,MATCH($F263,SETUP!$C$148:$C$267,0)),"")&lt;&gt;$D263),"Sub-family not in family. ","")&amp;IF(AND($H263&lt;&gt;"",$I263&lt;&gt;"",IFERROR(INDEX(SETUP!$B$21:$B$116,MATCH($I263,SETUP!$C$21:$C$116,0)),"")&lt;&gt;$H263),"Level not in stream.",""))</f>
        <v/>
      </c>
    </row>
    <row r="264">
      <c r="B264" s="9">
        <f>IF($C264="","",$D264&amp;"-"&amp;$F264&amp;"-"&amp;$I264&amp;"-"&amp;TEXT(COUNTIFS($D$10:$D264,$D264,$F$10:$F264,$F264,$I$10:$I264,$I264),"00"))</f>
        <v/>
      </c>
      <c r="C264" s="7" t="n"/>
      <c r="D264" s="7" t="n"/>
      <c r="E264" s="9">
        <f>IFERROR(IF($D264="","",INDEX(SETUP!$C$120:$C$144,MATCH($D264,SETUP!$B$120:$B$144,0))),"")</f>
        <v/>
      </c>
      <c r="F264" s="7" t="n"/>
      <c r="G264" s="9">
        <f>IFERROR(IF($F264="","",INDEX(SETUP!$D$148:$D$267,MATCH($F264,SETUP!$C$148:$C$267,0))),"")</f>
        <v/>
      </c>
      <c r="H264" s="7" t="n"/>
      <c r="I264" s="7" t="n"/>
      <c r="J264" s="9">
        <f>IFERROR(IF($I264="","",INDEX(SETUP!$D$21:$D$116,MATCH($I264,SETUP!$C$21:$C$116,0))),"")</f>
        <v/>
      </c>
      <c r="K264" s="37">
        <f>IFERROR(IF($I264="","",INDEX(SETUP!$E$21:$E$116,MATCH($I264,SETUP!$C$21:$C$116,0))),"")</f>
        <v/>
      </c>
      <c r="L264" s="7" t="n"/>
      <c r="M264" s="7" t="n"/>
      <c r="N264" s="7" t="n"/>
      <c r="O264" s="38">
        <f>IF($C264="","",IF(AND($D264&lt;&gt;"",$F264&lt;&gt;"",IFERROR(INDEX(SETUP!$B$148:$B$267,MATCH($F264,SETUP!$C$148:$C$267,0)),"")&lt;&gt;$D264),"Sub-family not in family. ","")&amp;IF(AND($H264&lt;&gt;"",$I264&lt;&gt;"",IFERROR(INDEX(SETUP!$B$21:$B$116,MATCH($I264,SETUP!$C$21:$C$116,0)),"")&lt;&gt;$H264),"Level not in stream.",""))</f>
        <v/>
      </c>
    </row>
    <row r="265">
      <c r="B265" s="9">
        <f>IF($C265="","",$D265&amp;"-"&amp;$F265&amp;"-"&amp;$I265&amp;"-"&amp;TEXT(COUNTIFS($D$10:$D265,$D265,$F$10:$F265,$F265,$I$10:$I265,$I265),"00"))</f>
        <v/>
      </c>
      <c r="C265" s="7" t="n"/>
      <c r="D265" s="7" t="n"/>
      <c r="E265" s="9">
        <f>IFERROR(IF($D265="","",INDEX(SETUP!$C$120:$C$144,MATCH($D265,SETUP!$B$120:$B$144,0))),"")</f>
        <v/>
      </c>
      <c r="F265" s="7" t="n"/>
      <c r="G265" s="9">
        <f>IFERROR(IF($F265="","",INDEX(SETUP!$D$148:$D$267,MATCH($F265,SETUP!$C$148:$C$267,0))),"")</f>
        <v/>
      </c>
      <c r="H265" s="7" t="n"/>
      <c r="I265" s="7" t="n"/>
      <c r="J265" s="9">
        <f>IFERROR(IF($I265="","",INDEX(SETUP!$D$21:$D$116,MATCH($I265,SETUP!$C$21:$C$116,0))),"")</f>
        <v/>
      </c>
      <c r="K265" s="37">
        <f>IFERROR(IF($I265="","",INDEX(SETUP!$E$21:$E$116,MATCH($I265,SETUP!$C$21:$C$116,0))),"")</f>
        <v/>
      </c>
      <c r="L265" s="7" t="n"/>
      <c r="M265" s="7" t="n"/>
      <c r="N265" s="7" t="n"/>
      <c r="O265" s="38">
        <f>IF($C265="","",IF(AND($D265&lt;&gt;"",$F265&lt;&gt;"",IFERROR(INDEX(SETUP!$B$148:$B$267,MATCH($F265,SETUP!$C$148:$C$267,0)),"")&lt;&gt;$D265),"Sub-family not in family. ","")&amp;IF(AND($H265&lt;&gt;"",$I265&lt;&gt;"",IFERROR(INDEX(SETUP!$B$21:$B$116,MATCH($I265,SETUP!$C$21:$C$116,0)),"")&lt;&gt;$H265),"Level not in stream.",""))</f>
        <v/>
      </c>
    </row>
    <row r="266">
      <c r="B266" s="9">
        <f>IF($C266="","",$D266&amp;"-"&amp;$F266&amp;"-"&amp;$I266&amp;"-"&amp;TEXT(COUNTIFS($D$10:$D266,$D266,$F$10:$F266,$F266,$I$10:$I266,$I266),"00"))</f>
        <v/>
      </c>
      <c r="C266" s="7" t="n"/>
      <c r="D266" s="7" t="n"/>
      <c r="E266" s="9">
        <f>IFERROR(IF($D266="","",INDEX(SETUP!$C$120:$C$144,MATCH($D266,SETUP!$B$120:$B$144,0))),"")</f>
        <v/>
      </c>
      <c r="F266" s="7" t="n"/>
      <c r="G266" s="9">
        <f>IFERROR(IF($F266="","",INDEX(SETUP!$D$148:$D$267,MATCH($F266,SETUP!$C$148:$C$267,0))),"")</f>
        <v/>
      </c>
      <c r="H266" s="7" t="n"/>
      <c r="I266" s="7" t="n"/>
      <c r="J266" s="9">
        <f>IFERROR(IF($I266="","",INDEX(SETUP!$D$21:$D$116,MATCH($I266,SETUP!$C$21:$C$116,0))),"")</f>
        <v/>
      </c>
      <c r="K266" s="37">
        <f>IFERROR(IF($I266="","",INDEX(SETUP!$E$21:$E$116,MATCH($I266,SETUP!$C$21:$C$116,0))),"")</f>
        <v/>
      </c>
      <c r="L266" s="7" t="n"/>
      <c r="M266" s="7" t="n"/>
      <c r="N266" s="7" t="n"/>
      <c r="O266" s="38">
        <f>IF($C266="","",IF(AND($D266&lt;&gt;"",$F266&lt;&gt;"",IFERROR(INDEX(SETUP!$B$148:$B$267,MATCH($F266,SETUP!$C$148:$C$267,0)),"")&lt;&gt;$D266),"Sub-family not in family. ","")&amp;IF(AND($H266&lt;&gt;"",$I266&lt;&gt;"",IFERROR(INDEX(SETUP!$B$21:$B$116,MATCH($I266,SETUP!$C$21:$C$116,0)),"")&lt;&gt;$H266),"Level not in stream.",""))</f>
        <v/>
      </c>
    </row>
    <row r="267">
      <c r="B267" s="9">
        <f>IF($C267="","",$D267&amp;"-"&amp;$F267&amp;"-"&amp;$I267&amp;"-"&amp;TEXT(COUNTIFS($D$10:$D267,$D267,$F$10:$F267,$F267,$I$10:$I267,$I267),"00"))</f>
        <v/>
      </c>
      <c r="C267" s="7" t="n"/>
      <c r="D267" s="7" t="n"/>
      <c r="E267" s="9">
        <f>IFERROR(IF($D267="","",INDEX(SETUP!$C$120:$C$144,MATCH($D267,SETUP!$B$120:$B$144,0))),"")</f>
        <v/>
      </c>
      <c r="F267" s="7" t="n"/>
      <c r="G267" s="9">
        <f>IFERROR(IF($F267="","",INDEX(SETUP!$D$148:$D$267,MATCH($F267,SETUP!$C$148:$C$267,0))),"")</f>
        <v/>
      </c>
      <c r="H267" s="7" t="n"/>
      <c r="I267" s="7" t="n"/>
      <c r="J267" s="9">
        <f>IFERROR(IF($I267="","",INDEX(SETUP!$D$21:$D$116,MATCH($I267,SETUP!$C$21:$C$116,0))),"")</f>
        <v/>
      </c>
      <c r="K267" s="37">
        <f>IFERROR(IF($I267="","",INDEX(SETUP!$E$21:$E$116,MATCH($I267,SETUP!$C$21:$C$116,0))),"")</f>
        <v/>
      </c>
      <c r="L267" s="7" t="n"/>
      <c r="M267" s="7" t="n"/>
      <c r="N267" s="7" t="n"/>
      <c r="O267" s="38">
        <f>IF($C267="","",IF(AND($D267&lt;&gt;"",$F267&lt;&gt;"",IFERROR(INDEX(SETUP!$B$148:$B$267,MATCH($F267,SETUP!$C$148:$C$267,0)),"")&lt;&gt;$D267),"Sub-family not in family. ","")&amp;IF(AND($H267&lt;&gt;"",$I267&lt;&gt;"",IFERROR(INDEX(SETUP!$B$21:$B$116,MATCH($I267,SETUP!$C$21:$C$116,0)),"")&lt;&gt;$H267),"Level not in stream.",""))</f>
        <v/>
      </c>
    </row>
    <row r="268">
      <c r="B268" s="9">
        <f>IF($C268="","",$D268&amp;"-"&amp;$F268&amp;"-"&amp;$I268&amp;"-"&amp;TEXT(COUNTIFS($D$10:$D268,$D268,$F$10:$F268,$F268,$I$10:$I268,$I268),"00"))</f>
        <v/>
      </c>
      <c r="C268" s="7" t="n"/>
      <c r="D268" s="7" t="n"/>
      <c r="E268" s="9">
        <f>IFERROR(IF($D268="","",INDEX(SETUP!$C$120:$C$144,MATCH($D268,SETUP!$B$120:$B$144,0))),"")</f>
        <v/>
      </c>
      <c r="F268" s="7" t="n"/>
      <c r="G268" s="9">
        <f>IFERROR(IF($F268="","",INDEX(SETUP!$D$148:$D$267,MATCH($F268,SETUP!$C$148:$C$267,0))),"")</f>
        <v/>
      </c>
      <c r="H268" s="7" t="n"/>
      <c r="I268" s="7" t="n"/>
      <c r="J268" s="9">
        <f>IFERROR(IF($I268="","",INDEX(SETUP!$D$21:$D$116,MATCH($I268,SETUP!$C$21:$C$116,0))),"")</f>
        <v/>
      </c>
      <c r="K268" s="37">
        <f>IFERROR(IF($I268="","",INDEX(SETUP!$E$21:$E$116,MATCH($I268,SETUP!$C$21:$C$116,0))),"")</f>
        <v/>
      </c>
      <c r="L268" s="7" t="n"/>
      <c r="M268" s="7" t="n"/>
      <c r="N268" s="7" t="n"/>
      <c r="O268" s="38">
        <f>IF($C268="","",IF(AND($D268&lt;&gt;"",$F268&lt;&gt;"",IFERROR(INDEX(SETUP!$B$148:$B$267,MATCH($F268,SETUP!$C$148:$C$267,0)),"")&lt;&gt;$D268),"Sub-family not in family. ","")&amp;IF(AND($H268&lt;&gt;"",$I268&lt;&gt;"",IFERROR(INDEX(SETUP!$B$21:$B$116,MATCH($I268,SETUP!$C$21:$C$116,0)),"")&lt;&gt;$H268),"Level not in stream.",""))</f>
        <v/>
      </c>
    </row>
    <row r="269">
      <c r="B269" s="9">
        <f>IF($C269="","",$D269&amp;"-"&amp;$F269&amp;"-"&amp;$I269&amp;"-"&amp;TEXT(COUNTIFS($D$10:$D269,$D269,$F$10:$F269,$F269,$I$10:$I269,$I269),"00"))</f>
        <v/>
      </c>
      <c r="C269" s="7" t="n"/>
      <c r="D269" s="7" t="n"/>
      <c r="E269" s="9">
        <f>IFERROR(IF($D269="","",INDEX(SETUP!$C$120:$C$144,MATCH($D269,SETUP!$B$120:$B$144,0))),"")</f>
        <v/>
      </c>
      <c r="F269" s="7" t="n"/>
      <c r="G269" s="9">
        <f>IFERROR(IF($F269="","",INDEX(SETUP!$D$148:$D$267,MATCH($F269,SETUP!$C$148:$C$267,0))),"")</f>
        <v/>
      </c>
      <c r="H269" s="7" t="n"/>
      <c r="I269" s="7" t="n"/>
      <c r="J269" s="9">
        <f>IFERROR(IF($I269="","",INDEX(SETUP!$D$21:$D$116,MATCH($I269,SETUP!$C$21:$C$116,0))),"")</f>
        <v/>
      </c>
      <c r="K269" s="37">
        <f>IFERROR(IF($I269="","",INDEX(SETUP!$E$21:$E$116,MATCH($I269,SETUP!$C$21:$C$116,0))),"")</f>
        <v/>
      </c>
      <c r="L269" s="7" t="n"/>
      <c r="M269" s="7" t="n"/>
      <c r="N269" s="7" t="n"/>
      <c r="O269" s="38">
        <f>IF($C269="","",IF(AND($D269&lt;&gt;"",$F269&lt;&gt;"",IFERROR(INDEX(SETUP!$B$148:$B$267,MATCH($F269,SETUP!$C$148:$C$267,0)),"")&lt;&gt;$D269),"Sub-family not in family. ","")&amp;IF(AND($H269&lt;&gt;"",$I269&lt;&gt;"",IFERROR(INDEX(SETUP!$B$21:$B$116,MATCH($I269,SETUP!$C$21:$C$116,0)),"")&lt;&gt;$H269),"Level not in stream.",""))</f>
        <v/>
      </c>
    </row>
    <row r="270">
      <c r="B270" s="9">
        <f>IF($C270="","",$D270&amp;"-"&amp;$F270&amp;"-"&amp;$I270&amp;"-"&amp;TEXT(COUNTIFS($D$10:$D270,$D270,$F$10:$F270,$F270,$I$10:$I270,$I270),"00"))</f>
        <v/>
      </c>
      <c r="C270" s="7" t="n"/>
      <c r="D270" s="7" t="n"/>
      <c r="E270" s="9">
        <f>IFERROR(IF($D270="","",INDEX(SETUP!$C$120:$C$144,MATCH($D270,SETUP!$B$120:$B$144,0))),"")</f>
        <v/>
      </c>
      <c r="F270" s="7" t="n"/>
      <c r="G270" s="9">
        <f>IFERROR(IF($F270="","",INDEX(SETUP!$D$148:$D$267,MATCH($F270,SETUP!$C$148:$C$267,0))),"")</f>
        <v/>
      </c>
      <c r="H270" s="7" t="n"/>
      <c r="I270" s="7" t="n"/>
      <c r="J270" s="9">
        <f>IFERROR(IF($I270="","",INDEX(SETUP!$D$21:$D$116,MATCH($I270,SETUP!$C$21:$C$116,0))),"")</f>
        <v/>
      </c>
      <c r="K270" s="37">
        <f>IFERROR(IF($I270="","",INDEX(SETUP!$E$21:$E$116,MATCH($I270,SETUP!$C$21:$C$116,0))),"")</f>
        <v/>
      </c>
      <c r="L270" s="7" t="n"/>
      <c r="M270" s="7" t="n"/>
      <c r="N270" s="7" t="n"/>
      <c r="O270" s="38">
        <f>IF($C270="","",IF(AND($D270&lt;&gt;"",$F270&lt;&gt;"",IFERROR(INDEX(SETUP!$B$148:$B$267,MATCH($F270,SETUP!$C$148:$C$267,0)),"")&lt;&gt;$D270),"Sub-family not in family. ","")&amp;IF(AND($H270&lt;&gt;"",$I270&lt;&gt;"",IFERROR(INDEX(SETUP!$B$21:$B$116,MATCH($I270,SETUP!$C$21:$C$116,0)),"")&lt;&gt;$H270),"Level not in stream.",""))</f>
        <v/>
      </c>
    </row>
    <row r="271">
      <c r="B271" s="9">
        <f>IF($C271="","",$D271&amp;"-"&amp;$F271&amp;"-"&amp;$I271&amp;"-"&amp;TEXT(COUNTIFS($D$10:$D271,$D271,$F$10:$F271,$F271,$I$10:$I271,$I271),"00"))</f>
        <v/>
      </c>
      <c r="C271" s="7" t="n"/>
      <c r="D271" s="7" t="n"/>
      <c r="E271" s="9">
        <f>IFERROR(IF($D271="","",INDEX(SETUP!$C$120:$C$144,MATCH($D271,SETUP!$B$120:$B$144,0))),"")</f>
        <v/>
      </c>
      <c r="F271" s="7" t="n"/>
      <c r="G271" s="9">
        <f>IFERROR(IF($F271="","",INDEX(SETUP!$D$148:$D$267,MATCH($F271,SETUP!$C$148:$C$267,0))),"")</f>
        <v/>
      </c>
      <c r="H271" s="7" t="n"/>
      <c r="I271" s="7" t="n"/>
      <c r="J271" s="9">
        <f>IFERROR(IF($I271="","",INDEX(SETUP!$D$21:$D$116,MATCH($I271,SETUP!$C$21:$C$116,0))),"")</f>
        <v/>
      </c>
      <c r="K271" s="37">
        <f>IFERROR(IF($I271="","",INDEX(SETUP!$E$21:$E$116,MATCH($I271,SETUP!$C$21:$C$116,0))),"")</f>
        <v/>
      </c>
      <c r="L271" s="7" t="n"/>
      <c r="M271" s="7" t="n"/>
      <c r="N271" s="7" t="n"/>
      <c r="O271" s="38">
        <f>IF($C271="","",IF(AND($D271&lt;&gt;"",$F271&lt;&gt;"",IFERROR(INDEX(SETUP!$B$148:$B$267,MATCH($F271,SETUP!$C$148:$C$267,0)),"")&lt;&gt;$D271),"Sub-family not in family. ","")&amp;IF(AND($H271&lt;&gt;"",$I271&lt;&gt;"",IFERROR(INDEX(SETUP!$B$21:$B$116,MATCH($I271,SETUP!$C$21:$C$116,0)),"")&lt;&gt;$H271),"Level not in stream.",""))</f>
        <v/>
      </c>
    </row>
    <row r="272">
      <c r="B272" s="9">
        <f>IF($C272="","",$D272&amp;"-"&amp;$F272&amp;"-"&amp;$I272&amp;"-"&amp;TEXT(COUNTIFS($D$10:$D272,$D272,$F$10:$F272,$F272,$I$10:$I272,$I272),"00"))</f>
        <v/>
      </c>
      <c r="C272" s="7" t="n"/>
      <c r="D272" s="7" t="n"/>
      <c r="E272" s="9">
        <f>IFERROR(IF($D272="","",INDEX(SETUP!$C$120:$C$144,MATCH($D272,SETUP!$B$120:$B$144,0))),"")</f>
        <v/>
      </c>
      <c r="F272" s="7" t="n"/>
      <c r="G272" s="9">
        <f>IFERROR(IF($F272="","",INDEX(SETUP!$D$148:$D$267,MATCH($F272,SETUP!$C$148:$C$267,0))),"")</f>
        <v/>
      </c>
      <c r="H272" s="7" t="n"/>
      <c r="I272" s="7" t="n"/>
      <c r="J272" s="9">
        <f>IFERROR(IF($I272="","",INDEX(SETUP!$D$21:$D$116,MATCH($I272,SETUP!$C$21:$C$116,0))),"")</f>
        <v/>
      </c>
      <c r="K272" s="37">
        <f>IFERROR(IF($I272="","",INDEX(SETUP!$E$21:$E$116,MATCH($I272,SETUP!$C$21:$C$116,0))),"")</f>
        <v/>
      </c>
      <c r="L272" s="7" t="n"/>
      <c r="M272" s="7" t="n"/>
      <c r="N272" s="7" t="n"/>
      <c r="O272" s="38">
        <f>IF($C272="","",IF(AND($D272&lt;&gt;"",$F272&lt;&gt;"",IFERROR(INDEX(SETUP!$B$148:$B$267,MATCH($F272,SETUP!$C$148:$C$267,0)),"")&lt;&gt;$D272),"Sub-family not in family. ","")&amp;IF(AND($H272&lt;&gt;"",$I272&lt;&gt;"",IFERROR(INDEX(SETUP!$B$21:$B$116,MATCH($I272,SETUP!$C$21:$C$116,0)),"")&lt;&gt;$H272),"Level not in stream.",""))</f>
        <v/>
      </c>
    </row>
    <row r="273">
      <c r="B273" s="9">
        <f>IF($C273="","",$D273&amp;"-"&amp;$F273&amp;"-"&amp;$I273&amp;"-"&amp;TEXT(COUNTIFS($D$10:$D273,$D273,$F$10:$F273,$F273,$I$10:$I273,$I273),"00"))</f>
        <v/>
      </c>
      <c r="C273" s="7" t="n"/>
      <c r="D273" s="7" t="n"/>
      <c r="E273" s="9">
        <f>IFERROR(IF($D273="","",INDEX(SETUP!$C$120:$C$144,MATCH($D273,SETUP!$B$120:$B$144,0))),"")</f>
        <v/>
      </c>
      <c r="F273" s="7" t="n"/>
      <c r="G273" s="9">
        <f>IFERROR(IF($F273="","",INDEX(SETUP!$D$148:$D$267,MATCH($F273,SETUP!$C$148:$C$267,0))),"")</f>
        <v/>
      </c>
      <c r="H273" s="7" t="n"/>
      <c r="I273" s="7" t="n"/>
      <c r="J273" s="9">
        <f>IFERROR(IF($I273="","",INDEX(SETUP!$D$21:$D$116,MATCH($I273,SETUP!$C$21:$C$116,0))),"")</f>
        <v/>
      </c>
      <c r="K273" s="37">
        <f>IFERROR(IF($I273="","",INDEX(SETUP!$E$21:$E$116,MATCH($I273,SETUP!$C$21:$C$116,0))),"")</f>
        <v/>
      </c>
      <c r="L273" s="7" t="n"/>
      <c r="M273" s="7" t="n"/>
      <c r="N273" s="7" t="n"/>
      <c r="O273" s="38">
        <f>IF($C273="","",IF(AND($D273&lt;&gt;"",$F273&lt;&gt;"",IFERROR(INDEX(SETUP!$B$148:$B$267,MATCH($F273,SETUP!$C$148:$C$267,0)),"")&lt;&gt;$D273),"Sub-family not in family. ","")&amp;IF(AND($H273&lt;&gt;"",$I273&lt;&gt;"",IFERROR(INDEX(SETUP!$B$21:$B$116,MATCH($I273,SETUP!$C$21:$C$116,0)),"")&lt;&gt;$H273),"Level not in stream.",""))</f>
        <v/>
      </c>
    </row>
    <row r="274">
      <c r="B274" s="9">
        <f>IF($C274="","",$D274&amp;"-"&amp;$F274&amp;"-"&amp;$I274&amp;"-"&amp;TEXT(COUNTIFS($D$10:$D274,$D274,$F$10:$F274,$F274,$I$10:$I274,$I274),"00"))</f>
        <v/>
      </c>
      <c r="C274" s="7" t="n"/>
      <c r="D274" s="7" t="n"/>
      <c r="E274" s="9">
        <f>IFERROR(IF($D274="","",INDEX(SETUP!$C$120:$C$144,MATCH($D274,SETUP!$B$120:$B$144,0))),"")</f>
        <v/>
      </c>
      <c r="F274" s="7" t="n"/>
      <c r="G274" s="9">
        <f>IFERROR(IF($F274="","",INDEX(SETUP!$D$148:$D$267,MATCH($F274,SETUP!$C$148:$C$267,0))),"")</f>
        <v/>
      </c>
      <c r="H274" s="7" t="n"/>
      <c r="I274" s="7" t="n"/>
      <c r="J274" s="9">
        <f>IFERROR(IF($I274="","",INDEX(SETUP!$D$21:$D$116,MATCH($I274,SETUP!$C$21:$C$116,0))),"")</f>
        <v/>
      </c>
      <c r="K274" s="37">
        <f>IFERROR(IF($I274="","",INDEX(SETUP!$E$21:$E$116,MATCH($I274,SETUP!$C$21:$C$116,0))),"")</f>
        <v/>
      </c>
      <c r="L274" s="7" t="n"/>
      <c r="M274" s="7" t="n"/>
      <c r="N274" s="7" t="n"/>
      <c r="O274" s="38">
        <f>IF($C274="","",IF(AND($D274&lt;&gt;"",$F274&lt;&gt;"",IFERROR(INDEX(SETUP!$B$148:$B$267,MATCH($F274,SETUP!$C$148:$C$267,0)),"")&lt;&gt;$D274),"Sub-family not in family. ","")&amp;IF(AND($H274&lt;&gt;"",$I274&lt;&gt;"",IFERROR(INDEX(SETUP!$B$21:$B$116,MATCH($I274,SETUP!$C$21:$C$116,0)),"")&lt;&gt;$H274),"Level not in stream.",""))</f>
        <v/>
      </c>
    </row>
    <row r="275">
      <c r="B275" s="9">
        <f>IF($C275="","",$D275&amp;"-"&amp;$F275&amp;"-"&amp;$I275&amp;"-"&amp;TEXT(COUNTIFS($D$10:$D275,$D275,$F$10:$F275,$F275,$I$10:$I275,$I275),"00"))</f>
        <v/>
      </c>
      <c r="C275" s="7" t="n"/>
      <c r="D275" s="7" t="n"/>
      <c r="E275" s="9">
        <f>IFERROR(IF($D275="","",INDEX(SETUP!$C$120:$C$144,MATCH($D275,SETUP!$B$120:$B$144,0))),"")</f>
        <v/>
      </c>
      <c r="F275" s="7" t="n"/>
      <c r="G275" s="9">
        <f>IFERROR(IF($F275="","",INDEX(SETUP!$D$148:$D$267,MATCH($F275,SETUP!$C$148:$C$267,0))),"")</f>
        <v/>
      </c>
      <c r="H275" s="7" t="n"/>
      <c r="I275" s="7" t="n"/>
      <c r="J275" s="9">
        <f>IFERROR(IF($I275="","",INDEX(SETUP!$D$21:$D$116,MATCH($I275,SETUP!$C$21:$C$116,0))),"")</f>
        <v/>
      </c>
      <c r="K275" s="37">
        <f>IFERROR(IF($I275="","",INDEX(SETUP!$E$21:$E$116,MATCH($I275,SETUP!$C$21:$C$116,0))),"")</f>
        <v/>
      </c>
      <c r="L275" s="7" t="n"/>
      <c r="M275" s="7" t="n"/>
      <c r="N275" s="7" t="n"/>
      <c r="O275" s="38">
        <f>IF($C275="","",IF(AND($D275&lt;&gt;"",$F275&lt;&gt;"",IFERROR(INDEX(SETUP!$B$148:$B$267,MATCH($F275,SETUP!$C$148:$C$267,0)),"")&lt;&gt;$D275),"Sub-family not in family. ","")&amp;IF(AND($H275&lt;&gt;"",$I275&lt;&gt;"",IFERROR(INDEX(SETUP!$B$21:$B$116,MATCH($I275,SETUP!$C$21:$C$116,0)),"")&lt;&gt;$H275),"Level not in stream.",""))</f>
        <v/>
      </c>
    </row>
    <row r="276">
      <c r="B276" s="9">
        <f>IF($C276="","",$D276&amp;"-"&amp;$F276&amp;"-"&amp;$I276&amp;"-"&amp;TEXT(COUNTIFS($D$10:$D276,$D276,$F$10:$F276,$F276,$I$10:$I276,$I276),"00"))</f>
        <v/>
      </c>
      <c r="C276" s="7" t="n"/>
      <c r="D276" s="7" t="n"/>
      <c r="E276" s="9">
        <f>IFERROR(IF($D276="","",INDEX(SETUP!$C$120:$C$144,MATCH($D276,SETUP!$B$120:$B$144,0))),"")</f>
        <v/>
      </c>
      <c r="F276" s="7" t="n"/>
      <c r="G276" s="9">
        <f>IFERROR(IF($F276="","",INDEX(SETUP!$D$148:$D$267,MATCH($F276,SETUP!$C$148:$C$267,0))),"")</f>
        <v/>
      </c>
      <c r="H276" s="7" t="n"/>
      <c r="I276" s="7" t="n"/>
      <c r="J276" s="9">
        <f>IFERROR(IF($I276="","",INDEX(SETUP!$D$21:$D$116,MATCH($I276,SETUP!$C$21:$C$116,0))),"")</f>
        <v/>
      </c>
      <c r="K276" s="37">
        <f>IFERROR(IF($I276="","",INDEX(SETUP!$E$21:$E$116,MATCH($I276,SETUP!$C$21:$C$116,0))),"")</f>
        <v/>
      </c>
      <c r="L276" s="7" t="n"/>
      <c r="M276" s="7" t="n"/>
      <c r="N276" s="7" t="n"/>
      <c r="O276" s="38">
        <f>IF($C276="","",IF(AND($D276&lt;&gt;"",$F276&lt;&gt;"",IFERROR(INDEX(SETUP!$B$148:$B$267,MATCH($F276,SETUP!$C$148:$C$267,0)),"")&lt;&gt;$D276),"Sub-family not in family. ","")&amp;IF(AND($H276&lt;&gt;"",$I276&lt;&gt;"",IFERROR(INDEX(SETUP!$B$21:$B$116,MATCH($I276,SETUP!$C$21:$C$116,0)),"")&lt;&gt;$H276),"Level not in stream.",""))</f>
        <v/>
      </c>
    </row>
    <row r="277">
      <c r="B277" s="9">
        <f>IF($C277="","",$D277&amp;"-"&amp;$F277&amp;"-"&amp;$I277&amp;"-"&amp;TEXT(COUNTIFS($D$10:$D277,$D277,$F$10:$F277,$F277,$I$10:$I277,$I277),"00"))</f>
        <v/>
      </c>
      <c r="C277" s="7" t="n"/>
      <c r="D277" s="7" t="n"/>
      <c r="E277" s="9">
        <f>IFERROR(IF($D277="","",INDEX(SETUP!$C$120:$C$144,MATCH($D277,SETUP!$B$120:$B$144,0))),"")</f>
        <v/>
      </c>
      <c r="F277" s="7" t="n"/>
      <c r="G277" s="9">
        <f>IFERROR(IF($F277="","",INDEX(SETUP!$D$148:$D$267,MATCH($F277,SETUP!$C$148:$C$267,0))),"")</f>
        <v/>
      </c>
      <c r="H277" s="7" t="n"/>
      <c r="I277" s="7" t="n"/>
      <c r="J277" s="9">
        <f>IFERROR(IF($I277="","",INDEX(SETUP!$D$21:$D$116,MATCH($I277,SETUP!$C$21:$C$116,0))),"")</f>
        <v/>
      </c>
      <c r="K277" s="37">
        <f>IFERROR(IF($I277="","",INDEX(SETUP!$E$21:$E$116,MATCH($I277,SETUP!$C$21:$C$116,0))),"")</f>
        <v/>
      </c>
      <c r="L277" s="7" t="n"/>
      <c r="M277" s="7" t="n"/>
      <c r="N277" s="7" t="n"/>
      <c r="O277" s="38">
        <f>IF($C277="","",IF(AND($D277&lt;&gt;"",$F277&lt;&gt;"",IFERROR(INDEX(SETUP!$B$148:$B$267,MATCH($F277,SETUP!$C$148:$C$267,0)),"")&lt;&gt;$D277),"Sub-family not in family. ","")&amp;IF(AND($H277&lt;&gt;"",$I277&lt;&gt;"",IFERROR(INDEX(SETUP!$B$21:$B$116,MATCH($I277,SETUP!$C$21:$C$116,0)),"")&lt;&gt;$H277),"Level not in stream.",""))</f>
        <v/>
      </c>
    </row>
    <row r="278">
      <c r="B278" s="9">
        <f>IF($C278="","",$D278&amp;"-"&amp;$F278&amp;"-"&amp;$I278&amp;"-"&amp;TEXT(COUNTIFS($D$10:$D278,$D278,$F$10:$F278,$F278,$I$10:$I278,$I278),"00"))</f>
        <v/>
      </c>
      <c r="C278" s="7" t="n"/>
      <c r="D278" s="7" t="n"/>
      <c r="E278" s="9">
        <f>IFERROR(IF($D278="","",INDEX(SETUP!$C$120:$C$144,MATCH($D278,SETUP!$B$120:$B$144,0))),"")</f>
        <v/>
      </c>
      <c r="F278" s="7" t="n"/>
      <c r="G278" s="9">
        <f>IFERROR(IF($F278="","",INDEX(SETUP!$D$148:$D$267,MATCH($F278,SETUP!$C$148:$C$267,0))),"")</f>
        <v/>
      </c>
      <c r="H278" s="7" t="n"/>
      <c r="I278" s="7" t="n"/>
      <c r="J278" s="9">
        <f>IFERROR(IF($I278="","",INDEX(SETUP!$D$21:$D$116,MATCH($I278,SETUP!$C$21:$C$116,0))),"")</f>
        <v/>
      </c>
      <c r="K278" s="37">
        <f>IFERROR(IF($I278="","",INDEX(SETUP!$E$21:$E$116,MATCH($I278,SETUP!$C$21:$C$116,0))),"")</f>
        <v/>
      </c>
      <c r="L278" s="7" t="n"/>
      <c r="M278" s="7" t="n"/>
      <c r="N278" s="7" t="n"/>
      <c r="O278" s="38">
        <f>IF($C278="","",IF(AND($D278&lt;&gt;"",$F278&lt;&gt;"",IFERROR(INDEX(SETUP!$B$148:$B$267,MATCH($F278,SETUP!$C$148:$C$267,0)),"")&lt;&gt;$D278),"Sub-family not in family. ","")&amp;IF(AND($H278&lt;&gt;"",$I278&lt;&gt;"",IFERROR(INDEX(SETUP!$B$21:$B$116,MATCH($I278,SETUP!$C$21:$C$116,0)),"")&lt;&gt;$H278),"Level not in stream.",""))</f>
        <v/>
      </c>
    </row>
    <row r="279">
      <c r="B279" s="9">
        <f>IF($C279="","",$D279&amp;"-"&amp;$F279&amp;"-"&amp;$I279&amp;"-"&amp;TEXT(COUNTIFS($D$10:$D279,$D279,$F$10:$F279,$F279,$I$10:$I279,$I279),"00"))</f>
        <v/>
      </c>
      <c r="C279" s="7" t="n"/>
      <c r="D279" s="7" t="n"/>
      <c r="E279" s="9">
        <f>IFERROR(IF($D279="","",INDEX(SETUP!$C$120:$C$144,MATCH($D279,SETUP!$B$120:$B$144,0))),"")</f>
        <v/>
      </c>
      <c r="F279" s="7" t="n"/>
      <c r="G279" s="9">
        <f>IFERROR(IF($F279="","",INDEX(SETUP!$D$148:$D$267,MATCH($F279,SETUP!$C$148:$C$267,0))),"")</f>
        <v/>
      </c>
      <c r="H279" s="7" t="n"/>
      <c r="I279" s="7" t="n"/>
      <c r="J279" s="9">
        <f>IFERROR(IF($I279="","",INDEX(SETUP!$D$21:$D$116,MATCH($I279,SETUP!$C$21:$C$116,0))),"")</f>
        <v/>
      </c>
      <c r="K279" s="37">
        <f>IFERROR(IF($I279="","",INDEX(SETUP!$E$21:$E$116,MATCH($I279,SETUP!$C$21:$C$116,0))),"")</f>
        <v/>
      </c>
      <c r="L279" s="7" t="n"/>
      <c r="M279" s="7" t="n"/>
      <c r="N279" s="7" t="n"/>
      <c r="O279" s="38">
        <f>IF($C279="","",IF(AND($D279&lt;&gt;"",$F279&lt;&gt;"",IFERROR(INDEX(SETUP!$B$148:$B$267,MATCH($F279,SETUP!$C$148:$C$267,0)),"")&lt;&gt;$D279),"Sub-family not in family. ","")&amp;IF(AND($H279&lt;&gt;"",$I279&lt;&gt;"",IFERROR(INDEX(SETUP!$B$21:$B$116,MATCH($I279,SETUP!$C$21:$C$116,0)),"")&lt;&gt;$H279),"Level not in stream.",""))</f>
        <v/>
      </c>
    </row>
    <row r="280">
      <c r="B280" s="9">
        <f>IF($C280="","",$D280&amp;"-"&amp;$F280&amp;"-"&amp;$I280&amp;"-"&amp;TEXT(COUNTIFS($D$10:$D280,$D280,$F$10:$F280,$F280,$I$10:$I280,$I280),"00"))</f>
        <v/>
      </c>
      <c r="C280" s="7" t="n"/>
      <c r="D280" s="7" t="n"/>
      <c r="E280" s="9">
        <f>IFERROR(IF($D280="","",INDEX(SETUP!$C$120:$C$144,MATCH($D280,SETUP!$B$120:$B$144,0))),"")</f>
        <v/>
      </c>
      <c r="F280" s="7" t="n"/>
      <c r="G280" s="9">
        <f>IFERROR(IF($F280="","",INDEX(SETUP!$D$148:$D$267,MATCH($F280,SETUP!$C$148:$C$267,0))),"")</f>
        <v/>
      </c>
      <c r="H280" s="7" t="n"/>
      <c r="I280" s="7" t="n"/>
      <c r="J280" s="9">
        <f>IFERROR(IF($I280="","",INDEX(SETUP!$D$21:$D$116,MATCH($I280,SETUP!$C$21:$C$116,0))),"")</f>
        <v/>
      </c>
      <c r="K280" s="37">
        <f>IFERROR(IF($I280="","",INDEX(SETUP!$E$21:$E$116,MATCH($I280,SETUP!$C$21:$C$116,0))),"")</f>
        <v/>
      </c>
      <c r="L280" s="7" t="n"/>
      <c r="M280" s="7" t="n"/>
      <c r="N280" s="7" t="n"/>
      <c r="O280" s="38">
        <f>IF($C280="","",IF(AND($D280&lt;&gt;"",$F280&lt;&gt;"",IFERROR(INDEX(SETUP!$B$148:$B$267,MATCH($F280,SETUP!$C$148:$C$267,0)),"")&lt;&gt;$D280),"Sub-family not in family. ","")&amp;IF(AND($H280&lt;&gt;"",$I280&lt;&gt;"",IFERROR(INDEX(SETUP!$B$21:$B$116,MATCH($I280,SETUP!$C$21:$C$116,0)),"")&lt;&gt;$H280),"Level not in stream.",""))</f>
        <v/>
      </c>
    </row>
    <row r="281">
      <c r="B281" s="9">
        <f>IF($C281="","",$D281&amp;"-"&amp;$F281&amp;"-"&amp;$I281&amp;"-"&amp;TEXT(COUNTIFS($D$10:$D281,$D281,$F$10:$F281,$F281,$I$10:$I281,$I281),"00"))</f>
        <v/>
      </c>
      <c r="C281" s="7" t="n"/>
      <c r="D281" s="7" t="n"/>
      <c r="E281" s="9">
        <f>IFERROR(IF($D281="","",INDEX(SETUP!$C$120:$C$144,MATCH($D281,SETUP!$B$120:$B$144,0))),"")</f>
        <v/>
      </c>
      <c r="F281" s="7" t="n"/>
      <c r="G281" s="9">
        <f>IFERROR(IF($F281="","",INDEX(SETUP!$D$148:$D$267,MATCH($F281,SETUP!$C$148:$C$267,0))),"")</f>
        <v/>
      </c>
      <c r="H281" s="7" t="n"/>
      <c r="I281" s="7" t="n"/>
      <c r="J281" s="9">
        <f>IFERROR(IF($I281="","",INDEX(SETUP!$D$21:$D$116,MATCH($I281,SETUP!$C$21:$C$116,0))),"")</f>
        <v/>
      </c>
      <c r="K281" s="37">
        <f>IFERROR(IF($I281="","",INDEX(SETUP!$E$21:$E$116,MATCH($I281,SETUP!$C$21:$C$116,0))),"")</f>
        <v/>
      </c>
      <c r="L281" s="7" t="n"/>
      <c r="M281" s="7" t="n"/>
      <c r="N281" s="7" t="n"/>
      <c r="O281" s="38">
        <f>IF($C281="","",IF(AND($D281&lt;&gt;"",$F281&lt;&gt;"",IFERROR(INDEX(SETUP!$B$148:$B$267,MATCH($F281,SETUP!$C$148:$C$267,0)),"")&lt;&gt;$D281),"Sub-family not in family. ","")&amp;IF(AND($H281&lt;&gt;"",$I281&lt;&gt;"",IFERROR(INDEX(SETUP!$B$21:$B$116,MATCH($I281,SETUP!$C$21:$C$116,0)),"")&lt;&gt;$H281),"Level not in stream.",""))</f>
        <v/>
      </c>
    </row>
    <row r="282">
      <c r="B282" s="9">
        <f>IF($C282="","",$D282&amp;"-"&amp;$F282&amp;"-"&amp;$I282&amp;"-"&amp;TEXT(COUNTIFS($D$10:$D282,$D282,$F$10:$F282,$F282,$I$10:$I282,$I282),"00"))</f>
        <v/>
      </c>
      <c r="C282" s="7" t="n"/>
      <c r="D282" s="7" t="n"/>
      <c r="E282" s="9">
        <f>IFERROR(IF($D282="","",INDEX(SETUP!$C$120:$C$144,MATCH($D282,SETUP!$B$120:$B$144,0))),"")</f>
        <v/>
      </c>
      <c r="F282" s="7" t="n"/>
      <c r="G282" s="9">
        <f>IFERROR(IF($F282="","",INDEX(SETUP!$D$148:$D$267,MATCH($F282,SETUP!$C$148:$C$267,0))),"")</f>
        <v/>
      </c>
      <c r="H282" s="7" t="n"/>
      <c r="I282" s="7" t="n"/>
      <c r="J282" s="9">
        <f>IFERROR(IF($I282="","",INDEX(SETUP!$D$21:$D$116,MATCH($I282,SETUP!$C$21:$C$116,0))),"")</f>
        <v/>
      </c>
      <c r="K282" s="37">
        <f>IFERROR(IF($I282="","",INDEX(SETUP!$E$21:$E$116,MATCH($I282,SETUP!$C$21:$C$116,0))),"")</f>
        <v/>
      </c>
      <c r="L282" s="7" t="n"/>
      <c r="M282" s="7" t="n"/>
      <c r="N282" s="7" t="n"/>
      <c r="O282" s="38">
        <f>IF($C282="","",IF(AND($D282&lt;&gt;"",$F282&lt;&gt;"",IFERROR(INDEX(SETUP!$B$148:$B$267,MATCH($F282,SETUP!$C$148:$C$267,0)),"")&lt;&gt;$D282),"Sub-family not in family. ","")&amp;IF(AND($H282&lt;&gt;"",$I282&lt;&gt;"",IFERROR(INDEX(SETUP!$B$21:$B$116,MATCH($I282,SETUP!$C$21:$C$116,0)),"")&lt;&gt;$H282),"Level not in stream.",""))</f>
        <v/>
      </c>
    </row>
    <row r="283">
      <c r="B283" s="9">
        <f>IF($C283="","",$D283&amp;"-"&amp;$F283&amp;"-"&amp;$I283&amp;"-"&amp;TEXT(COUNTIFS($D$10:$D283,$D283,$F$10:$F283,$F283,$I$10:$I283,$I283),"00"))</f>
        <v/>
      </c>
      <c r="C283" s="7" t="n"/>
      <c r="D283" s="7" t="n"/>
      <c r="E283" s="9">
        <f>IFERROR(IF($D283="","",INDEX(SETUP!$C$120:$C$144,MATCH($D283,SETUP!$B$120:$B$144,0))),"")</f>
        <v/>
      </c>
      <c r="F283" s="7" t="n"/>
      <c r="G283" s="9">
        <f>IFERROR(IF($F283="","",INDEX(SETUP!$D$148:$D$267,MATCH($F283,SETUP!$C$148:$C$267,0))),"")</f>
        <v/>
      </c>
      <c r="H283" s="7" t="n"/>
      <c r="I283" s="7" t="n"/>
      <c r="J283" s="9">
        <f>IFERROR(IF($I283="","",INDEX(SETUP!$D$21:$D$116,MATCH($I283,SETUP!$C$21:$C$116,0))),"")</f>
        <v/>
      </c>
      <c r="K283" s="37">
        <f>IFERROR(IF($I283="","",INDEX(SETUP!$E$21:$E$116,MATCH($I283,SETUP!$C$21:$C$116,0))),"")</f>
        <v/>
      </c>
      <c r="L283" s="7" t="n"/>
      <c r="M283" s="7" t="n"/>
      <c r="N283" s="7" t="n"/>
      <c r="O283" s="38">
        <f>IF($C283="","",IF(AND($D283&lt;&gt;"",$F283&lt;&gt;"",IFERROR(INDEX(SETUP!$B$148:$B$267,MATCH($F283,SETUP!$C$148:$C$267,0)),"")&lt;&gt;$D283),"Sub-family not in family. ","")&amp;IF(AND($H283&lt;&gt;"",$I283&lt;&gt;"",IFERROR(INDEX(SETUP!$B$21:$B$116,MATCH($I283,SETUP!$C$21:$C$116,0)),"")&lt;&gt;$H283),"Level not in stream.",""))</f>
        <v/>
      </c>
    </row>
    <row r="284">
      <c r="B284" s="9">
        <f>IF($C284="","",$D284&amp;"-"&amp;$F284&amp;"-"&amp;$I284&amp;"-"&amp;TEXT(COUNTIFS($D$10:$D284,$D284,$F$10:$F284,$F284,$I$10:$I284,$I284),"00"))</f>
        <v/>
      </c>
      <c r="C284" s="7" t="n"/>
      <c r="D284" s="7" t="n"/>
      <c r="E284" s="9">
        <f>IFERROR(IF($D284="","",INDEX(SETUP!$C$120:$C$144,MATCH($D284,SETUP!$B$120:$B$144,0))),"")</f>
        <v/>
      </c>
      <c r="F284" s="7" t="n"/>
      <c r="G284" s="9">
        <f>IFERROR(IF($F284="","",INDEX(SETUP!$D$148:$D$267,MATCH($F284,SETUP!$C$148:$C$267,0))),"")</f>
        <v/>
      </c>
      <c r="H284" s="7" t="n"/>
      <c r="I284" s="7" t="n"/>
      <c r="J284" s="9">
        <f>IFERROR(IF($I284="","",INDEX(SETUP!$D$21:$D$116,MATCH($I284,SETUP!$C$21:$C$116,0))),"")</f>
        <v/>
      </c>
      <c r="K284" s="37">
        <f>IFERROR(IF($I284="","",INDEX(SETUP!$E$21:$E$116,MATCH($I284,SETUP!$C$21:$C$116,0))),"")</f>
        <v/>
      </c>
      <c r="L284" s="7" t="n"/>
      <c r="M284" s="7" t="n"/>
      <c r="N284" s="7" t="n"/>
      <c r="O284" s="38">
        <f>IF($C284="","",IF(AND($D284&lt;&gt;"",$F284&lt;&gt;"",IFERROR(INDEX(SETUP!$B$148:$B$267,MATCH($F284,SETUP!$C$148:$C$267,0)),"")&lt;&gt;$D284),"Sub-family not in family. ","")&amp;IF(AND($H284&lt;&gt;"",$I284&lt;&gt;"",IFERROR(INDEX(SETUP!$B$21:$B$116,MATCH($I284,SETUP!$C$21:$C$116,0)),"")&lt;&gt;$H284),"Level not in stream.",""))</f>
        <v/>
      </c>
    </row>
    <row r="285">
      <c r="B285" s="9">
        <f>IF($C285="","",$D285&amp;"-"&amp;$F285&amp;"-"&amp;$I285&amp;"-"&amp;TEXT(COUNTIFS($D$10:$D285,$D285,$F$10:$F285,$F285,$I$10:$I285,$I285),"00"))</f>
        <v/>
      </c>
      <c r="C285" s="7" t="n"/>
      <c r="D285" s="7" t="n"/>
      <c r="E285" s="9">
        <f>IFERROR(IF($D285="","",INDEX(SETUP!$C$120:$C$144,MATCH($D285,SETUP!$B$120:$B$144,0))),"")</f>
        <v/>
      </c>
      <c r="F285" s="7" t="n"/>
      <c r="G285" s="9">
        <f>IFERROR(IF($F285="","",INDEX(SETUP!$D$148:$D$267,MATCH($F285,SETUP!$C$148:$C$267,0))),"")</f>
        <v/>
      </c>
      <c r="H285" s="7" t="n"/>
      <c r="I285" s="7" t="n"/>
      <c r="J285" s="9">
        <f>IFERROR(IF($I285="","",INDEX(SETUP!$D$21:$D$116,MATCH($I285,SETUP!$C$21:$C$116,0))),"")</f>
        <v/>
      </c>
      <c r="K285" s="37">
        <f>IFERROR(IF($I285="","",INDEX(SETUP!$E$21:$E$116,MATCH($I285,SETUP!$C$21:$C$116,0))),"")</f>
        <v/>
      </c>
      <c r="L285" s="7" t="n"/>
      <c r="M285" s="7" t="n"/>
      <c r="N285" s="7" t="n"/>
      <c r="O285" s="38">
        <f>IF($C285="","",IF(AND($D285&lt;&gt;"",$F285&lt;&gt;"",IFERROR(INDEX(SETUP!$B$148:$B$267,MATCH($F285,SETUP!$C$148:$C$267,0)),"")&lt;&gt;$D285),"Sub-family not in family. ","")&amp;IF(AND($H285&lt;&gt;"",$I285&lt;&gt;"",IFERROR(INDEX(SETUP!$B$21:$B$116,MATCH($I285,SETUP!$C$21:$C$116,0)),"")&lt;&gt;$H285),"Level not in stream.",""))</f>
        <v/>
      </c>
    </row>
    <row r="286">
      <c r="B286" s="9">
        <f>IF($C286="","",$D286&amp;"-"&amp;$F286&amp;"-"&amp;$I286&amp;"-"&amp;TEXT(COUNTIFS($D$10:$D286,$D286,$F$10:$F286,$F286,$I$10:$I286,$I286),"00"))</f>
        <v/>
      </c>
      <c r="C286" s="7" t="n"/>
      <c r="D286" s="7" t="n"/>
      <c r="E286" s="9">
        <f>IFERROR(IF($D286="","",INDEX(SETUP!$C$120:$C$144,MATCH($D286,SETUP!$B$120:$B$144,0))),"")</f>
        <v/>
      </c>
      <c r="F286" s="7" t="n"/>
      <c r="G286" s="9">
        <f>IFERROR(IF($F286="","",INDEX(SETUP!$D$148:$D$267,MATCH($F286,SETUP!$C$148:$C$267,0))),"")</f>
        <v/>
      </c>
      <c r="H286" s="7" t="n"/>
      <c r="I286" s="7" t="n"/>
      <c r="J286" s="9">
        <f>IFERROR(IF($I286="","",INDEX(SETUP!$D$21:$D$116,MATCH($I286,SETUP!$C$21:$C$116,0))),"")</f>
        <v/>
      </c>
      <c r="K286" s="37">
        <f>IFERROR(IF($I286="","",INDEX(SETUP!$E$21:$E$116,MATCH($I286,SETUP!$C$21:$C$116,0))),"")</f>
        <v/>
      </c>
      <c r="L286" s="7" t="n"/>
      <c r="M286" s="7" t="n"/>
      <c r="N286" s="7" t="n"/>
      <c r="O286" s="38">
        <f>IF($C286="","",IF(AND($D286&lt;&gt;"",$F286&lt;&gt;"",IFERROR(INDEX(SETUP!$B$148:$B$267,MATCH($F286,SETUP!$C$148:$C$267,0)),"")&lt;&gt;$D286),"Sub-family not in family. ","")&amp;IF(AND($H286&lt;&gt;"",$I286&lt;&gt;"",IFERROR(INDEX(SETUP!$B$21:$B$116,MATCH($I286,SETUP!$C$21:$C$116,0)),"")&lt;&gt;$H286),"Level not in stream.",""))</f>
        <v/>
      </c>
    </row>
    <row r="287">
      <c r="B287" s="9">
        <f>IF($C287="","",$D287&amp;"-"&amp;$F287&amp;"-"&amp;$I287&amp;"-"&amp;TEXT(COUNTIFS($D$10:$D287,$D287,$F$10:$F287,$F287,$I$10:$I287,$I287),"00"))</f>
        <v/>
      </c>
      <c r="C287" s="7" t="n"/>
      <c r="D287" s="7" t="n"/>
      <c r="E287" s="9">
        <f>IFERROR(IF($D287="","",INDEX(SETUP!$C$120:$C$144,MATCH($D287,SETUP!$B$120:$B$144,0))),"")</f>
        <v/>
      </c>
      <c r="F287" s="7" t="n"/>
      <c r="G287" s="9">
        <f>IFERROR(IF($F287="","",INDEX(SETUP!$D$148:$D$267,MATCH($F287,SETUP!$C$148:$C$267,0))),"")</f>
        <v/>
      </c>
      <c r="H287" s="7" t="n"/>
      <c r="I287" s="7" t="n"/>
      <c r="J287" s="9">
        <f>IFERROR(IF($I287="","",INDEX(SETUP!$D$21:$D$116,MATCH($I287,SETUP!$C$21:$C$116,0))),"")</f>
        <v/>
      </c>
      <c r="K287" s="37">
        <f>IFERROR(IF($I287="","",INDEX(SETUP!$E$21:$E$116,MATCH($I287,SETUP!$C$21:$C$116,0))),"")</f>
        <v/>
      </c>
      <c r="L287" s="7" t="n"/>
      <c r="M287" s="7" t="n"/>
      <c r="N287" s="7" t="n"/>
      <c r="O287" s="38">
        <f>IF($C287="","",IF(AND($D287&lt;&gt;"",$F287&lt;&gt;"",IFERROR(INDEX(SETUP!$B$148:$B$267,MATCH($F287,SETUP!$C$148:$C$267,0)),"")&lt;&gt;$D287),"Sub-family not in family. ","")&amp;IF(AND($H287&lt;&gt;"",$I287&lt;&gt;"",IFERROR(INDEX(SETUP!$B$21:$B$116,MATCH($I287,SETUP!$C$21:$C$116,0)),"")&lt;&gt;$H287),"Level not in stream.",""))</f>
        <v/>
      </c>
    </row>
    <row r="288">
      <c r="B288" s="9">
        <f>IF($C288="","",$D288&amp;"-"&amp;$F288&amp;"-"&amp;$I288&amp;"-"&amp;TEXT(COUNTIFS($D$10:$D288,$D288,$F$10:$F288,$F288,$I$10:$I288,$I288),"00"))</f>
        <v/>
      </c>
      <c r="C288" s="7" t="n"/>
      <c r="D288" s="7" t="n"/>
      <c r="E288" s="9">
        <f>IFERROR(IF($D288="","",INDEX(SETUP!$C$120:$C$144,MATCH($D288,SETUP!$B$120:$B$144,0))),"")</f>
        <v/>
      </c>
      <c r="F288" s="7" t="n"/>
      <c r="G288" s="9">
        <f>IFERROR(IF($F288="","",INDEX(SETUP!$D$148:$D$267,MATCH($F288,SETUP!$C$148:$C$267,0))),"")</f>
        <v/>
      </c>
      <c r="H288" s="7" t="n"/>
      <c r="I288" s="7" t="n"/>
      <c r="J288" s="9">
        <f>IFERROR(IF($I288="","",INDEX(SETUP!$D$21:$D$116,MATCH($I288,SETUP!$C$21:$C$116,0))),"")</f>
        <v/>
      </c>
      <c r="K288" s="37">
        <f>IFERROR(IF($I288="","",INDEX(SETUP!$E$21:$E$116,MATCH($I288,SETUP!$C$21:$C$116,0))),"")</f>
        <v/>
      </c>
      <c r="L288" s="7" t="n"/>
      <c r="M288" s="7" t="n"/>
      <c r="N288" s="7" t="n"/>
      <c r="O288" s="38">
        <f>IF($C288="","",IF(AND($D288&lt;&gt;"",$F288&lt;&gt;"",IFERROR(INDEX(SETUP!$B$148:$B$267,MATCH($F288,SETUP!$C$148:$C$267,0)),"")&lt;&gt;$D288),"Sub-family not in family. ","")&amp;IF(AND($H288&lt;&gt;"",$I288&lt;&gt;"",IFERROR(INDEX(SETUP!$B$21:$B$116,MATCH($I288,SETUP!$C$21:$C$116,0)),"")&lt;&gt;$H288),"Level not in stream.",""))</f>
        <v/>
      </c>
    </row>
    <row r="289">
      <c r="B289" s="9">
        <f>IF($C289="","",$D289&amp;"-"&amp;$F289&amp;"-"&amp;$I289&amp;"-"&amp;TEXT(COUNTIFS($D$10:$D289,$D289,$F$10:$F289,$F289,$I$10:$I289,$I289),"00"))</f>
        <v/>
      </c>
      <c r="C289" s="7" t="n"/>
      <c r="D289" s="7" t="n"/>
      <c r="E289" s="9">
        <f>IFERROR(IF($D289="","",INDEX(SETUP!$C$120:$C$144,MATCH($D289,SETUP!$B$120:$B$144,0))),"")</f>
        <v/>
      </c>
      <c r="F289" s="7" t="n"/>
      <c r="G289" s="9">
        <f>IFERROR(IF($F289="","",INDEX(SETUP!$D$148:$D$267,MATCH($F289,SETUP!$C$148:$C$267,0))),"")</f>
        <v/>
      </c>
      <c r="H289" s="7" t="n"/>
      <c r="I289" s="7" t="n"/>
      <c r="J289" s="9">
        <f>IFERROR(IF($I289="","",INDEX(SETUP!$D$21:$D$116,MATCH($I289,SETUP!$C$21:$C$116,0))),"")</f>
        <v/>
      </c>
      <c r="K289" s="37">
        <f>IFERROR(IF($I289="","",INDEX(SETUP!$E$21:$E$116,MATCH($I289,SETUP!$C$21:$C$116,0))),"")</f>
        <v/>
      </c>
      <c r="L289" s="7" t="n"/>
      <c r="M289" s="7" t="n"/>
      <c r="N289" s="7" t="n"/>
      <c r="O289" s="38">
        <f>IF($C289="","",IF(AND($D289&lt;&gt;"",$F289&lt;&gt;"",IFERROR(INDEX(SETUP!$B$148:$B$267,MATCH($F289,SETUP!$C$148:$C$267,0)),"")&lt;&gt;$D289),"Sub-family not in family. ","")&amp;IF(AND($H289&lt;&gt;"",$I289&lt;&gt;"",IFERROR(INDEX(SETUP!$B$21:$B$116,MATCH($I289,SETUP!$C$21:$C$116,0)),"")&lt;&gt;$H289),"Level not in stream.",""))</f>
        <v/>
      </c>
    </row>
    <row r="290">
      <c r="B290" s="9">
        <f>IF($C290="","",$D290&amp;"-"&amp;$F290&amp;"-"&amp;$I290&amp;"-"&amp;TEXT(COUNTIFS($D$10:$D290,$D290,$F$10:$F290,$F290,$I$10:$I290,$I290),"00"))</f>
        <v/>
      </c>
      <c r="C290" s="7" t="n"/>
      <c r="D290" s="7" t="n"/>
      <c r="E290" s="9">
        <f>IFERROR(IF($D290="","",INDEX(SETUP!$C$120:$C$144,MATCH($D290,SETUP!$B$120:$B$144,0))),"")</f>
        <v/>
      </c>
      <c r="F290" s="7" t="n"/>
      <c r="G290" s="9">
        <f>IFERROR(IF($F290="","",INDEX(SETUP!$D$148:$D$267,MATCH($F290,SETUP!$C$148:$C$267,0))),"")</f>
        <v/>
      </c>
      <c r="H290" s="7" t="n"/>
      <c r="I290" s="7" t="n"/>
      <c r="J290" s="9">
        <f>IFERROR(IF($I290="","",INDEX(SETUP!$D$21:$D$116,MATCH($I290,SETUP!$C$21:$C$116,0))),"")</f>
        <v/>
      </c>
      <c r="K290" s="37">
        <f>IFERROR(IF($I290="","",INDEX(SETUP!$E$21:$E$116,MATCH($I290,SETUP!$C$21:$C$116,0))),"")</f>
        <v/>
      </c>
      <c r="L290" s="7" t="n"/>
      <c r="M290" s="7" t="n"/>
      <c r="N290" s="7" t="n"/>
      <c r="O290" s="38">
        <f>IF($C290="","",IF(AND($D290&lt;&gt;"",$F290&lt;&gt;"",IFERROR(INDEX(SETUP!$B$148:$B$267,MATCH($F290,SETUP!$C$148:$C$267,0)),"")&lt;&gt;$D290),"Sub-family not in family. ","")&amp;IF(AND($H290&lt;&gt;"",$I290&lt;&gt;"",IFERROR(INDEX(SETUP!$B$21:$B$116,MATCH($I290,SETUP!$C$21:$C$116,0)),"")&lt;&gt;$H290),"Level not in stream.",""))</f>
        <v/>
      </c>
    </row>
    <row r="291">
      <c r="B291" s="9">
        <f>IF($C291="","",$D291&amp;"-"&amp;$F291&amp;"-"&amp;$I291&amp;"-"&amp;TEXT(COUNTIFS($D$10:$D291,$D291,$F$10:$F291,$F291,$I$10:$I291,$I291),"00"))</f>
        <v/>
      </c>
      <c r="C291" s="7" t="n"/>
      <c r="D291" s="7" t="n"/>
      <c r="E291" s="9">
        <f>IFERROR(IF($D291="","",INDEX(SETUP!$C$120:$C$144,MATCH($D291,SETUP!$B$120:$B$144,0))),"")</f>
        <v/>
      </c>
      <c r="F291" s="7" t="n"/>
      <c r="G291" s="9">
        <f>IFERROR(IF($F291="","",INDEX(SETUP!$D$148:$D$267,MATCH($F291,SETUP!$C$148:$C$267,0))),"")</f>
        <v/>
      </c>
      <c r="H291" s="7" t="n"/>
      <c r="I291" s="7" t="n"/>
      <c r="J291" s="9">
        <f>IFERROR(IF($I291="","",INDEX(SETUP!$D$21:$D$116,MATCH($I291,SETUP!$C$21:$C$116,0))),"")</f>
        <v/>
      </c>
      <c r="K291" s="37">
        <f>IFERROR(IF($I291="","",INDEX(SETUP!$E$21:$E$116,MATCH($I291,SETUP!$C$21:$C$116,0))),"")</f>
        <v/>
      </c>
      <c r="L291" s="7" t="n"/>
      <c r="M291" s="7" t="n"/>
      <c r="N291" s="7" t="n"/>
      <c r="O291" s="38">
        <f>IF($C291="","",IF(AND($D291&lt;&gt;"",$F291&lt;&gt;"",IFERROR(INDEX(SETUP!$B$148:$B$267,MATCH($F291,SETUP!$C$148:$C$267,0)),"")&lt;&gt;$D291),"Sub-family not in family. ","")&amp;IF(AND($H291&lt;&gt;"",$I291&lt;&gt;"",IFERROR(INDEX(SETUP!$B$21:$B$116,MATCH($I291,SETUP!$C$21:$C$116,0)),"")&lt;&gt;$H291),"Level not in stream.",""))</f>
        <v/>
      </c>
    </row>
    <row r="292">
      <c r="B292" s="9">
        <f>IF($C292="","",$D292&amp;"-"&amp;$F292&amp;"-"&amp;$I292&amp;"-"&amp;TEXT(COUNTIFS($D$10:$D292,$D292,$F$10:$F292,$F292,$I$10:$I292,$I292),"00"))</f>
        <v/>
      </c>
      <c r="C292" s="7" t="n"/>
      <c r="D292" s="7" t="n"/>
      <c r="E292" s="9">
        <f>IFERROR(IF($D292="","",INDEX(SETUP!$C$120:$C$144,MATCH($D292,SETUP!$B$120:$B$144,0))),"")</f>
        <v/>
      </c>
      <c r="F292" s="7" t="n"/>
      <c r="G292" s="9">
        <f>IFERROR(IF($F292="","",INDEX(SETUP!$D$148:$D$267,MATCH($F292,SETUP!$C$148:$C$267,0))),"")</f>
        <v/>
      </c>
      <c r="H292" s="7" t="n"/>
      <c r="I292" s="7" t="n"/>
      <c r="J292" s="9">
        <f>IFERROR(IF($I292="","",INDEX(SETUP!$D$21:$D$116,MATCH($I292,SETUP!$C$21:$C$116,0))),"")</f>
        <v/>
      </c>
      <c r="K292" s="37">
        <f>IFERROR(IF($I292="","",INDEX(SETUP!$E$21:$E$116,MATCH($I292,SETUP!$C$21:$C$116,0))),"")</f>
        <v/>
      </c>
      <c r="L292" s="7" t="n"/>
      <c r="M292" s="7" t="n"/>
      <c r="N292" s="7" t="n"/>
      <c r="O292" s="38">
        <f>IF($C292="","",IF(AND($D292&lt;&gt;"",$F292&lt;&gt;"",IFERROR(INDEX(SETUP!$B$148:$B$267,MATCH($F292,SETUP!$C$148:$C$267,0)),"")&lt;&gt;$D292),"Sub-family not in family. ","")&amp;IF(AND($H292&lt;&gt;"",$I292&lt;&gt;"",IFERROR(INDEX(SETUP!$B$21:$B$116,MATCH($I292,SETUP!$C$21:$C$116,0)),"")&lt;&gt;$H292),"Level not in stream.",""))</f>
        <v/>
      </c>
    </row>
    <row r="293">
      <c r="B293" s="9">
        <f>IF($C293="","",$D293&amp;"-"&amp;$F293&amp;"-"&amp;$I293&amp;"-"&amp;TEXT(COUNTIFS($D$10:$D293,$D293,$F$10:$F293,$F293,$I$10:$I293,$I293),"00"))</f>
        <v/>
      </c>
      <c r="C293" s="7" t="n"/>
      <c r="D293" s="7" t="n"/>
      <c r="E293" s="9">
        <f>IFERROR(IF($D293="","",INDEX(SETUP!$C$120:$C$144,MATCH($D293,SETUP!$B$120:$B$144,0))),"")</f>
        <v/>
      </c>
      <c r="F293" s="7" t="n"/>
      <c r="G293" s="9">
        <f>IFERROR(IF($F293="","",INDEX(SETUP!$D$148:$D$267,MATCH($F293,SETUP!$C$148:$C$267,0))),"")</f>
        <v/>
      </c>
      <c r="H293" s="7" t="n"/>
      <c r="I293" s="7" t="n"/>
      <c r="J293" s="9">
        <f>IFERROR(IF($I293="","",INDEX(SETUP!$D$21:$D$116,MATCH($I293,SETUP!$C$21:$C$116,0))),"")</f>
        <v/>
      </c>
      <c r="K293" s="37">
        <f>IFERROR(IF($I293="","",INDEX(SETUP!$E$21:$E$116,MATCH($I293,SETUP!$C$21:$C$116,0))),"")</f>
        <v/>
      </c>
      <c r="L293" s="7" t="n"/>
      <c r="M293" s="7" t="n"/>
      <c r="N293" s="7" t="n"/>
      <c r="O293" s="38">
        <f>IF($C293="","",IF(AND($D293&lt;&gt;"",$F293&lt;&gt;"",IFERROR(INDEX(SETUP!$B$148:$B$267,MATCH($F293,SETUP!$C$148:$C$267,0)),"")&lt;&gt;$D293),"Sub-family not in family. ","")&amp;IF(AND($H293&lt;&gt;"",$I293&lt;&gt;"",IFERROR(INDEX(SETUP!$B$21:$B$116,MATCH($I293,SETUP!$C$21:$C$116,0)),"")&lt;&gt;$H293),"Level not in stream.",""))</f>
        <v/>
      </c>
    </row>
    <row r="294">
      <c r="B294" s="9">
        <f>IF($C294="","",$D294&amp;"-"&amp;$F294&amp;"-"&amp;$I294&amp;"-"&amp;TEXT(COUNTIFS($D$10:$D294,$D294,$F$10:$F294,$F294,$I$10:$I294,$I294),"00"))</f>
        <v/>
      </c>
      <c r="C294" s="7" t="n"/>
      <c r="D294" s="7" t="n"/>
      <c r="E294" s="9">
        <f>IFERROR(IF($D294="","",INDEX(SETUP!$C$120:$C$144,MATCH($D294,SETUP!$B$120:$B$144,0))),"")</f>
        <v/>
      </c>
      <c r="F294" s="7" t="n"/>
      <c r="G294" s="9">
        <f>IFERROR(IF($F294="","",INDEX(SETUP!$D$148:$D$267,MATCH($F294,SETUP!$C$148:$C$267,0))),"")</f>
        <v/>
      </c>
      <c r="H294" s="7" t="n"/>
      <c r="I294" s="7" t="n"/>
      <c r="J294" s="9">
        <f>IFERROR(IF($I294="","",INDEX(SETUP!$D$21:$D$116,MATCH($I294,SETUP!$C$21:$C$116,0))),"")</f>
        <v/>
      </c>
      <c r="K294" s="37">
        <f>IFERROR(IF($I294="","",INDEX(SETUP!$E$21:$E$116,MATCH($I294,SETUP!$C$21:$C$116,0))),"")</f>
        <v/>
      </c>
      <c r="L294" s="7" t="n"/>
      <c r="M294" s="7" t="n"/>
      <c r="N294" s="7" t="n"/>
      <c r="O294" s="38">
        <f>IF($C294="","",IF(AND($D294&lt;&gt;"",$F294&lt;&gt;"",IFERROR(INDEX(SETUP!$B$148:$B$267,MATCH($F294,SETUP!$C$148:$C$267,0)),"")&lt;&gt;$D294),"Sub-family not in family. ","")&amp;IF(AND($H294&lt;&gt;"",$I294&lt;&gt;"",IFERROR(INDEX(SETUP!$B$21:$B$116,MATCH($I294,SETUP!$C$21:$C$116,0)),"")&lt;&gt;$H294),"Level not in stream.",""))</f>
        <v/>
      </c>
    </row>
    <row r="295">
      <c r="B295" s="9">
        <f>IF($C295="","",$D295&amp;"-"&amp;$F295&amp;"-"&amp;$I295&amp;"-"&amp;TEXT(COUNTIFS($D$10:$D295,$D295,$F$10:$F295,$F295,$I$10:$I295,$I295),"00"))</f>
        <v/>
      </c>
      <c r="C295" s="7" t="n"/>
      <c r="D295" s="7" t="n"/>
      <c r="E295" s="9">
        <f>IFERROR(IF($D295="","",INDEX(SETUP!$C$120:$C$144,MATCH($D295,SETUP!$B$120:$B$144,0))),"")</f>
        <v/>
      </c>
      <c r="F295" s="7" t="n"/>
      <c r="G295" s="9">
        <f>IFERROR(IF($F295="","",INDEX(SETUP!$D$148:$D$267,MATCH($F295,SETUP!$C$148:$C$267,0))),"")</f>
        <v/>
      </c>
      <c r="H295" s="7" t="n"/>
      <c r="I295" s="7" t="n"/>
      <c r="J295" s="9">
        <f>IFERROR(IF($I295="","",INDEX(SETUP!$D$21:$D$116,MATCH($I295,SETUP!$C$21:$C$116,0))),"")</f>
        <v/>
      </c>
      <c r="K295" s="37">
        <f>IFERROR(IF($I295="","",INDEX(SETUP!$E$21:$E$116,MATCH($I295,SETUP!$C$21:$C$116,0))),"")</f>
        <v/>
      </c>
      <c r="L295" s="7" t="n"/>
      <c r="M295" s="7" t="n"/>
      <c r="N295" s="7" t="n"/>
      <c r="O295" s="38">
        <f>IF($C295="","",IF(AND($D295&lt;&gt;"",$F295&lt;&gt;"",IFERROR(INDEX(SETUP!$B$148:$B$267,MATCH($F295,SETUP!$C$148:$C$267,0)),"")&lt;&gt;$D295),"Sub-family not in family. ","")&amp;IF(AND($H295&lt;&gt;"",$I295&lt;&gt;"",IFERROR(INDEX(SETUP!$B$21:$B$116,MATCH($I295,SETUP!$C$21:$C$116,0)),"")&lt;&gt;$H295),"Level not in stream.",""))</f>
        <v/>
      </c>
    </row>
    <row r="296">
      <c r="B296" s="9">
        <f>IF($C296="","",$D296&amp;"-"&amp;$F296&amp;"-"&amp;$I296&amp;"-"&amp;TEXT(COUNTIFS($D$10:$D296,$D296,$F$10:$F296,$F296,$I$10:$I296,$I296),"00"))</f>
        <v/>
      </c>
      <c r="C296" s="7" t="n"/>
      <c r="D296" s="7" t="n"/>
      <c r="E296" s="9">
        <f>IFERROR(IF($D296="","",INDEX(SETUP!$C$120:$C$144,MATCH($D296,SETUP!$B$120:$B$144,0))),"")</f>
        <v/>
      </c>
      <c r="F296" s="7" t="n"/>
      <c r="G296" s="9">
        <f>IFERROR(IF($F296="","",INDEX(SETUP!$D$148:$D$267,MATCH($F296,SETUP!$C$148:$C$267,0))),"")</f>
        <v/>
      </c>
      <c r="H296" s="7" t="n"/>
      <c r="I296" s="7" t="n"/>
      <c r="J296" s="9">
        <f>IFERROR(IF($I296="","",INDEX(SETUP!$D$21:$D$116,MATCH($I296,SETUP!$C$21:$C$116,0))),"")</f>
        <v/>
      </c>
      <c r="K296" s="37">
        <f>IFERROR(IF($I296="","",INDEX(SETUP!$E$21:$E$116,MATCH($I296,SETUP!$C$21:$C$116,0))),"")</f>
        <v/>
      </c>
      <c r="L296" s="7" t="n"/>
      <c r="M296" s="7" t="n"/>
      <c r="N296" s="7" t="n"/>
      <c r="O296" s="38">
        <f>IF($C296="","",IF(AND($D296&lt;&gt;"",$F296&lt;&gt;"",IFERROR(INDEX(SETUP!$B$148:$B$267,MATCH($F296,SETUP!$C$148:$C$267,0)),"")&lt;&gt;$D296),"Sub-family not in family. ","")&amp;IF(AND($H296&lt;&gt;"",$I296&lt;&gt;"",IFERROR(INDEX(SETUP!$B$21:$B$116,MATCH($I296,SETUP!$C$21:$C$116,0)),"")&lt;&gt;$H296),"Level not in stream.",""))</f>
        <v/>
      </c>
    </row>
    <row r="297">
      <c r="B297" s="9">
        <f>IF($C297="","",$D297&amp;"-"&amp;$F297&amp;"-"&amp;$I297&amp;"-"&amp;TEXT(COUNTIFS($D$10:$D297,$D297,$F$10:$F297,$F297,$I$10:$I297,$I297),"00"))</f>
        <v/>
      </c>
      <c r="C297" s="7" t="n"/>
      <c r="D297" s="7" t="n"/>
      <c r="E297" s="9">
        <f>IFERROR(IF($D297="","",INDEX(SETUP!$C$120:$C$144,MATCH($D297,SETUP!$B$120:$B$144,0))),"")</f>
        <v/>
      </c>
      <c r="F297" s="7" t="n"/>
      <c r="G297" s="9">
        <f>IFERROR(IF($F297="","",INDEX(SETUP!$D$148:$D$267,MATCH($F297,SETUP!$C$148:$C$267,0))),"")</f>
        <v/>
      </c>
      <c r="H297" s="7" t="n"/>
      <c r="I297" s="7" t="n"/>
      <c r="J297" s="9">
        <f>IFERROR(IF($I297="","",INDEX(SETUP!$D$21:$D$116,MATCH($I297,SETUP!$C$21:$C$116,0))),"")</f>
        <v/>
      </c>
      <c r="K297" s="37">
        <f>IFERROR(IF($I297="","",INDEX(SETUP!$E$21:$E$116,MATCH($I297,SETUP!$C$21:$C$116,0))),"")</f>
        <v/>
      </c>
      <c r="L297" s="7" t="n"/>
      <c r="M297" s="7" t="n"/>
      <c r="N297" s="7" t="n"/>
      <c r="O297" s="38">
        <f>IF($C297="","",IF(AND($D297&lt;&gt;"",$F297&lt;&gt;"",IFERROR(INDEX(SETUP!$B$148:$B$267,MATCH($F297,SETUP!$C$148:$C$267,0)),"")&lt;&gt;$D297),"Sub-family not in family. ","")&amp;IF(AND($H297&lt;&gt;"",$I297&lt;&gt;"",IFERROR(INDEX(SETUP!$B$21:$B$116,MATCH($I297,SETUP!$C$21:$C$116,0)),"")&lt;&gt;$H297),"Level not in stream.",""))</f>
        <v/>
      </c>
    </row>
    <row r="298">
      <c r="B298" s="9">
        <f>IF($C298="","",$D298&amp;"-"&amp;$F298&amp;"-"&amp;$I298&amp;"-"&amp;TEXT(COUNTIFS($D$10:$D298,$D298,$F$10:$F298,$F298,$I$10:$I298,$I298),"00"))</f>
        <v/>
      </c>
      <c r="C298" s="7" t="n"/>
      <c r="D298" s="7" t="n"/>
      <c r="E298" s="9">
        <f>IFERROR(IF($D298="","",INDEX(SETUP!$C$120:$C$144,MATCH($D298,SETUP!$B$120:$B$144,0))),"")</f>
        <v/>
      </c>
      <c r="F298" s="7" t="n"/>
      <c r="G298" s="9">
        <f>IFERROR(IF($F298="","",INDEX(SETUP!$D$148:$D$267,MATCH($F298,SETUP!$C$148:$C$267,0))),"")</f>
        <v/>
      </c>
      <c r="H298" s="7" t="n"/>
      <c r="I298" s="7" t="n"/>
      <c r="J298" s="9">
        <f>IFERROR(IF($I298="","",INDEX(SETUP!$D$21:$D$116,MATCH($I298,SETUP!$C$21:$C$116,0))),"")</f>
        <v/>
      </c>
      <c r="K298" s="37">
        <f>IFERROR(IF($I298="","",INDEX(SETUP!$E$21:$E$116,MATCH($I298,SETUP!$C$21:$C$116,0))),"")</f>
        <v/>
      </c>
      <c r="L298" s="7" t="n"/>
      <c r="M298" s="7" t="n"/>
      <c r="N298" s="7" t="n"/>
      <c r="O298" s="38">
        <f>IF($C298="","",IF(AND($D298&lt;&gt;"",$F298&lt;&gt;"",IFERROR(INDEX(SETUP!$B$148:$B$267,MATCH($F298,SETUP!$C$148:$C$267,0)),"")&lt;&gt;$D298),"Sub-family not in family. ","")&amp;IF(AND($H298&lt;&gt;"",$I298&lt;&gt;"",IFERROR(INDEX(SETUP!$B$21:$B$116,MATCH($I298,SETUP!$C$21:$C$116,0)),"")&lt;&gt;$H298),"Level not in stream.",""))</f>
        <v/>
      </c>
    </row>
    <row r="299">
      <c r="B299" s="9">
        <f>IF($C299="","",$D299&amp;"-"&amp;$F299&amp;"-"&amp;$I299&amp;"-"&amp;TEXT(COUNTIFS($D$10:$D299,$D299,$F$10:$F299,$F299,$I$10:$I299,$I299),"00"))</f>
        <v/>
      </c>
      <c r="C299" s="7" t="n"/>
      <c r="D299" s="7" t="n"/>
      <c r="E299" s="9">
        <f>IFERROR(IF($D299="","",INDEX(SETUP!$C$120:$C$144,MATCH($D299,SETUP!$B$120:$B$144,0))),"")</f>
        <v/>
      </c>
      <c r="F299" s="7" t="n"/>
      <c r="G299" s="9">
        <f>IFERROR(IF($F299="","",INDEX(SETUP!$D$148:$D$267,MATCH($F299,SETUP!$C$148:$C$267,0))),"")</f>
        <v/>
      </c>
      <c r="H299" s="7" t="n"/>
      <c r="I299" s="7" t="n"/>
      <c r="J299" s="9">
        <f>IFERROR(IF($I299="","",INDEX(SETUP!$D$21:$D$116,MATCH($I299,SETUP!$C$21:$C$116,0))),"")</f>
        <v/>
      </c>
      <c r="K299" s="37">
        <f>IFERROR(IF($I299="","",INDEX(SETUP!$E$21:$E$116,MATCH($I299,SETUP!$C$21:$C$116,0))),"")</f>
        <v/>
      </c>
      <c r="L299" s="7" t="n"/>
      <c r="M299" s="7" t="n"/>
      <c r="N299" s="7" t="n"/>
      <c r="O299" s="38">
        <f>IF($C299="","",IF(AND($D299&lt;&gt;"",$F299&lt;&gt;"",IFERROR(INDEX(SETUP!$B$148:$B$267,MATCH($F299,SETUP!$C$148:$C$267,0)),"")&lt;&gt;$D299),"Sub-family not in family. ","")&amp;IF(AND($H299&lt;&gt;"",$I299&lt;&gt;"",IFERROR(INDEX(SETUP!$B$21:$B$116,MATCH($I299,SETUP!$C$21:$C$116,0)),"")&lt;&gt;$H299),"Level not in stream.",""))</f>
        <v/>
      </c>
    </row>
    <row r="300">
      <c r="B300" s="9">
        <f>IF($C300="","",$D300&amp;"-"&amp;$F300&amp;"-"&amp;$I300&amp;"-"&amp;TEXT(COUNTIFS($D$10:$D300,$D300,$F$10:$F300,$F300,$I$10:$I300,$I300),"00"))</f>
        <v/>
      </c>
      <c r="C300" s="7" t="n"/>
      <c r="D300" s="7" t="n"/>
      <c r="E300" s="9">
        <f>IFERROR(IF($D300="","",INDEX(SETUP!$C$120:$C$144,MATCH($D300,SETUP!$B$120:$B$144,0))),"")</f>
        <v/>
      </c>
      <c r="F300" s="7" t="n"/>
      <c r="G300" s="9">
        <f>IFERROR(IF($F300="","",INDEX(SETUP!$D$148:$D$267,MATCH($F300,SETUP!$C$148:$C$267,0))),"")</f>
        <v/>
      </c>
      <c r="H300" s="7" t="n"/>
      <c r="I300" s="7" t="n"/>
      <c r="J300" s="9">
        <f>IFERROR(IF($I300="","",INDEX(SETUP!$D$21:$D$116,MATCH($I300,SETUP!$C$21:$C$116,0))),"")</f>
        <v/>
      </c>
      <c r="K300" s="37">
        <f>IFERROR(IF($I300="","",INDEX(SETUP!$E$21:$E$116,MATCH($I300,SETUP!$C$21:$C$116,0))),"")</f>
        <v/>
      </c>
      <c r="L300" s="7" t="n"/>
      <c r="M300" s="7" t="n"/>
      <c r="N300" s="7" t="n"/>
      <c r="O300" s="38">
        <f>IF($C300="","",IF(AND($D300&lt;&gt;"",$F300&lt;&gt;"",IFERROR(INDEX(SETUP!$B$148:$B$267,MATCH($F300,SETUP!$C$148:$C$267,0)),"")&lt;&gt;$D300),"Sub-family not in family. ","")&amp;IF(AND($H300&lt;&gt;"",$I300&lt;&gt;"",IFERROR(INDEX(SETUP!$B$21:$B$116,MATCH($I300,SETUP!$C$21:$C$116,0)),"")&lt;&gt;$H300),"Level not in stream.",""))</f>
        <v/>
      </c>
    </row>
    <row r="301">
      <c r="B301" s="9">
        <f>IF($C301="","",$D301&amp;"-"&amp;$F301&amp;"-"&amp;$I301&amp;"-"&amp;TEXT(COUNTIFS($D$10:$D301,$D301,$F$10:$F301,$F301,$I$10:$I301,$I301),"00"))</f>
        <v/>
      </c>
      <c r="C301" s="7" t="n"/>
      <c r="D301" s="7" t="n"/>
      <c r="E301" s="9">
        <f>IFERROR(IF($D301="","",INDEX(SETUP!$C$120:$C$144,MATCH($D301,SETUP!$B$120:$B$144,0))),"")</f>
        <v/>
      </c>
      <c r="F301" s="7" t="n"/>
      <c r="G301" s="9">
        <f>IFERROR(IF($F301="","",INDEX(SETUP!$D$148:$D$267,MATCH($F301,SETUP!$C$148:$C$267,0))),"")</f>
        <v/>
      </c>
      <c r="H301" s="7" t="n"/>
      <c r="I301" s="7" t="n"/>
      <c r="J301" s="9">
        <f>IFERROR(IF($I301="","",INDEX(SETUP!$D$21:$D$116,MATCH($I301,SETUP!$C$21:$C$116,0))),"")</f>
        <v/>
      </c>
      <c r="K301" s="37">
        <f>IFERROR(IF($I301="","",INDEX(SETUP!$E$21:$E$116,MATCH($I301,SETUP!$C$21:$C$116,0))),"")</f>
        <v/>
      </c>
      <c r="L301" s="7" t="n"/>
      <c r="M301" s="7" t="n"/>
      <c r="N301" s="7" t="n"/>
      <c r="O301" s="38">
        <f>IF($C301="","",IF(AND($D301&lt;&gt;"",$F301&lt;&gt;"",IFERROR(INDEX(SETUP!$B$148:$B$267,MATCH($F301,SETUP!$C$148:$C$267,0)),"")&lt;&gt;$D301),"Sub-family not in family. ","")&amp;IF(AND($H301&lt;&gt;"",$I301&lt;&gt;"",IFERROR(INDEX(SETUP!$B$21:$B$116,MATCH($I301,SETUP!$C$21:$C$116,0)),"")&lt;&gt;$H301),"Level not in stream.",""))</f>
        <v/>
      </c>
    </row>
    <row r="302">
      <c r="B302" s="9">
        <f>IF($C302="","",$D302&amp;"-"&amp;$F302&amp;"-"&amp;$I302&amp;"-"&amp;TEXT(COUNTIFS($D$10:$D302,$D302,$F$10:$F302,$F302,$I$10:$I302,$I302),"00"))</f>
        <v/>
      </c>
      <c r="C302" s="7" t="n"/>
      <c r="D302" s="7" t="n"/>
      <c r="E302" s="9">
        <f>IFERROR(IF($D302="","",INDEX(SETUP!$C$120:$C$144,MATCH($D302,SETUP!$B$120:$B$144,0))),"")</f>
        <v/>
      </c>
      <c r="F302" s="7" t="n"/>
      <c r="G302" s="9">
        <f>IFERROR(IF($F302="","",INDEX(SETUP!$D$148:$D$267,MATCH($F302,SETUP!$C$148:$C$267,0))),"")</f>
        <v/>
      </c>
      <c r="H302" s="7" t="n"/>
      <c r="I302" s="7" t="n"/>
      <c r="J302" s="9">
        <f>IFERROR(IF($I302="","",INDEX(SETUP!$D$21:$D$116,MATCH($I302,SETUP!$C$21:$C$116,0))),"")</f>
        <v/>
      </c>
      <c r="K302" s="37">
        <f>IFERROR(IF($I302="","",INDEX(SETUP!$E$21:$E$116,MATCH($I302,SETUP!$C$21:$C$116,0))),"")</f>
        <v/>
      </c>
      <c r="L302" s="7" t="n"/>
      <c r="M302" s="7" t="n"/>
      <c r="N302" s="7" t="n"/>
      <c r="O302" s="38">
        <f>IF($C302="","",IF(AND($D302&lt;&gt;"",$F302&lt;&gt;"",IFERROR(INDEX(SETUP!$B$148:$B$267,MATCH($F302,SETUP!$C$148:$C$267,0)),"")&lt;&gt;$D302),"Sub-family not in family. ","")&amp;IF(AND($H302&lt;&gt;"",$I302&lt;&gt;"",IFERROR(INDEX(SETUP!$B$21:$B$116,MATCH($I302,SETUP!$C$21:$C$116,0)),"")&lt;&gt;$H302),"Level not in stream.",""))</f>
        <v/>
      </c>
    </row>
    <row r="303">
      <c r="B303" s="9">
        <f>IF($C303="","",$D303&amp;"-"&amp;$F303&amp;"-"&amp;$I303&amp;"-"&amp;TEXT(COUNTIFS($D$10:$D303,$D303,$F$10:$F303,$F303,$I$10:$I303,$I303),"00"))</f>
        <v/>
      </c>
      <c r="C303" s="7" t="n"/>
      <c r="D303" s="7" t="n"/>
      <c r="E303" s="9">
        <f>IFERROR(IF($D303="","",INDEX(SETUP!$C$120:$C$144,MATCH($D303,SETUP!$B$120:$B$144,0))),"")</f>
        <v/>
      </c>
      <c r="F303" s="7" t="n"/>
      <c r="G303" s="9">
        <f>IFERROR(IF($F303="","",INDEX(SETUP!$D$148:$D$267,MATCH($F303,SETUP!$C$148:$C$267,0))),"")</f>
        <v/>
      </c>
      <c r="H303" s="7" t="n"/>
      <c r="I303" s="7" t="n"/>
      <c r="J303" s="9">
        <f>IFERROR(IF($I303="","",INDEX(SETUP!$D$21:$D$116,MATCH($I303,SETUP!$C$21:$C$116,0))),"")</f>
        <v/>
      </c>
      <c r="K303" s="37">
        <f>IFERROR(IF($I303="","",INDEX(SETUP!$E$21:$E$116,MATCH($I303,SETUP!$C$21:$C$116,0))),"")</f>
        <v/>
      </c>
      <c r="L303" s="7" t="n"/>
      <c r="M303" s="7" t="n"/>
      <c r="N303" s="7" t="n"/>
      <c r="O303" s="38">
        <f>IF($C303="","",IF(AND($D303&lt;&gt;"",$F303&lt;&gt;"",IFERROR(INDEX(SETUP!$B$148:$B$267,MATCH($F303,SETUP!$C$148:$C$267,0)),"")&lt;&gt;$D303),"Sub-family not in family. ","")&amp;IF(AND($H303&lt;&gt;"",$I303&lt;&gt;"",IFERROR(INDEX(SETUP!$B$21:$B$116,MATCH($I303,SETUP!$C$21:$C$116,0)),"")&lt;&gt;$H303),"Level not in stream.",""))</f>
        <v/>
      </c>
    </row>
    <row r="304">
      <c r="B304" s="9">
        <f>IF($C304="","",$D304&amp;"-"&amp;$F304&amp;"-"&amp;$I304&amp;"-"&amp;TEXT(COUNTIFS($D$10:$D304,$D304,$F$10:$F304,$F304,$I$10:$I304,$I304),"00"))</f>
        <v/>
      </c>
      <c r="C304" s="7" t="n"/>
      <c r="D304" s="7" t="n"/>
      <c r="E304" s="9">
        <f>IFERROR(IF($D304="","",INDEX(SETUP!$C$120:$C$144,MATCH($D304,SETUP!$B$120:$B$144,0))),"")</f>
        <v/>
      </c>
      <c r="F304" s="7" t="n"/>
      <c r="G304" s="9">
        <f>IFERROR(IF($F304="","",INDEX(SETUP!$D$148:$D$267,MATCH($F304,SETUP!$C$148:$C$267,0))),"")</f>
        <v/>
      </c>
      <c r="H304" s="7" t="n"/>
      <c r="I304" s="7" t="n"/>
      <c r="J304" s="9">
        <f>IFERROR(IF($I304="","",INDEX(SETUP!$D$21:$D$116,MATCH($I304,SETUP!$C$21:$C$116,0))),"")</f>
        <v/>
      </c>
      <c r="K304" s="37">
        <f>IFERROR(IF($I304="","",INDEX(SETUP!$E$21:$E$116,MATCH($I304,SETUP!$C$21:$C$116,0))),"")</f>
        <v/>
      </c>
      <c r="L304" s="7" t="n"/>
      <c r="M304" s="7" t="n"/>
      <c r="N304" s="7" t="n"/>
      <c r="O304" s="38">
        <f>IF($C304="","",IF(AND($D304&lt;&gt;"",$F304&lt;&gt;"",IFERROR(INDEX(SETUP!$B$148:$B$267,MATCH($F304,SETUP!$C$148:$C$267,0)),"")&lt;&gt;$D304),"Sub-family not in family. ","")&amp;IF(AND($H304&lt;&gt;"",$I304&lt;&gt;"",IFERROR(INDEX(SETUP!$B$21:$B$116,MATCH($I304,SETUP!$C$21:$C$116,0)),"")&lt;&gt;$H304),"Level not in stream.",""))</f>
        <v/>
      </c>
    </row>
    <row r="305">
      <c r="B305" s="9">
        <f>IF($C305="","",$D305&amp;"-"&amp;$F305&amp;"-"&amp;$I305&amp;"-"&amp;TEXT(COUNTIFS($D$10:$D305,$D305,$F$10:$F305,$F305,$I$10:$I305,$I305),"00"))</f>
        <v/>
      </c>
      <c r="C305" s="7" t="n"/>
      <c r="D305" s="7" t="n"/>
      <c r="E305" s="9">
        <f>IFERROR(IF($D305="","",INDEX(SETUP!$C$120:$C$144,MATCH($D305,SETUP!$B$120:$B$144,0))),"")</f>
        <v/>
      </c>
      <c r="F305" s="7" t="n"/>
      <c r="G305" s="9">
        <f>IFERROR(IF($F305="","",INDEX(SETUP!$D$148:$D$267,MATCH($F305,SETUP!$C$148:$C$267,0))),"")</f>
        <v/>
      </c>
      <c r="H305" s="7" t="n"/>
      <c r="I305" s="7" t="n"/>
      <c r="J305" s="9">
        <f>IFERROR(IF($I305="","",INDEX(SETUP!$D$21:$D$116,MATCH($I305,SETUP!$C$21:$C$116,0))),"")</f>
        <v/>
      </c>
      <c r="K305" s="37">
        <f>IFERROR(IF($I305="","",INDEX(SETUP!$E$21:$E$116,MATCH($I305,SETUP!$C$21:$C$116,0))),"")</f>
        <v/>
      </c>
      <c r="L305" s="7" t="n"/>
      <c r="M305" s="7" t="n"/>
      <c r="N305" s="7" t="n"/>
      <c r="O305" s="38">
        <f>IF($C305="","",IF(AND($D305&lt;&gt;"",$F305&lt;&gt;"",IFERROR(INDEX(SETUP!$B$148:$B$267,MATCH($F305,SETUP!$C$148:$C$267,0)),"")&lt;&gt;$D305),"Sub-family not in family. ","")&amp;IF(AND($H305&lt;&gt;"",$I305&lt;&gt;"",IFERROR(INDEX(SETUP!$B$21:$B$116,MATCH($I305,SETUP!$C$21:$C$116,0)),"")&lt;&gt;$H305),"Level not in stream.",""))</f>
        <v/>
      </c>
    </row>
    <row r="306">
      <c r="B306" s="9">
        <f>IF($C306="","",$D306&amp;"-"&amp;$F306&amp;"-"&amp;$I306&amp;"-"&amp;TEXT(COUNTIFS($D$10:$D306,$D306,$F$10:$F306,$F306,$I$10:$I306,$I306),"00"))</f>
        <v/>
      </c>
      <c r="C306" s="7" t="n"/>
      <c r="D306" s="7" t="n"/>
      <c r="E306" s="9">
        <f>IFERROR(IF($D306="","",INDEX(SETUP!$C$120:$C$144,MATCH($D306,SETUP!$B$120:$B$144,0))),"")</f>
        <v/>
      </c>
      <c r="F306" s="7" t="n"/>
      <c r="G306" s="9">
        <f>IFERROR(IF($F306="","",INDEX(SETUP!$D$148:$D$267,MATCH($F306,SETUP!$C$148:$C$267,0))),"")</f>
        <v/>
      </c>
      <c r="H306" s="7" t="n"/>
      <c r="I306" s="7" t="n"/>
      <c r="J306" s="9">
        <f>IFERROR(IF($I306="","",INDEX(SETUP!$D$21:$D$116,MATCH($I306,SETUP!$C$21:$C$116,0))),"")</f>
        <v/>
      </c>
      <c r="K306" s="37">
        <f>IFERROR(IF($I306="","",INDEX(SETUP!$E$21:$E$116,MATCH($I306,SETUP!$C$21:$C$116,0))),"")</f>
        <v/>
      </c>
      <c r="L306" s="7" t="n"/>
      <c r="M306" s="7" t="n"/>
      <c r="N306" s="7" t="n"/>
      <c r="O306" s="38">
        <f>IF($C306="","",IF(AND($D306&lt;&gt;"",$F306&lt;&gt;"",IFERROR(INDEX(SETUP!$B$148:$B$267,MATCH($F306,SETUP!$C$148:$C$267,0)),"")&lt;&gt;$D306),"Sub-family not in family. ","")&amp;IF(AND($H306&lt;&gt;"",$I306&lt;&gt;"",IFERROR(INDEX(SETUP!$B$21:$B$116,MATCH($I306,SETUP!$C$21:$C$116,0)),"")&lt;&gt;$H306),"Level not in stream.",""))</f>
        <v/>
      </c>
    </row>
    <row r="307">
      <c r="B307" s="9">
        <f>IF($C307="","",$D307&amp;"-"&amp;$F307&amp;"-"&amp;$I307&amp;"-"&amp;TEXT(COUNTIFS($D$10:$D307,$D307,$F$10:$F307,$F307,$I$10:$I307,$I307),"00"))</f>
        <v/>
      </c>
      <c r="C307" s="7" t="n"/>
      <c r="D307" s="7" t="n"/>
      <c r="E307" s="9">
        <f>IFERROR(IF($D307="","",INDEX(SETUP!$C$120:$C$144,MATCH($D307,SETUP!$B$120:$B$144,0))),"")</f>
        <v/>
      </c>
      <c r="F307" s="7" t="n"/>
      <c r="G307" s="9">
        <f>IFERROR(IF($F307="","",INDEX(SETUP!$D$148:$D$267,MATCH($F307,SETUP!$C$148:$C$267,0))),"")</f>
        <v/>
      </c>
      <c r="H307" s="7" t="n"/>
      <c r="I307" s="7" t="n"/>
      <c r="J307" s="9">
        <f>IFERROR(IF($I307="","",INDEX(SETUP!$D$21:$D$116,MATCH($I307,SETUP!$C$21:$C$116,0))),"")</f>
        <v/>
      </c>
      <c r="K307" s="37">
        <f>IFERROR(IF($I307="","",INDEX(SETUP!$E$21:$E$116,MATCH($I307,SETUP!$C$21:$C$116,0))),"")</f>
        <v/>
      </c>
      <c r="L307" s="7" t="n"/>
      <c r="M307" s="7" t="n"/>
      <c r="N307" s="7" t="n"/>
      <c r="O307" s="38">
        <f>IF($C307="","",IF(AND($D307&lt;&gt;"",$F307&lt;&gt;"",IFERROR(INDEX(SETUP!$B$148:$B$267,MATCH($F307,SETUP!$C$148:$C$267,0)),"")&lt;&gt;$D307),"Sub-family not in family. ","")&amp;IF(AND($H307&lt;&gt;"",$I307&lt;&gt;"",IFERROR(INDEX(SETUP!$B$21:$B$116,MATCH($I307,SETUP!$C$21:$C$116,0)),"")&lt;&gt;$H307),"Level not in stream.",""))</f>
        <v/>
      </c>
    </row>
    <row r="308">
      <c r="B308" s="9">
        <f>IF($C308="","",$D308&amp;"-"&amp;$F308&amp;"-"&amp;$I308&amp;"-"&amp;TEXT(COUNTIFS($D$10:$D308,$D308,$F$10:$F308,$F308,$I$10:$I308,$I308),"00"))</f>
        <v/>
      </c>
      <c r="C308" s="7" t="n"/>
      <c r="D308" s="7" t="n"/>
      <c r="E308" s="9">
        <f>IFERROR(IF($D308="","",INDEX(SETUP!$C$120:$C$144,MATCH($D308,SETUP!$B$120:$B$144,0))),"")</f>
        <v/>
      </c>
      <c r="F308" s="7" t="n"/>
      <c r="G308" s="9">
        <f>IFERROR(IF($F308="","",INDEX(SETUP!$D$148:$D$267,MATCH($F308,SETUP!$C$148:$C$267,0))),"")</f>
        <v/>
      </c>
      <c r="H308" s="7" t="n"/>
      <c r="I308" s="7" t="n"/>
      <c r="J308" s="9">
        <f>IFERROR(IF($I308="","",INDEX(SETUP!$D$21:$D$116,MATCH($I308,SETUP!$C$21:$C$116,0))),"")</f>
        <v/>
      </c>
      <c r="K308" s="37">
        <f>IFERROR(IF($I308="","",INDEX(SETUP!$E$21:$E$116,MATCH($I308,SETUP!$C$21:$C$116,0))),"")</f>
        <v/>
      </c>
      <c r="L308" s="7" t="n"/>
      <c r="M308" s="7" t="n"/>
      <c r="N308" s="7" t="n"/>
      <c r="O308" s="38">
        <f>IF($C308="","",IF(AND($D308&lt;&gt;"",$F308&lt;&gt;"",IFERROR(INDEX(SETUP!$B$148:$B$267,MATCH($F308,SETUP!$C$148:$C$267,0)),"")&lt;&gt;$D308),"Sub-family not in family. ","")&amp;IF(AND($H308&lt;&gt;"",$I308&lt;&gt;"",IFERROR(INDEX(SETUP!$B$21:$B$116,MATCH($I308,SETUP!$C$21:$C$116,0)),"")&lt;&gt;$H308),"Level not in stream.",""))</f>
        <v/>
      </c>
    </row>
    <row r="309">
      <c r="B309" s="9">
        <f>IF($C309="","",$D309&amp;"-"&amp;$F309&amp;"-"&amp;$I309&amp;"-"&amp;TEXT(COUNTIFS($D$10:$D309,$D309,$F$10:$F309,$F309,$I$10:$I309,$I309),"00"))</f>
        <v/>
      </c>
      <c r="C309" s="7" t="n"/>
      <c r="D309" s="7" t="n"/>
      <c r="E309" s="9">
        <f>IFERROR(IF($D309="","",INDEX(SETUP!$C$120:$C$144,MATCH($D309,SETUP!$B$120:$B$144,0))),"")</f>
        <v/>
      </c>
      <c r="F309" s="7" t="n"/>
      <c r="G309" s="9">
        <f>IFERROR(IF($F309="","",INDEX(SETUP!$D$148:$D$267,MATCH($F309,SETUP!$C$148:$C$267,0))),"")</f>
        <v/>
      </c>
      <c r="H309" s="7" t="n"/>
      <c r="I309" s="7" t="n"/>
      <c r="J309" s="9">
        <f>IFERROR(IF($I309="","",INDEX(SETUP!$D$21:$D$116,MATCH($I309,SETUP!$C$21:$C$116,0))),"")</f>
        <v/>
      </c>
      <c r="K309" s="37">
        <f>IFERROR(IF($I309="","",INDEX(SETUP!$E$21:$E$116,MATCH($I309,SETUP!$C$21:$C$116,0))),"")</f>
        <v/>
      </c>
      <c r="L309" s="7" t="n"/>
      <c r="M309" s="7" t="n"/>
      <c r="N309" s="7" t="n"/>
      <c r="O309" s="38">
        <f>IF($C309="","",IF(AND($D309&lt;&gt;"",$F309&lt;&gt;"",IFERROR(INDEX(SETUP!$B$148:$B$267,MATCH($F309,SETUP!$C$148:$C$267,0)),"")&lt;&gt;$D309),"Sub-family not in family. ","")&amp;IF(AND($H309&lt;&gt;"",$I309&lt;&gt;"",IFERROR(INDEX(SETUP!$B$21:$B$116,MATCH($I309,SETUP!$C$21:$C$116,0)),"")&lt;&gt;$H309),"Level not in stream.",""))</f>
        <v/>
      </c>
    </row>
    <row r="310">
      <c r="B310" s="9">
        <f>IF($C310="","",$D310&amp;"-"&amp;$F310&amp;"-"&amp;$I310&amp;"-"&amp;TEXT(COUNTIFS($D$10:$D310,$D310,$F$10:$F310,$F310,$I$10:$I310,$I310),"00"))</f>
        <v/>
      </c>
      <c r="C310" s="7" t="n"/>
      <c r="D310" s="7" t="n"/>
      <c r="E310" s="9">
        <f>IFERROR(IF($D310="","",INDEX(SETUP!$C$120:$C$144,MATCH($D310,SETUP!$B$120:$B$144,0))),"")</f>
        <v/>
      </c>
      <c r="F310" s="7" t="n"/>
      <c r="G310" s="9">
        <f>IFERROR(IF($F310="","",INDEX(SETUP!$D$148:$D$267,MATCH($F310,SETUP!$C$148:$C$267,0))),"")</f>
        <v/>
      </c>
      <c r="H310" s="7" t="n"/>
      <c r="I310" s="7" t="n"/>
      <c r="J310" s="9">
        <f>IFERROR(IF($I310="","",INDEX(SETUP!$D$21:$D$116,MATCH($I310,SETUP!$C$21:$C$116,0))),"")</f>
        <v/>
      </c>
      <c r="K310" s="37">
        <f>IFERROR(IF($I310="","",INDEX(SETUP!$E$21:$E$116,MATCH($I310,SETUP!$C$21:$C$116,0))),"")</f>
        <v/>
      </c>
      <c r="L310" s="7" t="n"/>
      <c r="M310" s="7" t="n"/>
      <c r="N310" s="7" t="n"/>
      <c r="O310" s="38">
        <f>IF($C310="","",IF(AND($D310&lt;&gt;"",$F310&lt;&gt;"",IFERROR(INDEX(SETUP!$B$148:$B$267,MATCH($F310,SETUP!$C$148:$C$267,0)),"")&lt;&gt;$D310),"Sub-family not in family. ","")&amp;IF(AND($H310&lt;&gt;"",$I310&lt;&gt;"",IFERROR(INDEX(SETUP!$B$21:$B$116,MATCH($I310,SETUP!$C$21:$C$116,0)),"")&lt;&gt;$H310),"Level not in stream.",""))</f>
        <v/>
      </c>
    </row>
    <row r="311">
      <c r="B311" s="9">
        <f>IF($C311="","",$D311&amp;"-"&amp;$F311&amp;"-"&amp;$I311&amp;"-"&amp;TEXT(COUNTIFS($D$10:$D311,$D311,$F$10:$F311,$F311,$I$10:$I311,$I311),"00"))</f>
        <v/>
      </c>
      <c r="C311" s="7" t="n"/>
      <c r="D311" s="7" t="n"/>
      <c r="E311" s="9">
        <f>IFERROR(IF($D311="","",INDEX(SETUP!$C$120:$C$144,MATCH($D311,SETUP!$B$120:$B$144,0))),"")</f>
        <v/>
      </c>
      <c r="F311" s="7" t="n"/>
      <c r="G311" s="9">
        <f>IFERROR(IF($F311="","",INDEX(SETUP!$D$148:$D$267,MATCH($F311,SETUP!$C$148:$C$267,0))),"")</f>
        <v/>
      </c>
      <c r="H311" s="7" t="n"/>
      <c r="I311" s="7" t="n"/>
      <c r="J311" s="9">
        <f>IFERROR(IF($I311="","",INDEX(SETUP!$D$21:$D$116,MATCH($I311,SETUP!$C$21:$C$116,0))),"")</f>
        <v/>
      </c>
      <c r="K311" s="37">
        <f>IFERROR(IF($I311="","",INDEX(SETUP!$E$21:$E$116,MATCH($I311,SETUP!$C$21:$C$116,0))),"")</f>
        <v/>
      </c>
      <c r="L311" s="7" t="n"/>
      <c r="M311" s="7" t="n"/>
      <c r="N311" s="7" t="n"/>
      <c r="O311" s="38">
        <f>IF($C311="","",IF(AND($D311&lt;&gt;"",$F311&lt;&gt;"",IFERROR(INDEX(SETUP!$B$148:$B$267,MATCH($F311,SETUP!$C$148:$C$267,0)),"")&lt;&gt;$D311),"Sub-family not in family. ","")&amp;IF(AND($H311&lt;&gt;"",$I311&lt;&gt;"",IFERROR(INDEX(SETUP!$B$21:$B$116,MATCH($I311,SETUP!$C$21:$C$116,0)),"")&lt;&gt;$H311),"Level not in stream.",""))</f>
        <v/>
      </c>
    </row>
    <row r="312">
      <c r="B312" s="9">
        <f>IF($C312="","",$D312&amp;"-"&amp;$F312&amp;"-"&amp;$I312&amp;"-"&amp;TEXT(COUNTIFS($D$10:$D312,$D312,$F$10:$F312,$F312,$I$10:$I312,$I312),"00"))</f>
        <v/>
      </c>
      <c r="C312" s="7" t="n"/>
      <c r="D312" s="7" t="n"/>
      <c r="E312" s="9">
        <f>IFERROR(IF($D312="","",INDEX(SETUP!$C$120:$C$144,MATCH($D312,SETUP!$B$120:$B$144,0))),"")</f>
        <v/>
      </c>
      <c r="F312" s="7" t="n"/>
      <c r="G312" s="9">
        <f>IFERROR(IF($F312="","",INDEX(SETUP!$D$148:$D$267,MATCH($F312,SETUP!$C$148:$C$267,0))),"")</f>
        <v/>
      </c>
      <c r="H312" s="7" t="n"/>
      <c r="I312" s="7" t="n"/>
      <c r="J312" s="9">
        <f>IFERROR(IF($I312="","",INDEX(SETUP!$D$21:$D$116,MATCH($I312,SETUP!$C$21:$C$116,0))),"")</f>
        <v/>
      </c>
      <c r="K312" s="37">
        <f>IFERROR(IF($I312="","",INDEX(SETUP!$E$21:$E$116,MATCH($I312,SETUP!$C$21:$C$116,0))),"")</f>
        <v/>
      </c>
      <c r="L312" s="7" t="n"/>
      <c r="M312" s="7" t="n"/>
      <c r="N312" s="7" t="n"/>
      <c r="O312" s="38">
        <f>IF($C312="","",IF(AND($D312&lt;&gt;"",$F312&lt;&gt;"",IFERROR(INDEX(SETUP!$B$148:$B$267,MATCH($F312,SETUP!$C$148:$C$267,0)),"")&lt;&gt;$D312),"Sub-family not in family. ","")&amp;IF(AND($H312&lt;&gt;"",$I312&lt;&gt;"",IFERROR(INDEX(SETUP!$B$21:$B$116,MATCH($I312,SETUP!$C$21:$C$116,0)),"")&lt;&gt;$H312),"Level not in stream.",""))</f>
        <v/>
      </c>
    </row>
    <row r="313">
      <c r="B313" s="9">
        <f>IF($C313="","",$D313&amp;"-"&amp;$F313&amp;"-"&amp;$I313&amp;"-"&amp;TEXT(COUNTIFS($D$10:$D313,$D313,$F$10:$F313,$F313,$I$10:$I313,$I313),"00"))</f>
        <v/>
      </c>
      <c r="C313" s="7" t="n"/>
      <c r="D313" s="7" t="n"/>
      <c r="E313" s="9">
        <f>IFERROR(IF($D313="","",INDEX(SETUP!$C$120:$C$144,MATCH($D313,SETUP!$B$120:$B$144,0))),"")</f>
        <v/>
      </c>
      <c r="F313" s="7" t="n"/>
      <c r="G313" s="9">
        <f>IFERROR(IF($F313="","",INDEX(SETUP!$D$148:$D$267,MATCH($F313,SETUP!$C$148:$C$267,0))),"")</f>
        <v/>
      </c>
      <c r="H313" s="7" t="n"/>
      <c r="I313" s="7" t="n"/>
      <c r="J313" s="9">
        <f>IFERROR(IF($I313="","",INDEX(SETUP!$D$21:$D$116,MATCH($I313,SETUP!$C$21:$C$116,0))),"")</f>
        <v/>
      </c>
      <c r="K313" s="37">
        <f>IFERROR(IF($I313="","",INDEX(SETUP!$E$21:$E$116,MATCH($I313,SETUP!$C$21:$C$116,0))),"")</f>
        <v/>
      </c>
      <c r="L313" s="7" t="n"/>
      <c r="M313" s="7" t="n"/>
      <c r="N313" s="7" t="n"/>
      <c r="O313" s="38">
        <f>IF($C313="","",IF(AND($D313&lt;&gt;"",$F313&lt;&gt;"",IFERROR(INDEX(SETUP!$B$148:$B$267,MATCH($F313,SETUP!$C$148:$C$267,0)),"")&lt;&gt;$D313),"Sub-family not in family. ","")&amp;IF(AND($H313&lt;&gt;"",$I313&lt;&gt;"",IFERROR(INDEX(SETUP!$B$21:$B$116,MATCH($I313,SETUP!$C$21:$C$116,0)),"")&lt;&gt;$H313),"Level not in stream.",""))</f>
        <v/>
      </c>
    </row>
    <row r="314">
      <c r="B314" s="9">
        <f>IF($C314="","",$D314&amp;"-"&amp;$F314&amp;"-"&amp;$I314&amp;"-"&amp;TEXT(COUNTIFS($D$10:$D314,$D314,$F$10:$F314,$F314,$I$10:$I314,$I314),"00"))</f>
        <v/>
      </c>
      <c r="C314" s="7" t="n"/>
      <c r="D314" s="7" t="n"/>
      <c r="E314" s="9">
        <f>IFERROR(IF($D314="","",INDEX(SETUP!$C$120:$C$144,MATCH($D314,SETUP!$B$120:$B$144,0))),"")</f>
        <v/>
      </c>
      <c r="F314" s="7" t="n"/>
      <c r="G314" s="9">
        <f>IFERROR(IF($F314="","",INDEX(SETUP!$D$148:$D$267,MATCH($F314,SETUP!$C$148:$C$267,0))),"")</f>
        <v/>
      </c>
      <c r="H314" s="7" t="n"/>
      <c r="I314" s="7" t="n"/>
      <c r="J314" s="9">
        <f>IFERROR(IF($I314="","",INDEX(SETUP!$D$21:$D$116,MATCH($I314,SETUP!$C$21:$C$116,0))),"")</f>
        <v/>
      </c>
      <c r="K314" s="37">
        <f>IFERROR(IF($I314="","",INDEX(SETUP!$E$21:$E$116,MATCH($I314,SETUP!$C$21:$C$116,0))),"")</f>
        <v/>
      </c>
      <c r="L314" s="7" t="n"/>
      <c r="M314" s="7" t="n"/>
      <c r="N314" s="7" t="n"/>
      <c r="O314" s="38">
        <f>IF($C314="","",IF(AND($D314&lt;&gt;"",$F314&lt;&gt;"",IFERROR(INDEX(SETUP!$B$148:$B$267,MATCH($F314,SETUP!$C$148:$C$267,0)),"")&lt;&gt;$D314),"Sub-family not in family. ","")&amp;IF(AND($H314&lt;&gt;"",$I314&lt;&gt;"",IFERROR(INDEX(SETUP!$B$21:$B$116,MATCH($I314,SETUP!$C$21:$C$116,0)),"")&lt;&gt;$H314),"Level not in stream.",""))</f>
        <v/>
      </c>
    </row>
    <row r="315">
      <c r="B315" s="9">
        <f>IF($C315="","",$D315&amp;"-"&amp;$F315&amp;"-"&amp;$I315&amp;"-"&amp;TEXT(COUNTIFS($D$10:$D315,$D315,$F$10:$F315,$F315,$I$10:$I315,$I315),"00"))</f>
        <v/>
      </c>
      <c r="C315" s="7" t="n"/>
      <c r="D315" s="7" t="n"/>
      <c r="E315" s="9">
        <f>IFERROR(IF($D315="","",INDEX(SETUP!$C$120:$C$144,MATCH($D315,SETUP!$B$120:$B$144,0))),"")</f>
        <v/>
      </c>
      <c r="F315" s="7" t="n"/>
      <c r="G315" s="9">
        <f>IFERROR(IF($F315="","",INDEX(SETUP!$D$148:$D$267,MATCH($F315,SETUP!$C$148:$C$267,0))),"")</f>
        <v/>
      </c>
      <c r="H315" s="7" t="n"/>
      <c r="I315" s="7" t="n"/>
      <c r="J315" s="9">
        <f>IFERROR(IF($I315="","",INDEX(SETUP!$D$21:$D$116,MATCH($I315,SETUP!$C$21:$C$116,0))),"")</f>
        <v/>
      </c>
      <c r="K315" s="37">
        <f>IFERROR(IF($I315="","",INDEX(SETUP!$E$21:$E$116,MATCH($I315,SETUP!$C$21:$C$116,0))),"")</f>
        <v/>
      </c>
      <c r="L315" s="7" t="n"/>
      <c r="M315" s="7" t="n"/>
      <c r="N315" s="7" t="n"/>
      <c r="O315" s="38">
        <f>IF($C315="","",IF(AND($D315&lt;&gt;"",$F315&lt;&gt;"",IFERROR(INDEX(SETUP!$B$148:$B$267,MATCH($F315,SETUP!$C$148:$C$267,0)),"")&lt;&gt;$D315),"Sub-family not in family. ","")&amp;IF(AND($H315&lt;&gt;"",$I315&lt;&gt;"",IFERROR(INDEX(SETUP!$B$21:$B$116,MATCH($I315,SETUP!$C$21:$C$116,0)),"")&lt;&gt;$H315),"Level not in stream.",""))</f>
        <v/>
      </c>
    </row>
    <row r="316">
      <c r="B316" s="9">
        <f>IF($C316="","",$D316&amp;"-"&amp;$F316&amp;"-"&amp;$I316&amp;"-"&amp;TEXT(COUNTIFS($D$10:$D316,$D316,$F$10:$F316,$F316,$I$10:$I316,$I316),"00"))</f>
        <v/>
      </c>
      <c r="C316" s="7" t="n"/>
      <c r="D316" s="7" t="n"/>
      <c r="E316" s="9">
        <f>IFERROR(IF($D316="","",INDEX(SETUP!$C$120:$C$144,MATCH($D316,SETUP!$B$120:$B$144,0))),"")</f>
        <v/>
      </c>
      <c r="F316" s="7" t="n"/>
      <c r="G316" s="9">
        <f>IFERROR(IF($F316="","",INDEX(SETUP!$D$148:$D$267,MATCH($F316,SETUP!$C$148:$C$267,0))),"")</f>
        <v/>
      </c>
      <c r="H316" s="7" t="n"/>
      <c r="I316" s="7" t="n"/>
      <c r="J316" s="9">
        <f>IFERROR(IF($I316="","",INDEX(SETUP!$D$21:$D$116,MATCH($I316,SETUP!$C$21:$C$116,0))),"")</f>
        <v/>
      </c>
      <c r="K316" s="37">
        <f>IFERROR(IF($I316="","",INDEX(SETUP!$E$21:$E$116,MATCH($I316,SETUP!$C$21:$C$116,0))),"")</f>
        <v/>
      </c>
      <c r="L316" s="7" t="n"/>
      <c r="M316" s="7" t="n"/>
      <c r="N316" s="7" t="n"/>
      <c r="O316" s="38">
        <f>IF($C316="","",IF(AND($D316&lt;&gt;"",$F316&lt;&gt;"",IFERROR(INDEX(SETUP!$B$148:$B$267,MATCH($F316,SETUP!$C$148:$C$267,0)),"")&lt;&gt;$D316),"Sub-family not in family. ","")&amp;IF(AND($H316&lt;&gt;"",$I316&lt;&gt;"",IFERROR(INDEX(SETUP!$B$21:$B$116,MATCH($I316,SETUP!$C$21:$C$116,0)),"")&lt;&gt;$H316),"Level not in stream.",""))</f>
        <v/>
      </c>
    </row>
    <row r="317">
      <c r="B317" s="9">
        <f>IF($C317="","",$D317&amp;"-"&amp;$F317&amp;"-"&amp;$I317&amp;"-"&amp;TEXT(COUNTIFS($D$10:$D317,$D317,$F$10:$F317,$F317,$I$10:$I317,$I317),"00"))</f>
        <v/>
      </c>
      <c r="C317" s="7" t="n"/>
      <c r="D317" s="7" t="n"/>
      <c r="E317" s="9">
        <f>IFERROR(IF($D317="","",INDEX(SETUP!$C$120:$C$144,MATCH($D317,SETUP!$B$120:$B$144,0))),"")</f>
        <v/>
      </c>
      <c r="F317" s="7" t="n"/>
      <c r="G317" s="9">
        <f>IFERROR(IF($F317="","",INDEX(SETUP!$D$148:$D$267,MATCH($F317,SETUP!$C$148:$C$267,0))),"")</f>
        <v/>
      </c>
      <c r="H317" s="7" t="n"/>
      <c r="I317" s="7" t="n"/>
      <c r="J317" s="9">
        <f>IFERROR(IF($I317="","",INDEX(SETUP!$D$21:$D$116,MATCH($I317,SETUP!$C$21:$C$116,0))),"")</f>
        <v/>
      </c>
      <c r="K317" s="37">
        <f>IFERROR(IF($I317="","",INDEX(SETUP!$E$21:$E$116,MATCH($I317,SETUP!$C$21:$C$116,0))),"")</f>
        <v/>
      </c>
      <c r="L317" s="7" t="n"/>
      <c r="M317" s="7" t="n"/>
      <c r="N317" s="7" t="n"/>
      <c r="O317" s="38">
        <f>IF($C317="","",IF(AND($D317&lt;&gt;"",$F317&lt;&gt;"",IFERROR(INDEX(SETUP!$B$148:$B$267,MATCH($F317,SETUP!$C$148:$C$267,0)),"")&lt;&gt;$D317),"Sub-family not in family. ","")&amp;IF(AND($H317&lt;&gt;"",$I317&lt;&gt;"",IFERROR(INDEX(SETUP!$B$21:$B$116,MATCH($I317,SETUP!$C$21:$C$116,0)),"")&lt;&gt;$H317),"Level not in stream.",""))</f>
        <v/>
      </c>
    </row>
    <row r="318">
      <c r="B318" s="9">
        <f>IF($C318="","",$D318&amp;"-"&amp;$F318&amp;"-"&amp;$I318&amp;"-"&amp;TEXT(COUNTIFS($D$10:$D318,$D318,$F$10:$F318,$F318,$I$10:$I318,$I318),"00"))</f>
        <v/>
      </c>
      <c r="C318" s="7" t="n"/>
      <c r="D318" s="7" t="n"/>
      <c r="E318" s="9">
        <f>IFERROR(IF($D318="","",INDEX(SETUP!$C$120:$C$144,MATCH($D318,SETUP!$B$120:$B$144,0))),"")</f>
        <v/>
      </c>
      <c r="F318" s="7" t="n"/>
      <c r="G318" s="9">
        <f>IFERROR(IF($F318="","",INDEX(SETUP!$D$148:$D$267,MATCH($F318,SETUP!$C$148:$C$267,0))),"")</f>
        <v/>
      </c>
      <c r="H318" s="7" t="n"/>
      <c r="I318" s="7" t="n"/>
      <c r="J318" s="9">
        <f>IFERROR(IF($I318="","",INDEX(SETUP!$D$21:$D$116,MATCH($I318,SETUP!$C$21:$C$116,0))),"")</f>
        <v/>
      </c>
      <c r="K318" s="37">
        <f>IFERROR(IF($I318="","",INDEX(SETUP!$E$21:$E$116,MATCH($I318,SETUP!$C$21:$C$116,0))),"")</f>
        <v/>
      </c>
      <c r="L318" s="7" t="n"/>
      <c r="M318" s="7" t="n"/>
      <c r="N318" s="7" t="n"/>
      <c r="O318" s="38">
        <f>IF($C318="","",IF(AND($D318&lt;&gt;"",$F318&lt;&gt;"",IFERROR(INDEX(SETUP!$B$148:$B$267,MATCH($F318,SETUP!$C$148:$C$267,0)),"")&lt;&gt;$D318),"Sub-family not in family. ","")&amp;IF(AND($H318&lt;&gt;"",$I318&lt;&gt;"",IFERROR(INDEX(SETUP!$B$21:$B$116,MATCH($I318,SETUP!$C$21:$C$116,0)),"")&lt;&gt;$H318),"Level not in stream.",""))</f>
        <v/>
      </c>
    </row>
    <row r="319">
      <c r="B319" s="9">
        <f>IF($C319="","",$D319&amp;"-"&amp;$F319&amp;"-"&amp;$I319&amp;"-"&amp;TEXT(COUNTIFS($D$10:$D319,$D319,$F$10:$F319,$F319,$I$10:$I319,$I319),"00"))</f>
        <v/>
      </c>
      <c r="C319" s="7" t="n"/>
      <c r="D319" s="7" t="n"/>
      <c r="E319" s="9">
        <f>IFERROR(IF($D319="","",INDEX(SETUP!$C$120:$C$144,MATCH($D319,SETUP!$B$120:$B$144,0))),"")</f>
        <v/>
      </c>
      <c r="F319" s="7" t="n"/>
      <c r="G319" s="9">
        <f>IFERROR(IF($F319="","",INDEX(SETUP!$D$148:$D$267,MATCH($F319,SETUP!$C$148:$C$267,0))),"")</f>
        <v/>
      </c>
      <c r="H319" s="7" t="n"/>
      <c r="I319" s="7" t="n"/>
      <c r="J319" s="9">
        <f>IFERROR(IF($I319="","",INDEX(SETUP!$D$21:$D$116,MATCH($I319,SETUP!$C$21:$C$116,0))),"")</f>
        <v/>
      </c>
      <c r="K319" s="37">
        <f>IFERROR(IF($I319="","",INDEX(SETUP!$E$21:$E$116,MATCH($I319,SETUP!$C$21:$C$116,0))),"")</f>
        <v/>
      </c>
      <c r="L319" s="7" t="n"/>
      <c r="M319" s="7" t="n"/>
      <c r="N319" s="7" t="n"/>
      <c r="O319" s="38">
        <f>IF($C319="","",IF(AND($D319&lt;&gt;"",$F319&lt;&gt;"",IFERROR(INDEX(SETUP!$B$148:$B$267,MATCH($F319,SETUP!$C$148:$C$267,0)),"")&lt;&gt;$D319),"Sub-family not in family. ","")&amp;IF(AND($H319&lt;&gt;"",$I319&lt;&gt;"",IFERROR(INDEX(SETUP!$B$21:$B$116,MATCH($I319,SETUP!$C$21:$C$116,0)),"")&lt;&gt;$H319),"Level not in stream.",""))</f>
        <v/>
      </c>
    </row>
    <row r="320">
      <c r="B320" s="9">
        <f>IF($C320="","",$D320&amp;"-"&amp;$F320&amp;"-"&amp;$I320&amp;"-"&amp;TEXT(COUNTIFS($D$10:$D320,$D320,$F$10:$F320,$F320,$I$10:$I320,$I320),"00"))</f>
        <v/>
      </c>
      <c r="C320" s="7" t="n"/>
      <c r="D320" s="7" t="n"/>
      <c r="E320" s="9">
        <f>IFERROR(IF($D320="","",INDEX(SETUP!$C$120:$C$144,MATCH($D320,SETUP!$B$120:$B$144,0))),"")</f>
        <v/>
      </c>
      <c r="F320" s="7" t="n"/>
      <c r="G320" s="9">
        <f>IFERROR(IF($F320="","",INDEX(SETUP!$D$148:$D$267,MATCH($F320,SETUP!$C$148:$C$267,0))),"")</f>
        <v/>
      </c>
      <c r="H320" s="7" t="n"/>
      <c r="I320" s="7" t="n"/>
      <c r="J320" s="9">
        <f>IFERROR(IF($I320="","",INDEX(SETUP!$D$21:$D$116,MATCH($I320,SETUP!$C$21:$C$116,0))),"")</f>
        <v/>
      </c>
      <c r="K320" s="37">
        <f>IFERROR(IF($I320="","",INDEX(SETUP!$E$21:$E$116,MATCH($I320,SETUP!$C$21:$C$116,0))),"")</f>
        <v/>
      </c>
      <c r="L320" s="7" t="n"/>
      <c r="M320" s="7" t="n"/>
      <c r="N320" s="7" t="n"/>
      <c r="O320" s="38">
        <f>IF($C320="","",IF(AND($D320&lt;&gt;"",$F320&lt;&gt;"",IFERROR(INDEX(SETUP!$B$148:$B$267,MATCH($F320,SETUP!$C$148:$C$267,0)),"")&lt;&gt;$D320),"Sub-family not in family. ","")&amp;IF(AND($H320&lt;&gt;"",$I320&lt;&gt;"",IFERROR(INDEX(SETUP!$B$21:$B$116,MATCH($I320,SETUP!$C$21:$C$116,0)),"")&lt;&gt;$H320),"Level not in stream.",""))</f>
        <v/>
      </c>
    </row>
    <row r="321">
      <c r="B321" s="9">
        <f>IF($C321="","",$D321&amp;"-"&amp;$F321&amp;"-"&amp;$I321&amp;"-"&amp;TEXT(COUNTIFS($D$10:$D321,$D321,$F$10:$F321,$F321,$I$10:$I321,$I321),"00"))</f>
        <v/>
      </c>
      <c r="C321" s="7" t="n"/>
      <c r="D321" s="7" t="n"/>
      <c r="E321" s="9">
        <f>IFERROR(IF($D321="","",INDEX(SETUP!$C$120:$C$144,MATCH($D321,SETUP!$B$120:$B$144,0))),"")</f>
        <v/>
      </c>
      <c r="F321" s="7" t="n"/>
      <c r="G321" s="9">
        <f>IFERROR(IF($F321="","",INDEX(SETUP!$D$148:$D$267,MATCH($F321,SETUP!$C$148:$C$267,0))),"")</f>
        <v/>
      </c>
      <c r="H321" s="7" t="n"/>
      <c r="I321" s="7" t="n"/>
      <c r="J321" s="9">
        <f>IFERROR(IF($I321="","",INDEX(SETUP!$D$21:$D$116,MATCH($I321,SETUP!$C$21:$C$116,0))),"")</f>
        <v/>
      </c>
      <c r="K321" s="37">
        <f>IFERROR(IF($I321="","",INDEX(SETUP!$E$21:$E$116,MATCH($I321,SETUP!$C$21:$C$116,0))),"")</f>
        <v/>
      </c>
      <c r="L321" s="7" t="n"/>
      <c r="M321" s="7" t="n"/>
      <c r="N321" s="7" t="n"/>
      <c r="O321" s="38">
        <f>IF($C321="","",IF(AND($D321&lt;&gt;"",$F321&lt;&gt;"",IFERROR(INDEX(SETUP!$B$148:$B$267,MATCH($F321,SETUP!$C$148:$C$267,0)),"")&lt;&gt;$D321),"Sub-family not in family. ","")&amp;IF(AND($H321&lt;&gt;"",$I321&lt;&gt;"",IFERROR(INDEX(SETUP!$B$21:$B$116,MATCH($I321,SETUP!$C$21:$C$116,0)),"")&lt;&gt;$H321),"Level not in stream.",""))</f>
        <v/>
      </c>
    </row>
    <row r="322">
      <c r="B322" s="9">
        <f>IF($C322="","",$D322&amp;"-"&amp;$F322&amp;"-"&amp;$I322&amp;"-"&amp;TEXT(COUNTIFS($D$10:$D322,$D322,$F$10:$F322,$F322,$I$10:$I322,$I322),"00"))</f>
        <v/>
      </c>
      <c r="C322" s="7" t="n"/>
      <c r="D322" s="7" t="n"/>
      <c r="E322" s="9">
        <f>IFERROR(IF($D322="","",INDEX(SETUP!$C$120:$C$144,MATCH($D322,SETUP!$B$120:$B$144,0))),"")</f>
        <v/>
      </c>
      <c r="F322" s="7" t="n"/>
      <c r="G322" s="9">
        <f>IFERROR(IF($F322="","",INDEX(SETUP!$D$148:$D$267,MATCH($F322,SETUP!$C$148:$C$267,0))),"")</f>
        <v/>
      </c>
      <c r="H322" s="7" t="n"/>
      <c r="I322" s="7" t="n"/>
      <c r="J322" s="9">
        <f>IFERROR(IF($I322="","",INDEX(SETUP!$D$21:$D$116,MATCH($I322,SETUP!$C$21:$C$116,0))),"")</f>
        <v/>
      </c>
      <c r="K322" s="37">
        <f>IFERROR(IF($I322="","",INDEX(SETUP!$E$21:$E$116,MATCH($I322,SETUP!$C$21:$C$116,0))),"")</f>
        <v/>
      </c>
      <c r="L322" s="7" t="n"/>
      <c r="M322" s="7" t="n"/>
      <c r="N322" s="7" t="n"/>
      <c r="O322" s="38">
        <f>IF($C322="","",IF(AND($D322&lt;&gt;"",$F322&lt;&gt;"",IFERROR(INDEX(SETUP!$B$148:$B$267,MATCH($F322,SETUP!$C$148:$C$267,0)),"")&lt;&gt;$D322),"Sub-family not in family. ","")&amp;IF(AND($H322&lt;&gt;"",$I322&lt;&gt;"",IFERROR(INDEX(SETUP!$B$21:$B$116,MATCH($I322,SETUP!$C$21:$C$116,0)),"")&lt;&gt;$H322),"Level not in stream.",""))</f>
        <v/>
      </c>
    </row>
    <row r="323">
      <c r="B323" s="9">
        <f>IF($C323="","",$D323&amp;"-"&amp;$F323&amp;"-"&amp;$I323&amp;"-"&amp;TEXT(COUNTIFS($D$10:$D323,$D323,$F$10:$F323,$F323,$I$10:$I323,$I323),"00"))</f>
        <v/>
      </c>
      <c r="C323" s="7" t="n"/>
      <c r="D323" s="7" t="n"/>
      <c r="E323" s="9">
        <f>IFERROR(IF($D323="","",INDEX(SETUP!$C$120:$C$144,MATCH($D323,SETUP!$B$120:$B$144,0))),"")</f>
        <v/>
      </c>
      <c r="F323" s="7" t="n"/>
      <c r="G323" s="9">
        <f>IFERROR(IF($F323="","",INDEX(SETUP!$D$148:$D$267,MATCH($F323,SETUP!$C$148:$C$267,0))),"")</f>
        <v/>
      </c>
      <c r="H323" s="7" t="n"/>
      <c r="I323" s="7" t="n"/>
      <c r="J323" s="9">
        <f>IFERROR(IF($I323="","",INDEX(SETUP!$D$21:$D$116,MATCH($I323,SETUP!$C$21:$C$116,0))),"")</f>
        <v/>
      </c>
      <c r="K323" s="37">
        <f>IFERROR(IF($I323="","",INDEX(SETUP!$E$21:$E$116,MATCH($I323,SETUP!$C$21:$C$116,0))),"")</f>
        <v/>
      </c>
      <c r="L323" s="7" t="n"/>
      <c r="M323" s="7" t="n"/>
      <c r="N323" s="7" t="n"/>
      <c r="O323" s="38">
        <f>IF($C323="","",IF(AND($D323&lt;&gt;"",$F323&lt;&gt;"",IFERROR(INDEX(SETUP!$B$148:$B$267,MATCH($F323,SETUP!$C$148:$C$267,0)),"")&lt;&gt;$D323),"Sub-family not in family. ","")&amp;IF(AND($H323&lt;&gt;"",$I323&lt;&gt;"",IFERROR(INDEX(SETUP!$B$21:$B$116,MATCH($I323,SETUP!$C$21:$C$116,0)),"")&lt;&gt;$H323),"Level not in stream.",""))</f>
        <v/>
      </c>
    </row>
    <row r="324">
      <c r="B324" s="9">
        <f>IF($C324="","",$D324&amp;"-"&amp;$F324&amp;"-"&amp;$I324&amp;"-"&amp;TEXT(COUNTIFS($D$10:$D324,$D324,$F$10:$F324,$F324,$I$10:$I324,$I324),"00"))</f>
        <v/>
      </c>
      <c r="C324" s="7" t="n"/>
      <c r="D324" s="7" t="n"/>
      <c r="E324" s="9">
        <f>IFERROR(IF($D324="","",INDEX(SETUP!$C$120:$C$144,MATCH($D324,SETUP!$B$120:$B$144,0))),"")</f>
        <v/>
      </c>
      <c r="F324" s="7" t="n"/>
      <c r="G324" s="9">
        <f>IFERROR(IF($F324="","",INDEX(SETUP!$D$148:$D$267,MATCH($F324,SETUP!$C$148:$C$267,0))),"")</f>
        <v/>
      </c>
      <c r="H324" s="7" t="n"/>
      <c r="I324" s="7" t="n"/>
      <c r="J324" s="9">
        <f>IFERROR(IF($I324="","",INDEX(SETUP!$D$21:$D$116,MATCH($I324,SETUP!$C$21:$C$116,0))),"")</f>
        <v/>
      </c>
      <c r="K324" s="37">
        <f>IFERROR(IF($I324="","",INDEX(SETUP!$E$21:$E$116,MATCH($I324,SETUP!$C$21:$C$116,0))),"")</f>
        <v/>
      </c>
      <c r="L324" s="7" t="n"/>
      <c r="M324" s="7" t="n"/>
      <c r="N324" s="7" t="n"/>
      <c r="O324" s="38">
        <f>IF($C324="","",IF(AND($D324&lt;&gt;"",$F324&lt;&gt;"",IFERROR(INDEX(SETUP!$B$148:$B$267,MATCH($F324,SETUP!$C$148:$C$267,0)),"")&lt;&gt;$D324),"Sub-family not in family. ","")&amp;IF(AND($H324&lt;&gt;"",$I324&lt;&gt;"",IFERROR(INDEX(SETUP!$B$21:$B$116,MATCH($I324,SETUP!$C$21:$C$116,0)),"")&lt;&gt;$H324),"Level not in stream.",""))</f>
        <v/>
      </c>
    </row>
    <row r="325">
      <c r="B325" s="9">
        <f>IF($C325="","",$D325&amp;"-"&amp;$F325&amp;"-"&amp;$I325&amp;"-"&amp;TEXT(COUNTIFS($D$10:$D325,$D325,$F$10:$F325,$F325,$I$10:$I325,$I325),"00"))</f>
        <v/>
      </c>
      <c r="C325" s="7" t="n"/>
      <c r="D325" s="7" t="n"/>
      <c r="E325" s="9">
        <f>IFERROR(IF($D325="","",INDEX(SETUP!$C$120:$C$144,MATCH($D325,SETUP!$B$120:$B$144,0))),"")</f>
        <v/>
      </c>
      <c r="F325" s="7" t="n"/>
      <c r="G325" s="9">
        <f>IFERROR(IF($F325="","",INDEX(SETUP!$D$148:$D$267,MATCH($F325,SETUP!$C$148:$C$267,0))),"")</f>
        <v/>
      </c>
      <c r="H325" s="7" t="n"/>
      <c r="I325" s="7" t="n"/>
      <c r="J325" s="9">
        <f>IFERROR(IF($I325="","",INDEX(SETUP!$D$21:$D$116,MATCH($I325,SETUP!$C$21:$C$116,0))),"")</f>
        <v/>
      </c>
      <c r="K325" s="37">
        <f>IFERROR(IF($I325="","",INDEX(SETUP!$E$21:$E$116,MATCH($I325,SETUP!$C$21:$C$116,0))),"")</f>
        <v/>
      </c>
      <c r="L325" s="7" t="n"/>
      <c r="M325" s="7" t="n"/>
      <c r="N325" s="7" t="n"/>
      <c r="O325" s="38">
        <f>IF($C325="","",IF(AND($D325&lt;&gt;"",$F325&lt;&gt;"",IFERROR(INDEX(SETUP!$B$148:$B$267,MATCH($F325,SETUP!$C$148:$C$267,0)),"")&lt;&gt;$D325),"Sub-family not in family. ","")&amp;IF(AND($H325&lt;&gt;"",$I325&lt;&gt;"",IFERROR(INDEX(SETUP!$B$21:$B$116,MATCH($I325,SETUP!$C$21:$C$116,0)),"")&lt;&gt;$H325),"Level not in stream.",""))</f>
        <v/>
      </c>
    </row>
    <row r="326">
      <c r="B326" s="9">
        <f>IF($C326="","",$D326&amp;"-"&amp;$F326&amp;"-"&amp;$I326&amp;"-"&amp;TEXT(COUNTIFS($D$10:$D326,$D326,$F$10:$F326,$F326,$I$10:$I326,$I326),"00"))</f>
        <v/>
      </c>
      <c r="C326" s="7" t="n"/>
      <c r="D326" s="7" t="n"/>
      <c r="E326" s="9">
        <f>IFERROR(IF($D326="","",INDEX(SETUP!$C$120:$C$144,MATCH($D326,SETUP!$B$120:$B$144,0))),"")</f>
        <v/>
      </c>
      <c r="F326" s="7" t="n"/>
      <c r="G326" s="9">
        <f>IFERROR(IF($F326="","",INDEX(SETUP!$D$148:$D$267,MATCH($F326,SETUP!$C$148:$C$267,0))),"")</f>
        <v/>
      </c>
      <c r="H326" s="7" t="n"/>
      <c r="I326" s="7" t="n"/>
      <c r="J326" s="9">
        <f>IFERROR(IF($I326="","",INDEX(SETUP!$D$21:$D$116,MATCH($I326,SETUP!$C$21:$C$116,0))),"")</f>
        <v/>
      </c>
      <c r="K326" s="37">
        <f>IFERROR(IF($I326="","",INDEX(SETUP!$E$21:$E$116,MATCH($I326,SETUP!$C$21:$C$116,0))),"")</f>
        <v/>
      </c>
      <c r="L326" s="7" t="n"/>
      <c r="M326" s="7" t="n"/>
      <c r="N326" s="7" t="n"/>
      <c r="O326" s="38">
        <f>IF($C326="","",IF(AND($D326&lt;&gt;"",$F326&lt;&gt;"",IFERROR(INDEX(SETUP!$B$148:$B$267,MATCH($F326,SETUP!$C$148:$C$267,0)),"")&lt;&gt;$D326),"Sub-family not in family. ","")&amp;IF(AND($H326&lt;&gt;"",$I326&lt;&gt;"",IFERROR(INDEX(SETUP!$B$21:$B$116,MATCH($I326,SETUP!$C$21:$C$116,0)),"")&lt;&gt;$H326),"Level not in stream.",""))</f>
        <v/>
      </c>
    </row>
    <row r="327">
      <c r="B327" s="9">
        <f>IF($C327="","",$D327&amp;"-"&amp;$F327&amp;"-"&amp;$I327&amp;"-"&amp;TEXT(COUNTIFS($D$10:$D327,$D327,$F$10:$F327,$F327,$I$10:$I327,$I327),"00"))</f>
        <v/>
      </c>
      <c r="C327" s="7" t="n"/>
      <c r="D327" s="7" t="n"/>
      <c r="E327" s="9">
        <f>IFERROR(IF($D327="","",INDEX(SETUP!$C$120:$C$144,MATCH($D327,SETUP!$B$120:$B$144,0))),"")</f>
        <v/>
      </c>
      <c r="F327" s="7" t="n"/>
      <c r="G327" s="9">
        <f>IFERROR(IF($F327="","",INDEX(SETUP!$D$148:$D$267,MATCH($F327,SETUP!$C$148:$C$267,0))),"")</f>
        <v/>
      </c>
      <c r="H327" s="7" t="n"/>
      <c r="I327" s="7" t="n"/>
      <c r="J327" s="9">
        <f>IFERROR(IF($I327="","",INDEX(SETUP!$D$21:$D$116,MATCH($I327,SETUP!$C$21:$C$116,0))),"")</f>
        <v/>
      </c>
      <c r="K327" s="37">
        <f>IFERROR(IF($I327="","",INDEX(SETUP!$E$21:$E$116,MATCH($I327,SETUP!$C$21:$C$116,0))),"")</f>
        <v/>
      </c>
      <c r="L327" s="7" t="n"/>
      <c r="M327" s="7" t="n"/>
      <c r="N327" s="7" t="n"/>
      <c r="O327" s="38">
        <f>IF($C327="","",IF(AND($D327&lt;&gt;"",$F327&lt;&gt;"",IFERROR(INDEX(SETUP!$B$148:$B$267,MATCH($F327,SETUP!$C$148:$C$267,0)),"")&lt;&gt;$D327),"Sub-family not in family. ","")&amp;IF(AND($H327&lt;&gt;"",$I327&lt;&gt;"",IFERROR(INDEX(SETUP!$B$21:$B$116,MATCH($I327,SETUP!$C$21:$C$116,0)),"")&lt;&gt;$H327),"Level not in stream.",""))</f>
        <v/>
      </c>
    </row>
    <row r="328">
      <c r="B328" s="9">
        <f>IF($C328="","",$D328&amp;"-"&amp;$F328&amp;"-"&amp;$I328&amp;"-"&amp;TEXT(COUNTIFS($D$10:$D328,$D328,$F$10:$F328,$F328,$I$10:$I328,$I328),"00"))</f>
        <v/>
      </c>
      <c r="C328" s="7" t="n"/>
      <c r="D328" s="7" t="n"/>
      <c r="E328" s="9">
        <f>IFERROR(IF($D328="","",INDEX(SETUP!$C$120:$C$144,MATCH($D328,SETUP!$B$120:$B$144,0))),"")</f>
        <v/>
      </c>
      <c r="F328" s="7" t="n"/>
      <c r="G328" s="9">
        <f>IFERROR(IF($F328="","",INDEX(SETUP!$D$148:$D$267,MATCH($F328,SETUP!$C$148:$C$267,0))),"")</f>
        <v/>
      </c>
      <c r="H328" s="7" t="n"/>
      <c r="I328" s="7" t="n"/>
      <c r="J328" s="9">
        <f>IFERROR(IF($I328="","",INDEX(SETUP!$D$21:$D$116,MATCH($I328,SETUP!$C$21:$C$116,0))),"")</f>
        <v/>
      </c>
      <c r="K328" s="37">
        <f>IFERROR(IF($I328="","",INDEX(SETUP!$E$21:$E$116,MATCH($I328,SETUP!$C$21:$C$116,0))),"")</f>
        <v/>
      </c>
      <c r="L328" s="7" t="n"/>
      <c r="M328" s="7" t="n"/>
      <c r="N328" s="7" t="n"/>
      <c r="O328" s="38">
        <f>IF($C328="","",IF(AND($D328&lt;&gt;"",$F328&lt;&gt;"",IFERROR(INDEX(SETUP!$B$148:$B$267,MATCH($F328,SETUP!$C$148:$C$267,0)),"")&lt;&gt;$D328),"Sub-family not in family. ","")&amp;IF(AND($H328&lt;&gt;"",$I328&lt;&gt;"",IFERROR(INDEX(SETUP!$B$21:$B$116,MATCH($I328,SETUP!$C$21:$C$116,0)),"")&lt;&gt;$H328),"Level not in stream.",""))</f>
        <v/>
      </c>
    </row>
    <row r="329">
      <c r="B329" s="9">
        <f>IF($C329="","",$D329&amp;"-"&amp;$F329&amp;"-"&amp;$I329&amp;"-"&amp;TEXT(COUNTIFS($D$10:$D329,$D329,$F$10:$F329,$F329,$I$10:$I329,$I329),"00"))</f>
        <v/>
      </c>
      <c r="C329" s="7" t="n"/>
      <c r="D329" s="7" t="n"/>
      <c r="E329" s="9">
        <f>IFERROR(IF($D329="","",INDEX(SETUP!$C$120:$C$144,MATCH($D329,SETUP!$B$120:$B$144,0))),"")</f>
        <v/>
      </c>
      <c r="F329" s="7" t="n"/>
      <c r="G329" s="9">
        <f>IFERROR(IF($F329="","",INDEX(SETUP!$D$148:$D$267,MATCH($F329,SETUP!$C$148:$C$267,0))),"")</f>
        <v/>
      </c>
      <c r="H329" s="7" t="n"/>
      <c r="I329" s="7" t="n"/>
      <c r="J329" s="9">
        <f>IFERROR(IF($I329="","",INDEX(SETUP!$D$21:$D$116,MATCH($I329,SETUP!$C$21:$C$116,0))),"")</f>
        <v/>
      </c>
      <c r="K329" s="37">
        <f>IFERROR(IF($I329="","",INDEX(SETUP!$E$21:$E$116,MATCH($I329,SETUP!$C$21:$C$116,0))),"")</f>
        <v/>
      </c>
      <c r="L329" s="7" t="n"/>
      <c r="M329" s="7" t="n"/>
      <c r="N329" s="7" t="n"/>
      <c r="O329" s="38">
        <f>IF($C329="","",IF(AND($D329&lt;&gt;"",$F329&lt;&gt;"",IFERROR(INDEX(SETUP!$B$148:$B$267,MATCH($F329,SETUP!$C$148:$C$267,0)),"")&lt;&gt;$D329),"Sub-family not in family. ","")&amp;IF(AND($H329&lt;&gt;"",$I329&lt;&gt;"",IFERROR(INDEX(SETUP!$B$21:$B$116,MATCH($I329,SETUP!$C$21:$C$116,0)),"")&lt;&gt;$H329),"Level not in stream.",""))</f>
        <v/>
      </c>
    </row>
    <row r="330">
      <c r="B330" s="9">
        <f>IF($C330="","",$D330&amp;"-"&amp;$F330&amp;"-"&amp;$I330&amp;"-"&amp;TEXT(COUNTIFS($D$10:$D330,$D330,$F$10:$F330,$F330,$I$10:$I330,$I330),"00"))</f>
        <v/>
      </c>
      <c r="C330" s="7" t="n"/>
      <c r="D330" s="7" t="n"/>
      <c r="E330" s="9">
        <f>IFERROR(IF($D330="","",INDEX(SETUP!$C$120:$C$144,MATCH($D330,SETUP!$B$120:$B$144,0))),"")</f>
        <v/>
      </c>
      <c r="F330" s="7" t="n"/>
      <c r="G330" s="9">
        <f>IFERROR(IF($F330="","",INDEX(SETUP!$D$148:$D$267,MATCH($F330,SETUP!$C$148:$C$267,0))),"")</f>
        <v/>
      </c>
      <c r="H330" s="7" t="n"/>
      <c r="I330" s="7" t="n"/>
      <c r="J330" s="9">
        <f>IFERROR(IF($I330="","",INDEX(SETUP!$D$21:$D$116,MATCH($I330,SETUP!$C$21:$C$116,0))),"")</f>
        <v/>
      </c>
      <c r="K330" s="37">
        <f>IFERROR(IF($I330="","",INDEX(SETUP!$E$21:$E$116,MATCH($I330,SETUP!$C$21:$C$116,0))),"")</f>
        <v/>
      </c>
      <c r="L330" s="7" t="n"/>
      <c r="M330" s="7" t="n"/>
      <c r="N330" s="7" t="n"/>
      <c r="O330" s="38">
        <f>IF($C330="","",IF(AND($D330&lt;&gt;"",$F330&lt;&gt;"",IFERROR(INDEX(SETUP!$B$148:$B$267,MATCH($F330,SETUP!$C$148:$C$267,0)),"")&lt;&gt;$D330),"Sub-family not in family. ","")&amp;IF(AND($H330&lt;&gt;"",$I330&lt;&gt;"",IFERROR(INDEX(SETUP!$B$21:$B$116,MATCH($I330,SETUP!$C$21:$C$116,0)),"")&lt;&gt;$H330),"Level not in stream.",""))</f>
        <v/>
      </c>
    </row>
    <row r="331">
      <c r="B331" s="9">
        <f>IF($C331="","",$D331&amp;"-"&amp;$F331&amp;"-"&amp;$I331&amp;"-"&amp;TEXT(COUNTIFS($D$10:$D331,$D331,$F$10:$F331,$F331,$I$10:$I331,$I331),"00"))</f>
        <v/>
      </c>
      <c r="C331" s="7" t="n"/>
      <c r="D331" s="7" t="n"/>
      <c r="E331" s="9">
        <f>IFERROR(IF($D331="","",INDEX(SETUP!$C$120:$C$144,MATCH($D331,SETUP!$B$120:$B$144,0))),"")</f>
        <v/>
      </c>
      <c r="F331" s="7" t="n"/>
      <c r="G331" s="9">
        <f>IFERROR(IF($F331="","",INDEX(SETUP!$D$148:$D$267,MATCH($F331,SETUP!$C$148:$C$267,0))),"")</f>
        <v/>
      </c>
      <c r="H331" s="7" t="n"/>
      <c r="I331" s="7" t="n"/>
      <c r="J331" s="9">
        <f>IFERROR(IF($I331="","",INDEX(SETUP!$D$21:$D$116,MATCH($I331,SETUP!$C$21:$C$116,0))),"")</f>
        <v/>
      </c>
      <c r="K331" s="37">
        <f>IFERROR(IF($I331="","",INDEX(SETUP!$E$21:$E$116,MATCH($I331,SETUP!$C$21:$C$116,0))),"")</f>
        <v/>
      </c>
      <c r="L331" s="7" t="n"/>
      <c r="M331" s="7" t="n"/>
      <c r="N331" s="7" t="n"/>
      <c r="O331" s="38">
        <f>IF($C331="","",IF(AND($D331&lt;&gt;"",$F331&lt;&gt;"",IFERROR(INDEX(SETUP!$B$148:$B$267,MATCH($F331,SETUP!$C$148:$C$267,0)),"")&lt;&gt;$D331),"Sub-family not in family. ","")&amp;IF(AND($H331&lt;&gt;"",$I331&lt;&gt;"",IFERROR(INDEX(SETUP!$B$21:$B$116,MATCH($I331,SETUP!$C$21:$C$116,0)),"")&lt;&gt;$H331),"Level not in stream.",""))</f>
        <v/>
      </c>
    </row>
    <row r="332">
      <c r="B332" s="9">
        <f>IF($C332="","",$D332&amp;"-"&amp;$F332&amp;"-"&amp;$I332&amp;"-"&amp;TEXT(COUNTIFS($D$10:$D332,$D332,$F$10:$F332,$F332,$I$10:$I332,$I332),"00"))</f>
        <v/>
      </c>
      <c r="C332" s="7" t="n"/>
      <c r="D332" s="7" t="n"/>
      <c r="E332" s="9">
        <f>IFERROR(IF($D332="","",INDEX(SETUP!$C$120:$C$144,MATCH($D332,SETUP!$B$120:$B$144,0))),"")</f>
        <v/>
      </c>
      <c r="F332" s="7" t="n"/>
      <c r="G332" s="9">
        <f>IFERROR(IF($F332="","",INDEX(SETUP!$D$148:$D$267,MATCH($F332,SETUP!$C$148:$C$267,0))),"")</f>
        <v/>
      </c>
      <c r="H332" s="7" t="n"/>
      <c r="I332" s="7" t="n"/>
      <c r="J332" s="9">
        <f>IFERROR(IF($I332="","",INDEX(SETUP!$D$21:$D$116,MATCH($I332,SETUP!$C$21:$C$116,0))),"")</f>
        <v/>
      </c>
      <c r="K332" s="37">
        <f>IFERROR(IF($I332="","",INDEX(SETUP!$E$21:$E$116,MATCH($I332,SETUP!$C$21:$C$116,0))),"")</f>
        <v/>
      </c>
      <c r="L332" s="7" t="n"/>
      <c r="M332" s="7" t="n"/>
      <c r="N332" s="7" t="n"/>
      <c r="O332" s="38">
        <f>IF($C332="","",IF(AND($D332&lt;&gt;"",$F332&lt;&gt;"",IFERROR(INDEX(SETUP!$B$148:$B$267,MATCH($F332,SETUP!$C$148:$C$267,0)),"")&lt;&gt;$D332),"Sub-family not in family. ","")&amp;IF(AND($H332&lt;&gt;"",$I332&lt;&gt;"",IFERROR(INDEX(SETUP!$B$21:$B$116,MATCH($I332,SETUP!$C$21:$C$116,0)),"")&lt;&gt;$H332),"Level not in stream.",""))</f>
        <v/>
      </c>
    </row>
    <row r="333">
      <c r="B333" s="9">
        <f>IF($C333="","",$D333&amp;"-"&amp;$F333&amp;"-"&amp;$I333&amp;"-"&amp;TEXT(COUNTIFS($D$10:$D333,$D333,$F$10:$F333,$F333,$I$10:$I333,$I333),"00"))</f>
        <v/>
      </c>
      <c r="C333" s="7" t="n"/>
      <c r="D333" s="7" t="n"/>
      <c r="E333" s="9">
        <f>IFERROR(IF($D333="","",INDEX(SETUP!$C$120:$C$144,MATCH($D333,SETUP!$B$120:$B$144,0))),"")</f>
        <v/>
      </c>
      <c r="F333" s="7" t="n"/>
      <c r="G333" s="9">
        <f>IFERROR(IF($F333="","",INDEX(SETUP!$D$148:$D$267,MATCH($F333,SETUP!$C$148:$C$267,0))),"")</f>
        <v/>
      </c>
      <c r="H333" s="7" t="n"/>
      <c r="I333" s="7" t="n"/>
      <c r="J333" s="9">
        <f>IFERROR(IF($I333="","",INDEX(SETUP!$D$21:$D$116,MATCH($I333,SETUP!$C$21:$C$116,0))),"")</f>
        <v/>
      </c>
      <c r="K333" s="37">
        <f>IFERROR(IF($I333="","",INDEX(SETUP!$E$21:$E$116,MATCH($I333,SETUP!$C$21:$C$116,0))),"")</f>
        <v/>
      </c>
      <c r="L333" s="7" t="n"/>
      <c r="M333" s="7" t="n"/>
      <c r="N333" s="7" t="n"/>
      <c r="O333" s="38">
        <f>IF($C333="","",IF(AND($D333&lt;&gt;"",$F333&lt;&gt;"",IFERROR(INDEX(SETUP!$B$148:$B$267,MATCH($F333,SETUP!$C$148:$C$267,0)),"")&lt;&gt;$D333),"Sub-family not in family. ","")&amp;IF(AND($H333&lt;&gt;"",$I333&lt;&gt;"",IFERROR(INDEX(SETUP!$B$21:$B$116,MATCH($I333,SETUP!$C$21:$C$116,0)),"")&lt;&gt;$H333),"Level not in stream.",""))</f>
        <v/>
      </c>
    </row>
    <row r="334">
      <c r="B334" s="9">
        <f>IF($C334="","",$D334&amp;"-"&amp;$F334&amp;"-"&amp;$I334&amp;"-"&amp;TEXT(COUNTIFS($D$10:$D334,$D334,$F$10:$F334,$F334,$I$10:$I334,$I334),"00"))</f>
        <v/>
      </c>
      <c r="C334" s="7" t="n"/>
      <c r="D334" s="7" t="n"/>
      <c r="E334" s="9">
        <f>IFERROR(IF($D334="","",INDEX(SETUP!$C$120:$C$144,MATCH($D334,SETUP!$B$120:$B$144,0))),"")</f>
        <v/>
      </c>
      <c r="F334" s="7" t="n"/>
      <c r="G334" s="9">
        <f>IFERROR(IF($F334="","",INDEX(SETUP!$D$148:$D$267,MATCH($F334,SETUP!$C$148:$C$267,0))),"")</f>
        <v/>
      </c>
      <c r="H334" s="7" t="n"/>
      <c r="I334" s="7" t="n"/>
      <c r="J334" s="9">
        <f>IFERROR(IF($I334="","",INDEX(SETUP!$D$21:$D$116,MATCH($I334,SETUP!$C$21:$C$116,0))),"")</f>
        <v/>
      </c>
      <c r="K334" s="37">
        <f>IFERROR(IF($I334="","",INDEX(SETUP!$E$21:$E$116,MATCH($I334,SETUP!$C$21:$C$116,0))),"")</f>
        <v/>
      </c>
      <c r="L334" s="7" t="n"/>
      <c r="M334" s="7" t="n"/>
      <c r="N334" s="7" t="n"/>
      <c r="O334" s="38">
        <f>IF($C334="","",IF(AND($D334&lt;&gt;"",$F334&lt;&gt;"",IFERROR(INDEX(SETUP!$B$148:$B$267,MATCH($F334,SETUP!$C$148:$C$267,0)),"")&lt;&gt;$D334),"Sub-family not in family. ","")&amp;IF(AND($H334&lt;&gt;"",$I334&lt;&gt;"",IFERROR(INDEX(SETUP!$B$21:$B$116,MATCH($I334,SETUP!$C$21:$C$116,0)),"")&lt;&gt;$H334),"Level not in stream.",""))</f>
        <v/>
      </c>
    </row>
    <row r="335">
      <c r="B335" s="9">
        <f>IF($C335="","",$D335&amp;"-"&amp;$F335&amp;"-"&amp;$I335&amp;"-"&amp;TEXT(COUNTIFS($D$10:$D335,$D335,$F$10:$F335,$F335,$I$10:$I335,$I335),"00"))</f>
        <v/>
      </c>
      <c r="C335" s="7" t="n"/>
      <c r="D335" s="7" t="n"/>
      <c r="E335" s="9">
        <f>IFERROR(IF($D335="","",INDEX(SETUP!$C$120:$C$144,MATCH($D335,SETUP!$B$120:$B$144,0))),"")</f>
        <v/>
      </c>
      <c r="F335" s="7" t="n"/>
      <c r="G335" s="9">
        <f>IFERROR(IF($F335="","",INDEX(SETUP!$D$148:$D$267,MATCH($F335,SETUP!$C$148:$C$267,0))),"")</f>
        <v/>
      </c>
      <c r="H335" s="7" t="n"/>
      <c r="I335" s="7" t="n"/>
      <c r="J335" s="9">
        <f>IFERROR(IF($I335="","",INDEX(SETUP!$D$21:$D$116,MATCH($I335,SETUP!$C$21:$C$116,0))),"")</f>
        <v/>
      </c>
      <c r="K335" s="37">
        <f>IFERROR(IF($I335="","",INDEX(SETUP!$E$21:$E$116,MATCH($I335,SETUP!$C$21:$C$116,0))),"")</f>
        <v/>
      </c>
      <c r="L335" s="7" t="n"/>
      <c r="M335" s="7" t="n"/>
      <c r="N335" s="7" t="n"/>
      <c r="O335" s="38">
        <f>IF($C335="","",IF(AND($D335&lt;&gt;"",$F335&lt;&gt;"",IFERROR(INDEX(SETUP!$B$148:$B$267,MATCH($F335,SETUP!$C$148:$C$267,0)),"")&lt;&gt;$D335),"Sub-family not in family. ","")&amp;IF(AND($H335&lt;&gt;"",$I335&lt;&gt;"",IFERROR(INDEX(SETUP!$B$21:$B$116,MATCH($I335,SETUP!$C$21:$C$116,0)),"")&lt;&gt;$H335),"Level not in stream.",""))</f>
        <v/>
      </c>
    </row>
    <row r="336">
      <c r="B336" s="9">
        <f>IF($C336="","",$D336&amp;"-"&amp;$F336&amp;"-"&amp;$I336&amp;"-"&amp;TEXT(COUNTIFS($D$10:$D336,$D336,$F$10:$F336,$F336,$I$10:$I336,$I336),"00"))</f>
        <v/>
      </c>
      <c r="C336" s="7" t="n"/>
      <c r="D336" s="7" t="n"/>
      <c r="E336" s="9">
        <f>IFERROR(IF($D336="","",INDEX(SETUP!$C$120:$C$144,MATCH($D336,SETUP!$B$120:$B$144,0))),"")</f>
        <v/>
      </c>
      <c r="F336" s="7" t="n"/>
      <c r="G336" s="9">
        <f>IFERROR(IF($F336="","",INDEX(SETUP!$D$148:$D$267,MATCH($F336,SETUP!$C$148:$C$267,0))),"")</f>
        <v/>
      </c>
      <c r="H336" s="7" t="n"/>
      <c r="I336" s="7" t="n"/>
      <c r="J336" s="9">
        <f>IFERROR(IF($I336="","",INDEX(SETUP!$D$21:$D$116,MATCH($I336,SETUP!$C$21:$C$116,0))),"")</f>
        <v/>
      </c>
      <c r="K336" s="37">
        <f>IFERROR(IF($I336="","",INDEX(SETUP!$E$21:$E$116,MATCH($I336,SETUP!$C$21:$C$116,0))),"")</f>
        <v/>
      </c>
      <c r="L336" s="7" t="n"/>
      <c r="M336" s="7" t="n"/>
      <c r="N336" s="7" t="n"/>
      <c r="O336" s="38">
        <f>IF($C336="","",IF(AND($D336&lt;&gt;"",$F336&lt;&gt;"",IFERROR(INDEX(SETUP!$B$148:$B$267,MATCH($F336,SETUP!$C$148:$C$267,0)),"")&lt;&gt;$D336),"Sub-family not in family. ","")&amp;IF(AND($H336&lt;&gt;"",$I336&lt;&gt;"",IFERROR(INDEX(SETUP!$B$21:$B$116,MATCH($I336,SETUP!$C$21:$C$116,0)),"")&lt;&gt;$H336),"Level not in stream.",""))</f>
        <v/>
      </c>
    </row>
    <row r="337">
      <c r="B337" s="9">
        <f>IF($C337="","",$D337&amp;"-"&amp;$F337&amp;"-"&amp;$I337&amp;"-"&amp;TEXT(COUNTIFS($D$10:$D337,$D337,$F$10:$F337,$F337,$I$10:$I337,$I337),"00"))</f>
        <v/>
      </c>
      <c r="C337" s="7" t="n"/>
      <c r="D337" s="7" t="n"/>
      <c r="E337" s="9">
        <f>IFERROR(IF($D337="","",INDEX(SETUP!$C$120:$C$144,MATCH($D337,SETUP!$B$120:$B$144,0))),"")</f>
        <v/>
      </c>
      <c r="F337" s="7" t="n"/>
      <c r="G337" s="9">
        <f>IFERROR(IF($F337="","",INDEX(SETUP!$D$148:$D$267,MATCH($F337,SETUP!$C$148:$C$267,0))),"")</f>
        <v/>
      </c>
      <c r="H337" s="7" t="n"/>
      <c r="I337" s="7" t="n"/>
      <c r="J337" s="9">
        <f>IFERROR(IF($I337="","",INDEX(SETUP!$D$21:$D$116,MATCH($I337,SETUP!$C$21:$C$116,0))),"")</f>
        <v/>
      </c>
      <c r="K337" s="37">
        <f>IFERROR(IF($I337="","",INDEX(SETUP!$E$21:$E$116,MATCH($I337,SETUP!$C$21:$C$116,0))),"")</f>
        <v/>
      </c>
      <c r="L337" s="7" t="n"/>
      <c r="M337" s="7" t="n"/>
      <c r="N337" s="7" t="n"/>
      <c r="O337" s="38">
        <f>IF($C337="","",IF(AND($D337&lt;&gt;"",$F337&lt;&gt;"",IFERROR(INDEX(SETUP!$B$148:$B$267,MATCH($F337,SETUP!$C$148:$C$267,0)),"")&lt;&gt;$D337),"Sub-family not in family. ","")&amp;IF(AND($H337&lt;&gt;"",$I337&lt;&gt;"",IFERROR(INDEX(SETUP!$B$21:$B$116,MATCH($I337,SETUP!$C$21:$C$116,0)),"")&lt;&gt;$H337),"Level not in stream.",""))</f>
        <v/>
      </c>
    </row>
    <row r="338">
      <c r="B338" s="9">
        <f>IF($C338="","",$D338&amp;"-"&amp;$F338&amp;"-"&amp;$I338&amp;"-"&amp;TEXT(COUNTIFS($D$10:$D338,$D338,$F$10:$F338,$F338,$I$10:$I338,$I338),"00"))</f>
        <v/>
      </c>
      <c r="C338" s="7" t="n"/>
      <c r="D338" s="7" t="n"/>
      <c r="E338" s="9">
        <f>IFERROR(IF($D338="","",INDEX(SETUP!$C$120:$C$144,MATCH($D338,SETUP!$B$120:$B$144,0))),"")</f>
        <v/>
      </c>
      <c r="F338" s="7" t="n"/>
      <c r="G338" s="9">
        <f>IFERROR(IF($F338="","",INDEX(SETUP!$D$148:$D$267,MATCH($F338,SETUP!$C$148:$C$267,0))),"")</f>
        <v/>
      </c>
      <c r="H338" s="7" t="n"/>
      <c r="I338" s="7" t="n"/>
      <c r="J338" s="9">
        <f>IFERROR(IF($I338="","",INDEX(SETUP!$D$21:$D$116,MATCH($I338,SETUP!$C$21:$C$116,0))),"")</f>
        <v/>
      </c>
      <c r="K338" s="37">
        <f>IFERROR(IF($I338="","",INDEX(SETUP!$E$21:$E$116,MATCH($I338,SETUP!$C$21:$C$116,0))),"")</f>
        <v/>
      </c>
      <c r="L338" s="7" t="n"/>
      <c r="M338" s="7" t="n"/>
      <c r="N338" s="7" t="n"/>
      <c r="O338" s="38">
        <f>IF($C338="","",IF(AND($D338&lt;&gt;"",$F338&lt;&gt;"",IFERROR(INDEX(SETUP!$B$148:$B$267,MATCH($F338,SETUP!$C$148:$C$267,0)),"")&lt;&gt;$D338),"Sub-family not in family. ","")&amp;IF(AND($H338&lt;&gt;"",$I338&lt;&gt;"",IFERROR(INDEX(SETUP!$B$21:$B$116,MATCH($I338,SETUP!$C$21:$C$116,0)),"")&lt;&gt;$H338),"Level not in stream.",""))</f>
        <v/>
      </c>
    </row>
    <row r="339">
      <c r="B339" s="9">
        <f>IF($C339="","",$D339&amp;"-"&amp;$F339&amp;"-"&amp;$I339&amp;"-"&amp;TEXT(COUNTIFS($D$10:$D339,$D339,$F$10:$F339,$F339,$I$10:$I339,$I339),"00"))</f>
        <v/>
      </c>
      <c r="C339" s="7" t="n"/>
      <c r="D339" s="7" t="n"/>
      <c r="E339" s="9">
        <f>IFERROR(IF($D339="","",INDEX(SETUP!$C$120:$C$144,MATCH($D339,SETUP!$B$120:$B$144,0))),"")</f>
        <v/>
      </c>
      <c r="F339" s="7" t="n"/>
      <c r="G339" s="9">
        <f>IFERROR(IF($F339="","",INDEX(SETUP!$D$148:$D$267,MATCH($F339,SETUP!$C$148:$C$267,0))),"")</f>
        <v/>
      </c>
      <c r="H339" s="7" t="n"/>
      <c r="I339" s="7" t="n"/>
      <c r="J339" s="9">
        <f>IFERROR(IF($I339="","",INDEX(SETUP!$D$21:$D$116,MATCH($I339,SETUP!$C$21:$C$116,0))),"")</f>
        <v/>
      </c>
      <c r="K339" s="37">
        <f>IFERROR(IF($I339="","",INDEX(SETUP!$E$21:$E$116,MATCH($I339,SETUP!$C$21:$C$116,0))),"")</f>
        <v/>
      </c>
      <c r="L339" s="7" t="n"/>
      <c r="M339" s="7" t="n"/>
      <c r="N339" s="7" t="n"/>
      <c r="O339" s="38">
        <f>IF($C339="","",IF(AND($D339&lt;&gt;"",$F339&lt;&gt;"",IFERROR(INDEX(SETUP!$B$148:$B$267,MATCH($F339,SETUP!$C$148:$C$267,0)),"")&lt;&gt;$D339),"Sub-family not in family. ","")&amp;IF(AND($H339&lt;&gt;"",$I339&lt;&gt;"",IFERROR(INDEX(SETUP!$B$21:$B$116,MATCH($I339,SETUP!$C$21:$C$116,0)),"")&lt;&gt;$H339),"Level not in stream.",""))</f>
        <v/>
      </c>
    </row>
    <row r="340">
      <c r="B340" s="9">
        <f>IF($C340="","",$D340&amp;"-"&amp;$F340&amp;"-"&amp;$I340&amp;"-"&amp;TEXT(COUNTIFS($D$10:$D340,$D340,$F$10:$F340,$F340,$I$10:$I340,$I340),"00"))</f>
        <v/>
      </c>
      <c r="C340" s="7" t="n"/>
      <c r="D340" s="7" t="n"/>
      <c r="E340" s="9">
        <f>IFERROR(IF($D340="","",INDEX(SETUP!$C$120:$C$144,MATCH($D340,SETUP!$B$120:$B$144,0))),"")</f>
        <v/>
      </c>
      <c r="F340" s="7" t="n"/>
      <c r="G340" s="9">
        <f>IFERROR(IF($F340="","",INDEX(SETUP!$D$148:$D$267,MATCH($F340,SETUP!$C$148:$C$267,0))),"")</f>
        <v/>
      </c>
      <c r="H340" s="7" t="n"/>
      <c r="I340" s="7" t="n"/>
      <c r="J340" s="9">
        <f>IFERROR(IF($I340="","",INDEX(SETUP!$D$21:$D$116,MATCH($I340,SETUP!$C$21:$C$116,0))),"")</f>
        <v/>
      </c>
      <c r="K340" s="37">
        <f>IFERROR(IF($I340="","",INDEX(SETUP!$E$21:$E$116,MATCH($I340,SETUP!$C$21:$C$116,0))),"")</f>
        <v/>
      </c>
      <c r="L340" s="7" t="n"/>
      <c r="M340" s="7" t="n"/>
      <c r="N340" s="7" t="n"/>
      <c r="O340" s="38">
        <f>IF($C340="","",IF(AND($D340&lt;&gt;"",$F340&lt;&gt;"",IFERROR(INDEX(SETUP!$B$148:$B$267,MATCH($F340,SETUP!$C$148:$C$267,0)),"")&lt;&gt;$D340),"Sub-family not in family. ","")&amp;IF(AND($H340&lt;&gt;"",$I340&lt;&gt;"",IFERROR(INDEX(SETUP!$B$21:$B$116,MATCH($I340,SETUP!$C$21:$C$116,0)),"")&lt;&gt;$H340),"Level not in stream.",""))</f>
        <v/>
      </c>
    </row>
    <row r="341">
      <c r="B341" s="9">
        <f>IF($C341="","",$D341&amp;"-"&amp;$F341&amp;"-"&amp;$I341&amp;"-"&amp;TEXT(COUNTIFS($D$10:$D341,$D341,$F$10:$F341,$F341,$I$10:$I341,$I341),"00"))</f>
        <v/>
      </c>
      <c r="C341" s="7" t="n"/>
      <c r="D341" s="7" t="n"/>
      <c r="E341" s="9">
        <f>IFERROR(IF($D341="","",INDEX(SETUP!$C$120:$C$144,MATCH($D341,SETUP!$B$120:$B$144,0))),"")</f>
        <v/>
      </c>
      <c r="F341" s="7" t="n"/>
      <c r="G341" s="9">
        <f>IFERROR(IF($F341="","",INDEX(SETUP!$D$148:$D$267,MATCH($F341,SETUP!$C$148:$C$267,0))),"")</f>
        <v/>
      </c>
      <c r="H341" s="7" t="n"/>
      <c r="I341" s="7" t="n"/>
      <c r="J341" s="9">
        <f>IFERROR(IF($I341="","",INDEX(SETUP!$D$21:$D$116,MATCH($I341,SETUP!$C$21:$C$116,0))),"")</f>
        <v/>
      </c>
      <c r="K341" s="37">
        <f>IFERROR(IF($I341="","",INDEX(SETUP!$E$21:$E$116,MATCH($I341,SETUP!$C$21:$C$116,0))),"")</f>
        <v/>
      </c>
      <c r="L341" s="7" t="n"/>
      <c r="M341" s="7" t="n"/>
      <c r="N341" s="7" t="n"/>
      <c r="O341" s="38">
        <f>IF($C341="","",IF(AND($D341&lt;&gt;"",$F341&lt;&gt;"",IFERROR(INDEX(SETUP!$B$148:$B$267,MATCH($F341,SETUP!$C$148:$C$267,0)),"")&lt;&gt;$D341),"Sub-family not in family. ","")&amp;IF(AND($H341&lt;&gt;"",$I341&lt;&gt;"",IFERROR(INDEX(SETUP!$B$21:$B$116,MATCH($I341,SETUP!$C$21:$C$116,0)),"")&lt;&gt;$H341),"Level not in stream.",""))</f>
        <v/>
      </c>
    </row>
    <row r="342">
      <c r="B342" s="9">
        <f>IF($C342="","",$D342&amp;"-"&amp;$F342&amp;"-"&amp;$I342&amp;"-"&amp;TEXT(COUNTIFS($D$10:$D342,$D342,$F$10:$F342,$F342,$I$10:$I342,$I342),"00"))</f>
        <v/>
      </c>
      <c r="C342" s="7" t="n"/>
      <c r="D342" s="7" t="n"/>
      <c r="E342" s="9">
        <f>IFERROR(IF($D342="","",INDEX(SETUP!$C$120:$C$144,MATCH($D342,SETUP!$B$120:$B$144,0))),"")</f>
        <v/>
      </c>
      <c r="F342" s="7" t="n"/>
      <c r="G342" s="9">
        <f>IFERROR(IF($F342="","",INDEX(SETUP!$D$148:$D$267,MATCH($F342,SETUP!$C$148:$C$267,0))),"")</f>
        <v/>
      </c>
      <c r="H342" s="7" t="n"/>
      <c r="I342" s="7" t="n"/>
      <c r="J342" s="9">
        <f>IFERROR(IF($I342="","",INDEX(SETUP!$D$21:$D$116,MATCH($I342,SETUP!$C$21:$C$116,0))),"")</f>
        <v/>
      </c>
      <c r="K342" s="37">
        <f>IFERROR(IF($I342="","",INDEX(SETUP!$E$21:$E$116,MATCH($I342,SETUP!$C$21:$C$116,0))),"")</f>
        <v/>
      </c>
      <c r="L342" s="7" t="n"/>
      <c r="M342" s="7" t="n"/>
      <c r="N342" s="7" t="n"/>
      <c r="O342" s="38">
        <f>IF($C342="","",IF(AND($D342&lt;&gt;"",$F342&lt;&gt;"",IFERROR(INDEX(SETUP!$B$148:$B$267,MATCH($F342,SETUP!$C$148:$C$267,0)),"")&lt;&gt;$D342),"Sub-family not in family. ","")&amp;IF(AND($H342&lt;&gt;"",$I342&lt;&gt;"",IFERROR(INDEX(SETUP!$B$21:$B$116,MATCH($I342,SETUP!$C$21:$C$116,0)),"")&lt;&gt;$H342),"Level not in stream.",""))</f>
        <v/>
      </c>
    </row>
    <row r="343">
      <c r="B343" s="9">
        <f>IF($C343="","",$D343&amp;"-"&amp;$F343&amp;"-"&amp;$I343&amp;"-"&amp;TEXT(COUNTIFS($D$10:$D343,$D343,$F$10:$F343,$F343,$I$10:$I343,$I343),"00"))</f>
        <v/>
      </c>
      <c r="C343" s="7" t="n"/>
      <c r="D343" s="7" t="n"/>
      <c r="E343" s="9">
        <f>IFERROR(IF($D343="","",INDEX(SETUP!$C$120:$C$144,MATCH($D343,SETUP!$B$120:$B$144,0))),"")</f>
        <v/>
      </c>
      <c r="F343" s="7" t="n"/>
      <c r="G343" s="9">
        <f>IFERROR(IF($F343="","",INDEX(SETUP!$D$148:$D$267,MATCH($F343,SETUP!$C$148:$C$267,0))),"")</f>
        <v/>
      </c>
      <c r="H343" s="7" t="n"/>
      <c r="I343" s="7" t="n"/>
      <c r="J343" s="9">
        <f>IFERROR(IF($I343="","",INDEX(SETUP!$D$21:$D$116,MATCH($I343,SETUP!$C$21:$C$116,0))),"")</f>
        <v/>
      </c>
      <c r="K343" s="37">
        <f>IFERROR(IF($I343="","",INDEX(SETUP!$E$21:$E$116,MATCH($I343,SETUP!$C$21:$C$116,0))),"")</f>
        <v/>
      </c>
      <c r="L343" s="7" t="n"/>
      <c r="M343" s="7" t="n"/>
      <c r="N343" s="7" t="n"/>
      <c r="O343" s="38">
        <f>IF($C343="","",IF(AND($D343&lt;&gt;"",$F343&lt;&gt;"",IFERROR(INDEX(SETUP!$B$148:$B$267,MATCH($F343,SETUP!$C$148:$C$267,0)),"")&lt;&gt;$D343),"Sub-family not in family. ","")&amp;IF(AND($H343&lt;&gt;"",$I343&lt;&gt;"",IFERROR(INDEX(SETUP!$B$21:$B$116,MATCH($I343,SETUP!$C$21:$C$116,0)),"")&lt;&gt;$H343),"Level not in stream.",""))</f>
        <v/>
      </c>
    </row>
    <row r="344">
      <c r="B344" s="9">
        <f>IF($C344="","",$D344&amp;"-"&amp;$F344&amp;"-"&amp;$I344&amp;"-"&amp;TEXT(COUNTIFS($D$10:$D344,$D344,$F$10:$F344,$F344,$I$10:$I344,$I344),"00"))</f>
        <v/>
      </c>
      <c r="C344" s="7" t="n"/>
      <c r="D344" s="7" t="n"/>
      <c r="E344" s="9">
        <f>IFERROR(IF($D344="","",INDEX(SETUP!$C$120:$C$144,MATCH($D344,SETUP!$B$120:$B$144,0))),"")</f>
        <v/>
      </c>
      <c r="F344" s="7" t="n"/>
      <c r="G344" s="9">
        <f>IFERROR(IF($F344="","",INDEX(SETUP!$D$148:$D$267,MATCH($F344,SETUP!$C$148:$C$267,0))),"")</f>
        <v/>
      </c>
      <c r="H344" s="7" t="n"/>
      <c r="I344" s="7" t="n"/>
      <c r="J344" s="9">
        <f>IFERROR(IF($I344="","",INDEX(SETUP!$D$21:$D$116,MATCH($I344,SETUP!$C$21:$C$116,0))),"")</f>
        <v/>
      </c>
      <c r="K344" s="37">
        <f>IFERROR(IF($I344="","",INDEX(SETUP!$E$21:$E$116,MATCH($I344,SETUP!$C$21:$C$116,0))),"")</f>
        <v/>
      </c>
      <c r="L344" s="7" t="n"/>
      <c r="M344" s="7" t="n"/>
      <c r="N344" s="7" t="n"/>
      <c r="O344" s="38">
        <f>IF($C344="","",IF(AND($D344&lt;&gt;"",$F344&lt;&gt;"",IFERROR(INDEX(SETUP!$B$148:$B$267,MATCH($F344,SETUP!$C$148:$C$267,0)),"")&lt;&gt;$D344),"Sub-family not in family. ","")&amp;IF(AND($H344&lt;&gt;"",$I344&lt;&gt;"",IFERROR(INDEX(SETUP!$B$21:$B$116,MATCH($I344,SETUP!$C$21:$C$116,0)),"")&lt;&gt;$H344),"Level not in stream.",""))</f>
        <v/>
      </c>
    </row>
    <row r="345">
      <c r="B345" s="9">
        <f>IF($C345="","",$D345&amp;"-"&amp;$F345&amp;"-"&amp;$I345&amp;"-"&amp;TEXT(COUNTIFS($D$10:$D345,$D345,$F$10:$F345,$F345,$I$10:$I345,$I345),"00"))</f>
        <v/>
      </c>
      <c r="C345" s="7" t="n"/>
      <c r="D345" s="7" t="n"/>
      <c r="E345" s="9">
        <f>IFERROR(IF($D345="","",INDEX(SETUP!$C$120:$C$144,MATCH($D345,SETUP!$B$120:$B$144,0))),"")</f>
        <v/>
      </c>
      <c r="F345" s="7" t="n"/>
      <c r="G345" s="9">
        <f>IFERROR(IF($F345="","",INDEX(SETUP!$D$148:$D$267,MATCH($F345,SETUP!$C$148:$C$267,0))),"")</f>
        <v/>
      </c>
      <c r="H345" s="7" t="n"/>
      <c r="I345" s="7" t="n"/>
      <c r="J345" s="9">
        <f>IFERROR(IF($I345="","",INDEX(SETUP!$D$21:$D$116,MATCH($I345,SETUP!$C$21:$C$116,0))),"")</f>
        <v/>
      </c>
      <c r="K345" s="37">
        <f>IFERROR(IF($I345="","",INDEX(SETUP!$E$21:$E$116,MATCH($I345,SETUP!$C$21:$C$116,0))),"")</f>
        <v/>
      </c>
      <c r="L345" s="7" t="n"/>
      <c r="M345" s="7" t="n"/>
      <c r="N345" s="7" t="n"/>
      <c r="O345" s="38">
        <f>IF($C345="","",IF(AND($D345&lt;&gt;"",$F345&lt;&gt;"",IFERROR(INDEX(SETUP!$B$148:$B$267,MATCH($F345,SETUP!$C$148:$C$267,0)),"")&lt;&gt;$D345),"Sub-family not in family. ","")&amp;IF(AND($H345&lt;&gt;"",$I345&lt;&gt;"",IFERROR(INDEX(SETUP!$B$21:$B$116,MATCH($I345,SETUP!$C$21:$C$116,0)),"")&lt;&gt;$H345),"Level not in stream.",""))</f>
        <v/>
      </c>
    </row>
    <row r="346">
      <c r="B346" s="9">
        <f>IF($C346="","",$D346&amp;"-"&amp;$F346&amp;"-"&amp;$I346&amp;"-"&amp;TEXT(COUNTIFS($D$10:$D346,$D346,$F$10:$F346,$F346,$I$10:$I346,$I346),"00"))</f>
        <v/>
      </c>
      <c r="C346" s="7" t="n"/>
      <c r="D346" s="7" t="n"/>
      <c r="E346" s="9">
        <f>IFERROR(IF($D346="","",INDEX(SETUP!$C$120:$C$144,MATCH($D346,SETUP!$B$120:$B$144,0))),"")</f>
        <v/>
      </c>
      <c r="F346" s="7" t="n"/>
      <c r="G346" s="9">
        <f>IFERROR(IF($F346="","",INDEX(SETUP!$D$148:$D$267,MATCH($F346,SETUP!$C$148:$C$267,0))),"")</f>
        <v/>
      </c>
      <c r="H346" s="7" t="n"/>
      <c r="I346" s="7" t="n"/>
      <c r="J346" s="9">
        <f>IFERROR(IF($I346="","",INDEX(SETUP!$D$21:$D$116,MATCH($I346,SETUP!$C$21:$C$116,0))),"")</f>
        <v/>
      </c>
      <c r="K346" s="37">
        <f>IFERROR(IF($I346="","",INDEX(SETUP!$E$21:$E$116,MATCH($I346,SETUP!$C$21:$C$116,0))),"")</f>
        <v/>
      </c>
      <c r="L346" s="7" t="n"/>
      <c r="M346" s="7" t="n"/>
      <c r="N346" s="7" t="n"/>
      <c r="O346" s="38">
        <f>IF($C346="","",IF(AND($D346&lt;&gt;"",$F346&lt;&gt;"",IFERROR(INDEX(SETUP!$B$148:$B$267,MATCH($F346,SETUP!$C$148:$C$267,0)),"")&lt;&gt;$D346),"Sub-family not in family. ","")&amp;IF(AND($H346&lt;&gt;"",$I346&lt;&gt;"",IFERROR(INDEX(SETUP!$B$21:$B$116,MATCH($I346,SETUP!$C$21:$C$116,0)),"")&lt;&gt;$H346),"Level not in stream.",""))</f>
        <v/>
      </c>
    </row>
    <row r="347">
      <c r="B347" s="9">
        <f>IF($C347="","",$D347&amp;"-"&amp;$F347&amp;"-"&amp;$I347&amp;"-"&amp;TEXT(COUNTIFS($D$10:$D347,$D347,$F$10:$F347,$F347,$I$10:$I347,$I347),"00"))</f>
        <v/>
      </c>
      <c r="C347" s="7" t="n"/>
      <c r="D347" s="7" t="n"/>
      <c r="E347" s="9">
        <f>IFERROR(IF($D347="","",INDEX(SETUP!$C$120:$C$144,MATCH($D347,SETUP!$B$120:$B$144,0))),"")</f>
        <v/>
      </c>
      <c r="F347" s="7" t="n"/>
      <c r="G347" s="9">
        <f>IFERROR(IF($F347="","",INDEX(SETUP!$D$148:$D$267,MATCH($F347,SETUP!$C$148:$C$267,0))),"")</f>
        <v/>
      </c>
      <c r="H347" s="7" t="n"/>
      <c r="I347" s="7" t="n"/>
      <c r="J347" s="9">
        <f>IFERROR(IF($I347="","",INDEX(SETUP!$D$21:$D$116,MATCH($I347,SETUP!$C$21:$C$116,0))),"")</f>
        <v/>
      </c>
      <c r="K347" s="37">
        <f>IFERROR(IF($I347="","",INDEX(SETUP!$E$21:$E$116,MATCH($I347,SETUP!$C$21:$C$116,0))),"")</f>
        <v/>
      </c>
      <c r="L347" s="7" t="n"/>
      <c r="M347" s="7" t="n"/>
      <c r="N347" s="7" t="n"/>
      <c r="O347" s="38">
        <f>IF($C347="","",IF(AND($D347&lt;&gt;"",$F347&lt;&gt;"",IFERROR(INDEX(SETUP!$B$148:$B$267,MATCH($F347,SETUP!$C$148:$C$267,0)),"")&lt;&gt;$D347),"Sub-family not in family. ","")&amp;IF(AND($H347&lt;&gt;"",$I347&lt;&gt;"",IFERROR(INDEX(SETUP!$B$21:$B$116,MATCH($I347,SETUP!$C$21:$C$116,0)),"")&lt;&gt;$H347),"Level not in stream.",""))</f>
        <v/>
      </c>
    </row>
    <row r="348">
      <c r="B348" s="9">
        <f>IF($C348="","",$D348&amp;"-"&amp;$F348&amp;"-"&amp;$I348&amp;"-"&amp;TEXT(COUNTIFS($D$10:$D348,$D348,$F$10:$F348,$F348,$I$10:$I348,$I348),"00"))</f>
        <v/>
      </c>
      <c r="C348" s="7" t="n"/>
      <c r="D348" s="7" t="n"/>
      <c r="E348" s="9">
        <f>IFERROR(IF($D348="","",INDEX(SETUP!$C$120:$C$144,MATCH($D348,SETUP!$B$120:$B$144,0))),"")</f>
        <v/>
      </c>
      <c r="F348" s="7" t="n"/>
      <c r="G348" s="9">
        <f>IFERROR(IF($F348="","",INDEX(SETUP!$D$148:$D$267,MATCH($F348,SETUP!$C$148:$C$267,0))),"")</f>
        <v/>
      </c>
      <c r="H348" s="7" t="n"/>
      <c r="I348" s="7" t="n"/>
      <c r="J348" s="9">
        <f>IFERROR(IF($I348="","",INDEX(SETUP!$D$21:$D$116,MATCH($I348,SETUP!$C$21:$C$116,0))),"")</f>
        <v/>
      </c>
      <c r="K348" s="37">
        <f>IFERROR(IF($I348="","",INDEX(SETUP!$E$21:$E$116,MATCH($I348,SETUP!$C$21:$C$116,0))),"")</f>
        <v/>
      </c>
      <c r="L348" s="7" t="n"/>
      <c r="M348" s="7" t="n"/>
      <c r="N348" s="7" t="n"/>
      <c r="O348" s="38">
        <f>IF($C348="","",IF(AND($D348&lt;&gt;"",$F348&lt;&gt;"",IFERROR(INDEX(SETUP!$B$148:$B$267,MATCH($F348,SETUP!$C$148:$C$267,0)),"")&lt;&gt;$D348),"Sub-family not in family. ","")&amp;IF(AND($H348&lt;&gt;"",$I348&lt;&gt;"",IFERROR(INDEX(SETUP!$B$21:$B$116,MATCH($I348,SETUP!$C$21:$C$116,0)),"")&lt;&gt;$H348),"Level not in stream.",""))</f>
        <v/>
      </c>
    </row>
    <row r="349">
      <c r="B349" s="9">
        <f>IF($C349="","",$D349&amp;"-"&amp;$F349&amp;"-"&amp;$I349&amp;"-"&amp;TEXT(COUNTIFS($D$10:$D349,$D349,$F$10:$F349,$F349,$I$10:$I349,$I349),"00"))</f>
        <v/>
      </c>
      <c r="C349" s="7" t="n"/>
      <c r="D349" s="7" t="n"/>
      <c r="E349" s="9">
        <f>IFERROR(IF($D349="","",INDEX(SETUP!$C$120:$C$144,MATCH($D349,SETUP!$B$120:$B$144,0))),"")</f>
        <v/>
      </c>
      <c r="F349" s="7" t="n"/>
      <c r="G349" s="9">
        <f>IFERROR(IF($F349="","",INDEX(SETUP!$D$148:$D$267,MATCH($F349,SETUP!$C$148:$C$267,0))),"")</f>
        <v/>
      </c>
      <c r="H349" s="7" t="n"/>
      <c r="I349" s="7" t="n"/>
      <c r="J349" s="9">
        <f>IFERROR(IF($I349="","",INDEX(SETUP!$D$21:$D$116,MATCH($I349,SETUP!$C$21:$C$116,0))),"")</f>
        <v/>
      </c>
      <c r="K349" s="37">
        <f>IFERROR(IF($I349="","",INDEX(SETUP!$E$21:$E$116,MATCH($I349,SETUP!$C$21:$C$116,0))),"")</f>
        <v/>
      </c>
      <c r="L349" s="7" t="n"/>
      <c r="M349" s="7" t="n"/>
      <c r="N349" s="7" t="n"/>
      <c r="O349" s="38">
        <f>IF($C349="","",IF(AND($D349&lt;&gt;"",$F349&lt;&gt;"",IFERROR(INDEX(SETUP!$B$148:$B$267,MATCH($F349,SETUP!$C$148:$C$267,0)),"")&lt;&gt;$D349),"Sub-family not in family. ","")&amp;IF(AND($H349&lt;&gt;"",$I349&lt;&gt;"",IFERROR(INDEX(SETUP!$B$21:$B$116,MATCH($I349,SETUP!$C$21:$C$116,0)),"")&lt;&gt;$H349),"Level not in stream.",""))</f>
        <v/>
      </c>
    </row>
    <row r="350">
      <c r="B350" s="9">
        <f>IF($C350="","",$D350&amp;"-"&amp;$F350&amp;"-"&amp;$I350&amp;"-"&amp;TEXT(COUNTIFS($D$10:$D350,$D350,$F$10:$F350,$F350,$I$10:$I350,$I350),"00"))</f>
        <v/>
      </c>
      <c r="C350" s="7" t="n"/>
      <c r="D350" s="7" t="n"/>
      <c r="E350" s="9">
        <f>IFERROR(IF($D350="","",INDEX(SETUP!$C$120:$C$144,MATCH($D350,SETUP!$B$120:$B$144,0))),"")</f>
        <v/>
      </c>
      <c r="F350" s="7" t="n"/>
      <c r="G350" s="9">
        <f>IFERROR(IF($F350="","",INDEX(SETUP!$D$148:$D$267,MATCH($F350,SETUP!$C$148:$C$267,0))),"")</f>
        <v/>
      </c>
      <c r="H350" s="7" t="n"/>
      <c r="I350" s="7" t="n"/>
      <c r="J350" s="9">
        <f>IFERROR(IF($I350="","",INDEX(SETUP!$D$21:$D$116,MATCH($I350,SETUP!$C$21:$C$116,0))),"")</f>
        <v/>
      </c>
      <c r="K350" s="37">
        <f>IFERROR(IF($I350="","",INDEX(SETUP!$E$21:$E$116,MATCH($I350,SETUP!$C$21:$C$116,0))),"")</f>
        <v/>
      </c>
      <c r="L350" s="7" t="n"/>
      <c r="M350" s="7" t="n"/>
      <c r="N350" s="7" t="n"/>
      <c r="O350" s="38">
        <f>IF($C350="","",IF(AND($D350&lt;&gt;"",$F350&lt;&gt;"",IFERROR(INDEX(SETUP!$B$148:$B$267,MATCH($F350,SETUP!$C$148:$C$267,0)),"")&lt;&gt;$D350),"Sub-family not in family. ","")&amp;IF(AND($H350&lt;&gt;"",$I350&lt;&gt;"",IFERROR(INDEX(SETUP!$B$21:$B$116,MATCH($I350,SETUP!$C$21:$C$116,0)),"")&lt;&gt;$H350),"Level not in stream.",""))</f>
        <v/>
      </c>
    </row>
    <row r="351">
      <c r="B351" s="9">
        <f>IF($C351="","",$D351&amp;"-"&amp;$F351&amp;"-"&amp;$I351&amp;"-"&amp;TEXT(COUNTIFS($D$10:$D351,$D351,$F$10:$F351,$F351,$I$10:$I351,$I351),"00"))</f>
        <v/>
      </c>
      <c r="C351" s="7" t="n"/>
      <c r="D351" s="7" t="n"/>
      <c r="E351" s="9">
        <f>IFERROR(IF($D351="","",INDEX(SETUP!$C$120:$C$144,MATCH($D351,SETUP!$B$120:$B$144,0))),"")</f>
        <v/>
      </c>
      <c r="F351" s="7" t="n"/>
      <c r="G351" s="9">
        <f>IFERROR(IF($F351="","",INDEX(SETUP!$D$148:$D$267,MATCH($F351,SETUP!$C$148:$C$267,0))),"")</f>
        <v/>
      </c>
      <c r="H351" s="7" t="n"/>
      <c r="I351" s="7" t="n"/>
      <c r="J351" s="9">
        <f>IFERROR(IF($I351="","",INDEX(SETUP!$D$21:$D$116,MATCH($I351,SETUP!$C$21:$C$116,0))),"")</f>
        <v/>
      </c>
      <c r="K351" s="37">
        <f>IFERROR(IF($I351="","",INDEX(SETUP!$E$21:$E$116,MATCH($I351,SETUP!$C$21:$C$116,0))),"")</f>
        <v/>
      </c>
      <c r="L351" s="7" t="n"/>
      <c r="M351" s="7" t="n"/>
      <c r="N351" s="7" t="n"/>
      <c r="O351" s="38">
        <f>IF($C351="","",IF(AND($D351&lt;&gt;"",$F351&lt;&gt;"",IFERROR(INDEX(SETUP!$B$148:$B$267,MATCH($F351,SETUP!$C$148:$C$267,0)),"")&lt;&gt;$D351),"Sub-family not in family. ","")&amp;IF(AND($H351&lt;&gt;"",$I351&lt;&gt;"",IFERROR(INDEX(SETUP!$B$21:$B$116,MATCH($I351,SETUP!$C$21:$C$116,0)),"")&lt;&gt;$H351),"Level not in stream.",""))</f>
        <v/>
      </c>
    </row>
    <row r="352">
      <c r="B352" s="9">
        <f>IF($C352="","",$D352&amp;"-"&amp;$F352&amp;"-"&amp;$I352&amp;"-"&amp;TEXT(COUNTIFS($D$10:$D352,$D352,$F$10:$F352,$F352,$I$10:$I352,$I352),"00"))</f>
        <v/>
      </c>
      <c r="C352" s="7" t="n"/>
      <c r="D352" s="7" t="n"/>
      <c r="E352" s="9">
        <f>IFERROR(IF($D352="","",INDEX(SETUP!$C$120:$C$144,MATCH($D352,SETUP!$B$120:$B$144,0))),"")</f>
        <v/>
      </c>
      <c r="F352" s="7" t="n"/>
      <c r="G352" s="9">
        <f>IFERROR(IF($F352="","",INDEX(SETUP!$D$148:$D$267,MATCH($F352,SETUP!$C$148:$C$267,0))),"")</f>
        <v/>
      </c>
      <c r="H352" s="7" t="n"/>
      <c r="I352" s="7" t="n"/>
      <c r="J352" s="9">
        <f>IFERROR(IF($I352="","",INDEX(SETUP!$D$21:$D$116,MATCH($I352,SETUP!$C$21:$C$116,0))),"")</f>
        <v/>
      </c>
      <c r="K352" s="37">
        <f>IFERROR(IF($I352="","",INDEX(SETUP!$E$21:$E$116,MATCH($I352,SETUP!$C$21:$C$116,0))),"")</f>
        <v/>
      </c>
      <c r="L352" s="7" t="n"/>
      <c r="M352" s="7" t="n"/>
      <c r="N352" s="7" t="n"/>
      <c r="O352" s="38">
        <f>IF($C352="","",IF(AND($D352&lt;&gt;"",$F352&lt;&gt;"",IFERROR(INDEX(SETUP!$B$148:$B$267,MATCH($F352,SETUP!$C$148:$C$267,0)),"")&lt;&gt;$D352),"Sub-family not in family. ","")&amp;IF(AND($H352&lt;&gt;"",$I352&lt;&gt;"",IFERROR(INDEX(SETUP!$B$21:$B$116,MATCH($I352,SETUP!$C$21:$C$116,0)),"")&lt;&gt;$H352),"Level not in stream.",""))</f>
        <v/>
      </c>
    </row>
    <row r="353">
      <c r="B353" s="9">
        <f>IF($C353="","",$D353&amp;"-"&amp;$F353&amp;"-"&amp;$I353&amp;"-"&amp;TEXT(COUNTIFS($D$10:$D353,$D353,$F$10:$F353,$F353,$I$10:$I353,$I353),"00"))</f>
        <v/>
      </c>
      <c r="C353" s="7" t="n"/>
      <c r="D353" s="7" t="n"/>
      <c r="E353" s="9">
        <f>IFERROR(IF($D353="","",INDEX(SETUP!$C$120:$C$144,MATCH($D353,SETUP!$B$120:$B$144,0))),"")</f>
        <v/>
      </c>
      <c r="F353" s="7" t="n"/>
      <c r="G353" s="9">
        <f>IFERROR(IF($F353="","",INDEX(SETUP!$D$148:$D$267,MATCH($F353,SETUP!$C$148:$C$267,0))),"")</f>
        <v/>
      </c>
      <c r="H353" s="7" t="n"/>
      <c r="I353" s="7" t="n"/>
      <c r="J353" s="9">
        <f>IFERROR(IF($I353="","",INDEX(SETUP!$D$21:$D$116,MATCH($I353,SETUP!$C$21:$C$116,0))),"")</f>
        <v/>
      </c>
      <c r="K353" s="37">
        <f>IFERROR(IF($I353="","",INDEX(SETUP!$E$21:$E$116,MATCH($I353,SETUP!$C$21:$C$116,0))),"")</f>
        <v/>
      </c>
      <c r="L353" s="7" t="n"/>
      <c r="M353" s="7" t="n"/>
      <c r="N353" s="7" t="n"/>
      <c r="O353" s="38">
        <f>IF($C353="","",IF(AND($D353&lt;&gt;"",$F353&lt;&gt;"",IFERROR(INDEX(SETUP!$B$148:$B$267,MATCH($F353,SETUP!$C$148:$C$267,0)),"")&lt;&gt;$D353),"Sub-family not in family. ","")&amp;IF(AND($H353&lt;&gt;"",$I353&lt;&gt;"",IFERROR(INDEX(SETUP!$B$21:$B$116,MATCH($I353,SETUP!$C$21:$C$116,0)),"")&lt;&gt;$H353),"Level not in stream.",""))</f>
        <v/>
      </c>
    </row>
    <row r="354">
      <c r="B354" s="9">
        <f>IF($C354="","",$D354&amp;"-"&amp;$F354&amp;"-"&amp;$I354&amp;"-"&amp;TEXT(COUNTIFS($D$10:$D354,$D354,$F$10:$F354,$F354,$I$10:$I354,$I354),"00"))</f>
        <v/>
      </c>
      <c r="C354" s="7" t="n"/>
      <c r="D354" s="7" t="n"/>
      <c r="E354" s="9">
        <f>IFERROR(IF($D354="","",INDEX(SETUP!$C$120:$C$144,MATCH($D354,SETUP!$B$120:$B$144,0))),"")</f>
        <v/>
      </c>
      <c r="F354" s="7" t="n"/>
      <c r="G354" s="9">
        <f>IFERROR(IF($F354="","",INDEX(SETUP!$D$148:$D$267,MATCH($F354,SETUP!$C$148:$C$267,0))),"")</f>
        <v/>
      </c>
      <c r="H354" s="7" t="n"/>
      <c r="I354" s="7" t="n"/>
      <c r="J354" s="9">
        <f>IFERROR(IF($I354="","",INDEX(SETUP!$D$21:$D$116,MATCH($I354,SETUP!$C$21:$C$116,0))),"")</f>
        <v/>
      </c>
      <c r="K354" s="37">
        <f>IFERROR(IF($I354="","",INDEX(SETUP!$E$21:$E$116,MATCH($I354,SETUP!$C$21:$C$116,0))),"")</f>
        <v/>
      </c>
      <c r="L354" s="7" t="n"/>
      <c r="M354" s="7" t="n"/>
      <c r="N354" s="7" t="n"/>
      <c r="O354" s="38">
        <f>IF($C354="","",IF(AND($D354&lt;&gt;"",$F354&lt;&gt;"",IFERROR(INDEX(SETUP!$B$148:$B$267,MATCH($F354,SETUP!$C$148:$C$267,0)),"")&lt;&gt;$D354),"Sub-family not in family. ","")&amp;IF(AND($H354&lt;&gt;"",$I354&lt;&gt;"",IFERROR(INDEX(SETUP!$B$21:$B$116,MATCH($I354,SETUP!$C$21:$C$116,0)),"")&lt;&gt;$H354),"Level not in stream.",""))</f>
        <v/>
      </c>
    </row>
    <row r="355">
      <c r="B355" s="9">
        <f>IF($C355="","",$D355&amp;"-"&amp;$F355&amp;"-"&amp;$I355&amp;"-"&amp;TEXT(COUNTIFS($D$10:$D355,$D355,$F$10:$F355,$F355,$I$10:$I355,$I355),"00"))</f>
        <v/>
      </c>
      <c r="C355" s="7" t="n"/>
      <c r="D355" s="7" t="n"/>
      <c r="E355" s="9">
        <f>IFERROR(IF($D355="","",INDEX(SETUP!$C$120:$C$144,MATCH($D355,SETUP!$B$120:$B$144,0))),"")</f>
        <v/>
      </c>
      <c r="F355" s="7" t="n"/>
      <c r="G355" s="9">
        <f>IFERROR(IF($F355="","",INDEX(SETUP!$D$148:$D$267,MATCH($F355,SETUP!$C$148:$C$267,0))),"")</f>
        <v/>
      </c>
      <c r="H355" s="7" t="n"/>
      <c r="I355" s="7" t="n"/>
      <c r="J355" s="9">
        <f>IFERROR(IF($I355="","",INDEX(SETUP!$D$21:$D$116,MATCH($I355,SETUP!$C$21:$C$116,0))),"")</f>
        <v/>
      </c>
      <c r="K355" s="37">
        <f>IFERROR(IF($I355="","",INDEX(SETUP!$E$21:$E$116,MATCH($I355,SETUP!$C$21:$C$116,0))),"")</f>
        <v/>
      </c>
      <c r="L355" s="7" t="n"/>
      <c r="M355" s="7" t="n"/>
      <c r="N355" s="7" t="n"/>
      <c r="O355" s="38">
        <f>IF($C355="","",IF(AND($D355&lt;&gt;"",$F355&lt;&gt;"",IFERROR(INDEX(SETUP!$B$148:$B$267,MATCH($F355,SETUP!$C$148:$C$267,0)),"")&lt;&gt;$D355),"Sub-family not in family. ","")&amp;IF(AND($H355&lt;&gt;"",$I355&lt;&gt;"",IFERROR(INDEX(SETUP!$B$21:$B$116,MATCH($I355,SETUP!$C$21:$C$116,0)),"")&lt;&gt;$H355),"Level not in stream.",""))</f>
        <v/>
      </c>
    </row>
    <row r="356">
      <c r="B356" s="9">
        <f>IF($C356="","",$D356&amp;"-"&amp;$F356&amp;"-"&amp;$I356&amp;"-"&amp;TEXT(COUNTIFS($D$10:$D356,$D356,$F$10:$F356,$F356,$I$10:$I356,$I356),"00"))</f>
        <v/>
      </c>
      <c r="C356" s="7" t="n"/>
      <c r="D356" s="7" t="n"/>
      <c r="E356" s="9">
        <f>IFERROR(IF($D356="","",INDEX(SETUP!$C$120:$C$144,MATCH($D356,SETUP!$B$120:$B$144,0))),"")</f>
        <v/>
      </c>
      <c r="F356" s="7" t="n"/>
      <c r="G356" s="9">
        <f>IFERROR(IF($F356="","",INDEX(SETUP!$D$148:$D$267,MATCH($F356,SETUP!$C$148:$C$267,0))),"")</f>
        <v/>
      </c>
      <c r="H356" s="7" t="n"/>
      <c r="I356" s="7" t="n"/>
      <c r="J356" s="9">
        <f>IFERROR(IF($I356="","",INDEX(SETUP!$D$21:$D$116,MATCH($I356,SETUP!$C$21:$C$116,0))),"")</f>
        <v/>
      </c>
      <c r="K356" s="37">
        <f>IFERROR(IF($I356="","",INDEX(SETUP!$E$21:$E$116,MATCH($I356,SETUP!$C$21:$C$116,0))),"")</f>
        <v/>
      </c>
      <c r="L356" s="7" t="n"/>
      <c r="M356" s="7" t="n"/>
      <c r="N356" s="7" t="n"/>
      <c r="O356" s="38">
        <f>IF($C356="","",IF(AND($D356&lt;&gt;"",$F356&lt;&gt;"",IFERROR(INDEX(SETUP!$B$148:$B$267,MATCH($F356,SETUP!$C$148:$C$267,0)),"")&lt;&gt;$D356),"Sub-family not in family. ","")&amp;IF(AND($H356&lt;&gt;"",$I356&lt;&gt;"",IFERROR(INDEX(SETUP!$B$21:$B$116,MATCH($I356,SETUP!$C$21:$C$116,0)),"")&lt;&gt;$H356),"Level not in stream.",""))</f>
        <v/>
      </c>
    </row>
    <row r="357">
      <c r="B357" s="9">
        <f>IF($C357="","",$D357&amp;"-"&amp;$F357&amp;"-"&amp;$I357&amp;"-"&amp;TEXT(COUNTIFS($D$10:$D357,$D357,$F$10:$F357,$F357,$I$10:$I357,$I357),"00"))</f>
        <v/>
      </c>
      <c r="C357" s="7" t="n"/>
      <c r="D357" s="7" t="n"/>
      <c r="E357" s="9">
        <f>IFERROR(IF($D357="","",INDEX(SETUP!$C$120:$C$144,MATCH($D357,SETUP!$B$120:$B$144,0))),"")</f>
        <v/>
      </c>
      <c r="F357" s="7" t="n"/>
      <c r="G357" s="9">
        <f>IFERROR(IF($F357="","",INDEX(SETUP!$D$148:$D$267,MATCH($F357,SETUP!$C$148:$C$267,0))),"")</f>
        <v/>
      </c>
      <c r="H357" s="7" t="n"/>
      <c r="I357" s="7" t="n"/>
      <c r="J357" s="9">
        <f>IFERROR(IF($I357="","",INDEX(SETUP!$D$21:$D$116,MATCH($I357,SETUP!$C$21:$C$116,0))),"")</f>
        <v/>
      </c>
      <c r="K357" s="37">
        <f>IFERROR(IF($I357="","",INDEX(SETUP!$E$21:$E$116,MATCH($I357,SETUP!$C$21:$C$116,0))),"")</f>
        <v/>
      </c>
      <c r="L357" s="7" t="n"/>
      <c r="M357" s="7" t="n"/>
      <c r="N357" s="7" t="n"/>
      <c r="O357" s="38">
        <f>IF($C357="","",IF(AND($D357&lt;&gt;"",$F357&lt;&gt;"",IFERROR(INDEX(SETUP!$B$148:$B$267,MATCH($F357,SETUP!$C$148:$C$267,0)),"")&lt;&gt;$D357),"Sub-family not in family. ","")&amp;IF(AND($H357&lt;&gt;"",$I357&lt;&gt;"",IFERROR(INDEX(SETUP!$B$21:$B$116,MATCH($I357,SETUP!$C$21:$C$116,0)),"")&lt;&gt;$H357),"Level not in stream.",""))</f>
        <v/>
      </c>
    </row>
    <row r="358">
      <c r="B358" s="9">
        <f>IF($C358="","",$D358&amp;"-"&amp;$F358&amp;"-"&amp;$I358&amp;"-"&amp;TEXT(COUNTIFS($D$10:$D358,$D358,$F$10:$F358,$F358,$I$10:$I358,$I358),"00"))</f>
        <v/>
      </c>
      <c r="C358" s="7" t="n"/>
      <c r="D358" s="7" t="n"/>
      <c r="E358" s="9">
        <f>IFERROR(IF($D358="","",INDEX(SETUP!$C$120:$C$144,MATCH($D358,SETUP!$B$120:$B$144,0))),"")</f>
        <v/>
      </c>
      <c r="F358" s="7" t="n"/>
      <c r="G358" s="9">
        <f>IFERROR(IF($F358="","",INDEX(SETUP!$D$148:$D$267,MATCH($F358,SETUP!$C$148:$C$267,0))),"")</f>
        <v/>
      </c>
      <c r="H358" s="7" t="n"/>
      <c r="I358" s="7" t="n"/>
      <c r="J358" s="9">
        <f>IFERROR(IF($I358="","",INDEX(SETUP!$D$21:$D$116,MATCH($I358,SETUP!$C$21:$C$116,0))),"")</f>
        <v/>
      </c>
      <c r="K358" s="37">
        <f>IFERROR(IF($I358="","",INDEX(SETUP!$E$21:$E$116,MATCH($I358,SETUP!$C$21:$C$116,0))),"")</f>
        <v/>
      </c>
      <c r="L358" s="7" t="n"/>
      <c r="M358" s="7" t="n"/>
      <c r="N358" s="7" t="n"/>
      <c r="O358" s="38">
        <f>IF($C358="","",IF(AND($D358&lt;&gt;"",$F358&lt;&gt;"",IFERROR(INDEX(SETUP!$B$148:$B$267,MATCH($F358,SETUP!$C$148:$C$267,0)),"")&lt;&gt;$D358),"Sub-family not in family. ","")&amp;IF(AND($H358&lt;&gt;"",$I358&lt;&gt;"",IFERROR(INDEX(SETUP!$B$21:$B$116,MATCH($I358,SETUP!$C$21:$C$116,0)),"")&lt;&gt;$H358),"Level not in stream.",""))</f>
        <v/>
      </c>
    </row>
    <row r="359">
      <c r="B359" s="9">
        <f>IF($C359="","",$D359&amp;"-"&amp;$F359&amp;"-"&amp;$I359&amp;"-"&amp;TEXT(COUNTIFS($D$10:$D359,$D359,$F$10:$F359,$F359,$I$10:$I359,$I359),"00"))</f>
        <v/>
      </c>
      <c r="C359" s="7" t="n"/>
      <c r="D359" s="7" t="n"/>
      <c r="E359" s="9">
        <f>IFERROR(IF($D359="","",INDEX(SETUP!$C$120:$C$144,MATCH($D359,SETUP!$B$120:$B$144,0))),"")</f>
        <v/>
      </c>
      <c r="F359" s="7" t="n"/>
      <c r="G359" s="9">
        <f>IFERROR(IF($F359="","",INDEX(SETUP!$D$148:$D$267,MATCH($F359,SETUP!$C$148:$C$267,0))),"")</f>
        <v/>
      </c>
      <c r="H359" s="7" t="n"/>
      <c r="I359" s="7" t="n"/>
      <c r="J359" s="9">
        <f>IFERROR(IF($I359="","",INDEX(SETUP!$D$21:$D$116,MATCH($I359,SETUP!$C$21:$C$116,0))),"")</f>
        <v/>
      </c>
      <c r="K359" s="37">
        <f>IFERROR(IF($I359="","",INDEX(SETUP!$E$21:$E$116,MATCH($I359,SETUP!$C$21:$C$116,0))),"")</f>
        <v/>
      </c>
      <c r="L359" s="7" t="n"/>
      <c r="M359" s="7" t="n"/>
      <c r="N359" s="7" t="n"/>
      <c r="O359" s="38">
        <f>IF($C359="","",IF(AND($D359&lt;&gt;"",$F359&lt;&gt;"",IFERROR(INDEX(SETUP!$B$148:$B$267,MATCH($F359,SETUP!$C$148:$C$267,0)),"")&lt;&gt;$D359),"Sub-family not in family. ","")&amp;IF(AND($H359&lt;&gt;"",$I359&lt;&gt;"",IFERROR(INDEX(SETUP!$B$21:$B$116,MATCH($I359,SETUP!$C$21:$C$116,0)),"")&lt;&gt;$H359),"Level not in stream.",""))</f>
        <v/>
      </c>
    </row>
    <row r="360">
      <c r="B360" s="9">
        <f>IF($C360="","",$D360&amp;"-"&amp;$F360&amp;"-"&amp;$I360&amp;"-"&amp;TEXT(COUNTIFS($D$10:$D360,$D360,$F$10:$F360,$F360,$I$10:$I360,$I360),"00"))</f>
        <v/>
      </c>
      <c r="C360" s="7" t="n"/>
      <c r="D360" s="7" t="n"/>
      <c r="E360" s="9">
        <f>IFERROR(IF($D360="","",INDEX(SETUP!$C$120:$C$144,MATCH($D360,SETUP!$B$120:$B$144,0))),"")</f>
        <v/>
      </c>
      <c r="F360" s="7" t="n"/>
      <c r="G360" s="9">
        <f>IFERROR(IF($F360="","",INDEX(SETUP!$D$148:$D$267,MATCH($F360,SETUP!$C$148:$C$267,0))),"")</f>
        <v/>
      </c>
      <c r="H360" s="7" t="n"/>
      <c r="I360" s="7" t="n"/>
      <c r="J360" s="9">
        <f>IFERROR(IF($I360="","",INDEX(SETUP!$D$21:$D$116,MATCH($I360,SETUP!$C$21:$C$116,0))),"")</f>
        <v/>
      </c>
      <c r="K360" s="37">
        <f>IFERROR(IF($I360="","",INDEX(SETUP!$E$21:$E$116,MATCH($I360,SETUP!$C$21:$C$116,0))),"")</f>
        <v/>
      </c>
      <c r="L360" s="7" t="n"/>
      <c r="M360" s="7" t="n"/>
      <c r="N360" s="7" t="n"/>
      <c r="O360" s="38">
        <f>IF($C360="","",IF(AND($D360&lt;&gt;"",$F360&lt;&gt;"",IFERROR(INDEX(SETUP!$B$148:$B$267,MATCH($F360,SETUP!$C$148:$C$267,0)),"")&lt;&gt;$D360),"Sub-family not in family. ","")&amp;IF(AND($H360&lt;&gt;"",$I360&lt;&gt;"",IFERROR(INDEX(SETUP!$B$21:$B$116,MATCH($I360,SETUP!$C$21:$C$116,0)),"")&lt;&gt;$H360),"Level not in stream.",""))</f>
        <v/>
      </c>
    </row>
    <row r="361">
      <c r="B361" s="9">
        <f>IF($C361="","",$D361&amp;"-"&amp;$F361&amp;"-"&amp;$I361&amp;"-"&amp;TEXT(COUNTIFS($D$10:$D361,$D361,$F$10:$F361,$F361,$I$10:$I361,$I361),"00"))</f>
        <v/>
      </c>
      <c r="C361" s="7" t="n"/>
      <c r="D361" s="7" t="n"/>
      <c r="E361" s="9">
        <f>IFERROR(IF($D361="","",INDEX(SETUP!$C$120:$C$144,MATCH($D361,SETUP!$B$120:$B$144,0))),"")</f>
        <v/>
      </c>
      <c r="F361" s="7" t="n"/>
      <c r="G361" s="9">
        <f>IFERROR(IF($F361="","",INDEX(SETUP!$D$148:$D$267,MATCH($F361,SETUP!$C$148:$C$267,0))),"")</f>
        <v/>
      </c>
      <c r="H361" s="7" t="n"/>
      <c r="I361" s="7" t="n"/>
      <c r="J361" s="9">
        <f>IFERROR(IF($I361="","",INDEX(SETUP!$D$21:$D$116,MATCH($I361,SETUP!$C$21:$C$116,0))),"")</f>
        <v/>
      </c>
      <c r="K361" s="37">
        <f>IFERROR(IF($I361="","",INDEX(SETUP!$E$21:$E$116,MATCH($I361,SETUP!$C$21:$C$116,0))),"")</f>
        <v/>
      </c>
      <c r="L361" s="7" t="n"/>
      <c r="M361" s="7" t="n"/>
      <c r="N361" s="7" t="n"/>
      <c r="O361" s="38">
        <f>IF($C361="","",IF(AND($D361&lt;&gt;"",$F361&lt;&gt;"",IFERROR(INDEX(SETUP!$B$148:$B$267,MATCH($F361,SETUP!$C$148:$C$267,0)),"")&lt;&gt;$D361),"Sub-family not in family. ","")&amp;IF(AND($H361&lt;&gt;"",$I361&lt;&gt;"",IFERROR(INDEX(SETUP!$B$21:$B$116,MATCH($I361,SETUP!$C$21:$C$116,0)),"")&lt;&gt;$H361),"Level not in stream.",""))</f>
        <v/>
      </c>
    </row>
    <row r="362">
      <c r="B362" s="9">
        <f>IF($C362="","",$D362&amp;"-"&amp;$F362&amp;"-"&amp;$I362&amp;"-"&amp;TEXT(COUNTIFS($D$10:$D362,$D362,$F$10:$F362,$F362,$I$10:$I362,$I362),"00"))</f>
        <v/>
      </c>
      <c r="C362" s="7" t="n"/>
      <c r="D362" s="7" t="n"/>
      <c r="E362" s="9">
        <f>IFERROR(IF($D362="","",INDEX(SETUP!$C$120:$C$144,MATCH($D362,SETUP!$B$120:$B$144,0))),"")</f>
        <v/>
      </c>
      <c r="F362" s="7" t="n"/>
      <c r="G362" s="9">
        <f>IFERROR(IF($F362="","",INDEX(SETUP!$D$148:$D$267,MATCH($F362,SETUP!$C$148:$C$267,0))),"")</f>
        <v/>
      </c>
      <c r="H362" s="7" t="n"/>
      <c r="I362" s="7" t="n"/>
      <c r="J362" s="9">
        <f>IFERROR(IF($I362="","",INDEX(SETUP!$D$21:$D$116,MATCH($I362,SETUP!$C$21:$C$116,0))),"")</f>
        <v/>
      </c>
      <c r="K362" s="37">
        <f>IFERROR(IF($I362="","",INDEX(SETUP!$E$21:$E$116,MATCH($I362,SETUP!$C$21:$C$116,0))),"")</f>
        <v/>
      </c>
      <c r="L362" s="7" t="n"/>
      <c r="M362" s="7" t="n"/>
      <c r="N362" s="7" t="n"/>
      <c r="O362" s="38">
        <f>IF($C362="","",IF(AND($D362&lt;&gt;"",$F362&lt;&gt;"",IFERROR(INDEX(SETUP!$B$148:$B$267,MATCH($F362,SETUP!$C$148:$C$267,0)),"")&lt;&gt;$D362),"Sub-family not in family. ","")&amp;IF(AND($H362&lt;&gt;"",$I362&lt;&gt;"",IFERROR(INDEX(SETUP!$B$21:$B$116,MATCH($I362,SETUP!$C$21:$C$116,0)),"")&lt;&gt;$H362),"Level not in stream.",""))</f>
        <v/>
      </c>
    </row>
    <row r="363">
      <c r="B363" s="9">
        <f>IF($C363="","",$D363&amp;"-"&amp;$F363&amp;"-"&amp;$I363&amp;"-"&amp;TEXT(COUNTIFS($D$10:$D363,$D363,$F$10:$F363,$F363,$I$10:$I363,$I363),"00"))</f>
        <v/>
      </c>
      <c r="C363" s="7" t="n"/>
      <c r="D363" s="7" t="n"/>
      <c r="E363" s="9">
        <f>IFERROR(IF($D363="","",INDEX(SETUP!$C$120:$C$144,MATCH($D363,SETUP!$B$120:$B$144,0))),"")</f>
        <v/>
      </c>
      <c r="F363" s="7" t="n"/>
      <c r="G363" s="9">
        <f>IFERROR(IF($F363="","",INDEX(SETUP!$D$148:$D$267,MATCH($F363,SETUP!$C$148:$C$267,0))),"")</f>
        <v/>
      </c>
      <c r="H363" s="7" t="n"/>
      <c r="I363" s="7" t="n"/>
      <c r="J363" s="9">
        <f>IFERROR(IF($I363="","",INDEX(SETUP!$D$21:$D$116,MATCH($I363,SETUP!$C$21:$C$116,0))),"")</f>
        <v/>
      </c>
      <c r="K363" s="37">
        <f>IFERROR(IF($I363="","",INDEX(SETUP!$E$21:$E$116,MATCH($I363,SETUP!$C$21:$C$116,0))),"")</f>
        <v/>
      </c>
      <c r="L363" s="7" t="n"/>
      <c r="M363" s="7" t="n"/>
      <c r="N363" s="7" t="n"/>
      <c r="O363" s="38">
        <f>IF($C363="","",IF(AND($D363&lt;&gt;"",$F363&lt;&gt;"",IFERROR(INDEX(SETUP!$B$148:$B$267,MATCH($F363,SETUP!$C$148:$C$267,0)),"")&lt;&gt;$D363),"Sub-family not in family. ","")&amp;IF(AND($H363&lt;&gt;"",$I363&lt;&gt;"",IFERROR(INDEX(SETUP!$B$21:$B$116,MATCH($I363,SETUP!$C$21:$C$116,0)),"")&lt;&gt;$H363),"Level not in stream.",""))</f>
        <v/>
      </c>
    </row>
    <row r="364">
      <c r="B364" s="9">
        <f>IF($C364="","",$D364&amp;"-"&amp;$F364&amp;"-"&amp;$I364&amp;"-"&amp;TEXT(COUNTIFS($D$10:$D364,$D364,$F$10:$F364,$F364,$I$10:$I364,$I364),"00"))</f>
        <v/>
      </c>
      <c r="C364" s="7" t="n"/>
      <c r="D364" s="7" t="n"/>
      <c r="E364" s="9">
        <f>IFERROR(IF($D364="","",INDEX(SETUP!$C$120:$C$144,MATCH($D364,SETUP!$B$120:$B$144,0))),"")</f>
        <v/>
      </c>
      <c r="F364" s="7" t="n"/>
      <c r="G364" s="9">
        <f>IFERROR(IF($F364="","",INDEX(SETUP!$D$148:$D$267,MATCH($F364,SETUP!$C$148:$C$267,0))),"")</f>
        <v/>
      </c>
      <c r="H364" s="7" t="n"/>
      <c r="I364" s="7" t="n"/>
      <c r="J364" s="9">
        <f>IFERROR(IF($I364="","",INDEX(SETUP!$D$21:$D$116,MATCH($I364,SETUP!$C$21:$C$116,0))),"")</f>
        <v/>
      </c>
      <c r="K364" s="37">
        <f>IFERROR(IF($I364="","",INDEX(SETUP!$E$21:$E$116,MATCH($I364,SETUP!$C$21:$C$116,0))),"")</f>
        <v/>
      </c>
      <c r="L364" s="7" t="n"/>
      <c r="M364" s="7" t="n"/>
      <c r="N364" s="7" t="n"/>
      <c r="O364" s="38">
        <f>IF($C364="","",IF(AND($D364&lt;&gt;"",$F364&lt;&gt;"",IFERROR(INDEX(SETUP!$B$148:$B$267,MATCH($F364,SETUP!$C$148:$C$267,0)),"")&lt;&gt;$D364),"Sub-family not in family. ","")&amp;IF(AND($H364&lt;&gt;"",$I364&lt;&gt;"",IFERROR(INDEX(SETUP!$B$21:$B$116,MATCH($I364,SETUP!$C$21:$C$116,0)),"")&lt;&gt;$H364),"Level not in stream.",""))</f>
        <v/>
      </c>
    </row>
    <row r="365">
      <c r="B365" s="9">
        <f>IF($C365="","",$D365&amp;"-"&amp;$F365&amp;"-"&amp;$I365&amp;"-"&amp;TEXT(COUNTIFS($D$10:$D365,$D365,$F$10:$F365,$F365,$I$10:$I365,$I365),"00"))</f>
        <v/>
      </c>
      <c r="C365" s="7" t="n"/>
      <c r="D365" s="7" t="n"/>
      <c r="E365" s="9">
        <f>IFERROR(IF($D365="","",INDEX(SETUP!$C$120:$C$144,MATCH($D365,SETUP!$B$120:$B$144,0))),"")</f>
        <v/>
      </c>
      <c r="F365" s="7" t="n"/>
      <c r="G365" s="9">
        <f>IFERROR(IF($F365="","",INDEX(SETUP!$D$148:$D$267,MATCH($F365,SETUP!$C$148:$C$267,0))),"")</f>
        <v/>
      </c>
      <c r="H365" s="7" t="n"/>
      <c r="I365" s="7" t="n"/>
      <c r="J365" s="9">
        <f>IFERROR(IF($I365="","",INDEX(SETUP!$D$21:$D$116,MATCH($I365,SETUP!$C$21:$C$116,0))),"")</f>
        <v/>
      </c>
      <c r="K365" s="37">
        <f>IFERROR(IF($I365="","",INDEX(SETUP!$E$21:$E$116,MATCH($I365,SETUP!$C$21:$C$116,0))),"")</f>
        <v/>
      </c>
      <c r="L365" s="7" t="n"/>
      <c r="M365" s="7" t="n"/>
      <c r="N365" s="7" t="n"/>
      <c r="O365" s="38">
        <f>IF($C365="","",IF(AND($D365&lt;&gt;"",$F365&lt;&gt;"",IFERROR(INDEX(SETUP!$B$148:$B$267,MATCH($F365,SETUP!$C$148:$C$267,0)),"")&lt;&gt;$D365),"Sub-family not in family. ","")&amp;IF(AND($H365&lt;&gt;"",$I365&lt;&gt;"",IFERROR(INDEX(SETUP!$B$21:$B$116,MATCH($I365,SETUP!$C$21:$C$116,0)),"")&lt;&gt;$H365),"Level not in stream.",""))</f>
        <v/>
      </c>
    </row>
    <row r="366">
      <c r="B366" s="9">
        <f>IF($C366="","",$D366&amp;"-"&amp;$F366&amp;"-"&amp;$I366&amp;"-"&amp;TEXT(COUNTIFS($D$10:$D366,$D366,$F$10:$F366,$F366,$I$10:$I366,$I366),"00"))</f>
        <v/>
      </c>
      <c r="C366" s="7" t="n"/>
      <c r="D366" s="7" t="n"/>
      <c r="E366" s="9">
        <f>IFERROR(IF($D366="","",INDEX(SETUP!$C$120:$C$144,MATCH($D366,SETUP!$B$120:$B$144,0))),"")</f>
        <v/>
      </c>
      <c r="F366" s="7" t="n"/>
      <c r="G366" s="9">
        <f>IFERROR(IF($F366="","",INDEX(SETUP!$D$148:$D$267,MATCH($F366,SETUP!$C$148:$C$267,0))),"")</f>
        <v/>
      </c>
      <c r="H366" s="7" t="n"/>
      <c r="I366" s="7" t="n"/>
      <c r="J366" s="9">
        <f>IFERROR(IF($I366="","",INDEX(SETUP!$D$21:$D$116,MATCH($I366,SETUP!$C$21:$C$116,0))),"")</f>
        <v/>
      </c>
      <c r="K366" s="37">
        <f>IFERROR(IF($I366="","",INDEX(SETUP!$E$21:$E$116,MATCH($I366,SETUP!$C$21:$C$116,0))),"")</f>
        <v/>
      </c>
      <c r="L366" s="7" t="n"/>
      <c r="M366" s="7" t="n"/>
      <c r="N366" s="7" t="n"/>
      <c r="O366" s="38">
        <f>IF($C366="","",IF(AND($D366&lt;&gt;"",$F366&lt;&gt;"",IFERROR(INDEX(SETUP!$B$148:$B$267,MATCH($F366,SETUP!$C$148:$C$267,0)),"")&lt;&gt;$D366),"Sub-family not in family. ","")&amp;IF(AND($H366&lt;&gt;"",$I366&lt;&gt;"",IFERROR(INDEX(SETUP!$B$21:$B$116,MATCH($I366,SETUP!$C$21:$C$116,0)),"")&lt;&gt;$H366),"Level not in stream.",""))</f>
        <v/>
      </c>
    </row>
    <row r="367">
      <c r="B367" s="9">
        <f>IF($C367="","",$D367&amp;"-"&amp;$F367&amp;"-"&amp;$I367&amp;"-"&amp;TEXT(COUNTIFS($D$10:$D367,$D367,$F$10:$F367,$F367,$I$10:$I367,$I367),"00"))</f>
        <v/>
      </c>
      <c r="C367" s="7" t="n"/>
      <c r="D367" s="7" t="n"/>
      <c r="E367" s="9">
        <f>IFERROR(IF($D367="","",INDEX(SETUP!$C$120:$C$144,MATCH($D367,SETUP!$B$120:$B$144,0))),"")</f>
        <v/>
      </c>
      <c r="F367" s="7" t="n"/>
      <c r="G367" s="9">
        <f>IFERROR(IF($F367="","",INDEX(SETUP!$D$148:$D$267,MATCH($F367,SETUP!$C$148:$C$267,0))),"")</f>
        <v/>
      </c>
      <c r="H367" s="7" t="n"/>
      <c r="I367" s="7" t="n"/>
      <c r="J367" s="9">
        <f>IFERROR(IF($I367="","",INDEX(SETUP!$D$21:$D$116,MATCH($I367,SETUP!$C$21:$C$116,0))),"")</f>
        <v/>
      </c>
      <c r="K367" s="37">
        <f>IFERROR(IF($I367="","",INDEX(SETUP!$E$21:$E$116,MATCH($I367,SETUP!$C$21:$C$116,0))),"")</f>
        <v/>
      </c>
      <c r="L367" s="7" t="n"/>
      <c r="M367" s="7" t="n"/>
      <c r="N367" s="7" t="n"/>
      <c r="O367" s="38">
        <f>IF($C367="","",IF(AND($D367&lt;&gt;"",$F367&lt;&gt;"",IFERROR(INDEX(SETUP!$B$148:$B$267,MATCH($F367,SETUP!$C$148:$C$267,0)),"")&lt;&gt;$D367),"Sub-family not in family. ","")&amp;IF(AND($H367&lt;&gt;"",$I367&lt;&gt;"",IFERROR(INDEX(SETUP!$B$21:$B$116,MATCH($I367,SETUP!$C$21:$C$116,0)),"")&lt;&gt;$H367),"Level not in stream.",""))</f>
        <v/>
      </c>
    </row>
    <row r="368">
      <c r="B368" s="9">
        <f>IF($C368="","",$D368&amp;"-"&amp;$F368&amp;"-"&amp;$I368&amp;"-"&amp;TEXT(COUNTIFS($D$10:$D368,$D368,$F$10:$F368,$F368,$I$10:$I368,$I368),"00"))</f>
        <v/>
      </c>
      <c r="C368" s="7" t="n"/>
      <c r="D368" s="7" t="n"/>
      <c r="E368" s="9">
        <f>IFERROR(IF($D368="","",INDEX(SETUP!$C$120:$C$144,MATCH($D368,SETUP!$B$120:$B$144,0))),"")</f>
        <v/>
      </c>
      <c r="F368" s="7" t="n"/>
      <c r="G368" s="9">
        <f>IFERROR(IF($F368="","",INDEX(SETUP!$D$148:$D$267,MATCH($F368,SETUP!$C$148:$C$267,0))),"")</f>
        <v/>
      </c>
      <c r="H368" s="7" t="n"/>
      <c r="I368" s="7" t="n"/>
      <c r="J368" s="9">
        <f>IFERROR(IF($I368="","",INDEX(SETUP!$D$21:$D$116,MATCH($I368,SETUP!$C$21:$C$116,0))),"")</f>
        <v/>
      </c>
      <c r="K368" s="37">
        <f>IFERROR(IF($I368="","",INDEX(SETUP!$E$21:$E$116,MATCH($I368,SETUP!$C$21:$C$116,0))),"")</f>
        <v/>
      </c>
      <c r="L368" s="7" t="n"/>
      <c r="M368" s="7" t="n"/>
      <c r="N368" s="7" t="n"/>
      <c r="O368" s="38">
        <f>IF($C368="","",IF(AND($D368&lt;&gt;"",$F368&lt;&gt;"",IFERROR(INDEX(SETUP!$B$148:$B$267,MATCH($F368,SETUP!$C$148:$C$267,0)),"")&lt;&gt;$D368),"Sub-family not in family. ","")&amp;IF(AND($H368&lt;&gt;"",$I368&lt;&gt;"",IFERROR(INDEX(SETUP!$B$21:$B$116,MATCH($I368,SETUP!$C$21:$C$116,0)),"")&lt;&gt;$H368),"Level not in stream.",""))</f>
        <v/>
      </c>
    </row>
    <row r="369">
      <c r="B369" s="9">
        <f>IF($C369="","",$D369&amp;"-"&amp;$F369&amp;"-"&amp;$I369&amp;"-"&amp;TEXT(COUNTIFS($D$10:$D369,$D369,$F$10:$F369,$F369,$I$10:$I369,$I369),"00"))</f>
        <v/>
      </c>
      <c r="C369" s="7" t="n"/>
      <c r="D369" s="7" t="n"/>
      <c r="E369" s="9">
        <f>IFERROR(IF($D369="","",INDEX(SETUP!$C$120:$C$144,MATCH($D369,SETUP!$B$120:$B$144,0))),"")</f>
        <v/>
      </c>
      <c r="F369" s="7" t="n"/>
      <c r="G369" s="9">
        <f>IFERROR(IF($F369="","",INDEX(SETUP!$D$148:$D$267,MATCH($F369,SETUP!$C$148:$C$267,0))),"")</f>
        <v/>
      </c>
      <c r="H369" s="7" t="n"/>
      <c r="I369" s="7" t="n"/>
      <c r="J369" s="9">
        <f>IFERROR(IF($I369="","",INDEX(SETUP!$D$21:$D$116,MATCH($I369,SETUP!$C$21:$C$116,0))),"")</f>
        <v/>
      </c>
      <c r="K369" s="37">
        <f>IFERROR(IF($I369="","",INDEX(SETUP!$E$21:$E$116,MATCH($I369,SETUP!$C$21:$C$116,0))),"")</f>
        <v/>
      </c>
      <c r="L369" s="7" t="n"/>
      <c r="M369" s="7" t="n"/>
      <c r="N369" s="7" t="n"/>
      <c r="O369" s="38">
        <f>IF($C369="","",IF(AND($D369&lt;&gt;"",$F369&lt;&gt;"",IFERROR(INDEX(SETUP!$B$148:$B$267,MATCH($F369,SETUP!$C$148:$C$267,0)),"")&lt;&gt;$D369),"Sub-family not in family. ","")&amp;IF(AND($H369&lt;&gt;"",$I369&lt;&gt;"",IFERROR(INDEX(SETUP!$B$21:$B$116,MATCH($I369,SETUP!$C$21:$C$116,0)),"")&lt;&gt;$H369),"Level not in stream.",""))</f>
        <v/>
      </c>
    </row>
    <row r="370">
      <c r="B370" s="9">
        <f>IF($C370="","",$D370&amp;"-"&amp;$F370&amp;"-"&amp;$I370&amp;"-"&amp;TEXT(COUNTIFS($D$10:$D370,$D370,$F$10:$F370,$F370,$I$10:$I370,$I370),"00"))</f>
        <v/>
      </c>
      <c r="C370" s="7" t="n"/>
      <c r="D370" s="7" t="n"/>
      <c r="E370" s="9">
        <f>IFERROR(IF($D370="","",INDEX(SETUP!$C$120:$C$144,MATCH($D370,SETUP!$B$120:$B$144,0))),"")</f>
        <v/>
      </c>
      <c r="F370" s="7" t="n"/>
      <c r="G370" s="9">
        <f>IFERROR(IF($F370="","",INDEX(SETUP!$D$148:$D$267,MATCH($F370,SETUP!$C$148:$C$267,0))),"")</f>
        <v/>
      </c>
      <c r="H370" s="7" t="n"/>
      <c r="I370" s="7" t="n"/>
      <c r="J370" s="9">
        <f>IFERROR(IF($I370="","",INDEX(SETUP!$D$21:$D$116,MATCH($I370,SETUP!$C$21:$C$116,0))),"")</f>
        <v/>
      </c>
      <c r="K370" s="37">
        <f>IFERROR(IF($I370="","",INDEX(SETUP!$E$21:$E$116,MATCH($I370,SETUP!$C$21:$C$116,0))),"")</f>
        <v/>
      </c>
      <c r="L370" s="7" t="n"/>
      <c r="M370" s="7" t="n"/>
      <c r="N370" s="7" t="n"/>
      <c r="O370" s="38">
        <f>IF($C370="","",IF(AND($D370&lt;&gt;"",$F370&lt;&gt;"",IFERROR(INDEX(SETUP!$B$148:$B$267,MATCH($F370,SETUP!$C$148:$C$267,0)),"")&lt;&gt;$D370),"Sub-family not in family. ","")&amp;IF(AND($H370&lt;&gt;"",$I370&lt;&gt;"",IFERROR(INDEX(SETUP!$B$21:$B$116,MATCH($I370,SETUP!$C$21:$C$116,0)),"")&lt;&gt;$H370),"Level not in stream.",""))</f>
        <v/>
      </c>
    </row>
    <row r="371">
      <c r="B371" s="9">
        <f>IF($C371="","",$D371&amp;"-"&amp;$F371&amp;"-"&amp;$I371&amp;"-"&amp;TEXT(COUNTIFS($D$10:$D371,$D371,$F$10:$F371,$F371,$I$10:$I371,$I371),"00"))</f>
        <v/>
      </c>
      <c r="C371" s="7" t="n"/>
      <c r="D371" s="7" t="n"/>
      <c r="E371" s="9">
        <f>IFERROR(IF($D371="","",INDEX(SETUP!$C$120:$C$144,MATCH($D371,SETUP!$B$120:$B$144,0))),"")</f>
        <v/>
      </c>
      <c r="F371" s="7" t="n"/>
      <c r="G371" s="9">
        <f>IFERROR(IF($F371="","",INDEX(SETUP!$D$148:$D$267,MATCH($F371,SETUP!$C$148:$C$267,0))),"")</f>
        <v/>
      </c>
      <c r="H371" s="7" t="n"/>
      <c r="I371" s="7" t="n"/>
      <c r="J371" s="9">
        <f>IFERROR(IF($I371="","",INDEX(SETUP!$D$21:$D$116,MATCH($I371,SETUP!$C$21:$C$116,0))),"")</f>
        <v/>
      </c>
      <c r="K371" s="37">
        <f>IFERROR(IF($I371="","",INDEX(SETUP!$E$21:$E$116,MATCH($I371,SETUP!$C$21:$C$116,0))),"")</f>
        <v/>
      </c>
      <c r="L371" s="7" t="n"/>
      <c r="M371" s="7" t="n"/>
      <c r="N371" s="7" t="n"/>
      <c r="O371" s="38">
        <f>IF($C371="","",IF(AND($D371&lt;&gt;"",$F371&lt;&gt;"",IFERROR(INDEX(SETUP!$B$148:$B$267,MATCH($F371,SETUP!$C$148:$C$267,0)),"")&lt;&gt;$D371),"Sub-family not in family. ","")&amp;IF(AND($H371&lt;&gt;"",$I371&lt;&gt;"",IFERROR(INDEX(SETUP!$B$21:$B$116,MATCH($I371,SETUP!$C$21:$C$116,0)),"")&lt;&gt;$H371),"Level not in stream.",""))</f>
        <v/>
      </c>
    </row>
    <row r="372">
      <c r="B372" s="9">
        <f>IF($C372="","",$D372&amp;"-"&amp;$F372&amp;"-"&amp;$I372&amp;"-"&amp;TEXT(COUNTIFS($D$10:$D372,$D372,$F$10:$F372,$F372,$I$10:$I372,$I372),"00"))</f>
        <v/>
      </c>
      <c r="C372" s="7" t="n"/>
      <c r="D372" s="7" t="n"/>
      <c r="E372" s="9">
        <f>IFERROR(IF($D372="","",INDEX(SETUP!$C$120:$C$144,MATCH($D372,SETUP!$B$120:$B$144,0))),"")</f>
        <v/>
      </c>
      <c r="F372" s="7" t="n"/>
      <c r="G372" s="9">
        <f>IFERROR(IF($F372="","",INDEX(SETUP!$D$148:$D$267,MATCH($F372,SETUP!$C$148:$C$267,0))),"")</f>
        <v/>
      </c>
      <c r="H372" s="7" t="n"/>
      <c r="I372" s="7" t="n"/>
      <c r="J372" s="9">
        <f>IFERROR(IF($I372="","",INDEX(SETUP!$D$21:$D$116,MATCH($I372,SETUP!$C$21:$C$116,0))),"")</f>
        <v/>
      </c>
      <c r="K372" s="37">
        <f>IFERROR(IF($I372="","",INDEX(SETUP!$E$21:$E$116,MATCH($I372,SETUP!$C$21:$C$116,0))),"")</f>
        <v/>
      </c>
      <c r="L372" s="7" t="n"/>
      <c r="M372" s="7" t="n"/>
      <c r="N372" s="7" t="n"/>
      <c r="O372" s="38">
        <f>IF($C372="","",IF(AND($D372&lt;&gt;"",$F372&lt;&gt;"",IFERROR(INDEX(SETUP!$B$148:$B$267,MATCH($F372,SETUP!$C$148:$C$267,0)),"")&lt;&gt;$D372),"Sub-family not in family. ","")&amp;IF(AND($H372&lt;&gt;"",$I372&lt;&gt;"",IFERROR(INDEX(SETUP!$B$21:$B$116,MATCH($I372,SETUP!$C$21:$C$116,0)),"")&lt;&gt;$H372),"Level not in stream.",""))</f>
        <v/>
      </c>
    </row>
    <row r="373">
      <c r="B373" s="9">
        <f>IF($C373="","",$D373&amp;"-"&amp;$F373&amp;"-"&amp;$I373&amp;"-"&amp;TEXT(COUNTIFS($D$10:$D373,$D373,$F$10:$F373,$F373,$I$10:$I373,$I373),"00"))</f>
        <v/>
      </c>
      <c r="C373" s="7" t="n"/>
      <c r="D373" s="7" t="n"/>
      <c r="E373" s="9">
        <f>IFERROR(IF($D373="","",INDEX(SETUP!$C$120:$C$144,MATCH($D373,SETUP!$B$120:$B$144,0))),"")</f>
        <v/>
      </c>
      <c r="F373" s="7" t="n"/>
      <c r="G373" s="9">
        <f>IFERROR(IF($F373="","",INDEX(SETUP!$D$148:$D$267,MATCH($F373,SETUP!$C$148:$C$267,0))),"")</f>
        <v/>
      </c>
      <c r="H373" s="7" t="n"/>
      <c r="I373" s="7" t="n"/>
      <c r="J373" s="9">
        <f>IFERROR(IF($I373="","",INDEX(SETUP!$D$21:$D$116,MATCH($I373,SETUP!$C$21:$C$116,0))),"")</f>
        <v/>
      </c>
      <c r="K373" s="37">
        <f>IFERROR(IF($I373="","",INDEX(SETUP!$E$21:$E$116,MATCH($I373,SETUP!$C$21:$C$116,0))),"")</f>
        <v/>
      </c>
      <c r="L373" s="7" t="n"/>
      <c r="M373" s="7" t="n"/>
      <c r="N373" s="7" t="n"/>
      <c r="O373" s="38">
        <f>IF($C373="","",IF(AND($D373&lt;&gt;"",$F373&lt;&gt;"",IFERROR(INDEX(SETUP!$B$148:$B$267,MATCH($F373,SETUP!$C$148:$C$267,0)),"")&lt;&gt;$D373),"Sub-family not in family. ","")&amp;IF(AND($H373&lt;&gt;"",$I373&lt;&gt;"",IFERROR(INDEX(SETUP!$B$21:$B$116,MATCH($I373,SETUP!$C$21:$C$116,0)),"")&lt;&gt;$H373),"Level not in stream.",""))</f>
        <v/>
      </c>
    </row>
    <row r="374">
      <c r="B374" s="9">
        <f>IF($C374="","",$D374&amp;"-"&amp;$F374&amp;"-"&amp;$I374&amp;"-"&amp;TEXT(COUNTIFS($D$10:$D374,$D374,$F$10:$F374,$F374,$I$10:$I374,$I374),"00"))</f>
        <v/>
      </c>
      <c r="C374" s="7" t="n"/>
      <c r="D374" s="7" t="n"/>
      <c r="E374" s="9">
        <f>IFERROR(IF($D374="","",INDEX(SETUP!$C$120:$C$144,MATCH($D374,SETUP!$B$120:$B$144,0))),"")</f>
        <v/>
      </c>
      <c r="F374" s="7" t="n"/>
      <c r="G374" s="9">
        <f>IFERROR(IF($F374="","",INDEX(SETUP!$D$148:$D$267,MATCH($F374,SETUP!$C$148:$C$267,0))),"")</f>
        <v/>
      </c>
      <c r="H374" s="7" t="n"/>
      <c r="I374" s="7" t="n"/>
      <c r="J374" s="9">
        <f>IFERROR(IF($I374="","",INDEX(SETUP!$D$21:$D$116,MATCH($I374,SETUP!$C$21:$C$116,0))),"")</f>
        <v/>
      </c>
      <c r="K374" s="37">
        <f>IFERROR(IF($I374="","",INDEX(SETUP!$E$21:$E$116,MATCH($I374,SETUP!$C$21:$C$116,0))),"")</f>
        <v/>
      </c>
      <c r="L374" s="7" t="n"/>
      <c r="M374" s="7" t="n"/>
      <c r="N374" s="7" t="n"/>
      <c r="O374" s="38">
        <f>IF($C374="","",IF(AND($D374&lt;&gt;"",$F374&lt;&gt;"",IFERROR(INDEX(SETUP!$B$148:$B$267,MATCH($F374,SETUP!$C$148:$C$267,0)),"")&lt;&gt;$D374),"Sub-family not in family. ","")&amp;IF(AND($H374&lt;&gt;"",$I374&lt;&gt;"",IFERROR(INDEX(SETUP!$B$21:$B$116,MATCH($I374,SETUP!$C$21:$C$116,0)),"")&lt;&gt;$H374),"Level not in stream.",""))</f>
        <v/>
      </c>
    </row>
    <row r="375">
      <c r="B375" s="9">
        <f>IF($C375="","",$D375&amp;"-"&amp;$F375&amp;"-"&amp;$I375&amp;"-"&amp;TEXT(COUNTIFS($D$10:$D375,$D375,$F$10:$F375,$F375,$I$10:$I375,$I375),"00"))</f>
        <v/>
      </c>
      <c r="C375" s="7" t="n"/>
      <c r="D375" s="7" t="n"/>
      <c r="E375" s="9">
        <f>IFERROR(IF($D375="","",INDEX(SETUP!$C$120:$C$144,MATCH($D375,SETUP!$B$120:$B$144,0))),"")</f>
        <v/>
      </c>
      <c r="F375" s="7" t="n"/>
      <c r="G375" s="9">
        <f>IFERROR(IF($F375="","",INDEX(SETUP!$D$148:$D$267,MATCH($F375,SETUP!$C$148:$C$267,0))),"")</f>
        <v/>
      </c>
      <c r="H375" s="7" t="n"/>
      <c r="I375" s="7" t="n"/>
      <c r="J375" s="9">
        <f>IFERROR(IF($I375="","",INDEX(SETUP!$D$21:$D$116,MATCH($I375,SETUP!$C$21:$C$116,0))),"")</f>
        <v/>
      </c>
      <c r="K375" s="37">
        <f>IFERROR(IF($I375="","",INDEX(SETUP!$E$21:$E$116,MATCH($I375,SETUP!$C$21:$C$116,0))),"")</f>
        <v/>
      </c>
      <c r="L375" s="7" t="n"/>
      <c r="M375" s="7" t="n"/>
      <c r="N375" s="7" t="n"/>
      <c r="O375" s="38">
        <f>IF($C375="","",IF(AND($D375&lt;&gt;"",$F375&lt;&gt;"",IFERROR(INDEX(SETUP!$B$148:$B$267,MATCH($F375,SETUP!$C$148:$C$267,0)),"")&lt;&gt;$D375),"Sub-family not in family. ","")&amp;IF(AND($H375&lt;&gt;"",$I375&lt;&gt;"",IFERROR(INDEX(SETUP!$B$21:$B$116,MATCH($I375,SETUP!$C$21:$C$116,0)),"")&lt;&gt;$H375),"Level not in stream.",""))</f>
        <v/>
      </c>
    </row>
    <row r="376">
      <c r="B376" s="9">
        <f>IF($C376="","",$D376&amp;"-"&amp;$F376&amp;"-"&amp;$I376&amp;"-"&amp;TEXT(COUNTIFS($D$10:$D376,$D376,$F$10:$F376,$F376,$I$10:$I376,$I376),"00"))</f>
        <v/>
      </c>
      <c r="C376" s="7" t="n"/>
      <c r="D376" s="7" t="n"/>
      <c r="E376" s="9">
        <f>IFERROR(IF($D376="","",INDEX(SETUP!$C$120:$C$144,MATCH($D376,SETUP!$B$120:$B$144,0))),"")</f>
        <v/>
      </c>
      <c r="F376" s="7" t="n"/>
      <c r="G376" s="9">
        <f>IFERROR(IF($F376="","",INDEX(SETUP!$D$148:$D$267,MATCH($F376,SETUP!$C$148:$C$267,0))),"")</f>
        <v/>
      </c>
      <c r="H376" s="7" t="n"/>
      <c r="I376" s="7" t="n"/>
      <c r="J376" s="9">
        <f>IFERROR(IF($I376="","",INDEX(SETUP!$D$21:$D$116,MATCH($I376,SETUP!$C$21:$C$116,0))),"")</f>
        <v/>
      </c>
      <c r="K376" s="37">
        <f>IFERROR(IF($I376="","",INDEX(SETUP!$E$21:$E$116,MATCH($I376,SETUP!$C$21:$C$116,0))),"")</f>
        <v/>
      </c>
      <c r="L376" s="7" t="n"/>
      <c r="M376" s="7" t="n"/>
      <c r="N376" s="7" t="n"/>
      <c r="O376" s="38">
        <f>IF($C376="","",IF(AND($D376&lt;&gt;"",$F376&lt;&gt;"",IFERROR(INDEX(SETUP!$B$148:$B$267,MATCH($F376,SETUP!$C$148:$C$267,0)),"")&lt;&gt;$D376),"Sub-family not in family. ","")&amp;IF(AND($H376&lt;&gt;"",$I376&lt;&gt;"",IFERROR(INDEX(SETUP!$B$21:$B$116,MATCH($I376,SETUP!$C$21:$C$116,0)),"")&lt;&gt;$H376),"Level not in stream.",""))</f>
        <v/>
      </c>
    </row>
    <row r="377">
      <c r="B377" s="9">
        <f>IF($C377="","",$D377&amp;"-"&amp;$F377&amp;"-"&amp;$I377&amp;"-"&amp;TEXT(COUNTIFS($D$10:$D377,$D377,$F$10:$F377,$F377,$I$10:$I377,$I377),"00"))</f>
        <v/>
      </c>
      <c r="C377" s="7" t="n"/>
      <c r="D377" s="7" t="n"/>
      <c r="E377" s="9">
        <f>IFERROR(IF($D377="","",INDEX(SETUP!$C$120:$C$144,MATCH($D377,SETUP!$B$120:$B$144,0))),"")</f>
        <v/>
      </c>
      <c r="F377" s="7" t="n"/>
      <c r="G377" s="9">
        <f>IFERROR(IF($F377="","",INDEX(SETUP!$D$148:$D$267,MATCH($F377,SETUP!$C$148:$C$267,0))),"")</f>
        <v/>
      </c>
      <c r="H377" s="7" t="n"/>
      <c r="I377" s="7" t="n"/>
      <c r="J377" s="9">
        <f>IFERROR(IF($I377="","",INDEX(SETUP!$D$21:$D$116,MATCH($I377,SETUP!$C$21:$C$116,0))),"")</f>
        <v/>
      </c>
      <c r="K377" s="37">
        <f>IFERROR(IF($I377="","",INDEX(SETUP!$E$21:$E$116,MATCH($I377,SETUP!$C$21:$C$116,0))),"")</f>
        <v/>
      </c>
      <c r="L377" s="7" t="n"/>
      <c r="M377" s="7" t="n"/>
      <c r="N377" s="7" t="n"/>
      <c r="O377" s="38">
        <f>IF($C377="","",IF(AND($D377&lt;&gt;"",$F377&lt;&gt;"",IFERROR(INDEX(SETUP!$B$148:$B$267,MATCH($F377,SETUP!$C$148:$C$267,0)),"")&lt;&gt;$D377),"Sub-family not in family. ","")&amp;IF(AND($H377&lt;&gt;"",$I377&lt;&gt;"",IFERROR(INDEX(SETUP!$B$21:$B$116,MATCH($I377,SETUP!$C$21:$C$116,0)),"")&lt;&gt;$H377),"Level not in stream.",""))</f>
        <v/>
      </c>
    </row>
    <row r="378">
      <c r="B378" s="9">
        <f>IF($C378="","",$D378&amp;"-"&amp;$F378&amp;"-"&amp;$I378&amp;"-"&amp;TEXT(COUNTIFS($D$10:$D378,$D378,$F$10:$F378,$F378,$I$10:$I378,$I378),"00"))</f>
        <v/>
      </c>
      <c r="C378" s="7" t="n"/>
      <c r="D378" s="7" t="n"/>
      <c r="E378" s="9">
        <f>IFERROR(IF($D378="","",INDEX(SETUP!$C$120:$C$144,MATCH($D378,SETUP!$B$120:$B$144,0))),"")</f>
        <v/>
      </c>
      <c r="F378" s="7" t="n"/>
      <c r="G378" s="9">
        <f>IFERROR(IF($F378="","",INDEX(SETUP!$D$148:$D$267,MATCH($F378,SETUP!$C$148:$C$267,0))),"")</f>
        <v/>
      </c>
      <c r="H378" s="7" t="n"/>
      <c r="I378" s="7" t="n"/>
      <c r="J378" s="9">
        <f>IFERROR(IF($I378="","",INDEX(SETUP!$D$21:$D$116,MATCH($I378,SETUP!$C$21:$C$116,0))),"")</f>
        <v/>
      </c>
      <c r="K378" s="37">
        <f>IFERROR(IF($I378="","",INDEX(SETUP!$E$21:$E$116,MATCH($I378,SETUP!$C$21:$C$116,0))),"")</f>
        <v/>
      </c>
      <c r="L378" s="7" t="n"/>
      <c r="M378" s="7" t="n"/>
      <c r="N378" s="7" t="n"/>
      <c r="O378" s="38">
        <f>IF($C378="","",IF(AND($D378&lt;&gt;"",$F378&lt;&gt;"",IFERROR(INDEX(SETUP!$B$148:$B$267,MATCH($F378,SETUP!$C$148:$C$267,0)),"")&lt;&gt;$D378),"Sub-family not in family. ","")&amp;IF(AND($H378&lt;&gt;"",$I378&lt;&gt;"",IFERROR(INDEX(SETUP!$B$21:$B$116,MATCH($I378,SETUP!$C$21:$C$116,0)),"")&lt;&gt;$H378),"Level not in stream.",""))</f>
        <v/>
      </c>
    </row>
    <row r="379">
      <c r="B379" s="9">
        <f>IF($C379="","",$D379&amp;"-"&amp;$F379&amp;"-"&amp;$I379&amp;"-"&amp;TEXT(COUNTIFS($D$10:$D379,$D379,$F$10:$F379,$F379,$I$10:$I379,$I379),"00"))</f>
        <v/>
      </c>
      <c r="C379" s="7" t="n"/>
      <c r="D379" s="7" t="n"/>
      <c r="E379" s="9">
        <f>IFERROR(IF($D379="","",INDEX(SETUP!$C$120:$C$144,MATCH($D379,SETUP!$B$120:$B$144,0))),"")</f>
        <v/>
      </c>
      <c r="F379" s="7" t="n"/>
      <c r="G379" s="9">
        <f>IFERROR(IF($F379="","",INDEX(SETUP!$D$148:$D$267,MATCH($F379,SETUP!$C$148:$C$267,0))),"")</f>
        <v/>
      </c>
      <c r="H379" s="7" t="n"/>
      <c r="I379" s="7" t="n"/>
      <c r="J379" s="9">
        <f>IFERROR(IF($I379="","",INDEX(SETUP!$D$21:$D$116,MATCH($I379,SETUP!$C$21:$C$116,0))),"")</f>
        <v/>
      </c>
      <c r="K379" s="37">
        <f>IFERROR(IF($I379="","",INDEX(SETUP!$E$21:$E$116,MATCH($I379,SETUP!$C$21:$C$116,0))),"")</f>
        <v/>
      </c>
      <c r="L379" s="7" t="n"/>
      <c r="M379" s="7" t="n"/>
      <c r="N379" s="7" t="n"/>
      <c r="O379" s="38">
        <f>IF($C379="","",IF(AND($D379&lt;&gt;"",$F379&lt;&gt;"",IFERROR(INDEX(SETUP!$B$148:$B$267,MATCH($F379,SETUP!$C$148:$C$267,0)),"")&lt;&gt;$D379),"Sub-family not in family. ","")&amp;IF(AND($H379&lt;&gt;"",$I379&lt;&gt;"",IFERROR(INDEX(SETUP!$B$21:$B$116,MATCH($I379,SETUP!$C$21:$C$116,0)),"")&lt;&gt;$H379),"Level not in stream.",""))</f>
        <v/>
      </c>
    </row>
    <row r="380">
      <c r="B380" s="9">
        <f>IF($C380="","",$D380&amp;"-"&amp;$F380&amp;"-"&amp;$I380&amp;"-"&amp;TEXT(COUNTIFS($D$10:$D380,$D380,$F$10:$F380,$F380,$I$10:$I380,$I380),"00"))</f>
        <v/>
      </c>
      <c r="C380" s="7" t="n"/>
      <c r="D380" s="7" t="n"/>
      <c r="E380" s="9">
        <f>IFERROR(IF($D380="","",INDEX(SETUP!$C$120:$C$144,MATCH($D380,SETUP!$B$120:$B$144,0))),"")</f>
        <v/>
      </c>
      <c r="F380" s="7" t="n"/>
      <c r="G380" s="9">
        <f>IFERROR(IF($F380="","",INDEX(SETUP!$D$148:$D$267,MATCH($F380,SETUP!$C$148:$C$267,0))),"")</f>
        <v/>
      </c>
      <c r="H380" s="7" t="n"/>
      <c r="I380" s="7" t="n"/>
      <c r="J380" s="9">
        <f>IFERROR(IF($I380="","",INDEX(SETUP!$D$21:$D$116,MATCH($I380,SETUP!$C$21:$C$116,0))),"")</f>
        <v/>
      </c>
      <c r="K380" s="37">
        <f>IFERROR(IF($I380="","",INDEX(SETUP!$E$21:$E$116,MATCH($I380,SETUP!$C$21:$C$116,0))),"")</f>
        <v/>
      </c>
      <c r="L380" s="7" t="n"/>
      <c r="M380" s="7" t="n"/>
      <c r="N380" s="7" t="n"/>
      <c r="O380" s="38">
        <f>IF($C380="","",IF(AND($D380&lt;&gt;"",$F380&lt;&gt;"",IFERROR(INDEX(SETUP!$B$148:$B$267,MATCH($F380,SETUP!$C$148:$C$267,0)),"")&lt;&gt;$D380),"Sub-family not in family. ","")&amp;IF(AND($H380&lt;&gt;"",$I380&lt;&gt;"",IFERROR(INDEX(SETUP!$B$21:$B$116,MATCH($I380,SETUP!$C$21:$C$116,0)),"")&lt;&gt;$H380),"Level not in stream.",""))</f>
        <v/>
      </c>
    </row>
    <row r="381">
      <c r="B381" s="9">
        <f>IF($C381="","",$D381&amp;"-"&amp;$F381&amp;"-"&amp;$I381&amp;"-"&amp;TEXT(COUNTIFS($D$10:$D381,$D381,$F$10:$F381,$F381,$I$10:$I381,$I381),"00"))</f>
        <v/>
      </c>
      <c r="C381" s="7" t="n"/>
      <c r="D381" s="7" t="n"/>
      <c r="E381" s="9">
        <f>IFERROR(IF($D381="","",INDEX(SETUP!$C$120:$C$144,MATCH($D381,SETUP!$B$120:$B$144,0))),"")</f>
        <v/>
      </c>
      <c r="F381" s="7" t="n"/>
      <c r="G381" s="9">
        <f>IFERROR(IF($F381="","",INDEX(SETUP!$D$148:$D$267,MATCH($F381,SETUP!$C$148:$C$267,0))),"")</f>
        <v/>
      </c>
      <c r="H381" s="7" t="n"/>
      <c r="I381" s="7" t="n"/>
      <c r="J381" s="9">
        <f>IFERROR(IF($I381="","",INDEX(SETUP!$D$21:$D$116,MATCH($I381,SETUP!$C$21:$C$116,0))),"")</f>
        <v/>
      </c>
      <c r="K381" s="37">
        <f>IFERROR(IF($I381="","",INDEX(SETUP!$E$21:$E$116,MATCH($I381,SETUP!$C$21:$C$116,0))),"")</f>
        <v/>
      </c>
      <c r="L381" s="7" t="n"/>
      <c r="M381" s="7" t="n"/>
      <c r="N381" s="7" t="n"/>
      <c r="O381" s="38">
        <f>IF($C381="","",IF(AND($D381&lt;&gt;"",$F381&lt;&gt;"",IFERROR(INDEX(SETUP!$B$148:$B$267,MATCH($F381,SETUP!$C$148:$C$267,0)),"")&lt;&gt;$D381),"Sub-family not in family. ","")&amp;IF(AND($H381&lt;&gt;"",$I381&lt;&gt;"",IFERROR(INDEX(SETUP!$B$21:$B$116,MATCH($I381,SETUP!$C$21:$C$116,0)),"")&lt;&gt;$H381),"Level not in stream.",""))</f>
        <v/>
      </c>
    </row>
    <row r="382">
      <c r="B382" s="9">
        <f>IF($C382="","",$D382&amp;"-"&amp;$F382&amp;"-"&amp;$I382&amp;"-"&amp;TEXT(COUNTIFS($D$10:$D382,$D382,$F$10:$F382,$F382,$I$10:$I382,$I382),"00"))</f>
        <v/>
      </c>
      <c r="C382" s="7" t="n"/>
      <c r="D382" s="7" t="n"/>
      <c r="E382" s="9">
        <f>IFERROR(IF($D382="","",INDEX(SETUP!$C$120:$C$144,MATCH($D382,SETUP!$B$120:$B$144,0))),"")</f>
        <v/>
      </c>
      <c r="F382" s="7" t="n"/>
      <c r="G382" s="9">
        <f>IFERROR(IF($F382="","",INDEX(SETUP!$D$148:$D$267,MATCH($F382,SETUP!$C$148:$C$267,0))),"")</f>
        <v/>
      </c>
      <c r="H382" s="7" t="n"/>
      <c r="I382" s="7" t="n"/>
      <c r="J382" s="9">
        <f>IFERROR(IF($I382="","",INDEX(SETUP!$D$21:$D$116,MATCH($I382,SETUP!$C$21:$C$116,0))),"")</f>
        <v/>
      </c>
      <c r="K382" s="37">
        <f>IFERROR(IF($I382="","",INDEX(SETUP!$E$21:$E$116,MATCH($I382,SETUP!$C$21:$C$116,0))),"")</f>
        <v/>
      </c>
      <c r="L382" s="7" t="n"/>
      <c r="M382" s="7" t="n"/>
      <c r="N382" s="7" t="n"/>
      <c r="O382" s="38">
        <f>IF($C382="","",IF(AND($D382&lt;&gt;"",$F382&lt;&gt;"",IFERROR(INDEX(SETUP!$B$148:$B$267,MATCH($F382,SETUP!$C$148:$C$267,0)),"")&lt;&gt;$D382),"Sub-family not in family. ","")&amp;IF(AND($H382&lt;&gt;"",$I382&lt;&gt;"",IFERROR(INDEX(SETUP!$B$21:$B$116,MATCH($I382,SETUP!$C$21:$C$116,0)),"")&lt;&gt;$H382),"Level not in stream.",""))</f>
        <v/>
      </c>
    </row>
    <row r="383">
      <c r="B383" s="9">
        <f>IF($C383="","",$D383&amp;"-"&amp;$F383&amp;"-"&amp;$I383&amp;"-"&amp;TEXT(COUNTIFS($D$10:$D383,$D383,$F$10:$F383,$F383,$I$10:$I383,$I383),"00"))</f>
        <v/>
      </c>
      <c r="C383" s="7" t="n"/>
      <c r="D383" s="7" t="n"/>
      <c r="E383" s="9">
        <f>IFERROR(IF($D383="","",INDEX(SETUP!$C$120:$C$144,MATCH($D383,SETUP!$B$120:$B$144,0))),"")</f>
        <v/>
      </c>
      <c r="F383" s="7" t="n"/>
      <c r="G383" s="9">
        <f>IFERROR(IF($F383="","",INDEX(SETUP!$D$148:$D$267,MATCH($F383,SETUP!$C$148:$C$267,0))),"")</f>
        <v/>
      </c>
      <c r="H383" s="7" t="n"/>
      <c r="I383" s="7" t="n"/>
      <c r="J383" s="9">
        <f>IFERROR(IF($I383="","",INDEX(SETUP!$D$21:$D$116,MATCH($I383,SETUP!$C$21:$C$116,0))),"")</f>
        <v/>
      </c>
      <c r="K383" s="37">
        <f>IFERROR(IF($I383="","",INDEX(SETUP!$E$21:$E$116,MATCH($I383,SETUP!$C$21:$C$116,0))),"")</f>
        <v/>
      </c>
      <c r="L383" s="7" t="n"/>
      <c r="M383" s="7" t="n"/>
      <c r="N383" s="7" t="n"/>
      <c r="O383" s="38">
        <f>IF($C383="","",IF(AND($D383&lt;&gt;"",$F383&lt;&gt;"",IFERROR(INDEX(SETUP!$B$148:$B$267,MATCH($F383,SETUP!$C$148:$C$267,0)),"")&lt;&gt;$D383),"Sub-family not in family. ","")&amp;IF(AND($H383&lt;&gt;"",$I383&lt;&gt;"",IFERROR(INDEX(SETUP!$B$21:$B$116,MATCH($I383,SETUP!$C$21:$C$116,0)),"")&lt;&gt;$H383),"Level not in stream.",""))</f>
        <v/>
      </c>
    </row>
    <row r="384">
      <c r="B384" s="9">
        <f>IF($C384="","",$D384&amp;"-"&amp;$F384&amp;"-"&amp;$I384&amp;"-"&amp;TEXT(COUNTIFS($D$10:$D384,$D384,$F$10:$F384,$F384,$I$10:$I384,$I384),"00"))</f>
        <v/>
      </c>
      <c r="C384" s="7" t="n"/>
      <c r="D384" s="7" t="n"/>
      <c r="E384" s="9">
        <f>IFERROR(IF($D384="","",INDEX(SETUP!$C$120:$C$144,MATCH($D384,SETUP!$B$120:$B$144,0))),"")</f>
        <v/>
      </c>
      <c r="F384" s="7" t="n"/>
      <c r="G384" s="9">
        <f>IFERROR(IF($F384="","",INDEX(SETUP!$D$148:$D$267,MATCH($F384,SETUP!$C$148:$C$267,0))),"")</f>
        <v/>
      </c>
      <c r="H384" s="7" t="n"/>
      <c r="I384" s="7" t="n"/>
      <c r="J384" s="9">
        <f>IFERROR(IF($I384="","",INDEX(SETUP!$D$21:$D$116,MATCH($I384,SETUP!$C$21:$C$116,0))),"")</f>
        <v/>
      </c>
      <c r="K384" s="37">
        <f>IFERROR(IF($I384="","",INDEX(SETUP!$E$21:$E$116,MATCH($I384,SETUP!$C$21:$C$116,0))),"")</f>
        <v/>
      </c>
      <c r="L384" s="7" t="n"/>
      <c r="M384" s="7" t="n"/>
      <c r="N384" s="7" t="n"/>
      <c r="O384" s="38">
        <f>IF($C384="","",IF(AND($D384&lt;&gt;"",$F384&lt;&gt;"",IFERROR(INDEX(SETUP!$B$148:$B$267,MATCH($F384,SETUP!$C$148:$C$267,0)),"")&lt;&gt;$D384),"Sub-family not in family. ","")&amp;IF(AND($H384&lt;&gt;"",$I384&lt;&gt;"",IFERROR(INDEX(SETUP!$B$21:$B$116,MATCH($I384,SETUP!$C$21:$C$116,0)),"")&lt;&gt;$H384),"Level not in stream.",""))</f>
        <v/>
      </c>
    </row>
    <row r="385">
      <c r="B385" s="9">
        <f>IF($C385="","",$D385&amp;"-"&amp;$F385&amp;"-"&amp;$I385&amp;"-"&amp;TEXT(COUNTIFS($D$10:$D385,$D385,$F$10:$F385,$F385,$I$10:$I385,$I385),"00"))</f>
        <v/>
      </c>
      <c r="C385" s="7" t="n"/>
      <c r="D385" s="7" t="n"/>
      <c r="E385" s="9">
        <f>IFERROR(IF($D385="","",INDEX(SETUP!$C$120:$C$144,MATCH($D385,SETUP!$B$120:$B$144,0))),"")</f>
        <v/>
      </c>
      <c r="F385" s="7" t="n"/>
      <c r="G385" s="9">
        <f>IFERROR(IF($F385="","",INDEX(SETUP!$D$148:$D$267,MATCH($F385,SETUP!$C$148:$C$267,0))),"")</f>
        <v/>
      </c>
      <c r="H385" s="7" t="n"/>
      <c r="I385" s="7" t="n"/>
      <c r="J385" s="9">
        <f>IFERROR(IF($I385="","",INDEX(SETUP!$D$21:$D$116,MATCH($I385,SETUP!$C$21:$C$116,0))),"")</f>
        <v/>
      </c>
      <c r="K385" s="37">
        <f>IFERROR(IF($I385="","",INDEX(SETUP!$E$21:$E$116,MATCH($I385,SETUP!$C$21:$C$116,0))),"")</f>
        <v/>
      </c>
      <c r="L385" s="7" t="n"/>
      <c r="M385" s="7" t="n"/>
      <c r="N385" s="7" t="n"/>
      <c r="O385" s="38">
        <f>IF($C385="","",IF(AND($D385&lt;&gt;"",$F385&lt;&gt;"",IFERROR(INDEX(SETUP!$B$148:$B$267,MATCH($F385,SETUP!$C$148:$C$267,0)),"")&lt;&gt;$D385),"Sub-family not in family. ","")&amp;IF(AND($H385&lt;&gt;"",$I385&lt;&gt;"",IFERROR(INDEX(SETUP!$B$21:$B$116,MATCH($I385,SETUP!$C$21:$C$116,0)),"")&lt;&gt;$H385),"Level not in stream.",""))</f>
        <v/>
      </c>
    </row>
    <row r="386">
      <c r="B386" s="9">
        <f>IF($C386="","",$D386&amp;"-"&amp;$F386&amp;"-"&amp;$I386&amp;"-"&amp;TEXT(COUNTIFS($D$10:$D386,$D386,$F$10:$F386,$F386,$I$10:$I386,$I386),"00"))</f>
        <v/>
      </c>
      <c r="C386" s="7" t="n"/>
      <c r="D386" s="7" t="n"/>
      <c r="E386" s="9">
        <f>IFERROR(IF($D386="","",INDEX(SETUP!$C$120:$C$144,MATCH($D386,SETUP!$B$120:$B$144,0))),"")</f>
        <v/>
      </c>
      <c r="F386" s="7" t="n"/>
      <c r="G386" s="9">
        <f>IFERROR(IF($F386="","",INDEX(SETUP!$D$148:$D$267,MATCH($F386,SETUP!$C$148:$C$267,0))),"")</f>
        <v/>
      </c>
      <c r="H386" s="7" t="n"/>
      <c r="I386" s="7" t="n"/>
      <c r="J386" s="9">
        <f>IFERROR(IF($I386="","",INDEX(SETUP!$D$21:$D$116,MATCH($I386,SETUP!$C$21:$C$116,0))),"")</f>
        <v/>
      </c>
      <c r="K386" s="37">
        <f>IFERROR(IF($I386="","",INDEX(SETUP!$E$21:$E$116,MATCH($I386,SETUP!$C$21:$C$116,0))),"")</f>
        <v/>
      </c>
      <c r="L386" s="7" t="n"/>
      <c r="M386" s="7" t="n"/>
      <c r="N386" s="7" t="n"/>
      <c r="O386" s="38">
        <f>IF($C386="","",IF(AND($D386&lt;&gt;"",$F386&lt;&gt;"",IFERROR(INDEX(SETUP!$B$148:$B$267,MATCH($F386,SETUP!$C$148:$C$267,0)),"")&lt;&gt;$D386),"Sub-family not in family. ","")&amp;IF(AND($H386&lt;&gt;"",$I386&lt;&gt;"",IFERROR(INDEX(SETUP!$B$21:$B$116,MATCH($I386,SETUP!$C$21:$C$116,0)),"")&lt;&gt;$H386),"Level not in stream.",""))</f>
        <v/>
      </c>
    </row>
    <row r="387">
      <c r="B387" s="9">
        <f>IF($C387="","",$D387&amp;"-"&amp;$F387&amp;"-"&amp;$I387&amp;"-"&amp;TEXT(COUNTIFS($D$10:$D387,$D387,$F$10:$F387,$F387,$I$10:$I387,$I387),"00"))</f>
        <v/>
      </c>
      <c r="C387" s="7" t="n"/>
      <c r="D387" s="7" t="n"/>
      <c r="E387" s="9">
        <f>IFERROR(IF($D387="","",INDEX(SETUP!$C$120:$C$144,MATCH($D387,SETUP!$B$120:$B$144,0))),"")</f>
        <v/>
      </c>
      <c r="F387" s="7" t="n"/>
      <c r="G387" s="9">
        <f>IFERROR(IF($F387="","",INDEX(SETUP!$D$148:$D$267,MATCH($F387,SETUP!$C$148:$C$267,0))),"")</f>
        <v/>
      </c>
      <c r="H387" s="7" t="n"/>
      <c r="I387" s="7" t="n"/>
      <c r="J387" s="9">
        <f>IFERROR(IF($I387="","",INDEX(SETUP!$D$21:$D$116,MATCH($I387,SETUP!$C$21:$C$116,0))),"")</f>
        <v/>
      </c>
      <c r="K387" s="37">
        <f>IFERROR(IF($I387="","",INDEX(SETUP!$E$21:$E$116,MATCH($I387,SETUP!$C$21:$C$116,0))),"")</f>
        <v/>
      </c>
      <c r="L387" s="7" t="n"/>
      <c r="M387" s="7" t="n"/>
      <c r="N387" s="7" t="n"/>
      <c r="O387" s="38">
        <f>IF($C387="","",IF(AND($D387&lt;&gt;"",$F387&lt;&gt;"",IFERROR(INDEX(SETUP!$B$148:$B$267,MATCH($F387,SETUP!$C$148:$C$267,0)),"")&lt;&gt;$D387),"Sub-family not in family. ","")&amp;IF(AND($H387&lt;&gt;"",$I387&lt;&gt;"",IFERROR(INDEX(SETUP!$B$21:$B$116,MATCH($I387,SETUP!$C$21:$C$116,0)),"")&lt;&gt;$H387),"Level not in stream.",""))</f>
        <v/>
      </c>
    </row>
    <row r="388">
      <c r="B388" s="9">
        <f>IF($C388="","",$D388&amp;"-"&amp;$F388&amp;"-"&amp;$I388&amp;"-"&amp;TEXT(COUNTIFS($D$10:$D388,$D388,$F$10:$F388,$F388,$I$10:$I388,$I388),"00"))</f>
        <v/>
      </c>
      <c r="C388" s="7" t="n"/>
      <c r="D388" s="7" t="n"/>
      <c r="E388" s="9">
        <f>IFERROR(IF($D388="","",INDEX(SETUP!$C$120:$C$144,MATCH($D388,SETUP!$B$120:$B$144,0))),"")</f>
        <v/>
      </c>
      <c r="F388" s="7" t="n"/>
      <c r="G388" s="9">
        <f>IFERROR(IF($F388="","",INDEX(SETUP!$D$148:$D$267,MATCH($F388,SETUP!$C$148:$C$267,0))),"")</f>
        <v/>
      </c>
      <c r="H388" s="7" t="n"/>
      <c r="I388" s="7" t="n"/>
      <c r="J388" s="9">
        <f>IFERROR(IF($I388="","",INDEX(SETUP!$D$21:$D$116,MATCH($I388,SETUP!$C$21:$C$116,0))),"")</f>
        <v/>
      </c>
      <c r="K388" s="37">
        <f>IFERROR(IF($I388="","",INDEX(SETUP!$E$21:$E$116,MATCH($I388,SETUP!$C$21:$C$116,0))),"")</f>
        <v/>
      </c>
      <c r="L388" s="7" t="n"/>
      <c r="M388" s="7" t="n"/>
      <c r="N388" s="7" t="n"/>
      <c r="O388" s="38">
        <f>IF($C388="","",IF(AND($D388&lt;&gt;"",$F388&lt;&gt;"",IFERROR(INDEX(SETUP!$B$148:$B$267,MATCH($F388,SETUP!$C$148:$C$267,0)),"")&lt;&gt;$D388),"Sub-family not in family. ","")&amp;IF(AND($H388&lt;&gt;"",$I388&lt;&gt;"",IFERROR(INDEX(SETUP!$B$21:$B$116,MATCH($I388,SETUP!$C$21:$C$116,0)),"")&lt;&gt;$H388),"Level not in stream.",""))</f>
        <v/>
      </c>
    </row>
    <row r="389">
      <c r="B389" s="9">
        <f>IF($C389="","",$D389&amp;"-"&amp;$F389&amp;"-"&amp;$I389&amp;"-"&amp;TEXT(COUNTIFS($D$10:$D389,$D389,$F$10:$F389,$F389,$I$10:$I389,$I389),"00"))</f>
        <v/>
      </c>
      <c r="C389" s="7" t="n"/>
      <c r="D389" s="7" t="n"/>
      <c r="E389" s="9">
        <f>IFERROR(IF($D389="","",INDEX(SETUP!$C$120:$C$144,MATCH($D389,SETUP!$B$120:$B$144,0))),"")</f>
        <v/>
      </c>
      <c r="F389" s="7" t="n"/>
      <c r="G389" s="9">
        <f>IFERROR(IF($F389="","",INDEX(SETUP!$D$148:$D$267,MATCH($F389,SETUP!$C$148:$C$267,0))),"")</f>
        <v/>
      </c>
      <c r="H389" s="7" t="n"/>
      <c r="I389" s="7" t="n"/>
      <c r="J389" s="9">
        <f>IFERROR(IF($I389="","",INDEX(SETUP!$D$21:$D$116,MATCH($I389,SETUP!$C$21:$C$116,0))),"")</f>
        <v/>
      </c>
      <c r="K389" s="37">
        <f>IFERROR(IF($I389="","",INDEX(SETUP!$E$21:$E$116,MATCH($I389,SETUP!$C$21:$C$116,0))),"")</f>
        <v/>
      </c>
      <c r="L389" s="7" t="n"/>
      <c r="M389" s="7" t="n"/>
      <c r="N389" s="7" t="n"/>
      <c r="O389" s="38">
        <f>IF($C389="","",IF(AND($D389&lt;&gt;"",$F389&lt;&gt;"",IFERROR(INDEX(SETUP!$B$148:$B$267,MATCH($F389,SETUP!$C$148:$C$267,0)),"")&lt;&gt;$D389),"Sub-family not in family. ","")&amp;IF(AND($H389&lt;&gt;"",$I389&lt;&gt;"",IFERROR(INDEX(SETUP!$B$21:$B$116,MATCH($I389,SETUP!$C$21:$C$116,0)),"")&lt;&gt;$H389),"Level not in stream.",""))</f>
        <v/>
      </c>
    </row>
    <row r="390">
      <c r="B390" s="9">
        <f>IF($C390="","",$D390&amp;"-"&amp;$F390&amp;"-"&amp;$I390&amp;"-"&amp;TEXT(COUNTIFS($D$10:$D390,$D390,$F$10:$F390,$F390,$I$10:$I390,$I390),"00"))</f>
        <v/>
      </c>
      <c r="C390" s="7" t="n"/>
      <c r="D390" s="7" t="n"/>
      <c r="E390" s="9">
        <f>IFERROR(IF($D390="","",INDEX(SETUP!$C$120:$C$144,MATCH($D390,SETUP!$B$120:$B$144,0))),"")</f>
        <v/>
      </c>
      <c r="F390" s="7" t="n"/>
      <c r="G390" s="9">
        <f>IFERROR(IF($F390="","",INDEX(SETUP!$D$148:$D$267,MATCH($F390,SETUP!$C$148:$C$267,0))),"")</f>
        <v/>
      </c>
      <c r="H390" s="7" t="n"/>
      <c r="I390" s="7" t="n"/>
      <c r="J390" s="9">
        <f>IFERROR(IF($I390="","",INDEX(SETUP!$D$21:$D$116,MATCH($I390,SETUP!$C$21:$C$116,0))),"")</f>
        <v/>
      </c>
      <c r="K390" s="37">
        <f>IFERROR(IF($I390="","",INDEX(SETUP!$E$21:$E$116,MATCH($I390,SETUP!$C$21:$C$116,0))),"")</f>
        <v/>
      </c>
      <c r="L390" s="7" t="n"/>
      <c r="M390" s="7" t="n"/>
      <c r="N390" s="7" t="n"/>
      <c r="O390" s="38">
        <f>IF($C390="","",IF(AND($D390&lt;&gt;"",$F390&lt;&gt;"",IFERROR(INDEX(SETUP!$B$148:$B$267,MATCH($F390,SETUP!$C$148:$C$267,0)),"")&lt;&gt;$D390),"Sub-family not in family. ","")&amp;IF(AND($H390&lt;&gt;"",$I390&lt;&gt;"",IFERROR(INDEX(SETUP!$B$21:$B$116,MATCH($I390,SETUP!$C$21:$C$116,0)),"")&lt;&gt;$H390),"Level not in stream.",""))</f>
        <v/>
      </c>
    </row>
    <row r="391">
      <c r="B391" s="9">
        <f>IF($C391="","",$D391&amp;"-"&amp;$F391&amp;"-"&amp;$I391&amp;"-"&amp;TEXT(COUNTIFS($D$10:$D391,$D391,$F$10:$F391,$F391,$I$10:$I391,$I391),"00"))</f>
        <v/>
      </c>
      <c r="C391" s="7" t="n"/>
      <c r="D391" s="7" t="n"/>
      <c r="E391" s="9">
        <f>IFERROR(IF($D391="","",INDEX(SETUP!$C$120:$C$144,MATCH($D391,SETUP!$B$120:$B$144,0))),"")</f>
        <v/>
      </c>
      <c r="F391" s="7" t="n"/>
      <c r="G391" s="9">
        <f>IFERROR(IF($F391="","",INDEX(SETUP!$D$148:$D$267,MATCH($F391,SETUP!$C$148:$C$267,0))),"")</f>
        <v/>
      </c>
      <c r="H391" s="7" t="n"/>
      <c r="I391" s="7" t="n"/>
      <c r="J391" s="9">
        <f>IFERROR(IF($I391="","",INDEX(SETUP!$D$21:$D$116,MATCH($I391,SETUP!$C$21:$C$116,0))),"")</f>
        <v/>
      </c>
      <c r="K391" s="37">
        <f>IFERROR(IF($I391="","",INDEX(SETUP!$E$21:$E$116,MATCH($I391,SETUP!$C$21:$C$116,0))),"")</f>
        <v/>
      </c>
      <c r="L391" s="7" t="n"/>
      <c r="M391" s="7" t="n"/>
      <c r="N391" s="7" t="n"/>
      <c r="O391" s="38">
        <f>IF($C391="","",IF(AND($D391&lt;&gt;"",$F391&lt;&gt;"",IFERROR(INDEX(SETUP!$B$148:$B$267,MATCH($F391,SETUP!$C$148:$C$267,0)),"")&lt;&gt;$D391),"Sub-family not in family. ","")&amp;IF(AND($H391&lt;&gt;"",$I391&lt;&gt;"",IFERROR(INDEX(SETUP!$B$21:$B$116,MATCH($I391,SETUP!$C$21:$C$116,0)),"")&lt;&gt;$H391),"Level not in stream.",""))</f>
        <v/>
      </c>
    </row>
    <row r="392">
      <c r="B392" s="9">
        <f>IF($C392="","",$D392&amp;"-"&amp;$F392&amp;"-"&amp;$I392&amp;"-"&amp;TEXT(COUNTIFS($D$10:$D392,$D392,$F$10:$F392,$F392,$I$10:$I392,$I392),"00"))</f>
        <v/>
      </c>
      <c r="C392" s="7" t="n"/>
      <c r="D392" s="7" t="n"/>
      <c r="E392" s="9">
        <f>IFERROR(IF($D392="","",INDEX(SETUP!$C$120:$C$144,MATCH($D392,SETUP!$B$120:$B$144,0))),"")</f>
        <v/>
      </c>
      <c r="F392" s="7" t="n"/>
      <c r="G392" s="9">
        <f>IFERROR(IF($F392="","",INDEX(SETUP!$D$148:$D$267,MATCH($F392,SETUP!$C$148:$C$267,0))),"")</f>
        <v/>
      </c>
      <c r="H392" s="7" t="n"/>
      <c r="I392" s="7" t="n"/>
      <c r="J392" s="9">
        <f>IFERROR(IF($I392="","",INDEX(SETUP!$D$21:$D$116,MATCH($I392,SETUP!$C$21:$C$116,0))),"")</f>
        <v/>
      </c>
      <c r="K392" s="37">
        <f>IFERROR(IF($I392="","",INDEX(SETUP!$E$21:$E$116,MATCH($I392,SETUP!$C$21:$C$116,0))),"")</f>
        <v/>
      </c>
      <c r="L392" s="7" t="n"/>
      <c r="M392" s="7" t="n"/>
      <c r="N392" s="7" t="n"/>
      <c r="O392" s="38">
        <f>IF($C392="","",IF(AND($D392&lt;&gt;"",$F392&lt;&gt;"",IFERROR(INDEX(SETUP!$B$148:$B$267,MATCH($F392,SETUP!$C$148:$C$267,0)),"")&lt;&gt;$D392),"Sub-family not in family. ","")&amp;IF(AND($H392&lt;&gt;"",$I392&lt;&gt;"",IFERROR(INDEX(SETUP!$B$21:$B$116,MATCH($I392,SETUP!$C$21:$C$116,0)),"")&lt;&gt;$H392),"Level not in stream.",""))</f>
        <v/>
      </c>
    </row>
    <row r="393">
      <c r="B393" s="9">
        <f>IF($C393="","",$D393&amp;"-"&amp;$F393&amp;"-"&amp;$I393&amp;"-"&amp;TEXT(COUNTIFS($D$10:$D393,$D393,$F$10:$F393,$F393,$I$10:$I393,$I393),"00"))</f>
        <v/>
      </c>
      <c r="C393" s="7" t="n"/>
      <c r="D393" s="7" t="n"/>
      <c r="E393" s="9">
        <f>IFERROR(IF($D393="","",INDEX(SETUP!$C$120:$C$144,MATCH($D393,SETUP!$B$120:$B$144,0))),"")</f>
        <v/>
      </c>
      <c r="F393" s="7" t="n"/>
      <c r="G393" s="9">
        <f>IFERROR(IF($F393="","",INDEX(SETUP!$D$148:$D$267,MATCH($F393,SETUP!$C$148:$C$267,0))),"")</f>
        <v/>
      </c>
      <c r="H393" s="7" t="n"/>
      <c r="I393" s="7" t="n"/>
      <c r="J393" s="9">
        <f>IFERROR(IF($I393="","",INDEX(SETUP!$D$21:$D$116,MATCH($I393,SETUP!$C$21:$C$116,0))),"")</f>
        <v/>
      </c>
      <c r="K393" s="37">
        <f>IFERROR(IF($I393="","",INDEX(SETUP!$E$21:$E$116,MATCH($I393,SETUP!$C$21:$C$116,0))),"")</f>
        <v/>
      </c>
      <c r="L393" s="7" t="n"/>
      <c r="M393" s="7" t="n"/>
      <c r="N393" s="7" t="n"/>
      <c r="O393" s="38">
        <f>IF($C393="","",IF(AND($D393&lt;&gt;"",$F393&lt;&gt;"",IFERROR(INDEX(SETUP!$B$148:$B$267,MATCH($F393,SETUP!$C$148:$C$267,0)),"")&lt;&gt;$D393),"Sub-family not in family. ","")&amp;IF(AND($H393&lt;&gt;"",$I393&lt;&gt;"",IFERROR(INDEX(SETUP!$B$21:$B$116,MATCH($I393,SETUP!$C$21:$C$116,0)),"")&lt;&gt;$H393),"Level not in stream.",""))</f>
        <v/>
      </c>
    </row>
    <row r="394">
      <c r="B394" s="9">
        <f>IF($C394="","",$D394&amp;"-"&amp;$F394&amp;"-"&amp;$I394&amp;"-"&amp;TEXT(COUNTIFS($D$10:$D394,$D394,$F$10:$F394,$F394,$I$10:$I394,$I394),"00"))</f>
        <v/>
      </c>
      <c r="C394" s="7" t="n"/>
      <c r="D394" s="7" t="n"/>
      <c r="E394" s="9">
        <f>IFERROR(IF($D394="","",INDEX(SETUP!$C$120:$C$144,MATCH($D394,SETUP!$B$120:$B$144,0))),"")</f>
        <v/>
      </c>
      <c r="F394" s="7" t="n"/>
      <c r="G394" s="9">
        <f>IFERROR(IF($F394="","",INDEX(SETUP!$D$148:$D$267,MATCH($F394,SETUP!$C$148:$C$267,0))),"")</f>
        <v/>
      </c>
      <c r="H394" s="7" t="n"/>
      <c r="I394" s="7" t="n"/>
      <c r="J394" s="9">
        <f>IFERROR(IF($I394="","",INDEX(SETUP!$D$21:$D$116,MATCH($I394,SETUP!$C$21:$C$116,0))),"")</f>
        <v/>
      </c>
      <c r="K394" s="37">
        <f>IFERROR(IF($I394="","",INDEX(SETUP!$E$21:$E$116,MATCH($I394,SETUP!$C$21:$C$116,0))),"")</f>
        <v/>
      </c>
      <c r="L394" s="7" t="n"/>
      <c r="M394" s="7" t="n"/>
      <c r="N394" s="7" t="n"/>
      <c r="O394" s="38">
        <f>IF($C394="","",IF(AND($D394&lt;&gt;"",$F394&lt;&gt;"",IFERROR(INDEX(SETUP!$B$148:$B$267,MATCH($F394,SETUP!$C$148:$C$267,0)),"")&lt;&gt;$D394),"Sub-family not in family. ","")&amp;IF(AND($H394&lt;&gt;"",$I394&lt;&gt;"",IFERROR(INDEX(SETUP!$B$21:$B$116,MATCH($I394,SETUP!$C$21:$C$116,0)),"")&lt;&gt;$H394),"Level not in stream.",""))</f>
        <v/>
      </c>
    </row>
    <row r="395">
      <c r="B395" s="9">
        <f>IF($C395="","",$D395&amp;"-"&amp;$F395&amp;"-"&amp;$I395&amp;"-"&amp;TEXT(COUNTIFS($D$10:$D395,$D395,$F$10:$F395,$F395,$I$10:$I395,$I395),"00"))</f>
        <v/>
      </c>
      <c r="C395" s="7" t="n"/>
      <c r="D395" s="7" t="n"/>
      <c r="E395" s="9">
        <f>IFERROR(IF($D395="","",INDEX(SETUP!$C$120:$C$144,MATCH($D395,SETUP!$B$120:$B$144,0))),"")</f>
        <v/>
      </c>
      <c r="F395" s="7" t="n"/>
      <c r="G395" s="9">
        <f>IFERROR(IF($F395="","",INDEX(SETUP!$D$148:$D$267,MATCH($F395,SETUP!$C$148:$C$267,0))),"")</f>
        <v/>
      </c>
      <c r="H395" s="7" t="n"/>
      <c r="I395" s="7" t="n"/>
      <c r="J395" s="9">
        <f>IFERROR(IF($I395="","",INDEX(SETUP!$D$21:$D$116,MATCH($I395,SETUP!$C$21:$C$116,0))),"")</f>
        <v/>
      </c>
      <c r="K395" s="37">
        <f>IFERROR(IF($I395="","",INDEX(SETUP!$E$21:$E$116,MATCH($I395,SETUP!$C$21:$C$116,0))),"")</f>
        <v/>
      </c>
      <c r="L395" s="7" t="n"/>
      <c r="M395" s="7" t="n"/>
      <c r="N395" s="7" t="n"/>
      <c r="O395" s="38">
        <f>IF($C395="","",IF(AND($D395&lt;&gt;"",$F395&lt;&gt;"",IFERROR(INDEX(SETUP!$B$148:$B$267,MATCH($F395,SETUP!$C$148:$C$267,0)),"")&lt;&gt;$D395),"Sub-family not in family. ","")&amp;IF(AND($H395&lt;&gt;"",$I395&lt;&gt;"",IFERROR(INDEX(SETUP!$B$21:$B$116,MATCH($I395,SETUP!$C$21:$C$116,0)),"")&lt;&gt;$H395),"Level not in stream.",""))</f>
        <v/>
      </c>
    </row>
    <row r="396">
      <c r="B396" s="9">
        <f>IF($C396="","",$D396&amp;"-"&amp;$F396&amp;"-"&amp;$I396&amp;"-"&amp;TEXT(COUNTIFS($D$10:$D396,$D396,$F$10:$F396,$F396,$I$10:$I396,$I396),"00"))</f>
        <v/>
      </c>
      <c r="C396" s="7" t="n"/>
      <c r="D396" s="7" t="n"/>
      <c r="E396" s="9">
        <f>IFERROR(IF($D396="","",INDEX(SETUP!$C$120:$C$144,MATCH($D396,SETUP!$B$120:$B$144,0))),"")</f>
        <v/>
      </c>
      <c r="F396" s="7" t="n"/>
      <c r="G396" s="9">
        <f>IFERROR(IF($F396="","",INDEX(SETUP!$D$148:$D$267,MATCH($F396,SETUP!$C$148:$C$267,0))),"")</f>
        <v/>
      </c>
      <c r="H396" s="7" t="n"/>
      <c r="I396" s="7" t="n"/>
      <c r="J396" s="9">
        <f>IFERROR(IF($I396="","",INDEX(SETUP!$D$21:$D$116,MATCH($I396,SETUP!$C$21:$C$116,0))),"")</f>
        <v/>
      </c>
      <c r="K396" s="37">
        <f>IFERROR(IF($I396="","",INDEX(SETUP!$E$21:$E$116,MATCH($I396,SETUP!$C$21:$C$116,0))),"")</f>
        <v/>
      </c>
      <c r="L396" s="7" t="n"/>
      <c r="M396" s="7" t="n"/>
      <c r="N396" s="7" t="n"/>
      <c r="O396" s="38">
        <f>IF($C396="","",IF(AND($D396&lt;&gt;"",$F396&lt;&gt;"",IFERROR(INDEX(SETUP!$B$148:$B$267,MATCH($F396,SETUP!$C$148:$C$267,0)),"")&lt;&gt;$D396),"Sub-family not in family. ","")&amp;IF(AND($H396&lt;&gt;"",$I396&lt;&gt;"",IFERROR(INDEX(SETUP!$B$21:$B$116,MATCH($I396,SETUP!$C$21:$C$116,0)),"")&lt;&gt;$H396),"Level not in stream.",""))</f>
        <v/>
      </c>
    </row>
    <row r="397">
      <c r="B397" s="9">
        <f>IF($C397="","",$D397&amp;"-"&amp;$F397&amp;"-"&amp;$I397&amp;"-"&amp;TEXT(COUNTIFS($D$10:$D397,$D397,$F$10:$F397,$F397,$I$10:$I397,$I397),"00"))</f>
        <v/>
      </c>
      <c r="C397" s="7" t="n"/>
      <c r="D397" s="7" t="n"/>
      <c r="E397" s="9">
        <f>IFERROR(IF($D397="","",INDEX(SETUP!$C$120:$C$144,MATCH($D397,SETUP!$B$120:$B$144,0))),"")</f>
        <v/>
      </c>
      <c r="F397" s="7" t="n"/>
      <c r="G397" s="9">
        <f>IFERROR(IF($F397="","",INDEX(SETUP!$D$148:$D$267,MATCH($F397,SETUP!$C$148:$C$267,0))),"")</f>
        <v/>
      </c>
      <c r="H397" s="7" t="n"/>
      <c r="I397" s="7" t="n"/>
      <c r="J397" s="9">
        <f>IFERROR(IF($I397="","",INDEX(SETUP!$D$21:$D$116,MATCH($I397,SETUP!$C$21:$C$116,0))),"")</f>
        <v/>
      </c>
      <c r="K397" s="37">
        <f>IFERROR(IF($I397="","",INDEX(SETUP!$E$21:$E$116,MATCH($I397,SETUP!$C$21:$C$116,0))),"")</f>
        <v/>
      </c>
      <c r="L397" s="7" t="n"/>
      <c r="M397" s="7" t="n"/>
      <c r="N397" s="7" t="n"/>
      <c r="O397" s="38">
        <f>IF($C397="","",IF(AND($D397&lt;&gt;"",$F397&lt;&gt;"",IFERROR(INDEX(SETUP!$B$148:$B$267,MATCH($F397,SETUP!$C$148:$C$267,0)),"")&lt;&gt;$D397),"Sub-family not in family. ","")&amp;IF(AND($H397&lt;&gt;"",$I397&lt;&gt;"",IFERROR(INDEX(SETUP!$B$21:$B$116,MATCH($I397,SETUP!$C$21:$C$116,0)),"")&lt;&gt;$H397),"Level not in stream.",""))</f>
        <v/>
      </c>
    </row>
    <row r="398">
      <c r="B398" s="9">
        <f>IF($C398="","",$D398&amp;"-"&amp;$F398&amp;"-"&amp;$I398&amp;"-"&amp;TEXT(COUNTIFS($D$10:$D398,$D398,$F$10:$F398,$F398,$I$10:$I398,$I398),"00"))</f>
        <v/>
      </c>
      <c r="C398" s="7" t="n"/>
      <c r="D398" s="7" t="n"/>
      <c r="E398" s="9">
        <f>IFERROR(IF($D398="","",INDEX(SETUP!$C$120:$C$144,MATCH($D398,SETUP!$B$120:$B$144,0))),"")</f>
        <v/>
      </c>
      <c r="F398" s="7" t="n"/>
      <c r="G398" s="9">
        <f>IFERROR(IF($F398="","",INDEX(SETUP!$D$148:$D$267,MATCH($F398,SETUP!$C$148:$C$267,0))),"")</f>
        <v/>
      </c>
      <c r="H398" s="7" t="n"/>
      <c r="I398" s="7" t="n"/>
      <c r="J398" s="9">
        <f>IFERROR(IF($I398="","",INDEX(SETUP!$D$21:$D$116,MATCH($I398,SETUP!$C$21:$C$116,0))),"")</f>
        <v/>
      </c>
      <c r="K398" s="37">
        <f>IFERROR(IF($I398="","",INDEX(SETUP!$E$21:$E$116,MATCH($I398,SETUP!$C$21:$C$116,0))),"")</f>
        <v/>
      </c>
      <c r="L398" s="7" t="n"/>
      <c r="M398" s="7" t="n"/>
      <c r="N398" s="7" t="n"/>
      <c r="O398" s="38">
        <f>IF($C398="","",IF(AND($D398&lt;&gt;"",$F398&lt;&gt;"",IFERROR(INDEX(SETUP!$B$148:$B$267,MATCH($F398,SETUP!$C$148:$C$267,0)),"")&lt;&gt;$D398),"Sub-family not in family. ","")&amp;IF(AND($H398&lt;&gt;"",$I398&lt;&gt;"",IFERROR(INDEX(SETUP!$B$21:$B$116,MATCH($I398,SETUP!$C$21:$C$116,0)),"")&lt;&gt;$H398),"Level not in stream.",""))</f>
        <v/>
      </c>
    </row>
    <row r="399">
      <c r="B399" s="9">
        <f>IF($C399="","",$D399&amp;"-"&amp;$F399&amp;"-"&amp;$I399&amp;"-"&amp;TEXT(COUNTIFS($D$10:$D399,$D399,$F$10:$F399,$F399,$I$10:$I399,$I399),"00"))</f>
        <v/>
      </c>
      <c r="C399" s="7" t="n"/>
      <c r="D399" s="7" t="n"/>
      <c r="E399" s="9">
        <f>IFERROR(IF($D399="","",INDEX(SETUP!$C$120:$C$144,MATCH($D399,SETUP!$B$120:$B$144,0))),"")</f>
        <v/>
      </c>
      <c r="F399" s="7" t="n"/>
      <c r="G399" s="9">
        <f>IFERROR(IF($F399="","",INDEX(SETUP!$D$148:$D$267,MATCH($F399,SETUP!$C$148:$C$267,0))),"")</f>
        <v/>
      </c>
      <c r="H399" s="7" t="n"/>
      <c r="I399" s="7" t="n"/>
      <c r="J399" s="9">
        <f>IFERROR(IF($I399="","",INDEX(SETUP!$D$21:$D$116,MATCH($I399,SETUP!$C$21:$C$116,0))),"")</f>
        <v/>
      </c>
      <c r="K399" s="37">
        <f>IFERROR(IF($I399="","",INDEX(SETUP!$E$21:$E$116,MATCH($I399,SETUP!$C$21:$C$116,0))),"")</f>
        <v/>
      </c>
      <c r="L399" s="7" t="n"/>
      <c r="M399" s="7" t="n"/>
      <c r="N399" s="7" t="n"/>
      <c r="O399" s="38">
        <f>IF($C399="","",IF(AND($D399&lt;&gt;"",$F399&lt;&gt;"",IFERROR(INDEX(SETUP!$B$148:$B$267,MATCH($F399,SETUP!$C$148:$C$267,0)),"")&lt;&gt;$D399),"Sub-family not in family. ","")&amp;IF(AND($H399&lt;&gt;"",$I399&lt;&gt;"",IFERROR(INDEX(SETUP!$B$21:$B$116,MATCH($I399,SETUP!$C$21:$C$116,0)),"")&lt;&gt;$H399),"Level not in stream.",""))</f>
        <v/>
      </c>
    </row>
    <row r="400">
      <c r="B400" s="9">
        <f>IF($C400="","",$D400&amp;"-"&amp;$F400&amp;"-"&amp;$I400&amp;"-"&amp;TEXT(COUNTIFS($D$10:$D400,$D400,$F$10:$F400,$F400,$I$10:$I400,$I400),"00"))</f>
        <v/>
      </c>
      <c r="C400" s="7" t="n"/>
      <c r="D400" s="7" t="n"/>
      <c r="E400" s="9">
        <f>IFERROR(IF($D400="","",INDEX(SETUP!$C$120:$C$144,MATCH($D400,SETUP!$B$120:$B$144,0))),"")</f>
        <v/>
      </c>
      <c r="F400" s="7" t="n"/>
      <c r="G400" s="9">
        <f>IFERROR(IF($F400="","",INDEX(SETUP!$D$148:$D$267,MATCH($F400,SETUP!$C$148:$C$267,0))),"")</f>
        <v/>
      </c>
      <c r="H400" s="7" t="n"/>
      <c r="I400" s="7" t="n"/>
      <c r="J400" s="9">
        <f>IFERROR(IF($I400="","",INDEX(SETUP!$D$21:$D$116,MATCH($I400,SETUP!$C$21:$C$116,0))),"")</f>
        <v/>
      </c>
      <c r="K400" s="37">
        <f>IFERROR(IF($I400="","",INDEX(SETUP!$E$21:$E$116,MATCH($I400,SETUP!$C$21:$C$116,0))),"")</f>
        <v/>
      </c>
      <c r="L400" s="7" t="n"/>
      <c r="M400" s="7" t="n"/>
      <c r="N400" s="7" t="n"/>
      <c r="O400" s="38">
        <f>IF($C400="","",IF(AND($D400&lt;&gt;"",$F400&lt;&gt;"",IFERROR(INDEX(SETUP!$B$148:$B$267,MATCH($F400,SETUP!$C$148:$C$267,0)),"")&lt;&gt;$D400),"Sub-family not in family. ","")&amp;IF(AND($H400&lt;&gt;"",$I400&lt;&gt;"",IFERROR(INDEX(SETUP!$B$21:$B$116,MATCH($I400,SETUP!$C$21:$C$116,0)),"")&lt;&gt;$H400),"Level not in stream.",""))</f>
        <v/>
      </c>
    </row>
    <row r="401">
      <c r="B401" s="9">
        <f>IF($C401="","",$D401&amp;"-"&amp;$F401&amp;"-"&amp;$I401&amp;"-"&amp;TEXT(COUNTIFS($D$10:$D401,$D401,$F$10:$F401,$F401,$I$10:$I401,$I401),"00"))</f>
        <v/>
      </c>
      <c r="C401" s="7" t="n"/>
      <c r="D401" s="7" t="n"/>
      <c r="E401" s="9">
        <f>IFERROR(IF($D401="","",INDEX(SETUP!$C$120:$C$144,MATCH($D401,SETUP!$B$120:$B$144,0))),"")</f>
        <v/>
      </c>
      <c r="F401" s="7" t="n"/>
      <c r="G401" s="9">
        <f>IFERROR(IF($F401="","",INDEX(SETUP!$D$148:$D$267,MATCH($F401,SETUP!$C$148:$C$267,0))),"")</f>
        <v/>
      </c>
      <c r="H401" s="7" t="n"/>
      <c r="I401" s="7" t="n"/>
      <c r="J401" s="9">
        <f>IFERROR(IF($I401="","",INDEX(SETUP!$D$21:$D$116,MATCH($I401,SETUP!$C$21:$C$116,0))),"")</f>
        <v/>
      </c>
      <c r="K401" s="37">
        <f>IFERROR(IF($I401="","",INDEX(SETUP!$E$21:$E$116,MATCH($I401,SETUP!$C$21:$C$116,0))),"")</f>
        <v/>
      </c>
      <c r="L401" s="7" t="n"/>
      <c r="M401" s="7" t="n"/>
      <c r="N401" s="7" t="n"/>
      <c r="O401" s="38">
        <f>IF($C401="","",IF(AND($D401&lt;&gt;"",$F401&lt;&gt;"",IFERROR(INDEX(SETUP!$B$148:$B$267,MATCH($F401,SETUP!$C$148:$C$267,0)),"")&lt;&gt;$D401),"Sub-family not in family. ","")&amp;IF(AND($H401&lt;&gt;"",$I401&lt;&gt;"",IFERROR(INDEX(SETUP!$B$21:$B$116,MATCH($I401,SETUP!$C$21:$C$116,0)),"")&lt;&gt;$H401),"Level not in stream.",""))</f>
        <v/>
      </c>
    </row>
    <row r="402">
      <c r="B402" s="9">
        <f>IF($C402="","",$D402&amp;"-"&amp;$F402&amp;"-"&amp;$I402&amp;"-"&amp;TEXT(COUNTIFS($D$10:$D402,$D402,$F$10:$F402,$F402,$I$10:$I402,$I402),"00"))</f>
        <v/>
      </c>
      <c r="C402" s="7" t="n"/>
      <c r="D402" s="7" t="n"/>
      <c r="E402" s="9">
        <f>IFERROR(IF($D402="","",INDEX(SETUP!$C$120:$C$144,MATCH($D402,SETUP!$B$120:$B$144,0))),"")</f>
        <v/>
      </c>
      <c r="F402" s="7" t="n"/>
      <c r="G402" s="9">
        <f>IFERROR(IF($F402="","",INDEX(SETUP!$D$148:$D$267,MATCH($F402,SETUP!$C$148:$C$267,0))),"")</f>
        <v/>
      </c>
      <c r="H402" s="7" t="n"/>
      <c r="I402" s="7" t="n"/>
      <c r="J402" s="9">
        <f>IFERROR(IF($I402="","",INDEX(SETUP!$D$21:$D$116,MATCH($I402,SETUP!$C$21:$C$116,0))),"")</f>
        <v/>
      </c>
      <c r="K402" s="37">
        <f>IFERROR(IF($I402="","",INDEX(SETUP!$E$21:$E$116,MATCH($I402,SETUP!$C$21:$C$116,0))),"")</f>
        <v/>
      </c>
      <c r="L402" s="7" t="n"/>
      <c r="M402" s="7" t="n"/>
      <c r="N402" s="7" t="n"/>
      <c r="O402" s="38">
        <f>IF($C402="","",IF(AND($D402&lt;&gt;"",$F402&lt;&gt;"",IFERROR(INDEX(SETUP!$B$148:$B$267,MATCH($F402,SETUP!$C$148:$C$267,0)),"")&lt;&gt;$D402),"Sub-family not in family. ","")&amp;IF(AND($H402&lt;&gt;"",$I402&lt;&gt;"",IFERROR(INDEX(SETUP!$B$21:$B$116,MATCH($I402,SETUP!$C$21:$C$116,0)),"")&lt;&gt;$H402),"Level not in stream.",""))</f>
        <v/>
      </c>
    </row>
    <row r="403">
      <c r="B403" s="9">
        <f>IF($C403="","",$D403&amp;"-"&amp;$F403&amp;"-"&amp;$I403&amp;"-"&amp;TEXT(COUNTIFS($D$10:$D403,$D403,$F$10:$F403,$F403,$I$10:$I403,$I403),"00"))</f>
        <v/>
      </c>
      <c r="C403" s="7" t="n"/>
      <c r="D403" s="7" t="n"/>
      <c r="E403" s="9">
        <f>IFERROR(IF($D403="","",INDEX(SETUP!$C$120:$C$144,MATCH($D403,SETUP!$B$120:$B$144,0))),"")</f>
        <v/>
      </c>
      <c r="F403" s="7" t="n"/>
      <c r="G403" s="9">
        <f>IFERROR(IF($F403="","",INDEX(SETUP!$D$148:$D$267,MATCH($F403,SETUP!$C$148:$C$267,0))),"")</f>
        <v/>
      </c>
      <c r="H403" s="7" t="n"/>
      <c r="I403" s="7" t="n"/>
      <c r="J403" s="9">
        <f>IFERROR(IF($I403="","",INDEX(SETUP!$D$21:$D$116,MATCH($I403,SETUP!$C$21:$C$116,0))),"")</f>
        <v/>
      </c>
      <c r="K403" s="37">
        <f>IFERROR(IF($I403="","",INDEX(SETUP!$E$21:$E$116,MATCH($I403,SETUP!$C$21:$C$116,0))),"")</f>
        <v/>
      </c>
      <c r="L403" s="7" t="n"/>
      <c r="M403" s="7" t="n"/>
      <c r="N403" s="7" t="n"/>
      <c r="O403" s="38">
        <f>IF($C403="","",IF(AND($D403&lt;&gt;"",$F403&lt;&gt;"",IFERROR(INDEX(SETUP!$B$148:$B$267,MATCH($F403,SETUP!$C$148:$C$267,0)),"")&lt;&gt;$D403),"Sub-family not in family. ","")&amp;IF(AND($H403&lt;&gt;"",$I403&lt;&gt;"",IFERROR(INDEX(SETUP!$B$21:$B$116,MATCH($I403,SETUP!$C$21:$C$116,0)),"")&lt;&gt;$H403),"Level not in stream.",""))</f>
        <v/>
      </c>
    </row>
    <row r="404">
      <c r="B404" s="9">
        <f>IF($C404="","",$D404&amp;"-"&amp;$F404&amp;"-"&amp;$I404&amp;"-"&amp;TEXT(COUNTIFS($D$10:$D404,$D404,$F$10:$F404,$F404,$I$10:$I404,$I404),"00"))</f>
        <v/>
      </c>
      <c r="C404" s="7" t="n"/>
      <c r="D404" s="7" t="n"/>
      <c r="E404" s="9">
        <f>IFERROR(IF($D404="","",INDEX(SETUP!$C$120:$C$144,MATCH($D404,SETUP!$B$120:$B$144,0))),"")</f>
        <v/>
      </c>
      <c r="F404" s="7" t="n"/>
      <c r="G404" s="9">
        <f>IFERROR(IF($F404="","",INDEX(SETUP!$D$148:$D$267,MATCH($F404,SETUP!$C$148:$C$267,0))),"")</f>
        <v/>
      </c>
      <c r="H404" s="7" t="n"/>
      <c r="I404" s="7" t="n"/>
      <c r="J404" s="9">
        <f>IFERROR(IF($I404="","",INDEX(SETUP!$D$21:$D$116,MATCH($I404,SETUP!$C$21:$C$116,0))),"")</f>
        <v/>
      </c>
      <c r="K404" s="37">
        <f>IFERROR(IF($I404="","",INDEX(SETUP!$E$21:$E$116,MATCH($I404,SETUP!$C$21:$C$116,0))),"")</f>
        <v/>
      </c>
      <c r="L404" s="7" t="n"/>
      <c r="M404" s="7" t="n"/>
      <c r="N404" s="7" t="n"/>
      <c r="O404" s="38">
        <f>IF($C404="","",IF(AND($D404&lt;&gt;"",$F404&lt;&gt;"",IFERROR(INDEX(SETUP!$B$148:$B$267,MATCH($F404,SETUP!$C$148:$C$267,0)),"")&lt;&gt;$D404),"Sub-family not in family. ","")&amp;IF(AND($H404&lt;&gt;"",$I404&lt;&gt;"",IFERROR(INDEX(SETUP!$B$21:$B$116,MATCH($I404,SETUP!$C$21:$C$116,0)),"")&lt;&gt;$H404),"Level not in stream.",""))</f>
        <v/>
      </c>
    </row>
    <row r="405">
      <c r="B405" s="9">
        <f>IF($C405="","",$D405&amp;"-"&amp;$F405&amp;"-"&amp;$I405&amp;"-"&amp;TEXT(COUNTIFS($D$10:$D405,$D405,$F$10:$F405,$F405,$I$10:$I405,$I405),"00"))</f>
        <v/>
      </c>
      <c r="C405" s="7" t="n"/>
      <c r="D405" s="7" t="n"/>
      <c r="E405" s="9">
        <f>IFERROR(IF($D405="","",INDEX(SETUP!$C$120:$C$144,MATCH($D405,SETUP!$B$120:$B$144,0))),"")</f>
        <v/>
      </c>
      <c r="F405" s="7" t="n"/>
      <c r="G405" s="9">
        <f>IFERROR(IF($F405="","",INDEX(SETUP!$D$148:$D$267,MATCH($F405,SETUP!$C$148:$C$267,0))),"")</f>
        <v/>
      </c>
      <c r="H405" s="7" t="n"/>
      <c r="I405" s="7" t="n"/>
      <c r="J405" s="9">
        <f>IFERROR(IF($I405="","",INDEX(SETUP!$D$21:$D$116,MATCH($I405,SETUP!$C$21:$C$116,0))),"")</f>
        <v/>
      </c>
      <c r="K405" s="37">
        <f>IFERROR(IF($I405="","",INDEX(SETUP!$E$21:$E$116,MATCH($I405,SETUP!$C$21:$C$116,0))),"")</f>
        <v/>
      </c>
      <c r="L405" s="7" t="n"/>
      <c r="M405" s="7" t="n"/>
      <c r="N405" s="7" t="n"/>
      <c r="O405" s="38">
        <f>IF($C405="","",IF(AND($D405&lt;&gt;"",$F405&lt;&gt;"",IFERROR(INDEX(SETUP!$B$148:$B$267,MATCH($F405,SETUP!$C$148:$C$267,0)),"")&lt;&gt;$D405),"Sub-family not in family. ","")&amp;IF(AND($H405&lt;&gt;"",$I405&lt;&gt;"",IFERROR(INDEX(SETUP!$B$21:$B$116,MATCH($I405,SETUP!$C$21:$C$116,0)),"")&lt;&gt;$H405),"Level not in stream.",""))</f>
        <v/>
      </c>
    </row>
    <row r="406">
      <c r="B406" s="9">
        <f>IF($C406="","",$D406&amp;"-"&amp;$F406&amp;"-"&amp;$I406&amp;"-"&amp;TEXT(COUNTIFS($D$10:$D406,$D406,$F$10:$F406,$F406,$I$10:$I406,$I406),"00"))</f>
        <v/>
      </c>
      <c r="C406" s="7" t="n"/>
      <c r="D406" s="7" t="n"/>
      <c r="E406" s="9">
        <f>IFERROR(IF($D406="","",INDEX(SETUP!$C$120:$C$144,MATCH($D406,SETUP!$B$120:$B$144,0))),"")</f>
        <v/>
      </c>
      <c r="F406" s="7" t="n"/>
      <c r="G406" s="9">
        <f>IFERROR(IF($F406="","",INDEX(SETUP!$D$148:$D$267,MATCH($F406,SETUP!$C$148:$C$267,0))),"")</f>
        <v/>
      </c>
      <c r="H406" s="7" t="n"/>
      <c r="I406" s="7" t="n"/>
      <c r="J406" s="9">
        <f>IFERROR(IF($I406="","",INDEX(SETUP!$D$21:$D$116,MATCH($I406,SETUP!$C$21:$C$116,0))),"")</f>
        <v/>
      </c>
      <c r="K406" s="37">
        <f>IFERROR(IF($I406="","",INDEX(SETUP!$E$21:$E$116,MATCH($I406,SETUP!$C$21:$C$116,0))),"")</f>
        <v/>
      </c>
      <c r="L406" s="7" t="n"/>
      <c r="M406" s="7" t="n"/>
      <c r="N406" s="7" t="n"/>
      <c r="O406" s="38">
        <f>IF($C406="","",IF(AND($D406&lt;&gt;"",$F406&lt;&gt;"",IFERROR(INDEX(SETUP!$B$148:$B$267,MATCH($F406,SETUP!$C$148:$C$267,0)),"")&lt;&gt;$D406),"Sub-family not in family. ","")&amp;IF(AND($H406&lt;&gt;"",$I406&lt;&gt;"",IFERROR(INDEX(SETUP!$B$21:$B$116,MATCH($I406,SETUP!$C$21:$C$116,0)),"")&lt;&gt;$H406),"Level not in stream.",""))</f>
        <v/>
      </c>
    </row>
    <row r="407">
      <c r="B407" s="9">
        <f>IF($C407="","",$D407&amp;"-"&amp;$F407&amp;"-"&amp;$I407&amp;"-"&amp;TEXT(COUNTIFS($D$10:$D407,$D407,$F$10:$F407,$F407,$I$10:$I407,$I407),"00"))</f>
        <v/>
      </c>
      <c r="C407" s="7" t="n"/>
      <c r="D407" s="7" t="n"/>
      <c r="E407" s="9">
        <f>IFERROR(IF($D407="","",INDEX(SETUP!$C$120:$C$144,MATCH($D407,SETUP!$B$120:$B$144,0))),"")</f>
        <v/>
      </c>
      <c r="F407" s="7" t="n"/>
      <c r="G407" s="9">
        <f>IFERROR(IF($F407="","",INDEX(SETUP!$D$148:$D$267,MATCH($F407,SETUP!$C$148:$C$267,0))),"")</f>
        <v/>
      </c>
      <c r="H407" s="7" t="n"/>
      <c r="I407" s="7" t="n"/>
      <c r="J407" s="9">
        <f>IFERROR(IF($I407="","",INDEX(SETUP!$D$21:$D$116,MATCH($I407,SETUP!$C$21:$C$116,0))),"")</f>
        <v/>
      </c>
      <c r="K407" s="37">
        <f>IFERROR(IF($I407="","",INDEX(SETUP!$E$21:$E$116,MATCH($I407,SETUP!$C$21:$C$116,0))),"")</f>
        <v/>
      </c>
      <c r="L407" s="7" t="n"/>
      <c r="M407" s="7" t="n"/>
      <c r="N407" s="7" t="n"/>
      <c r="O407" s="38">
        <f>IF($C407="","",IF(AND($D407&lt;&gt;"",$F407&lt;&gt;"",IFERROR(INDEX(SETUP!$B$148:$B$267,MATCH($F407,SETUP!$C$148:$C$267,0)),"")&lt;&gt;$D407),"Sub-family not in family. ","")&amp;IF(AND($H407&lt;&gt;"",$I407&lt;&gt;"",IFERROR(INDEX(SETUP!$B$21:$B$116,MATCH($I407,SETUP!$C$21:$C$116,0)),"")&lt;&gt;$H407),"Level not in stream.",""))</f>
        <v/>
      </c>
    </row>
    <row r="408">
      <c r="B408" s="9">
        <f>IF($C408="","",$D408&amp;"-"&amp;$F408&amp;"-"&amp;$I408&amp;"-"&amp;TEXT(COUNTIFS($D$10:$D408,$D408,$F$10:$F408,$F408,$I$10:$I408,$I408),"00"))</f>
        <v/>
      </c>
      <c r="C408" s="7" t="n"/>
      <c r="D408" s="7" t="n"/>
      <c r="E408" s="9">
        <f>IFERROR(IF($D408="","",INDEX(SETUP!$C$120:$C$144,MATCH($D408,SETUP!$B$120:$B$144,0))),"")</f>
        <v/>
      </c>
      <c r="F408" s="7" t="n"/>
      <c r="G408" s="9">
        <f>IFERROR(IF($F408="","",INDEX(SETUP!$D$148:$D$267,MATCH($F408,SETUP!$C$148:$C$267,0))),"")</f>
        <v/>
      </c>
      <c r="H408" s="7" t="n"/>
      <c r="I408" s="7" t="n"/>
      <c r="J408" s="9">
        <f>IFERROR(IF($I408="","",INDEX(SETUP!$D$21:$D$116,MATCH($I408,SETUP!$C$21:$C$116,0))),"")</f>
        <v/>
      </c>
      <c r="K408" s="37">
        <f>IFERROR(IF($I408="","",INDEX(SETUP!$E$21:$E$116,MATCH($I408,SETUP!$C$21:$C$116,0))),"")</f>
        <v/>
      </c>
      <c r="L408" s="7" t="n"/>
      <c r="M408" s="7" t="n"/>
      <c r="N408" s="7" t="n"/>
      <c r="O408" s="38">
        <f>IF($C408="","",IF(AND($D408&lt;&gt;"",$F408&lt;&gt;"",IFERROR(INDEX(SETUP!$B$148:$B$267,MATCH($F408,SETUP!$C$148:$C$267,0)),"")&lt;&gt;$D408),"Sub-family not in family. ","")&amp;IF(AND($H408&lt;&gt;"",$I408&lt;&gt;"",IFERROR(INDEX(SETUP!$B$21:$B$116,MATCH($I408,SETUP!$C$21:$C$116,0)),"")&lt;&gt;$H408),"Level not in stream.",""))</f>
        <v/>
      </c>
    </row>
    <row r="409">
      <c r="B409" s="9">
        <f>IF($C409="","",$D409&amp;"-"&amp;$F409&amp;"-"&amp;$I409&amp;"-"&amp;TEXT(COUNTIFS($D$10:$D409,$D409,$F$10:$F409,$F409,$I$10:$I409,$I409),"00"))</f>
        <v/>
      </c>
      <c r="C409" s="7" t="n"/>
      <c r="D409" s="7" t="n"/>
      <c r="E409" s="9">
        <f>IFERROR(IF($D409="","",INDEX(SETUP!$C$120:$C$144,MATCH($D409,SETUP!$B$120:$B$144,0))),"")</f>
        <v/>
      </c>
      <c r="F409" s="7" t="n"/>
      <c r="G409" s="9">
        <f>IFERROR(IF($F409="","",INDEX(SETUP!$D$148:$D$267,MATCH($F409,SETUP!$C$148:$C$267,0))),"")</f>
        <v/>
      </c>
      <c r="H409" s="7" t="n"/>
      <c r="I409" s="7" t="n"/>
      <c r="J409" s="9">
        <f>IFERROR(IF($I409="","",INDEX(SETUP!$D$21:$D$116,MATCH($I409,SETUP!$C$21:$C$116,0))),"")</f>
        <v/>
      </c>
      <c r="K409" s="37">
        <f>IFERROR(IF($I409="","",INDEX(SETUP!$E$21:$E$116,MATCH($I409,SETUP!$C$21:$C$116,0))),"")</f>
        <v/>
      </c>
      <c r="L409" s="7" t="n"/>
      <c r="M409" s="7" t="n"/>
      <c r="N409" s="7" t="n"/>
      <c r="O409" s="38">
        <f>IF($C409="","",IF(AND($D409&lt;&gt;"",$F409&lt;&gt;"",IFERROR(INDEX(SETUP!$B$148:$B$267,MATCH($F409,SETUP!$C$148:$C$267,0)),"")&lt;&gt;$D409),"Sub-family not in family. ","")&amp;IF(AND($H409&lt;&gt;"",$I409&lt;&gt;"",IFERROR(INDEX(SETUP!$B$21:$B$116,MATCH($I409,SETUP!$C$21:$C$116,0)),"")&lt;&gt;$H409),"Level not in stream.",""))</f>
        <v/>
      </c>
    </row>
    <row r="410">
      <c r="B410" s="9">
        <f>IF($C410="","",$D410&amp;"-"&amp;$F410&amp;"-"&amp;$I410&amp;"-"&amp;TEXT(COUNTIFS($D$10:$D410,$D410,$F$10:$F410,$F410,$I$10:$I410,$I410),"00"))</f>
        <v/>
      </c>
      <c r="C410" s="7" t="n"/>
      <c r="D410" s="7" t="n"/>
      <c r="E410" s="9">
        <f>IFERROR(IF($D410="","",INDEX(SETUP!$C$120:$C$144,MATCH($D410,SETUP!$B$120:$B$144,0))),"")</f>
        <v/>
      </c>
      <c r="F410" s="7" t="n"/>
      <c r="G410" s="9">
        <f>IFERROR(IF($F410="","",INDEX(SETUP!$D$148:$D$267,MATCH($F410,SETUP!$C$148:$C$267,0))),"")</f>
        <v/>
      </c>
      <c r="H410" s="7" t="n"/>
      <c r="I410" s="7" t="n"/>
      <c r="J410" s="9">
        <f>IFERROR(IF($I410="","",INDEX(SETUP!$D$21:$D$116,MATCH($I410,SETUP!$C$21:$C$116,0))),"")</f>
        <v/>
      </c>
      <c r="K410" s="37">
        <f>IFERROR(IF($I410="","",INDEX(SETUP!$E$21:$E$116,MATCH($I410,SETUP!$C$21:$C$116,0))),"")</f>
        <v/>
      </c>
      <c r="L410" s="7" t="n"/>
      <c r="M410" s="7" t="n"/>
      <c r="N410" s="7" t="n"/>
      <c r="O410" s="38">
        <f>IF($C410="","",IF(AND($D410&lt;&gt;"",$F410&lt;&gt;"",IFERROR(INDEX(SETUP!$B$148:$B$267,MATCH($F410,SETUP!$C$148:$C$267,0)),"")&lt;&gt;$D410),"Sub-family not in family. ","")&amp;IF(AND($H410&lt;&gt;"",$I410&lt;&gt;"",IFERROR(INDEX(SETUP!$B$21:$B$116,MATCH($I410,SETUP!$C$21:$C$116,0)),"")&lt;&gt;$H410),"Level not in stream.",""))</f>
        <v/>
      </c>
    </row>
    <row r="411">
      <c r="B411" s="9">
        <f>IF($C411="","",$D411&amp;"-"&amp;$F411&amp;"-"&amp;$I411&amp;"-"&amp;TEXT(COUNTIFS($D$10:$D411,$D411,$F$10:$F411,$F411,$I$10:$I411,$I411),"00"))</f>
        <v/>
      </c>
      <c r="C411" s="7" t="n"/>
      <c r="D411" s="7" t="n"/>
      <c r="E411" s="9">
        <f>IFERROR(IF($D411="","",INDEX(SETUP!$C$120:$C$144,MATCH($D411,SETUP!$B$120:$B$144,0))),"")</f>
        <v/>
      </c>
      <c r="F411" s="7" t="n"/>
      <c r="G411" s="9">
        <f>IFERROR(IF($F411="","",INDEX(SETUP!$D$148:$D$267,MATCH($F411,SETUP!$C$148:$C$267,0))),"")</f>
        <v/>
      </c>
      <c r="H411" s="7" t="n"/>
      <c r="I411" s="7" t="n"/>
      <c r="J411" s="9">
        <f>IFERROR(IF($I411="","",INDEX(SETUP!$D$21:$D$116,MATCH($I411,SETUP!$C$21:$C$116,0))),"")</f>
        <v/>
      </c>
      <c r="K411" s="37">
        <f>IFERROR(IF($I411="","",INDEX(SETUP!$E$21:$E$116,MATCH($I411,SETUP!$C$21:$C$116,0))),"")</f>
        <v/>
      </c>
      <c r="L411" s="7" t="n"/>
      <c r="M411" s="7" t="n"/>
      <c r="N411" s="7" t="n"/>
      <c r="O411" s="38">
        <f>IF($C411="","",IF(AND($D411&lt;&gt;"",$F411&lt;&gt;"",IFERROR(INDEX(SETUP!$B$148:$B$267,MATCH($F411,SETUP!$C$148:$C$267,0)),"")&lt;&gt;$D411),"Sub-family not in family. ","")&amp;IF(AND($H411&lt;&gt;"",$I411&lt;&gt;"",IFERROR(INDEX(SETUP!$B$21:$B$116,MATCH($I411,SETUP!$C$21:$C$116,0)),"")&lt;&gt;$H411),"Level not in stream.",""))</f>
        <v/>
      </c>
    </row>
    <row r="412">
      <c r="B412" s="9">
        <f>IF($C412="","",$D412&amp;"-"&amp;$F412&amp;"-"&amp;$I412&amp;"-"&amp;TEXT(COUNTIFS($D$10:$D412,$D412,$F$10:$F412,$F412,$I$10:$I412,$I412),"00"))</f>
        <v/>
      </c>
      <c r="C412" s="7" t="n"/>
      <c r="D412" s="7" t="n"/>
      <c r="E412" s="9">
        <f>IFERROR(IF($D412="","",INDEX(SETUP!$C$120:$C$144,MATCH($D412,SETUP!$B$120:$B$144,0))),"")</f>
        <v/>
      </c>
      <c r="F412" s="7" t="n"/>
      <c r="G412" s="9">
        <f>IFERROR(IF($F412="","",INDEX(SETUP!$D$148:$D$267,MATCH($F412,SETUP!$C$148:$C$267,0))),"")</f>
        <v/>
      </c>
      <c r="H412" s="7" t="n"/>
      <c r="I412" s="7" t="n"/>
      <c r="J412" s="9">
        <f>IFERROR(IF($I412="","",INDEX(SETUP!$D$21:$D$116,MATCH($I412,SETUP!$C$21:$C$116,0))),"")</f>
        <v/>
      </c>
      <c r="K412" s="37">
        <f>IFERROR(IF($I412="","",INDEX(SETUP!$E$21:$E$116,MATCH($I412,SETUP!$C$21:$C$116,0))),"")</f>
        <v/>
      </c>
      <c r="L412" s="7" t="n"/>
      <c r="M412" s="7" t="n"/>
      <c r="N412" s="7" t="n"/>
      <c r="O412" s="38">
        <f>IF($C412="","",IF(AND($D412&lt;&gt;"",$F412&lt;&gt;"",IFERROR(INDEX(SETUP!$B$148:$B$267,MATCH($F412,SETUP!$C$148:$C$267,0)),"")&lt;&gt;$D412),"Sub-family not in family. ","")&amp;IF(AND($H412&lt;&gt;"",$I412&lt;&gt;"",IFERROR(INDEX(SETUP!$B$21:$B$116,MATCH($I412,SETUP!$C$21:$C$116,0)),"")&lt;&gt;$H412),"Level not in stream.",""))</f>
        <v/>
      </c>
    </row>
    <row r="413">
      <c r="B413" s="9">
        <f>IF($C413="","",$D413&amp;"-"&amp;$F413&amp;"-"&amp;$I413&amp;"-"&amp;TEXT(COUNTIFS($D$10:$D413,$D413,$F$10:$F413,$F413,$I$10:$I413,$I413),"00"))</f>
        <v/>
      </c>
      <c r="C413" s="7" t="n"/>
      <c r="D413" s="7" t="n"/>
      <c r="E413" s="9">
        <f>IFERROR(IF($D413="","",INDEX(SETUP!$C$120:$C$144,MATCH($D413,SETUP!$B$120:$B$144,0))),"")</f>
        <v/>
      </c>
      <c r="F413" s="7" t="n"/>
      <c r="G413" s="9">
        <f>IFERROR(IF($F413="","",INDEX(SETUP!$D$148:$D$267,MATCH($F413,SETUP!$C$148:$C$267,0))),"")</f>
        <v/>
      </c>
      <c r="H413" s="7" t="n"/>
      <c r="I413" s="7" t="n"/>
      <c r="J413" s="9">
        <f>IFERROR(IF($I413="","",INDEX(SETUP!$D$21:$D$116,MATCH($I413,SETUP!$C$21:$C$116,0))),"")</f>
        <v/>
      </c>
      <c r="K413" s="37">
        <f>IFERROR(IF($I413="","",INDEX(SETUP!$E$21:$E$116,MATCH($I413,SETUP!$C$21:$C$116,0))),"")</f>
        <v/>
      </c>
      <c r="L413" s="7" t="n"/>
      <c r="M413" s="7" t="n"/>
      <c r="N413" s="7" t="n"/>
      <c r="O413" s="38">
        <f>IF($C413="","",IF(AND($D413&lt;&gt;"",$F413&lt;&gt;"",IFERROR(INDEX(SETUP!$B$148:$B$267,MATCH($F413,SETUP!$C$148:$C$267,0)),"")&lt;&gt;$D413),"Sub-family not in family. ","")&amp;IF(AND($H413&lt;&gt;"",$I413&lt;&gt;"",IFERROR(INDEX(SETUP!$B$21:$B$116,MATCH($I413,SETUP!$C$21:$C$116,0)),"")&lt;&gt;$H413),"Level not in stream.",""))</f>
        <v/>
      </c>
    </row>
    <row r="414">
      <c r="B414" s="9">
        <f>IF($C414="","",$D414&amp;"-"&amp;$F414&amp;"-"&amp;$I414&amp;"-"&amp;TEXT(COUNTIFS($D$10:$D414,$D414,$F$10:$F414,$F414,$I$10:$I414,$I414),"00"))</f>
        <v/>
      </c>
      <c r="C414" s="7" t="n"/>
      <c r="D414" s="7" t="n"/>
      <c r="E414" s="9">
        <f>IFERROR(IF($D414="","",INDEX(SETUP!$C$120:$C$144,MATCH($D414,SETUP!$B$120:$B$144,0))),"")</f>
        <v/>
      </c>
      <c r="F414" s="7" t="n"/>
      <c r="G414" s="9">
        <f>IFERROR(IF($F414="","",INDEX(SETUP!$D$148:$D$267,MATCH($F414,SETUP!$C$148:$C$267,0))),"")</f>
        <v/>
      </c>
      <c r="H414" s="7" t="n"/>
      <c r="I414" s="7" t="n"/>
      <c r="J414" s="9">
        <f>IFERROR(IF($I414="","",INDEX(SETUP!$D$21:$D$116,MATCH($I414,SETUP!$C$21:$C$116,0))),"")</f>
        <v/>
      </c>
      <c r="K414" s="37">
        <f>IFERROR(IF($I414="","",INDEX(SETUP!$E$21:$E$116,MATCH($I414,SETUP!$C$21:$C$116,0))),"")</f>
        <v/>
      </c>
      <c r="L414" s="7" t="n"/>
      <c r="M414" s="7" t="n"/>
      <c r="N414" s="7" t="n"/>
      <c r="O414" s="38">
        <f>IF($C414="","",IF(AND($D414&lt;&gt;"",$F414&lt;&gt;"",IFERROR(INDEX(SETUP!$B$148:$B$267,MATCH($F414,SETUP!$C$148:$C$267,0)),"")&lt;&gt;$D414),"Sub-family not in family. ","")&amp;IF(AND($H414&lt;&gt;"",$I414&lt;&gt;"",IFERROR(INDEX(SETUP!$B$21:$B$116,MATCH($I414,SETUP!$C$21:$C$116,0)),"")&lt;&gt;$H414),"Level not in stream.",""))</f>
        <v/>
      </c>
    </row>
    <row r="415">
      <c r="B415" s="9">
        <f>IF($C415="","",$D415&amp;"-"&amp;$F415&amp;"-"&amp;$I415&amp;"-"&amp;TEXT(COUNTIFS($D$10:$D415,$D415,$F$10:$F415,$F415,$I$10:$I415,$I415),"00"))</f>
        <v/>
      </c>
      <c r="C415" s="7" t="n"/>
      <c r="D415" s="7" t="n"/>
      <c r="E415" s="9">
        <f>IFERROR(IF($D415="","",INDEX(SETUP!$C$120:$C$144,MATCH($D415,SETUP!$B$120:$B$144,0))),"")</f>
        <v/>
      </c>
      <c r="F415" s="7" t="n"/>
      <c r="G415" s="9">
        <f>IFERROR(IF($F415="","",INDEX(SETUP!$D$148:$D$267,MATCH($F415,SETUP!$C$148:$C$267,0))),"")</f>
        <v/>
      </c>
      <c r="H415" s="7" t="n"/>
      <c r="I415" s="7" t="n"/>
      <c r="J415" s="9">
        <f>IFERROR(IF($I415="","",INDEX(SETUP!$D$21:$D$116,MATCH($I415,SETUP!$C$21:$C$116,0))),"")</f>
        <v/>
      </c>
      <c r="K415" s="37">
        <f>IFERROR(IF($I415="","",INDEX(SETUP!$E$21:$E$116,MATCH($I415,SETUP!$C$21:$C$116,0))),"")</f>
        <v/>
      </c>
      <c r="L415" s="7" t="n"/>
      <c r="M415" s="7" t="n"/>
      <c r="N415" s="7" t="n"/>
      <c r="O415" s="38">
        <f>IF($C415="","",IF(AND($D415&lt;&gt;"",$F415&lt;&gt;"",IFERROR(INDEX(SETUP!$B$148:$B$267,MATCH($F415,SETUP!$C$148:$C$267,0)),"")&lt;&gt;$D415),"Sub-family not in family. ","")&amp;IF(AND($H415&lt;&gt;"",$I415&lt;&gt;"",IFERROR(INDEX(SETUP!$B$21:$B$116,MATCH($I415,SETUP!$C$21:$C$116,0)),"")&lt;&gt;$H415),"Level not in stream.",""))</f>
        <v/>
      </c>
    </row>
    <row r="416">
      <c r="B416" s="9">
        <f>IF($C416="","",$D416&amp;"-"&amp;$F416&amp;"-"&amp;$I416&amp;"-"&amp;TEXT(COUNTIFS($D$10:$D416,$D416,$F$10:$F416,$F416,$I$10:$I416,$I416),"00"))</f>
        <v/>
      </c>
      <c r="C416" s="7" t="n"/>
      <c r="D416" s="7" t="n"/>
      <c r="E416" s="9">
        <f>IFERROR(IF($D416="","",INDEX(SETUP!$C$120:$C$144,MATCH($D416,SETUP!$B$120:$B$144,0))),"")</f>
        <v/>
      </c>
      <c r="F416" s="7" t="n"/>
      <c r="G416" s="9">
        <f>IFERROR(IF($F416="","",INDEX(SETUP!$D$148:$D$267,MATCH($F416,SETUP!$C$148:$C$267,0))),"")</f>
        <v/>
      </c>
      <c r="H416" s="7" t="n"/>
      <c r="I416" s="7" t="n"/>
      <c r="J416" s="9">
        <f>IFERROR(IF($I416="","",INDEX(SETUP!$D$21:$D$116,MATCH($I416,SETUP!$C$21:$C$116,0))),"")</f>
        <v/>
      </c>
      <c r="K416" s="37">
        <f>IFERROR(IF($I416="","",INDEX(SETUP!$E$21:$E$116,MATCH($I416,SETUP!$C$21:$C$116,0))),"")</f>
        <v/>
      </c>
      <c r="L416" s="7" t="n"/>
      <c r="M416" s="7" t="n"/>
      <c r="N416" s="7" t="n"/>
      <c r="O416" s="38">
        <f>IF($C416="","",IF(AND($D416&lt;&gt;"",$F416&lt;&gt;"",IFERROR(INDEX(SETUP!$B$148:$B$267,MATCH($F416,SETUP!$C$148:$C$267,0)),"")&lt;&gt;$D416),"Sub-family not in family. ","")&amp;IF(AND($H416&lt;&gt;"",$I416&lt;&gt;"",IFERROR(INDEX(SETUP!$B$21:$B$116,MATCH($I416,SETUP!$C$21:$C$116,0)),"")&lt;&gt;$H416),"Level not in stream.",""))</f>
        <v/>
      </c>
    </row>
    <row r="417">
      <c r="B417" s="9">
        <f>IF($C417="","",$D417&amp;"-"&amp;$F417&amp;"-"&amp;$I417&amp;"-"&amp;TEXT(COUNTIFS($D$10:$D417,$D417,$F$10:$F417,$F417,$I$10:$I417,$I417),"00"))</f>
        <v/>
      </c>
      <c r="C417" s="7" t="n"/>
      <c r="D417" s="7" t="n"/>
      <c r="E417" s="9">
        <f>IFERROR(IF($D417="","",INDEX(SETUP!$C$120:$C$144,MATCH($D417,SETUP!$B$120:$B$144,0))),"")</f>
        <v/>
      </c>
      <c r="F417" s="7" t="n"/>
      <c r="G417" s="9">
        <f>IFERROR(IF($F417="","",INDEX(SETUP!$D$148:$D$267,MATCH($F417,SETUP!$C$148:$C$267,0))),"")</f>
        <v/>
      </c>
      <c r="H417" s="7" t="n"/>
      <c r="I417" s="7" t="n"/>
      <c r="J417" s="9">
        <f>IFERROR(IF($I417="","",INDEX(SETUP!$D$21:$D$116,MATCH($I417,SETUP!$C$21:$C$116,0))),"")</f>
        <v/>
      </c>
      <c r="K417" s="37">
        <f>IFERROR(IF($I417="","",INDEX(SETUP!$E$21:$E$116,MATCH($I417,SETUP!$C$21:$C$116,0))),"")</f>
        <v/>
      </c>
      <c r="L417" s="7" t="n"/>
      <c r="M417" s="7" t="n"/>
      <c r="N417" s="7" t="n"/>
      <c r="O417" s="38">
        <f>IF($C417="","",IF(AND($D417&lt;&gt;"",$F417&lt;&gt;"",IFERROR(INDEX(SETUP!$B$148:$B$267,MATCH($F417,SETUP!$C$148:$C$267,0)),"")&lt;&gt;$D417),"Sub-family not in family. ","")&amp;IF(AND($H417&lt;&gt;"",$I417&lt;&gt;"",IFERROR(INDEX(SETUP!$B$21:$B$116,MATCH($I417,SETUP!$C$21:$C$116,0)),"")&lt;&gt;$H417),"Level not in stream.",""))</f>
        <v/>
      </c>
    </row>
    <row r="418">
      <c r="B418" s="9">
        <f>IF($C418="","",$D418&amp;"-"&amp;$F418&amp;"-"&amp;$I418&amp;"-"&amp;TEXT(COUNTIFS($D$10:$D418,$D418,$F$10:$F418,$F418,$I$10:$I418,$I418),"00"))</f>
        <v/>
      </c>
      <c r="C418" s="7" t="n"/>
      <c r="D418" s="7" t="n"/>
      <c r="E418" s="9">
        <f>IFERROR(IF($D418="","",INDEX(SETUP!$C$120:$C$144,MATCH($D418,SETUP!$B$120:$B$144,0))),"")</f>
        <v/>
      </c>
      <c r="F418" s="7" t="n"/>
      <c r="G418" s="9">
        <f>IFERROR(IF($F418="","",INDEX(SETUP!$D$148:$D$267,MATCH($F418,SETUP!$C$148:$C$267,0))),"")</f>
        <v/>
      </c>
      <c r="H418" s="7" t="n"/>
      <c r="I418" s="7" t="n"/>
      <c r="J418" s="9">
        <f>IFERROR(IF($I418="","",INDEX(SETUP!$D$21:$D$116,MATCH($I418,SETUP!$C$21:$C$116,0))),"")</f>
        <v/>
      </c>
      <c r="K418" s="37">
        <f>IFERROR(IF($I418="","",INDEX(SETUP!$E$21:$E$116,MATCH($I418,SETUP!$C$21:$C$116,0))),"")</f>
        <v/>
      </c>
      <c r="L418" s="7" t="n"/>
      <c r="M418" s="7" t="n"/>
      <c r="N418" s="7" t="n"/>
      <c r="O418" s="38">
        <f>IF($C418="","",IF(AND($D418&lt;&gt;"",$F418&lt;&gt;"",IFERROR(INDEX(SETUP!$B$148:$B$267,MATCH($F418,SETUP!$C$148:$C$267,0)),"")&lt;&gt;$D418),"Sub-family not in family. ","")&amp;IF(AND($H418&lt;&gt;"",$I418&lt;&gt;"",IFERROR(INDEX(SETUP!$B$21:$B$116,MATCH($I418,SETUP!$C$21:$C$116,0)),"")&lt;&gt;$H418),"Level not in stream.",""))</f>
        <v/>
      </c>
    </row>
    <row r="419">
      <c r="B419" s="9">
        <f>IF($C419="","",$D419&amp;"-"&amp;$F419&amp;"-"&amp;$I419&amp;"-"&amp;TEXT(COUNTIFS($D$10:$D419,$D419,$F$10:$F419,$F419,$I$10:$I419,$I419),"00"))</f>
        <v/>
      </c>
      <c r="C419" s="7" t="n"/>
      <c r="D419" s="7" t="n"/>
      <c r="E419" s="9">
        <f>IFERROR(IF($D419="","",INDEX(SETUP!$C$120:$C$144,MATCH($D419,SETUP!$B$120:$B$144,0))),"")</f>
        <v/>
      </c>
      <c r="F419" s="7" t="n"/>
      <c r="G419" s="9">
        <f>IFERROR(IF($F419="","",INDEX(SETUP!$D$148:$D$267,MATCH($F419,SETUP!$C$148:$C$267,0))),"")</f>
        <v/>
      </c>
      <c r="H419" s="7" t="n"/>
      <c r="I419" s="7" t="n"/>
      <c r="J419" s="9">
        <f>IFERROR(IF($I419="","",INDEX(SETUP!$D$21:$D$116,MATCH($I419,SETUP!$C$21:$C$116,0))),"")</f>
        <v/>
      </c>
      <c r="K419" s="37">
        <f>IFERROR(IF($I419="","",INDEX(SETUP!$E$21:$E$116,MATCH($I419,SETUP!$C$21:$C$116,0))),"")</f>
        <v/>
      </c>
      <c r="L419" s="7" t="n"/>
      <c r="M419" s="7" t="n"/>
      <c r="N419" s="7" t="n"/>
      <c r="O419" s="38">
        <f>IF($C419="","",IF(AND($D419&lt;&gt;"",$F419&lt;&gt;"",IFERROR(INDEX(SETUP!$B$148:$B$267,MATCH($F419,SETUP!$C$148:$C$267,0)),"")&lt;&gt;$D419),"Sub-family not in family. ","")&amp;IF(AND($H419&lt;&gt;"",$I419&lt;&gt;"",IFERROR(INDEX(SETUP!$B$21:$B$116,MATCH($I419,SETUP!$C$21:$C$116,0)),"")&lt;&gt;$H419),"Level not in stream.",""))</f>
        <v/>
      </c>
    </row>
    <row r="420">
      <c r="B420" s="9">
        <f>IF($C420="","",$D420&amp;"-"&amp;$F420&amp;"-"&amp;$I420&amp;"-"&amp;TEXT(COUNTIFS($D$10:$D420,$D420,$F$10:$F420,$F420,$I$10:$I420,$I420),"00"))</f>
        <v/>
      </c>
      <c r="C420" s="7" t="n"/>
      <c r="D420" s="7" t="n"/>
      <c r="E420" s="9">
        <f>IFERROR(IF($D420="","",INDEX(SETUP!$C$120:$C$144,MATCH($D420,SETUP!$B$120:$B$144,0))),"")</f>
        <v/>
      </c>
      <c r="F420" s="7" t="n"/>
      <c r="G420" s="9">
        <f>IFERROR(IF($F420="","",INDEX(SETUP!$D$148:$D$267,MATCH($F420,SETUP!$C$148:$C$267,0))),"")</f>
        <v/>
      </c>
      <c r="H420" s="7" t="n"/>
      <c r="I420" s="7" t="n"/>
      <c r="J420" s="9">
        <f>IFERROR(IF($I420="","",INDEX(SETUP!$D$21:$D$116,MATCH($I420,SETUP!$C$21:$C$116,0))),"")</f>
        <v/>
      </c>
      <c r="K420" s="37">
        <f>IFERROR(IF($I420="","",INDEX(SETUP!$E$21:$E$116,MATCH($I420,SETUP!$C$21:$C$116,0))),"")</f>
        <v/>
      </c>
      <c r="L420" s="7" t="n"/>
      <c r="M420" s="7" t="n"/>
      <c r="N420" s="7" t="n"/>
      <c r="O420" s="38">
        <f>IF($C420="","",IF(AND($D420&lt;&gt;"",$F420&lt;&gt;"",IFERROR(INDEX(SETUP!$B$148:$B$267,MATCH($F420,SETUP!$C$148:$C$267,0)),"")&lt;&gt;$D420),"Sub-family not in family. ","")&amp;IF(AND($H420&lt;&gt;"",$I420&lt;&gt;"",IFERROR(INDEX(SETUP!$B$21:$B$116,MATCH($I420,SETUP!$C$21:$C$116,0)),"")&lt;&gt;$H420),"Level not in stream.",""))</f>
        <v/>
      </c>
    </row>
    <row r="421">
      <c r="B421" s="9">
        <f>IF($C421="","",$D421&amp;"-"&amp;$F421&amp;"-"&amp;$I421&amp;"-"&amp;TEXT(COUNTIFS($D$10:$D421,$D421,$F$10:$F421,$F421,$I$10:$I421,$I421),"00"))</f>
        <v/>
      </c>
      <c r="C421" s="7" t="n"/>
      <c r="D421" s="7" t="n"/>
      <c r="E421" s="9">
        <f>IFERROR(IF($D421="","",INDEX(SETUP!$C$120:$C$144,MATCH($D421,SETUP!$B$120:$B$144,0))),"")</f>
        <v/>
      </c>
      <c r="F421" s="7" t="n"/>
      <c r="G421" s="9">
        <f>IFERROR(IF($F421="","",INDEX(SETUP!$D$148:$D$267,MATCH($F421,SETUP!$C$148:$C$267,0))),"")</f>
        <v/>
      </c>
      <c r="H421" s="7" t="n"/>
      <c r="I421" s="7" t="n"/>
      <c r="J421" s="9">
        <f>IFERROR(IF($I421="","",INDEX(SETUP!$D$21:$D$116,MATCH($I421,SETUP!$C$21:$C$116,0))),"")</f>
        <v/>
      </c>
      <c r="K421" s="37">
        <f>IFERROR(IF($I421="","",INDEX(SETUP!$E$21:$E$116,MATCH($I421,SETUP!$C$21:$C$116,0))),"")</f>
        <v/>
      </c>
      <c r="L421" s="7" t="n"/>
      <c r="M421" s="7" t="n"/>
      <c r="N421" s="7" t="n"/>
      <c r="O421" s="38">
        <f>IF($C421="","",IF(AND($D421&lt;&gt;"",$F421&lt;&gt;"",IFERROR(INDEX(SETUP!$B$148:$B$267,MATCH($F421,SETUP!$C$148:$C$267,0)),"")&lt;&gt;$D421),"Sub-family not in family. ","")&amp;IF(AND($H421&lt;&gt;"",$I421&lt;&gt;"",IFERROR(INDEX(SETUP!$B$21:$B$116,MATCH($I421,SETUP!$C$21:$C$116,0)),"")&lt;&gt;$H421),"Level not in stream.",""))</f>
        <v/>
      </c>
    </row>
    <row r="422">
      <c r="B422" s="9">
        <f>IF($C422="","",$D422&amp;"-"&amp;$F422&amp;"-"&amp;$I422&amp;"-"&amp;TEXT(COUNTIFS($D$10:$D422,$D422,$F$10:$F422,$F422,$I$10:$I422,$I422),"00"))</f>
        <v/>
      </c>
      <c r="C422" s="7" t="n"/>
      <c r="D422" s="7" t="n"/>
      <c r="E422" s="9">
        <f>IFERROR(IF($D422="","",INDEX(SETUP!$C$120:$C$144,MATCH($D422,SETUP!$B$120:$B$144,0))),"")</f>
        <v/>
      </c>
      <c r="F422" s="7" t="n"/>
      <c r="G422" s="9">
        <f>IFERROR(IF($F422="","",INDEX(SETUP!$D$148:$D$267,MATCH($F422,SETUP!$C$148:$C$267,0))),"")</f>
        <v/>
      </c>
      <c r="H422" s="7" t="n"/>
      <c r="I422" s="7" t="n"/>
      <c r="J422" s="9">
        <f>IFERROR(IF($I422="","",INDEX(SETUP!$D$21:$D$116,MATCH($I422,SETUP!$C$21:$C$116,0))),"")</f>
        <v/>
      </c>
      <c r="K422" s="37">
        <f>IFERROR(IF($I422="","",INDEX(SETUP!$E$21:$E$116,MATCH($I422,SETUP!$C$21:$C$116,0))),"")</f>
        <v/>
      </c>
      <c r="L422" s="7" t="n"/>
      <c r="M422" s="7" t="n"/>
      <c r="N422" s="7" t="n"/>
      <c r="O422" s="38">
        <f>IF($C422="","",IF(AND($D422&lt;&gt;"",$F422&lt;&gt;"",IFERROR(INDEX(SETUP!$B$148:$B$267,MATCH($F422,SETUP!$C$148:$C$267,0)),"")&lt;&gt;$D422),"Sub-family not in family. ","")&amp;IF(AND($H422&lt;&gt;"",$I422&lt;&gt;"",IFERROR(INDEX(SETUP!$B$21:$B$116,MATCH($I422,SETUP!$C$21:$C$116,0)),"")&lt;&gt;$H422),"Level not in stream.",""))</f>
        <v/>
      </c>
    </row>
    <row r="423">
      <c r="B423" s="9">
        <f>IF($C423="","",$D423&amp;"-"&amp;$F423&amp;"-"&amp;$I423&amp;"-"&amp;TEXT(COUNTIFS($D$10:$D423,$D423,$F$10:$F423,$F423,$I$10:$I423,$I423),"00"))</f>
        <v/>
      </c>
      <c r="C423" s="7" t="n"/>
      <c r="D423" s="7" t="n"/>
      <c r="E423" s="9">
        <f>IFERROR(IF($D423="","",INDEX(SETUP!$C$120:$C$144,MATCH($D423,SETUP!$B$120:$B$144,0))),"")</f>
        <v/>
      </c>
      <c r="F423" s="7" t="n"/>
      <c r="G423" s="9">
        <f>IFERROR(IF($F423="","",INDEX(SETUP!$D$148:$D$267,MATCH($F423,SETUP!$C$148:$C$267,0))),"")</f>
        <v/>
      </c>
      <c r="H423" s="7" t="n"/>
      <c r="I423" s="7" t="n"/>
      <c r="J423" s="9">
        <f>IFERROR(IF($I423="","",INDEX(SETUP!$D$21:$D$116,MATCH($I423,SETUP!$C$21:$C$116,0))),"")</f>
        <v/>
      </c>
      <c r="K423" s="37">
        <f>IFERROR(IF($I423="","",INDEX(SETUP!$E$21:$E$116,MATCH($I423,SETUP!$C$21:$C$116,0))),"")</f>
        <v/>
      </c>
      <c r="L423" s="7" t="n"/>
      <c r="M423" s="7" t="n"/>
      <c r="N423" s="7" t="n"/>
      <c r="O423" s="38">
        <f>IF($C423="","",IF(AND($D423&lt;&gt;"",$F423&lt;&gt;"",IFERROR(INDEX(SETUP!$B$148:$B$267,MATCH($F423,SETUP!$C$148:$C$267,0)),"")&lt;&gt;$D423),"Sub-family not in family. ","")&amp;IF(AND($H423&lt;&gt;"",$I423&lt;&gt;"",IFERROR(INDEX(SETUP!$B$21:$B$116,MATCH($I423,SETUP!$C$21:$C$116,0)),"")&lt;&gt;$H423),"Level not in stream.",""))</f>
        <v/>
      </c>
    </row>
    <row r="424">
      <c r="B424" s="9">
        <f>IF($C424="","",$D424&amp;"-"&amp;$F424&amp;"-"&amp;$I424&amp;"-"&amp;TEXT(COUNTIFS($D$10:$D424,$D424,$F$10:$F424,$F424,$I$10:$I424,$I424),"00"))</f>
        <v/>
      </c>
      <c r="C424" s="7" t="n"/>
      <c r="D424" s="7" t="n"/>
      <c r="E424" s="9">
        <f>IFERROR(IF($D424="","",INDEX(SETUP!$C$120:$C$144,MATCH($D424,SETUP!$B$120:$B$144,0))),"")</f>
        <v/>
      </c>
      <c r="F424" s="7" t="n"/>
      <c r="G424" s="9">
        <f>IFERROR(IF($F424="","",INDEX(SETUP!$D$148:$D$267,MATCH($F424,SETUP!$C$148:$C$267,0))),"")</f>
        <v/>
      </c>
      <c r="H424" s="7" t="n"/>
      <c r="I424" s="7" t="n"/>
      <c r="J424" s="9">
        <f>IFERROR(IF($I424="","",INDEX(SETUP!$D$21:$D$116,MATCH($I424,SETUP!$C$21:$C$116,0))),"")</f>
        <v/>
      </c>
      <c r="K424" s="37">
        <f>IFERROR(IF($I424="","",INDEX(SETUP!$E$21:$E$116,MATCH($I424,SETUP!$C$21:$C$116,0))),"")</f>
        <v/>
      </c>
      <c r="L424" s="7" t="n"/>
      <c r="M424" s="7" t="n"/>
      <c r="N424" s="7" t="n"/>
      <c r="O424" s="38">
        <f>IF($C424="","",IF(AND($D424&lt;&gt;"",$F424&lt;&gt;"",IFERROR(INDEX(SETUP!$B$148:$B$267,MATCH($F424,SETUP!$C$148:$C$267,0)),"")&lt;&gt;$D424),"Sub-family not in family. ","")&amp;IF(AND($H424&lt;&gt;"",$I424&lt;&gt;"",IFERROR(INDEX(SETUP!$B$21:$B$116,MATCH($I424,SETUP!$C$21:$C$116,0)),"")&lt;&gt;$H424),"Level not in stream.",""))</f>
        <v/>
      </c>
    </row>
    <row r="425">
      <c r="B425" s="9">
        <f>IF($C425="","",$D425&amp;"-"&amp;$F425&amp;"-"&amp;$I425&amp;"-"&amp;TEXT(COUNTIFS($D$10:$D425,$D425,$F$10:$F425,$F425,$I$10:$I425,$I425),"00"))</f>
        <v/>
      </c>
      <c r="C425" s="7" t="n"/>
      <c r="D425" s="7" t="n"/>
      <c r="E425" s="9">
        <f>IFERROR(IF($D425="","",INDEX(SETUP!$C$120:$C$144,MATCH($D425,SETUP!$B$120:$B$144,0))),"")</f>
        <v/>
      </c>
      <c r="F425" s="7" t="n"/>
      <c r="G425" s="9">
        <f>IFERROR(IF($F425="","",INDEX(SETUP!$D$148:$D$267,MATCH($F425,SETUP!$C$148:$C$267,0))),"")</f>
        <v/>
      </c>
      <c r="H425" s="7" t="n"/>
      <c r="I425" s="7" t="n"/>
      <c r="J425" s="9">
        <f>IFERROR(IF($I425="","",INDEX(SETUP!$D$21:$D$116,MATCH($I425,SETUP!$C$21:$C$116,0))),"")</f>
        <v/>
      </c>
      <c r="K425" s="37">
        <f>IFERROR(IF($I425="","",INDEX(SETUP!$E$21:$E$116,MATCH($I425,SETUP!$C$21:$C$116,0))),"")</f>
        <v/>
      </c>
      <c r="L425" s="7" t="n"/>
      <c r="M425" s="7" t="n"/>
      <c r="N425" s="7" t="n"/>
      <c r="O425" s="38">
        <f>IF($C425="","",IF(AND($D425&lt;&gt;"",$F425&lt;&gt;"",IFERROR(INDEX(SETUP!$B$148:$B$267,MATCH($F425,SETUP!$C$148:$C$267,0)),"")&lt;&gt;$D425),"Sub-family not in family. ","")&amp;IF(AND($H425&lt;&gt;"",$I425&lt;&gt;"",IFERROR(INDEX(SETUP!$B$21:$B$116,MATCH($I425,SETUP!$C$21:$C$116,0)),"")&lt;&gt;$H425),"Level not in stream.",""))</f>
        <v/>
      </c>
    </row>
    <row r="426">
      <c r="B426" s="9">
        <f>IF($C426="","",$D426&amp;"-"&amp;$F426&amp;"-"&amp;$I426&amp;"-"&amp;TEXT(COUNTIFS($D$10:$D426,$D426,$F$10:$F426,$F426,$I$10:$I426,$I426),"00"))</f>
        <v/>
      </c>
      <c r="C426" s="7" t="n"/>
      <c r="D426" s="7" t="n"/>
      <c r="E426" s="9">
        <f>IFERROR(IF($D426="","",INDEX(SETUP!$C$120:$C$144,MATCH($D426,SETUP!$B$120:$B$144,0))),"")</f>
        <v/>
      </c>
      <c r="F426" s="7" t="n"/>
      <c r="G426" s="9">
        <f>IFERROR(IF($F426="","",INDEX(SETUP!$D$148:$D$267,MATCH($F426,SETUP!$C$148:$C$267,0))),"")</f>
        <v/>
      </c>
      <c r="H426" s="7" t="n"/>
      <c r="I426" s="7" t="n"/>
      <c r="J426" s="9">
        <f>IFERROR(IF($I426="","",INDEX(SETUP!$D$21:$D$116,MATCH($I426,SETUP!$C$21:$C$116,0))),"")</f>
        <v/>
      </c>
      <c r="K426" s="37">
        <f>IFERROR(IF($I426="","",INDEX(SETUP!$E$21:$E$116,MATCH($I426,SETUP!$C$21:$C$116,0))),"")</f>
        <v/>
      </c>
      <c r="L426" s="7" t="n"/>
      <c r="M426" s="7" t="n"/>
      <c r="N426" s="7" t="n"/>
      <c r="O426" s="38">
        <f>IF($C426="","",IF(AND($D426&lt;&gt;"",$F426&lt;&gt;"",IFERROR(INDEX(SETUP!$B$148:$B$267,MATCH($F426,SETUP!$C$148:$C$267,0)),"")&lt;&gt;$D426),"Sub-family not in family. ","")&amp;IF(AND($H426&lt;&gt;"",$I426&lt;&gt;"",IFERROR(INDEX(SETUP!$B$21:$B$116,MATCH($I426,SETUP!$C$21:$C$116,0)),"")&lt;&gt;$H426),"Level not in stream.",""))</f>
        <v/>
      </c>
    </row>
    <row r="427">
      <c r="B427" s="9">
        <f>IF($C427="","",$D427&amp;"-"&amp;$F427&amp;"-"&amp;$I427&amp;"-"&amp;TEXT(COUNTIFS($D$10:$D427,$D427,$F$10:$F427,$F427,$I$10:$I427,$I427),"00"))</f>
        <v/>
      </c>
      <c r="C427" s="7" t="n"/>
      <c r="D427" s="7" t="n"/>
      <c r="E427" s="9">
        <f>IFERROR(IF($D427="","",INDEX(SETUP!$C$120:$C$144,MATCH($D427,SETUP!$B$120:$B$144,0))),"")</f>
        <v/>
      </c>
      <c r="F427" s="7" t="n"/>
      <c r="G427" s="9">
        <f>IFERROR(IF($F427="","",INDEX(SETUP!$D$148:$D$267,MATCH($F427,SETUP!$C$148:$C$267,0))),"")</f>
        <v/>
      </c>
      <c r="H427" s="7" t="n"/>
      <c r="I427" s="7" t="n"/>
      <c r="J427" s="9">
        <f>IFERROR(IF($I427="","",INDEX(SETUP!$D$21:$D$116,MATCH($I427,SETUP!$C$21:$C$116,0))),"")</f>
        <v/>
      </c>
      <c r="K427" s="37">
        <f>IFERROR(IF($I427="","",INDEX(SETUP!$E$21:$E$116,MATCH($I427,SETUP!$C$21:$C$116,0))),"")</f>
        <v/>
      </c>
      <c r="L427" s="7" t="n"/>
      <c r="M427" s="7" t="n"/>
      <c r="N427" s="7" t="n"/>
      <c r="O427" s="38">
        <f>IF($C427="","",IF(AND($D427&lt;&gt;"",$F427&lt;&gt;"",IFERROR(INDEX(SETUP!$B$148:$B$267,MATCH($F427,SETUP!$C$148:$C$267,0)),"")&lt;&gt;$D427),"Sub-family not in family. ","")&amp;IF(AND($H427&lt;&gt;"",$I427&lt;&gt;"",IFERROR(INDEX(SETUP!$B$21:$B$116,MATCH($I427,SETUP!$C$21:$C$116,0)),"")&lt;&gt;$H427),"Level not in stream.",""))</f>
        <v/>
      </c>
    </row>
    <row r="428">
      <c r="B428" s="9">
        <f>IF($C428="","",$D428&amp;"-"&amp;$F428&amp;"-"&amp;$I428&amp;"-"&amp;TEXT(COUNTIFS($D$10:$D428,$D428,$F$10:$F428,$F428,$I$10:$I428,$I428),"00"))</f>
        <v/>
      </c>
      <c r="C428" s="7" t="n"/>
      <c r="D428" s="7" t="n"/>
      <c r="E428" s="9">
        <f>IFERROR(IF($D428="","",INDEX(SETUP!$C$120:$C$144,MATCH($D428,SETUP!$B$120:$B$144,0))),"")</f>
        <v/>
      </c>
      <c r="F428" s="7" t="n"/>
      <c r="G428" s="9">
        <f>IFERROR(IF($F428="","",INDEX(SETUP!$D$148:$D$267,MATCH($F428,SETUP!$C$148:$C$267,0))),"")</f>
        <v/>
      </c>
      <c r="H428" s="7" t="n"/>
      <c r="I428" s="7" t="n"/>
      <c r="J428" s="9">
        <f>IFERROR(IF($I428="","",INDEX(SETUP!$D$21:$D$116,MATCH($I428,SETUP!$C$21:$C$116,0))),"")</f>
        <v/>
      </c>
      <c r="K428" s="37">
        <f>IFERROR(IF($I428="","",INDEX(SETUP!$E$21:$E$116,MATCH($I428,SETUP!$C$21:$C$116,0))),"")</f>
        <v/>
      </c>
      <c r="L428" s="7" t="n"/>
      <c r="M428" s="7" t="n"/>
      <c r="N428" s="7" t="n"/>
      <c r="O428" s="38">
        <f>IF($C428="","",IF(AND($D428&lt;&gt;"",$F428&lt;&gt;"",IFERROR(INDEX(SETUP!$B$148:$B$267,MATCH($F428,SETUP!$C$148:$C$267,0)),"")&lt;&gt;$D428),"Sub-family not in family. ","")&amp;IF(AND($H428&lt;&gt;"",$I428&lt;&gt;"",IFERROR(INDEX(SETUP!$B$21:$B$116,MATCH($I428,SETUP!$C$21:$C$116,0)),"")&lt;&gt;$H428),"Level not in stream.",""))</f>
        <v/>
      </c>
    </row>
    <row r="429">
      <c r="B429" s="9">
        <f>IF($C429="","",$D429&amp;"-"&amp;$F429&amp;"-"&amp;$I429&amp;"-"&amp;TEXT(COUNTIFS($D$10:$D429,$D429,$F$10:$F429,$F429,$I$10:$I429,$I429),"00"))</f>
        <v/>
      </c>
      <c r="C429" s="7" t="n"/>
      <c r="D429" s="7" t="n"/>
      <c r="E429" s="9">
        <f>IFERROR(IF($D429="","",INDEX(SETUP!$C$120:$C$144,MATCH($D429,SETUP!$B$120:$B$144,0))),"")</f>
        <v/>
      </c>
      <c r="F429" s="7" t="n"/>
      <c r="G429" s="9">
        <f>IFERROR(IF($F429="","",INDEX(SETUP!$D$148:$D$267,MATCH($F429,SETUP!$C$148:$C$267,0))),"")</f>
        <v/>
      </c>
      <c r="H429" s="7" t="n"/>
      <c r="I429" s="7" t="n"/>
      <c r="J429" s="9">
        <f>IFERROR(IF($I429="","",INDEX(SETUP!$D$21:$D$116,MATCH($I429,SETUP!$C$21:$C$116,0))),"")</f>
        <v/>
      </c>
      <c r="K429" s="37">
        <f>IFERROR(IF($I429="","",INDEX(SETUP!$E$21:$E$116,MATCH($I429,SETUP!$C$21:$C$116,0))),"")</f>
        <v/>
      </c>
      <c r="L429" s="7" t="n"/>
      <c r="M429" s="7" t="n"/>
      <c r="N429" s="7" t="n"/>
      <c r="O429" s="38">
        <f>IF($C429="","",IF(AND($D429&lt;&gt;"",$F429&lt;&gt;"",IFERROR(INDEX(SETUP!$B$148:$B$267,MATCH($F429,SETUP!$C$148:$C$267,0)),"")&lt;&gt;$D429),"Sub-family not in family. ","")&amp;IF(AND($H429&lt;&gt;"",$I429&lt;&gt;"",IFERROR(INDEX(SETUP!$B$21:$B$116,MATCH($I429,SETUP!$C$21:$C$116,0)),"")&lt;&gt;$H429),"Level not in stream.",""))</f>
        <v/>
      </c>
    </row>
    <row r="430">
      <c r="B430" s="9">
        <f>IF($C430="","",$D430&amp;"-"&amp;$F430&amp;"-"&amp;$I430&amp;"-"&amp;TEXT(COUNTIFS($D$10:$D430,$D430,$F$10:$F430,$F430,$I$10:$I430,$I430),"00"))</f>
        <v/>
      </c>
      <c r="C430" s="7" t="n"/>
      <c r="D430" s="7" t="n"/>
      <c r="E430" s="9">
        <f>IFERROR(IF($D430="","",INDEX(SETUP!$C$120:$C$144,MATCH($D430,SETUP!$B$120:$B$144,0))),"")</f>
        <v/>
      </c>
      <c r="F430" s="7" t="n"/>
      <c r="G430" s="9">
        <f>IFERROR(IF($F430="","",INDEX(SETUP!$D$148:$D$267,MATCH($F430,SETUP!$C$148:$C$267,0))),"")</f>
        <v/>
      </c>
      <c r="H430" s="7" t="n"/>
      <c r="I430" s="7" t="n"/>
      <c r="J430" s="9">
        <f>IFERROR(IF($I430="","",INDEX(SETUP!$D$21:$D$116,MATCH($I430,SETUP!$C$21:$C$116,0))),"")</f>
        <v/>
      </c>
      <c r="K430" s="37">
        <f>IFERROR(IF($I430="","",INDEX(SETUP!$E$21:$E$116,MATCH($I430,SETUP!$C$21:$C$116,0))),"")</f>
        <v/>
      </c>
      <c r="L430" s="7" t="n"/>
      <c r="M430" s="7" t="n"/>
      <c r="N430" s="7" t="n"/>
      <c r="O430" s="38">
        <f>IF($C430="","",IF(AND($D430&lt;&gt;"",$F430&lt;&gt;"",IFERROR(INDEX(SETUP!$B$148:$B$267,MATCH($F430,SETUP!$C$148:$C$267,0)),"")&lt;&gt;$D430),"Sub-family not in family. ","")&amp;IF(AND($H430&lt;&gt;"",$I430&lt;&gt;"",IFERROR(INDEX(SETUP!$B$21:$B$116,MATCH($I430,SETUP!$C$21:$C$116,0)),"")&lt;&gt;$H430),"Level not in stream.",""))</f>
        <v/>
      </c>
    </row>
    <row r="431">
      <c r="B431" s="9">
        <f>IF($C431="","",$D431&amp;"-"&amp;$F431&amp;"-"&amp;$I431&amp;"-"&amp;TEXT(COUNTIFS($D$10:$D431,$D431,$F$10:$F431,$F431,$I$10:$I431,$I431),"00"))</f>
        <v/>
      </c>
      <c r="C431" s="7" t="n"/>
      <c r="D431" s="7" t="n"/>
      <c r="E431" s="9">
        <f>IFERROR(IF($D431="","",INDEX(SETUP!$C$120:$C$144,MATCH($D431,SETUP!$B$120:$B$144,0))),"")</f>
        <v/>
      </c>
      <c r="F431" s="7" t="n"/>
      <c r="G431" s="9">
        <f>IFERROR(IF($F431="","",INDEX(SETUP!$D$148:$D$267,MATCH($F431,SETUP!$C$148:$C$267,0))),"")</f>
        <v/>
      </c>
      <c r="H431" s="7" t="n"/>
      <c r="I431" s="7" t="n"/>
      <c r="J431" s="9">
        <f>IFERROR(IF($I431="","",INDEX(SETUP!$D$21:$D$116,MATCH($I431,SETUP!$C$21:$C$116,0))),"")</f>
        <v/>
      </c>
      <c r="K431" s="37">
        <f>IFERROR(IF($I431="","",INDEX(SETUP!$E$21:$E$116,MATCH($I431,SETUP!$C$21:$C$116,0))),"")</f>
        <v/>
      </c>
      <c r="L431" s="7" t="n"/>
      <c r="M431" s="7" t="n"/>
      <c r="N431" s="7" t="n"/>
      <c r="O431" s="38">
        <f>IF($C431="","",IF(AND($D431&lt;&gt;"",$F431&lt;&gt;"",IFERROR(INDEX(SETUP!$B$148:$B$267,MATCH($F431,SETUP!$C$148:$C$267,0)),"")&lt;&gt;$D431),"Sub-family not in family. ","")&amp;IF(AND($H431&lt;&gt;"",$I431&lt;&gt;"",IFERROR(INDEX(SETUP!$B$21:$B$116,MATCH($I431,SETUP!$C$21:$C$116,0)),"")&lt;&gt;$H431),"Level not in stream.",""))</f>
        <v/>
      </c>
    </row>
    <row r="432">
      <c r="B432" s="9">
        <f>IF($C432="","",$D432&amp;"-"&amp;$F432&amp;"-"&amp;$I432&amp;"-"&amp;TEXT(COUNTIFS($D$10:$D432,$D432,$F$10:$F432,$F432,$I$10:$I432,$I432),"00"))</f>
        <v/>
      </c>
      <c r="C432" s="7" t="n"/>
      <c r="D432" s="7" t="n"/>
      <c r="E432" s="9">
        <f>IFERROR(IF($D432="","",INDEX(SETUP!$C$120:$C$144,MATCH($D432,SETUP!$B$120:$B$144,0))),"")</f>
        <v/>
      </c>
      <c r="F432" s="7" t="n"/>
      <c r="G432" s="9">
        <f>IFERROR(IF($F432="","",INDEX(SETUP!$D$148:$D$267,MATCH($F432,SETUP!$C$148:$C$267,0))),"")</f>
        <v/>
      </c>
      <c r="H432" s="7" t="n"/>
      <c r="I432" s="7" t="n"/>
      <c r="J432" s="9">
        <f>IFERROR(IF($I432="","",INDEX(SETUP!$D$21:$D$116,MATCH($I432,SETUP!$C$21:$C$116,0))),"")</f>
        <v/>
      </c>
      <c r="K432" s="37">
        <f>IFERROR(IF($I432="","",INDEX(SETUP!$E$21:$E$116,MATCH($I432,SETUP!$C$21:$C$116,0))),"")</f>
        <v/>
      </c>
      <c r="L432" s="7" t="n"/>
      <c r="M432" s="7" t="n"/>
      <c r="N432" s="7" t="n"/>
      <c r="O432" s="38">
        <f>IF($C432="","",IF(AND($D432&lt;&gt;"",$F432&lt;&gt;"",IFERROR(INDEX(SETUP!$B$148:$B$267,MATCH($F432,SETUP!$C$148:$C$267,0)),"")&lt;&gt;$D432),"Sub-family not in family. ","")&amp;IF(AND($H432&lt;&gt;"",$I432&lt;&gt;"",IFERROR(INDEX(SETUP!$B$21:$B$116,MATCH($I432,SETUP!$C$21:$C$116,0)),"")&lt;&gt;$H432),"Level not in stream.",""))</f>
        <v/>
      </c>
    </row>
    <row r="433">
      <c r="B433" s="9">
        <f>IF($C433="","",$D433&amp;"-"&amp;$F433&amp;"-"&amp;$I433&amp;"-"&amp;TEXT(COUNTIFS($D$10:$D433,$D433,$F$10:$F433,$F433,$I$10:$I433,$I433),"00"))</f>
        <v/>
      </c>
      <c r="C433" s="7" t="n"/>
      <c r="D433" s="7" t="n"/>
      <c r="E433" s="9">
        <f>IFERROR(IF($D433="","",INDEX(SETUP!$C$120:$C$144,MATCH($D433,SETUP!$B$120:$B$144,0))),"")</f>
        <v/>
      </c>
      <c r="F433" s="7" t="n"/>
      <c r="G433" s="9">
        <f>IFERROR(IF($F433="","",INDEX(SETUP!$D$148:$D$267,MATCH($F433,SETUP!$C$148:$C$267,0))),"")</f>
        <v/>
      </c>
      <c r="H433" s="7" t="n"/>
      <c r="I433" s="7" t="n"/>
      <c r="J433" s="9">
        <f>IFERROR(IF($I433="","",INDEX(SETUP!$D$21:$D$116,MATCH($I433,SETUP!$C$21:$C$116,0))),"")</f>
        <v/>
      </c>
      <c r="K433" s="37">
        <f>IFERROR(IF($I433="","",INDEX(SETUP!$E$21:$E$116,MATCH($I433,SETUP!$C$21:$C$116,0))),"")</f>
        <v/>
      </c>
      <c r="L433" s="7" t="n"/>
      <c r="M433" s="7" t="n"/>
      <c r="N433" s="7" t="n"/>
      <c r="O433" s="38">
        <f>IF($C433="","",IF(AND($D433&lt;&gt;"",$F433&lt;&gt;"",IFERROR(INDEX(SETUP!$B$148:$B$267,MATCH($F433,SETUP!$C$148:$C$267,0)),"")&lt;&gt;$D433),"Sub-family not in family. ","")&amp;IF(AND($H433&lt;&gt;"",$I433&lt;&gt;"",IFERROR(INDEX(SETUP!$B$21:$B$116,MATCH($I433,SETUP!$C$21:$C$116,0)),"")&lt;&gt;$H433),"Level not in stream.",""))</f>
        <v/>
      </c>
    </row>
    <row r="434">
      <c r="B434" s="9">
        <f>IF($C434="","",$D434&amp;"-"&amp;$F434&amp;"-"&amp;$I434&amp;"-"&amp;TEXT(COUNTIFS($D$10:$D434,$D434,$F$10:$F434,$F434,$I$10:$I434,$I434),"00"))</f>
        <v/>
      </c>
      <c r="C434" s="7" t="n"/>
      <c r="D434" s="7" t="n"/>
      <c r="E434" s="9">
        <f>IFERROR(IF($D434="","",INDEX(SETUP!$C$120:$C$144,MATCH($D434,SETUP!$B$120:$B$144,0))),"")</f>
        <v/>
      </c>
      <c r="F434" s="7" t="n"/>
      <c r="G434" s="9">
        <f>IFERROR(IF($F434="","",INDEX(SETUP!$D$148:$D$267,MATCH($F434,SETUP!$C$148:$C$267,0))),"")</f>
        <v/>
      </c>
      <c r="H434" s="7" t="n"/>
      <c r="I434" s="7" t="n"/>
      <c r="J434" s="9">
        <f>IFERROR(IF($I434="","",INDEX(SETUP!$D$21:$D$116,MATCH($I434,SETUP!$C$21:$C$116,0))),"")</f>
        <v/>
      </c>
      <c r="K434" s="37">
        <f>IFERROR(IF($I434="","",INDEX(SETUP!$E$21:$E$116,MATCH($I434,SETUP!$C$21:$C$116,0))),"")</f>
        <v/>
      </c>
      <c r="L434" s="7" t="n"/>
      <c r="M434" s="7" t="n"/>
      <c r="N434" s="7" t="n"/>
      <c r="O434" s="38">
        <f>IF($C434="","",IF(AND($D434&lt;&gt;"",$F434&lt;&gt;"",IFERROR(INDEX(SETUP!$B$148:$B$267,MATCH($F434,SETUP!$C$148:$C$267,0)),"")&lt;&gt;$D434),"Sub-family not in family. ","")&amp;IF(AND($H434&lt;&gt;"",$I434&lt;&gt;"",IFERROR(INDEX(SETUP!$B$21:$B$116,MATCH($I434,SETUP!$C$21:$C$116,0)),"")&lt;&gt;$H434),"Level not in stream.",""))</f>
        <v/>
      </c>
    </row>
    <row r="435">
      <c r="B435" s="9">
        <f>IF($C435="","",$D435&amp;"-"&amp;$F435&amp;"-"&amp;$I435&amp;"-"&amp;TEXT(COUNTIFS($D$10:$D435,$D435,$F$10:$F435,$F435,$I$10:$I435,$I435),"00"))</f>
        <v/>
      </c>
      <c r="C435" s="7" t="n"/>
      <c r="D435" s="7" t="n"/>
      <c r="E435" s="9">
        <f>IFERROR(IF($D435="","",INDEX(SETUP!$C$120:$C$144,MATCH($D435,SETUP!$B$120:$B$144,0))),"")</f>
        <v/>
      </c>
      <c r="F435" s="7" t="n"/>
      <c r="G435" s="9">
        <f>IFERROR(IF($F435="","",INDEX(SETUP!$D$148:$D$267,MATCH($F435,SETUP!$C$148:$C$267,0))),"")</f>
        <v/>
      </c>
      <c r="H435" s="7" t="n"/>
      <c r="I435" s="7" t="n"/>
      <c r="J435" s="9">
        <f>IFERROR(IF($I435="","",INDEX(SETUP!$D$21:$D$116,MATCH($I435,SETUP!$C$21:$C$116,0))),"")</f>
        <v/>
      </c>
      <c r="K435" s="37">
        <f>IFERROR(IF($I435="","",INDEX(SETUP!$E$21:$E$116,MATCH($I435,SETUP!$C$21:$C$116,0))),"")</f>
        <v/>
      </c>
      <c r="L435" s="7" t="n"/>
      <c r="M435" s="7" t="n"/>
      <c r="N435" s="7" t="n"/>
      <c r="O435" s="38">
        <f>IF($C435="","",IF(AND($D435&lt;&gt;"",$F435&lt;&gt;"",IFERROR(INDEX(SETUP!$B$148:$B$267,MATCH($F435,SETUP!$C$148:$C$267,0)),"")&lt;&gt;$D435),"Sub-family not in family. ","")&amp;IF(AND($H435&lt;&gt;"",$I435&lt;&gt;"",IFERROR(INDEX(SETUP!$B$21:$B$116,MATCH($I435,SETUP!$C$21:$C$116,0)),"")&lt;&gt;$H435),"Level not in stream.",""))</f>
        <v/>
      </c>
    </row>
    <row r="436">
      <c r="B436" s="9">
        <f>IF($C436="","",$D436&amp;"-"&amp;$F436&amp;"-"&amp;$I436&amp;"-"&amp;TEXT(COUNTIFS($D$10:$D436,$D436,$F$10:$F436,$F436,$I$10:$I436,$I436),"00"))</f>
        <v/>
      </c>
      <c r="C436" s="7" t="n"/>
      <c r="D436" s="7" t="n"/>
      <c r="E436" s="9">
        <f>IFERROR(IF($D436="","",INDEX(SETUP!$C$120:$C$144,MATCH($D436,SETUP!$B$120:$B$144,0))),"")</f>
        <v/>
      </c>
      <c r="F436" s="7" t="n"/>
      <c r="G436" s="9">
        <f>IFERROR(IF($F436="","",INDEX(SETUP!$D$148:$D$267,MATCH($F436,SETUP!$C$148:$C$267,0))),"")</f>
        <v/>
      </c>
      <c r="H436" s="7" t="n"/>
      <c r="I436" s="7" t="n"/>
      <c r="J436" s="9">
        <f>IFERROR(IF($I436="","",INDEX(SETUP!$D$21:$D$116,MATCH($I436,SETUP!$C$21:$C$116,0))),"")</f>
        <v/>
      </c>
      <c r="K436" s="37">
        <f>IFERROR(IF($I436="","",INDEX(SETUP!$E$21:$E$116,MATCH($I436,SETUP!$C$21:$C$116,0))),"")</f>
        <v/>
      </c>
      <c r="L436" s="7" t="n"/>
      <c r="M436" s="7" t="n"/>
      <c r="N436" s="7" t="n"/>
      <c r="O436" s="38">
        <f>IF($C436="","",IF(AND($D436&lt;&gt;"",$F436&lt;&gt;"",IFERROR(INDEX(SETUP!$B$148:$B$267,MATCH($F436,SETUP!$C$148:$C$267,0)),"")&lt;&gt;$D436),"Sub-family not in family. ","")&amp;IF(AND($H436&lt;&gt;"",$I436&lt;&gt;"",IFERROR(INDEX(SETUP!$B$21:$B$116,MATCH($I436,SETUP!$C$21:$C$116,0)),"")&lt;&gt;$H436),"Level not in stream.",""))</f>
        <v/>
      </c>
    </row>
    <row r="437">
      <c r="B437" s="9">
        <f>IF($C437="","",$D437&amp;"-"&amp;$F437&amp;"-"&amp;$I437&amp;"-"&amp;TEXT(COUNTIFS($D$10:$D437,$D437,$F$10:$F437,$F437,$I$10:$I437,$I437),"00"))</f>
        <v/>
      </c>
      <c r="C437" s="7" t="n"/>
      <c r="D437" s="7" t="n"/>
      <c r="E437" s="9">
        <f>IFERROR(IF($D437="","",INDEX(SETUP!$C$120:$C$144,MATCH($D437,SETUP!$B$120:$B$144,0))),"")</f>
        <v/>
      </c>
      <c r="F437" s="7" t="n"/>
      <c r="G437" s="9">
        <f>IFERROR(IF($F437="","",INDEX(SETUP!$D$148:$D$267,MATCH($F437,SETUP!$C$148:$C$267,0))),"")</f>
        <v/>
      </c>
      <c r="H437" s="7" t="n"/>
      <c r="I437" s="7" t="n"/>
      <c r="J437" s="9">
        <f>IFERROR(IF($I437="","",INDEX(SETUP!$D$21:$D$116,MATCH($I437,SETUP!$C$21:$C$116,0))),"")</f>
        <v/>
      </c>
      <c r="K437" s="37">
        <f>IFERROR(IF($I437="","",INDEX(SETUP!$E$21:$E$116,MATCH($I437,SETUP!$C$21:$C$116,0))),"")</f>
        <v/>
      </c>
      <c r="L437" s="7" t="n"/>
      <c r="M437" s="7" t="n"/>
      <c r="N437" s="7" t="n"/>
      <c r="O437" s="38">
        <f>IF($C437="","",IF(AND($D437&lt;&gt;"",$F437&lt;&gt;"",IFERROR(INDEX(SETUP!$B$148:$B$267,MATCH($F437,SETUP!$C$148:$C$267,0)),"")&lt;&gt;$D437),"Sub-family not in family. ","")&amp;IF(AND($H437&lt;&gt;"",$I437&lt;&gt;"",IFERROR(INDEX(SETUP!$B$21:$B$116,MATCH($I437,SETUP!$C$21:$C$116,0)),"")&lt;&gt;$H437),"Level not in stream.",""))</f>
        <v/>
      </c>
    </row>
    <row r="438">
      <c r="B438" s="9">
        <f>IF($C438="","",$D438&amp;"-"&amp;$F438&amp;"-"&amp;$I438&amp;"-"&amp;TEXT(COUNTIFS($D$10:$D438,$D438,$F$10:$F438,$F438,$I$10:$I438,$I438),"00"))</f>
        <v/>
      </c>
      <c r="C438" s="7" t="n"/>
      <c r="D438" s="7" t="n"/>
      <c r="E438" s="9">
        <f>IFERROR(IF($D438="","",INDEX(SETUP!$C$120:$C$144,MATCH($D438,SETUP!$B$120:$B$144,0))),"")</f>
        <v/>
      </c>
      <c r="F438" s="7" t="n"/>
      <c r="G438" s="9">
        <f>IFERROR(IF($F438="","",INDEX(SETUP!$D$148:$D$267,MATCH($F438,SETUP!$C$148:$C$267,0))),"")</f>
        <v/>
      </c>
      <c r="H438" s="7" t="n"/>
      <c r="I438" s="7" t="n"/>
      <c r="J438" s="9">
        <f>IFERROR(IF($I438="","",INDEX(SETUP!$D$21:$D$116,MATCH($I438,SETUP!$C$21:$C$116,0))),"")</f>
        <v/>
      </c>
      <c r="K438" s="37">
        <f>IFERROR(IF($I438="","",INDEX(SETUP!$E$21:$E$116,MATCH($I438,SETUP!$C$21:$C$116,0))),"")</f>
        <v/>
      </c>
      <c r="L438" s="7" t="n"/>
      <c r="M438" s="7" t="n"/>
      <c r="N438" s="7" t="n"/>
      <c r="O438" s="38">
        <f>IF($C438="","",IF(AND($D438&lt;&gt;"",$F438&lt;&gt;"",IFERROR(INDEX(SETUP!$B$148:$B$267,MATCH($F438,SETUP!$C$148:$C$267,0)),"")&lt;&gt;$D438),"Sub-family not in family. ","")&amp;IF(AND($H438&lt;&gt;"",$I438&lt;&gt;"",IFERROR(INDEX(SETUP!$B$21:$B$116,MATCH($I438,SETUP!$C$21:$C$116,0)),"")&lt;&gt;$H438),"Level not in stream.",""))</f>
        <v/>
      </c>
    </row>
    <row r="439">
      <c r="B439" s="9">
        <f>IF($C439="","",$D439&amp;"-"&amp;$F439&amp;"-"&amp;$I439&amp;"-"&amp;TEXT(COUNTIFS($D$10:$D439,$D439,$F$10:$F439,$F439,$I$10:$I439,$I439),"00"))</f>
        <v/>
      </c>
      <c r="C439" s="7" t="n"/>
      <c r="D439" s="7" t="n"/>
      <c r="E439" s="9">
        <f>IFERROR(IF($D439="","",INDEX(SETUP!$C$120:$C$144,MATCH($D439,SETUP!$B$120:$B$144,0))),"")</f>
        <v/>
      </c>
      <c r="F439" s="7" t="n"/>
      <c r="G439" s="9">
        <f>IFERROR(IF($F439="","",INDEX(SETUP!$D$148:$D$267,MATCH($F439,SETUP!$C$148:$C$267,0))),"")</f>
        <v/>
      </c>
      <c r="H439" s="7" t="n"/>
      <c r="I439" s="7" t="n"/>
      <c r="J439" s="9">
        <f>IFERROR(IF($I439="","",INDEX(SETUP!$D$21:$D$116,MATCH($I439,SETUP!$C$21:$C$116,0))),"")</f>
        <v/>
      </c>
      <c r="K439" s="37">
        <f>IFERROR(IF($I439="","",INDEX(SETUP!$E$21:$E$116,MATCH($I439,SETUP!$C$21:$C$116,0))),"")</f>
        <v/>
      </c>
      <c r="L439" s="7" t="n"/>
      <c r="M439" s="7" t="n"/>
      <c r="N439" s="7" t="n"/>
      <c r="O439" s="38">
        <f>IF($C439="","",IF(AND($D439&lt;&gt;"",$F439&lt;&gt;"",IFERROR(INDEX(SETUP!$B$148:$B$267,MATCH($F439,SETUP!$C$148:$C$267,0)),"")&lt;&gt;$D439),"Sub-family not in family. ","")&amp;IF(AND($H439&lt;&gt;"",$I439&lt;&gt;"",IFERROR(INDEX(SETUP!$B$21:$B$116,MATCH($I439,SETUP!$C$21:$C$116,0)),"")&lt;&gt;$H439),"Level not in stream.",""))</f>
        <v/>
      </c>
    </row>
    <row r="440">
      <c r="B440" s="9">
        <f>IF($C440="","",$D440&amp;"-"&amp;$F440&amp;"-"&amp;$I440&amp;"-"&amp;TEXT(COUNTIFS($D$10:$D440,$D440,$F$10:$F440,$F440,$I$10:$I440,$I440),"00"))</f>
        <v/>
      </c>
      <c r="C440" s="7" t="n"/>
      <c r="D440" s="7" t="n"/>
      <c r="E440" s="9">
        <f>IFERROR(IF($D440="","",INDEX(SETUP!$C$120:$C$144,MATCH($D440,SETUP!$B$120:$B$144,0))),"")</f>
        <v/>
      </c>
      <c r="F440" s="7" t="n"/>
      <c r="G440" s="9">
        <f>IFERROR(IF($F440="","",INDEX(SETUP!$D$148:$D$267,MATCH($F440,SETUP!$C$148:$C$267,0))),"")</f>
        <v/>
      </c>
      <c r="H440" s="7" t="n"/>
      <c r="I440" s="7" t="n"/>
      <c r="J440" s="9">
        <f>IFERROR(IF($I440="","",INDEX(SETUP!$D$21:$D$116,MATCH($I440,SETUP!$C$21:$C$116,0))),"")</f>
        <v/>
      </c>
      <c r="K440" s="37">
        <f>IFERROR(IF($I440="","",INDEX(SETUP!$E$21:$E$116,MATCH($I440,SETUP!$C$21:$C$116,0))),"")</f>
        <v/>
      </c>
      <c r="L440" s="7" t="n"/>
      <c r="M440" s="7" t="n"/>
      <c r="N440" s="7" t="n"/>
      <c r="O440" s="38">
        <f>IF($C440="","",IF(AND($D440&lt;&gt;"",$F440&lt;&gt;"",IFERROR(INDEX(SETUP!$B$148:$B$267,MATCH($F440,SETUP!$C$148:$C$267,0)),"")&lt;&gt;$D440),"Sub-family not in family. ","")&amp;IF(AND($H440&lt;&gt;"",$I440&lt;&gt;"",IFERROR(INDEX(SETUP!$B$21:$B$116,MATCH($I440,SETUP!$C$21:$C$116,0)),"")&lt;&gt;$H440),"Level not in stream.",""))</f>
        <v/>
      </c>
    </row>
    <row r="441">
      <c r="B441" s="9">
        <f>IF($C441="","",$D441&amp;"-"&amp;$F441&amp;"-"&amp;$I441&amp;"-"&amp;TEXT(COUNTIFS($D$10:$D441,$D441,$F$10:$F441,$F441,$I$10:$I441,$I441),"00"))</f>
        <v/>
      </c>
      <c r="C441" s="7" t="n"/>
      <c r="D441" s="7" t="n"/>
      <c r="E441" s="9">
        <f>IFERROR(IF($D441="","",INDEX(SETUP!$C$120:$C$144,MATCH($D441,SETUP!$B$120:$B$144,0))),"")</f>
        <v/>
      </c>
      <c r="F441" s="7" t="n"/>
      <c r="G441" s="9">
        <f>IFERROR(IF($F441="","",INDEX(SETUP!$D$148:$D$267,MATCH($F441,SETUP!$C$148:$C$267,0))),"")</f>
        <v/>
      </c>
      <c r="H441" s="7" t="n"/>
      <c r="I441" s="7" t="n"/>
      <c r="J441" s="9">
        <f>IFERROR(IF($I441="","",INDEX(SETUP!$D$21:$D$116,MATCH($I441,SETUP!$C$21:$C$116,0))),"")</f>
        <v/>
      </c>
      <c r="K441" s="37">
        <f>IFERROR(IF($I441="","",INDEX(SETUP!$E$21:$E$116,MATCH($I441,SETUP!$C$21:$C$116,0))),"")</f>
        <v/>
      </c>
      <c r="L441" s="7" t="n"/>
      <c r="M441" s="7" t="n"/>
      <c r="N441" s="7" t="n"/>
      <c r="O441" s="38">
        <f>IF($C441="","",IF(AND($D441&lt;&gt;"",$F441&lt;&gt;"",IFERROR(INDEX(SETUP!$B$148:$B$267,MATCH($F441,SETUP!$C$148:$C$267,0)),"")&lt;&gt;$D441),"Sub-family not in family. ","")&amp;IF(AND($H441&lt;&gt;"",$I441&lt;&gt;"",IFERROR(INDEX(SETUP!$B$21:$B$116,MATCH($I441,SETUP!$C$21:$C$116,0)),"")&lt;&gt;$H441),"Level not in stream.",""))</f>
        <v/>
      </c>
    </row>
    <row r="442">
      <c r="B442" s="9">
        <f>IF($C442="","",$D442&amp;"-"&amp;$F442&amp;"-"&amp;$I442&amp;"-"&amp;TEXT(COUNTIFS($D$10:$D442,$D442,$F$10:$F442,$F442,$I$10:$I442,$I442),"00"))</f>
        <v/>
      </c>
      <c r="C442" s="7" t="n"/>
      <c r="D442" s="7" t="n"/>
      <c r="E442" s="9">
        <f>IFERROR(IF($D442="","",INDEX(SETUP!$C$120:$C$144,MATCH($D442,SETUP!$B$120:$B$144,0))),"")</f>
        <v/>
      </c>
      <c r="F442" s="7" t="n"/>
      <c r="G442" s="9">
        <f>IFERROR(IF($F442="","",INDEX(SETUP!$D$148:$D$267,MATCH($F442,SETUP!$C$148:$C$267,0))),"")</f>
        <v/>
      </c>
      <c r="H442" s="7" t="n"/>
      <c r="I442" s="7" t="n"/>
      <c r="J442" s="9">
        <f>IFERROR(IF($I442="","",INDEX(SETUP!$D$21:$D$116,MATCH($I442,SETUP!$C$21:$C$116,0))),"")</f>
        <v/>
      </c>
      <c r="K442" s="37">
        <f>IFERROR(IF($I442="","",INDEX(SETUP!$E$21:$E$116,MATCH($I442,SETUP!$C$21:$C$116,0))),"")</f>
        <v/>
      </c>
      <c r="L442" s="7" t="n"/>
      <c r="M442" s="7" t="n"/>
      <c r="N442" s="7" t="n"/>
      <c r="O442" s="38">
        <f>IF($C442="","",IF(AND($D442&lt;&gt;"",$F442&lt;&gt;"",IFERROR(INDEX(SETUP!$B$148:$B$267,MATCH($F442,SETUP!$C$148:$C$267,0)),"")&lt;&gt;$D442),"Sub-family not in family. ","")&amp;IF(AND($H442&lt;&gt;"",$I442&lt;&gt;"",IFERROR(INDEX(SETUP!$B$21:$B$116,MATCH($I442,SETUP!$C$21:$C$116,0)),"")&lt;&gt;$H442),"Level not in stream.",""))</f>
        <v/>
      </c>
    </row>
    <row r="443">
      <c r="B443" s="9">
        <f>IF($C443="","",$D443&amp;"-"&amp;$F443&amp;"-"&amp;$I443&amp;"-"&amp;TEXT(COUNTIFS($D$10:$D443,$D443,$F$10:$F443,$F443,$I$10:$I443,$I443),"00"))</f>
        <v/>
      </c>
      <c r="C443" s="7" t="n"/>
      <c r="D443" s="7" t="n"/>
      <c r="E443" s="9">
        <f>IFERROR(IF($D443="","",INDEX(SETUP!$C$120:$C$144,MATCH($D443,SETUP!$B$120:$B$144,0))),"")</f>
        <v/>
      </c>
      <c r="F443" s="7" t="n"/>
      <c r="G443" s="9">
        <f>IFERROR(IF($F443="","",INDEX(SETUP!$D$148:$D$267,MATCH($F443,SETUP!$C$148:$C$267,0))),"")</f>
        <v/>
      </c>
      <c r="H443" s="7" t="n"/>
      <c r="I443" s="7" t="n"/>
      <c r="J443" s="9">
        <f>IFERROR(IF($I443="","",INDEX(SETUP!$D$21:$D$116,MATCH($I443,SETUP!$C$21:$C$116,0))),"")</f>
        <v/>
      </c>
      <c r="K443" s="37">
        <f>IFERROR(IF($I443="","",INDEX(SETUP!$E$21:$E$116,MATCH($I443,SETUP!$C$21:$C$116,0))),"")</f>
        <v/>
      </c>
      <c r="L443" s="7" t="n"/>
      <c r="M443" s="7" t="n"/>
      <c r="N443" s="7" t="n"/>
      <c r="O443" s="38">
        <f>IF($C443="","",IF(AND($D443&lt;&gt;"",$F443&lt;&gt;"",IFERROR(INDEX(SETUP!$B$148:$B$267,MATCH($F443,SETUP!$C$148:$C$267,0)),"")&lt;&gt;$D443),"Sub-family not in family. ","")&amp;IF(AND($H443&lt;&gt;"",$I443&lt;&gt;"",IFERROR(INDEX(SETUP!$B$21:$B$116,MATCH($I443,SETUP!$C$21:$C$116,0)),"")&lt;&gt;$H443),"Level not in stream.",""))</f>
        <v/>
      </c>
    </row>
    <row r="444">
      <c r="B444" s="9">
        <f>IF($C444="","",$D444&amp;"-"&amp;$F444&amp;"-"&amp;$I444&amp;"-"&amp;TEXT(COUNTIFS($D$10:$D444,$D444,$F$10:$F444,$F444,$I$10:$I444,$I444),"00"))</f>
        <v/>
      </c>
      <c r="C444" s="7" t="n"/>
      <c r="D444" s="7" t="n"/>
      <c r="E444" s="9">
        <f>IFERROR(IF($D444="","",INDEX(SETUP!$C$120:$C$144,MATCH($D444,SETUP!$B$120:$B$144,0))),"")</f>
        <v/>
      </c>
      <c r="F444" s="7" t="n"/>
      <c r="G444" s="9">
        <f>IFERROR(IF($F444="","",INDEX(SETUP!$D$148:$D$267,MATCH($F444,SETUP!$C$148:$C$267,0))),"")</f>
        <v/>
      </c>
      <c r="H444" s="7" t="n"/>
      <c r="I444" s="7" t="n"/>
      <c r="J444" s="9">
        <f>IFERROR(IF($I444="","",INDEX(SETUP!$D$21:$D$116,MATCH($I444,SETUP!$C$21:$C$116,0))),"")</f>
        <v/>
      </c>
      <c r="K444" s="37">
        <f>IFERROR(IF($I444="","",INDEX(SETUP!$E$21:$E$116,MATCH($I444,SETUP!$C$21:$C$116,0))),"")</f>
        <v/>
      </c>
      <c r="L444" s="7" t="n"/>
      <c r="M444" s="7" t="n"/>
      <c r="N444" s="7" t="n"/>
      <c r="O444" s="38">
        <f>IF($C444="","",IF(AND($D444&lt;&gt;"",$F444&lt;&gt;"",IFERROR(INDEX(SETUP!$B$148:$B$267,MATCH($F444,SETUP!$C$148:$C$267,0)),"")&lt;&gt;$D444),"Sub-family not in family. ","")&amp;IF(AND($H444&lt;&gt;"",$I444&lt;&gt;"",IFERROR(INDEX(SETUP!$B$21:$B$116,MATCH($I444,SETUP!$C$21:$C$116,0)),"")&lt;&gt;$H444),"Level not in stream.",""))</f>
        <v/>
      </c>
    </row>
    <row r="445">
      <c r="B445" s="9">
        <f>IF($C445="","",$D445&amp;"-"&amp;$F445&amp;"-"&amp;$I445&amp;"-"&amp;TEXT(COUNTIFS($D$10:$D445,$D445,$F$10:$F445,$F445,$I$10:$I445,$I445),"00"))</f>
        <v/>
      </c>
      <c r="C445" s="7" t="n"/>
      <c r="D445" s="7" t="n"/>
      <c r="E445" s="9">
        <f>IFERROR(IF($D445="","",INDEX(SETUP!$C$120:$C$144,MATCH($D445,SETUP!$B$120:$B$144,0))),"")</f>
        <v/>
      </c>
      <c r="F445" s="7" t="n"/>
      <c r="G445" s="9">
        <f>IFERROR(IF($F445="","",INDEX(SETUP!$D$148:$D$267,MATCH($F445,SETUP!$C$148:$C$267,0))),"")</f>
        <v/>
      </c>
      <c r="H445" s="7" t="n"/>
      <c r="I445" s="7" t="n"/>
      <c r="J445" s="9">
        <f>IFERROR(IF($I445="","",INDEX(SETUP!$D$21:$D$116,MATCH($I445,SETUP!$C$21:$C$116,0))),"")</f>
        <v/>
      </c>
      <c r="K445" s="37">
        <f>IFERROR(IF($I445="","",INDEX(SETUP!$E$21:$E$116,MATCH($I445,SETUP!$C$21:$C$116,0))),"")</f>
        <v/>
      </c>
      <c r="L445" s="7" t="n"/>
      <c r="M445" s="7" t="n"/>
      <c r="N445" s="7" t="n"/>
      <c r="O445" s="38">
        <f>IF($C445="","",IF(AND($D445&lt;&gt;"",$F445&lt;&gt;"",IFERROR(INDEX(SETUP!$B$148:$B$267,MATCH($F445,SETUP!$C$148:$C$267,0)),"")&lt;&gt;$D445),"Sub-family not in family. ","")&amp;IF(AND($H445&lt;&gt;"",$I445&lt;&gt;"",IFERROR(INDEX(SETUP!$B$21:$B$116,MATCH($I445,SETUP!$C$21:$C$116,0)),"")&lt;&gt;$H445),"Level not in stream.",""))</f>
        <v/>
      </c>
    </row>
    <row r="446">
      <c r="B446" s="9">
        <f>IF($C446="","",$D446&amp;"-"&amp;$F446&amp;"-"&amp;$I446&amp;"-"&amp;TEXT(COUNTIFS($D$10:$D446,$D446,$F$10:$F446,$F446,$I$10:$I446,$I446),"00"))</f>
        <v/>
      </c>
      <c r="C446" s="7" t="n"/>
      <c r="D446" s="7" t="n"/>
      <c r="E446" s="9">
        <f>IFERROR(IF($D446="","",INDEX(SETUP!$C$120:$C$144,MATCH($D446,SETUP!$B$120:$B$144,0))),"")</f>
        <v/>
      </c>
      <c r="F446" s="7" t="n"/>
      <c r="G446" s="9">
        <f>IFERROR(IF($F446="","",INDEX(SETUP!$D$148:$D$267,MATCH($F446,SETUP!$C$148:$C$267,0))),"")</f>
        <v/>
      </c>
      <c r="H446" s="7" t="n"/>
      <c r="I446" s="7" t="n"/>
      <c r="J446" s="9">
        <f>IFERROR(IF($I446="","",INDEX(SETUP!$D$21:$D$116,MATCH($I446,SETUP!$C$21:$C$116,0))),"")</f>
        <v/>
      </c>
      <c r="K446" s="37">
        <f>IFERROR(IF($I446="","",INDEX(SETUP!$E$21:$E$116,MATCH($I446,SETUP!$C$21:$C$116,0))),"")</f>
        <v/>
      </c>
      <c r="L446" s="7" t="n"/>
      <c r="M446" s="7" t="n"/>
      <c r="N446" s="7" t="n"/>
      <c r="O446" s="38">
        <f>IF($C446="","",IF(AND($D446&lt;&gt;"",$F446&lt;&gt;"",IFERROR(INDEX(SETUP!$B$148:$B$267,MATCH($F446,SETUP!$C$148:$C$267,0)),"")&lt;&gt;$D446),"Sub-family not in family. ","")&amp;IF(AND($H446&lt;&gt;"",$I446&lt;&gt;"",IFERROR(INDEX(SETUP!$B$21:$B$116,MATCH($I446,SETUP!$C$21:$C$116,0)),"")&lt;&gt;$H446),"Level not in stream.",""))</f>
        <v/>
      </c>
    </row>
    <row r="447">
      <c r="B447" s="9">
        <f>IF($C447="","",$D447&amp;"-"&amp;$F447&amp;"-"&amp;$I447&amp;"-"&amp;TEXT(COUNTIFS($D$10:$D447,$D447,$F$10:$F447,$F447,$I$10:$I447,$I447),"00"))</f>
        <v/>
      </c>
      <c r="C447" s="7" t="n"/>
      <c r="D447" s="7" t="n"/>
      <c r="E447" s="9">
        <f>IFERROR(IF($D447="","",INDEX(SETUP!$C$120:$C$144,MATCH($D447,SETUP!$B$120:$B$144,0))),"")</f>
        <v/>
      </c>
      <c r="F447" s="7" t="n"/>
      <c r="G447" s="9">
        <f>IFERROR(IF($F447="","",INDEX(SETUP!$D$148:$D$267,MATCH($F447,SETUP!$C$148:$C$267,0))),"")</f>
        <v/>
      </c>
      <c r="H447" s="7" t="n"/>
      <c r="I447" s="7" t="n"/>
      <c r="J447" s="9">
        <f>IFERROR(IF($I447="","",INDEX(SETUP!$D$21:$D$116,MATCH($I447,SETUP!$C$21:$C$116,0))),"")</f>
        <v/>
      </c>
      <c r="K447" s="37">
        <f>IFERROR(IF($I447="","",INDEX(SETUP!$E$21:$E$116,MATCH($I447,SETUP!$C$21:$C$116,0))),"")</f>
        <v/>
      </c>
      <c r="L447" s="7" t="n"/>
      <c r="M447" s="7" t="n"/>
      <c r="N447" s="7" t="n"/>
      <c r="O447" s="38">
        <f>IF($C447="","",IF(AND($D447&lt;&gt;"",$F447&lt;&gt;"",IFERROR(INDEX(SETUP!$B$148:$B$267,MATCH($F447,SETUP!$C$148:$C$267,0)),"")&lt;&gt;$D447),"Sub-family not in family. ","")&amp;IF(AND($H447&lt;&gt;"",$I447&lt;&gt;"",IFERROR(INDEX(SETUP!$B$21:$B$116,MATCH($I447,SETUP!$C$21:$C$116,0)),"")&lt;&gt;$H447),"Level not in stream.",""))</f>
        <v/>
      </c>
    </row>
    <row r="448">
      <c r="B448" s="9">
        <f>IF($C448="","",$D448&amp;"-"&amp;$F448&amp;"-"&amp;$I448&amp;"-"&amp;TEXT(COUNTIFS($D$10:$D448,$D448,$F$10:$F448,$F448,$I$10:$I448,$I448),"00"))</f>
        <v/>
      </c>
      <c r="C448" s="7" t="n"/>
      <c r="D448" s="7" t="n"/>
      <c r="E448" s="9">
        <f>IFERROR(IF($D448="","",INDEX(SETUP!$C$120:$C$144,MATCH($D448,SETUP!$B$120:$B$144,0))),"")</f>
        <v/>
      </c>
      <c r="F448" s="7" t="n"/>
      <c r="G448" s="9">
        <f>IFERROR(IF($F448="","",INDEX(SETUP!$D$148:$D$267,MATCH($F448,SETUP!$C$148:$C$267,0))),"")</f>
        <v/>
      </c>
      <c r="H448" s="7" t="n"/>
      <c r="I448" s="7" t="n"/>
      <c r="J448" s="9">
        <f>IFERROR(IF($I448="","",INDEX(SETUP!$D$21:$D$116,MATCH($I448,SETUP!$C$21:$C$116,0))),"")</f>
        <v/>
      </c>
      <c r="K448" s="37">
        <f>IFERROR(IF($I448="","",INDEX(SETUP!$E$21:$E$116,MATCH($I448,SETUP!$C$21:$C$116,0))),"")</f>
        <v/>
      </c>
      <c r="L448" s="7" t="n"/>
      <c r="M448" s="7" t="n"/>
      <c r="N448" s="7" t="n"/>
      <c r="O448" s="38">
        <f>IF($C448="","",IF(AND($D448&lt;&gt;"",$F448&lt;&gt;"",IFERROR(INDEX(SETUP!$B$148:$B$267,MATCH($F448,SETUP!$C$148:$C$267,0)),"")&lt;&gt;$D448),"Sub-family not in family. ","")&amp;IF(AND($H448&lt;&gt;"",$I448&lt;&gt;"",IFERROR(INDEX(SETUP!$B$21:$B$116,MATCH($I448,SETUP!$C$21:$C$116,0)),"")&lt;&gt;$H448),"Level not in stream.",""))</f>
        <v/>
      </c>
    </row>
    <row r="449">
      <c r="B449" s="9">
        <f>IF($C449="","",$D449&amp;"-"&amp;$F449&amp;"-"&amp;$I449&amp;"-"&amp;TEXT(COUNTIFS($D$10:$D449,$D449,$F$10:$F449,$F449,$I$10:$I449,$I449),"00"))</f>
        <v/>
      </c>
      <c r="C449" s="7" t="n"/>
      <c r="D449" s="7" t="n"/>
      <c r="E449" s="9">
        <f>IFERROR(IF($D449="","",INDEX(SETUP!$C$120:$C$144,MATCH($D449,SETUP!$B$120:$B$144,0))),"")</f>
        <v/>
      </c>
      <c r="F449" s="7" t="n"/>
      <c r="G449" s="9">
        <f>IFERROR(IF($F449="","",INDEX(SETUP!$D$148:$D$267,MATCH($F449,SETUP!$C$148:$C$267,0))),"")</f>
        <v/>
      </c>
      <c r="H449" s="7" t="n"/>
      <c r="I449" s="7" t="n"/>
      <c r="J449" s="9">
        <f>IFERROR(IF($I449="","",INDEX(SETUP!$D$21:$D$116,MATCH($I449,SETUP!$C$21:$C$116,0))),"")</f>
        <v/>
      </c>
      <c r="K449" s="37">
        <f>IFERROR(IF($I449="","",INDEX(SETUP!$E$21:$E$116,MATCH($I449,SETUP!$C$21:$C$116,0))),"")</f>
        <v/>
      </c>
      <c r="L449" s="7" t="n"/>
      <c r="M449" s="7" t="n"/>
      <c r="N449" s="7" t="n"/>
      <c r="O449" s="38">
        <f>IF($C449="","",IF(AND($D449&lt;&gt;"",$F449&lt;&gt;"",IFERROR(INDEX(SETUP!$B$148:$B$267,MATCH($F449,SETUP!$C$148:$C$267,0)),"")&lt;&gt;$D449),"Sub-family not in family. ","")&amp;IF(AND($H449&lt;&gt;"",$I449&lt;&gt;"",IFERROR(INDEX(SETUP!$B$21:$B$116,MATCH($I449,SETUP!$C$21:$C$116,0)),"")&lt;&gt;$H449),"Level not in stream.",""))</f>
        <v/>
      </c>
    </row>
    <row r="450">
      <c r="B450" s="9">
        <f>IF($C450="","",$D450&amp;"-"&amp;$F450&amp;"-"&amp;$I450&amp;"-"&amp;TEXT(COUNTIFS($D$10:$D450,$D450,$F$10:$F450,$F450,$I$10:$I450,$I450),"00"))</f>
        <v/>
      </c>
      <c r="C450" s="7" t="n"/>
      <c r="D450" s="7" t="n"/>
      <c r="E450" s="9">
        <f>IFERROR(IF($D450="","",INDEX(SETUP!$C$120:$C$144,MATCH($D450,SETUP!$B$120:$B$144,0))),"")</f>
        <v/>
      </c>
      <c r="F450" s="7" t="n"/>
      <c r="G450" s="9">
        <f>IFERROR(IF($F450="","",INDEX(SETUP!$D$148:$D$267,MATCH($F450,SETUP!$C$148:$C$267,0))),"")</f>
        <v/>
      </c>
      <c r="H450" s="7" t="n"/>
      <c r="I450" s="7" t="n"/>
      <c r="J450" s="9">
        <f>IFERROR(IF($I450="","",INDEX(SETUP!$D$21:$D$116,MATCH($I450,SETUP!$C$21:$C$116,0))),"")</f>
        <v/>
      </c>
      <c r="K450" s="37">
        <f>IFERROR(IF($I450="","",INDEX(SETUP!$E$21:$E$116,MATCH($I450,SETUP!$C$21:$C$116,0))),"")</f>
        <v/>
      </c>
      <c r="L450" s="7" t="n"/>
      <c r="M450" s="7" t="n"/>
      <c r="N450" s="7" t="n"/>
      <c r="O450" s="38">
        <f>IF($C450="","",IF(AND($D450&lt;&gt;"",$F450&lt;&gt;"",IFERROR(INDEX(SETUP!$B$148:$B$267,MATCH($F450,SETUP!$C$148:$C$267,0)),"")&lt;&gt;$D450),"Sub-family not in family. ","")&amp;IF(AND($H450&lt;&gt;"",$I450&lt;&gt;"",IFERROR(INDEX(SETUP!$B$21:$B$116,MATCH($I450,SETUP!$C$21:$C$116,0)),"")&lt;&gt;$H450),"Level not in stream.",""))</f>
        <v/>
      </c>
    </row>
    <row r="451">
      <c r="B451" s="9">
        <f>IF($C451="","",$D451&amp;"-"&amp;$F451&amp;"-"&amp;$I451&amp;"-"&amp;TEXT(COUNTIFS($D$10:$D451,$D451,$F$10:$F451,$F451,$I$10:$I451,$I451),"00"))</f>
        <v/>
      </c>
      <c r="C451" s="7" t="n"/>
      <c r="D451" s="7" t="n"/>
      <c r="E451" s="9">
        <f>IFERROR(IF($D451="","",INDEX(SETUP!$C$120:$C$144,MATCH($D451,SETUP!$B$120:$B$144,0))),"")</f>
        <v/>
      </c>
      <c r="F451" s="7" t="n"/>
      <c r="G451" s="9">
        <f>IFERROR(IF($F451="","",INDEX(SETUP!$D$148:$D$267,MATCH($F451,SETUP!$C$148:$C$267,0))),"")</f>
        <v/>
      </c>
      <c r="H451" s="7" t="n"/>
      <c r="I451" s="7" t="n"/>
      <c r="J451" s="9">
        <f>IFERROR(IF($I451="","",INDEX(SETUP!$D$21:$D$116,MATCH($I451,SETUP!$C$21:$C$116,0))),"")</f>
        <v/>
      </c>
      <c r="K451" s="37">
        <f>IFERROR(IF($I451="","",INDEX(SETUP!$E$21:$E$116,MATCH($I451,SETUP!$C$21:$C$116,0))),"")</f>
        <v/>
      </c>
      <c r="L451" s="7" t="n"/>
      <c r="M451" s="7" t="n"/>
      <c r="N451" s="7" t="n"/>
      <c r="O451" s="38">
        <f>IF($C451="","",IF(AND($D451&lt;&gt;"",$F451&lt;&gt;"",IFERROR(INDEX(SETUP!$B$148:$B$267,MATCH($F451,SETUP!$C$148:$C$267,0)),"")&lt;&gt;$D451),"Sub-family not in family. ","")&amp;IF(AND($H451&lt;&gt;"",$I451&lt;&gt;"",IFERROR(INDEX(SETUP!$B$21:$B$116,MATCH($I451,SETUP!$C$21:$C$116,0)),"")&lt;&gt;$H451),"Level not in stream.",""))</f>
        <v/>
      </c>
    </row>
    <row r="452">
      <c r="B452" s="9">
        <f>IF($C452="","",$D452&amp;"-"&amp;$F452&amp;"-"&amp;$I452&amp;"-"&amp;TEXT(COUNTIFS($D$10:$D452,$D452,$F$10:$F452,$F452,$I$10:$I452,$I452),"00"))</f>
        <v/>
      </c>
      <c r="C452" s="7" t="n"/>
      <c r="D452" s="7" t="n"/>
      <c r="E452" s="9">
        <f>IFERROR(IF($D452="","",INDEX(SETUP!$C$120:$C$144,MATCH($D452,SETUP!$B$120:$B$144,0))),"")</f>
        <v/>
      </c>
      <c r="F452" s="7" t="n"/>
      <c r="G452" s="9">
        <f>IFERROR(IF($F452="","",INDEX(SETUP!$D$148:$D$267,MATCH($F452,SETUP!$C$148:$C$267,0))),"")</f>
        <v/>
      </c>
      <c r="H452" s="7" t="n"/>
      <c r="I452" s="7" t="n"/>
      <c r="J452" s="9">
        <f>IFERROR(IF($I452="","",INDEX(SETUP!$D$21:$D$116,MATCH($I452,SETUP!$C$21:$C$116,0))),"")</f>
        <v/>
      </c>
      <c r="K452" s="37">
        <f>IFERROR(IF($I452="","",INDEX(SETUP!$E$21:$E$116,MATCH($I452,SETUP!$C$21:$C$116,0))),"")</f>
        <v/>
      </c>
      <c r="L452" s="7" t="n"/>
      <c r="M452" s="7" t="n"/>
      <c r="N452" s="7" t="n"/>
      <c r="O452" s="38">
        <f>IF($C452="","",IF(AND($D452&lt;&gt;"",$F452&lt;&gt;"",IFERROR(INDEX(SETUP!$B$148:$B$267,MATCH($F452,SETUP!$C$148:$C$267,0)),"")&lt;&gt;$D452),"Sub-family not in family. ","")&amp;IF(AND($H452&lt;&gt;"",$I452&lt;&gt;"",IFERROR(INDEX(SETUP!$B$21:$B$116,MATCH($I452,SETUP!$C$21:$C$116,0)),"")&lt;&gt;$H452),"Level not in stream.",""))</f>
        <v/>
      </c>
    </row>
    <row r="453">
      <c r="B453" s="9">
        <f>IF($C453="","",$D453&amp;"-"&amp;$F453&amp;"-"&amp;$I453&amp;"-"&amp;TEXT(COUNTIFS($D$10:$D453,$D453,$F$10:$F453,$F453,$I$10:$I453,$I453),"00"))</f>
        <v/>
      </c>
      <c r="C453" s="7" t="n"/>
      <c r="D453" s="7" t="n"/>
      <c r="E453" s="9">
        <f>IFERROR(IF($D453="","",INDEX(SETUP!$C$120:$C$144,MATCH($D453,SETUP!$B$120:$B$144,0))),"")</f>
        <v/>
      </c>
      <c r="F453" s="7" t="n"/>
      <c r="G453" s="9">
        <f>IFERROR(IF($F453="","",INDEX(SETUP!$D$148:$D$267,MATCH($F453,SETUP!$C$148:$C$267,0))),"")</f>
        <v/>
      </c>
      <c r="H453" s="7" t="n"/>
      <c r="I453" s="7" t="n"/>
      <c r="J453" s="9">
        <f>IFERROR(IF($I453="","",INDEX(SETUP!$D$21:$D$116,MATCH($I453,SETUP!$C$21:$C$116,0))),"")</f>
        <v/>
      </c>
      <c r="K453" s="37">
        <f>IFERROR(IF($I453="","",INDEX(SETUP!$E$21:$E$116,MATCH($I453,SETUP!$C$21:$C$116,0))),"")</f>
        <v/>
      </c>
      <c r="L453" s="7" t="n"/>
      <c r="M453" s="7" t="n"/>
      <c r="N453" s="7" t="n"/>
      <c r="O453" s="38">
        <f>IF($C453="","",IF(AND($D453&lt;&gt;"",$F453&lt;&gt;"",IFERROR(INDEX(SETUP!$B$148:$B$267,MATCH($F453,SETUP!$C$148:$C$267,0)),"")&lt;&gt;$D453),"Sub-family not in family. ","")&amp;IF(AND($H453&lt;&gt;"",$I453&lt;&gt;"",IFERROR(INDEX(SETUP!$B$21:$B$116,MATCH($I453,SETUP!$C$21:$C$116,0)),"")&lt;&gt;$H453),"Level not in stream.",""))</f>
        <v/>
      </c>
    </row>
    <row r="454">
      <c r="B454" s="9">
        <f>IF($C454="","",$D454&amp;"-"&amp;$F454&amp;"-"&amp;$I454&amp;"-"&amp;TEXT(COUNTIFS($D$10:$D454,$D454,$F$10:$F454,$F454,$I$10:$I454,$I454),"00"))</f>
        <v/>
      </c>
      <c r="C454" s="7" t="n"/>
      <c r="D454" s="7" t="n"/>
      <c r="E454" s="9">
        <f>IFERROR(IF($D454="","",INDEX(SETUP!$C$120:$C$144,MATCH($D454,SETUP!$B$120:$B$144,0))),"")</f>
        <v/>
      </c>
      <c r="F454" s="7" t="n"/>
      <c r="G454" s="9">
        <f>IFERROR(IF($F454="","",INDEX(SETUP!$D$148:$D$267,MATCH($F454,SETUP!$C$148:$C$267,0))),"")</f>
        <v/>
      </c>
      <c r="H454" s="7" t="n"/>
      <c r="I454" s="7" t="n"/>
      <c r="J454" s="9">
        <f>IFERROR(IF($I454="","",INDEX(SETUP!$D$21:$D$116,MATCH($I454,SETUP!$C$21:$C$116,0))),"")</f>
        <v/>
      </c>
      <c r="K454" s="37">
        <f>IFERROR(IF($I454="","",INDEX(SETUP!$E$21:$E$116,MATCH($I454,SETUP!$C$21:$C$116,0))),"")</f>
        <v/>
      </c>
      <c r="L454" s="7" t="n"/>
      <c r="M454" s="7" t="n"/>
      <c r="N454" s="7" t="n"/>
      <c r="O454" s="38">
        <f>IF($C454="","",IF(AND($D454&lt;&gt;"",$F454&lt;&gt;"",IFERROR(INDEX(SETUP!$B$148:$B$267,MATCH($F454,SETUP!$C$148:$C$267,0)),"")&lt;&gt;$D454),"Sub-family not in family. ","")&amp;IF(AND($H454&lt;&gt;"",$I454&lt;&gt;"",IFERROR(INDEX(SETUP!$B$21:$B$116,MATCH($I454,SETUP!$C$21:$C$116,0)),"")&lt;&gt;$H454),"Level not in stream.",""))</f>
        <v/>
      </c>
    </row>
    <row r="455">
      <c r="B455" s="9">
        <f>IF($C455="","",$D455&amp;"-"&amp;$F455&amp;"-"&amp;$I455&amp;"-"&amp;TEXT(COUNTIFS($D$10:$D455,$D455,$F$10:$F455,$F455,$I$10:$I455,$I455),"00"))</f>
        <v/>
      </c>
      <c r="C455" s="7" t="n"/>
      <c r="D455" s="7" t="n"/>
      <c r="E455" s="9">
        <f>IFERROR(IF($D455="","",INDEX(SETUP!$C$120:$C$144,MATCH($D455,SETUP!$B$120:$B$144,0))),"")</f>
        <v/>
      </c>
      <c r="F455" s="7" t="n"/>
      <c r="G455" s="9">
        <f>IFERROR(IF($F455="","",INDEX(SETUP!$D$148:$D$267,MATCH($F455,SETUP!$C$148:$C$267,0))),"")</f>
        <v/>
      </c>
      <c r="H455" s="7" t="n"/>
      <c r="I455" s="7" t="n"/>
      <c r="J455" s="9">
        <f>IFERROR(IF($I455="","",INDEX(SETUP!$D$21:$D$116,MATCH($I455,SETUP!$C$21:$C$116,0))),"")</f>
        <v/>
      </c>
      <c r="K455" s="37">
        <f>IFERROR(IF($I455="","",INDEX(SETUP!$E$21:$E$116,MATCH($I455,SETUP!$C$21:$C$116,0))),"")</f>
        <v/>
      </c>
      <c r="L455" s="7" t="n"/>
      <c r="M455" s="7" t="n"/>
      <c r="N455" s="7" t="n"/>
      <c r="O455" s="38">
        <f>IF($C455="","",IF(AND($D455&lt;&gt;"",$F455&lt;&gt;"",IFERROR(INDEX(SETUP!$B$148:$B$267,MATCH($F455,SETUP!$C$148:$C$267,0)),"")&lt;&gt;$D455),"Sub-family not in family. ","")&amp;IF(AND($H455&lt;&gt;"",$I455&lt;&gt;"",IFERROR(INDEX(SETUP!$B$21:$B$116,MATCH($I455,SETUP!$C$21:$C$116,0)),"")&lt;&gt;$H455),"Level not in stream.",""))</f>
        <v/>
      </c>
    </row>
    <row r="456">
      <c r="B456" s="9">
        <f>IF($C456="","",$D456&amp;"-"&amp;$F456&amp;"-"&amp;$I456&amp;"-"&amp;TEXT(COUNTIFS($D$10:$D456,$D456,$F$10:$F456,$F456,$I$10:$I456,$I456),"00"))</f>
        <v/>
      </c>
      <c r="C456" s="7" t="n"/>
      <c r="D456" s="7" t="n"/>
      <c r="E456" s="9">
        <f>IFERROR(IF($D456="","",INDEX(SETUP!$C$120:$C$144,MATCH($D456,SETUP!$B$120:$B$144,0))),"")</f>
        <v/>
      </c>
      <c r="F456" s="7" t="n"/>
      <c r="G456" s="9">
        <f>IFERROR(IF($F456="","",INDEX(SETUP!$D$148:$D$267,MATCH($F456,SETUP!$C$148:$C$267,0))),"")</f>
        <v/>
      </c>
      <c r="H456" s="7" t="n"/>
      <c r="I456" s="7" t="n"/>
      <c r="J456" s="9">
        <f>IFERROR(IF($I456="","",INDEX(SETUP!$D$21:$D$116,MATCH($I456,SETUP!$C$21:$C$116,0))),"")</f>
        <v/>
      </c>
      <c r="K456" s="37">
        <f>IFERROR(IF($I456="","",INDEX(SETUP!$E$21:$E$116,MATCH($I456,SETUP!$C$21:$C$116,0))),"")</f>
        <v/>
      </c>
      <c r="L456" s="7" t="n"/>
      <c r="M456" s="7" t="n"/>
      <c r="N456" s="7" t="n"/>
      <c r="O456" s="38">
        <f>IF($C456="","",IF(AND($D456&lt;&gt;"",$F456&lt;&gt;"",IFERROR(INDEX(SETUP!$B$148:$B$267,MATCH($F456,SETUP!$C$148:$C$267,0)),"")&lt;&gt;$D456),"Sub-family not in family. ","")&amp;IF(AND($H456&lt;&gt;"",$I456&lt;&gt;"",IFERROR(INDEX(SETUP!$B$21:$B$116,MATCH($I456,SETUP!$C$21:$C$116,0)),"")&lt;&gt;$H456),"Level not in stream.",""))</f>
        <v/>
      </c>
    </row>
    <row r="457">
      <c r="B457" s="9">
        <f>IF($C457="","",$D457&amp;"-"&amp;$F457&amp;"-"&amp;$I457&amp;"-"&amp;TEXT(COUNTIFS($D$10:$D457,$D457,$F$10:$F457,$F457,$I$10:$I457,$I457),"00"))</f>
        <v/>
      </c>
      <c r="C457" s="7" t="n"/>
      <c r="D457" s="7" t="n"/>
      <c r="E457" s="9">
        <f>IFERROR(IF($D457="","",INDEX(SETUP!$C$120:$C$144,MATCH($D457,SETUP!$B$120:$B$144,0))),"")</f>
        <v/>
      </c>
      <c r="F457" s="7" t="n"/>
      <c r="G457" s="9">
        <f>IFERROR(IF($F457="","",INDEX(SETUP!$D$148:$D$267,MATCH($F457,SETUP!$C$148:$C$267,0))),"")</f>
        <v/>
      </c>
      <c r="H457" s="7" t="n"/>
      <c r="I457" s="7" t="n"/>
      <c r="J457" s="9">
        <f>IFERROR(IF($I457="","",INDEX(SETUP!$D$21:$D$116,MATCH($I457,SETUP!$C$21:$C$116,0))),"")</f>
        <v/>
      </c>
      <c r="K457" s="37">
        <f>IFERROR(IF($I457="","",INDEX(SETUP!$E$21:$E$116,MATCH($I457,SETUP!$C$21:$C$116,0))),"")</f>
        <v/>
      </c>
      <c r="L457" s="7" t="n"/>
      <c r="M457" s="7" t="n"/>
      <c r="N457" s="7" t="n"/>
      <c r="O457" s="38">
        <f>IF($C457="","",IF(AND($D457&lt;&gt;"",$F457&lt;&gt;"",IFERROR(INDEX(SETUP!$B$148:$B$267,MATCH($F457,SETUP!$C$148:$C$267,0)),"")&lt;&gt;$D457),"Sub-family not in family. ","")&amp;IF(AND($H457&lt;&gt;"",$I457&lt;&gt;"",IFERROR(INDEX(SETUP!$B$21:$B$116,MATCH($I457,SETUP!$C$21:$C$116,0)),"")&lt;&gt;$H457),"Level not in stream.",""))</f>
        <v/>
      </c>
    </row>
    <row r="458">
      <c r="B458" s="9">
        <f>IF($C458="","",$D458&amp;"-"&amp;$F458&amp;"-"&amp;$I458&amp;"-"&amp;TEXT(COUNTIFS($D$10:$D458,$D458,$F$10:$F458,$F458,$I$10:$I458,$I458),"00"))</f>
        <v/>
      </c>
      <c r="C458" s="7" t="n"/>
      <c r="D458" s="7" t="n"/>
      <c r="E458" s="9">
        <f>IFERROR(IF($D458="","",INDEX(SETUP!$C$120:$C$144,MATCH($D458,SETUP!$B$120:$B$144,0))),"")</f>
        <v/>
      </c>
      <c r="F458" s="7" t="n"/>
      <c r="G458" s="9">
        <f>IFERROR(IF($F458="","",INDEX(SETUP!$D$148:$D$267,MATCH($F458,SETUP!$C$148:$C$267,0))),"")</f>
        <v/>
      </c>
      <c r="H458" s="7" t="n"/>
      <c r="I458" s="7" t="n"/>
      <c r="J458" s="9">
        <f>IFERROR(IF($I458="","",INDEX(SETUP!$D$21:$D$116,MATCH($I458,SETUP!$C$21:$C$116,0))),"")</f>
        <v/>
      </c>
      <c r="K458" s="37">
        <f>IFERROR(IF($I458="","",INDEX(SETUP!$E$21:$E$116,MATCH($I458,SETUP!$C$21:$C$116,0))),"")</f>
        <v/>
      </c>
      <c r="L458" s="7" t="n"/>
      <c r="M458" s="7" t="n"/>
      <c r="N458" s="7" t="n"/>
      <c r="O458" s="38">
        <f>IF($C458="","",IF(AND($D458&lt;&gt;"",$F458&lt;&gt;"",IFERROR(INDEX(SETUP!$B$148:$B$267,MATCH($F458,SETUP!$C$148:$C$267,0)),"")&lt;&gt;$D458),"Sub-family not in family. ","")&amp;IF(AND($H458&lt;&gt;"",$I458&lt;&gt;"",IFERROR(INDEX(SETUP!$B$21:$B$116,MATCH($I458,SETUP!$C$21:$C$116,0)),"")&lt;&gt;$H458),"Level not in stream.",""))</f>
        <v/>
      </c>
    </row>
    <row r="459">
      <c r="B459" s="9">
        <f>IF($C459="","",$D459&amp;"-"&amp;$F459&amp;"-"&amp;$I459&amp;"-"&amp;TEXT(COUNTIFS($D$10:$D459,$D459,$F$10:$F459,$F459,$I$10:$I459,$I459),"00"))</f>
        <v/>
      </c>
      <c r="C459" s="7" t="n"/>
      <c r="D459" s="7" t="n"/>
      <c r="E459" s="9">
        <f>IFERROR(IF($D459="","",INDEX(SETUP!$C$120:$C$144,MATCH($D459,SETUP!$B$120:$B$144,0))),"")</f>
        <v/>
      </c>
      <c r="F459" s="7" t="n"/>
      <c r="G459" s="9">
        <f>IFERROR(IF($F459="","",INDEX(SETUP!$D$148:$D$267,MATCH($F459,SETUP!$C$148:$C$267,0))),"")</f>
        <v/>
      </c>
      <c r="H459" s="7" t="n"/>
      <c r="I459" s="7" t="n"/>
      <c r="J459" s="9">
        <f>IFERROR(IF($I459="","",INDEX(SETUP!$D$21:$D$116,MATCH($I459,SETUP!$C$21:$C$116,0))),"")</f>
        <v/>
      </c>
      <c r="K459" s="37">
        <f>IFERROR(IF($I459="","",INDEX(SETUP!$E$21:$E$116,MATCH($I459,SETUP!$C$21:$C$116,0))),"")</f>
        <v/>
      </c>
      <c r="L459" s="7" t="n"/>
      <c r="M459" s="7" t="n"/>
      <c r="N459" s="7" t="n"/>
      <c r="O459" s="38">
        <f>IF($C459="","",IF(AND($D459&lt;&gt;"",$F459&lt;&gt;"",IFERROR(INDEX(SETUP!$B$148:$B$267,MATCH($F459,SETUP!$C$148:$C$267,0)),"")&lt;&gt;$D459),"Sub-family not in family. ","")&amp;IF(AND($H459&lt;&gt;"",$I459&lt;&gt;"",IFERROR(INDEX(SETUP!$B$21:$B$116,MATCH($I459,SETUP!$C$21:$C$116,0)),"")&lt;&gt;$H459),"Level not in stream.",""))</f>
        <v/>
      </c>
    </row>
    <row r="460">
      <c r="B460" s="9">
        <f>IF($C460="","",$D460&amp;"-"&amp;$F460&amp;"-"&amp;$I460&amp;"-"&amp;TEXT(COUNTIFS($D$10:$D460,$D460,$F$10:$F460,$F460,$I$10:$I460,$I460),"00"))</f>
        <v/>
      </c>
      <c r="C460" s="7" t="n"/>
      <c r="D460" s="7" t="n"/>
      <c r="E460" s="9">
        <f>IFERROR(IF($D460="","",INDEX(SETUP!$C$120:$C$144,MATCH($D460,SETUP!$B$120:$B$144,0))),"")</f>
        <v/>
      </c>
      <c r="F460" s="7" t="n"/>
      <c r="G460" s="9">
        <f>IFERROR(IF($F460="","",INDEX(SETUP!$D$148:$D$267,MATCH($F460,SETUP!$C$148:$C$267,0))),"")</f>
        <v/>
      </c>
      <c r="H460" s="7" t="n"/>
      <c r="I460" s="7" t="n"/>
      <c r="J460" s="9">
        <f>IFERROR(IF($I460="","",INDEX(SETUP!$D$21:$D$116,MATCH($I460,SETUP!$C$21:$C$116,0))),"")</f>
        <v/>
      </c>
      <c r="K460" s="37">
        <f>IFERROR(IF($I460="","",INDEX(SETUP!$E$21:$E$116,MATCH($I460,SETUP!$C$21:$C$116,0))),"")</f>
        <v/>
      </c>
      <c r="L460" s="7" t="n"/>
      <c r="M460" s="7" t="n"/>
      <c r="N460" s="7" t="n"/>
      <c r="O460" s="38">
        <f>IF($C460="","",IF(AND($D460&lt;&gt;"",$F460&lt;&gt;"",IFERROR(INDEX(SETUP!$B$148:$B$267,MATCH($F460,SETUP!$C$148:$C$267,0)),"")&lt;&gt;$D460),"Sub-family not in family. ","")&amp;IF(AND($H460&lt;&gt;"",$I460&lt;&gt;"",IFERROR(INDEX(SETUP!$B$21:$B$116,MATCH($I460,SETUP!$C$21:$C$116,0)),"")&lt;&gt;$H460),"Level not in stream.",""))</f>
        <v/>
      </c>
    </row>
    <row r="461">
      <c r="B461" s="9">
        <f>IF($C461="","",$D461&amp;"-"&amp;$F461&amp;"-"&amp;$I461&amp;"-"&amp;TEXT(COUNTIFS($D$10:$D461,$D461,$F$10:$F461,$F461,$I$10:$I461,$I461),"00"))</f>
        <v/>
      </c>
      <c r="C461" s="7" t="n"/>
      <c r="D461" s="7" t="n"/>
      <c r="E461" s="9">
        <f>IFERROR(IF($D461="","",INDEX(SETUP!$C$120:$C$144,MATCH($D461,SETUP!$B$120:$B$144,0))),"")</f>
        <v/>
      </c>
      <c r="F461" s="7" t="n"/>
      <c r="G461" s="9">
        <f>IFERROR(IF($F461="","",INDEX(SETUP!$D$148:$D$267,MATCH($F461,SETUP!$C$148:$C$267,0))),"")</f>
        <v/>
      </c>
      <c r="H461" s="7" t="n"/>
      <c r="I461" s="7" t="n"/>
      <c r="J461" s="9">
        <f>IFERROR(IF($I461="","",INDEX(SETUP!$D$21:$D$116,MATCH($I461,SETUP!$C$21:$C$116,0))),"")</f>
        <v/>
      </c>
      <c r="K461" s="37">
        <f>IFERROR(IF($I461="","",INDEX(SETUP!$E$21:$E$116,MATCH($I461,SETUP!$C$21:$C$116,0))),"")</f>
        <v/>
      </c>
      <c r="L461" s="7" t="n"/>
      <c r="M461" s="7" t="n"/>
      <c r="N461" s="7" t="n"/>
      <c r="O461" s="38">
        <f>IF($C461="","",IF(AND($D461&lt;&gt;"",$F461&lt;&gt;"",IFERROR(INDEX(SETUP!$B$148:$B$267,MATCH($F461,SETUP!$C$148:$C$267,0)),"")&lt;&gt;$D461),"Sub-family not in family. ","")&amp;IF(AND($H461&lt;&gt;"",$I461&lt;&gt;"",IFERROR(INDEX(SETUP!$B$21:$B$116,MATCH($I461,SETUP!$C$21:$C$116,0)),"")&lt;&gt;$H461),"Level not in stream.",""))</f>
        <v/>
      </c>
    </row>
    <row r="462">
      <c r="B462" s="9">
        <f>IF($C462="","",$D462&amp;"-"&amp;$F462&amp;"-"&amp;$I462&amp;"-"&amp;TEXT(COUNTIFS($D$10:$D462,$D462,$F$10:$F462,$F462,$I$10:$I462,$I462),"00"))</f>
        <v/>
      </c>
      <c r="C462" s="7" t="n"/>
      <c r="D462" s="7" t="n"/>
      <c r="E462" s="9">
        <f>IFERROR(IF($D462="","",INDEX(SETUP!$C$120:$C$144,MATCH($D462,SETUP!$B$120:$B$144,0))),"")</f>
        <v/>
      </c>
      <c r="F462" s="7" t="n"/>
      <c r="G462" s="9">
        <f>IFERROR(IF($F462="","",INDEX(SETUP!$D$148:$D$267,MATCH($F462,SETUP!$C$148:$C$267,0))),"")</f>
        <v/>
      </c>
      <c r="H462" s="7" t="n"/>
      <c r="I462" s="7" t="n"/>
      <c r="J462" s="9">
        <f>IFERROR(IF($I462="","",INDEX(SETUP!$D$21:$D$116,MATCH($I462,SETUP!$C$21:$C$116,0))),"")</f>
        <v/>
      </c>
      <c r="K462" s="37">
        <f>IFERROR(IF($I462="","",INDEX(SETUP!$E$21:$E$116,MATCH($I462,SETUP!$C$21:$C$116,0))),"")</f>
        <v/>
      </c>
      <c r="L462" s="7" t="n"/>
      <c r="M462" s="7" t="n"/>
      <c r="N462" s="7" t="n"/>
      <c r="O462" s="38">
        <f>IF($C462="","",IF(AND($D462&lt;&gt;"",$F462&lt;&gt;"",IFERROR(INDEX(SETUP!$B$148:$B$267,MATCH($F462,SETUP!$C$148:$C$267,0)),"")&lt;&gt;$D462),"Sub-family not in family. ","")&amp;IF(AND($H462&lt;&gt;"",$I462&lt;&gt;"",IFERROR(INDEX(SETUP!$B$21:$B$116,MATCH($I462,SETUP!$C$21:$C$116,0)),"")&lt;&gt;$H462),"Level not in stream.",""))</f>
        <v/>
      </c>
    </row>
    <row r="463">
      <c r="B463" s="9">
        <f>IF($C463="","",$D463&amp;"-"&amp;$F463&amp;"-"&amp;$I463&amp;"-"&amp;TEXT(COUNTIFS($D$10:$D463,$D463,$F$10:$F463,$F463,$I$10:$I463,$I463),"00"))</f>
        <v/>
      </c>
      <c r="C463" s="7" t="n"/>
      <c r="D463" s="7" t="n"/>
      <c r="E463" s="9">
        <f>IFERROR(IF($D463="","",INDEX(SETUP!$C$120:$C$144,MATCH($D463,SETUP!$B$120:$B$144,0))),"")</f>
        <v/>
      </c>
      <c r="F463" s="7" t="n"/>
      <c r="G463" s="9">
        <f>IFERROR(IF($F463="","",INDEX(SETUP!$D$148:$D$267,MATCH($F463,SETUP!$C$148:$C$267,0))),"")</f>
        <v/>
      </c>
      <c r="H463" s="7" t="n"/>
      <c r="I463" s="7" t="n"/>
      <c r="J463" s="9">
        <f>IFERROR(IF($I463="","",INDEX(SETUP!$D$21:$D$116,MATCH($I463,SETUP!$C$21:$C$116,0))),"")</f>
        <v/>
      </c>
      <c r="K463" s="37">
        <f>IFERROR(IF($I463="","",INDEX(SETUP!$E$21:$E$116,MATCH($I463,SETUP!$C$21:$C$116,0))),"")</f>
        <v/>
      </c>
      <c r="L463" s="7" t="n"/>
      <c r="M463" s="7" t="n"/>
      <c r="N463" s="7" t="n"/>
      <c r="O463" s="38">
        <f>IF($C463="","",IF(AND($D463&lt;&gt;"",$F463&lt;&gt;"",IFERROR(INDEX(SETUP!$B$148:$B$267,MATCH($F463,SETUP!$C$148:$C$267,0)),"")&lt;&gt;$D463),"Sub-family not in family. ","")&amp;IF(AND($H463&lt;&gt;"",$I463&lt;&gt;"",IFERROR(INDEX(SETUP!$B$21:$B$116,MATCH($I463,SETUP!$C$21:$C$116,0)),"")&lt;&gt;$H463),"Level not in stream.",""))</f>
        <v/>
      </c>
    </row>
    <row r="464">
      <c r="B464" s="9">
        <f>IF($C464="","",$D464&amp;"-"&amp;$F464&amp;"-"&amp;$I464&amp;"-"&amp;TEXT(COUNTIFS($D$10:$D464,$D464,$F$10:$F464,$F464,$I$10:$I464,$I464),"00"))</f>
        <v/>
      </c>
      <c r="C464" s="7" t="n"/>
      <c r="D464" s="7" t="n"/>
      <c r="E464" s="9">
        <f>IFERROR(IF($D464="","",INDEX(SETUP!$C$120:$C$144,MATCH($D464,SETUP!$B$120:$B$144,0))),"")</f>
        <v/>
      </c>
      <c r="F464" s="7" t="n"/>
      <c r="G464" s="9">
        <f>IFERROR(IF($F464="","",INDEX(SETUP!$D$148:$D$267,MATCH($F464,SETUP!$C$148:$C$267,0))),"")</f>
        <v/>
      </c>
      <c r="H464" s="7" t="n"/>
      <c r="I464" s="7" t="n"/>
      <c r="J464" s="9">
        <f>IFERROR(IF($I464="","",INDEX(SETUP!$D$21:$D$116,MATCH($I464,SETUP!$C$21:$C$116,0))),"")</f>
        <v/>
      </c>
      <c r="K464" s="37">
        <f>IFERROR(IF($I464="","",INDEX(SETUP!$E$21:$E$116,MATCH($I464,SETUP!$C$21:$C$116,0))),"")</f>
        <v/>
      </c>
      <c r="L464" s="7" t="n"/>
      <c r="M464" s="7" t="n"/>
      <c r="N464" s="7" t="n"/>
      <c r="O464" s="38">
        <f>IF($C464="","",IF(AND($D464&lt;&gt;"",$F464&lt;&gt;"",IFERROR(INDEX(SETUP!$B$148:$B$267,MATCH($F464,SETUP!$C$148:$C$267,0)),"")&lt;&gt;$D464),"Sub-family not in family. ","")&amp;IF(AND($H464&lt;&gt;"",$I464&lt;&gt;"",IFERROR(INDEX(SETUP!$B$21:$B$116,MATCH($I464,SETUP!$C$21:$C$116,0)),"")&lt;&gt;$H464),"Level not in stream.",""))</f>
        <v/>
      </c>
    </row>
    <row r="465">
      <c r="B465" s="9">
        <f>IF($C465="","",$D465&amp;"-"&amp;$F465&amp;"-"&amp;$I465&amp;"-"&amp;TEXT(COUNTIFS($D$10:$D465,$D465,$F$10:$F465,$F465,$I$10:$I465,$I465),"00"))</f>
        <v/>
      </c>
      <c r="C465" s="7" t="n"/>
      <c r="D465" s="7" t="n"/>
      <c r="E465" s="9">
        <f>IFERROR(IF($D465="","",INDEX(SETUP!$C$120:$C$144,MATCH($D465,SETUP!$B$120:$B$144,0))),"")</f>
        <v/>
      </c>
      <c r="F465" s="7" t="n"/>
      <c r="G465" s="9">
        <f>IFERROR(IF($F465="","",INDEX(SETUP!$D$148:$D$267,MATCH($F465,SETUP!$C$148:$C$267,0))),"")</f>
        <v/>
      </c>
      <c r="H465" s="7" t="n"/>
      <c r="I465" s="7" t="n"/>
      <c r="J465" s="9">
        <f>IFERROR(IF($I465="","",INDEX(SETUP!$D$21:$D$116,MATCH($I465,SETUP!$C$21:$C$116,0))),"")</f>
        <v/>
      </c>
      <c r="K465" s="37">
        <f>IFERROR(IF($I465="","",INDEX(SETUP!$E$21:$E$116,MATCH($I465,SETUP!$C$21:$C$116,0))),"")</f>
        <v/>
      </c>
      <c r="L465" s="7" t="n"/>
      <c r="M465" s="7" t="n"/>
      <c r="N465" s="7" t="n"/>
      <c r="O465" s="38">
        <f>IF($C465="","",IF(AND($D465&lt;&gt;"",$F465&lt;&gt;"",IFERROR(INDEX(SETUP!$B$148:$B$267,MATCH($F465,SETUP!$C$148:$C$267,0)),"")&lt;&gt;$D465),"Sub-family not in family. ","")&amp;IF(AND($H465&lt;&gt;"",$I465&lt;&gt;"",IFERROR(INDEX(SETUP!$B$21:$B$116,MATCH($I465,SETUP!$C$21:$C$116,0)),"")&lt;&gt;$H465),"Level not in stream.",""))</f>
        <v/>
      </c>
    </row>
    <row r="466">
      <c r="B466" s="9">
        <f>IF($C466="","",$D466&amp;"-"&amp;$F466&amp;"-"&amp;$I466&amp;"-"&amp;TEXT(COUNTIFS($D$10:$D466,$D466,$F$10:$F466,$F466,$I$10:$I466,$I466),"00"))</f>
        <v/>
      </c>
      <c r="C466" s="7" t="n"/>
      <c r="D466" s="7" t="n"/>
      <c r="E466" s="9">
        <f>IFERROR(IF($D466="","",INDEX(SETUP!$C$120:$C$144,MATCH($D466,SETUP!$B$120:$B$144,0))),"")</f>
        <v/>
      </c>
      <c r="F466" s="7" t="n"/>
      <c r="G466" s="9">
        <f>IFERROR(IF($F466="","",INDEX(SETUP!$D$148:$D$267,MATCH($F466,SETUP!$C$148:$C$267,0))),"")</f>
        <v/>
      </c>
      <c r="H466" s="7" t="n"/>
      <c r="I466" s="7" t="n"/>
      <c r="J466" s="9">
        <f>IFERROR(IF($I466="","",INDEX(SETUP!$D$21:$D$116,MATCH($I466,SETUP!$C$21:$C$116,0))),"")</f>
        <v/>
      </c>
      <c r="K466" s="37">
        <f>IFERROR(IF($I466="","",INDEX(SETUP!$E$21:$E$116,MATCH($I466,SETUP!$C$21:$C$116,0))),"")</f>
        <v/>
      </c>
      <c r="L466" s="7" t="n"/>
      <c r="M466" s="7" t="n"/>
      <c r="N466" s="7" t="n"/>
      <c r="O466" s="38">
        <f>IF($C466="","",IF(AND($D466&lt;&gt;"",$F466&lt;&gt;"",IFERROR(INDEX(SETUP!$B$148:$B$267,MATCH($F466,SETUP!$C$148:$C$267,0)),"")&lt;&gt;$D466),"Sub-family not in family. ","")&amp;IF(AND($H466&lt;&gt;"",$I466&lt;&gt;"",IFERROR(INDEX(SETUP!$B$21:$B$116,MATCH($I466,SETUP!$C$21:$C$116,0)),"")&lt;&gt;$H466),"Level not in stream.",""))</f>
        <v/>
      </c>
    </row>
    <row r="467">
      <c r="B467" s="9">
        <f>IF($C467="","",$D467&amp;"-"&amp;$F467&amp;"-"&amp;$I467&amp;"-"&amp;TEXT(COUNTIFS($D$10:$D467,$D467,$F$10:$F467,$F467,$I$10:$I467,$I467),"00"))</f>
        <v/>
      </c>
      <c r="C467" s="7" t="n"/>
      <c r="D467" s="7" t="n"/>
      <c r="E467" s="9">
        <f>IFERROR(IF($D467="","",INDEX(SETUP!$C$120:$C$144,MATCH($D467,SETUP!$B$120:$B$144,0))),"")</f>
        <v/>
      </c>
      <c r="F467" s="7" t="n"/>
      <c r="G467" s="9">
        <f>IFERROR(IF($F467="","",INDEX(SETUP!$D$148:$D$267,MATCH($F467,SETUP!$C$148:$C$267,0))),"")</f>
        <v/>
      </c>
      <c r="H467" s="7" t="n"/>
      <c r="I467" s="7" t="n"/>
      <c r="J467" s="9">
        <f>IFERROR(IF($I467="","",INDEX(SETUP!$D$21:$D$116,MATCH($I467,SETUP!$C$21:$C$116,0))),"")</f>
        <v/>
      </c>
      <c r="K467" s="37">
        <f>IFERROR(IF($I467="","",INDEX(SETUP!$E$21:$E$116,MATCH($I467,SETUP!$C$21:$C$116,0))),"")</f>
        <v/>
      </c>
      <c r="L467" s="7" t="n"/>
      <c r="M467" s="7" t="n"/>
      <c r="N467" s="7" t="n"/>
      <c r="O467" s="38">
        <f>IF($C467="","",IF(AND($D467&lt;&gt;"",$F467&lt;&gt;"",IFERROR(INDEX(SETUP!$B$148:$B$267,MATCH($F467,SETUP!$C$148:$C$267,0)),"")&lt;&gt;$D467),"Sub-family not in family. ","")&amp;IF(AND($H467&lt;&gt;"",$I467&lt;&gt;"",IFERROR(INDEX(SETUP!$B$21:$B$116,MATCH($I467,SETUP!$C$21:$C$116,0)),"")&lt;&gt;$H467),"Level not in stream.",""))</f>
        <v/>
      </c>
    </row>
    <row r="468">
      <c r="B468" s="9">
        <f>IF($C468="","",$D468&amp;"-"&amp;$F468&amp;"-"&amp;$I468&amp;"-"&amp;TEXT(COUNTIFS($D$10:$D468,$D468,$F$10:$F468,$F468,$I$10:$I468,$I468),"00"))</f>
        <v/>
      </c>
      <c r="C468" s="7" t="n"/>
      <c r="D468" s="7" t="n"/>
      <c r="E468" s="9">
        <f>IFERROR(IF($D468="","",INDEX(SETUP!$C$120:$C$144,MATCH($D468,SETUP!$B$120:$B$144,0))),"")</f>
        <v/>
      </c>
      <c r="F468" s="7" t="n"/>
      <c r="G468" s="9">
        <f>IFERROR(IF($F468="","",INDEX(SETUP!$D$148:$D$267,MATCH($F468,SETUP!$C$148:$C$267,0))),"")</f>
        <v/>
      </c>
      <c r="H468" s="7" t="n"/>
      <c r="I468" s="7" t="n"/>
      <c r="J468" s="9">
        <f>IFERROR(IF($I468="","",INDEX(SETUP!$D$21:$D$116,MATCH($I468,SETUP!$C$21:$C$116,0))),"")</f>
        <v/>
      </c>
      <c r="K468" s="37">
        <f>IFERROR(IF($I468="","",INDEX(SETUP!$E$21:$E$116,MATCH($I468,SETUP!$C$21:$C$116,0))),"")</f>
        <v/>
      </c>
      <c r="L468" s="7" t="n"/>
      <c r="M468" s="7" t="n"/>
      <c r="N468" s="7" t="n"/>
      <c r="O468" s="38">
        <f>IF($C468="","",IF(AND($D468&lt;&gt;"",$F468&lt;&gt;"",IFERROR(INDEX(SETUP!$B$148:$B$267,MATCH($F468,SETUP!$C$148:$C$267,0)),"")&lt;&gt;$D468),"Sub-family not in family. ","")&amp;IF(AND($H468&lt;&gt;"",$I468&lt;&gt;"",IFERROR(INDEX(SETUP!$B$21:$B$116,MATCH($I468,SETUP!$C$21:$C$116,0)),"")&lt;&gt;$H468),"Level not in stream.",""))</f>
        <v/>
      </c>
    </row>
    <row r="469">
      <c r="B469" s="9">
        <f>IF($C469="","",$D469&amp;"-"&amp;$F469&amp;"-"&amp;$I469&amp;"-"&amp;TEXT(COUNTIFS($D$10:$D469,$D469,$F$10:$F469,$F469,$I$10:$I469,$I469),"00"))</f>
        <v/>
      </c>
      <c r="C469" s="7" t="n"/>
      <c r="D469" s="7" t="n"/>
      <c r="E469" s="9">
        <f>IFERROR(IF($D469="","",INDEX(SETUP!$C$120:$C$144,MATCH($D469,SETUP!$B$120:$B$144,0))),"")</f>
        <v/>
      </c>
      <c r="F469" s="7" t="n"/>
      <c r="G469" s="9">
        <f>IFERROR(IF($F469="","",INDEX(SETUP!$D$148:$D$267,MATCH($F469,SETUP!$C$148:$C$267,0))),"")</f>
        <v/>
      </c>
      <c r="H469" s="7" t="n"/>
      <c r="I469" s="7" t="n"/>
      <c r="J469" s="9">
        <f>IFERROR(IF($I469="","",INDEX(SETUP!$D$21:$D$116,MATCH($I469,SETUP!$C$21:$C$116,0))),"")</f>
        <v/>
      </c>
      <c r="K469" s="37">
        <f>IFERROR(IF($I469="","",INDEX(SETUP!$E$21:$E$116,MATCH($I469,SETUP!$C$21:$C$116,0))),"")</f>
        <v/>
      </c>
      <c r="L469" s="7" t="n"/>
      <c r="M469" s="7" t="n"/>
      <c r="N469" s="7" t="n"/>
      <c r="O469" s="38">
        <f>IF($C469="","",IF(AND($D469&lt;&gt;"",$F469&lt;&gt;"",IFERROR(INDEX(SETUP!$B$148:$B$267,MATCH($F469,SETUP!$C$148:$C$267,0)),"")&lt;&gt;$D469),"Sub-family not in family. ","")&amp;IF(AND($H469&lt;&gt;"",$I469&lt;&gt;"",IFERROR(INDEX(SETUP!$B$21:$B$116,MATCH($I469,SETUP!$C$21:$C$116,0)),"")&lt;&gt;$H469),"Level not in stream.",""))</f>
        <v/>
      </c>
    </row>
    <row r="470">
      <c r="B470" s="9">
        <f>IF($C470="","",$D470&amp;"-"&amp;$F470&amp;"-"&amp;$I470&amp;"-"&amp;TEXT(COUNTIFS($D$10:$D470,$D470,$F$10:$F470,$F470,$I$10:$I470,$I470),"00"))</f>
        <v/>
      </c>
      <c r="C470" s="7" t="n"/>
      <c r="D470" s="7" t="n"/>
      <c r="E470" s="9">
        <f>IFERROR(IF($D470="","",INDEX(SETUP!$C$120:$C$144,MATCH($D470,SETUP!$B$120:$B$144,0))),"")</f>
        <v/>
      </c>
      <c r="F470" s="7" t="n"/>
      <c r="G470" s="9">
        <f>IFERROR(IF($F470="","",INDEX(SETUP!$D$148:$D$267,MATCH($F470,SETUP!$C$148:$C$267,0))),"")</f>
        <v/>
      </c>
      <c r="H470" s="7" t="n"/>
      <c r="I470" s="7" t="n"/>
      <c r="J470" s="9">
        <f>IFERROR(IF($I470="","",INDEX(SETUP!$D$21:$D$116,MATCH($I470,SETUP!$C$21:$C$116,0))),"")</f>
        <v/>
      </c>
      <c r="K470" s="37">
        <f>IFERROR(IF($I470="","",INDEX(SETUP!$E$21:$E$116,MATCH($I470,SETUP!$C$21:$C$116,0))),"")</f>
        <v/>
      </c>
      <c r="L470" s="7" t="n"/>
      <c r="M470" s="7" t="n"/>
      <c r="N470" s="7" t="n"/>
      <c r="O470" s="38">
        <f>IF($C470="","",IF(AND($D470&lt;&gt;"",$F470&lt;&gt;"",IFERROR(INDEX(SETUP!$B$148:$B$267,MATCH($F470,SETUP!$C$148:$C$267,0)),"")&lt;&gt;$D470),"Sub-family not in family. ","")&amp;IF(AND($H470&lt;&gt;"",$I470&lt;&gt;"",IFERROR(INDEX(SETUP!$B$21:$B$116,MATCH($I470,SETUP!$C$21:$C$116,0)),"")&lt;&gt;$H470),"Level not in stream.",""))</f>
        <v/>
      </c>
    </row>
    <row r="471">
      <c r="B471" s="9">
        <f>IF($C471="","",$D471&amp;"-"&amp;$F471&amp;"-"&amp;$I471&amp;"-"&amp;TEXT(COUNTIFS($D$10:$D471,$D471,$F$10:$F471,$F471,$I$10:$I471,$I471),"00"))</f>
        <v/>
      </c>
      <c r="C471" s="7" t="n"/>
      <c r="D471" s="7" t="n"/>
      <c r="E471" s="9">
        <f>IFERROR(IF($D471="","",INDEX(SETUP!$C$120:$C$144,MATCH($D471,SETUP!$B$120:$B$144,0))),"")</f>
        <v/>
      </c>
      <c r="F471" s="7" t="n"/>
      <c r="G471" s="9">
        <f>IFERROR(IF($F471="","",INDEX(SETUP!$D$148:$D$267,MATCH($F471,SETUP!$C$148:$C$267,0))),"")</f>
        <v/>
      </c>
      <c r="H471" s="7" t="n"/>
      <c r="I471" s="7" t="n"/>
      <c r="J471" s="9">
        <f>IFERROR(IF($I471="","",INDEX(SETUP!$D$21:$D$116,MATCH($I471,SETUP!$C$21:$C$116,0))),"")</f>
        <v/>
      </c>
      <c r="K471" s="37">
        <f>IFERROR(IF($I471="","",INDEX(SETUP!$E$21:$E$116,MATCH($I471,SETUP!$C$21:$C$116,0))),"")</f>
        <v/>
      </c>
      <c r="L471" s="7" t="n"/>
      <c r="M471" s="7" t="n"/>
      <c r="N471" s="7" t="n"/>
      <c r="O471" s="38">
        <f>IF($C471="","",IF(AND($D471&lt;&gt;"",$F471&lt;&gt;"",IFERROR(INDEX(SETUP!$B$148:$B$267,MATCH($F471,SETUP!$C$148:$C$267,0)),"")&lt;&gt;$D471),"Sub-family not in family. ","")&amp;IF(AND($H471&lt;&gt;"",$I471&lt;&gt;"",IFERROR(INDEX(SETUP!$B$21:$B$116,MATCH($I471,SETUP!$C$21:$C$116,0)),"")&lt;&gt;$H471),"Level not in stream.",""))</f>
        <v/>
      </c>
    </row>
    <row r="472">
      <c r="B472" s="9">
        <f>IF($C472="","",$D472&amp;"-"&amp;$F472&amp;"-"&amp;$I472&amp;"-"&amp;TEXT(COUNTIFS($D$10:$D472,$D472,$F$10:$F472,$F472,$I$10:$I472,$I472),"00"))</f>
        <v/>
      </c>
      <c r="C472" s="7" t="n"/>
      <c r="D472" s="7" t="n"/>
      <c r="E472" s="9">
        <f>IFERROR(IF($D472="","",INDEX(SETUP!$C$120:$C$144,MATCH($D472,SETUP!$B$120:$B$144,0))),"")</f>
        <v/>
      </c>
      <c r="F472" s="7" t="n"/>
      <c r="G472" s="9">
        <f>IFERROR(IF($F472="","",INDEX(SETUP!$D$148:$D$267,MATCH($F472,SETUP!$C$148:$C$267,0))),"")</f>
        <v/>
      </c>
      <c r="H472" s="7" t="n"/>
      <c r="I472" s="7" t="n"/>
      <c r="J472" s="9">
        <f>IFERROR(IF($I472="","",INDEX(SETUP!$D$21:$D$116,MATCH($I472,SETUP!$C$21:$C$116,0))),"")</f>
        <v/>
      </c>
      <c r="K472" s="37">
        <f>IFERROR(IF($I472="","",INDEX(SETUP!$E$21:$E$116,MATCH($I472,SETUP!$C$21:$C$116,0))),"")</f>
        <v/>
      </c>
      <c r="L472" s="7" t="n"/>
      <c r="M472" s="7" t="n"/>
      <c r="N472" s="7" t="n"/>
      <c r="O472" s="38">
        <f>IF($C472="","",IF(AND($D472&lt;&gt;"",$F472&lt;&gt;"",IFERROR(INDEX(SETUP!$B$148:$B$267,MATCH($F472,SETUP!$C$148:$C$267,0)),"")&lt;&gt;$D472),"Sub-family not in family. ","")&amp;IF(AND($H472&lt;&gt;"",$I472&lt;&gt;"",IFERROR(INDEX(SETUP!$B$21:$B$116,MATCH($I472,SETUP!$C$21:$C$116,0)),"")&lt;&gt;$H472),"Level not in stream.",""))</f>
        <v/>
      </c>
    </row>
    <row r="473">
      <c r="B473" s="9">
        <f>IF($C473="","",$D473&amp;"-"&amp;$F473&amp;"-"&amp;$I473&amp;"-"&amp;TEXT(COUNTIFS($D$10:$D473,$D473,$F$10:$F473,$F473,$I$10:$I473,$I473),"00"))</f>
        <v/>
      </c>
      <c r="C473" s="7" t="n"/>
      <c r="D473" s="7" t="n"/>
      <c r="E473" s="9">
        <f>IFERROR(IF($D473="","",INDEX(SETUP!$C$120:$C$144,MATCH($D473,SETUP!$B$120:$B$144,0))),"")</f>
        <v/>
      </c>
      <c r="F473" s="7" t="n"/>
      <c r="G473" s="9">
        <f>IFERROR(IF($F473="","",INDEX(SETUP!$D$148:$D$267,MATCH($F473,SETUP!$C$148:$C$267,0))),"")</f>
        <v/>
      </c>
      <c r="H473" s="7" t="n"/>
      <c r="I473" s="7" t="n"/>
      <c r="J473" s="9">
        <f>IFERROR(IF($I473="","",INDEX(SETUP!$D$21:$D$116,MATCH($I473,SETUP!$C$21:$C$116,0))),"")</f>
        <v/>
      </c>
      <c r="K473" s="37">
        <f>IFERROR(IF($I473="","",INDEX(SETUP!$E$21:$E$116,MATCH($I473,SETUP!$C$21:$C$116,0))),"")</f>
        <v/>
      </c>
      <c r="L473" s="7" t="n"/>
      <c r="M473" s="7" t="n"/>
      <c r="N473" s="7" t="n"/>
      <c r="O473" s="38">
        <f>IF($C473="","",IF(AND($D473&lt;&gt;"",$F473&lt;&gt;"",IFERROR(INDEX(SETUP!$B$148:$B$267,MATCH($F473,SETUP!$C$148:$C$267,0)),"")&lt;&gt;$D473),"Sub-family not in family. ","")&amp;IF(AND($H473&lt;&gt;"",$I473&lt;&gt;"",IFERROR(INDEX(SETUP!$B$21:$B$116,MATCH($I473,SETUP!$C$21:$C$116,0)),"")&lt;&gt;$H473),"Level not in stream.",""))</f>
        <v/>
      </c>
    </row>
    <row r="474">
      <c r="B474" s="9">
        <f>IF($C474="","",$D474&amp;"-"&amp;$F474&amp;"-"&amp;$I474&amp;"-"&amp;TEXT(COUNTIFS($D$10:$D474,$D474,$F$10:$F474,$F474,$I$10:$I474,$I474),"00"))</f>
        <v/>
      </c>
      <c r="C474" s="7" t="n"/>
      <c r="D474" s="7" t="n"/>
      <c r="E474" s="9">
        <f>IFERROR(IF($D474="","",INDEX(SETUP!$C$120:$C$144,MATCH($D474,SETUP!$B$120:$B$144,0))),"")</f>
        <v/>
      </c>
      <c r="F474" s="7" t="n"/>
      <c r="G474" s="9">
        <f>IFERROR(IF($F474="","",INDEX(SETUP!$D$148:$D$267,MATCH($F474,SETUP!$C$148:$C$267,0))),"")</f>
        <v/>
      </c>
      <c r="H474" s="7" t="n"/>
      <c r="I474" s="7" t="n"/>
      <c r="J474" s="9">
        <f>IFERROR(IF($I474="","",INDEX(SETUP!$D$21:$D$116,MATCH($I474,SETUP!$C$21:$C$116,0))),"")</f>
        <v/>
      </c>
      <c r="K474" s="37">
        <f>IFERROR(IF($I474="","",INDEX(SETUP!$E$21:$E$116,MATCH($I474,SETUP!$C$21:$C$116,0))),"")</f>
        <v/>
      </c>
      <c r="L474" s="7" t="n"/>
      <c r="M474" s="7" t="n"/>
      <c r="N474" s="7" t="n"/>
      <c r="O474" s="38">
        <f>IF($C474="","",IF(AND($D474&lt;&gt;"",$F474&lt;&gt;"",IFERROR(INDEX(SETUP!$B$148:$B$267,MATCH($F474,SETUP!$C$148:$C$267,0)),"")&lt;&gt;$D474),"Sub-family not in family. ","")&amp;IF(AND($H474&lt;&gt;"",$I474&lt;&gt;"",IFERROR(INDEX(SETUP!$B$21:$B$116,MATCH($I474,SETUP!$C$21:$C$116,0)),"")&lt;&gt;$H474),"Level not in stream.",""))</f>
        <v/>
      </c>
    </row>
    <row r="475">
      <c r="B475" s="9">
        <f>IF($C475="","",$D475&amp;"-"&amp;$F475&amp;"-"&amp;$I475&amp;"-"&amp;TEXT(COUNTIFS($D$10:$D475,$D475,$F$10:$F475,$F475,$I$10:$I475,$I475),"00"))</f>
        <v/>
      </c>
      <c r="C475" s="7" t="n"/>
      <c r="D475" s="7" t="n"/>
      <c r="E475" s="9">
        <f>IFERROR(IF($D475="","",INDEX(SETUP!$C$120:$C$144,MATCH($D475,SETUP!$B$120:$B$144,0))),"")</f>
        <v/>
      </c>
      <c r="F475" s="7" t="n"/>
      <c r="G475" s="9">
        <f>IFERROR(IF($F475="","",INDEX(SETUP!$D$148:$D$267,MATCH($F475,SETUP!$C$148:$C$267,0))),"")</f>
        <v/>
      </c>
      <c r="H475" s="7" t="n"/>
      <c r="I475" s="7" t="n"/>
      <c r="J475" s="9">
        <f>IFERROR(IF($I475="","",INDEX(SETUP!$D$21:$D$116,MATCH($I475,SETUP!$C$21:$C$116,0))),"")</f>
        <v/>
      </c>
      <c r="K475" s="37">
        <f>IFERROR(IF($I475="","",INDEX(SETUP!$E$21:$E$116,MATCH($I475,SETUP!$C$21:$C$116,0))),"")</f>
        <v/>
      </c>
      <c r="L475" s="7" t="n"/>
      <c r="M475" s="7" t="n"/>
      <c r="N475" s="7" t="n"/>
      <c r="O475" s="38">
        <f>IF($C475="","",IF(AND($D475&lt;&gt;"",$F475&lt;&gt;"",IFERROR(INDEX(SETUP!$B$148:$B$267,MATCH($F475,SETUP!$C$148:$C$267,0)),"")&lt;&gt;$D475),"Sub-family not in family. ","")&amp;IF(AND($H475&lt;&gt;"",$I475&lt;&gt;"",IFERROR(INDEX(SETUP!$B$21:$B$116,MATCH($I475,SETUP!$C$21:$C$116,0)),"")&lt;&gt;$H475),"Level not in stream.",""))</f>
        <v/>
      </c>
    </row>
    <row r="476">
      <c r="B476" s="9">
        <f>IF($C476="","",$D476&amp;"-"&amp;$F476&amp;"-"&amp;$I476&amp;"-"&amp;TEXT(COUNTIFS($D$10:$D476,$D476,$F$10:$F476,$F476,$I$10:$I476,$I476),"00"))</f>
        <v/>
      </c>
      <c r="C476" s="7" t="n"/>
      <c r="D476" s="7" t="n"/>
      <c r="E476" s="9">
        <f>IFERROR(IF($D476="","",INDEX(SETUP!$C$120:$C$144,MATCH($D476,SETUP!$B$120:$B$144,0))),"")</f>
        <v/>
      </c>
      <c r="F476" s="7" t="n"/>
      <c r="G476" s="9">
        <f>IFERROR(IF($F476="","",INDEX(SETUP!$D$148:$D$267,MATCH($F476,SETUP!$C$148:$C$267,0))),"")</f>
        <v/>
      </c>
      <c r="H476" s="7" t="n"/>
      <c r="I476" s="7" t="n"/>
      <c r="J476" s="9">
        <f>IFERROR(IF($I476="","",INDEX(SETUP!$D$21:$D$116,MATCH($I476,SETUP!$C$21:$C$116,0))),"")</f>
        <v/>
      </c>
      <c r="K476" s="37">
        <f>IFERROR(IF($I476="","",INDEX(SETUP!$E$21:$E$116,MATCH($I476,SETUP!$C$21:$C$116,0))),"")</f>
        <v/>
      </c>
      <c r="L476" s="7" t="n"/>
      <c r="M476" s="7" t="n"/>
      <c r="N476" s="7" t="n"/>
      <c r="O476" s="38">
        <f>IF($C476="","",IF(AND($D476&lt;&gt;"",$F476&lt;&gt;"",IFERROR(INDEX(SETUP!$B$148:$B$267,MATCH($F476,SETUP!$C$148:$C$267,0)),"")&lt;&gt;$D476),"Sub-family not in family. ","")&amp;IF(AND($H476&lt;&gt;"",$I476&lt;&gt;"",IFERROR(INDEX(SETUP!$B$21:$B$116,MATCH($I476,SETUP!$C$21:$C$116,0)),"")&lt;&gt;$H476),"Level not in stream.",""))</f>
        <v/>
      </c>
    </row>
    <row r="477">
      <c r="B477" s="9">
        <f>IF($C477="","",$D477&amp;"-"&amp;$F477&amp;"-"&amp;$I477&amp;"-"&amp;TEXT(COUNTIFS($D$10:$D477,$D477,$F$10:$F477,$F477,$I$10:$I477,$I477),"00"))</f>
        <v/>
      </c>
      <c r="C477" s="7" t="n"/>
      <c r="D477" s="7" t="n"/>
      <c r="E477" s="9">
        <f>IFERROR(IF($D477="","",INDEX(SETUP!$C$120:$C$144,MATCH($D477,SETUP!$B$120:$B$144,0))),"")</f>
        <v/>
      </c>
      <c r="F477" s="7" t="n"/>
      <c r="G477" s="9">
        <f>IFERROR(IF($F477="","",INDEX(SETUP!$D$148:$D$267,MATCH($F477,SETUP!$C$148:$C$267,0))),"")</f>
        <v/>
      </c>
      <c r="H477" s="7" t="n"/>
      <c r="I477" s="7" t="n"/>
      <c r="J477" s="9">
        <f>IFERROR(IF($I477="","",INDEX(SETUP!$D$21:$D$116,MATCH($I477,SETUP!$C$21:$C$116,0))),"")</f>
        <v/>
      </c>
      <c r="K477" s="37">
        <f>IFERROR(IF($I477="","",INDEX(SETUP!$E$21:$E$116,MATCH($I477,SETUP!$C$21:$C$116,0))),"")</f>
        <v/>
      </c>
      <c r="L477" s="7" t="n"/>
      <c r="M477" s="7" t="n"/>
      <c r="N477" s="7" t="n"/>
      <c r="O477" s="38">
        <f>IF($C477="","",IF(AND($D477&lt;&gt;"",$F477&lt;&gt;"",IFERROR(INDEX(SETUP!$B$148:$B$267,MATCH($F477,SETUP!$C$148:$C$267,0)),"")&lt;&gt;$D477),"Sub-family not in family. ","")&amp;IF(AND($H477&lt;&gt;"",$I477&lt;&gt;"",IFERROR(INDEX(SETUP!$B$21:$B$116,MATCH($I477,SETUP!$C$21:$C$116,0)),"")&lt;&gt;$H477),"Level not in stream.",""))</f>
        <v/>
      </c>
    </row>
    <row r="478">
      <c r="B478" s="9">
        <f>IF($C478="","",$D478&amp;"-"&amp;$F478&amp;"-"&amp;$I478&amp;"-"&amp;TEXT(COUNTIFS($D$10:$D478,$D478,$F$10:$F478,$F478,$I$10:$I478,$I478),"00"))</f>
        <v/>
      </c>
      <c r="C478" s="7" t="n"/>
      <c r="D478" s="7" t="n"/>
      <c r="E478" s="9">
        <f>IFERROR(IF($D478="","",INDEX(SETUP!$C$120:$C$144,MATCH($D478,SETUP!$B$120:$B$144,0))),"")</f>
        <v/>
      </c>
      <c r="F478" s="7" t="n"/>
      <c r="G478" s="9">
        <f>IFERROR(IF($F478="","",INDEX(SETUP!$D$148:$D$267,MATCH($F478,SETUP!$C$148:$C$267,0))),"")</f>
        <v/>
      </c>
      <c r="H478" s="7" t="n"/>
      <c r="I478" s="7" t="n"/>
      <c r="J478" s="9">
        <f>IFERROR(IF($I478="","",INDEX(SETUP!$D$21:$D$116,MATCH($I478,SETUP!$C$21:$C$116,0))),"")</f>
        <v/>
      </c>
      <c r="K478" s="37">
        <f>IFERROR(IF($I478="","",INDEX(SETUP!$E$21:$E$116,MATCH($I478,SETUP!$C$21:$C$116,0))),"")</f>
        <v/>
      </c>
      <c r="L478" s="7" t="n"/>
      <c r="M478" s="7" t="n"/>
      <c r="N478" s="7" t="n"/>
      <c r="O478" s="38">
        <f>IF($C478="","",IF(AND($D478&lt;&gt;"",$F478&lt;&gt;"",IFERROR(INDEX(SETUP!$B$148:$B$267,MATCH($F478,SETUP!$C$148:$C$267,0)),"")&lt;&gt;$D478),"Sub-family not in family. ","")&amp;IF(AND($H478&lt;&gt;"",$I478&lt;&gt;"",IFERROR(INDEX(SETUP!$B$21:$B$116,MATCH($I478,SETUP!$C$21:$C$116,0)),"")&lt;&gt;$H478),"Level not in stream.",""))</f>
        <v/>
      </c>
    </row>
    <row r="479">
      <c r="B479" s="9">
        <f>IF($C479="","",$D479&amp;"-"&amp;$F479&amp;"-"&amp;$I479&amp;"-"&amp;TEXT(COUNTIFS($D$10:$D479,$D479,$F$10:$F479,$F479,$I$10:$I479,$I479),"00"))</f>
        <v/>
      </c>
      <c r="C479" s="7" t="n"/>
      <c r="D479" s="7" t="n"/>
      <c r="E479" s="9">
        <f>IFERROR(IF($D479="","",INDEX(SETUP!$C$120:$C$144,MATCH($D479,SETUP!$B$120:$B$144,0))),"")</f>
        <v/>
      </c>
      <c r="F479" s="7" t="n"/>
      <c r="G479" s="9">
        <f>IFERROR(IF($F479="","",INDEX(SETUP!$D$148:$D$267,MATCH($F479,SETUP!$C$148:$C$267,0))),"")</f>
        <v/>
      </c>
      <c r="H479" s="7" t="n"/>
      <c r="I479" s="7" t="n"/>
      <c r="J479" s="9">
        <f>IFERROR(IF($I479="","",INDEX(SETUP!$D$21:$D$116,MATCH($I479,SETUP!$C$21:$C$116,0))),"")</f>
        <v/>
      </c>
      <c r="K479" s="37">
        <f>IFERROR(IF($I479="","",INDEX(SETUP!$E$21:$E$116,MATCH($I479,SETUP!$C$21:$C$116,0))),"")</f>
        <v/>
      </c>
      <c r="L479" s="7" t="n"/>
      <c r="M479" s="7" t="n"/>
      <c r="N479" s="7" t="n"/>
      <c r="O479" s="38">
        <f>IF($C479="","",IF(AND($D479&lt;&gt;"",$F479&lt;&gt;"",IFERROR(INDEX(SETUP!$B$148:$B$267,MATCH($F479,SETUP!$C$148:$C$267,0)),"")&lt;&gt;$D479),"Sub-family not in family. ","")&amp;IF(AND($H479&lt;&gt;"",$I479&lt;&gt;"",IFERROR(INDEX(SETUP!$B$21:$B$116,MATCH($I479,SETUP!$C$21:$C$116,0)),"")&lt;&gt;$H479),"Level not in stream.",""))</f>
        <v/>
      </c>
    </row>
    <row r="480">
      <c r="B480" s="9">
        <f>IF($C480="","",$D480&amp;"-"&amp;$F480&amp;"-"&amp;$I480&amp;"-"&amp;TEXT(COUNTIFS($D$10:$D480,$D480,$F$10:$F480,$F480,$I$10:$I480,$I480),"00"))</f>
        <v/>
      </c>
      <c r="C480" s="7" t="n"/>
      <c r="D480" s="7" t="n"/>
      <c r="E480" s="9">
        <f>IFERROR(IF($D480="","",INDEX(SETUP!$C$120:$C$144,MATCH($D480,SETUP!$B$120:$B$144,0))),"")</f>
        <v/>
      </c>
      <c r="F480" s="7" t="n"/>
      <c r="G480" s="9">
        <f>IFERROR(IF($F480="","",INDEX(SETUP!$D$148:$D$267,MATCH($F480,SETUP!$C$148:$C$267,0))),"")</f>
        <v/>
      </c>
      <c r="H480" s="7" t="n"/>
      <c r="I480" s="7" t="n"/>
      <c r="J480" s="9">
        <f>IFERROR(IF($I480="","",INDEX(SETUP!$D$21:$D$116,MATCH($I480,SETUP!$C$21:$C$116,0))),"")</f>
        <v/>
      </c>
      <c r="K480" s="37">
        <f>IFERROR(IF($I480="","",INDEX(SETUP!$E$21:$E$116,MATCH($I480,SETUP!$C$21:$C$116,0))),"")</f>
        <v/>
      </c>
      <c r="L480" s="7" t="n"/>
      <c r="M480" s="7" t="n"/>
      <c r="N480" s="7" t="n"/>
      <c r="O480" s="38">
        <f>IF($C480="","",IF(AND($D480&lt;&gt;"",$F480&lt;&gt;"",IFERROR(INDEX(SETUP!$B$148:$B$267,MATCH($F480,SETUP!$C$148:$C$267,0)),"")&lt;&gt;$D480),"Sub-family not in family. ","")&amp;IF(AND($H480&lt;&gt;"",$I480&lt;&gt;"",IFERROR(INDEX(SETUP!$B$21:$B$116,MATCH($I480,SETUP!$C$21:$C$116,0)),"")&lt;&gt;$H480),"Level not in stream.",""))</f>
        <v/>
      </c>
    </row>
    <row r="481">
      <c r="B481" s="9">
        <f>IF($C481="","",$D481&amp;"-"&amp;$F481&amp;"-"&amp;$I481&amp;"-"&amp;TEXT(COUNTIFS($D$10:$D481,$D481,$F$10:$F481,$F481,$I$10:$I481,$I481),"00"))</f>
        <v/>
      </c>
      <c r="C481" s="7" t="n"/>
      <c r="D481" s="7" t="n"/>
      <c r="E481" s="9">
        <f>IFERROR(IF($D481="","",INDEX(SETUP!$C$120:$C$144,MATCH($D481,SETUP!$B$120:$B$144,0))),"")</f>
        <v/>
      </c>
      <c r="F481" s="7" t="n"/>
      <c r="G481" s="9">
        <f>IFERROR(IF($F481="","",INDEX(SETUP!$D$148:$D$267,MATCH($F481,SETUP!$C$148:$C$267,0))),"")</f>
        <v/>
      </c>
      <c r="H481" s="7" t="n"/>
      <c r="I481" s="7" t="n"/>
      <c r="J481" s="9">
        <f>IFERROR(IF($I481="","",INDEX(SETUP!$D$21:$D$116,MATCH($I481,SETUP!$C$21:$C$116,0))),"")</f>
        <v/>
      </c>
      <c r="K481" s="37">
        <f>IFERROR(IF($I481="","",INDEX(SETUP!$E$21:$E$116,MATCH($I481,SETUP!$C$21:$C$116,0))),"")</f>
        <v/>
      </c>
      <c r="L481" s="7" t="n"/>
      <c r="M481" s="7" t="n"/>
      <c r="N481" s="7" t="n"/>
      <c r="O481" s="38">
        <f>IF($C481="","",IF(AND($D481&lt;&gt;"",$F481&lt;&gt;"",IFERROR(INDEX(SETUP!$B$148:$B$267,MATCH($F481,SETUP!$C$148:$C$267,0)),"")&lt;&gt;$D481),"Sub-family not in family. ","")&amp;IF(AND($H481&lt;&gt;"",$I481&lt;&gt;"",IFERROR(INDEX(SETUP!$B$21:$B$116,MATCH($I481,SETUP!$C$21:$C$116,0)),"")&lt;&gt;$H481),"Level not in stream.",""))</f>
        <v/>
      </c>
    </row>
    <row r="482">
      <c r="B482" s="9">
        <f>IF($C482="","",$D482&amp;"-"&amp;$F482&amp;"-"&amp;$I482&amp;"-"&amp;TEXT(COUNTIFS($D$10:$D482,$D482,$F$10:$F482,$F482,$I$10:$I482,$I482),"00"))</f>
        <v/>
      </c>
      <c r="C482" s="7" t="n"/>
      <c r="D482" s="7" t="n"/>
      <c r="E482" s="9">
        <f>IFERROR(IF($D482="","",INDEX(SETUP!$C$120:$C$144,MATCH($D482,SETUP!$B$120:$B$144,0))),"")</f>
        <v/>
      </c>
      <c r="F482" s="7" t="n"/>
      <c r="G482" s="9">
        <f>IFERROR(IF($F482="","",INDEX(SETUP!$D$148:$D$267,MATCH($F482,SETUP!$C$148:$C$267,0))),"")</f>
        <v/>
      </c>
      <c r="H482" s="7" t="n"/>
      <c r="I482" s="7" t="n"/>
      <c r="J482" s="9">
        <f>IFERROR(IF($I482="","",INDEX(SETUP!$D$21:$D$116,MATCH($I482,SETUP!$C$21:$C$116,0))),"")</f>
        <v/>
      </c>
      <c r="K482" s="37">
        <f>IFERROR(IF($I482="","",INDEX(SETUP!$E$21:$E$116,MATCH($I482,SETUP!$C$21:$C$116,0))),"")</f>
        <v/>
      </c>
      <c r="L482" s="7" t="n"/>
      <c r="M482" s="7" t="n"/>
      <c r="N482" s="7" t="n"/>
      <c r="O482" s="38">
        <f>IF($C482="","",IF(AND($D482&lt;&gt;"",$F482&lt;&gt;"",IFERROR(INDEX(SETUP!$B$148:$B$267,MATCH($F482,SETUP!$C$148:$C$267,0)),"")&lt;&gt;$D482),"Sub-family not in family. ","")&amp;IF(AND($H482&lt;&gt;"",$I482&lt;&gt;"",IFERROR(INDEX(SETUP!$B$21:$B$116,MATCH($I482,SETUP!$C$21:$C$116,0)),"")&lt;&gt;$H482),"Level not in stream.",""))</f>
        <v/>
      </c>
    </row>
    <row r="483">
      <c r="B483" s="9">
        <f>IF($C483="","",$D483&amp;"-"&amp;$F483&amp;"-"&amp;$I483&amp;"-"&amp;TEXT(COUNTIFS($D$10:$D483,$D483,$F$10:$F483,$F483,$I$10:$I483,$I483),"00"))</f>
        <v/>
      </c>
      <c r="C483" s="7" t="n"/>
      <c r="D483" s="7" t="n"/>
      <c r="E483" s="9">
        <f>IFERROR(IF($D483="","",INDEX(SETUP!$C$120:$C$144,MATCH($D483,SETUP!$B$120:$B$144,0))),"")</f>
        <v/>
      </c>
      <c r="F483" s="7" t="n"/>
      <c r="G483" s="9">
        <f>IFERROR(IF($F483="","",INDEX(SETUP!$D$148:$D$267,MATCH($F483,SETUP!$C$148:$C$267,0))),"")</f>
        <v/>
      </c>
      <c r="H483" s="7" t="n"/>
      <c r="I483" s="7" t="n"/>
      <c r="J483" s="9">
        <f>IFERROR(IF($I483="","",INDEX(SETUP!$D$21:$D$116,MATCH($I483,SETUP!$C$21:$C$116,0))),"")</f>
        <v/>
      </c>
      <c r="K483" s="37">
        <f>IFERROR(IF($I483="","",INDEX(SETUP!$E$21:$E$116,MATCH($I483,SETUP!$C$21:$C$116,0))),"")</f>
        <v/>
      </c>
      <c r="L483" s="7" t="n"/>
      <c r="M483" s="7" t="n"/>
      <c r="N483" s="7" t="n"/>
      <c r="O483" s="38">
        <f>IF($C483="","",IF(AND($D483&lt;&gt;"",$F483&lt;&gt;"",IFERROR(INDEX(SETUP!$B$148:$B$267,MATCH($F483,SETUP!$C$148:$C$267,0)),"")&lt;&gt;$D483),"Sub-family not in family. ","")&amp;IF(AND($H483&lt;&gt;"",$I483&lt;&gt;"",IFERROR(INDEX(SETUP!$B$21:$B$116,MATCH($I483,SETUP!$C$21:$C$116,0)),"")&lt;&gt;$H483),"Level not in stream.",""))</f>
        <v/>
      </c>
    </row>
    <row r="484">
      <c r="B484" s="9">
        <f>IF($C484="","",$D484&amp;"-"&amp;$F484&amp;"-"&amp;$I484&amp;"-"&amp;TEXT(COUNTIFS($D$10:$D484,$D484,$F$10:$F484,$F484,$I$10:$I484,$I484),"00"))</f>
        <v/>
      </c>
      <c r="C484" s="7" t="n"/>
      <c r="D484" s="7" t="n"/>
      <c r="E484" s="9">
        <f>IFERROR(IF($D484="","",INDEX(SETUP!$C$120:$C$144,MATCH($D484,SETUP!$B$120:$B$144,0))),"")</f>
        <v/>
      </c>
      <c r="F484" s="7" t="n"/>
      <c r="G484" s="9">
        <f>IFERROR(IF($F484="","",INDEX(SETUP!$D$148:$D$267,MATCH($F484,SETUP!$C$148:$C$267,0))),"")</f>
        <v/>
      </c>
      <c r="H484" s="7" t="n"/>
      <c r="I484" s="7" t="n"/>
      <c r="J484" s="9">
        <f>IFERROR(IF($I484="","",INDEX(SETUP!$D$21:$D$116,MATCH($I484,SETUP!$C$21:$C$116,0))),"")</f>
        <v/>
      </c>
      <c r="K484" s="37">
        <f>IFERROR(IF($I484="","",INDEX(SETUP!$E$21:$E$116,MATCH($I484,SETUP!$C$21:$C$116,0))),"")</f>
        <v/>
      </c>
      <c r="L484" s="7" t="n"/>
      <c r="M484" s="7" t="n"/>
      <c r="N484" s="7" t="n"/>
      <c r="O484" s="38">
        <f>IF($C484="","",IF(AND($D484&lt;&gt;"",$F484&lt;&gt;"",IFERROR(INDEX(SETUP!$B$148:$B$267,MATCH($F484,SETUP!$C$148:$C$267,0)),"")&lt;&gt;$D484),"Sub-family not in family. ","")&amp;IF(AND($H484&lt;&gt;"",$I484&lt;&gt;"",IFERROR(INDEX(SETUP!$B$21:$B$116,MATCH($I484,SETUP!$C$21:$C$116,0)),"")&lt;&gt;$H484),"Level not in stream.",""))</f>
        <v/>
      </c>
    </row>
    <row r="485">
      <c r="B485" s="9">
        <f>IF($C485="","",$D485&amp;"-"&amp;$F485&amp;"-"&amp;$I485&amp;"-"&amp;TEXT(COUNTIFS($D$10:$D485,$D485,$F$10:$F485,$F485,$I$10:$I485,$I485),"00"))</f>
        <v/>
      </c>
      <c r="C485" s="7" t="n"/>
      <c r="D485" s="7" t="n"/>
      <c r="E485" s="9">
        <f>IFERROR(IF($D485="","",INDEX(SETUP!$C$120:$C$144,MATCH($D485,SETUP!$B$120:$B$144,0))),"")</f>
        <v/>
      </c>
      <c r="F485" s="7" t="n"/>
      <c r="G485" s="9">
        <f>IFERROR(IF($F485="","",INDEX(SETUP!$D$148:$D$267,MATCH($F485,SETUP!$C$148:$C$267,0))),"")</f>
        <v/>
      </c>
      <c r="H485" s="7" t="n"/>
      <c r="I485" s="7" t="n"/>
      <c r="J485" s="9">
        <f>IFERROR(IF($I485="","",INDEX(SETUP!$D$21:$D$116,MATCH($I485,SETUP!$C$21:$C$116,0))),"")</f>
        <v/>
      </c>
      <c r="K485" s="37">
        <f>IFERROR(IF($I485="","",INDEX(SETUP!$E$21:$E$116,MATCH($I485,SETUP!$C$21:$C$116,0))),"")</f>
        <v/>
      </c>
      <c r="L485" s="7" t="n"/>
      <c r="M485" s="7" t="n"/>
      <c r="N485" s="7" t="n"/>
      <c r="O485" s="38">
        <f>IF($C485="","",IF(AND($D485&lt;&gt;"",$F485&lt;&gt;"",IFERROR(INDEX(SETUP!$B$148:$B$267,MATCH($F485,SETUP!$C$148:$C$267,0)),"")&lt;&gt;$D485),"Sub-family not in family. ","")&amp;IF(AND($H485&lt;&gt;"",$I485&lt;&gt;"",IFERROR(INDEX(SETUP!$B$21:$B$116,MATCH($I485,SETUP!$C$21:$C$116,0)),"")&lt;&gt;$H485),"Level not in stream.",""))</f>
        <v/>
      </c>
    </row>
    <row r="486">
      <c r="B486" s="9">
        <f>IF($C486="","",$D486&amp;"-"&amp;$F486&amp;"-"&amp;$I486&amp;"-"&amp;TEXT(COUNTIFS($D$10:$D486,$D486,$F$10:$F486,$F486,$I$10:$I486,$I486),"00"))</f>
        <v/>
      </c>
      <c r="C486" s="7" t="n"/>
      <c r="D486" s="7" t="n"/>
      <c r="E486" s="9">
        <f>IFERROR(IF($D486="","",INDEX(SETUP!$C$120:$C$144,MATCH($D486,SETUP!$B$120:$B$144,0))),"")</f>
        <v/>
      </c>
      <c r="F486" s="7" t="n"/>
      <c r="G486" s="9">
        <f>IFERROR(IF($F486="","",INDEX(SETUP!$D$148:$D$267,MATCH($F486,SETUP!$C$148:$C$267,0))),"")</f>
        <v/>
      </c>
      <c r="H486" s="7" t="n"/>
      <c r="I486" s="7" t="n"/>
      <c r="J486" s="9">
        <f>IFERROR(IF($I486="","",INDEX(SETUP!$D$21:$D$116,MATCH($I486,SETUP!$C$21:$C$116,0))),"")</f>
        <v/>
      </c>
      <c r="K486" s="37">
        <f>IFERROR(IF($I486="","",INDEX(SETUP!$E$21:$E$116,MATCH($I486,SETUP!$C$21:$C$116,0))),"")</f>
        <v/>
      </c>
      <c r="L486" s="7" t="n"/>
      <c r="M486" s="7" t="n"/>
      <c r="N486" s="7" t="n"/>
      <c r="O486" s="38">
        <f>IF($C486="","",IF(AND($D486&lt;&gt;"",$F486&lt;&gt;"",IFERROR(INDEX(SETUP!$B$148:$B$267,MATCH($F486,SETUP!$C$148:$C$267,0)),"")&lt;&gt;$D486),"Sub-family not in family. ","")&amp;IF(AND($H486&lt;&gt;"",$I486&lt;&gt;"",IFERROR(INDEX(SETUP!$B$21:$B$116,MATCH($I486,SETUP!$C$21:$C$116,0)),"")&lt;&gt;$H486),"Level not in stream.",""))</f>
        <v/>
      </c>
    </row>
    <row r="487">
      <c r="B487" s="9">
        <f>IF($C487="","",$D487&amp;"-"&amp;$F487&amp;"-"&amp;$I487&amp;"-"&amp;TEXT(COUNTIFS($D$10:$D487,$D487,$F$10:$F487,$F487,$I$10:$I487,$I487),"00"))</f>
        <v/>
      </c>
      <c r="C487" s="7" t="n"/>
      <c r="D487" s="7" t="n"/>
      <c r="E487" s="9">
        <f>IFERROR(IF($D487="","",INDEX(SETUP!$C$120:$C$144,MATCH($D487,SETUP!$B$120:$B$144,0))),"")</f>
        <v/>
      </c>
      <c r="F487" s="7" t="n"/>
      <c r="G487" s="9">
        <f>IFERROR(IF($F487="","",INDEX(SETUP!$D$148:$D$267,MATCH($F487,SETUP!$C$148:$C$267,0))),"")</f>
        <v/>
      </c>
      <c r="H487" s="7" t="n"/>
      <c r="I487" s="7" t="n"/>
      <c r="J487" s="9">
        <f>IFERROR(IF($I487="","",INDEX(SETUP!$D$21:$D$116,MATCH($I487,SETUP!$C$21:$C$116,0))),"")</f>
        <v/>
      </c>
      <c r="K487" s="37">
        <f>IFERROR(IF($I487="","",INDEX(SETUP!$E$21:$E$116,MATCH($I487,SETUP!$C$21:$C$116,0))),"")</f>
        <v/>
      </c>
      <c r="L487" s="7" t="n"/>
      <c r="M487" s="7" t="n"/>
      <c r="N487" s="7" t="n"/>
      <c r="O487" s="38">
        <f>IF($C487="","",IF(AND($D487&lt;&gt;"",$F487&lt;&gt;"",IFERROR(INDEX(SETUP!$B$148:$B$267,MATCH($F487,SETUP!$C$148:$C$267,0)),"")&lt;&gt;$D487),"Sub-family not in family. ","")&amp;IF(AND($H487&lt;&gt;"",$I487&lt;&gt;"",IFERROR(INDEX(SETUP!$B$21:$B$116,MATCH($I487,SETUP!$C$21:$C$116,0)),"")&lt;&gt;$H487),"Level not in stream.",""))</f>
        <v/>
      </c>
    </row>
    <row r="488">
      <c r="B488" s="9">
        <f>IF($C488="","",$D488&amp;"-"&amp;$F488&amp;"-"&amp;$I488&amp;"-"&amp;TEXT(COUNTIFS($D$10:$D488,$D488,$F$10:$F488,$F488,$I$10:$I488,$I488),"00"))</f>
        <v/>
      </c>
      <c r="C488" s="7" t="n"/>
      <c r="D488" s="7" t="n"/>
      <c r="E488" s="9">
        <f>IFERROR(IF($D488="","",INDEX(SETUP!$C$120:$C$144,MATCH($D488,SETUP!$B$120:$B$144,0))),"")</f>
        <v/>
      </c>
      <c r="F488" s="7" t="n"/>
      <c r="G488" s="9">
        <f>IFERROR(IF($F488="","",INDEX(SETUP!$D$148:$D$267,MATCH($F488,SETUP!$C$148:$C$267,0))),"")</f>
        <v/>
      </c>
      <c r="H488" s="7" t="n"/>
      <c r="I488" s="7" t="n"/>
      <c r="J488" s="9">
        <f>IFERROR(IF($I488="","",INDEX(SETUP!$D$21:$D$116,MATCH($I488,SETUP!$C$21:$C$116,0))),"")</f>
        <v/>
      </c>
      <c r="K488" s="37">
        <f>IFERROR(IF($I488="","",INDEX(SETUP!$E$21:$E$116,MATCH($I488,SETUP!$C$21:$C$116,0))),"")</f>
        <v/>
      </c>
      <c r="L488" s="7" t="n"/>
      <c r="M488" s="7" t="n"/>
      <c r="N488" s="7" t="n"/>
      <c r="O488" s="38">
        <f>IF($C488="","",IF(AND($D488&lt;&gt;"",$F488&lt;&gt;"",IFERROR(INDEX(SETUP!$B$148:$B$267,MATCH($F488,SETUP!$C$148:$C$267,0)),"")&lt;&gt;$D488),"Sub-family not in family. ","")&amp;IF(AND($H488&lt;&gt;"",$I488&lt;&gt;"",IFERROR(INDEX(SETUP!$B$21:$B$116,MATCH($I488,SETUP!$C$21:$C$116,0)),"")&lt;&gt;$H488),"Level not in stream.",""))</f>
        <v/>
      </c>
    </row>
    <row r="489">
      <c r="B489" s="9">
        <f>IF($C489="","",$D489&amp;"-"&amp;$F489&amp;"-"&amp;$I489&amp;"-"&amp;TEXT(COUNTIFS($D$10:$D489,$D489,$F$10:$F489,$F489,$I$10:$I489,$I489),"00"))</f>
        <v/>
      </c>
      <c r="C489" s="7" t="n"/>
      <c r="D489" s="7" t="n"/>
      <c r="E489" s="9">
        <f>IFERROR(IF($D489="","",INDEX(SETUP!$C$120:$C$144,MATCH($D489,SETUP!$B$120:$B$144,0))),"")</f>
        <v/>
      </c>
      <c r="F489" s="7" t="n"/>
      <c r="G489" s="9">
        <f>IFERROR(IF($F489="","",INDEX(SETUP!$D$148:$D$267,MATCH($F489,SETUP!$C$148:$C$267,0))),"")</f>
        <v/>
      </c>
      <c r="H489" s="7" t="n"/>
      <c r="I489" s="7" t="n"/>
      <c r="J489" s="9">
        <f>IFERROR(IF($I489="","",INDEX(SETUP!$D$21:$D$116,MATCH($I489,SETUP!$C$21:$C$116,0))),"")</f>
        <v/>
      </c>
      <c r="K489" s="37">
        <f>IFERROR(IF($I489="","",INDEX(SETUP!$E$21:$E$116,MATCH($I489,SETUP!$C$21:$C$116,0))),"")</f>
        <v/>
      </c>
      <c r="L489" s="7" t="n"/>
      <c r="M489" s="7" t="n"/>
      <c r="N489" s="7" t="n"/>
      <c r="O489" s="38">
        <f>IF($C489="","",IF(AND($D489&lt;&gt;"",$F489&lt;&gt;"",IFERROR(INDEX(SETUP!$B$148:$B$267,MATCH($F489,SETUP!$C$148:$C$267,0)),"")&lt;&gt;$D489),"Sub-family not in family. ","")&amp;IF(AND($H489&lt;&gt;"",$I489&lt;&gt;"",IFERROR(INDEX(SETUP!$B$21:$B$116,MATCH($I489,SETUP!$C$21:$C$116,0)),"")&lt;&gt;$H489),"Level not in stream.",""))</f>
        <v/>
      </c>
    </row>
    <row r="490">
      <c r="B490" s="9">
        <f>IF($C490="","",$D490&amp;"-"&amp;$F490&amp;"-"&amp;$I490&amp;"-"&amp;TEXT(COUNTIFS($D$10:$D490,$D490,$F$10:$F490,$F490,$I$10:$I490,$I490),"00"))</f>
        <v/>
      </c>
      <c r="C490" s="7" t="n"/>
      <c r="D490" s="7" t="n"/>
      <c r="E490" s="9">
        <f>IFERROR(IF($D490="","",INDEX(SETUP!$C$120:$C$144,MATCH($D490,SETUP!$B$120:$B$144,0))),"")</f>
        <v/>
      </c>
      <c r="F490" s="7" t="n"/>
      <c r="G490" s="9">
        <f>IFERROR(IF($F490="","",INDEX(SETUP!$D$148:$D$267,MATCH($F490,SETUP!$C$148:$C$267,0))),"")</f>
        <v/>
      </c>
      <c r="H490" s="7" t="n"/>
      <c r="I490" s="7" t="n"/>
      <c r="J490" s="9">
        <f>IFERROR(IF($I490="","",INDEX(SETUP!$D$21:$D$116,MATCH($I490,SETUP!$C$21:$C$116,0))),"")</f>
        <v/>
      </c>
      <c r="K490" s="37">
        <f>IFERROR(IF($I490="","",INDEX(SETUP!$E$21:$E$116,MATCH($I490,SETUP!$C$21:$C$116,0))),"")</f>
        <v/>
      </c>
      <c r="L490" s="7" t="n"/>
      <c r="M490" s="7" t="n"/>
      <c r="N490" s="7" t="n"/>
      <c r="O490" s="38">
        <f>IF($C490="","",IF(AND($D490&lt;&gt;"",$F490&lt;&gt;"",IFERROR(INDEX(SETUP!$B$148:$B$267,MATCH($F490,SETUP!$C$148:$C$267,0)),"")&lt;&gt;$D490),"Sub-family not in family. ","")&amp;IF(AND($H490&lt;&gt;"",$I490&lt;&gt;"",IFERROR(INDEX(SETUP!$B$21:$B$116,MATCH($I490,SETUP!$C$21:$C$116,0)),"")&lt;&gt;$H490),"Level not in stream.",""))</f>
        <v/>
      </c>
    </row>
    <row r="491">
      <c r="B491" s="9">
        <f>IF($C491="","",$D491&amp;"-"&amp;$F491&amp;"-"&amp;$I491&amp;"-"&amp;TEXT(COUNTIFS($D$10:$D491,$D491,$F$10:$F491,$F491,$I$10:$I491,$I491),"00"))</f>
        <v/>
      </c>
      <c r="C491" s="7" t="n"/>
      <c r="D491" s="7" t="n"/>
      <c r="E491" s="9">
        <f>IFERROR(IF($D491="","",INDEX(SETUP!$C$120:$C$144,MATCH($D491,SETUP!$B$120:$B$144,0))),"")</f>
        <v/>
      </c>
      <c r="F491" s="7" t="n"/>
      <c r="G491" s="9">
        <f>IFERROR(IF($F491="","",INDEX(SETUP!$D$148:$D$267,MATCH($F491,SETUP!$C$148:$C$267,0))),"")</f>
        <v/>
      </c>
      <c r="H491" s="7" t="n"/>
      <c r="I491" s="7" t="n"/>
      <c r="J491" s="9">
        <f>IFERROR(IF($I491="","",INDEX(SETUP!$D$21:$D$116,MATCH($I491,SETUP!$C$21:$C$116,0))),"")</f>
        <v/>
      </c>
      <c r="K491" s="37">
        <f>IFERROR(IF($I491="","",INDEX(SETUP!$E$21:$E$116,MATCH($I491,SETUP!$C$21:$C$116,0))),"")</f>
        <v/>
      </c>
      <c r="L491" s="7" t="n"/>
      <c r="M491" s="7" t="n"/>
      <c r="N491" s="7" t="n"/>
      <c r="O491" s="38">
        <f>IF($C491="","",IF(AND($D491&lt;&gt;"",$F491&lt;&gt;"",IFERROR(INDEX(SETUP!$B$148:$B$267,MATCH($F491,SETUP!$C$148:$C$267,0)),"")&lt;&gt;$D491),"Sub-family not in family. ","")&amp;IF(AND($H491&lt;&gt;"",$I491&lt;&gt;"",IFERROR(INDEX(SETUP!$B$21:$B$116,MATCH($I491,SETUP!$C$21:$C$116,0)),"")&lt;&gt;$H491),"Level not in stream.",""))</f>
        <v/>
      </c>
    </row>
    <row r="492">
      <c r="B492" s="9">
        <f>IF($C492="","",$D492&amp;"-"&amp;$F492&amp;"-"&amp;$I492&amp;"-"&amp;TEXT(COUNTIFS($D$10:$D492,$D492,$F$10:$F492,$F492,$I$10:$I492,$I492),"00"))</f>
        <v/>
      </c>
      <c r="C492" s="7" t="n"/>
      <c r="D492" s="7" t="n"/>
      <c r="E492" s="9">
        <f>IFERROR(IF($D492="","",INDEX(SETUP!$C$120:$C$144,MATCH($D492,SETUP!$B$120:$B$144,0))),"")</f>
        <v/>
      </c>
      <c r="F492" s="7" t="n"/>
      <c r="G492" s="9">
        <f>IFERROR(IF($F492="","",INDEX(SETUP!$D$148:$D$267,MATCH($F492,SETUP!$C$148:$C$267,0))),"")</f>
        <v/>
      </c>
      <c r="H492" s="7" t="n"/>
      <c r="I492" s="7" t="n"/>
      <c r="J492" s="9">
        <f>IFERROR(IF($I492="","",INDEX(SETUP!$D$21:$D$116,MATCH($I492,SETUP!$C$21:$C$116,0))),"")</f>
        <v/>
      </c>
      <c r="K492" s="37">
        <f>IFERROR(IF($I492="","",INDEX(SETUP!$E$21:$E$116,MATCH($I492,SETUP!$C$21:$C$116,0))),"")</f>
        <v/>
      </c>
      <c r="L492" s="7" t="n"/>
      <c r="M492" s="7" t="n"/>
      <c r="N492" s="7" t="n"/>
      <c r="O492" s="38">
        <f>IF($C492="","",IF(AND($D492&lt;&gt;"",$F492&lt;&gt;"",IFERROR(INDEX(SETUP!$B$148:$B$267,MATCH($F492,SETUP!$C$148:$C$267,0)),"")&lt;&gt;$D492),"Sub-family not in family. ","")&amp;IF(AND($H492&lt;&gt;"",$I492&lt;&gt;"",IFERROR(INDEX(SETUP!$B$21:$B$116,MATCH($I492,SETUP!$C$21:$C$116,0)),"")&lt;&gt;$H492),"Level not in stream.",""))</f>
        <v/>
      </c>
    </row>
    <row r="493">
      <c r="B493" s="9">
        <f>IF($C493="","",$D493&amp;"-"&amp;$F493&amp;"-"&amp;$I493&amp;"-"&amp;TEXT(COUNTIFS($D$10:$D493,$D493,$F$10:$F493,$F493,$I$10:$I493,$I493),"00"))</f>
        <v/>
      </c>
      <c r="C493" s="7" t="n"/>
      <c r="D493" s="7" t="n"/>
      <c r="E493" s="9">
        <f>IFERROR(IF($D493="","",INDEX(SETUP!$C$120:$C$144,MATCH($D493,SETUP!$B$120:$B$144,0))),"")</f>
        <v/>
      </c>
      <c r="F493" s="7" t="n"/>
      <c r="G493" s="9">
        <f>IFERROR(IF($F493="","",INDEX(SETUP!$D$148:$D$267,MATCH($F493,SETUP!$C$148:$C$267,0))),"")</f>
        <v/>
      </c>
      <c r="H493" s="7" t="n"/>
      <c r="I493" s="7" t="n"/>
      <c r="J493" s="9">
        <f>IFERROR(IF($I493="","",INDEX(SETUP!$D$21:$D$116,MATCH($I493,SETUP!$C$21:$C$116,0))),"")</f>
        <v/>
      </c>
      <c r="K493" s="37">
        <f>IFERROR(IF($I493="","",INDEX(SETUP!$E$21:$E$116,MATCH($I493,SETUP!$C$21:$C$116,0))),"")</f>
        <v/>
      </c>
      <c r="L493" s="7" t="n"/>
      <c r="M493" s="7" t="n"/>
      <c r="N493" s="7" t="n"/>
      <c r="O493" s="38">
        <f>IF($C493="","",IF(AND($D493&lt;&gt;"",$F493&lt;&gt;"",IFERROR(INDEX(SETUP!$B$148:$B$267,MATCH($F493,SETUP!$C$148:$C$267,0)),"")&lt;&gt;$D493),"Sub-family not in family. ","")&amp;IF(AND($H493&lt;&gt;"",$I493&lt;&gt;"",IFERROR(INDEX(SETUP!$B$21:$B$116,MATCH($I493,SETUP!$C$21:$C$116,0)),"")&lt;&gt;$H493),"Level not in stream.",""))</f>
        <v/>
      </c>
    </row>
    <row r="494">
      <c r="B494" s="9">
        <f>IF($C494="","",$D494&amp;"-"&amp;$F494&amp;"-"&amp;$I494&amp;"-"&amp;TEXT(COUNTIFS($D$10:$D494,$D494,$F$10:$F494,$F494,$I$10:$I494,$I494),"00"))</f>
        <v/>
      </c>
      <c r="C494" s="7" t="n"/>
      <c r="D494" s="7" t="n"/>
      <c r="E494" s="9">
        <f>IFERROR(IF($D494="","",INDEX(SETUP!$C$120:$C$144,MATCH($D494,SETUP!$B$120:$B$144,0))),"")</f>
        <v/>
      </c>
      <c r="F494" s="7" t="n"/>
      <c r="G494" s="9">
        <f>IFERROR(IF($F494="","",INDEX(SETUP!$D$148:$D$267,MATCH($F494,SETUP!$C$148:$C$267,0))),"")</f>
        <v/>
      </c>
      <c r="H494" s="7" t="n"/>
      <c r="I494" s="7" t="n"/>
      <c r="J494" s="9">
        <f>IFERROR(IF($I494="","",INDEX(SETUP!$D$21:$D$116,MATCH($I494,SETUP!$C$21:$C$116,0))),"")</f>
        <v/>
      </c>
      <c r="K494" s="37">
        <f>IFERROR(IF($I494="","",INDEX(SETUP!$E$21:$E$116,MATCH($I494,SETUP!$C$21:$C$116,0))),"")</f>
        <v/>
      </c>
      <c r="L494" s="7" t="n"/>
      <c r="M494" s="7" t="n"/>
      <c r="N494" s="7" t="n"/>
      <c r="O494" s="38">
        <f>IF($C494="","",IF(AND($D494&lt;&gt;"",$F494&lt;&gt;"",IFERROR(INDEX(SETUP!$B$148:$B$267,MATCH($F494,SETUP!$C$148:$C$267,0)),"")&lt;&gt;$D494),"Sub-family not in family. ","")&amp;IF(AND($H494&lt;&gt;"",$I494&lt;&gt;"",IFERROR(INDEX(SETUP!$B$21:$B$116,MATCH($I494,SETUP!$C$21:$C$116,0)),"")&lt;&gt;$H494),"Level not in stream.",""))</f>
        <v/>
      </c>
    </row>
    <row r="495">
      <c r="B495" s="9">
        <f>IF($C495="","",$D495&amp;"-"&amp;$F495&amp;"-"&amp;$I495&amp;"-"&amp;TEXT(COUNTIFS($D$10:$D495,$D495,$F$10:$F495,$F495,$I$10:$I495,$I495),"00"))</f>
        <v/>
      </c>
      <c r="C495" s="7" t="n"/>
      <c r="D495" s="7" t="n"/>
      <c r="E495" s="9">
        <f>IFERROR(IF($D495="","",INDEX(SETUP!$C$120:$C$144,MATCH($D495,SETUP!$B$120:$B$144,0))),"")</f>
        <v/>
      </c>
      <c r="F495" s="7" t="n"/>
      <c r="G495" s="9">
        <f>IFERROR(IF($F495="","",INDEX(SETUP!$D$148:$D$267,MATCH($F495,SETUP!$C$148:$C$267,0))),"")</f>
        <v/>
      </c>
      <c r="H495" s="7" t="n"/>
      <c r="I495" s="7" t="n"/>
      <c r="J495" s="9">
        <f>IFERROR(IF($I495="","",INDEX(SETUP!$D$21:$D$116,MATCH($I495,SETUP!$C$21:$C$116,0))),"")</f>
        <v/>
      </c>
      <c r="K495" s="37">
        <f>IFERROR(IF($I495="","",INDEX(SETUP!$E$21:$E$116,MATCH($I495,SETUP!$C$21:$C$116,0))),"")</f>
        <v/>
      </c>
      <c r="L495" s="7" t="n"/>
      <c r="M495" s="7" t="n"/>
      <c r="N495" s="7" t="n"/>
      <c r="O495" s="38">
        <f>IF($C495="","",IF(AND($D495&lt;&gt;"",$F495&lt;&gt;"",IFERROR(INDEX(SETUP!$B$148:$B$267,MATCH($F495,SETUP!$C$148:$C$267,0)),"")&lt;&gt;$D495),"Sub-family not in family. ","")&amp;IF(AND($H495&lt;&gt;"",$I495&lt;&gt;"",IFERROR(INDEX(SETUP!$B$21:$B$116,MATCH($I495,SETUP!$C$21:$C$116,0)),"")&lt;&gt;$H495),"Level not in stream.",""))</f>
        <v/>
      </c>
    </row>
    <row r="496">
      <c r="B496" s="9">
        <f>IF($C496="","",$D496&amp;"-"&amp;$F496&amp;"-"&amp;$I496&amp;"-"&amp;TEXT(COUNTIFS($D$10:$D496,$D496,$F$10:$F496,$F496,$I$10:$I496,$I496),"00"))</f>
        <v/>
      </c>
      <c r="C496" s="7" t="n"/>
      <c r="D496" s="7" t="n"/>
      <c r="E496" s="9">
        <f>IFERROR(IF($D496="","",INDEX(SETUP!$C$120:$C$144,MATCH($D496,SETUP!$B$120:$B$144,0))),"")</f>
        <v/>
      </c>
      <c r="F496" s="7" t="n"/>
      <c r="G496" s="9">
        <f>IFERROR(IF($F496="","",INDEX(SETUP!$D$148:$D$267,MATCH($F496,SETUP!$C$148:$C$267,0))),"")</f>
        <v/>
      </c>
      <c r="H496" s="7" t="n"/>
      <c r="I496" s="7" t="n"/>
      <c r="J496" s="9">
        <f>IFERROR(IF($I496="","",INDEX(SETUP!$D$21:$D$116,MATCH($I496,SETUP!$C$21:$C$116,0))),"")</f>
        <v/>
      </c>
      <c r="K496" s="37">
        <f>IFERROR(IF($I496="","",INDEX(SETUP!$E$21:$E$116,MATCH($I496,SETUP!$C$21:$C$116,0))),"")</f>
        <v/>
      </c>
      <c r="L496" s="7" t="n"/>
      <c r="M496" s="7" t="n"/>
      <c r="N496" s="7" t="n"/>
      <c r="O496" s="38">
        <f>IF($C496="","",IF(AND($D496&lt;&gt;"",$F496&lt;&gt;"",IFERROR(INDEX(SETUP!$B$148:$B$267,MATCH($F496,SETUP!$C$148:$C$267,0)),"")&lt;&gt;$D496),"Sub-family not in family. ","")&amp;IF(AND($H496&lt;&gt;"",$I496&lt;&gt;"",IFERROR(INDEX(SETUP!$B$21:$B$116,MATCH($I496,SETUP!$C$21:$C$116,0)),"")&lt;&gt;$H496),"Level not in stream.",""))</f>
        <v/>
      </c>
    </row>
    <row r="497">
      <c r="B497" s="9">
        <f>IF($C497="","",$D497&amp;"-"&amp;$F497&amp;"-"&amp;$I497&amp;"-"&amp;TEXT(COUNTIFS($D$10:$D497,$D497,$F$10:$F497,$F497,$I$10:$I497,$I497),"00"))</f>
        <v/>
      </c>
      <c r="C497" s="7" t="n"/>
      <c r="D497" s="7" t="n"/>
      <c r="E497" s="9">
        <f>IFERROR(IF($D497="","",INDEX(SETUP!$C$120:$C$144,MATCH($D497,SETUP!$B$120:$B$144,0))),"")</f>
        <v/>
      </c>
      <c r="F497" s="7" t="n"/>
      <c r="G497" s="9">
        <f>IFERROR(IF($F497="","",INDEX(SETUP!$D$148:$D$267,MATCH($F497,SETUP!$C$148:$C$267,0))),"")</f>
        <v/>
      </c>
      <c r="H497" s="7" t="n"/>
      <c r="I497" s="7" t="n"/>
      <c r="J497" s="9">
        <f>IFERROR(IF($I497="","",INDEX(SETUP!$D$21:$D$116,MATCH($I497,SETUP!$C$21:$C$116,0))),"")</f>
        <v/>
      </c>
      <c r="K497" s="37">
        <f>IFERROR(IF($I497="","",INDEX(SETUP!$E$21:$E$116,MATCH($I497,SETUP!$C$21:$C$116,0))),"")</f>
        <v/>
      </c>
      <c r="L497" s="7" t="n"/>
      <c r="M497" s="7" t="n"/>
      <c r="N497" s="7" t="n"/>
      <c r="O497" s="38">
        <f>IF($C497="","",IF(AND($D497&lt;&gt;"",$F497&lt;&gt;"",IFERROR(INDEX(SETUP!$B$148:$B$267,MATCH($F497,SETUP!$C$148:$C$267,0)),"")&lt;&gt;$D497),"Sub-family not in family. ","")&amp;IF(AND($H497&lt;&gt;"",$I497&lt;&gt;"",IFERROR(INDEX(SETUP!$B$21:$B$116,MATCH($I497,SETUP!$C$21:$C$116,0)),"")&lt;&gt;$H497),"Level not in stream.",""))</f>
        <v/>
      </c>
    </row>
    <row r="498">
      <c r="B498" s="9">
        <f>IF($C498="","",$D498&amp;"-"&amp;$F498&amp;"-"&amp;$I498&amp;"-"&amp;TEXT(COUNTIFS($D$10:$D498,$D498,$F$10:$F498,$F498,$I$10:$I498,$I498),"00"))</f>
        <v/>
      </c>
      <c r="C498" s="7" t="n"/>
      <c r="D498" s="7" t="n"/>
      <c r="E498" s="9">
        <f>IFERROR(IF($D498="","",INDEX(SETUP!$C$120:$C$144,MATCH($D498,SETUP!$B$120:$B$144,0))),"")</f>
        <v/>
      </c>
      <c r="F498" s="7" t="n"/>
      <c r="G498" s="9">
        <f>IFERROR(IF($F498="","",INDEX(SETUP!$D$148:$D$267,MATCH($F498,SETUP!$C$148:$C$267,0))),"")</f>
        <v/>
      </c>
      <c r="H498" s="7" t="n"/>
      <c r="I498" s="7" t="n"/>
      <c r="J498" s="9">
        <f>IFERROR(IF($I498="","",INDEX(SETUP!$D$21:$D$116,MATCH($I498,SETUP!$C$21:$C$116,0))),"")</f>
        <v/>
      </c>
      <c r="K498" s="37">
        <f>IFERROR(IF($I498="","",INDEX(SETUP!$E$21:$E$116,MATCH($I498,SETUP!$C$21:$C$116,0))),"")</f>
        <v/>
      </c>
      <c r="L498" s="7" t="n"/>
      <c r="M498" s="7" t="n"/>
      <c r="N498" s="7" t="n"/>
      <c r="O498" s="38">
        <f>IF($C498="","",IF(AND($D498&lt;&gt;"",$F498&lt;&gt;"",IFERROR(INDEX(SETUP!$B$148:$B$267,MATCH($F498,SETUP!$C$148:$C$267,0)),"")&lt;&gt;$D498),"Sub-family not in family. ","")&amp;IF(AND($H498&lt;&gt;"",$I498&lt;&gt;"",IFERROR(INDEX(SETUP!$B$21:$B$116,MATCH($I498,SETUP!$C$21:$C$116,0)),"")&lt;&gt;$H498),"Level not in stream.",""))</f>
        <v/>
      </c>
    </row>
    <row r="499">
      <c r="B499" s="9">
        <f>IF($C499="","",$D499&amp;"-"&amp;$F499&amp;"-"&amp;$I499&amp;"-"&amp;TEXT(COUNTIFS($D$10:$D499,$D499,$F$10:$F499,$F499,$I$10:$I499,$I499),"00"))</f>
        <v/>
      </c>
      <c r="C499" s="7" t="n"/>
      <c r="D499" s="7" t="n"/>
      <c r="E499" s="9">
        <f>IFERROR(IF($D499="","",INDEX(SETUP!$C$120:$C$144,MATCH($D499,SETUP!$B$120:$B$144,0))),"")</f>
        <v/>
      </c>
      <c r="F499" s="7" t="n"/>
      <c r="G499" s="9">
        <f>IFERROR(IF($F499="","",INDEX(SETUP!$D$148:$D$267,MATCH($F499,SETUP!$C$148:$C$267,0))),"")</f>
        <v/>
      </c>
      <c r="H499" s="7" t="n"/>
      <c r="I499" s="7" t="n"/>
      <c r="J499" s="9">
        <f>IFERROR(IF($I499="","",INDEX(SETUP!$D$21:$D$116,MATCH($I499,SETUP!$C$21:$C$116,0))),"")</f>
        <v/>
      </c>
      <c r="K499" s="37">
        <f>IFERROR(IF($I499="","",INDEX(SETUP!$E$21:$E$116,MATCH($I499,SETUP!$C$21:$C$116,0))),"")</f>
        <v/>
      </c>
      <c r="L499" s="7" t="n"/>
      <c r="M499" s="7" t="n"/>
      <c r="N499" s="7" t="n"/>
      <c r="O499" s="38">
        <f>IF($C499="","",IF(AND($D499&lt;&gt;"",$F499&lt;&gt;"",IFERROR(INDEX(SETUP!$B$148:$B$267,MATCH($F499,SETUP!$C$148:$C$267,0)),"")&lt;&gt;$D499),"Sub-family not in family. ","")&amp;IF(AND($H499&lt;&gt;"",$I499&lt;&gt;"",IFERROR(INDEX(SETUP!$B$21:$B$116,MATCH($I499,SETUP!$C$21:$C$116,0)),"")&lt;&gt;$H499),"Level not in stream.",""))</f>
        <v/>
      </c>
    </row>
    <row r="500">
      <c r="B500" s="9">
        <f>IF($C500="","",$D500&amp;"-"&amp;$F500&amp;"-"&amp;$I500&amp;"-"&amp;TEXT(COUNTIFS($D$10:$D500,$D500,$F$10:$F500,$F500,$I$10:$I500,$I500),"00"))</f>
        <v/>
      </c>
      <c r="C500" s="7" t="n"/>
      <c r="D500" s="7" t="n"/>
      <c r="E500" s="9">
        <f>IFERROR(IF($D500="","",INDEX(SETUP!$C$120:$C$144,MATCH($D500,SETUP!$B$120:$B$144,0))),"")</f>
        <v/>
      </c>
      <c r="F500" s="7" t="n"/>
      <c r="G500" s="9">
        <f>IFERROR(IF($F500="","",INDEX(SETUP!$D$148:$D$267,MATCH($F500,SETUP!$C$148:$C$267,0))),"")</f>
        <v/>
      </c>
      <c r="H500" s="7" t="n"/>
      <c r="I500" s="7" t="n"/>
      <c r="J500" s="9">
        <f>IFERROR(IF($I500="","",INDEX(SETUP!$D$21:$D$116,MATCH($I500,SETUP!$C$21:$C$116,0))),"")</f>
        <v/>
      </c>
      <c r="K500" s="37">
        <f>IFERROR(IF($I500="","",INDEX(SETUP!$E$21:$E$116,MATCH($I500,SETUP!$C$21:$C$116,0))),"")</f>
        <v/>
      </c>
      <c r="L500" s="7" t="n"/>
      <c r="M500" s="7" t="n"/>
      <c r="N500" s="7" t="n"/>
      <c r="O500" s="38">
        <f>IF($C500="","",IF(AND($D500&lt;&gt;"",$F500&lt;&gt;"",IFERROR(INDEX(SETUP!$B$148:$B$267,MATCH($F500,SETUP!$C$148:$C$267,0)),"")&lt;&gt;$D500),"Sub-family not in family. ","")&amp;IF(AND($H500&lt;&gt;"",$I500&lt;&gt;"",IFERROR(INDEX(SETUP!$B$21:$B$116,MATCH($I500,SETUP!$C$21:$C$116,0)),"")&lt;&gt;$H500),"Level not in stream.",""))</f>
        <v/>
      </c>
    </row>
    <row r="501">
      <c r="B501" s="9">
        <f>IF($C501="","",$D501&amp;"-"&amp;$F501&amp;"-"&amp;$I501&amp;"-"&amp;TEXT(COUNTIFS($D$10:$D501,$D501,$F$10:$F501,$F501,$I$10:$I501,$I501),"00"))</f>
        <v/>
      </c>
      <c r="C501" s="7" t="n"/>
      <c r="D501" s="7" t="n"/>
      <c r="E501" s="9">
        <f>IFERROR(IF($D501="","",INDEX(SETUP!$C$120:$C$144,MATCH($D501,SETUP!$B$120:$B$144,0))),"")</f>
        <v/>
      </c>
      <c r="F501" s="7" t="n"/>
      <c r="G501" s="9">
        <f>IFERROR(IF($F501="","",INDEX(SETUP!$D$148:$D$267,MATCH($F501,SETUP!$C$148:$C$267,0))),"")</f>
        <v/>
      </c>
      <c r="H501" s="7" t="n"/>
      <c r="I501" s="7" t="n"/>
      <c r="J501" s="9">
        <f>IFERROR(IF($I501="","",INDEX(SETUP!$D$21:$D$116,MATCH($I501,SETUP!$C$21:$C$116,0))),"")</f>
        <v/>
      </c>
      <c r="K501" s="37">
        <f>IFERROR(IF($I501="","",INDEX(SETUP!$E$21:$E$116,MATCH($I501,SETUP!$C$21:$C$116,0))),"")</f>
        <v/>
      </c>
      <c r="L501" s="7" t="n"/>
      <c r="M501" s="7" t="n"/>
      <c r="N501" s="7" t="n"/>
      <c r="O501" s="38">
        <f>IF($C501="","",IF(AND($D501&lt;&gt;"",$F501&lt;&gt;"",IFERROR(INDEX(SETUP!$B$148:$B$267,MATCH($F501,SETUP!$C$148:$C$267,0)),"")&lt;&gt;$D501),"Sub-family not in family. ","")&amp;IF(AND($H501&lt;&gt;"",$I501&lt;&gt;"",IFERROR(INDEX(SETUP!$B$21:$B$116,MATCH($I501,SETUP!$C$21:$C$116,0)),"")&lt;&gt;$H501),"Level not in stream.",""))</f>
        <v/>
      </c>
    </row>
    <row r="502">
      <c r="B502" s="9">
        <f>IF($C502="","",$D502&amp;"-"&amp;$F502&amp;"-"&amp;$I502&amp;"-"&amp;TEXT(COUNTIFS($D$10:$D502,$D502,$F$10:$F502,$F502,$I$10:$I502,$I502),"00"))</f>
        <v/>
      </c>
      <c r="C502" s="7" t="n"/>
      <c r="D502" s="7" t="n"/>
      <c r="E502" s="9">
        <f>IFERROR(IF($D502="","",INDEX(SETUP!$C$120:$C$144,MATCH($D502,SETUP!$B$120:$B$144,0))),"")</f>
        <v/>
      </c>
      <c r="F502" s="7" t="n"/>
      <c r="G502" s="9">
        <f>IFERROR(IF($F502="","",INDEX(SETUP!$D$148:$D$267,MATCH($F502,SETUP!$C$148:$C$267,0))),"")</f>
        <v/>
      </c>
      <c r="H502" s="7" t="n"/>
      <c r="I502" s="7" t="n"/>
      <c r="J502" s="9">
        <f>IFERROR(IF($I502="","",INDEX(SETUP!$D$21:$D$116,MATCH($I502,SETUP!$C$21:$C$116,0))),"")</f>
        <v/>
      </c>
      <c r="K502" s="37">
        <f>IFERROR(IF($I502="","",INDEX(SETUP!$E$21:$E$116,MATCH($I502,SETUP!$C$21:$C$116,0))),"")</f>
        <v/>
      </c>
      <c r="L502" s="7" t="n"/>
      <c r="M502" s="7" t="n"/>
      <c r="N502" s="7" t="n"/>
      <c r="O502" s="38">
        <f>IF($C502="","",IF(AND($D502&lt;&gt;"",$F502&lt;&gt;"",IFERROR(INDEX(SETUP!$B$148:$B$267,MATCH($F502,SETUP!$C$148:$C$267,0)),"")&lt;&gt;$D502),"Sub-family not in family. ","")&amp;IF(AND($H502&lt;&gt;"",$I502&lt;&gt;"",IFERROR(INDEX(SETUP!$B$21:$B$116,MATCH($I502,SETUP!$C$21:$C$116,0)),"")&lt;&gt;$H502),"Level not in stream.",""))</f>
        <v/>
      </c>
    </row>
    <row r="503">
      <c r="B503" s="9">
        <f>IF($C503="","",$D503&amp;"-"&amp;$F503&amp;"-"&amp;$I503&amp;"-"&amp;TEXT(COUNTIFS($D$10:$D503,$D503,$F$10:$F503,$F503,$I$10:$I503,$I503),"00"))</f>
        <v/>
      </c>
      <c r="C503" s="7" t="n"/>
      <c r="D503" s="7" t="n"/>
      <c r="E503" s="9">
        <f>IFERROR(IF($D503="","",INDEX(SETUP!$C$120:$C$144,MATCH($D503,SETUP!$B$120:$B$144,0))),"")</f>
        <v/>
      </c>
      <c r="F503" s="7" t="n"/>
      <c r="G503" s="9">
        <f>IFERROR(IF($F503="","",INDEX(SETUP!$D$148:$D$267,MATCH($F503,SETUP!$C$148:$C$267,0))),"")</f>
        <v/>
      </c>
      <c r="H503" s="7" t="n"/>
      <c r="I503" s="7" t="n"/>
      <c r="J503" s="9">
        <f>IFERROR(IF($I503="","",INDEX(SETUP!$D$21:$D$116,MATCH($I503,SETUP!$C$21:$C$116,0))),"")</f>
        <v/>
      </c>
      <c r="K503" s="37">
        <f>IFERROR(IF($I503="","",INDEX(SETUP!$E$21:$E$116,MATCH($I503,SETUP!$C$21:$C$116,0))),"")</f>
        <v/>
      </c>
      <c r="L503" s="7" t="n"/>
      <c r="M503" s="7" t="n"/>
      <c r="N503" s="7" t="n"/>
      <c r="O503" s="38">
        <f>IF($C503="","",IF(AND($D503&lt;&gt;"",$F503&lt;&gt;"",IFERROR(INDEX(SETUP!$B$148:$B$267,MATCH($F503,SETUP!$C$148:$C$267,0)),"")&lt;&gt;$D503),"Sub-family not in family. ","")&amp;IF(AND($H503&lt;&gt;"",$I503&lt;&gt;"",IFERROR(INDEX(SETUP!$B$21:$B$116,MATCH($I503,SETUP!$C$21:$C$116,0)),"")&lt;&gt;$H503),"Level not in stream.",""))</f>
        <v/>
      </c>
    </row>
    <row r="504">
      <c r="B504" s="9">
        <f>IF($C504="","",$D504&amp;"-"&amp;$F504&amp;"-"&amp;$I504&amp;"-"&amp;TEXT(COUNTIFS($D$10:$D504,$D504,$F$10:$F504,$F504,$I$10:$I504,$I504),"00"))</f>
        <v/>
      </c>
      <c r="C504" s="7" t="n"/>
      <c r="D504" s="7" t="n"/>
      <c r="E504" s="9">
        <f>IFERROR(IF($D504="","",INDEX(SETUP!$C$120:$C$144,MATCH($D504,SETUP!$B$120:$B$144,0))),"")</f>
        <v/>
      </c>
      <c r="F504" s="7" t="n"/>
      <c r="G504" s="9">
        <f>IFERROR(IF($F504="","",INDEX(SETUP!$D$148:$D$267,MATCH($F504,SETUP!$C$148:$C$267,0))),"")</f>
        <v/>
      </c>
      <c r="H504" s="7" t="n"/>
      <c r="I504" s="7" t="n"/>
      <c r="J504" s="9">
        <f>IFERROR(IF($I504="","",INDEX(SETUP!$D$21:$D$116,MATCH($I504,SETUP!$C$21:$C$116,0))),"")</f>
        <v/>
      </c>
      <c r="K504" s="37">
        <f>IFERROR(IF($I504="","",INDEX(SETUP!$E$21:$E$116,MATCH($I504,SETUP!$C$21:$C$116,0))),"")</f>
        <v/>
      </c>
      <c r="L504" s="7" t="n"/>
      <c r="M504" s="7" t="n"/>
      <c r="N504" s="7" t="n"/>
      <c r="O504" s="38">
        <f>IF($C504="","",IF(AND($D504&lt;&gt;"",$F504&lt;&gt;"",IFERROR(INDEX(SETUP!$B$148:$B$267,MATCH($F504,SETUP!$C$148:$C$267,0)),"")&lt;&gt;$D504),"Sub-family not in family. ","")&amp;IF(AND($H504&lt;&gt;"",$I504&lt;&gt;"",IFERROR(INDEX(SETUP!$B$21:$B$116,MATCH($I504,SETUP!$C$21:$C$116,0)),"")&lt;&gt;$H504),"Level not in stream.",""))</f>
        <v/>
      </c>
    </row>
    <row r="505">
      <c r="B505" s="9">
        <f>IF($C505="","",$D505&amp;"-"&amp;$F505&amp;"-"&amp;$I505&amp;"-"&amp;TEXT(COUNTIFS($D$10:$D505,$D505,$F$10:$F505,$F505,$I$10:$I505,$I505),"00"))</f>
        <v/>
      </c>
      <c r="C505" s="7" t="n"/>
      <c r="D505" s="7" t="n"/>
      <c r="E505" s="9">
        <f>IFERROR(IF($D505="","",INDEX(SETUP!$C$120:$C$144,MATCH($D505,SETUP!$B$120:$B$144,0))),"")</f>
        <v/>
      </c>
      <c r="F505" s="7" t="n"/>
      <c r="G505" s="9">
        <f>IFERROR(IF($F505="","",INDEX(SETUP!$D$148:$D$267,MATCH($F505,SETUP!$C$148:$C$267,0))),"")</f>
        <v/>
      </c>
      <c r="H505" s="7" t="n"/>
      <c r="I505" s="7" t="n"/>
      <c r="J505" s="9">
        <f>IFERROR(IF($I505="","",INDEX(SETUP!$D$21:$D$116,MATCH($I505,SETUP!$C$21:$C$116,0))),"")</f>
        <v/>
      </c>
      <c r="K505" s="37">
        <f>IFERROR(IF($I505="","",INDEX(SETUP!$E$21:$E$116,MATCH($I505,SETUP!$C$21:$C$116,0))),"")</f>
        <v/>
      </c>
      <c r="L505" s="7" t="n"/>
      <c r="M505" s="7" t="n"/>
      <c r="N505" s="7" t="n"/>
      <c r="O505" s="38">
        <f>IF($C505="","",IF(AND($D505&lt;&gt;"",$F505&lt;&gt;"",IFERROR(INDEX(SETUP!$B$148:$B$267,MATCH($F505,SETUP!$C$148:$C$267,0)),"")&lt;&gt;$D505),"Sub-family not in family. ","")&amp;IF(AND($H505&lt;&gt;"",$I505&lt;&gt;"",IFERROR(INDEX(SETUP!$B$21:$B$116,MATCH($I505,SETUP!$C$21:$C$116,0)),"")&lt;&gt;$H505),"Level not in stream.",""))</f>
        <v/>
      </c>
    </row>
    <row r="506">
      <c r="B506" s="9">
        <f>IF($C506="","",$D506&amp;"-"&amp;$F506&amp;"-"&amp;$I506&amp;"-"&amp;TEXT(COUNTIFS($D$10:$D506,$D506,$F$10:$F506,$F506,$I$10:$I506,$I506),"00"))</f>
        <v/>
      </c>
      <c r="C506" s="7" t="n"/>
      <c r="D506" s="7" t="n"/>
      <c r="E506" s="9">
        <f>IFERROR(IF($D506="","",INDEX(SETUP!$C$120:$C$144,MATCH($D506,SETUP!$B$120:$B$144,0))),"")</f>
        <v/>
      </c>
      <c r="F506" s="7" t="n"/>
      <c r="G506" s="9">
        <f>IFERROR(IF($F506="","",INDEX(SETUP!$D$148:$D$267,MATCH($F506,SETUP!$C$148:$C$267,0))),"")</f>
        <v/>
      </c>
      <c r="H506" s="7" t="n"/>
      <c r="I506" s="7" t="n"/>
      <c r="J506" s="9">
        <f>IFERROR(IF($I506="","",INDEX(SETUP!$D$21:$D$116,MATCH($I506,SETUP!$C$21:$C$116,0))),"")</f>
        <v/>
      </c>
      <c r="K506" s="37">
        <f>IFERROR(IF($I506="","",INDEX(SETUP!$E$21:$E$116,MATCH($I506,SETUP!$C$21:$C$116,0))),"")</f>
        <v/>
      </c>
      <c r="L506" s="7" t="n"/>
      <c r="M506" s="7" t="n"/>
      <c r="N506" s="7" t="n"/>
      <c r="O506" s="38">
        <f>IF($C506="","",IF(AND($D506&lt;&gt;"",$F506&lt;&gt;"",IFERROR(INDEX(SETUP!$B$148:$B$267,MATCH($F506,SETUP!$C$148:$C$267,0)),"")&lt;&gt;$D506),"Sub-family not in family. ","")&amp;IF(AND($H506&lt;&gt;"",$I506&lt;&gt;"",IFERROR(INDEX(SETUP!$B$21:$B$116,MATCH($I506,SETUP!$C$21:$C$116,0)),"")&lt;&gt;$H506),"Level not in stream.",""))</f>
        <v/>
      </c>
    </row>
    <row r="507">
      <c r="B507" s="9">
        <f>IF($C507="","",$D507&amp;"-"&amp;$F507&amp;"-"&amp;$I507&amp;"-"&amp;TEXT(COUNTIFS($D$10:$D507,$D507,$F$10:$F507,$F507,$I$10:$I507,$I507),"00"))</f>
        <v/>
      </c>
      <c r="C507" s="7" t="n"/>
      <c r="D507" s="7" t="n"/>
      <c r="E507" s="9">
        <f>IFERROR(IF($D507="","",INDEX(SETUP!$C$120:$C$144,MATCH($D507,SETUP!$B$120:$B$144,0))),"")</f>
        <v/>
      </c>
      <c r="F507" s="7" t="n"/>
      <c r="G507" s="9">
        <f>IFERROR(IF($F507="","",INDEX(SETUP!$D$148:$D$267,MATCH($F507,SETUP!$C$148:$C$267,0))),"")</f>
        <v/>
      </c>
      <c r="H507" s="7" t="n"/>
      <c r="I507" s="7" t="n"/>
      <c r="J507" s="9">
        <f>IFERROR(IF($I507="","",INDEX(SETUP!$D$21:$D$116,MATCH($I507,SETUP!$C$21:$C$116,0))),"")</f>
        <v/>
      </c>
      <c r="K507" s="37">
        <f>IFERROR(IF($I507="","",INDEX(SETUP!$E$21:$E$116,MATCH($I507,SETUP!$C$21:$C$116,0))),"")</f>
        <v/>
      </c>
      <c r="L507" s="7" t="n"/>
      <c r="M507" s="7" t="n"/>
      <c r="N507" s="7" t="n"/>
      <c r="O507" s="38">
        <f>IF($C507="","",IF(AND($D507&lt;&gt;"",$F507&lt;&gt;"",IFERROR(INDEX(SETUP!$B$148:$B$267,MATCH($F507,SETUP!$C$148:$C$267,0)),"")&lt;&gt;$D507),"Sub-family not in family. ","")&amp;IF(AND($H507&lt;&gt;"",$I507&lt;&gt;"",IFERROR(INDEX(SETUP!$B$21:$B$116,MATCH($I507,SETUP!$C$21:$C$116,0)),"")&lt;&gt;$H507),"Level not in stream.",""))</f>
        <v/>
      </c>
    </row>
    <row r="508">
      <c r="B508" s="9">
        <f>IF($C508="","",$D508&amp;"-"&amp;$F508&amp;"-"&amp;$I508&amp;"-"&amp;TEXT(COUNTIFS($D$10:$D508,$D508,$F$10:$F508,$F508,$I$10:$I508,$I508),"00"))</f>
        <v/>
      </c>
      <c r="C508" s="7" t="n"/>
      <c r="D508" s="7" t="n"/>
      <c r="E508" s="9">
        <f>IFERROR(IF($D508="","",INDEX(SETUP!$C$120:$C$144,MATCH($D508,SETUP!$B$120:$B$144,0))),"")</f>
        <v/>
      </c>
      <c r="F508" s="7" t="n"/>
      <c r="G508" s="9">
        <f>IFERROR(IF($F508="","",INDEX(SETUP!$D$148:$D$267,MATCH($F508,SETUP!$C$148:$C$267,0))),"")</f>
        <v/>
      </c>
      <c r="H508" s="7" t="n"/>
      <c r="I508" s="7" t="n"/>
      <c r="J508" s="9">
        <f>IFERROR(IF($I508="","",INDEX(SETUP!$D$21:$D$116,MATCH($I508,SETUP!$C$21:$C$116,0))),"")</f>
        <v/>
      </c>
      <c r="K508" s="37">
        <f>IFERROR(IF($I508="","",INDEX(SETUP!$E$21:$E$116,MATCH($I508,SETUP!$C$21:$C$116,0))),"")</f>
        <v/>
      </c>
      <c r="L508" s="7" t="n"/>
      <c r="M508" s="7" t="n"/>
      <c r="N508" s="7" t="n"/>
      <c r="O508" s="38">
        <f>IF($C508="","",IF(AND($D508&lt;&gt;"",$F508&lt;&gt;"",IFERROR(INDEX(SETUP!$B$148:$B$267,MATCH($F508,SETUP!$C$148:$C$267,0)),"")&lt;&gt;$D508),"Sub-family not in family. ","")&amp;IF(AND($H508&lt;&gt;"",$I508&lt;&gt;"",IFERROR(INDEX(SETUP!$B$21:$B$116,MATCH($I508,SETUP!$C$21:$C$116,0)),"")&lt;&gt;$H508),"Level not in stream.",""))</f>
        <v/>
      </c>
    </row>
    <row r="509">
      <c r="B509" s="9">
        <f>IF($C509="","",$D509&amp;"-"&amp;$F509&amp;"-"&amp;$I509&amp;"-"&amp;TEXT(COUNTIFS($D$10:$D509,$D509,$F$10:$F509,$F509,$I$10:$I509,$I509),"00"))</f>
        <v/>
      </c>
      <c r="C509" s="7" t="n"/>
      <c r="D509" s="7" t="n"/>
      <c r="E509" s="9">
        <f>IFERROR(IF($D509="","",INDEX(SETUP!$C$120:$C$144,MATCH($D509,SETUP!$B$120:$B$144,0))),"")</f>
        <v/>
      </c>
      <c r="F509" s="7" t="n"/>
      <c r="G509" s="9">
        <f>IFERROR(IF($F509="","",INDEX(SETUP!$D$148:$D$267,MATCH($F509,SETUP!$C$148:$C$267,0))),"")</f>
        <v/>
      </c>
      <c r="H509" s="7" t="n"/>
      <c r="I509" s="7" t="n"/>
      <c r="J509" s="9">
        <f>IFERROR(IF($I509="","",INDEX(SETUP!$D$21:$D$116,MATCH($I509,SETUP!$C$21:$C$116,0))),"")</f>
        <v/>
      </c>
      <c r="K509" s="37">
        <f>IFERROR(IF($I509="","",INDEX(SETUP!$E$21:$E$116,MATCH($I509,SETUP!$C$21:$C$116,0))),"")</f>
        <v/>
      </c>
      <c r="L509" s="7" t="n"/>
      <c r="M509" s="7" t="n"/>
      <c r="N509" s="7" t="n"/>
      <c r="O509" s="38">
        <f>IF($C509="","",IF(AND($D509&lt;&gt;"",$F509&lt;&gt;"",IFERROR(INDEX(SETUP!$B$148:$B$267,MATCH($F509,SETUP!$C$148:$C$267,0)),"")&lt;&gt;$D509),"Sub-family not in family. ","")&amp;IF(AND($H509&lt;&gt;"",$I509&lt;&gt;"",IFERROR(INDEX(SETUP!$B$21:$B$116,MATCH($I509,SETUP!$C$21:$C$116,0)),"")&lt;&gt;$H509),"Level not in stream.",""))</f>
        <v/>
      </c>
    </row>
  </sheetData>
  <autoFilter ref="B9:O509"/>
  <mergeCells count="1">
    <mergeCell ref="B3:O3"/>
  </mergeCells>
  <conditionalFormatting sqref="O10:O509">
    <cfRule type="expression" priority="1" dxfId="0">
      <formula>LEN($O10)&gt;0</formula>
    </cfRule>
  </conditionalFormatting>
  <dataValidations count="6">
    <dataValidation sqref="D10:D509" showDropDown="0" showInputMessage="0" showErrorMessage="0" allowBlank="1" type="list">
      <formula1>=nrFamilyCode</formula1>
    </dataValidation>
    <dataValidation sqref="F10:F509" showDropDown="0" showInputMessage="0" showErrorMessage="0" allowBlank="1" type="list">
      <formula1>=nrSubFamCode</formula1>
    </dataValidation>
    <dataValidation sqref="H10:H509" showDropDown="0" showInputMessage="0" showErrorMessage="0" allowBlank="1" type="list">
      <formula1>=nrStreamCode</formula1>
    </dataValidation>
    <dataValidation sqref="I10:I509" showDropDown="0" showInputMessage="0" showErrorMessage="0" allowBlank="1" type="list">
      <formula1>=nrLevelCode</formula1>
    </dataValidation>
    <dataValidation sqref="L10:L509" showDropDown="0" showInputMessage="0" showErrorMessage="0" allowBlank="1" type="list">
      <formula1>"Y,N"</formula1>
    </dataValidation>
    <dataValidation sqref="M10:M509" showDropDown="0" showInputMessage="0" showErrorMessage="0" allowBlank="1" type="list">
      <formula1>"Active,Draft"</formula1>
    </dataValidation>
  </dataValidations>
  <pageMargins left="0.75" right="0.75" top="1" bottom="1" header="0.5" footer="0.5"/>
</worksheet>
</file>

<file path=xl/worksheets/sheet6.xml><?xml version="1.0" encoding="utf-8"?>
<worksheet xmlns="http://schemas.openxmlformats.org/spreadsheetml/2006/main">
  <sheetPr>
    <tabColor rgb="006B21A8"/>
    <outlinePr summaryBelow="1" summaryRight="1"/>
    <pageSetUpPr/>
  </sheetPr>
  <dimension ref="B1:M2009"/>
  <sheetViews>
    <sheetView showGridLines="0" workbookViewId="0">
      <pane xSplit="2" ySplit="9" topLeftCell="C10" activePane="bottomRight" state="frozen"/>
      <selection pane="topRight"/>
      <selection pane="bottomLeft"/>
      <selection pane="bottomRight" activeCell="A1" sqref="A1"/>
    </sheetView>
  </sheetViews>
  <sheetFormatPr baseColWidth="8" defaultRowHeight="15"/>
  <cols>
    <col width="2" customWidth="1" min="1" max="1"/>
    <col width="14" customWidth="1" min="2" max="2"/>
    <col width="26" customWidth="1" min="3" max="3"/>
    <col width="22" customWidth="1" min="4" max="4"/>
    <col width="28" customWidth="1" min="5" max="5"/>
    <col width="18" customWidth="1" min="6" max="6"/>
    <col width="20" customWidth="1" min="7" max="7"/>
    <col width="32" customWidth="1" min="8" max="8"/>
    <col width="13" customWidth="1" min="9" max="9"/>
    <col width="15" customWidth="1" min="10" max="10"/>
    <col width="13" customWidth="1" min="11" max="11"/>
    <col width="12" customWidth="1" min="12" max="12"/>
    <col width="12" customWidth="1" min="13" max="13"/>
  </cols>
  <sheetData>
    <row r="1"/>
    <row r="2" ht="22" customHeight="1">
      <c r="B2" s="13" t="inlineStr">
        <is>
          <t>EMPLOYEE MAPPING</t>
        </is>
      </c>
      <c r="C2" s="14" t="n"/>
      <c r="D2" s="14" t="n"/>
      <c r="E2" s="14" t="n"/>
      <c r="F2" s="14" t="n"/>
      <c r="G2" s="14" t="n"/>
      <c r="H2" s="14" t="n"/>
      <c r="I2" s="14" t="n"/>
      <c r="J2" s="14" t="n"/>
      <c r="K2" s="14" t="n"/>
      <c r="L2" s="14" t="n"/>
      <c r="M2" s="14" t="n"/>
    </row>
    <row r="3">
      <c r="B3" s="15" t="inlineStr">
        <is>
          <t>One row per person. Choose a mapped job code and the architecture attributes pull through. No compensation fields - this is a work-content mapping only.</t>
        </is>
      </c>
    </row>
    <row r="5">
      <c r="B5" s="6" t="inlineStr">
        <is>
          <t>Employees loaded</t>
        </is>
      </c>
      <c r="C5" s="5">
        <f>COUNTA($B$10:$B$2009)</f>
        <v/>
      </c>
      <c r="D5" s="6" t="inlineStr">
        <is>
          <t>Employees mapped</t>
        </is>
      </c>
      <c r="E5" s="5">
        <f>COUNTA($G$10:$G$2009)</f>
        <v/>
      </c>
      <c r="F5" s="6" t="inlineStr">
        <is>
          <t>% mapped</t>
        </is>
      </c>
      <c r="G5" s="39">
        <f>IFERROR($E$5/$C$5,"")</f>
        <v/>
      </c>
    </row>
    <row r="9" ht="28" customHeight="1">
      <c r="B9" s="18" t="inlineStr">
        <is>
          <t>Employee ID</t>
        </is>
      </c>
      <c r="C9" s="18" t="inlineStr">
        <is>
          <t>Employee Name</t>
        </is>
      </c>
      <c r="D9" s="18" t="inlineStr">
        <is>
          <t>Department</t>
        </is>
      </c>
      <c r="E9" s="18" t="inlineStr">
        <is>
          <t>Current Title</t>
        </is>
      </c>
      <c r="F9" s="18" t="inlineStr">
        <is>
          <t>Location</t>
        </is>
      </c>
      <c r="G9" s="18" t="inlineStr">
        <is>
          <t>Mapped Job Code</t>
        </is>
      </c>
      <c r="H9" s="18" t="inlineStr">
        <is>
          <t>Job Title</t>
        </is>
      </c>
      <c r="I9" s="18" t="inlineStr">
        <is>
          <t>Family Code</t>
        </is>
      </c>
      <c r="J9" s="18" t="inlineStr">
        <is>
          <t>Sub-Family Code</t>
        </is>
      </c>
      <c r="K9" s="18" t="inlineStr">
        <is>
          <t>Stream Code</t>
        </is>
      </c>
      <c r="L9" s="18" t="inlineStr">
        <is>
          <t>Level Code</t>
        </is>
      </c>
      <c r="M9" s="18" t="inlineStr">
        <is>
          <t>Global Grade</t>
        </is>
      </c>
    </row>
    <row r="10">
      <c r="B10" s="7" t="inlineStr">
        <is>
          <t>EXAMPLE-001</t>
        </is>
      </c>
      <c r="C10" s="7" t="inlineStr">
        <is>
          <t>EXAMPLE - overwrite me</t>
        </is>
      </c>
      <c r="D10" s="7" t="inlineStr">
        <is>
          <t>Finance</t>
        </is>
      </c>
      <c r="E10" s="7" t="inlineStr">
        <is>
          <t>Analyst, Planning</t>
        </is>
      </c>
      <c r="F10" s="7" t="inlineStr">
        <is>
          <t>Head Office</t>
        </is>
      </c>
      <c r="G10" s="7" t="inlineStr">
        <is>
          <t>FIN-FPA-P2-01</t>
        </is>
      </c>
      <c r="H10" s="9">
        <f>IFERROR(IF($G10="","",INDEX('Job Catalog'!$C$10:$C$509,MATCH($G10,'Job Catalog'!$B$10:$B$509,0))),"")</f>
        <v/>
      </c>
      <c r="I10" s="9">
        <f>IFERROR(IF($G10="","",INDEX('Job Catalog'!$D$10:$D$509,MATCH($G10,'Job Catalog'!$B$10:$B$509,0))),"")</f>
        <v/>
      </c>
      <c r="J10" s="9">
        <f>IFERROR(IF($G10="","",INDEX('Job Catalog'!$F$10:$F$509,MATCH($G10,'Job Catalog'!$B$10:$B$509,0))),"")</f>
        <v/>
      </c>
      <c r="K10" s="9">
        <f>IFERROR(IF($G10="","",INDEX('Job Catalog'!$H$10:$H$509,MATCH($G10,'Job Catalog'!$B$10:$B$509,0))),"")</f>
        <v/>
      </c>
      <c r="L10" s="9">
        <f>IFERROR(IF($G10="","",INDEX('Job Catalog'!$I$10:$I$509,MATCH($G10,'Job Catalog'!$B$10:$B$509,0))),"")</f>
        <v/>
      </c>
      <c r="M10" s="37">
        <f>IFERROR(IF($G10="","",INDEX('Job Catalog'!$K$10:$K$509,MATCH($G10,'Job Catalog'!$B$10:$B$509,0))),"")</f>
        <v/>
      </c>
    </row>
    <row r="11">
      <c r="B11" s="7" t="n"/>
      <c r="C11" s="7" t="n"/>
      <c r="D11" s="7" t="n"/>
      <c r="E11" s="7" t="n"/>
      <c r="F11" s="7" t="n"/>
      <c r="G11" s="7" t="n"/>
      <c r="H11" s="9">
        <f>IFERROR(IF($G11="","",INDEX('Job Catalog'!$C$10:$C$509,MATCH($G11,'Job Catalog'!$B$10:$B$509,0))),"")</f>
        <v/>
      </c>
      <c r="I11" s="9">
        <f>IFERROR(IF($G11="","",INDEX('Job Catalog'!$D$10:$D$509,MATCH($G11,'Job Catalog'!$B$10:$B$509,0))),"")</f>
        <v/>
      </c>
      <c r="J11" s="9">
        <f>IFERROR(IF($G11="","",INDEX('Job Catalog'!$F$10:$F$509,MATCH($G11,'Job Catalog'!$B$10:$B$509,0))),"")</f>
        <v/>
      </c>
      <c r="K11" s="9">
        <f>IFERROR(IF($G11="","",INDEX('Job Catalog'!$H$10:$H$509,MATCH($G11,'Job Catalog'!$B$10:$B$509,0))),"")</f>
        <v/>
      </c>
      <c r="L11" s="9">
        <f>IFERROR(IF($G11="","",INDEX('Job Catalog'!$I$10:$I$509,MATCH($G11,'Job Catalog'!$B$10:$B$509,0))),"")</f>
        <v/>
      </c>
      <c r="M11" s="37">
        <f>IFERROR(IF($G11="","",INDEX('Job Catalog'!$K$10:$K$509,MATCH($G11,'Job Catalog'!$B$10:$B$509,0))),"")</f>
        <v/>
      </c>
    </row>
    <row r="12">
      <c r="B12" s="7" t="n"/>
      <c r="C12" s="7" t="n"/>
      <c r="D12" s="7" t="n"/>
      <c r="E12" s="7" t="n"/>
      <c r="F12" s="7" t="n"/>
      <c r="G12" s="7" t="n"/>
      <c r="H12" s="9">
        <f>IFERROR(IF($G12="","",INDEX('Job Catalog'!$C$10:$C$509,MATCH($G12,'Job Catalog'!$B$10:$B$509,0))),"")</f>
        <v/>
      </c>
      <c r="I12" s="9">
        <f>IFERROR(IF($G12="","",INDEX('Job Catalog'!$D$10:$D$509,MATCH($G12,'Job Catalog'!$B$10:$B$509,0))),"")</f>
        <v/>
      </c>
      <c r="J12" s="9">
        <f>IFERROR(IF($G12="","",INDEX('Job Catalog'!$F$10:$F$509,MATCH($G12,'Job Catalog'!$B$10:$B$509,0))),"")</f>
        <v/>
      </c>
      <c r="K12" s="9">
        <f>IFERROR(IF($G12="","",INDEX('Job Catalog'!$H$10:$H$509,MATCH($G12,'Job Catalog'!$B$10:$B$509,0))),"")</f>
        <v/>
      </c>
      <c r="L12" s="9">
        <f>IFERROR(IF($G12="","",INDEX('Job Catalog'!$I$10:$I$509,MATCH($G12,'Job Catalog'!$B$10:$B$509,0))),"")</f>
        <v/>
      </c>
      <c r="M12" s="37">
        <f>IFERROR(IF($G12="","",INDEX('Job Catalog'!$K$10:$K$509,MATCH($G12,'Job Catalog'!$B$10:$B$509,0))),"")</f>
        <v/>
      </c>
    </row>
    <row r="13">
      <c r="B13" s="7" t="n"/>
      <c r="C13" s="7" t="n"/>
      <c r="D13" s="7" t="n"/>
      <c r="E13" s="7" t="n"/>
      <c r="F13" s="7" t="n"/>
      <c r="G13" s="7" t="n"/>
      <c r="H13" s="9">
        <f>IFERROR(IF($G13="","",INDEX('Job Catalog'!$C$10:$C$509,MATCH($G13,'Job Catalog'!$B$10:$B$509,0))),"")</f>
        <v/>
      </c>
      <c r="I13" s="9">
        <f>IFERROR(IF($G13="","",INDEX('Job Catalog'!$D$10:$D$509,MATCH($G13,'Job Catalog'!$B$10:$B$509,0))),"")</f>
        <v/>
      </c>
      <c r="J13" s="9">
        <f>IFERROR(IF($G13="","",INDEX('Job Catalog'!$F$10:$F$509,MATCH($G13,'Job Catalog'!$B$10:$B$509,0))),"")</f>
        <v/>
      </c>
      <c r="K13" s="9">
        <f>IFERROR(IF($G13="","",INDEX('Job Catalog'!$H$10:$H$509,MATCH($G13,'Job Catalog'!$B$10:$B$509,0))),"")</f>
        <v/>
      </c>
      <c r="L13" s="9">
        <f>IFERROR(IF($G13="","",INDEX('Job Catalog'!$I$10:$I$509,MATCH($G13,'Job Catalog'!$B$10:$B$509,0))),"")</f>
        <v/>
      </c>
      <c r="M13" s="37">
        <f>IFERROR(IF($G13="","",INDEX('Job Catalog'!$K$10:$K$509,MATCH($G13,'Job Catalog'!$B$10:$B$509,0))),"")</f>
        <v/>
      </c>
    </row>
    <row r="14">
      <c r="B14" s="7" t="n"/>
      <c r="C14" s="7" t="n"/>
      <c r="D14" s="7" t="n"/>
      <c r="E14" s="7" t="n"/>
      <c r="F14" s="7" t="n"/>
      <c r="G14" s="7" t="n"/>
      <c r="H14" s="9">
        <f>IFERROR(IF($G14="","",INDEX('Job Catalog'!$C$10:$C$509,MATCH($G14,'Job Catalog'!$B$10:$B$509,0))),"")</f>
        <v/>
      </c>
      <c r="I14" s="9">
        <f>IFERROR(IF($G14="","",INDEX('Job Catalog'!$D$10:$D$509,MATCH($G14,'Job Catalog'!$B$10:$B$509,0))),"")</f>
        <v/>
      </c>
      <c r="J14" s="9">
        <f>IFERROR(IF($G14="","",INDEX('Job Catalog'!$F$10:$F$509,MATCH($G14,'Job Catalog'!$B$10:$B$509,0))),"")</f>
        <v/>
      </c>
      <c r="K14" s="9">
        <f>IFERROR(IF($G14="","",INDEX('Job Catalog'!$H$10:$H$509,MATCH($G14,'Job Catalog'!$B$10:$B$509,0))),"")</f>
        <v/>
      </c>
      <c r="L14" s="9">
        <f>IFERROR(IF($G14="","",INDEX('Job Catalog'!$I$10:$I$509,MATCH($G14,'Job Catalog'!$B$10:$B$509,0))),"")</f>
        <v/>
      </c>
      <c r="M14" s="37">
        <f>IFERROR(IF($G14="","",INDEX('Job Catalog'!$K$10:$K$509,MATCH($G14,'Job Catalog'!$B$10:$B$509,0))),"")</f>
        <v/>
      </c>
    </row>
    <row r="15">
      <c r="B15" s="7" t="n"/>
      <c r="C15" s="7" t="n"/>
      <c r="D15" s="7" t="n"/>
      <c r="E15" s="7" t="n"/>
      <c r="F15" s="7" t="n"/>
      <c r="G15" s="7" t="n"/>
      <c r="H15" s="9">
        <f>IFERROR(IF($G15="","",INDEX('Job Catalog'!$C$10:$C$509,MATCH($G15,'Job Catalog'!$B$10:$B$509,0))),"")</f>
        <v/>
      </c>
      <c r="I15" s="9">
        <f>IFERROR(IF($G15="","",INDEX('Job Catalog'!$D$10:$D$509,MATCH($G15,'Job Catalog'!$B$10:$B$509,0))),"")</f>
        <v/>
      </c>
      <c r="J15" s="9">
        <f>IFERROR(IF($G15="","",INDEX('Job Catalog'!$F$10:$F$509,MATCH($G15,'Job Catalog'!$B$10:$B$509,0))),"")</f>
        <v/>
      </c>
      <c r="K15" s="9">
        <f>IFERROR(IF($G15="","",INDEX('Job Catalog'!$H$10:$H$509,MATCH($G15,'Job Catalog'!$B$10:$B$509,0))),"")</f>
        <v/>
      </c>
      <c r="L15" s="9">
        <f>IFERROR(IF($G15="","",INDEX('Job Catalog'!$I$10:$I$509,MATCH($G15,'Job Catalog'!$B$10:$B$509,0))),"")</f>
        <v/>
      </c>
      <c r="M15" s="37">
        <f>IFERROR(IF($G15="","",INDEX('Job Catalog'!$K$10:$K$509,MATCH($G15,'Job Catalog'!$B$10:$B$509,0))),"")</f>
        <v/>
      </c>
    </row>
    <row r="16">
      <c r="B16" s="7" t="n"/>
      <c r="C16" s="7" t="n"/>
      <c r="D16" s="7" t="n"/>
      <c r="E16" s="7" t="n"/>
      <c r="F16" s="7" t="n"/>
      <c r="G16" s="7" t="n"/>
      <c r="H16" s="9">
        <f>IFERROR(IF($G16="","",INDEX('Job Catalog'!$C$10:$C$509,MATCH($G16,'Job Catalog'!$B$10:$B$509,0))),"")</f>
        <v/>
      </c>
      <c r="I16" s="9">
        <f>IFERROR(IF($G16="","",INDEX('Job Catalog'!$D$10:$D$509,MATCH($G16,'Job Catalog'!$B$10:$B$509,0))),"")</f>
        <v/>
      </c>
      <c r="J16" s="9">
        <f>IFERROR(IF($G16="","",INDEX('Job Catalog'!$F$10:$F$509,MATCH($G16,'Job Catalog'!$B$10:$B$509,0))),"")</f>
        <v/>
      </c>
      <c r="K16" s="9">
        <f>IFERROR(IF($G16="","",INDEX('Job Catalog'!$H$10:$H$509,MATCH($G16,'Job Catalog'!$B$10:$B$509,0))),"")</f>
        <v/>
      </c>
      <c r="L16" s="9">
        <f>IFERROR(IF($G16="","",INDEX('Job Catalog'!$I$10:$I$509,MATCH($G16,'Job Catalog'!$B$10:$B$509,0))),"")</f>
        <v/>
      </c>
      <c r="M16" s="37">
        <f>IFERROR(IF($G16="","",INDEX('Job Catalog'!$K$10:$K$509,MATCH($G16,'Job Catalog'!$B$10:$B$509,0))),"")</f>
        <v/>
      </c>
    </row>
    <row r="17">
      <c r="B17" s="7" t="n"/>
      <c r="C17" s="7" t="n"/>
      <c r="D17" s="7" t="n"/>
      <c r="E17" s="7" t="n"/>
      <c r="F17" s="7" t="n"/>
      <c r="G17" s="7" t="n"/>
      <c r="H17" s="9">
        <f>IFERROR(IF($G17="","",INDEX('Job Catalog'!$C$10:$C$509,MATCH($G17,'Job Catalog'!$B$10:$B$509,0))),"")</f>
        <v/>
      </c>
      <c r="I17" s="9">
        <f>IFERROR(IF($G17="","",INDEX('Job Catalog'!$D$10:$D$509,MATCH($G17,'Job Catalog'!$B$10:$B$509,0))),"")</f>
        <v/>
      </c>
      <c r="J17" s="9">
        <f>IFERROR(IF($G17="","",INDEX('Job Catalog'!$F$10:$F$509,MATCH($G17,'Job Catalog'!$B$10:$B$509,0))),"")</f>
        <v/>
      </c>
      <c r="K17" s="9">
        <f>IFERROR(IF($G17="","",INDEX('Job Catalog'!$H$10:$H$509,MATCH($G17,'Job Catalog'!$B$10:$B$509,0))),"")</f>
        <v/>
      </c>
      <c r="L17" s="9">
        <f>IFERROR(IF($G17="","",INDEX('Job Catalog'!$I$10:$I$509,MATCH($G17,'Job Catalog'!$B$10:$B$509,0))),"")</f>
        <v/>
      </c>
      <c r="M17" s="37">
        <f>IFERROR(IF($G17="","",INDEX('Job Catalog'!$K$10:$K$509,MATCH($G17,'Job Catalog'!$B$10:$B$509,0))),"")</f>
        <v/>
      </c>
    </row>
    <row r="18">
      <c r="B18" s="7" t="n"/>
      <c r="C18" s="7" t="n"/>
      <c r="D18" s="7" t="n"/>
      <c r="E18" s="7" t="n"/>
      <c r="F18" s="7" t="n"/>
      <c r="G18" s="7" t="n"/>
      <c r="H18" s="9">
        <f>IFERROR(IF($G18="","",INDEX('Job Catalog'!$C$10:$C$509,MATCH($G18,'Job Catalog'!$B$10:$B$509,0))),"")</f>
        <v/>
      </c>
      <c r="I18" s="9">
        <f>IFERROR(IF($G18="","",INDEX('Job Catalog'!$D$10:$D$509,MATCH($G18,'Job Catalog'!$B$10:$B$509,0))),"")</f>
        <v/>
      </c>
      <c r="J18" s="9">
        <f>IFERROR(IF($G18="","",INDEX('Job Catalog'!$F$10:$F$509,MATCH($G18,'Job Catalog'!$B$10:$B$509,0))),"")</f>
        <v/>
      </c>
      <c r="K18" s="9">
        <f>IFERROR(IF($G18="","",INDEX('Job Catalog'!$H$10:$H$509,MATCH($G18,'Job Catalog'!$B$10:$B$509,0))),"")</f>
        <v/>
      </c>
      <c r="L18" s="9">
        <f>IFERROR(IF($G18="","",INDEX('Job Catalog'!$I$10:$I$509,MATCH($G18,'Job Catalog'!$B$10:$B$509,0))),"")</f>
        <v/>
      </c>
      <c r="M18" s="37">
        <f>IFERROR(IF($G18="","",INDEX('Job Catalog'!$K$10:$K$509,MATCH($G18,'Job Catalog'!$B$10:$B$509,0))),"")</f>
        <v/>
      </c>
    </row>
    <row r="19">
      <c r="B19" s="7" t="n"/>
      <c r="C19" s="7" t="n"/>
      <c r="D19" s="7" t="n"/>
      <c r="E19" s="7" t="n"/>
      <c r="F19" s="7" t="n"/>
      <c r="G19" s="7" t="n"/>
      <c r="H19" s="9">
        <f>IFERROR(IF($G19="","",INDEX('Job Catalog'!$C$10:$C$509,MATCH($G19,'Job Catalog'!$B$10:$B$509,0))),"")</f>
        <v/>
      </c>
      <c r="I19" s="9">
        <f>IFERROR(IF($G19="","",INDEX('Job Catalog'!$D$10:$D$509,MATCH($G19,'Job Catalog'!$B$10:$B$509,0))),"")</f>
        <v/>
      </c>
      <c r="J19" s="9">
        <f>IFERROR(IF($G19="","",INDEX('Job Catalog'!$F$10:$F$509,MATCH($G19,'Job Catalog'!$B$10:$B$509,0))),"")</f>
        <v/>
      </c>
      <c r="K19" s="9">
        <f>IFERROR(IF($G19="","",INDEX('Job Catalog'!$H$10:$H$509,MATCH($G19,'Job Catalog'!$B$10:$B$509,0))),"")</f>
        <v/>
      </c>
      <c r="L19" s="9">
        <f>IFERROR(IF($G19="","",INDEX('Job Catalog'!$I$10:$I$509,MATCH($G19,'Job Catalog'!$B$10:$B$509,0))),"")</f>
        <v/>
      </c>
      <c r="M19" s="37">
        <f>IFERROR(IF($G19="","",INDEX('Job Catalog'!$K$10:$K$509,MATCH($G19,'Job Catalog'!$B$10:$B$509,0))),"")</f>
        <v/>
      </c>
    </row>
    <row r="20">
      <c r="B20" s="7" t="n"/>
      <c r="C20" s="7" t="n"/>
      <c r="D20" s="7" t="n"/>
      <c r="E20" s="7" t="n"/>
      <c r="F20" s="7" t="n"/>
      <c r="G20" s="7" t="n"/>
      <c r="H20" s="9">
        <f>IFERROR(IF($G20="","",INDEX('Job Catalog'!$C$10:$C$509,MATCH($G20,'Job Catalog'!$B$10:$B$509,0))),"")</f>
        <v/>
      </c>
      <c r="I20" s="9">
        <f>IFERROR(IF($G20="","",INDEX('Job Catalog'!$D$10:$D$509,MATCH($G20,'Job Catalog'!$B$10:$B$509,0))),"")</f>
        <v/>
      </c>
      <c r="J20" s="9">
        <f>IFERROR(IF($G20="","",INDEX('Job Catalog'!$F$10:$F$509,MATCH($G20,'Job Catalog'!$B$10:$B$509,0))),"")</f>
        <v/>
      </c>
      <c r="K20" s="9">
        <f>IFERROR(IF($G20="","",INDEX('Job Catalog'!$H$10:$H$509,MATCH($G20,'Job Catalog'!$B$10:$B$509,0))),"")</f>
        <v/>
      </c>
      <c r="L20" s="9">
        <f>IFERROR(IF($G20="","",INDEX('Job Catalog'!$I$10:$I$509,MATCH($G20,'Job Catalog'!$B$10:$B$509,0))),"")</f>
        <v/>
      </c>
      <c r="M20" s="37">
        <f>IFERROR(IF($G20="","",INDEX('Job Catalog'!$K$10:$K$509,MATCH($G20,'Job Catalog'!$B$10:$B$509,0))),"")</f>
        <v/>
      </c>
    </row>
    <row r="21">
      <c r="B21" s="7" t="n"/>
      <c r="C21" s="7" t="n"/>
      <c r="D21" s="7" t="n"/>
      <c r="E21" s="7" t="n"/>
      <c r="F21" s="7" t="n"/>
      <c r="G21" s="7" t="n"/>
      <c r="H21" s="9">
        <f>IFERROR(IF($G21="","",INDEX('Job Catalog'!$C$10:$C$509,MATCH($G21,'Job Catalog'!$B$10:$B$509,0))),"")</f>
        <v/>
      </c>
      <c r="I21" s="9">
        <f>IFERROR(IF($G21="","",INDEX('Job Catalog'!$D$10:$D$509,MATCH($G21,'Job Catalog'!$B$10:$B$509,0))),"")</f>
        <v/>
      </c>
      <c r="J21" s="9">
        <f>IFERROR(IF($G21="","",INDEX('Job Catalog'!$F$10:$F$509,MATCH($G21,'Job Catalog'!$B$10:$B$509,0))),"")</f>
        <v/>
      </c>
      <c r="K21" s="9">
        <f>IFERROR(IF($G21="","",INDEX('Job Catalog'!$H$10:$H$509,MATCH($G21,'Job Catalog'!$B$10:$B$509,0))),"")</f>
        <v/>
      </c>
      <c r="L21" s="9">
        <f>IFERROR(IF($G21="","",INDEX('Job Catalog'!$I$10:$I$509,MATCH($G21,'Job Catalog'!$B$10:$B$509,0))),"")</f>
        <v/>
      </c>
      <c r="M21" s="37">
        <f>IFERROR(IF($G21="","",INDEX('Job Catalog'!$K$10:$K$509,MATCH($G21,'Job Catalog'!$B$10:$B$509,0))),"")</f>
        <v/>
      </c>
    </row>
    <row r="22">
      <c r="B22" s="7" t="n"/>
      <c r="C22" s="7" t="n"/>
      <c r="D22" s="7" t="n"/>
      <c r="E22" s="7" t="n"/>
      <c r="F22" s="7" t="n"/>
      <c r="G22" s="7" t="n"/>
      <c r="H22" s="9">
        <f>IFERROR(IF($G22="","",INDEX('Job Catalog'!$C$10:$C$509,MATCH($G22,'Job Catalog'!$B$10:$B$509,0))),"")</f>
        <v/>
      </c>
      <c r="I22" s="9">
        <f>IFERROR(IF($G22="","",INDEX('Job Catalog'!$D$10:$D$509,MATCH($G22,'Job Catalog'!$B$10:$B$509,0))),"")</f>
        <v/>
      </c>
      <c r="J22" s="9">
        <f>IFERROR(IF($G22="","",INDEX('Job Catalog'!$F$10:$F$509,MATCH($G22,'Job Catalog'!$B$10:$B$509,0))),"")</f>
        <v/>
      </c>
      <c r="K22" s="9">
        <f>IFERROR(IF($G22="","",INDEX('Job Catalog'!$H$10:$H$509,MATCH($G22,'Job Catalog'!$B$10:$B$509,0))),"")</f>
        <v/>
      </c>
      <c r="L22" s="9">
        <f>IFERROR(IF($G22="","",INDEX('Job Catalog'!$I$10:$I$509,MATCH($G22,'Job Catalog'!$B$10:$B$509,0))),"")</f>
        <v/>
      </c>
      <c r="M22" s="37">
        <f>IFERROR(IF($G22="","",INDEX('Job Catalog'!$K$10:$K$509,MATCH($G22,'Job Catalog'!$B$10:$B$509,0))),"")</f>
        <v/>
      </c>
    </row>
    <row r="23">
      <c r="B23" s="7" t="n"/>
      <c r="C23" s="7" t="n"/>
      <c r="D23" s="7" t="n"/>
      <c r="E23" s="7" t="n"/>
      <c r="F23" s="7" t="n"/>
      <c r="G23" s="7" t="n"/>
      <c r="H23" s="9">
        <f>IFERROR(IF($G23="","",INDEX('Job Catalog'!$C$10:$C$509,MATCH($G23,'Job Catalog'!$B$10:$B$509,0))),"")</f>
        <v/>
      </c>
      <c r="I23" s="9">
        <f>IFERROR(IF($G23="","",INDEX('Job Catalog'!$D$10:$D$509,MATCH($G23,'Job Catalog'!$B$10:$B$509,0))),"")</f>
        <v/>
      </c>
      <c r="J23" s="9">
        <f>IFERROR(IF($G23="","",INDEX('Job Catalog'!$F$10:$F$509,MATCH($G23,'Job Catalog'!$B$10:$B$509,0))),"")</f>
        <v/>
      </c>
      <c r="K23" s="9">
        <f>IFERROR(IF($G23="","",INDEX('Job Catalog'!$H$10:$H$509,MATCH($G23,'Job Catalog'!$B$10:$B$509,0))),"")</f>
        <v/>
      </c>
      <c r="L23" s="9">
        <f>IFERROR(IF($G23="","",INDEX('Job Catalog'!$I$10:$I$509,MATCH($G23,'Job Catalog'!$B$10:$B$509,0))),"")</f>
        <v/>
      </c>
      <c r="M23" s="37">
        <f>IFERROR(IF($G23="","",INDEX('Job Catalog'!$K$10:$K$509,MATCH($G23,'Job Catalog'!$B$10:$B$509,0))),"")</f>
        <v/>
      </c>
    </row>
    <row r="24">
      <c r="B24" s="7" t="n"/>
      <c r="C24" s="7" t="n"/>
      <c r="D24" s="7" t="n"/>
      <c r="E24" s="7" t="n"/>
      <c r="F24" s="7" t="n"/>
      <c r="G24" s="7" t="n"/>
      <c r="H24" s="9">
        <f>IFERROR(IF($G24="","",INDEX('Job Catalog'!$C$10:$C$509,MATCH($G24,'Job Catalog'!$B$10:$B$509,0))),"")</f>
        <v/>
      </c>
      <c r="I24" s="9">
        <f>IFERROR(IF($G24="","",INDEX('Job Catalog'!$D$10:$D$509,MATCH($G24,'Job Catalog'!$B$10:$B$509,0))),"")</f>
        <v/>
      </c>
      <c r="J24" s="9">
        <f>IFERROR(IF($G24="","",INDEX('Job Catalog'!$F$10:$F$509,MATCH($G24,'Job Catalog'!$B$10:$B$509,0))),"")</f>
        <v/>
      </c>
      <c r="K24" s="9">
        <f>IFERROR(IF($G24="","",INDEX('Job Catalog'!$H$10:$H$509,MATCH($G24,'Job Catalog'!$B$10:$B$509,0))),"")</f>
        <v/>
      </c>
      <c r="L24" s="9">
        <f>IFERROR(IF($G24="","",INDEX('Job Catalog'!$I$10:$I$509,MATCH($G24,'Job Catalog'!$B$10:$B$509,0))),"")</f>
        <v/>
      </c>
      <c r="M24" s="37">
        <f>IFERROR(IF($G24="","",INDEX('Job Catalog'!$K$10:$K$509,MATCH($G24,'Job Catalog'!$B$10:$B$509,0))),"")</f>
        <v/>
      </c>
    </row>
    <row r="25">
      <c r="B25" s="7" t="n"/>
      <c r="C25" s="7" t="n"/>
      <c r="D25" s="7" t="n"/>
      <c r="E25" s="7" t="n"/>
      <c r="F25" s="7" t="n"/>
      <c r="G25" s="7" t="n"/>
      <c r="H25" s="9">
        <f>IFERROR(IF($G25="","",INDEX('Job Catalog'!$C$10:$C$509,MATCH($G25,'Job Catalog'!$B$10:$B$509,0))),"")</f>
        <v/>
      </c>
      <c r="I25" s="9">
        <f>IFERROR(IF($G25="","",INDEX('Job Catalog'!$D$10:$D$509,MATCH($G25,'Job Catalog'!$B$10:$B$509,0))),"")</f>
        <v/>
      </c>
      <c r="J25" s="9">
        <f>IFERROR(IF($G25="","",INDEX('Job Catalog'!$F$10:$F$509,MATCH($G25,'Job Catalog'!$B$10:$B$509,0))),"")</f>
        <v/>
      </c>
      <c r="K25" s="9">
        <f>IFERROR(IF($G25="","",INDEX('Job Catalog'!$H$10:$H$509,MATCH($G25,'Job Catalog'!$B$10:$B$509,0))),"")</f>
        <v/>
      </c>
      <c r="L25" s="9">
        <f>IFERROR(IF($G25="","",INDEX('Job Catalog'!$I$10:$I$509,MATCH($G25,'Job Catalog'!$B$10:$B$509,0))),"")</f>
        <v/>
      </c>
      <c r="M25" s="37">
        <f>IFERROR(IF($G25="","",INDEX('Job Catalog'!$K$10:$K$509,MATCH($G25,'Job Catalog'!$B$10:$B$509,0))),"")</f>
        <v/>
      </c>
    </row>
    <row r="26">
      <c r="B26" s="7" t="n"/>
      <c r="C26" s="7" t="n"/>
      <c r="D26" s="7" t="n"/>
      <c r="E26" s="7" t="n"/>
      <c r="F26" s="7" t="n"/>
      <c r="G26" s="7" t="n"/>
      <c r="H26" s="9">
        <f>IFERROR(IF($G26="","",INDEX('Job Catalog'!$C$10:$C$509,MATCH($G26,'Job Catalog'!$B$10:$B$509,0))),"")</f>
        <v/>
      </c>
      <c r="I26" s="9">
        <f>IFERROR(IF($G26="","",INDEX('Job Catalog'!$D$10:$D$509,MATCH($G26,'Job Catalog'!$B$10:$B$509,0))),"")</f>
        <v/>
      </c>
      <c r="J26" s="9">
        <f>IFERROR(IF($G26="","",INDEX('Job Catalog'!$F$10:$F$509,MATCH($G26,'Job Catalog'!$B$10:$B$509,0))),"")</f>
        <v/>
      </c>
      <c r="K26" s="9">
        <f>IFERROR(IF($G26="","",INDEX('Job Catalog'!$H$10:$H$509,MATCH($G26,'Job Catalog'!$B$10:$B$509,0))),"")</f>
        <v/>
      </c>
      <c r="L26" s="9">
        <f>IFERROR(IF($G26="","",INDEX('Job Catalog'!$I$10:$I$509,MATCH($G26,'Job Catalog'!$B$10:$B$509,0))),"")</f>
        <v/>
      </c>
      <c r="M26" s="37">
        <f>IFERROR(IF($G26="","",INDEX('Job Catalog'!$K$10:$K$509,MATCH($G26,'Job Catalog'!$B$10:$B$509,0))),"")</f>
        <v/>
      </c>
    </row>
    <row r="27">
      <c r="B27" s="7" t="n"/>
      <c r="C27" s="7" t="n"/>
      <c r="D27" s="7" t="n"/>
      <c r="E27" s="7" t="n"/>
      <c r="F27" s="7" t="n"/>
      <c r="G27" s="7" t="n"/>
      <c r="H27" s="9">
        <f>IFERROR(IF($G27="","",INDEX('Job Catalog'!$C$10:$C$509,MATCH($G27,'Job Catalog'!$B$10:$B$509,0))),"")</f>
        <v/>
      </c>
      <c r="I27" s="9">
        <f>IFERROR(IF($G27="","",INDEX('Job Catalog'!$D$10:$D$509,MATCH($G27,'Job Catalog'!$B$10:$B$509,0))),"")</f>
        <v/>
      </c>
      <c r="J27" s="9">
        <f>IFERROR(IF($G27="","",INDEX('Job Catalog'!$F$10:$F$509,MATCH($G27,'Job Catalog'!$B$10:$B$509,0))),"")</f>
        <v/>
      </c>
      <c r="K27" s="9">
        <f>IFERROR(IF($G27="","",INDEX('Job Catalog'!$H$10:$H$509,MATCH($G27,'Job Catalog'!$B$10:$B$509,0))),"")</f>
        <v/>
      </c>
      <c r="L27" s="9">
        <f>IFERROR(IF($G27="","",INDEX('Job Catalog'!$I$10:$I$509,MATCH($G27,'Job Catalog'!$B$10:$B$509,0))),"")</f>
        <v/>
      </c>
      <c r="M27" s="37">
        <f>IFERROR(IF($G27="","",INDEX('Job Catalog'!$K$10:$K$509,MATCH($G27,'Job Catalog'!$B$10:$B$509,0))),"")</f>
        <v/>
      </c>
    </row>
    <row r="28">
      <c r="B28" s="7" t="n"/>
      <c r="C28" s="7" t="n"/>
      <c r="D28" s="7" t="n"/>
      <c r="E28" s="7" t="n"/>
      <c r="F28" s="7" t="n"/>
      <c r="G28" s="7" t="n"/>
      <c r="H28" s="9">
        <f>IFERROR(IF($G28="","",INDEX('Job Catalog'!$C$10:$C$509,MATCH($G28,'Job Catalog'!$B$10:$B$509,0))),"")</f>
        <v/>
      </c>
      <c r="I28" s="9">
        <f>IFERROR(IF($G28="","",INDEX('Job Catalog'!$D$10:$D$509,MATCH($G28,'Job Catalog'!$B$10:$B$509,0))),"")</f>
        <v/>
      </c>
      <c r="J28" s="9">
        <f>IFERROR(IF($G28="","",INDEX('Job Catalog'!$F$10:$F$509,MATCH($G28,'Job Catalog'!$B$10:$B$509,0))),"")</f>
        <v/>
      </c>
      <c r="K28" s="9">
        <f>IFERROR(IF($G28="","",INDEX('Job Catalog'!$H$10:$H$509,MATCH($G28,'Job Catalog'!$B$10:$B$509,0))),"")</f>
        <v/>
      </c>
      <c r="L28" s="9">
        <f>IFERROR(IF($G28="","",INDEX('Job Catalog'!$I$10:$I$509,MATCH($G28,'Job Catalog'!$B$10:$B$509,0))),"")</f>
        <v/>
      </c>
      <c r="M28" s="37">
        <f>IFERROR(IF($G28="","",INDEX('Job Catalog'!$K$10:$K$509,MATCH($G28,'Job Catalog'!$B$10:$B$509,0))),"")</f>
        <v/>
      </c>
    </row>
    <row r="29">
      <c r="B29" s="7" t="n"/>
      <c r="C29" s="7" t="n"/>
      <c r="D29" s="7" t="n"/>
      <c r="E29" s="7" t="n"/>
      <c r="F29" s="7" t="n"/>
      <c r="G29" s="7" t="n"/>
      <c r="H29" s="9">
        <f>IFERROR(IF($G29="","",INDEX('Job Catalog'!$C$10:$C$509,MATCH($G29,'Job Catalog'!$B$10:$B$509,0))),"")</f>
        <v/>
      </c>
      <c r="I29" s="9">
        <f>IFERROR(IF($G29="","",INDEX('Job Catalog'!$D$10:$D$509,MATCH($G29,'Job Catalog'!$B$10:$B$509,0))),"")</f>
        <v/>
      </c>
      <c r="J29" s="9">
        <f>IFERROR(IF($G29="","",INDEX('Job Catalog'!$F$10:$F$509,MATCH($G29,'Job Catalog'!$B$10:$B$509,0))),"")</f>
        <v/>
      </c>
      <c r="K29" s="9">
        <f>IFERROR(IF($G29="","",INDEX('Job Catalog'!$H$10:$H$509,MATCH($G29,'Job Catalog'!$B$10:$B$509,0))),"")</f>
        <v/>
      </c>
      <c r="L29" s="9">
        <f>IFERROR(IF($G29="","",INDEX('Job Catalog'!$I$10:$I$509,MATCH($G29,'Job Catalog'!$B$10:$B$509,0))),"")</f>
        <v/>
      </c>
      <c r="M29" s="37">
        <f>IFERROR(IF($G29="","",INDEX('Job Catalog'!$K$10:$K$509,MATCH($G29,'Job Catalog'!$B$10:$B$509,0))),"")</f>
        <v/>
      </c>
    </row>
    <row r="30">
      <c r="B30" s="7" t="n"/>
      <c r="C30" s="7" t="n"/>
      <c r="D30" s="7" t="n"/>
      <c r="E30" s="7" t="n"/>
      <c r="F30" s="7" t="n"/>
      <c r="G30" s="7" t="n"/>
      <c r="H30" s="9">
        <f>IFERROR(IF($G30="","",INDEX('Job Catalog'!$C$10:$C$509,MATCH($G30,'Job Catalog'!$B$10:$B$509,0))),"")</f>
        <v/>
      </c>
      <c r="I30" s="9">
        <f>IFERROR(IF($G30="","",INDEX('Job Catalog'!$D$10:$D$509,MATCH($G30,'Job Catalog'!$B$10:$B$509,0))),"")</f>
        <v/>
      </c>
      <c r="J30" s="9">
        <f>IFERROR(IF($G30="","",INDEX('Job Catalog'!$F$10:$F$509,MATCH($G30,'Job Catalog'!$B$10:$B$509,0))),"")</f>
        <v/>
      </c>
      <c r="K30" s="9">
        <f>IFERROR(IF($G30="","",INDEX('Job Catalog'!$H$10:$H$509,MATCH($G30,'Job Catalog'!$B$10:$B$509,0))),"")</f>
        <v/>
      </c>
      <c r="L30" s="9">
        <f>IFERROR(IF($G30="","",INDEX('Job Catalog'!$I$10:$I$509,MATCH($G30,'Job Catalog'!$B$10:$B$509,0))),"")</f>
        <v/>
      </c>
      <c r="M30" s="37">
        <f>IFERROR(IF($G30="","",INDEX('Job Catalog'!$K$10:$K$509,MATCH($G30,'Job Catalog'!$B$10:$B$509,0))),"")</f>
        <v/>
      </c>
    </row>
    <row r="31">
      <c r="B31" s="7" t="n"/>
      <c r="C31" s="7" t="n"/>
      <c r="D31" s="7" t="n"/>
      <c r="E31" s="7" t="n"/>
      <c r="F31" s="7" t="n"/>
      <c r="G31" s="7" t="n"/>
      <c r="H31" s="9">
        <f>IFERROR(IF($G31="","",INDEX('Job Catalog'!$C$10:$C$509,MATCH($G31,'Job Catalog'!$B$10:$B$509,0))),"")</f>
        <v/>
      </c>
      <c r="I31" s="9">
        <f>IFERROR(IF($G31="","",INDEX('Job Catalog'!$D$10:$D$509,MATCH($G31,'Job Catalog'!$B$10:$B$509,0))),"")</f>
        <v/>
      </c>
      <c r="J31" s="9">
        <f>IFERROR(IF($G31="","",INDEX('Job Catalog'!$F$10:$F$509,MATCH($G31,'Job Catalog'!$B$10:$B$509,0))),"")</f>
        <v/>
      </c>
      <c r="K31" s="9">
        <f>IFERROR(IF($G31="","",INDEX('Job Catalog'!$H$10:$H$509,MATCH($G31,'Job Catalog'!$B$10:$B$509,0))),"")</f>
        <v/>
      </c>
      <c r="L31" s="9">
        <f>IFERROR(IF($G31="","",INDEX('Job Catalog'!$I$10:$I$509,MATCH($G31,'Job Catalog'!$B$10:$B$509,0))),"")</f>
        <v/>
      </c>
      <c r="M31" s="37">
        <f>IFERROR(IF($G31="","",INDEX('Job Catalog'!$K$10:$K$509,MATCH($G31,'Job Catalog'!$B$10:$B$509,0))),"")</f>
        <v/>
      </c>
    </row>
    <row r="32">
      <c r="B32" s="7" t="n"/>
      <c r="C32" s="7" t="n"/>
      <c r="D32" s="7" t="n"/>
      <c r="E32" s="7" t="n"/>
      <c r="F32" s="7" t="n"/>
      <c r="G32" s="7" t="n"/>
      <c r="H32" s="9">
        <f>IFERROR(IF($G32="","",INDEX('Job Catalog'!$C$10:$C$509,MATCH($G32,'Job Catalog'!$B$10:$B$509,0))),"")</f>
        <v/>
      </c>
      <c r="I32" s="9">
        <f>IFERROR(IF($G32="","",INDEX('Job Catalog'!$D$10:$D$509,MATCH($G32,'Job Catalog'!$B$10:$B$509,0))),"")</f>
        <v/>
      </c>
      <c r="J32" s="9">
        <f>IFERROR(IF($G32="","",INDEX('Job Catalog'!$F$10:$F$509,MATCH($G32,'Job Catalog'!$B$10:$B$509,0))),"")</f>
        <v/>
      </c>
      <c r="K32" s="9">
        <f>IFERROR(IF($G32="","",INDEX('Job Catalog'!$H$10:$H$509,MATCH($G32,'Job Catalog'!$B$10:$B$509,0))),"")</f>
        <v/>
      </c>
      <c r="L32" s="9">
        <f>IFERROR(IF($G32="","",INDEX('Job Catalog'!$I$10:$I$509,MATCH($G32,'Job Catalog'!$B$10:$B$509,0))),"")</f>
        <v/>
      </c>
      <c r="M32" s="37">
        <f>IFERROR(IF($G32="","",INDEX('Job Catalog'!$K$10:$K$509,MATCH($G32,'Job Catalog'!$B$10:$B$509,0))),"")</f>
        <v/>
      </c>
    </row>
    <row r="33">
      <c r="B33" s="7" t="n"/>
      <c r="C33" s="7" t="n"/>
      <c r="D33" s="7" t="n"/>
      <c r="E33" s="7" t="n"/>
      <c r="F33" s="7" t="n"/>
      <c r="G33" s="7" t="n"/>
      <c r="H33" s="9">
        <f>IFERROR(IF($G33="","",INDEX('Job Catalog'!$C$10:$C$509,MATCH($G33,'Job Catalog'!$B$10:$B$509,0))),"")</f>
        <v/>
      </c>
      <c r="I33" s="9">
        <f>IFERROR(IF($G33="","",INDEX('Job Catalog'!$D$10:$D$509,MATCH($G33,'Job Catalog'!$B$10:$B$509,0))),"")</f>
        <v/>
      </c>
      <c r="J33" s="9">
        <f>IFERROR(IF($G33="","",INDEX('Job Catalog'!$F$10:$F$509,MATCH($G33,'Job Catalog'!$B$10:$B$509,0))),"")</f>
        <v/>
      </c>
      <c r="K33" s="9">
        <f>IFERROR(IF($G33="","",INDEX('Job Catalog'!$H$10:$H$509,MATCH($G33,'Job Catalog'!$B$10:$B$509,0))),"")</f>
        <v/>
      </c>
      <c r="L33" s="9">
        <f>IFERROR(IF($G33="","",INDEX('Job Catalog'!$I$10:$I$509,MATCH($G33,'Job Catalog'!$B$10:$B$509,0))),"")</f>
        <v/>
      </c>
      <c r="M33" s="37">
        <f>IFERROR(IF($G33="","",INDEX('Job Catalog'!$K$10:$K$509,MATCH($G33,'Job Catalog'!$B$10:$B$509,0))),"")</f>
        <v/>
      </c>
    </row>
    <row r="34">
      <c r="B34" s="7" t="n"/>
      <c r="C34" s="7" t="n"/>
      <c r="D34" s="7" t="n"/>
      <c r="E34" s="7" t="n"/>
      <c r="F34" s="7" t="n"/>
      <c r="G34" s="7" t="n"/>
      <c r="H34" s="9">
        <f>IFERROR(IF($G34="","",INDEX('Job Catalog'!$C$10:$C$509,MATCH($G34,'Job Catalog'!$B$10:$B$509,0))),"")</f>
        <v/>
      </c>
      <c r="I34" s="9">
        <f>IFERROR(IF($G34="","",INDEX('Job Catalog'!$D$10:$D$509,MATCH($G34,'Job Catalog'!$B$10:$B$509,0))),"")</f>
        <v/>
      </c>
      <c r="J34" s="9">
        <f>IFERROR(IF($G34="","",INDEX('Job Catalog'!$F$10:$F$509,MATCH($G34,'Job Catalog'!$B$10:$B$509,0))),"")</f>
        <v/>
      </c>
      <c r="K34" s="9">
        <f>IFERROR(IF($G34="","",INDEX('Job Catalog'!$H$10:$H$509,MATCH($G34,'Job Catalog'!$B$10:$B$509,0))),"")</f>
        <v/>
      </c>
      <c r="L34" s="9">
        <f>IFERROR(IF($G34="","",INDEX('Job Catalog'!$I$10:$I$509,MATCH($G34,'Job Catalog'!$B$10:$B$509,0))),"")</f>
        <v/>
      </c>
      <c r="M34" s="37">
        <f>IFERROR(IF($G34="","",INDEX('Job Catalog'!$K$10:$K$509,MATCH($G34,'Job Catalog'!$B$10:$B$509,0))),"")</f>
        <v/>
      </c>
    </row>
    <row r="35">
      <c r="B35" s="7" t="n"/>
      <c r="C35" s="7" t="n"/>
      <c r="D35" s="7" t="n"/>
      <c r="E35" s="7" t="n"/>
      <c r="F35" s="7" t="n"/>
      <c r="G35" s="7" t="n"/>
      <c r="H35" s="9">
        <f>IFERROR(IF($G35="","",INDEX('Job Catalog'!$C$10:$C$509,MATCH($G35,'Job Catalog'!$B$10:$B$509,0))),"")</f>
        <v/>
      </c>
      <c r="I35" s="9">
        <f>IFERROR(IF($G35="","",INDEX('Job Catalog'!$D$10:$D$509,MATCH($G35,'Job Catalog'!$B$10:$B$509,0))),"")</f>
        <v/>
      </c>
      <c r="J35" s="9">
        <f>IFERROR(IF($G35="","",INDEX('Job Catalog'!$F$10:$F$509,MATCH($G35,'Job Catalog'!$B$10:$B$509,0))),"")</f>
        <v/>
      </c>
      <c r="K35" s="9">
        <f>IFERROR(IF($G35="","",INDEX('Job Catalog'!$H$10:$H$509,MATCH($G35,'Job Catalog'!$B$10:$B$509,0))),"")</f>
        <v/>
      </c>
      <c r="L35" s="9">
        <f>IFERROR(IF($G35="","",INDEX('Job Catalog'!$I$10:$I$509,MATCH($G35,'Job Catalog'!$B$10:$B$509,0))),"")</f>
        <v/>
      </c>
      <c r="M35" s="37">
        <f>IFERROR(IF($G35="","",INDEX('Job Catalog'!$K$10:$K$509,MATCH($G35,'Job Catalog'!$B$10:$B$509,0))),"")</f>
        <v/>
      </c>
    </row>
    <row r="36">
      <c r="B36" s="7" t="n"/>
      <c r="C36" s="7" t="n"/>
      <c r="D36" s="7" t="n"/>
      <c r="E36" s="7" t="n"/>
      <c r="F36" s="7" t="n"/>
      <c r="G36" s="7" t="n"/>
      <c r="H36" s="9">
        <f>IFERROR(IF($G36="","",INDEX('Job Catalog'!$C$10:$C$509,MATCH($G36,'Job Catalog'!$B$10:$B$509,0))),"")</f>
        <v/>
      </c>
      <c r="I36" s="9">
        <f>IFERROR(IF($G36="","",INDEX('Job Catalog'!$D$10:$D$509,MATCH($G36,'Job Catalog'!$B$10:$B$509,0))),"")</f>
        <v/>
      </c>
      <c r="J36" s="9">
        <f>IFERROR(IF($G36="","",INDEX('Job Catalog'!$F$10:$F$509,MATCH($G36,'Job Catalog'!$B$10:$B$509,0))),"")</f>
        <v/>
      </c>
      <c r="K36" s="9">
        <f>IFERROR(IF($G36="","",INDEX('Job Catalog'!$H$10:$H$509,MATCH($G36,'Job Catalog'!$B$10:$B$509,0))),"")</f>
        <v/>
      </c>
      <c r="L36" s="9">
        <f>IFERROR(IF($G36="","",INDEX('Job Catalog'!$I$10:$I$509,MATCH($G36,'Job Catalog'!$B$10:$B$509,0))),"")</f>
        <v/>
      </c>
      <c r="M36" s="37">
        <f>IFERROR(IF($G36="","",INDEX('Job Catalog'!$K$10:$K$509,MATCH($G36,'Job Catalog'!$B$10:$B$509,0))),"")</f>
        <v/>
      </c>
    </row>
    <row r="37">
      <c r="B37" s="7" t="n"/>
      <c r="C37" s="7" t="n"/>
      <c r="D37" s="7" t="n"/>
      <c r="E37" s="7" t="n"/>
      <c r="F37" s="7" t="n"/>
      <c r="G37" s="7" t="n"/>
      <c r="H37" s="9">
        <f>IFERROR(IF($G37="","",INDEX('Job Catalog'!$C$10:$C$509,MATCH($G37,'Job Catalog'!$B$10:$B$509,0))),"")</f>
        <v/>
      </c>
      <c r="I37" s="9">
        <f>IFERROR(IF($G37="","",INDEX('Job Catalog'!$D$10:$D$509,MATCH($G37,'Job Catalog'!$B$10:$B$509,0))),"")</f>
        <v/>
      </c>
      <c r="J37" s="9">
        <f>IFERROR(IF($G37="","",INDEX('Job Catalog'!$F$10:$F$509,MATCH($G37,'Job Catalog'!$B$10:$B$509,0))),"")</f>
        <v/>
      </c>
      <c r="K37" s="9">
        <f>IFERROR(IF($G37="","",INDEX('Job Catalog'!$H$10:$H$509,MATCH($G37,'Job Catalog'!$B$10:$B$509,0))),"")</f>
        <v/>
      </c>
      <c r="L37" s="9">
        <f>IFERROR(IF($G37="","",INDEX('Job Catalog'!$I$10:$I$509,MATCH($G37,'Job Catalog'!$B$10:$B$509,0))),"")</f>
        <v/>
      </c>
      <c r="M37" s="37">
        <f>IFERROR(IF($G37="","",INDEX('Job Catalog'!$K$10:$K$509,MATCH($G37,'Job Catalog'!$B$10:$B$509,0))),"")</f>
        <v/>
      </c>
    </row>
    <row r="38">
      <c r="B38" s="7" t="n"/>
      <c r="C38" s="7" t="n"/>
      <c r="D38" s="7" t="n"/>
      <c r="E38" s="7" t="n"/>
      <c r="F38" s="7" t="n"/>
      <c r="G38" s="7" t="n"/>
      <c r="H38" s="9">
        <f>IFERROR(IF($G38="","",INDEX('Job Catalog'!$C$10:$C$509,MATCH($G38,'Job Catalog'!$B$10:$B$509,0))),"")</f>
        <v/>
      </c>
      <c r="I38" s="9">
        <f>IFERROR(IF($G38="","",INDEX('Job Catalog'!$D$10:$D$509,MATCH($G38,'Job Catalog'!$B$10:$B$509,0))),"")</f>
        <v/>
      </c>
      <c r="J38" s="9">
        <f>IFERROR(IF($G38="","",INDEX('Job Catalog'!$F$10:$F$509,MATCH($G38,'Job Catalog'!$B$10:$B$509,0))),"")</f>
        <v/>
      </c>
      <c r="K38" s="9">
        <f>IFERROR(IF($G38="","",INDEX('Job Catalog'!$H$10:$H$509,MATCH($G38,'Job Catalog'!$B$10:$B$509,0))),"")</f>
        <v/>
      </c>
      <c r="L38" s="9">
        <f>IFERROR(IF($G38="","",INDEX('Job Catalog'!$I$10:$I$509,MATCH($G38,'Job Catalog'!$B$10:$B$509,0))),"")</f>
        <v/>
      </c>
      <c r="M38" s="37">
        <f>IFERROR(IF($G38="","",INDEX('Job Catalog'!$K$10:$K$509,MATCH($G38,'Job Catalog'!$B$10:$B$509,0))),"")</f>
        <v/>
      </c>
    </row>
    <row r="39">
      <c r="B39" s="7" t="n"/>
      <c r="C39" s="7" t="n"/>
      <c r="D39" s="7" t="n"/>
      <c r="E39" s="7" t="n"/>
      <c r="F39" s="7" t="n"/>
      <c r="G39" s="7" t="n"/>
      <c r="H39" s="9">
        <f>IFERROR(IF($G39="","",INDEX('Job Catalog'!$C$10:$C$509,MATCH($G39,'Job Catalog'!$B$10:$B$509,0))),"")</f>
        <v/>
      </c>
      <c r="I39" s="9">
        <f>IFERROR(IF($G39="","",INDEX('Job Catalog'!$D$10:$D$509,MATCH($G39,'Job Catalog'!$B$10:$B$509,0))),"")</f>
        <v/>
      </c>
      <c r="J39" s="9">
        <f>IFERROR(IF($G39="","",INDEX('Job Catalog'!$F$10:$F$509,MATCH($G39,'Job Catalog'!$B$10:$B$509,0))),"")</f>
        <v/>
      </c>
      <c r="K39" s="9">
        <f>IFERROR(IF($G39="","",INDEX('Job Catalog'!$H$10:$H$509,MATCH($G39,'Job Catalog'!$B$10:$B$509,0))),"")</f>
        <v/>
      </c>
      <c r="L39" s="9">
        <f>IFERROR(IF($G39="","",INDEX('Job Catalog'!$I$10:$I$509,MATCH($G39,'Job Catalog'!$B$10:$B$509,0))),"")</f>
        <v/>
      </c>
      <c r="M39" s="37">
        <f>IFERROR(IF($G39="","",INDEX('Job Catalog'!$K$10:$K$509,MATCH($G39,'Job Catalog'!$B$10:$B$509,0))),"")</f>
        <v/>
      </c>
    </row>
    <row r="40">
      <c r="B40" s="7" t="n"/>
      <c r="C40" s="7" t="n"/>
      <c r="D40" s="7" t="n"/>
      <c r="E40" s="7" t="n"/>
      <c r="F40" s="7" t="n"/>
      <c r="G40" s="7" t="n"/>
      <c r="H40" s="9">
        <f>IFERROR(IF($G40="","",INDEX('Job Catalog'!$C$10:$C$509,MATCH($G40,'Job Catalog'!$B$10:$B$509,0))),"")</f>
        <v/>
      </c>
      <c r="I40" s="9">
        <f>IFERROR(IF($G40="","",INDEX('Job Catalog'!$D$10:$D$509,MATCH($G40,'Job Catalog'!$B$10:$B$509,0))),"")</f>
        <v/>
      </c>
      <c r="J40" s="9">
        <f>IFERROR(IF($G40="","",INDEX('Job Catalog'!$F$10:$F$509,MATCH($G40,'Job Catalog'!$B$10:$B$509,0))),"")</f>
        <v/>
      </c>
      <c r="K40" s="9">
        <f>IFERROR(IF($G40="","",INDEX('Job Catalog'!$H$10:$H$509,MATCH($G40,'Job Catalog'!$B$10:$B$509,0))),"")</f>
        <v/>
      </c>
      <c r="L40" s="9">
        <f>IFERROR(IF($G40="","",INDEX('Job Catalog'!$I$10:$I$509,MATCH($G40,'Job Catalog'!$B$10:$B$509,0))),"")</f>
        <v/>
      </c>
      <c r="M40" s="37">
        <f>IFERROR(IF($G40="","",INDEX('Job Catalog'!$K$10:$K$509,MATCH($G40,'Job Catalog'!$B$10:$B$509,0))),"")</f>
        <v/>
      </c>
    </row>
    <row r="41">
      <c r="B41" s="7" t="n"/>
      <c r="C41" s="7" t="n"/>
      <c r="D41" s="7" t="n"/>
      <c r="E41" s="7" t="n"/>
      <c r="F41" s="7" t="n"/>
      <c r="G41" s="7" t="n"/>
      <c r="H41" s="9">
        <f>IFERROR(IF($G41="","",INDEX('Job Catalog'!$C$10:$C$509,MATCH($G41,'Job Catalog'!$B$10:$B$509,0))),"")</f>
        <v/>
      </c>
      <c r="I41" s="9">
        <f>IFERROR(IF($G41="","",INDEX('Job Catalog'!$D$10:$D$509,MATCH($G41,'Job Catalog'!$B$10:$B$509,0))),"")</f>
        <v/>
      </c>
      <c r="J41" s="9">
        <f>IFERROR(IF($G41="","",INDEX('Job Catalog'!$F$10:$F$509,MATCH($G41,'Job Catalog'!$B$10:$B$509,0))),"")</f>
        <v/>
      </c>
      <c r="K41" s="9">
        <f>IFERROR(IF($G41="","",INDEX('Job Catalog'!$H$10:$H$509,MATCH($G41,'Job Catalog'!$B$10:$B$509,0))),"")</f>
        <v/>
      </c>
      <c r="L41" s="9">
        <f>IFERROR(IF($G41="","",INDEX('Job Catalog'!$I$10:$I$509,MATCH($G41,'Job Catalog'!$B$10:$B$509,0))),"")</f>
        <v/>
      </c>
      <c r="M41" s="37">
        <f>IFERROR(IF($G41="","",INDEX('Job Catalog'!$K$10:$K$509,MATCH($G41,'Job Catalog'!$B$10:$B$509,0))),"")</f>
        <v/>
      </c>
    </row>
    <row r="42">
      <c r="B42" s="7" t="n"/>
      <c r="C42" s="7" t="n"/>
      <c r="D42" s="7" t="n"/>
      <c r="E42" s="7" t="n"/>
      <c r="F42" s="7" t="n"/>
      <c r="G42" s="7" t="n"/>
      <c r="H42" s="9">
        <f>IFERROR(IF($G42="","",INDEX('Job Catalog'!$C$10:$C$509,MATCH($G42,'Job Catalog'!$B$10:$B$509,0))),"")</f>
        <v/>
      </c>
      <c r="I42" s="9">
        <f>IFERROR(IF($G42="","",INDEX('Job Catalog'!$D$10:$D$509,MATCH($G42,'Job Catalog'!$B$10:$B$509,0))),"")</f>
        <v/>
      </c>
      <c r="J42" s="9">
        <f>IFERROR(IF($G42="","",INDEX('Job Catalog'!$F$10:$F$509,MATCH($G42,'Job Catalog'!$B$10:$B$509,0))),"")</f>
        <v/>
      </c>
      <c r="K42" s="9">
        <f>IFERROR(IF($G42="","",INDEX('Job Catalog'!$H$10:$H$509,MATCH($G42,'Job Catalog'!$B$10:$B$509,0))),"")</f>
        <v/>
      </c>
      <c r="L42" s="9">
        <f>IFERROR(IF($G42="","",INDEX('Job Catalog'!$I$10:$I$509,MATCH($G42,'Job Catalog'!$B$10:$B$509,0))),"")</f>
        <v/>
      </c>
      <c r="M42" s="37">
        <f>IFERROR(IF($G42="","",INDEX('Job Catalog'!$K$10:$K$509,MATCH($G42,'Job Catalog'!$B$10:$B$509,0))),"")</f>
        <v/>
      </c>
    </row>
    <row r="43">
      <c r="B43" s="7" t="n"/>
      <c r="C43" s="7" t="n"/>
      <c r="D43" s="7" t="n"/>
      <c r="E43" s="7" t="n"/>
      <c r="F43" s="7" t="n"/>
      <c r="G43" s="7" t="n"/>
      <c r="H43" s="9">
        <f>IFERROR(IF($G43="","",INDEX('Job Catalog'!$C$10:$C$509,MATCH($G43,'Job Catalog'!$B$10:$B$509,0))),"")</f>
        <v/>
      </c>
      <c r="I43" s="9">
        <f>IFERROR(IF($G43="","",INDEX('Job Catalog'!$D$10:$D$509,MATCH($G43,'Job Catalog'!$B$10:$B$509,0))),"")</f>
        <v/>
      </c>
      <c r="J43" s="9">
        <f>IFERROR(IF($G43="","",INDEX('Job Catalog'!$F$10:$F$509,MATCH($G43,'Job Catalog'!$B$10:$B$509,0))),"")</f>
        <v/>
      </c>
      <c r="K43" s="9">
        <f>IFERROR(IF($G43="","",INDEX('Job Catalog'!$H$10:$H$509,MATCH($G43,'Job Catalog'!$B$10:$B$509,0))),"")</f>
        <v/>
      </c>
      <c r="L43" s="9">
        <f>IFERROR(IF($G43="","",INDEX('Job Catalog'!$I$10:$I$509,MATCH($G43,'Job Catalog'!$B$10:$B$509,0))),"")</f>
        <v/>
      </c>
      <c r="M43" s="37">
        <f>IFERROR(IF($G43="","",INDEX('Job Catalog'!$K$10:$K$509,MATCH($G43,'Job Catalog'!$B$10:$B$509,0))),"")</f>
        <v/>
      </c>
    </row>
    <row r="44">
      <c r="B44" s="7" t="n"/>
      <c r="C44" s="7" t="n"/>
      <c r="D44" s="7" t="n"/>
      <c r="E44" s="7" t="n"/>
      <c r="F44" s="7" t="n"/>
      <c r="G44" s="7" t="n"/>
      <c r="H44" s="9">
        <f>IFERROR(IF($G44="","",INDEX('Job Catalog'!$C$10:$C$509,MATCH($G44,'Job Catalog'!$B$10:$B$509,0))),"")</f>
        <v/>
      </c>
      <c r="I44" s="9">
        <f>IFERROR(IF($G44="","",INDEX('Job Catalog'!$D$10:$D$509,MATCH($G44,'Job Catalog'!$B$10:$B$509,0))),"")</f>
        <v/>
      </c>
      <c r="J44" s="9">
        <f>IFERROR(IF($G44="","",INDEX('Job Catalog'!$F$10:$F$509,MATCH($G44,'Job Catalog'!$B$10:$B$509,0))),"")</f>
        <v/>
      </c>
      <c r="K44" s="9">
        <f>IFERROR(IF($G44="","",INDEX('Job Catalog'!$H$10:$H$509,MATCH($G44,'Job Catalog'!$B$10:$B$509,0))),"")</f>
        <v/>
      </c>
      <c r="L44" s="9">
        <f>IFERROR(IF($G44="","",INDEX('Job Catalog'!$I$10:$I$509,MATCH($G44,'Job Catalog'!$B$10:$B$509,0))),"")</f>
        <v/>
      </c>
      <c r="M44" s="37">
        <f>IFERROR(IF($G44="","",INDEX('Job Catalog'!$K$10:$K$509,MATCH($G44,'Job Catalog'!$B$10:$B$509,0))),"")</f>
        <v/>
      </c>
    </row>
    <row r="45">
      <c r="B45" s="7" t="n"/>
      <c r="C45" s="7" t="n"/>
      <c r="D45" s="7" t="n"/>
      <c r="E45" s="7" t="n"/>
      <c r="F45" s="7" t="n"/>
      <c r="G45" s="7" t="n"/>
      <c r="H45" s="9">
        <f>IFERROR(IF($G45="","",INDEX('Job Catalog'!$C$10:$C$509,MATCH($G45,'Job Catalog'!$B$10:$B$509,0))),"")</f>
        <v/>
      </c>
      <c r="I45" s="9">
        <f>IFERROR(IF($G45="","",INDEX('Job Catalog'!$D$10:$D$509,MATCH($G45,'Job Catalog'!$B$10:$B$509,0))),"")</f>
        <v/>
      </c>
      <c r="J45" s="9">
        <f>IFERROR(IF($G45="","",INDEX('Job Catalog'!$F$10:$F$509,MATCH($G45,'Job Catalog'!$B$10:$B$509,0))),"")</f>
        <v/>
      </c>
      <c r="K45" s="9">
        <f>IFERROR(IF($G45="","",INDEX('Job Catalog'!$H$10:$H$509,MATCH($G45,'Job Catalog'!$B$10:$B$509,0))),"")</f>
        <v/>
      </c>
      <c r="L45" s="9">
        <f>IFERROR(IF($G45="","",INDEX('Job Catalog'!$I$10:$I$509,MATCH($G45,'Job Catalog'!$B$10:$B$509,0))),"")</f>
        <v/>
      </c>
      <c r="M45" s="37">
        <f>IFERROR(IF($G45="","",INDEX('Job Catalog'!$K$10:$K$509,MATCH($G45,'Job Catalog'!$B$10:$B$509,0))),"")</f>
        <v/>
      </c>
    </row>
    <row r="46">
      <c r="B46" s="7" t="n"/>
      <c r="C46" s="7" t="n"/>
      <c r="D46" s="7" t="n"/>
      <c r="E46" s="7" t="n"/>
      <c r="F46" s="7" t="n"/>
      <c r="G46" s="7" t="n"/>
      <c r="H46" s="9">
        <f>IFERROR(IF($G46="","",INDEX('Job Catalog'!$C$10:$C$509,MATCH($G46,'Job Catalog'!$B$10:$B$509,0))),"")</f>
        <v/>
      </c>
      <c r="I46" s="9">
        <f>IFERROR(IF($G46="","",INDEX('Job Catalog'!$D$10:$D$509,MATCH($G46,'Job Catalog'!$B$10:$B$509,0))),"")</f>
        <v/>
      </c>
      <c r="J46" s="9">
        <f>IFERROR(IF($G46="","",INDEX('Job Catalog'!$F$10:$F$509,MATCH($G46,'Job Catalog'!$B$10:$B$509,0))),"")</f>
        <v/>
      </c>
      <c r="K46" s="9">
        <f>IFERROR(IF($G46="","",INDEX('Job Catalog'!$H$10:$H$509,MATCH($G46,'Job Catalog'!$B$10:$B$509,0))),"")</f>
        <v/>
      </c>
      <c r="L46" s="9">
        <f>IFERROR(IF($G46="","",INDEX('Job Catalog'!$I$10:$I$509,MATCH($G46,'Job Catalog'!$B$10:$B$509,0))),"")</f>
        <v/>
      </c>
      <c r="M46" s="37">
        <f>IFERROR(IF($G46="","",INDEX('Job Catalog'!$K$10:$K$509,MATCH($G46,'Job Catalog'!$B$10:$B$509,0))),"")</f>
        <v/>
      </c>
    </row>
    <row r="47">
      <c r="B47" s="7" t="n"/>
      <c r="C47" s="7" t="n"/>
      <c r="D47" s="7" t="n"/>
      <c r="E47" s="7" t="n"/>
      <c r="F47" s="7" t="n"/>
      <c r="G47" s="7" t="n"/>
      <c r="H47" s="9">
        <f>IFERROR(IF($G47="","",INDEX('Job Catalog'!$C$10:$C$509,MATCH($G47,'Job Catalog'!$B$10:$B$509,0))),"")</f>
        <v/>
      </c>
      <c r="I47" s="9">
        <f>IFERROR(IF($G47="","",INDEX('Job Catalog'!$D$10:$D$509,MATCH($G47,'Job Catalog'!$B$10:$B$509,0))),"")</f>
        <v/>
      </c>
      <c r="J47" s="9">
        <f>IFERROR(IF($G47="","",INDEX('Job Catalog'!$F$10:$F$509,MATCH($G47,'Job Catalog'!$B$10:$B$509,0))),"")</f>
        <v/>
      </c>
      <c r="K47" s="9">
        <f>IFERROR(IF($G47="","",INDEX('Job Catalog'!$H$10:$H$509,MATCH($G47,'Job Catalog'!$B$10:$B$509,0))),"")</f>
        <v/>
      </c>
      <c r="L47" s="9">
        <f>IFERROR(IF($G47="","",INDEX('Job Catalog'!$I$10:$I$509,MATCH($G47,'Job Catalog'!$B$10:$B$509,0))),"")</f>
        <v/>
      </c>
      <c r="M47" s="37">
        <f>IFERROR(IF($G47="","",INDEX('Job Catalog'!$K$10:$K$509,MATCH($G47,'Job Catalog'!$B$10:$B$509,0))),"")</f>
        <v/>
      </c>
    </row>
    <row r="48">
      <c r="B48" s="7" t="n"/>
      <c r="C48" s="7" t="n"/>
      <c r="D48" s="7" t="n"/>
      <c r="E48" s="7" t="n"/>
      <c r="F48" s="7" t="n"/>
      <c r="G48" s="7" t="n"/>
      <c r="H48" s="9">
        <f>IFERROR(IF($G48="","",INDEX('Job Catalog'!$C$10:$C$509,MATCH($G48,'Job Catalog'!$B$10:$B$509,0))),"")</f>
        <v/>
      </c>
      <c r="I48" s="9">
        <f>IFERROR(IF($G48="","",INDEX('Job Catalog'!$D$10:$D$509,MATCH($G48,'Job Catalog'!$B$10:$B$509,0))),"")</f>
        <v/>
      </c>
      <c r="J48" s="9">
        <f>IFERROR(IF($G48="","",INDEX('Job Catalog'!$F$10:$F$509,MATCH($G48,'Job Catalog'!$B$10:$B$509,0))),"")</f>
        <v/>
      </c>
      <c r="K48" s="9">
        <f>IFERROR(IF($G48="","",INDEX('Job Catalog'!$H$10:$H$509,MATCH($G48,'Job Catalog'!$B$10:$B$509,0))),"")</f>
        <v/>
      </c>
      <c r="L48" s="9">
        <f>IFERROR(IF($G48="","",INDEX('Job Catalog'!$I$10:$I$509,MATCH($G48,'Job Catalog'!$B$10:$B$509,0))),"")</f>
        <v/>
      </c>
      <c r="M48" s="37">
        <f>IFERROR(IF($G48="","",INDEX('Job Catalog'!$K$10:$K$509,MATCH($G48,'Job Catalog'!$B$10:$B$509,0))),"")</f>
        <v/>
      </c>
    </row>
    <row r="49">
      <c r="B49" s="7" t="n"/>
      <c r="C49" s="7" t="n"/>
      <c r="D49" s="7" t="n"/>
      <c r="E49" s="7" t="n"/>
      <c r="F49" s="7" t="n"/>
      <c r="G49" s="7" t="n"/>
      <c r="H49" s="9">
        <f>IFERROR(IF($G49="","",INDEX('Job Catalog'!$C$10:$C$509,MATCH($G49,'Job Catalog'!$B$10:$B$509,0))),"")</f>
        <v/>
      </c>
      <c r="I49" s="9">
        <f>IFERROR(IF($G49="","",INDEX('Job Catalog'!$D$10:$D$509,MATCH($G49,'Job Catalog'!$B$10:$B$509,0))),"")</f>
        <v/>
      </c>
      <c r="J49" s="9">
        <f>IFERROR(IF($G49="","",INDEX('Job Catalog'!$F$10:$F$509,MATCH($G49,'Job Catalog'!$B$10:$B$509,0))),"")</f>
        <v/>
      </c>
      <c r="K49" s="9">
        <f>IFERROR(IF($G49="","",INDEX('Job Catalog'!$H$10:$H$509,MATCH($G49,'Job Catalog'!$B$10:$B$509,0))),"")</f>
        <v/>
      </c>
      <c r="L49" s="9">
        <f>IFERROR(IF($G49="","",INDEX('Job Catalog'!$I$10:$I$509,MATCH($G49,'Job Catalog'!$B$10:$B$509,0))),"")</f>
        <v/>
      </c>
      <c r="M49" s="37">
        <f>IFERROR(IF($G49="","",INDEX('Job Catalog'!$K$10:$K$509,MATCH($G49,'Job Catalog'!$B$10:$B$509,0))),"")</f>
        <v/>
      </c>
    </row>
    <row r="50">
      <c r="B50" s="7" t="n"/>
      <c r="C50" s="7" t="n"/>
      <c r="D50" s="7" t="n"/>
      <c r="E50" s="7" t="n"/>
      <c r="F50" s="7" t="n"/>
      <c r="G50" s="7" t="n"/>
      <c r="H50" s="9">
        <f>IFERROR(IF($G50="","",INDEX('Job Catalog'!$C$10:$C$509,MATCH($G50,'Job Catalog'!$B$10:$B$509,0))),"")</f>
        <v/>
      </c>
      <c r="I50" s="9">
        <f>IFERROR(IF($G50="","",INDEX('Job Catalog'!$D$10:$D$509,MATCH($G50,'Job Catalog'!$B$10:$B$509,0))),"")</f>
        <v/>
      </c>
      <c r="J50" s="9">
        <f>IFERROR(IF($G50="","",INDEX('Job Catalog'!$F$10:$F$509,MATCH($G50,'Job Catalog'!$B$10:$B$509,0))),"")</f>
        <v/>
      </c>
      <c r="K50" s="9">
        <f>IFERROR(IF($G50="","",INDEX('Job Catalog'!$H$10:$H$509,MATCH($G50,'Job Catalog'!$B$10:$B$509,0))),"")</f>
        <v/>
      </c>
      <c r="L50" s="9">
        <f>IFERROR(IF($G50="","",INDEX('Job Catalog'!$I$10:$I$509,MATCH($G50,'Job Catalog'!$B$10:$B$509,0))),"")</f>
        <v/>
      </c>
      <c r="M50" s="37">
        <f>IFERROR(IF($G50="","",INDEX('Job Catalog'!$K$10:$K$509,MATCH($G50,'Job Catalog'!$B$10:$B$509,0))),"")</f>
        <v/>
      </c>
    </row>
    <row r="51">
      <c r="B51" s="7" t="n"/>
      <c r="C51" s="7" t="n"/>
      <c r="D51" s="7" t="n"/>
      <c r="E51" s="7" t="n"/>
      <c r="F51" s="7" t="n"/>
      <c r="G51" s="7" t="n"/>
      <c r="H51" s="9">
        <f>IFERROR(IF($G51="","",INDEX('Job Catalog'!$C$10:$C$509,MATCH($G51,'Job Catalog'!$B$10:$B$509,0))),"")</f>
        <v/>
      </c>
      <c r="I51" s="9">
        <f>IFERROR(IF($G51="","",INDEX('Job Catalog'!$D$10:$D$509,MATCH($G51,'Job Catalog'!$B$10:$B$509,0))),"")</f>
        <v/>
      </c>
      <c r="J51" s="9">
        <f>IFERROR(IF($G51="","",INDEX('Job Catalog'!$F$10:$F$509,MATCH($G51,'Job Catalog'!$B$10:$B$509,0))),"")</f>
        <v/>
      </c>
      <c r="K51" s="9">
        <f>IFERROR(IF($G51="","",INDEX('Job Catalog'!$H$10:$H$509,MATCH($G51,'Job Catalog'!$B$10:$B$509,0))),"")</f>
        <v/>
      </c>
      <c r="L51" s="9">
        <f>IFERROR(IF($G51="","",INDEX('Job Catalog'!$I$10:$I$509,MATCH($G51,'Job Catalog'!$B$10:$B$509,0))),"")</f>
        <v/>
      </c>
      <c r="M51" s="37">
        <f>IFERROR(IF($G51="","",INDEX('Job Catalog'!$K$10:$K$509,MATCH($G51,'Job Catalog'!$B$10:$B$509,0))),"")</f>
        <v/>
      </c>
    </row>
    <row r="52">
      <c r="B52" s="7" t="n"/>
      <c r="C52" s="7" t="n"/>
      <c r="D52" s="7" t="n"/>
      <c r="E52" s="7" t="n"/>
      <c r="F52" s="7" t="n"/>
      <c r="G52" s="7" t="n"/>
      <c r="H52" s="9">
        <f>IFERROR(IF($G52="","",INDEX('Job Catalog'!$C$10:$C$509,MATCH($G52,'Job Catalog'!$B$10:$B$509,0))),"")</f>
        <v/>
      </c>
      <c r="I52" s="9">
        <f>IFERROR(IF($G52="","",INDEX('Job Catalog'!$D$10:$D$509,MATCH($G52,'Job Catalog'!$B$10:$B$509,0))),"")</f>
        <v/>
      </c>
      <c r="J52" s="9">
        <f>IFERROR(IF($G52="","",INDEX('Job Catalog'!$F$10:$F$509,MATCH($G52,'Job Catalog'!$B$10:$B$509,0))),"")</f>
        <v/>
      </c>
      <c r="K52" s="9">
        <f>IFERROR(IF($G52="","",INDEX('Job Catalog'!$H$10:$H$509,MATCH($G52,'Job Catalog'!$B$10:$B$509,0))),"")</f>
        <v/>
      </c>
      <c r="L52" s="9">
        <f>IFERROR(IF($G52="","",INDEX('Job Catalog'!$I$10:$I$509,MATCH($G52,'Job Catalog'!$B$10:$B$509,0))),"")</f>
        <v/>
      </c>
      <c r="M52" s="37">
        <f>IFERROR(IF($G52="","",INDEX('Job Catalog'!$K$10:$K$509,MATCH($G52,'Job Catalog'!$B$10:$B$509,0))),"")</f>
        <v/>
      </c>
    </row>
    <row r="53">
      <c r="B53" s="7" t="n"/>
      <c r="C53" s="7" t="n"/>
      <c r="D53" s="7" t="n"/>
      <c r="E53" s="7" t="n"/>
      <c r="F53" s="7" t="n"/>
      <c r="G53" s="7" t="n"/>
      <c r="H53" s="9">
        <f>IFERROR(IF($G53="","",INDEX('Job Catalog'!$C$10:$C$509,MATCH($G53,'Job Catalog'!$B$10:$B$509,0))),"")</f>
        <v/>
      </c>
      <c r="I53" s="9">
        <f>IFERROR(IF($G53="","",INDEX('Job Catalog'!$D$10:$D$509,MATCH($G53,'Job Catalog'!$B$10:$B$509,0))),"")</f>
        <v/>
      </c>
      <c r="J53" s="9">
        <f>IFERROR(IF($G53="","",INDEX('Job Catalog'!$F$10:$F$509,MATCH($G53,'Job Catalog'!$B$10:$B$509,0))),"")</f>
        <v/>
      </c>
      <c r="K53" s="9">
        <f>IFERROR(IF($G53="","",INDEX('Job Catalog'!$H$10:$H$509,MATCH($G53,'Job Catalog'!$B$10:$B$509,0))),"")</f>
        <v/>
      </c>
      <c r="L53" s="9">
        <f>IFERROR(IF($G53="","",INDEX('Job Catalog'!$I$10:$I$509,MATCH($G53,'Job Catalog'!$B$10:$B$509,0))),"")</f>
        <v/>
      </c>
      <c r="M53" s="37">
        <f>IFERROR(IF($G53="","",INDEX('Job Catalog'!$K$10:$K$509,MATCH($G53,'Job Catalog'!$B$10:$B$509,0))),"")</f>
        <v/>
      </c>
    </row>
    <row r="54">
      <c r="B54" s="7" t="n"/>
      <c r="C54" s="7" t="n"/>
      <c r="D54" s="7" t="n"/>
      <c r="E54" s="7" t="n"/>
      <c r="F54" s="7" t="n"/>
      <c r="G54" s="7" t="n"/>
      <c r="H54" s="9">
        <f>IFERROR(IF($G54="","",INDEX('Job Catalog'!$C$10:$C$509,MATCH($G54,'Job Catalog'!$B$10:$B$509,0))),"")</f>
        <v/>
      </c>
      <c r="I54" s="9">
        <f>IFERROR(IF($G54="","",INDEX('Job Catalog'!$D$10:$D$509,MATCH($G54,'Job Catalog'!$B$10:$B$509,0))),"")</f>
        <v/>
      </c>
      <c r="J54" s="9">
        <f>IFERROR(IF($G54="","",INDEX('Job Catalog'!$F$10:$F$509,MATCH($G54,'Job Catalog'!$B$10:$B$509,0))),"")</f>
        <v/>
      </c>
      <c r="K54" s="9">
        <f>IFERROR(IF($G54="","",INDEX('Job Catalog'!$H$10:$H$509,MATCH($G54,'Job Catalog'!$B$10:$B$509,0))),"")</f>
        <v/>
      </c>
      <c r="L54" s="9">
        <f>IFERROR(IF($G54="","",INDEX('Job Catalog'!$I$10:$I$509,MATCH($G54,'Job Catalog'!$B$10:$B$509,0))),"")</f>
        <v/>
      </c>
      <c r="M54" s="37">
        <f>IFERROR(IF($G54="","",INDEX('Job Catalog'!$K$10:$K$509,MATCH($G54,'Job Catalog'!$B$10:$B$509,0))),"")</f>
        <v/>
      </c>
    </row>
    <row r="55">
      <c r="B55" s="7" t="n"/>
      <c r="C55" s="7" t="n"/>
      <c r="D55" s="7" t="n"/>
      <c r="E55" s="7" t="n"/>
      <c r="F55" s="7" t="n"/>
      <c r="G55" s="7" t="n"/>
      <c r="H55" s="9">
        <f>IFERROR(IF($G55="","",INDEX('Job Catalog'!$C$10:$C$509,MATCH($G55,'Job Catalog'!$B$10:$B$509,0))),"")</f>
        <v/>
      </c>
      <c r="I55" s="9">
        <f>IFERROR(IF($G55="","",INDEX('Job Catalog'!$D$10:$D$509,MATCH($G55,'Job Catalog'!$B$10:$B$509,0))),"")</f>
        <v/>
      </c>
      <c r="J55" s="9">
        <f>IFERROR(IF($G55="","",INDEX('Job Catalog'!$F$10:$F$509,MATCH($G55,'Job Catalog'!$B$10:$B$509,0))),"")</f>
        <v/>
      </c>
      <c r="K55" s="9">
        <f>IFERROR(IF($G55="","",INDEX('Job Catalog'!$H$10:$H$509,MATCH($G55,'Job Catalog'!$B$10:$B$509,0))),"")</f>
        <v/>
      </c>
      <c r="L55" s="9">
        <f>IFERROR(IF($G55="","",INDEX('Job Catalog'!$I$10:$I$509,MATCH($G55,'Job Catalog'!$B$10:$B$509,0))),"")</f>
        <v/>
      </c>
      <c r="M55" s="37">
        <f>IFERROR(IF($G55="","",INDEX('Job Catalog'!$K$10:$K$509,MATCH($G55,'Job Catalog'!$B$10:$B$509,0))),"")</f>
        <v/>
      </c>
    </row>
    <row r="56">
      <c r="B56" s="7" t="n"/>
      <c r="C56" s="7" t="n"/>
      <c r="D56" s="7" t="n"/>
      <c r="E56" s="7" t="n"/>
      <c r="F56" s="7" t="n"/>
      <c r="G56" s="7" t="n"/>
      <c r="H56" s="9">
        <f>IFERROR(IF($G56="","",INDEX('Job Catalog'!$C$10:$C$509,MATCH($G56,'Job Catalog'!$B$10:$B$509,0))),"")</f>
        <v/>
      </c>
      <c r="I56" s="9">
        <f>IFERROR(IF($G56="","",INDEX('Job Catalog'!$D$10:$D$509,MATCH($G56,'Job Catalog'!$B$10:$B$509,0))),"")</f>
        <v/>
      </c>
      <c r="J56" s="9">
        <f>IFERROR(IF($G56="","",INDEX('Job Catalog'!$F$10:$F$509,MATCH($G56,'Job Catalog'!$B$10:$B$509,0))),"")</f>
        <v/>
      </c>
      <c r="K56" s="9">
        <f>IFERROR(IF($G56="","",INDEX('Job Catalog'!$H$10:$H$509,MATCH($G56,'Job Catalog'!$B$10:$B$509,0))),"")</f>
        <v/>
      </c>
      <c r="L56" s="9">
        <f>IFERROR(IF($G56="","",INDEX('Job Catalog'!$I$10:$I$509,MATCH($G56,'Job Catalog'!$B$10:$B$509,0))),"")</f>
        <v/>
      </c>
      <c r="M56" s="37">
        <f>IFERROR(IF($G56="","",INDEX('Job Catalog'!$K$10:$K$509,MATCH($G56,'Job Catalog'!$B$10:$B$509,0))),"")</f>
        <v/>
      </c>
    </row>
    <row r="57">
      <c r="B57" s="7" t="n"/>
      <c r="C57" s="7" t="n"/>
      <c r="D57" s="7" t="n"/>
      <c r="E57" s="7" t="n"/>
      <c r="F57" s="7" t="n"/>
      <c r="G57" s="7" t="n"/>
      <c r="H57" s="9">
        <f>IFERROR(IF($G57="","",INDEX('Job Catalog'!$C$10:$C$509,MATCH($G57,'Job Catalog'!$B$10:$B$509,0))),"")</f>
        <v/>
      </c>
      <c r="I57" s="9">
        <f>IFERROR(IF($G57="","",INDEX('Job Catalog'!$D$10:$D$509,MATCH($G57,'Job Catalog'!$B$10:$B$509,0))),"")</f>
        <v/>
      </c>
      <c r="J57" s="9">
        <f>IFERROR(IF($G57="","",INDEX('Job Catalog'!$F$10:$F$509,MATCH($G57,'Job Catalog'!$B$10:$B$509,0))),"")</f>
        <v/>
      </c>
      <c r="K57" s="9">
        <f>IFERROR(IF($G57="","",INDEX('Job Catalog'!$H$10:$H$509,MATCH($G57,'Job Catalog'!$B$10:$B$509,0))),"")</f>
        <v/>
      </c>
      <c r="L57" s="9">
        <f>IFERROR(IF($G57="","",INDEX('Job Catalog'!$I$10:$I$509,MATCH($G57,'Job Catalog'!$B$10:$B$509,0))),"")</f>
        <v/>
      </c>
      <c r="M57" s="37">
        <f>IFERROR(IF($G57="","",INDEX('Job Catalog'!$K$10:$K$509,MATCH($G57,'Job Catalog'!$B$10:$B$509,0))),"")</f>
        <v/>
      </c>
    </row>
    <row r="58">
      <c r="B58" s="7" t="n"/>
      <c r="C58" s="7" t="n"/>
      <c r="D58" s="7" t="n"/>
      <c r="E58" s="7" t="n"/>
      <c r="F58" s="7" t="n"/>
      <c r="G58" s="7" t="n"/>
      <c r="H58" s="9">
        <f>IFERROR(IF($G58="","",INDEX('Job Catalog'!$C$10:$C$509,MATCH($G58,'Job Catalog'!$B$10:$B$509,0))),"")</f>
        <v/>
      </c>
      <c r="I58" s="9">
        <f>IFERROR(IF($G58="","",INDEX('Job Catalog'!$D$10:$D$509,MATCH($G58,'Job Catalog'!$B$10:$B$509,0))),"")</f>
        <v/>
      </c>
      <c r="J58" s="9">
        <f>IFERROR(IF($G58="","",INDEX('Job Catalog'!$F$10:$F$509,MATCH($G58,'Job Catalog'!$B$10:$B$509,0))),"")</f>
        <v/>
      </c>
      <c r="K58" s="9">
        <f>IFERROR(IF($G58="","",INDEX('Job Catalog'!$H$10:$H$509,MATCH($G58,'Job Catalog'!$B$10:$B$509,0))),"")</f>
        <v/>
      </c>
      <c r="L58" s="9">
        <f>IFERROR(IF($G58="","",INDEX('Job Catalog'!$I$10:$I$509,MATCH($G58,'Job Catalog'!$B$10:$B$509,0))),"")</f>
        <v/>
      </c>
      <c r="M58" s="37">
        <f>IFERROR(IF($G58="","",INDEX('Job Catalog'!$K$10:$K$509,MATCH($G58,'Job Catalog'!$B$10:$B$509,0))),"")</f>
        <v/>
      </c>
    </row>
    <row r="59">
      <c r="B59" s="7" t="n"/>
      <c r="C59" s="7" t="n"/>
      <c r="D59" s="7" t="n"/>
      <c r="E59" s="7" t="n"/>
      <c r="F59" s="7" t="n"/>
      <c r="G59" s="7" t="n"/>
      <c r="H59" s="9">
        <f>IFERROR(IF($G59="","",INDEX('Job Catalog'!$C$10:$C$509,MATCH($G59,'Job Catalog'!$B$10:$B$509,0))),"")</f>
        <v/>
      </c>
      <c r="I59" s="9">
        <f>IFERROR(IF($G59="","",INDEX('Job Catalog'!$D$10:$D$509,MATCH($G59,'Job Catalog'!$B$10:$B$509,0))),"")</f>
        <v/>
      </c>
      <c r="J59" s="9">
        <f>IFERROR(IF($G59="","",INDEX('Job Catalog'!$F$10:$F$509,MATCH($G59,'Job Catalog'!$B$10:$B$509,0))),"")</f>
        <v/>
      </c>
      <c r="K59" s="9">
        <f>IFERROR(IF($G59="","",INDEX('Job Catalog'!$H$10:$H$509,MATCH($G59,'Job Catalog'!$B$10:$B$509,0))),"")</f>
        <v/>
      </c>
      <c r="L59" s="9">
        <f>IFERROR(IF($G59="","",INDEX('Job Catalog'!$I$10:$I$509,MATCH($G59,'Job Catalog'!$B$10:$B$509,0))),"")</f>
        <v/>
      </c>
      <c r="M59" s="37">
        <f>IFERROR(IF($G59="","",INDEX('Job Catalog'!$K$10:$K$509,MATCH($G59,'Job Catalog'!$B$10:$B$509,0))),"")</f>
        <v/>
      </c>
    </row>
    <row r="60">
      <c r="B60" s="7" t="n"/>
      <c r="C60" s="7" t="n"/>
      <c r="D60" s="7" t="n"/>
      <c r="E60" s="7" t="n"/>
      <c r="F60" s="7" t="n"/>
      <c r="G60" s="7" t="n"/>
      <c r="H60" s="9">
        <f>IFERROR(IF($G60="","",INDEX('Job Catalog'!$C$10:$C$509,MATCH($G60,'Job Catalog'!$B$10:$B$509,0))),"")</f>
        <v/>
      </c>
      <c r="I60" s="9">
        <f>IFERROR(IF($G60="","",INDEX('Job Catalog'!$D$10:$D$509,MATCH($G60,'Job Catalog'!$B$10:$B$509,0))),"")</f>
        <v/>
      </c>
      <c r="J60" s="9">
        <f>IFERROR(IF($G60="","",INDEX('Job Catalog'!$F$10:$F$509,MATCH($G60,'Job Catalog'!$B$10:$B$509,0))),"")</f>
        <v/>
      </c>
      <c r="K60" s="9">
        <f>IFERROR(IF($G60="","",INDEX('Job Catalog'!$H$10:$H$509,MATCH($G60,'Job Catalog'!$B$10:$B$509,0))),"")</f>
        <v/>
      </c>
      <c r="L60" s="9">
        <f>IFERROR(IF($G60="","",INDEX('Job Catalog'!$I$10:$I$509,MATCH($G60,'Job Catalog'!$B$10:$B$509,0))),"")</f>
        <v/>
      </c>
      <c r="M60" s="37">
        <f>IFERROR(IF($G60="","",INDEX('Job Catalog'!$K$10:$K$509,MATCH($G60,'Job Catalog'!$B$10:$B$509,0))),"")</f>
        <v/>
      </c>
    </row>
    <row r="61">
      <c r="B61" s="7" t="n"/>
      <c r="C61" s="7" t="n"/>
      <c r="D61" s="7" t="n"/>
      <c r="E61" s="7" t="n"/>
      <c r="F61" s="7" t="n"/>
      <c r="G61" s="7" t="n"/>
      <c r="H61" s="9">
        <f>IFERROR(IF($G61="","",INDEX('Job Catalog'!$C$10:$C$509,MATCH($G61,'Job Catalog'!$B$10:$B$509,0))),"")</f>
        <v/>
      </c>
      <c r="I61" s="9">
        <f>IFERROR(IF($G61="","",INDEX('Job Catalog'!$D$10:$D$509,MATCH($G61,'Job Catalog'!$B$10:$B$509,0))),"")</f>
        <v/>
      </c>
      <c r="J61" s="9">
        <f>IFERROR(IF($G61="","",INDEX('Job Catalog'!$F$10:$F$509,MATCH($G61,'Job Catalog'!$B$10:$B$509,0))),"")</f>
        <v/>
      </c>
      <c r="K61" s="9">
        <f>IFERROR(IF($G61="","",INDEX('Job Catalog'!$H$10:$H$509,MATCH($G61,'Job Catalog'!$B$10:$B$509,0))),"")</f>
        <v/>
      </c>
      <c r="L61" s="9">
        <f>IFERROR(IF($G61="","",INDEX('Job Catalog'!$I$10:$I$509,MATCH($G61,'Job Catalog'!$B$10:$B$509,0))),"")</f>
        <v/>
      </c>
      <c r="M61" s="37">
        <f>IFERROR(IF($G61="","",INDEX('Job Catalog'!$K$10:$K$509,MATCH($G61,'Job Catalog'!$B$10:$B$509,0))),"")</f>
        <v/>
      </c>
    </row>
    <row r="62">
      <c r="B62" s="7" t="n"/>
      <c r="C62" s="7" t="n"/>
      <c r="D62" s="7" t="n"/>
      <c r="E62" s="7" t="n"/>
      <c r="F62" s="7" t="n"/>
      <c r="G62" s="7" t="n"/>
      <c r="H62" s="9">
        <f>IFERROR(IF($G62="","",INDEX('Job Catalog'!$C$10:$C$509,MATCH($G62,'Job Catalog'!$B$10:$B$509,0))),"")</f>
        <v/>
      </c>
      <c r="I62" s="9">
        <f>IFERROR(IF($G62="","",INDEX('Job Catalog'!$D$10:$D$509,MATCH($G62,'Job Catalog'!$B$10:$B$509,0))),"")</f>
        <v/>
      </c>
      <c r="J62" s="9">
        <f>IFERROR(IF($G62="","",INDEX('Job Catalog'!$F$10:$F$509,MATCH($G62,'Job Catalog'!$B$10:$B$509,0))),"")</f>
        <v/>
      </c>
      <c r="K62" s="9">
        <f>IFERROR(IF($G62="","",INDEX('Job Catalog'!$H$10:$H$509,MATCH($G62,'Job Catalog'!$B$10:$B$509,0))),"")</f>
        <v/>
      </c>
      <c r="L62" s="9">
        <f>IFERROR(IF($G62="","",INDEX('Job Catalog'!$I$10:$I$509,MATCH($G62,'Job Catalog'!$B$10:$B$509,0))),"")</f>
        <v/>
      </c>
      <c r="M62" s="37">
        <f>IFERROR(IF($G62="","",INDEX('Job Catalog'!$K$10:$K$509,MATCH($G62,'Job Catalog'!$B$10:$B$509,0))),"")</f>
        <v/>
      </c>
    </row>
    <row r="63">
      <c r="B63" s="7" t="n"/>
      <c r="C63" s="7" t="n"/>
      <c r="D63" s="7" t="n"/>
      <c r="E63" s="7" t="n"/>
      <c r="F63" s="7" t="n"/>
      <c r="G63" s="7" t="n"/>
      <c r="H63" s="9">
        <f>IFERROR(IF($G63="","",INDEX('Job Catalog'!$C$10:$C$509,MATCH($G63,'Job Catalog'!$B$10:$B$509,0))),"")</f>
        <v/>
      </c>
      <c r="I63" s="9">
        <f>IFERROR(IF($G63="","",INDEX('Job Catalog'!$D$10:$D$509,MATCH($G63,'Job Catalog'!$B$10:$B$509,0))),"")</f>
        <v/>
      </c>
      <c r="J63" s="9">
        <f>IFERROR(IF($G63="","",INDEX('Job Catalog'!$F$10:$F$509,MATCH($G63,'Job Catalog'!$B$10:$B$509,0))),"")</f>
        <v/>
      </c>
      <c r="K63" s="9">
        <f>IFERROR(IF($G63="","",INDEX('Job Catalog'!$H$10:$H$509,MATCH($G63,'Job Catalog'!$B$10:$B$509,0))),"")</f>
        <v/>
      </c>
      <c r="L63" s="9">
        <f>IFERROR(IF($G63="","",INDEX('Job Catalog'!$I$10:$I$509,MATCH($G63,'Job Catalog'!$B$10:$B$509,0))),"")</f>
        <v/>
      </c>
      <c r="M63" s="37">
        <f>IFERROR(IF($G63="","",INDEX('Job Catalog'!$K$10:$K$509,MATCH($G63,'Job Catalog'!$B$10:$B$509,0))),"")</f>
        <v/>
      </c>
    </row>
    <row r="64">
      <c r="B64" s="7" t="n"/>
      <c r="C64" s="7" t="n"/>
      <c r="D64" s="7" t="n"/>
      <c r="E64" s="7" t="n"/>
      <c r="F64" s="7" t="n"/>
      <c r="G64" s="7" t="n"/>
      <c r="H64" s="9">
        <f>IFERROR(IF($G64="","",INDEX('Job Catalog'!$C$10:$C$509,MATCH($G64,'Job Catalog'!$B$10:$B$509,0))),"")</f>
        <v/>
      </c>
      <c r="I64" s="9">
        <f>IFERROR(IF($G64="","",INDEX('Job Catalog'!$D$10:$D$509,MATCH($G64,'Job Catalog'!$B$10:$B$509,0))),"")</f>
        <v/>
      </c>
      <c r="J64" s="9">
        <f>IFERROR(IF($G64="","",INDEX('Job Catalog'!$F$10:$F$509,MATCH($G64,'Job Catalog'!$B$10:$B$509,0))),"")</f>
        <v/>
      </c>
      <c r="K64" s="9">
        <f>IFERROR(IF($G64="","",INDEX('Job Catalog'!$H$10:$H$509,MATCH($G64,'Job Catalog'!$B$10:$B$509,0))),"")</f>
        <v/>
      </c>
      <c r="L64" s="9">
        <f>IFERROR(IF($G64="","",INDEX('Job Catalog'!$I$10:$I$509,MATCH($G64,'Job Catalog'!$B$10:$B$509,0))),"")</f>
        <v/>
      </c>
      <c r="M64" s="37">
        <f>IFERROR(IF($G64="","",INDEX('Job Catalog'!$K$10:$K$509,MATCH($G64,'Job Catalog'!$B$10:$B$509,0))),"")</f>
        <v/>
      </c>
    </row>
    <row r="65">
      <c r="B65" s="7" t="n"/>
      <c r="C65" s="7" t="n"/>
      <c r="D65" s="7" t="n"/>
      <c r="E65" s="7" t="n"/>
      <c r="F65" s="7" t="n"/>
      <c r="G65" s="7" t="n"/>
      <c r="H65" s="9">
        <f>IFERROR(IF($G65="","",INDEX('Job Catalog'!$C$10:$C$509,MATCH($G65,'Job Catalog'!$B$10:$B$509,0))),"")</f>
        <v/>
      </c>
      <c r="I65" s="9">
        <f>IFERROR(IF($G65="","",INDEX('Job Catalog'!$D$10:$D$509,MATCH($G65,'Job Catalog'!$B$10:$B$509,0))),"")</f>
        <v/>
      </c>
      <c r="J65" s="9">
        <f>IFERROR(IF($G65="","",INDEX('Job Catalog'!$F$10:$F$509,MATCH($G65,'Job Catalog'!$B$10:$B$509,0))),"")</f>
        <v/>
      </c>
      <c r="K65" s="9">
        <f>IFERROR(IF($G65="","",INDEX('Job Catalog'!$H$10:$H$509,MATCH($G65,'Job Catalog'!$B$10:$B$509,0))),"")</f>
        <v/>
      </c>
      <c r="L65" s="9">
        <f>IFERROR(IF($G65="","",INDEX('Job Catalog'!$I$10:$I$509,MATCH($G65,'Job Catalog'!$B$10:$B$509,0))),"")</f>
        <v/>
      </c>
      <c r="M65" s="37">
        <f>IFERROR(IF($G65="","",INDEX('Job Catalog'!$K$10:$K$509,MATCH($G65,'Job Catalog'!$B$10:$B$509,0))),"")</f>
        <v/>
      </c>
    </row>
    <row r="66">
      <c r="B66" s="7" t="n"/>
      <c r="C66" s="7" t="n"/>
      <c r="D66" s="7" t="n"/>
      <c r="E66" s="7" t="n"/>
      <c r="F66" s="7" t="n"/>
      <c r="G66" s="7" t="n"/>
      <c r="H66" s="9">
        <f>IFERROR(IF($G66="","",INDEX('Job Catalog'!$C$10:$C$509,MATCH($G66,'Job Catalog'!$B$10:$B$509,0))),"")</f>
        <v/>
      </c>
      <c r="I66" s="9">
        <f>IFERROR(IF($G66="","",INDEX('Job Catalog'!$D$10:$D$509,MATCH($G66,'Job Catalog'!$B$10:$B$509,0))),"")</f>
        <v/>
      </c>
      <c r="J66" s="9">
        <f>IFERROR(IF($G66="","",INDEX('Job Catalog'!$F$10:$F$509,MATCH($G66,'Job Catalog'!$B$10:$B$509,0))),"")</f>
        <v/>
      </c>
      <c r="K66" s="9">
        <f>IFERROR(IF($G66="","",INDEX('Job Catalog'!$H$10:$H$509,MATCH($G66,'Job Catalog'!$B$10:$B$509,0))),"")</f>
        <v/>
      </c>
      <c r="L66" s="9">
        <f>IFERROR(IF($G66="","",INDEX('Job Catalog'!$I$10:$I$509,MATCH($G66,'Job Catalog'!$B$10:$B$509,0))),"")</f>
        <v/>
      </c>
      <c r="M66" s="37">
        <f>IFERROR(IF($G66="","",INDEX('Job Catalog'!$K$10:$K$509,MATCH($G66,'Job Catalog'!$B$10:$B$509,0))),"")</f>
        <v/>
      </c>
    </row>
    <row r="67">
      <c r="B67" s="7" t="n"/>
      <c r="C67" s="7" t="n"/>
      <c r="D67" s="7" t="n"/>
      <c r="E67" s="7" t="n"/>
      <c r="F67" s="7" t="n"/>
      <c r="G67" s="7" t="n"/>
      <c r="H67" s="9">
        <f>IFERROR(IF($G67="","",INDEX('Job Catalog'!$C$10:$C$509,MATCH($G67,'Job Catalog'!$B$10:$B$509,0))),"")</f>
        <v/>
      </c>
      <c r="I67" s="9">
        <f>IFERROR(IF($G67="","",INDEX('Job Catalog'!$D$10:$D$509,MATCH($G67,'Job Catalog'!$B$10:$B$509,0))),"")</f>
        <v/>
      </c>
      <c r="J67" s="9">
        <f>IFERROR(IF($G67="","",INDEX('Job Catalog'!$F$10:$F$509,MATCH($G67,'Job Catalog'!$B$10:$B$509,0))),"")</f>
        <v/>
      </c>
      <c r="K67" s="9">
        <f>IFERROR(IF($G67="","",INDEX('Job Catalog'!$H$10:$H$509,MATCH($G67,'Job Catalog'!$B$10:$B$509,0))),"")</f>
        <v/>
      </c>
      <c r="L67" s="9">
        <f>IFERROR(IF($G67="","",INDEX('Job Catalog'!$I$10:$I$509,MATCH($G67,'Job Catalog'!$B$10:$B$509,0))),"")</f>
        <v/>
      </c>
      <c r="M67" s="37">
        <f>IFERROR(IF($G67="","",INDEX('Job Catalog'!$K$10:$K$509,MATCH($G67,'Job Catalog'!$B$10:$B$509,0))),"")</f>
        <v/>
      </c>
    </row>
    <row r="68">
      <c r="B68" s="7" t="n"/>
      <c r="C68" s="7" t="n"/>
      <c r="D68" s="7" t="n"/>
      <c r="E68" s="7" t="n"/>
      <c r="F68" s="7" t="n"/>
      <c r="G68" s="7" t="n"/>
      <c r="H68" s="9">
        <f>IFERROR(IF($G68="","",INDEX('Job Catalog'!$C$10:$C$509,MATCH($G68,'Job Catalog'!$B$10:$B$509,0))),"")</f>
        <v/>
      </c>
      <c r="I68" s="9">
        <f>IFERROR(IF($G68="","",INDEX('Job Catalog'!$D$10:$D$509,MATCH($G68,'Job Catalog'!$B$10:$B$509,0))),"")</f>
        <v/>
      </c>
      <c r="J68" s="9">
        <f>IFERROR(IF($G68="","",INDEX('Job Catalog'!$F$10:$F$509,MATCH($G68,'Job Catalog'!$B$10:$B$509,0))),"")</f>
        <v/>
      </c>
      <c r="K68" s="9">
        <f>IFERROR(IF($G68="","",INDEX('Job Catalog'!$H$10:$H$509,MATCH($G68,'Job Catalog'!$B$10:$B$509,0))),"")</f>
        <v/>
      </c>
      <c r="L68" s="9">
        <f>IFERROR(IF($G68="","",INDEX('Job Catalog'!$I$10:$I$509,MATCH($G68,'Job Catalog'!$B$10:$B$509,0))),"")</f>
        <v/>
      </c>
      <c r="M68" s="37">
        <f>IFERROR(IF($G68="","",INDEX('Job Catalog'!$K$10:$K$509,MATCH($G68,'Job Catalog'!$B$10:$B$509,0))),"")</f>
        <v/>
      </c>
    </row>
    <row r="69">
      <c r="B69" s="7" t="n"/>
      <c r="C69" s="7" t="n"/>
      <c r="D69" s="7" t="n"/>
      <c r="E69" s="7" t="n"/>
      <c r="F69" s="7" t="n"/>
      <c r="G69" s="7" t="n"/>
      <c r="H69" s="9">
        <f>IFERROR(IF($G69="","",INDEX('Job Catalog'!$C$10:$C$509,MATCH($G69,'Job Catalog'!$B$10:$B$509,0))),"")</f>
        <v/>
      </c>
      <c r="I69" s="9">
        <f>IFERROR(IF($G69="","",INDEX('Job Catalog'!$D$10:$D$509,MATCH($G69,'Job Catalog'!$B$10:$B$509,0))),"")</f>
        <v/>
      </c>
      <c r="J69" s="9">
        <f>IFERROR(IF($G69="","",INDEX('Job Catalog'!$F$10:$F$509,MATCH($G69,'Job Catalog'!$B$10:$B$509,0))),"")</f>
        <v/>
      </c>
      <c r="K69" s="9">
        <f>IFERROR(IF($G69="","",INDEX('Job Catalog'!$H$10:$H$509,MATCH($G69,'Job Catalog'!$B$10:$B$509,0))),"")</f>
        <v/>
      </c>
      <c r="L69" s="9">
        <f>IFERROR(IF($G69="","",INDEX('Job Catalog'!$I$10:$I$509,MATCH($G69,'Job Catalog'!$B$10:$B$509,0))),"")</f>
        <v/>
      </c>
      <c r="M69" s="37">
        <f>IFERROR(IF($G69="","",INDEX('Job Catalog'!$K$10:$K$509,MATCH($G69,'Job Catalog'!$B$10:$B$509,0))),"")</f>
        <v/>
      </c>
    </row>
    <row r="70">
      <c r="B70" s="7" t="n"/>
      <c r="C70" s="7" t="n"/>
      <c r="D70" s="7" t="n"/>
      <c r="E70" s="7" t="n"/>
      <c r="F70" s="7" t="n"/>
      <c r="G70" s="7" t="n"/>
      <c r="H70" s="9">
        <f>IFERROR(IF($G70="","",INDEX('Job Catalog'!$C$10:$C$509,MATCH($G70,'Job Catalog'!$B$10:$B$509,0))),"")</f>
        <v/>
      </c>
      <c r="I70" s="9">
        <f>IFERROR(IF($G70="","",INDEX('Job Catalog'!$D$10:$D$509,MATCH($G70,'Job Catalog'!$B$10:$B$509,0))),"")</f>
        <v/>
      </c>
      <c r="J70" s="9">
        <f>IFERROR(IF($G70="","",INDEX('Job Catalog'!$F$10:$F$509,MATCH($G70,'Job Catalog'!$B$10:$B$509,0))),"")</f>
        <v/>
      </c>
      <c r="K70" s="9">
        <f>IFERROR(IF($G70="","",INDEX('Job Catalog'!$H$10:$H$509,MATCH($G70,'Job Catalog'!$B$10:$B$509,0))),"")</f>
        <v/>
      </c>
      <c r="L70" s="9">
        <f>IFERROR(IF($G70="","",INDEX('Job Catalog'!$I$10:$I$509,MATCH($G70,'Job Catalog'!$B$10:$B$509,0))),"")</f>
        <v/>
      </c>
      <c r="M70" s="37">
        <f>IFERROR(IF($G70="","",INDEX('Job Catalog'!$K$10:$K$509,MATCH($G70,'Job Catalog'!$B$10:$B$509,0))),"")</f>
        <v/>
      </c>
    </row>
    <row r="71">
      <c r="B71" s="7" t="n"/>
      <c r="C71" s="7" t="n"/>
      <c r="D71" s="7" t="n"/>
      <c r="E71" s="7" t="n"/>
      <c r="F71" s="7" t="n"/>
      <c r="G71" s="7" t="n"/>
      <c r="H71" s="9">
        <f>IFERROR(IF($G71="","",INDEX('Job Catalog'!$C$10:$C$509,MATCH($G71,'Job Catalog'!$B$10:$B$509,0))),"")</f>
        <v/>
      </c>
      <c r="I71" s="9">
        <f>IFERROR(IF($G71="","",INDEX('Job Catalog'!$D$10:$D$509,MATCH($G71,'Job Catalog'!$B$10:$B$509,0))),"")</f>
        <v/>
      </c>
      <c r="J71" s="9">
        <f>IFERROR(IF($G71="","",INDEX('Job Catalog'!$F$10:$F$509,MATCH($G71,'Job Catalog'!$B$10:$B$509,0))),"")</f>
        <v/>
      </c>
      <c r="K71" s="9">
        <f>IFERROR(IF($G71="","",INDEX('Job Catalog'!$H$10:$H$509,MATCH($G71,'Job Catalog'!$B$10:$B$509,0))),"")</f>
        <v/>
      </c>
      <c r="L71" s="9">
        <f>IFERROR(IF($G71="","",INDEX('Job Catalog'!$I$10:$I$509,MATCH($G71,'Job Catalog'!$B$10:$B$509,0))),"")</f>
        <v/>
      </c>
      <c r="M71" s="37">
        <f>IFERROR(IF($G71="","",INDEX('Job Catalog'!$K$10:$K$509,MATCH($G71,'Job Catalog'!$B$10:$B$509,0))),"")</f>
        <v/>
      </c>
    </row>
    <row r="72">
      <c r="B72" s="7" t="n"/>
      <c r="C72" s="7" t="n"/>
      <c r="D72" s="7" t="n"/>
      <c r="E72" s="7" t="n"/>
      <c r="F72" s="7" t="n"/>
      <c r="G72" s="7" t="n"/>
      <c r="H72" s="9">
        <f>IFERROR(IF($G72="","",INDEX('Job Catalog'!$C$10:$C$509,MATCH($G72,'Job Catalog'!$B$10:$B$509,0))),"")</f>
        <v/>
      </c>
      <c r="I72" s="9">
        <f>IFERROR(IF($G72="","",INDEX('Job Catalog'!$D$10:$D$509,MATCH($G72,'Job Catalog'!$B$10:$B$509,0))),"")</f>
        <v/>
      </c>
      <c r="J72" s="9">
        <f>IFERROR(IF($G72="","",INDEX('Job Catalog'!$F$10:$F$509,MATCH($G72,'Job Catalog'!$B$10:$B$509,0))),"")</f>
        <v/>
      </c>
      <c r="K72" s="9">
        <f>IFERROR(IF($G72="","",INDEX('Job Catalog'!$H$10:$H$509,MATCH($G72,'Job Catalog'!$B$10:$B$509,0))),"")</f>
        <v/>
      </c>
      <c r="L72" s="9">
        <f>IFERROR(IF($G72="","",INDEX('Job Catalog'!$I$10:$I$509,MATCH($G72,'Job Catalog'!$B$10:$B$509,0))),"")</f>
        <v/>
      </c>
      <c r="M72" s="37">
        <f>IFERROR(IF($G72="","",INDEX('Job Catalog'!$K$10:$K$509,MATCH($G72,'Job Catalog'!$B$10:$B$509,0))),"")</f>
        <v/>
      </c>
    </row>
    <row r="73">
      <c r="B73" s="7" t="n"/>
      <c r="C73" s="7" t="n"/>
      <c r="D73" s="7" t="n"/>
      <c r="E73" s="7" t="n"/>
      <c r="F73" s="7" t="n"/>
      <c r="G73" s="7" t="n"/>
      <c r="H73" s="9">
        <f>IFERROR(IF($G73="","",INDEX('Job Catalog'!$C$10:$C$509,MATCH($G73,'Job Catalog'!$B$10:$B$509,0))),"")</f>
        <v/>
      </c>
      <c r="I73" s="9">
        <f>IFERROR(IF($G73="","",INDEX('Job Catalog'!$D$10:$D$509,MATCH($G73,'Job Catalog'!$B$10:$B$509,0))),"")</f>
        <v/>
      </c>
      <c r="J73" s="9">
        <f>IFERROR(IF($G73="","",INDEX('Job Catalog'!$F$10:$F$509,MATCH($G73,'Job Catalog'!$B$10:$B$509,0))),"")</f>
        <v/>
      </c>
      <c r="K73" s="9">
        <f>IFERROR(IF($G73="","",INDEX('Job Catalog'!$H$10:$H$509,MATCH($G73,'Job Catalog'!$B$10:$B$509,0))),"")</f>
        <v/>
      </c>
      <c r="L73" s="9">
        <f>IFERROR(IF($G73="","",INDEX('Job Catalog'!$I$10:$I$509,MATCH($G73,'Job Catalog'!$B$10:$B$509,0))),"")</f>
        <v/>
      </c>
      <c r="M73" s="37">
        <f>IFERROR(IF($G73="","",INDEX('Job Catalog'!$K$10:$K$509,MATCH($G73,'Job Catalog'!$B$10:$B$509,0))),"")</f>
        <v/>
      </c>
    </row>
    <row r="74">
      <c r="B74" s="7" t="n"/>
      <c r="C74" s="7" t="n"/>
      <c r="D74" s="7" t="n"/>
      <c r="E74" s="7" t="n"/>
      <c r="F74" s="7" t="n"/>
      <c r="G74" s="7" t="n"/>
      <c r="H74" s="9">
        <f>IFERROR(IF($G74="","",INDEX('Job Catalog'!$C$10:$C$509,MATCH($G74,'Job Catalog'!$B$10:$B$509,0))),"")</f>
        <v/>
      </c>
      <c r="I74" s="9">
        <f>IFERROR(IF($G74="","",INDEX('Job Catalog'!$D$10:$D$509,MATCH($G74,'Job Catalog'!$B$10:$B$509,0))),"")</f>
        <v/>
      </c>
      <c r="J74" s="9">
        <f>IFERROR(IF($G74="","",INDEX('Job Catalog'!$F$10:$F$509,MATCH($G74,'Job Catalog'!$B$10:$B$509,0))),"")</f>
        <v/>
      </c>
      <c r="K74" s="9">
        <f>IFERROR(IF($G74="","",INDEX('Job Catalog'!$H$10:$H$509,MATCH($G74,'Job Catalog'!$B$10:$B$509,0))),"")</f>
        <v/>
      </c>
      <c r="L74" s="9">
        <f>IFERROR(IF($G74="","",INDEX('Job Catalog'!$I$10:$I$509,MATCH($G74,'Job Catalog'!$B$10:$B$509,0))),"")</f>
        <v/>
      </c>
      <c r="M74" s="37">
        <f>IFERROR(IF($G74="","",INDEX('Job Catalog'!$K$10:$K$509,MATCH($G74,'Job Catalog'!$B$10:$B$509,0))),"")</f>
        <v/>
      </c>
    </row>
    <row r="75">
      <c r="B75" s="7" t="n"/>
      <c r="C75" s="7" t="n"/>
      <c r="D75" s="7" t="n"/>
      <c r="E75" s="7" t="n"/>
      <c r="F75" s="7" t="n"/>
      <c r="G75" s="7" t="n"/>
      <c r="H75" s="9">
        <f>IFERROR(IF($G75="","",INDEX('Job Catalog'!$C$10:$C$509,MATCH($G75,'Job Catalog'!$B$10:$B$509,0))),"")</f>
        <v/>
      </c>
      <c r="I75" s="9">
        <f>IFERROR(IF($G75="","",INDEX('Job Catalog'!$D$10:$D$509,MATCH($G75,'Job Catalog'!$B$10:$B$509,0))),"")</f>
        <v/>
      </c>
      <c r="J75" s="9">
        <f>IFERROR(IF($G75="","",INDEX('Job Catalog'!$F$10:$F$509,MATCH($G75,'Job Catalog'!$B$10:$B$509,0))),"")</f>
        <v/>
      </c>
      <c r="K75" s="9">
        <f>IFERROR(IF($G75="","",INDEX('Job Catalog'!$H$10:$H$509,MATCH($G75,'Job Catalog'!$B$10:$B$509,0))),"")</f>
        <v/>
      </c>
      <c r="L75" s="9">
        <f>IFERROR(IF($G75="","",INDEX('Job Catalog'!$I$10:$I$509,MATCH($G75,'Job Catalog'!$B$10:$B$509,0))),"")</f>
        <v/>
      </c>
      <c r="M75" s="37">
        <f>IFERROR(IF($G75="","",INDEX('Job Catalog'!$K$10:$K$509,MATCH($G75,'Job Catalog'!$B$10:$B$509,0))),"")</f>
        <v/>
      </c>
    </row>
    <row r="76">
      <c r="B76" s="7" t="n"/>
      <c r="C76" s="7" t="n"/>
      <c r="D76" s="7" t="n"/>
      <c r="E76" s="7" t="n"/>
      <c r="F76" s="7" t="n"/>
      <c r="G76" s="7" t="n"/>
      <c r="H76" s="9">
        <f>IFERROR(IF($G76="","",INDEX('Job Catalog'!$C$10:$C$509,MATCH($G76,'Job Catalog'!$B$10:$B$509,0))),"")</f>
        <v/>
      </c>
      <c r="I76" s="9">
        <f>IFERROR(IF($G76="","",INDEX('Job Catalog'!$D$10:$D$509,MATCH($G76,'Job Catalog'!$B$10:$B$509,0))),"")</f>
        <v/>
      </c>
      <c r="J76" s="9">
        <f>IFERROR(IF($G76="","",INDEX('Job Catalog'!$F$10:$F$509,MATCH($G76,'Job Catalog'!$B$10:$B$509,0))),"")</f>
        <v/>
      </c>
      <c r="K76" s="9">
        <f>IFERROR(IF($G76="","",INDEX('Job Catalog'!$H$10:$H$509,MATCH($G76,'Job Catalog'!$B$10:$B$509,0))),"")</f>
        <v/>
      </c>
      <c r="L76" s="9">
        <f>IFERROR(IF($G76="","",INDEX('Job Catalog'!$I$10:$I$509,MATCH($G76,'Job Catalog'!$B$10:$B$509,0))),"")</f>
        <v/>
      </c>
      <c r="M76" s="37">
        <f>IFERROR(IF($G76="","",INDEX('Job Catalog'!$K$10:$K$509,MATCH($G76,'Job Catalog'!$B$10:$B$509,0))),"")</f>
        <v/>
      </c>
    </row>
    <row r="77">
      <c r="B77" s="7" t="n"/>
      <c r="C77" s="7" t="n"/>
      <c r="D77" s="7" t="n"/>
      <c r="E77" s="7" t="n"/>
      <c r="F77" s="7" t="n"/>
      <c r="G77" s="7" t="n"/>
      <c r="H77" s="9">
        <f>IFERROR(IF($G77="","",INDEX('Job Catalog'!$C$10:$C$509,MATCH($G77,'Job Catalog'!$B$10:$B$509,0))),"")</f>
        <v/>
      </c>
      <c r="I77" s="9">
        <f>IFERROR(IF($G77="","",INDEX('Job Catalog'!$D$10:$D$509,MATCH($G77,'Job Catalog'!$B$10:$B$509,0))),"")</f>
        <v/>
      </c>
      <c r="J77" s="9">
        <f>IFERROR(IF($G77="","",INDEX('Job Catalog'!$F$10:$F$509,MATCH($G77,'Job Catalog'!$B$10:$B$509,0))),"")</f>
        <v/>
      </c>
      <c r="K77" s="9">
        <f>IFERROR(IF($G77="","",INDEX('Job Catalog'!$H$10:$H$509,MATCH($G77,'Job Catalog'!$B$10:$B$509,0))),"")</f>
        <v/>
      </c>
      <c r="L77" s="9">
        <f>IFERROR(IF($G77="","",INDEX('Job Catalog'!$I$10:$I$509,MATCH($G77,'Job Catalog'!$B$10:$B$509,0))),"")</f>
        <v/>
      </c>
      <c r="M77" s="37">
        <f>IFERROR(IF($G77="","",INDEX('Job Catalog'!$K$10:$K$509,MATCH($G77,'Job Catalog'!$B$10:$B$509,0))),"")</f>
        <v/>
      </c>
    </row>
    <row r="78">
      <c r="B78" s="7" t="n"/>
      <c r="C78" s="7" t="n"/>
      <c r="D78" s="7" t="n"/>
      <c r="E78" s="7" t="n"/>
      <c r="F78" s="7" t="n"/>
      <c r="G78" s="7" t="n"/>
      <c r="H78" s="9">
        <f>IFERROR(IF($G78="","",INDEX('Job Catalog'!$C$10:$C$509,MATCH($G78,'Job Catalog'!$B$10:$B$509,0))),"")</f>
        <v/>
      </c>
      <c r="I78" s="9">
        <f>IFERROR(IF($G78="","",INDEX('Job Catalog'!$D$10:$D$509,MATCH($G78,'Job Catalog'!$B$10:$B$509,0))),"")</f>
        <v/>
      </c>
      <c r="J78" s="9">
        <f>IFERROR(IF($G78="","",INDEX('Job Catalog'!$F$10:$F$509,MATCH($G78,'Job Catalog'!$B$10:$B$509,0))),"")</f>
        <v/>
      </c>
      <c r="K78" s="9">
        <f>IFERROR(IF($G78="","",INDEX('Job Catalog'!$H$10:$H$509,MATCH($G78,'Job Catalog'!$B$10:$B$509,0))),"")</f>
        <v/>
      </c>
      <c r="L78" s="9">
        <f>IFERROR(IF($G78="","",INDEX('Job Catalog'!$I$10:$I$509,MATCH($G78,'Job Catalog'!$B$10:$B$509,0))),"")</f>
        <v/>
      </c>
      <c r="M78" s="37">
        <f>IFERROR(IF($G78="","",INDEX('Job Catalog'!$K$10:$K$509,MATCH($G78,'Job Catalog'!$B$10:$B$509,0))),"")</f>
        <v/>
      </c>
    </row>
    <row r="79">
      <c r="B79" s="7" t="n"/>
      <c r="C79" s="7" t="n"/>
      <c r="D79" s="7" t="n"/>
      <c r="E79" s="7" t="n"/>
      <c r="F79" s="7" t="n"/>
      <c r="G79" s="7" t="n"/>
      <c r="H79" s="9">
        <f>IFERROR(IF($G79="","",INDEX('Job Catalog'!$C$10:$C$509,MATCH($G79,'Job Catalog'!$B$10:$B$509,0))),"")</f>
        <v/>
      </c>
      <c r="I79" s="9">
        <f>IFERROR(IF($G79="","",INDEX('Job Catalog'!$D$10:$D$509,MATCH($G79,'Job Catalog'!$B$10:$B$509,0))),"")</f>
        <v/>
      </c>
      <c r="J79" s="9">
        <f>IFERROR(IF($G79="","",INDEX('Job Catalog'!$F$10:$F$509,MATCH($G79,'Job Catalog'!$B$10:$B$509,0))),"")</f>
        <v/>
      </c>
      <c r="K79" s="9">
        <f>IFERROR(IF($G79="","",INDEX('Job Catalog'!$H$10:$H$509,MATCH($G79,'Job Catalog'!$B$10:$B$509,0))),"")</f>
        <v/>
      </c>
      <c r="L79" s="9">
        <f>IFERROR(IF($G79="","",INDEX('Job Catalog'!$I$10:$I$509,MATCH($G79,'Job Catalog'!$B$10:$B$509,0))),"")</f>
        <v/>
      </c>
      <c r="M79" s="37">
        <f>IFERROR(IF($G79="","",INDEX('Job Catalog'!$K$10:$K$509,MATCH($G79,'Job Catalog'!$B$10:$B$509,0))),"")</f>
        <v/>
      </c>
    </row>
    <row r="80">
      <c r="B80" s="7" t="n"/>
      <c r="C80" s="7" t="n"/>
      <c r="D80" s="7" t="n"/>
      <c r="E80" s="7" t="n"/>
      <c r="F80" s="7" t="n"/>
      <c r="G80" s="7" t="n"/>
      <c r="H80" s="9">
        <f>IFERROR(IF($G80="","",INDEX('Job Catalog'!$C$10:$C$509,MATCH($G80,'Job Catalog'!$B$10:$B$509,0))),"")</f>
        <v/>
      </c>
      <c r="I80" s="9">
        <f>IFERROR(IF($G80="","",INDEX('Job Catalog'!$D$10:$D$509,MATCH($G80,'Job Catalog'!$B$10:$B$509,0))),"")</f>
        <v/>
      </c>
      <c r="J80" s="9">
        <f>IFERROR(IF($G80="","",INDEX('Job Catalog'!$F$10:$F$509,MATCH($G80,'Job Catalog'!$B$10:$B$509,0))),"")</f>
        <v/>
      </c>
      <c r="K80" s="9">
        <f>IFERROR(IF($G80="","",INDEX('Job Catalog'!$H$10:$H$509,MATCH($G80,'Job Catalog'!$B$10:$B$509,0))),"")</f>
        <v/>
      </c>
      <c r="L80" s="9">
        <f>IFERROR(IF($G80="","",INDEX('Job Catalog'!$I$10:$I$509,MATCH($G80,'Job Catalog'!$B$10:$B$509,0))),"")</f>
        <v/>
      </c>
      <c r="M80" s="37">
        <f>IFERROR(IF($G80="","",INDEX('Job Catalog'!$K$10:$K$509,MATCH($G80,'Job Catalog'!$B$10:$B$509,0))),"")</f>
        <v/>
      </c>
    </row>
    <row r="81">
      <c r="B81" s="7" t="n"/>
      <c r="C81" s="7" t="n"/>
      <c r="D81" s="7" t="n"/>
      <c r="E81" s="7" t="n"/>
      <c r="F81" s="7" t="n"/>
      <c r="G81" s="7" t="n"/>
      <c r="H81" s="9">
        <f>IFERROR(IF($G81="","",INDEX('Job Catalog'!$C$10:$C$509,MATCH($G81,'Job Catalog'!$B$10:$B$509,0))),"")</f>
        <v/>
      </c>
      <c r="I81" s="9">
        <f>IFERROR(IF($G81="","",INDEX('Job Catalog'!$D$10:$D$509,MATCH($G81,'Job Catalog'!$B$10:$B$509,0))),"")</f>
        <v/>
      </c>
      <c r="J81" s="9">
        <f>IFERROR(IF($G81="","",INDEX('Job Catalog'!$F$10:$F$509,MATCH($G81,'Job Catalog'!$B$10:$B$509,0))),"")</f>
        <v/>
      </c>
      <c r="K81" s="9">
        <f>IFERROR(IF($G81="","",INDEX('Job Catalog'!$H$10:$H$509,MATCH($G81,'Job Catalog'!$B$10:$B$509,0))),"")</f>
        <v/>
      </c>
      <c r="L81" s="9">
        <f>IFERROR(IF($G81="","",INDEX('Job Catalog'!$I$10:$I$509,MATCH($G81,'Job Catalog'!$B$10:$B$509,0))),"")</f>
        <v/>
      </c>
      <c r="M81" s="37">
        <f>IFERROR(IF($G81="","",INDEX('Job Catalog'!$K$10:$K$509,MATCH($G81,'Job Catalog'!$B$10:$B$509,0))),"")</f>
        <v/>
      </c>
    </row>
    <row r="82">
      <c r="B82" s="7" t="n"/>
      <c r="C82" s="7" t="n"/>
      <c r="D82" s="7" t="n"/>
      <c r="E82" s="7" t="n"/>
      <c r="F82" s="7" t="n"/>
      <c r="G82" s="7" t="n"/>
      <c r="H82" s="9">
        <f>IFERROR(IF($G82="","",INDEX('Job Catalog'!$C$10:$C$509,MATCH($G82,'Job Catalog'!$B$10:$B$509,0))),"")</f>
        <v/>
      </c>
      <c r="I82" s="9">
        <f>IFERROR(IF($G82="","",INDEX('Job Catalog'!$D$10:$D$509,MATCH($G82,'Job Catalog'!$B$10:$B$509,0))),"")</f>
        <v/>
      </c>
      <c r="J82" s="9">
        <f>IFERROR(IF($G82="","",INDEX('Job Catalog'!$F$10:$F$509,MATCH($G82,'Job Catalog'!$B$10:$B$509,0))),"")</f>
        <v/>
      </c>
      <c r="K82" s="9">
        <f>IFERROR(IF($G82="","",INDEX('Job Catalog'!$H$10:$H$509,MATCH($G82,'Job Catalog'!$B$10:$B$509,0))),"")</f>
        <v/>
      </c>
      <c r="L82" s="9">
        <f>IFERROR(IF($G82="","",INDEX('Job Catalog'!$I$10:$I$509,MATCH($G82,'Job Catalog'!$B$10:$B$509,0))),"")</f>
        <v/>
      </c>
      <c r="M82" s="37">
        <f>IFERROR(IF($G82="","",INDEX('Job Catalog'!$K$10:$K$509,MATCH($G82,'Job Catalog'!$B$10:$B$509,0))),"")</f>
        <v/>
      </c>
    </row>
    <row r="83">
      <c r="B83" s="7" t="n"/>
      <c r="C83" s="7" t="n"/>
      <c r="D83" s="7" t="n"/>
      <c r="E83" s="7" t="n"/>
      <c r="F83" s="7" t="n"/>
      <c r="G83" s="7" t="n"/>
      <c r="H83" s="9">
        <f>IFERROR(IF($G83="","",INDEX('Job Catalog'!$C$10:$C$509,MATCH($G83,'Job Catalog'!$B$10:$B$509,0))),"")</f>
        <v/>
      </c>
      <c r="I83" s="9">
        <f>IFERROR(IF($G83="","",INDEX('Job Catalog'!$D$10:$D$509,MATCH($G83,'Job Catalog'!$B$10:$B$509,0))),"")</f>
        <v/>
      </c>
      <c r="J83" s="9">
        <f>IFERROR(IF($G83="","",INDEX('Job Catalog'!$F$10:$F$509,MATCH($G83,'Job Catalog'!$B$10:$B$509,0))),"")</f>
        <v/>
      </c>
      <c r="K83" s="9">
        <f>IFERROR(IF($G83="","",INDEX('Job Catalog'!$H$10:$H$509,MATCH($G83,'Job Catalog'!$B$10:$B$509,0))),"")</f>
        <v/>
      </c>
      <c r="L83" s="9">
        <f>IFERROR(IF($G83="","",INDEX('Job Catalog'!$I$10:$I$509,MATCH($G83,'Job Catalog'!$B$10:$B$509,0))),"")</f>
        <v/>
      </c>
      <c r="M83" s="37">
        <f>IFERROR(IF($G83="","",INDEX('Job Catalog'!$K$10:$K$509,MATCH($G83,'Job Catalog'!$B$10:$B$509,0))),"")</f>
        <v/>
      </c>
    </row>
    <row r="84">
      <c r="B84" s="7" t="n"/>
      <c r="C84" s="7" t="n"/>
      <c r="D84" s="7" t="n"/>
      <c r="E84" s="7" t="n"/>
      <c r="F84" s="7" t="n"/>
      <c r="G84" s="7" t="n"/>
      <c r="H84" s="9">
        <f>IFERROR(IF($G84="","",INDEX('Job Catalog'!$C$10:$C$509,MATCH($G84,'Job Catalog'!$B$10:$B$509,0))),"")</f>
        <v/>
      </c>
      <c r="I84" s="9">
        <f>IFERROR(IF($G84="","",INDEX('Job Catalog'!$D$10:$D$509,MATCH($G84,'Job Catalog'!$B$10:$B$509,0))),"")</f>
        <v/>
      </c>
      <c r="J84" s="9">
        <f>IFERROR(IF($G84="","",INDEX('Job Catalog'!$F$10:$F$509,MATCH($G84,'Job Catalog'!$B$10:$B$509,0))),"")</f>
        <v/>
      </c>
      <c r="K84" s="9">
        <f>IFERROR(IF($G84="","",INDEX('Job Catalog'!$H$10:$H$509,MATCH($G84,'Job Catalog'!$B$10:$B$509,0))),"")</f>
        <v/>
      </c>
      <c r="L84" s="9">
        <f>IFERROR(IF($G84="","",INDEX('Job Catalog'!$I$10:$I$509,MATCH($G84,'Job Catalog'!$B$10:$B$509,0))),"")</f>
        <v/>
      </c>
      <c r="M84" s="37">
        <f>IFERROR(IF($G84="","",INDEX('Job Catalog'!$K$10:$K$509,MATCH($G84,'Job Catalog'!$B$10:$B$509,0))),"")</f>
        <v/>
      </c>
    </row>
    <row r="85">
      <c r="B85" s="7" t="n"/>
      <c r="C85" s="7" t="n"/>
      <c r="D85" s="7" t="n"/>
      <c r="E85" s="7" t="n"/>
      <c r="F85" s="7" t="n"/>
      <c r="G85" s="7" t="n"/>
      <c r="H85" s="9">
        <f>IFERROR(IF($G85="","",INDEX('Job Catalog'!$C$10:$C$509,MATCH($G85,'Job Catalog'!$B$10:$B$509,0))),"")</f>
        <v/>
      </c>
      <c r="I85" s="9">
        <f>IFERROR(IF($G85="","",INDEX('Job Catalog'!$D$10:$D$509,MATCH($G85,'Job Catalog'!$B$10:$B$509,0))),"")</f>
        <v/>
      </c>
      <c r="J85" s="9">
        <f>IFERROR(IF($G85="","",INDEX('Job Catalog'!$F$10:$F$509,MATCH($G85,'Job Catalog'!$B$10:$B$509,0))),"")</f>
        <v/>
      </c>
      <c r="K85" s="9">
        <f>IFERROR(IF($G85="","",INDEX('Job Catalog'!$H$10:$H$509,MATCH($G85,'Job Catalog'!$B$10:$B$509,0))),"")</f>
        <v/>
      </c>
      <c r="L85" s="9">
        <f>IFERROR(IF($G85="","",INDEX('Job Catalog'!$I$10:$I$509,MATCH($G85,'Job Catalog'!$B$10:$B$509,0))),"")</f>
        <v/>
      </c>
      <c r="M85" s="37">
        <f>IFERROR(IF($G85="","",INDEX('Job Catalog'!$K$10:$K$509,MATCH($G85,'Job Catalog'!$B$10:$B$509,0))),"")</f>
        <v/>
      </c>
    </row>
    <row r="86">
      <c r="B86" s="7" t="n"/>
      <c r="C86" s="7" t="n"/>
      <c r="D86" s="7" t="n"/>
      <c r="E86" s="7" t="n"/>
      <c r="F86" s="7" t="n"/>
      <c r="G86" s="7" t="n"/>
      <c r="H86" s="9">
        <f>IFERROR(IF($G86="","",INDEX('Job Catalog'!$C$10:$C$509,MATCH($G86,'Job Catalog'!$B$10:$B$509,0))),"")</f>
        <v/>
      </c>
      <c r="I86" s="9">
        <f>IFERROR(IF($G86="","",INDEX('Job Catalog'!$D$10:$D$509,MATCH($G86,'Job Catalog'!$B$10:$B$509,0))),"")</f>
        <v/>
      </c>
      <c r="J86" s="9">
        <f>IFERROR(IF($G86="","",INDEX('Job Catalog'!$F$10:$F$509,MATCH($G86,'Job Catalog'!$B$10:$B$509,0))),"")</f>
        <v/>
      </c>
      <c r="K86" s="9">
        <f>IFERROR(IF($G86="","",INDEX('Job Catalog'!$H$10:$H$509,MATCH($G86,'Job Catalog'!$B$10:$B$509,0))),"")</f>
        <v/>
      </c>
      <c r="L86" s="9">
        <f>IFERROR(IF($G86="","",INDEX('Job Catalog'!$I$10:$I$509,MATCH($G86,'Job Catalog'!$B$10:$B$509,0))),"")</f>
        <v/>
      </c>
      <c r="M86" s="37">
        <f>IFERROR(IF($G86="","",INDEX('Job Catalog'!$K$10:$K$509,MATCH($G86,'Job Catalog'!$B$10:$B$509,0))),"")</f>
        <v/>
      </c>
    </row>
    <row r="87">
      <c r="B87" s="7" t="n"/>
      <c r="C87" s="7" t="n"/>
      <c r="D87" s="7" t="n"/>
      <c r="E87" s="7" t="n"/>
      <c r="F87" s="7" t="n"/>
      <c r="G87" s="7" t="n"/>
      <c r="H87" s="9">
        <f>IFERROR(IF($G87="","",INDEX('Job Catalog'!$C$10:$C$509,MATCH($G87,'Job Catalog'!$B$10:$B$509,0))),"")</f>
        <v/>
      </c>
      <c r="I87" s="9">
        <f>IFERROR(IF($G87="","",INDEX('Job Catalog'!$D$10:$D$509,MATCH($G87,'Job Catalog'!$B$10:$B$509,0))),"")</f>
        <v/>
      </c>
      <c r="J87" s="9">
        <f>IFERROR(IF($G87="","",INDEX('Job Catalog'!$F$10:$F$509,MATCH($G87,'Job Catalog'!$B$10:$B$509,0))),"")</f>
        <v/>
      </c>
      <c r="K87" s="9">
        <f>IFERROR(IF($G87="","",INDEX('Job Catalog'!$H$10:$H$509,MATCH($G87,'Job Catalog'!$B$10:$B$509,0))),"")</f>
        <v/>
      </c>
      <c r="L87" s="9">
        <f>IFERROR(IF($G87="","",INDEX('Job Catalog'!$I$10:$I$509,MATCH($G87,'Job Catalog'!$B$10:$B$509,0))),"")</f>
        <v/>
      </c>
      <c r="M87" s="37">
        <f>IFERROR(IF($G87="","",INDEX('Job Catalog'!$K$10:$K$509,MATCH($G87,'Job Catalog'!$B$10:$B$509,0))),"")</f>
        <v/>
      </c>
    </row>
    <row r="88">
      <c r="B88" s="7" t="n"/>
      <c r="C88" s="7" t="n"/>
      <c r="D88" s="7" t="n"/>
      <c r="E88" s="7" t="n"/>
      <c r="F88" s="7" t="n"/>
      <c r="G88" s="7" t="n"/>
      <c r="H88" s="9">
        <f>IFERROR(IF($G88="","",INDEX('Job Catalog'!$C$10:$C$509,MATCH($G88,'Job Catalog'!$B$10:$B$509,0))),"")</f>
        <v/>
      </c>
      <c r="I88" s="9">
        <f>IFERROR(IF($G88="","",INDEX('Job Catalog'!$D$10:$D$509,MATCH($G88,'Job Catalog'!$B$10:$B$509,0))),"")</f>
        <v/>
      </c>
      <c r="J88" s="9">
        <f>IFERROR(IF($G88="","",INDEX('Job Catalog'!$F$10:$F$509,MATCH($G88,'Job Catalog'!$B$10:$B$509,0))),"")</f>
        <v/>
      </c>
      <c r="K88" s="9">
        <f>IFERROR(IF($G88="","",INDEX('Job Catalog'!$H$10:$H$509,MATCH($G88,'Job Catalog'!$B$10:$B$509,0))),"")</f>
        <v/>
      </c>
      <c r="L88" s="9">
        <f>IFERROR(IF($G88="","",INDEX('Job Catalog'!$I$10:$I$509,MATCH($G88,'Job Catalog'!$B$10:$B$509,0))),"")</f>
        <v/>
      </c>
      <c r="M88" s="37">
        <f>IFERROR(IF($G88="","",INDEX('Job Catalog'!$K$10:$K$509,MATCH($G88,'Job Catalog'!$B$10:$B$509,0))),"")</f>
        <v/>
      </c>
    </row>
    <row r="89">
      <c r="B89" s="7" t="n"/>
      <c r="C89" s="7" t="n"/>
      <c r="D89" s="7" t="n"/>
      <c r="E89" s="7" t="n"/>
      <c r="F89" s="7" t="n"/>
      <c r="G89" s="7" t="n"/>
      <c r="H89" s="9">
        <f>IFERROR(IF($G89="","",INDEX('Job Catalog'!$C$10:$C$509,MATCH($G89,'Job Catalog'!$B$10:$B$509,0))),"")</f>
        <v/>
      </c>
      <c r="I89" s="9">
        <f>IFERROR(IF($G89="","",INDEX('Job Catalog'!$D$10:$D$509,MATCH($G89,'Job Catalog'!$B$10:$B$509,0))),"")</f>
        <v/>
      </c>
      <c r="J89" s="9">
        <f>IFERROR(IF($G89="","",INDEX('Job Catalog'!$F$10:$F$509,MATCH($G89,'Job Catalog'!$B$10:$B$509,0))),"")</f>
        <v/>
      </c>
      <c r="K89" s="9">
        <f>IFERROR(IF($G89="","",INDEX('Job Catalog'!$H$10:$H$509,MATCH($G89,'Job Catalog'!$B$10:$B$509,0))),"")</f>
        <v/>
      </c>
      <c r="L89" s="9">
        <f>IFERROR(IF($G89="","",INDEX('Job Catalog'!$I$10:$I$509,MATCH($G89,'Job Catalog'!$B$10:$B$509,0))),"")</f>
        <v/>
      </c>
      <c r="M89" s="37">
        <f>IFERROR(IF($G89="","",INDEX('Job Catalog'!$K$10:$K$509,MATCH($G89,'Job Catalog'!$B$10:$B$509,0))),"")</f>
        <v/>
      </c>
    </row>
    <row r="90">
      <c r="B90" s="7" t="n"/>
      <c r="C90" s="7" t="n"/>
      <c r="D90" s="7" t="n"/>
      <c r="E90" s="7" t="n"/>
      <c r="F90" s="7" t="n"/>
      <c r="G90" s="7" t="n"/>
      <c r="H90" s="9">
        <f>IFERROR(IF($G90="","",INDEX('Job Catalog'!$C$10:$C$509,MATCH($G90,'Job Catalog'!$B$10:$B$509,0))),"")</f>
        <v/>
      </c>
      <c r="I90" s="9">
        <f>IFERROR(IF($G90="","",INDEX('Job Catalog'!$D$10:$D$509,MATCH($G90,'Job Catalog'!$B$10:$B$509,0))),"")</f>
        <v/>
      </c>
      <c r="J90" s="9">
        <f>IFERROR(IF($G90="","",INDEX('Job Catalog'!$F$10:$F$509,MATCH($G90,'Job Catalog'!$B$10:$B$509,0))),"")</f>
        <v/>
      </c>
      <c r="K90" s="9">
        <f>IFERROR(IF($G90="","",INDEX('Job Catalog'!$H$10:$H$509,MATCH($G90,'Job Catalog'!$B$10:$B$509,0))),"")</f>
        <v/>
      </c>
      <c r="L90" s="9">
        <f>IFERROR(IF($G90="","",INDEX('Job Catalog'!$I$10:$I$509,MATCH($G90,'Job Catalog'!$B$10:$B$509,0))),"")</f>
        <v/>
      </c>
      <c r="M90" s="37">
        <f>IFERROR(IF($G90="","",INDEX('Job Catalog'!$K$10:$K$509,MATCH($G90,'Job Catalog'!$B$10:$B$509,0))),"")</f>
        <v/>
      </c>
    </row>
    <row r="91">
      <c r="B91" s="7" t="n"/>
      <c r="C91" s="7" t="n"/>
      <c r="D91" s="7" t="n"/>
      <c r="E91" s="7" t="n"/>
      <c r="F91" s="7" t="n"/>
      <c r="G91" s="7" t="n"/>
      <c r="H91" s="9">
        <f>IFERROR(IF($G91="","",INDEX('Job Catalog'!$C$10:$C$509,MATCH($G91,'Job Catalog'!$B$10:$B$509,0))),"")</f>
        <v/>
      </c>
      <c r="I91" s="9">
        <f>IFERROR(IF($G91="","",INDEX('Job Catalog'!$D$10:$D$509,MATCH($G91,'Job Catalog'!$B$10:$B$509,0))),"")</f>
        <v/>
      </c>
      <c r="J91" s="9">
        <f>IFERROR(IF($G91="","",INDEX('Job Catalog'!$F$10:$F$509,MATCH($G91,'Job Catalog'!$B$10:$B$509,0))),"")</f>
        <v/>
      </c>
      <c r="K91" s="9">
        <f>IFERROR(IF($G91="","",INDEX('Job Catalog'!$H$10:$H$509,MATCH($G91,'Job Catalog'!$B$10:$B$509,0))),"")</f>
        <v/>
      </c>
      <c r="L91" s="9">
        <f>IFERROR(IF($G91="","",INDEX('Job Catalog'!$I$10:$I$509,MATCH($G91,'Job Catalog'!$B$10:$B$509,0))),"")</f>
        <v/>
      </c>
      <c r="M91" s="37">
        <f>IFERROR(IF($G91="","",INDEX('Job Catalog'!$K$10:$K$509,MATCH($G91,'Job Catalog'!$B$10:$B$509,0))),"")</f>
        <v/>
      </c>
    </row>
    <row r="92">
      <c r="B92" s="7" t="n"/>
      <c r="C92" s="7" t="n"/>
      <c r="D92" s="7" t="n"/>
      <c r="E92" s="7" t="n"/>
      <c r="F92" s="7" t="n"/>
      <c r="G92" s="7" t="n"/>
      <c r="H92" s="9">
        <f>IFERROR(IF($G92="","",INDEX('Job Catalog'!$C$10:$C$509,MATCH($G92,'Job Catalog'!$B$10:$B$509,0))),"")</f>
        <v/>
      </c>
      <c r="I92" s="9">
        <f>IFERROR(IF($G92="","",INDEX('Job Catalog'!$D$10:$D$509,MATCH($G92,'Job Catalog'!$B$10:$B$509,0))),"")</f>
        <v/>
      </c>
      <c r="J92" s="9">
        <f>IFERROR(IF($G92="","",INDEX('Job Catalog'!$F$10:$F$509,MATCH($G92,'Job Catalog'!$B$10:$B$509,0))),"")</f>
        <v/>
      </c>
      <c r="K92" s="9">
        <f>IFERROR(IF($G92="","",INDEX('Job Catalog'!$H$10:$H$509,MATCH($G92,'Job Catalog'!$B$10:$B$509,0))),"")</f>
        <v/>
      </c>
      <c r="L92" s="9">
        <f>IFERROR(IF($G92="","",INDEX('Job Catalog'!$I$10:$I$509,MATCH($G92,'Job Catalog'!$B$10:$B$509,0))),"")</f>
        <v/>
      </c>
      <c r="M92" s="37">
        <f>IFERROR(IF($G92="","",INDEX('Job Catalog'!$K$10:$K$509,MATCH($G92,'Job Catalog'!$B$10:$B$509,0))),"")</f>
        <v/>
      </c>
    </row>
    <row r="93">
      <c r="B93" s="7" t="n"/>
      <c r="C93" s="7" t="n"/>
      <c r="D93" s="7" t="n"/>
      <c r="E93" s="7" t="n"/>
      <c r="F93" s="7" t="n"/>
      <c r="G93" s="7" t="n"/>
      <c r="H93" s="9">
        <f>IFERROR(IF($G93="","",INDEX('Job Catalog'!$C$10:$C$509,MATCH($G93,'Job Catalog'!$B$10:$B$509,0))),"")</f>
        <v/>
      </c>
      <c r="I93" s="9">
        <f>IFERROR(IF($G93="","",INDEX('Job Catalog'!$D$10:$D$509,MATCH($G93,'Job Catalog'!$B$10:$B$509,0))),"")</f>
        <v/>
      </c>
      <c r="J93" s="9">
        <f>IFERROR(IF($G93="","",INDEX('Job Catalog'!$F$10:$F$509,MATCH($G93,'Job Catalog'!$B$10:$B$509,0))),"")</f>
        <v/>
      </c>
      <c r="K93" s="9">
        <f>IFERROR(IF($G93="","",INDEX('Job Catalog'!$H$10:$H$509,MATCH($G93,'Job Catalog'!$B$10:$B$509,0))),"")</f>
        <v/>
      </c>
      <c r="L93" s="9">
        <f>IFERROR(IF($G93="","",INDEX('Job Catalog'!$I$10:$I$509,MATCH($G93,'Job Catalog'!$B$10:$B$509,0))),"")</f>
        <v/>
      </c>
      <c r="M93" s="37">
        <f>IFERROR(IF($G93="","",INDEX('Job Catalog'!$K$10:$K$509,MATCH($G93,'Job Catalog'!$B$10:$B$509,0))),"")</f>
        <v/>
      </c>
    </row>
    <row r="94">
      <c r="B94" s="7" t="n"/>
      <c r="C94" s="7" t="n"/>
      <c r="D94" s="7" t="n"/>
      <c r="E94" s="7" t="n"/>
      <c r="F94" s="7" t="n"/>
      <c r="G94" s="7" t="n"/>
      <c r="H94" s="9">
        <f>IFERROR(IF($G94="","",INDEX('Job Catalog'!$C$10:$C$509,MATCH($G94,'Job Catalog'!$B$10:$B$509,0))),"")</f>
        <v/>
      </c>
      <c r="I94" s="9">
        <f>IFERROR(IF($G94="","",INDEX('Job Catalog'!$D$10:$D$509,MATCH($G94,'Job Catalog'!$B$10:$B$509,0))),"")</f>
        <v/>
      </c>
      <c r="J94" s="9">
        <f>IFERROR(IF($G94="","",INDEX('Job Catalog'!$F$10:$F$509,MATCH($G94,'Job Catalog'!$B$10:$B$509,0))),"")</f>
        <v/>
      </c>
      <c r="K94" s="9">
        <f>IFERROR(IF($G94="","",INDEX('Job Catalog'!$H$10:$H$509,MATCH($G94,'Job Catalog'!$B$10:$B$509,0))),"")</f>
        <v/>
      </c>
      <c r="L94" s="9">
        <f>IFERROR(IF($G94="","",INDEX('Job Catalog'!$I$10:$I$509,MATCH($G94,'Job Catalog'!$B$10:$B$509,0))),"")</f>
        <v/>
      </c>
      <c r="M94" s="37">
        <f>IFERROR(IF($G94="","",INDEX('Job Catalog'!$K$10:$K$509,MATCH($G94,'Job Catalog'!$B$10:$B$509,0))),"")</f>
        <v/>
      </c>
    </row>
    <row r="95">
      <c r="B95" s="7" t="n"/>
      <c r="C95" s="7" t="n"/>
      <c r="D95" s="7" t="n"/>
      <c r="E95" s="7" t="n"/>
      <c r="F95" s="7" t="n"/>
      <c r="G95" s="7" t="n"/>
      <c r="H95" s="9">
        <f>IFERROR(IF($G95="","",INDEX('Job Catalog'!$C$10:$C$509,MATCH($G95,'Job Catalog'!$B$10:$B$509,0))),"")</f>
        <v/>
      </c>
      <c r="I95" s="9">
        <f>IFERROR(IF($G95="","",INDEX('Job Catalog'!$D$10:$D$509,MATCH($G95,'Job Catalog'!$B$10:$B$509,0))),"")</f>
        <v/>
      </c>
      <c r="J95" s="9">
        <f>IFERROR(IF($G95="","",INDEX('Job Catalog'!$F$10:$F$509,MATCH($G95,'Job Catalog'!$B$10:$B$509,0))),"")</f>
        <v/>
      </c>
      <c r="K95" s="9">
        <f>IFERROR(IF($G95="","",INDEX('Job Catalog'!$H$10:$H$509,MATCH($G95,'Job Catalog'!$B$10:$B$509,0))),"")</f>
        <v/>
      </c>
      <c r="L95" s="9">
        <f>IFERROR(IF($G95="","",INDEX('Job Catalog'!$I$10:$I$509,MATCH($G95,'Job Catalog'!$B$10:$B$509,0))),"")</f>
        <v/>
      </c>
      <c r="M95" s="37">
        <f>IFERROR(IF($G95="","",INDEX('Job Catalog'!$K$10:$K$509,MATCH($G95,'Job Catalog'!$B$10:$B$509,0))),"")</f>
        <v/>
      </c>
    </row>
    <row r="96">
      <c r="B96" s="7" t="n"/>
      <c r="C96" s="7" t="n"/>
      <c r="D96" s="7" t="n"/>
      <c r="E96" s="7" t="n"/>
      <c r="F96" s="7" t="n"/>
      <c r="G96" s="7" t="n"/>
      <c r="H96" s="9">
        <f>IFERROR(IF($G96="","",INDEX('Job Catalog'!$C$10:$C$509,MATCH($G96,'Job Catalog'!$B$10:$B$509,0))),"")</f>
        <v/>
      </c>
      <c r="I96" s="9">
        <f>IFERROR(IF($G96="","",INDEX('Job Catalog'!$D$10:$D$509,MATCH($G96,'Job Catalog'!$B$10:$B$509,0))),"")</f>
        <v/>
      </c>
      <c r="J96" s="9">
        <f>IFERROR(IF($G96="","",INDEX('Job Catalog'!$F$10:$F$509,MATCH($G96,'Job Catalog'!$B$10:$B$509,0))),"")</f>
        <v/>
      </c>
      <c r="K96" s="9">
        <f>IFERROR(IF($G96="","",INDEX('Job Catalog'!$H$10:$H$509,MATCH($G96,'Job Catalog'!$B$10:$B$509,0))),"")</f>
        <v/>
      </c>
      <c r="L96" s="9">
        <f>IFERROR(IF($G96="","",INDEX('Job Catalog'!$I$10:$I$509,MATCH($G96,'Job Catalog'!$B$10:$B$509,0))),"")</f>
        <v/>
      </c>
      <c r="M96" s="37">
        <f>IFERROR(IF($G96="","",INDEX('Job Catalog'!$K$10:$K$509,MATCH($G96,'Job Catalog'!$B$10:$B$509,0))),"")</f>
        <v/>
      </c>
    </row>
    <row r="97">
      <c r="B97" s="7" t="n"/>
      <c r="C97" s="7" t="n"/>
      <c r="D97" s="7" t="n"/>
      <c r="E97" s="7" t="n"/>
      <c r="F97" s="7" t="n"/>
      <c r="G97" s="7" t="n"/>
      <c r="H97" s="9">
        <f>IFERROR(IF($G97="","",INDEX('Job Catalog'!$C$10:$C$509,MATCH($G97,'Job Catalog'!$B$10:$B$509,0))),"")</f>
        <v/>
      </c>
      <c r="I97" s="9">
        <f>IFERROR(IF($G97="","",INDEX('Job Catalog'!$D$10:$D$509,MATCH($G97,'Job Catalog'!$B$10:$B$509,0))),"")</f>
        <v/>
      </c>
      <c r="J97" s="9">
        <f>IFERROR(IF($G97="","",INDEX('Job Catalog'!$F$10:$F$509,MATCH($G97,'Job Catalog'!$B$10:$B$509,0))),"")</f>
        <v/>
      </c>
      <c r="K97" s="9">
        <f>IFERROR(IF($G97="","",INDEX('Job Catalog'!$H$10:$H$509,MATCH($G97,'Job Catalog'!$B$10:$B$509,0))),"")</f>
        <v/>
      </c>
      <c r="L97" s="9">
        <f>IFERROR(IF($G97="","",INDEX('Job Catalog'!$I$10:$I$509,MATCH($G97,'Job Catalog'!$B$10:$B$509,0))),"")</f>
        <v/>
      </c>
      <c r="M97" s="37">
        <f>IFERROR(IF($G97="","",INDEX('Job Catalog'!$K$10:$K$509,MATCH($G97,'Job Catalog'!$B$10:$B$509,0))),"")</f>
        <v/>
      </c>
    </row>
    <row r="98">
      <c r="B98" s="7" t="n"/>
      <c r="C98" s="7" t="n"/>
      <c r="D98" s="7" t="n"/>
      <c r="E98" s="7" t="n"/>
      <c r="F98" s="7" t="n"/>
      <c r="G98" s="7" t="n"/>
      <c r="H98" s="9">
        <f>IFERROR(IF($G98="","",INDEX('Job Catalog'!$C$10:$C$509,MATCH($G98,'Job Catalog'!$B$10:$B$509,0))),"")</f>
        <v/>
      </c>
      <c r="I98" s="9">
        <f>IFERROR(IF($G98="","",INDEX('Job Catalog'!$D$10:$D$509,MATCH($G98,'Job Catalog'!$B$10:$B$509,0))),"")</f>
        <v/>
      </c>
      <c r="J98" s="9">
        <f>IFERROR(IF($G98="","",INDEX('Job Catalog'!$F$10:$F$509,MATCH($G98,'Job Catalog'!$B$10:$B$509,0))),"")</f>
        <v/>
      </c>
      <c r="K98" s="9">
        <f>IFERROR(IF($G98="","",INDEX('Job Catalog'!$H$10:$H$509,MATCH($G98,'Job Catalog'!$B$10:$B$509,0))),"")</f>
        <v/>
      </c>
      <c r="L98" s="9">
        <f>IFERROR(IF($G98="","",INDEX('Job Catalog'!$I$10:$I$509,MATCH($G98,'Job Catalog'!$B$10:$B$509,0))),"")</f>
        <v/>
      </c>
      <c r="M98" s="37">
        <f>IFERROR(IF($G98="","",INDEX('Job Catalog'!$K$10:$K$509,MATCH($G98,'Job Catalog'!$B$10:$B$509,0))),"")</f>
        <v/>
      </c>
    </row>
    <row r="99">
      <c r="B99" s="7" t="n"/>
      <c r="C99" s="7" t="n"/>
      <c r="D99" s="7" t="n"/>
      <c r="E99" s="7" t="n"/>
      <c r="F99" s="7" t="n"/>
      <c r="G99" s="7" t="n"/>
      <c r="H99" s="9">
        <f>IFERROR(IF($G99="","",INDEX('Job Catalog'!$C$10:$C$509,MATCH($G99,'Job Catalog'!$B$10:$B$509,0))),"")</f>
        <v/>
      </c>
      <c r="I99" s="9">
        <f>IFERROR(IF($G99="","",INDEX('Job Catalog'!$D$10:$D$509,MATCH($G99,'Job Catalog'!$B$10:$B$509,0))),"")</f>
        <v/>
      </c>
      <c r="J99" s="9">
        <f>IFERROR(IF($G99="","",INDEX('Job Catalog'!$F$10:$F$509,MATCH($G99,'Job Catalog'!$B$10:$B$509,0))),"")</f>
        <v/>
      </c>
      <c r="K99" s="9">
        <f>IFERROR(IF($G99="","",INDEX('Job Catalog'!$H$10:$H$509,MATCH($G99,'Job Catalog'!$B$10:$B$509,0))),"")</f>
        <v/>
      </c>
      <c r="L99" s="9">
        <f>IFERROR(IF($G99="","",INDEX('Job Catalog'!$I$10:$I$509,MATCH($G99,'Job Catalog'!$B$10:$B$509,0))),"")</f>
        <v/>
      </c>
      <c r="M99" s="37">
        <f>IFERROR(IF($G99="","",INDEX('Job Catalog'!$K$10:$K$509,MATCH($G99,'Job Catalog'!$B$10:$B$509,0))),"")</f>
        <v/>
      </c>
    </row>
    <row r="100">
      <c r="B100" s="7" t="n"/>
      <c r="C100" s="7" t="n"/>
      <c r="D100" s="7" t="n"/>
      <c r="E100" s="7" t="n"/>
      <c r="F100" s="7" t="n"/>
      <c r="G100" s="7" t="n"/>
      <c r="H100" s="9">
        <f>IFERROR(IF($G100="","",INDEX('Job Catalog'!$C$10:$C$509,MATCH($G100,'Job Catalog'!$B$10:$B$509,0))),"")</f>
        <v/>
      </c>
      <c r="I100" s="9">
        <f>IFERROR(IF($G100="","",INDEX('Job Catalog'!$D$10:$D$509,MATCH($G100,'Job Catalog'!$B$10:$B$509,0))),"")</f>
        <v/>
      </c>
      <c r="J100" s="9">
        <f>IFERROR(IF($G100="","",INDEX('Job Catalog'!$F$10:$F$509,MATCH($G100,'Job Catalog'!$B$10:$B$509,0))),"")</f>
        <v/>
      </c>
      <c r="K100" s="9">
        <f>IFERROR(IF($G100="","",INDEX('Job Catalog'!$H$10:$H$509,MATCH($G100,'Job Catalog'!$B$10:$B$509,0))),"")</f>
        <v/>
      </c>
      <c r="L100" s="9">
        <f>IFERROR(IF($G100="","",INDEX('Job Catalog'!$I$10:$I$509,MATCH($G100,'Job Catalog'!$B$10:$B$509,0))),"")</f>
        <v/>
      </c>
      <c r="M100" s="37">
        <f>IFERROR(IF($G100="","",INDEX('Job Catalog'!$K$10:$K$509,MATCH($G100,'Job Catalog'!$B$10:$B$509,0))),"")</f>
        <v/>
      </c>
    </row>
    <row r="101">
      <c r="B101" s="7" t="n"/>
      <c r="C101" s="7" t="n"/>
      <c r="D101" s="7" t="n"/>
      <c r="E101" s="7" t="n"/>
      <c r="F101" s="7" t="n"/>
      <c r="G101" s="7" t="n"/>
      <c r="H101" s="9">
        <f>IFERROR(IF($G101="","",INDEX('Job Catalog'!$C$10:$C$509,MATCH($G101,'Job Catalog'!$B$10:$B$509,0))),"")</f>
        <v/>
      </c>
      <c r="I101" s="9">
        <f>IFERROR(IF($G101="","",INDEX('Job Catalog'!$D$10:$D$509,MATCH($G101,'Job Catalog'!$B$10:$B$509,0))),"")</f>
        <v/>
      </c>
      <c r="J101" s="9">
        <f>IFERROR(IF($G101="","",INDEX('Job Catalog'!$F$10:$F$509,MATCH($G101,'Job Catalog'!$B$10:$B$509,0))),"")</f>
        <v/>
      </c>
      <c r="K101" s="9">
        <f>IFERROR(IF($G101="","",INDEX('Job Catalog'!$H$10:$H$509,MATCH($G101,'Job Catalog'!$B$10:$B$509,0))),"")</f>
        <v/>
      </c>
      <c r="L101" s="9">
        <f>IFERROR(IF($G101="","",INDEX('Job Catalog'!$I$10:$I$509,MATCH($G101,'Job Catalog'!$B$10:$B$509,0))),"")</f>
        <v/>
      </c>
      <c r="M101" s="37">
        <f>IFERROR(IF($G101="","",INDEX('Job Catalog'!$K$10:$K$509,MATCH($G101,'Job Catalog'!$B$10:$B$509,0))),"")</f>
        <v/>
      </c>
    </row>
    <row r="102">
      <c r="B102" s="7" t="n"/>
      <c r="C102" s="7" t="n"/>
      <c r="D102" s="7" t="n"/>
      <c r="E102" s="7" t="n"/>
      <c r="F102" s="7" t="n"/>
      <c r="G102" s="7" t="n"/>
      <c r="H102" s="9">
        <f>IFERROR(IF($G102="","",INDEX('Job Catalog'!$C$10:$C$509,MATCH($G102,'Job Catalog'!$B$10:$B$509,0))),"")</f>
        <v/>
      </c>
      <c r="I102" s="9">
        <f>IFERROR(IF($G102="","",INDEX('Job Catalog'!$D$10:$D$509,MATCH($G102,'Job Catalog'!$B$10:$B$509,0))),"")</f>
        <v/>
      </c>
      <c r="J102" s="9">
        <f>IFERROR(IF($G102="","",INDEX('Job Catalog'!$F$10:$F$509,MATCH($G102,'Job Catalog'!$B$10:$B$509,0))),"")</f>
        <v/>
      </c>
      <c r="K102" s="9">
        <f>IFERROR(IF($G102="","",INDEX('Job Catalog'!$H$10:$H$509,MATCH($G102,'Job Catalog'!$B$10:$B$509,0))),"")</f>
        <v/>
      </c>
      <c r="L102" s="9">
        <f>IFERROR(IF($G102="","",INDEX('Job Catalog'!$I$10:$I$509,MATCH($G102,'Job Catalog'!$B$10:$B$509,0))),"")</f>
        <v/>
      </c>
      <c r="M102" s="37">
        <f>IFERROR(IF($G102="","",INDEX('Job Catalog'!$K$10:$K$509,MATCH($G102,'Job Catalog'!$B$10:$B$509,0))),"")</f>
        <v/>
      </c>
    </row>
    <row r="103">
      <c r="B103" s="7" t="n"/>
      <c r="C103" s="7" t="n"/>
      <c r="D103" s="7" t="n"/>
      <c r="E103" s="7" t="n"/>
      <c r="F103" s="7" t="n"/>
      <c r="G103" s="7" t="n"/>
      <c r="H103" s="9">
        <f>IFERROR(IF($G103="","",INDEX('Job Catalog'!$C$10:$C$509,MATCH($G103,'Job Catalog'!$B$10:$B$509,0))),"")</f>
        <v/>
      </c>
      <c r="I103" s="9">
        <f>IFERROR(IF($G103="","",INDEX('Job Catalog'!$D$10:$D$509,MATCH($G103,'Job Catalog'!$B$10:$B$509,0))),"")</f>
        <v/>
      </c>
      <c r="J103" s="9">
        <f>IFERROR(IF($G103="","",INDEX('Job Catalog'!$F$10:$F$509,MATCH($G103,'Job Catalog'!$B$10:$B$509,0))),"")</f>
        <v/>
      </c>
      <c r="K103" s="9">
        <f>IFERROR(IF($G103="","",INDEX('Job Catalog'!$H$10:$H$509,MATCH($G103,'Job Catalog'!$B$10:$B$509,0))),"")</f>
        <v/>
      </c>
      <c r="L103" s="9">
        <f>IFERROR(IF($G103="","",INDEX('Job Catalog'!$I$10:$I$509,MATCH($G103,'Job Catalog'!$B$10:$B$509,0))),"")</f>
        <v/>
      </c>
      <c r="M103" s="37">
        <f>IFERROR(IF($G103="","",INDEX('Job Catalog'!$K$10:$K$509,MATCH($G103,'Job Catalog'!$B$10:$B$509,0))),"")</f>
        <v/>
      </c>
    </row>
    <row r="104">
      <c r="B104" s="7" t="n"/>
      <c r="C104" s="7" t="n"/>
      <c r="D104" s="7" t="n"/>
      <c r="E104" s="7" t="n"/>
      <c r="F104" s="7" t="n"/>
      <c r="G104" s="7" t="n"/>
      <c r="H104" s="9">
        <f>IFERROR(IF($G104="","",INDEX('Job Catalog'!$C$10:$C$509,MATCH($G104,'Job Catalog'!$B$10:$B$509,0))),"")</f>
        <v/>
      </c>
      <c r="I104" s="9">
        <f>IFERROR(IF($G104="","",INDEX('Job Catalog'!$D$10:$D$509,MATCH($G104,'Job Catalog'!$B$10:$B$509,0))),"")</f>
        <v/>
      </c>
      <c r="J104" s="9">
        <f>IFERROR(IF($G104="","",INDEX('Job Catalog'!$F$10:$F$509,MATCH($G104,'Job Catalog'!$B$10:$B$509,0))),"")</f>
        <v/>
      </c>
      <c r="K104" s="9">
        <f>IFERROR(IF($G104="","",INDEX('Job Catalog'!$H$10:$H$509,MATCH($G104,'Job Catalog'!$B$10:$B$509,0))),"")</f>
        <v/>
      </c>
      <c r="L104" s="9">
        <f>IFERROR(IF($G104="","",INDEX('Job Catalog'!$I$10:$I$509,MATCH($G104,'Job Catalog'!$B$10:$B$509,0))),"")</f>
        <v/>
      </c>
      <c r="M104" s="37">
        <f>IFERROR(IF($G104="","",INDEX('Job Catalog'!$K$10:$K$509,MATCH($G104,'Job Catalog'!$B$10:$B$509,0))),"")</f>
        <v/>
      </c>
    </row>
    <row r="105">
      <c r="B105" s="7" t="n"/>
      <c r="C105" s="7" t="n"/>
      <c r="D105" s="7" t="n"/>
      <c r="E105" s="7" t="n"/>
      <c r="F105" s="7" t="n"/>
      <c r="G105" s="7" t="n"/>
      <c r="H105" s="9">
        <f>IFERROR(IF($G105="","",INDEX('Job Catalog'!$C$10:$C$509,MATCH($G105,'Job Catalog'!$B$10:$B$509,0))),"")</f>
        <v/>
      </c>
      <c r="I105" s="9">
        <f>IFERROR(IF($G105="","",INDEX('Job Catalog'!$D$10:$D$509,MATCH($G105,'Job Catalog'!$B$10:$B$509,0))),"")</f>
        <v/>
      </c>
      <c r="J105" s="9">
        <f>IFERROR(IF($G105="","",INDEX('Job Catalog'!$F$10:$F$509,MATCH($G105,'Job Catalog'!$B$10:$B$509,0))),"")</f>
        <v/>
      </c>
      <c r="K105" s="9">
        <f>IFERROR(IF($G105="","",INDEX('Job Catalog'!$H$10:$H$509,MATCH($G105,'Job Catalog'!$B$10:$B$509,0))),"")</f>
        <v/>
      </c>
      <c r="L105" s="9">
        <f>IFERROR(IF($G105="","",INDEX('Job Catalog'!$I$10:$I$509,MATCH($G105,'Job Catalog'!$B$10:$B$509,0))),"")</f>
        <v/>
      </c>
      <c r="M105" s="37">
        <f>IFERROR(IF($G105="","",INDEX('Job Catalog'!$K$10:$K$509,MATCH($G105,'Job Catalog'!$B$10:$B$509,0))),"")</f>
        <v/>
      </c>
    </row>
    <row r="106">
      <c r="B106" s="7" t="n"/>
      <c r="C106" s="7" t="n"/>
      <c r="D106" s="7" t="n"/>
      <c r="E106" s="7" t="n"/>
      <c r="F106" s="7" t="n"/>
      <c r="G106" s="7" t="n"/>
      <c r="H106" s="9">
        <f>IFERROR(IF($G106="","",INDEX('Job Catalog'!$C$10:$C$509,MATCH($G106,'Job Catalog'!$B$10:$B$509,0))),"")</f>
        <v/>
      </c>
      <c r="I106" s="9">
        <f>IFERROR(IF($G106="","",INDEX('Job Catalog'!$D$10:$D$509,MATCH($G106,'Job Catalog'!$B$10:$B$509,0))),"")</f>
        <v/>
      </c>
      <c r="J106" s="9">
        <f>IFERROR(IF($G106="","",INDEX('Job Catalog'!$F$10:$F$509,MATCH($G106,'Job Catalog'!$B$10:$B$509,0))),"")</f>
        <v/>
      </c>
      <c r="K106" s="9">
        <f>IFERROR(IF($G106="","",INDEX('Job Catalog'!$H$10:$H$509,MATCH($G106,'Job Catalog'!$B$10:$B$509,0))),"")</f>
        <v/>
      </c>
      <c r="L106" s="9">
        <f>IFERROR(IF($G106="","",INDEX('Job Catalog'!$I$10:$I$509,MATCH($G106,'Job Catalog'!$B$10:$B$509,0))),"")</f>
        <v/>
      </c>
      <c r="M106" s="37">
        <f>IFERROR(IF($G106="","",INDEX('Job Catalog'!$K$10:$K$509,MATCH($G106,'Job Catalog'!$B$10:$B$509,0))),"")</f>
        <v/>
      </c>
    </row>
    <row r="107">
      <c r="B107" s="7" t="n"/>
      <c r="C107" s="7" t="n"/>
      <c r="D107" s="7" t="n"/>
      <c r="E107" s="7" t="n"/>
      <c r="F107" s="7" t="n"/>
      <c r="G107" s="7" t="n"/>
      <c r="H107" s="9">
        <f>IFERROR(IF($G107="","",INDEX('Job Catalog'!$C$10:$C$509,MATCH($G107,'Job Catalog'!$B$10:$B$509,0))),"")</f>
        <v/>
      </c>
      <c r="I107" s="9">
        <f>IFERROR(IF($G107="","",INDEX('Job Catalog'!$D$10:$D$509,MATCH($G107,'Job Catalog'!$B$10:$B$509,0))),"")</f>
        <v/>
      </c>
      <c r="J107" s="9">
        <f>IFERROR(IF($G107="","",INDEX('Job Catalog'!$F$10:$F$509,MATCH($G107,'Job Catalog'!$B$10:$B$509,0))),"")</f>
        <v/>
      </c>
      <c r="K107" s="9">
        <f>IFERROR(IF($G107="","",INDEX('Job Catalog'!$H$10:$H$509,MATCH($G107,'Job Catalog'!$B$10:$B$509,0))),"")</f>
        <v/>
      </c>
      <c r="L107" s="9">
        <f>IFERROR(IF($G107="","",INDEX('Job Catalog'!$I$10:$I$509,MATCH($G107,'Job Catalog'!$B$10:$B$509,0))),"")</f>
        <v/>
      </c>
      <c r="M107" s="37">
        <f>IFERROR(IF($G107="","",INDEX('Job Catalog'!$K$10:$K$509,MATCH($G107,'Job Catalog'!$B$10:$B$509,0))),"")</f>
        <v/>
      </c>
    </row>
    <row r="108">
      <c r="B108" s="7" t="n"/>
      <c r="C108" s="7" t="n"/>
      <c r="D108" s="7" t="n"/>
      <c r="E108" s="7" t="n"/>
      <c r="F108" s="7" t="n"/>
      <c r="G108" s="7" t="n"/>
      <c r="H108" s="9">
        <f>IFERROR(IF($G108="","",INDEX('Job Catalog'!$C$10:$C$509,MATCH($G108,'Job Catalog'!$B$10:$B$509,0))),"")</f>
        <v/>
      </c>
      <c r="I108" s="9">
        <f>IFERROR(IF($G108="","",INDEX('Job Catalog'!$D$10:$D$509,MATCH($G108,'Job Catalog'!$B$10:$B$509,0))),"")</f>
        <v/>
      </c>
      <c r="J108" s="9">
        <f>IFERROR(IF($G108="","",INDEX('Job Catalog'!$F$10:$F$509,MATCH($G108,'Job Catalog'!$B$10:$B$509,0))),"")</f>
        <v/>
      </c>
      <c r="K108" s="9">
        <f>IFERROR(IF($G108="","",INDEX('Job Catalog'!$H$10:$H$509,MATCH($G108,'Job Catalog'!$B$10:$B$509,0))),"")</f>
        <v/>
      </c>
      <c r="L108" s="9">
        <f>IFERROR(IF($G108="","",INDEX('Job Catalog'!$I$10:$I$509,MATCH($G108,'Job Catalog'!$B$10:$B$509,0))),"")</f>
        <v/>
      </c>
      <c r="M108" s="37">
        <f>IFERROR(IF($G108="","",INDEX('Job Catalog'!$K$10:$K$509,MATCH($G108,'Job Catalog'!$B$10:$B$509,0))),"")</f>
        <v/>
      </c>
    </row>
    <row r="109">
      <c r="B109" s="7" t="n"/>
      <c r="C109" s="7" t="n"/>
      <c r="D109" s="7" t="n"/>
      <c r="E109" s="7" t="n"/>
      <c r="F109" s="7" t="n"/>
      <c r="G109" s="7" t="n"/>
      <c r="H109" s="9">
        <f>IFERROR(IF($G109="","",INDEX('Job Catalog'!$C$10:$C$509,MATCH($G109,'Job Catalog'!$B$10:$B$509,0))),"")</f>
        <v/>
      </c>
      <c r="I109" s="9">
        <f>IFERROR(IF($G109="","",INDEX('Job Catalog'!$D$10:$D$509,MATCH($G109,'Job Catalog'!$B$10:$B$509,0))),"")</f>
        <v/>
      </c>
      <c r="J109" s="9">
        <f>IFERROR(IF($G109="","",INDEX('Job Catalog'!$F$10:$F$509,MATCH($G109,'Job Catalog'!$B$10:$B$509,0))),"")</f>
        <v/>
      </c>
      <c r="K109" s="9">
        <f>IFERROR(IF($G109="","",INDEX('Job Catalog'!$H$10:$H$509,MATCH($G109,'Job Catalog'!$B$10:$B$509,0))),"")</f>
        <v/>
      </c>
      <c r="L109" s="9">
        <f>IFERROR(IF($G109="","",INDEX('Job Catalog'!$I$10:$I$509,MATCH($G109,'Job Catalog'!$B$10:$B$509,0))),"")</f>
        <v/>
      </c>
      <c r="M109" s="37">
        <f>IFERROR(IF($G109="","",INDEX('Job Catalog'!$K$10:$K$509,MATCH($G109,'Job Catalog'!$B$10:$B$509,0))),"")</f>
        <v/>
      </c>
    </row>
    <row r="110">
      <c r="B110" s="7" t="n"/>
      <c r="C110" s="7" t="n"/>
      <c r="D110" s="7" t="n"/>
      <c r="E110" s="7" t="n"/>
      <c r="F110" s="7" t="n"/>
      <c r="G110" s="7" t="n"/>
      <c r="H110" s="9">
        <f>IFERROR(IF($G110="","",INDEX('Job Catalog'!$C$10:$C$509,MATCH($G110,'Job Catalog'!$B$10:$B$509,0))),"")</f>
        <v/>
      </c>
      <c r="I110" s="9">
        <f>IFERROR(IF($G110="","",INDEX('Job Catalog'!$D$10:$D$509,MATCH($G110,'Job Catalog'!$B$10:$B$509,0))),"")</f>
        <v/>
      </c>
      <c r="J110" s="9">
        <f>IFERROR(IF($G110="","",INDEX('Job Catalog'!$F$10:$F$509,MATCH($G110,'Job Catalog'!$B$10:$B$509,0))),"")</f>
        <v/>
      </c>
      <c r="K110" s="9">
        <f>IFERROR(IF($G110="","",INDEX('Job Catalog'!$H$10:$H$509,MATCH($G110,'Job Catalog'!$B$10:$B$509,0))),"")</f>
        <v/>
      </c>
      <c r="L110" s="9">
        <f>IFERROR(IF($G110="","",INDEX('Job Catalog'!$I$10:$I$509,MATCH($G110,'Job Catalog'!$B$10:$B$509,0))),"")</f>
        <v/>
      </c>
      <c r="M110" s="37">
        <f>IFERROR(IF($G110="","",INDEX('Job Catalog'!$K$10:$K$509,MATCH($G110,'Job Catalog'!$B$10:$B$509,0))),"")</f>
        <v/>
      </c>
    </row>
    <row r="111">
      <c r="B111" s="7" t="n"/>
      <c r="C111" s="7" t="n"/>
      <c r="D111" s="7" t="n"/>
      <c r="E111" s="7" t="n"/>
      <c r="F111" s="7" t="n"/>
      <c r="G111" s="7" t="n"/>
      <c r="H111" s="9">
        <f>IFERROR(IF($G111="","",INDEX('Job Catalog'!$C$10:$C$509,MATCH($G111,'Job Catalog'!$B$10:$B$509,0))),"")</f>
        <v/>
      </c>
      <c r="I111" s="9">
        <f>IFERROR(IF($G111="","",INDEX('Job Catalog'!$D$10:$D$509,MATCH($G111,'Job Catalog'!$B$10:$B$509,0))),"")</f>
        <v/>
      </c>
      <c r="J111" s="9">
        <f>IFERROR(IF($G111="","",INDEX('Job Catalog'!$F$10:$F$509,MATCH($G111,'Job Catalog'!$B$10:$B$509,0))),"")</f>
        <v/>
      </c>
      <c r="K111" s="9">
        <f>IFERROR(IF($G111="","",INDEX('Job Catalog'!$H$10:$H$509,MATCH($G111,'Job Catalog'!$B$10:$B$509,0))),"")</f>
        <v/>
      </c>
      <c r="L111" s="9">
        <f>IFERROR(IF($G111="","",INDEX('Job Catalog'!$I$10:$I$509,MATCH($G111,'Job Catalog'!$B$10:$B$509,0))),"")</f>
        <v/>
      </c>
      <c r="M111" s="37">
        <f>IFERROR(IF($G111="","",INDEX('Job Catalog'!$K$10:$K$509,MATCH($G111,'Job Catalog'!$B$10:$B$509,0))),"")</f>
        <v/>
      </c>
    </row>
    <row r="112">
      <c r="B112" s="7" t="n"/>
      <c r="C112" s="7" t="n"/>
      <c r="D112" s="7" t="n"/>
      <c r="E112" s="7" t="n"/>
      <c r="F112" s="7" t="n"/>
      <c r="G112" s="7" t="n"/>
      <c r="H112" s="9">
        <f>IFERROR(IF($G112="","",INDEX('Job Catalog'!$C$10:$C$509,MATCH($G112,'Job Catalog'!$B$10:$B$509,0))),"")</f>
        <v/>
      </c>
      <c r="I112" s="9">
        <f>IFERROR(IF($G112="","",INDEX('Job Catalog'!$D$10:$D$509,MATCH($G112,'Job Catalog'!$B$10:$B$509,0))),"")</f>
        <v/>
      </c>
      <c r="J112" s="9">
        <f>IFERROR(IF($G112="","",INDEX('Job Catalog'!$F$10:$F$509,MATCH($G112,'Job Catalog'!$B$10:$B$509,0))),"")</f>
        <v/>
      </c>
      <c r="K112" s="9">
        <f>IFERROR(IF($G112="","",INDEX('Job Catalog'!$H$10:$H$509,MATCH($G112,'Job Catalog'!$B$10:$B$509,0))),"")</f>
        <v/>
      </c>
      <c r="L112" s="9">
        <f>IFERROR(IF($G112="","",INDEX('Job Catalog'!$I$10:$I$509,MATCH($G112,'Job Catalog'!$B$10:$B$509,0))),"")</f>
        <v/>
      </c>
      <c r="M112" s="37">
        <f>IFERROR(IF($G112="","",INDEX('Job Catalog'!$K$10:$K$509,MATCH($G112,'Job Catalog'!$B$10:$B$509,0))),"")</f>
        <v/>
      </c>
    </row>
    <row r="113">
      <c r="B113" s="7" t="n"/>
      <c r="C113" s="7" t="n"/>
      <c r="D113" s="7" t="n"/>
      <c r="E113" s="7" t="n"/>
      <c r="F113" s="7" t="n"/>
      <c r="G113" s="7" t="n"/>
      <c r="H113" s="9">
        <f>IFERROR(IF($G113="","",INDEX('Job Catalog'!$C$10:$C$509,MATCH($G113,'Job Catalog'!$B$10:$B$509,0))),"")</f>
        <v/>
      </c>
      <c r="I113" s="9">
        <f>IFERROR(IF($G113="","",INDEX('Job Catalog'!$D$10:$D$509,MATCH($G113,'Job Catalog'!$B$10:$B$509,0))),"")</f>
        <v/>
      </c>
      <c r="J113" s="9">
        <f>IFERROR(IF($G113="","",INDEX('Job Catalog'!$F$10:$F$509,MATCH($G113,'Job Catalog'!$B$10:$B$509,0))),"")</f>
        <v/>
      </c>
      <c r="K113" s="9">
        <f>IFERROR(IF($G113="","",INDEX('Job Catalog'!$H$10:$H$509,MATCH($G113,'Job Catalog'!$B$10:$B$509,0))),"")</f>
        <v/>
      </c>
      <c r="L113" s="9">
        <f>IFERROR(IF($G113="","",INDEX('Job Catalog'!$I$10:$I$509,MATCH($G113,'Job Catalog'!$B$10:$B$509,0))),"")</f>
        <v/>
      </c>
      <c r="M113" s="37">
        <f>IFERROR(IF($G113="","",INDEX('Job Catalog'!$K$10:$K$509,MATCH($G113,'Job Catalog'!$B$10:$B$509,0))),"")</f>
        <v/>
      </c>
    </row>
    <row r="114">
      <c r="B114" s="7" t="n"/>
      <c r="C114" s="7" t="n"/>
      <c r="D114" s="7" t="n"/>
      <c r="E114" s="7" t="n"/>
      <c r="F114" s="7" t="n"/>
      <c r="G114" s="7" t="n"/>
      <c r="H114" s="9">
        <f>IFERROR(IF($G114="","",INDEX('Job Catalog'!$C$10:$C$509,MATCH($G114,'Job Catalog'!$B$10:$B$509,0))),"")</f>
        <v/>
      </c>
      <c r="I114" s="9">
        <f>IFERROR(IF($G114="","",INDEX('Job Catalog'!$D$10:$D$509,MATCH($G114,'Job Catalog'!$B$10:$B$509,0))),"")</f>
        <v/>
      </c>
      <c r="J114" s="9">
        <f>IFERROR(IF($G114="","",INDEX('Job Catalog'!$F$10:$F$509,MATCH($G114,'Job Catalog'!$B$10:$B$509,0))),"")</f>
        <v/>
      </c>
      <c r="K114" s="9">
        <f>IFERROR(IF($G114="","",INDEX('Job Catalog'!$H$10:$H$509,MATCH($G114,'Job Catalog'!$B$10:$B$509,0))),"")</f>
        <v/>
      </c>
      <c r="L114" s="9">
        <f>IFERROR(IF($G114="","",INDEX('Job Catalog'!$I$10:$I$509,MATCH($G114,'Job Catalog'!$B$10:$B$509,0))),"")</f>
        <v/>
      </c>
      <c r="M114" s="37">
        <f>IFERROR(IF($G114="","",INDEX('Job Catalog'!$K$10:$K$509,MATCH($G114,'Job Catalog'!$B$10:$B$509,0))),"")</f>
        <v/>
      </c>
    </row>
    <row r="115">
      <c r="B115" s="7" t="n"/>
      <c r="C115" s="7" t="n"/>
      <c r="D115" s="7" t="n"/>
      <c r="E115" s="7" t="n"/>
      <c r="F115" s="7" t="n"/>
      <c r="G115" s="7" t="n"/>
      <c r="H115" s="9">
        <f>IFERROR(IF($G115="","",INDEX('Job Catalog'!$C$10:$C$509,MATCH($G115,'Job Catalog'!$B$10:$B$509,0))),"")</f>
        <v/>
      </c>
      <c r="I115" s="9">
        <f>IFERROR(IF($G115="","",INDEX('Job Catalog'!$D$10:$D$509,MATCH($G115,'Job Catalog'!$B$10:$B$509,0))),"")</f>
        <v/>
      </c>
      <c r="J115" s="9">
        <f>IFERROR(IF($G115="","",INDEX('Job Catalog'!$F$10:$F$509,MATCH($G115,'Job Catalog'!$B$10:$B$509,0))),"")</f>
        <v/>
      </c>
      <c r="K115" s="9">
        <f>IFERROR(IF($G115="","",INDEX('Job Catalog'!$H$10:$H$509,MATCH($G115,'Job Catalog'!$B$10:$B$509,0))),"")</f>
        <v/>
      </c>
      <c r="L115" s="9">
        <f>IFERROR(IF($G115="","",INDEX('Job Catalog'!$I$10:$I$509,MATCH($G115,'Job Catalog'!$B$10:$B$509,0))),"")</f>
        <v/>
      </c>
      <c r="M115" s="37">
        <f>IFERROR(IF($G115="","",INDEX('Job Catalog'!$K$10:$K$509,MATCH($G115,'Job Catalog'!$B$10:$B$509,0))),"")</f>
        <v/>
      </c>
    </row>
    <row r="116">
      <c r="B116" s="7" t="n"/>
      <c r="C116" s="7" t="n"/>
      <c r="D116" s="7" t="n"/>
      <c r="E116" s="7" t="n"/>
      <c r="F116" s="7" t="n"/>
      <c r="G116" s="7" t="n"/>
      <c r="H116" s="9">
        <f>IFERROR(IF($G116="","",INDEX('Job Catalog'!$C$10:$C$509,MATCH($G116,'Job Catalog'!$B$10:$B$509,0))),"")</f>
        <v/>
      </c>
      <c r="I116" s="9">
        <f>IFERROR(IF($G116="","",INDEX('Job Catalog'!$D$10:$D$509,MATCH($G116,'Job Catalog'!$B$10:$B$509,0))),"")</f>
        <v/>
      </c>
      <c r="J116" s="9">
        <f>IFERROR(IF($G116="","",INDEX('Job Catalog'!$F$10:$F$509,MATCH($G116,'Job Catalog'!$B$10:$B$509,0))),"")</f>
        <v/>
      </c>
      <c r="K116" s="9">
        <f>IFERROR(IF($G116="","",INDEX('Job Catalog'!$H$10:$H$509,MATCH($G116,'Job Catalog'!$B$10:$B$509,0))),"")</f>
        <v/>
      </c>
      <c r="L116" s="9">
        <f>IFERROR(IF($G116="","",INDEX('Job Catalog'!$I$10:$I$509,MATCH($G116,'Job Catalog'!$B$10:$B$509,0))),"")</f>
        <v/>
      </c>
      <c r="M116" s="37">
        <f>IFERROR(IF($G116="","",INDEX('Job Catalog'!$K$10:$K$509,MATCH($G116,'Job Catalog'!$B$10:$B$509,0))),"")</f>
        <v/>
      </c>
    </row>
    <row r="117">
      <c r="B117" s="7" t="n"/>
      <c r="C117" s="7" t="n"/>
      <c r="D117" s="7" t="n"/>
      <c r="E117" s="7" t="n"/>
      <c r="F117" s="7" t="n"/>
      <c r="G117" s="7" t="n"/>
      <c r="H117" s="9">
        <f>IFERROR(IF($G117="","",INDEX('Job Catalog'!$C$10:$C$509,MATCH($G117,'Job Catalog'!$B$10:$B$509,0))),"")</f>
        <v/>
      </c>
      <c r="I117" s="9">
        <f>IFERROR(IF($G117="","",INDEX('Job Catalog'!$D$10:$D$509,MATCH($G117,'Job Catalog'!$B$10:$B$509,0))),"")</f>
        <v/>
      </c>
      <c r="J117" s="9">
        <f>IFERROR(IF($G117="","",INDEX('Job Catalog'!$F$10:$F$509,MATCH($G117,'Job Catalog'!$B$10:$B$509,0))),"")</f>
        <v/>
      </c>
      <c r="K117" s="9">
        <f>IFERROR(IF($G117="","",INDEX('Job Catalog'!$H$10:$H$509,MATCH($G117,'Job Catalog'!$B$10:$B$509,0))),"")</f>
        <v/>
      </c>
      <c r="L117" s="9">
        <f>IFERROR(IF($G117="","",INDEX('Job Catalog'!$I$10:$I$509,MATCH($G117,'Job Catalog'!$B$10:$B$509,0))),"")</f>
        <v/>
      </c>
      <c r="M117" s="37">
        <f>IFERROR(IF($G117="","",INDEX('Job Catalog'!$K$10:$K$509,MATCH($G117,'Job Catalog'!$B$10:$B$509,0))),"")</f>
        <v/>
      </c>
    </row>
    <row r="118">
      <c r="B118" s="7" t="n"/>
      <c r="C118" s="7" t="n"/>
      <c r="D118" s="7" t="n"/>
      <c r="E118" s="7" t="n"/>
      <c r="F118" s="7" t="n"/>
      <c r="G118" s="7" t="n"/>
      <c r="H118" s="9">
        <f>IFERROR(IF($G118="","",INDEX('Job Catalog'!$C$10:$C$509,MATCH($G118,'Job Catalog'!$B$10:$B$509,0))),"")</f>
        <v/>
      </c>
      <c r="I118" s="9">
        <f>IFERROR(IF($G118="","",INDEX('Job Catalog'!$D$10:$D$509,MATCH($G118,'Job Catalog'!$B$10:$B$509,0))),"")</f>
        <v/>
      </c>
      <c r="J118" s="9">
        <f>IFERROR(IF($G118="","",INDEX('Job Catalog'!$F$10:$F$509,MATCH($G118,'Job Catalog'!$B$10:$B$509,0))),"")</f>
        <v/>
      </c>
      <c r="K118" s="9">
        <f>IFERROR(IF($G118="","",INDEX('Job Catalog'!$H$10:$H$509,MATCH($G118,'Job Catalog'!$B$10:$B$509,0))),"")</f>
        <v/>
      </c>
      <c r="L118" s="9">
        <f>IFERROR(IF($G118="","",INDEX('Job Catalog'!$I$10:$I$509,MATCH($G118,'Job Catalog'!$B$10:$B$509,0))),"")</f>
        <v/>
      </c>
      <c r="M118" s="37">
        <f>IFERROR(IF($G118="","",INDEX('Job Catalog'!$K$10:$K$509,MATCH($G118,'Job Catalog'!$B$10:$B$509,0))),"")</f>
        <v/>
      </c>
    </row>
    <row r="119">
      <c r="B119" s="7" t="n"/>
      <c r="C119" s="7" t="n"/>
      <c r="D119" s="7" t="n"/>
      <c r="E119" s="7" t="n"/>
      <c r="F119" s="7" t="n"/>
      <c r="G119" s="7" t="n"/>
      <c r="H119" s="9">
        <f>IFERROR(IF($G119="","",INDEX('Job Catalog'!$C$10:$C$509,MATCH($G119,'Job Catalog'!$B$10:$B$509,0))),"")</f>
        <v/>
      </c>
      <c r="I119" s="9">
        <f>IFERROR(IF($G119="","",INDEX('Job Catalog'!$D$10:$D$509,MATCH($G119,'Job Catalog'!$B$10:$B$509,0))),"")</f>
        <v/>
      </c>
      <c r="J119" s="9">
        <f>IFERROR(IF($G119="","",INDEX('Job Catalog'!$F$10:$F$509,MATCH($G119,'Job Catalog'!$B$10:$B$509,0))),"")</f>
        <v/>
      </c>
      <c r="K119" s="9">
        <f>IFERROR(IF($G119="","",INDEX('Job Catalog'!$H$10:$H$509,MATCH($G119,'Job Catalog'!$B$10:$B$509,0))),"")</f>
        <v/>
      </c>
      <c r="L119" s="9">
        <f>IFERROR(IF($G119="","",INDEX('Job Catalog'!$I$10:$I$509,MATCH($G119,'Job Catalog'!$B$10:$B$509,0))),"")</f>
        <v/>
      </c>
      <c r="M119" s="37">
        <f>IFERROR(IF($G119="","",INDEX('Job Catalog'!$K$10:$K$509,MATCH($G119,'Job Catalog'!$B$10:$B$509,0))),"")</f>
        <v/>
      </c>
    </row>
    <row r="120">
      <c r="B120" s="7" t="n"/>
      <c r="C120" s="7" t="n"/>
      <c r="D120" s="7" t="n"/>
      <c r="E120" s="7" t="n"/>
      <c r="F120" s="7" t="n"/>
      <c r="G120" s="7" t="n"/>
      <c r="H120" s="9">
        <f>IFERROR(IF($G120="","",INDEX('Job Catalog'!$C$10:$C$509,MATCH($G120,'Job Catalog'!$B$10:$B$509,0))),"")</f>
        <v/>
      </c>
      <c r="I120" s="9">
        <f>IFERROR(IF($G120="","",INDEX('Job Catalog'!$D$10:$D$509,MATCH($G120,'Job Catalog'!$B$10:$B$509,0))),"")</f>
        <v/>
      </c>
      <c r="J120" s="9">
        <f>IFERROR(IF($G120="","",INDEX('Job Catalog'!$F$10:$F$509,MATCH($G120,'Job Catalog'!$B$10:$B$509,0))),"")</f>
        <v/>
      </c>
      <c r="K120" s="9">
        <f>IFERROR(IF($G120="","",INDEX('Job Catalog'!$H$10:$H$509,MATCH($G120,'Job Catalog'!$B$10:$B$509,0))),"")</f>
        <v/>
      </c>
      <c r="L120" s="9">
        <f>IFERROR(IF($G120="","",INDEX('Job Catalog'!$I$10:$I$509,MATCH($G120,'Job Catalog'!$B$10:$B$509,0))),"")</f>
        <v/>
      </c>
      <c r="M120" s="37">
        <f>IFERROR(IF($G120="","",INDEX('Job Catalog'!$K$10:$K$509,MATCH($G120,'Job Catalog'!$B$10:$B$509,0))),"")</f>
        <v/>
      </c>
    </row>
    <row r="121">
      <c r="B121" s="7" t="n"/>
      <c r="C121" s="7" t="n"/>
      <c r="D121" s="7" t="n"/>
      <c r="E121" s="7" t="n"/>
      <c r="F121" s="7" t="n"/>
      <c r="G121" s="7" t="n"/>
      <c r="H121" s="9">
        <f>IFERROR(IF($G121="","",INDEX('Job Catalog'!$C$10:$C$509,MATCH($G121,'Job Catalog'!$B$10:$B$509,0))),"")</f>
        <v/>
      </c>
      <c r="I121" s="9">
        <f>IFERROR(IF($G121="","",INDEX('Job Catalog'!$D$10:$D$509,MATCH($G121,'Job Catalog'!$B$10:$B$509,0))),"")</f>
        <v/>
      </c>
      <c r="J121" s="9">
        <f>IFERROR(IF($G121="","",INDEX('Job Catalog'!$F$10:$F$509,MATCH($G121,'Job Catalog'!$B$10:$B$509,0))),"")</f>
        <v/>
      </c>
      <c r="K121" s="9">
        <f>IFERROR(IF($G121="","",INDEX('Job Catalog'!$H$10:$H$509,MATCH($G121,'Job Catalog'!$B$10:$B$509,0))),"")</f>
        <v/>
      </c>
      <c r="L121" s="9">
        <f>IFERROR(IF($G121="","",INDEX('Job Catalog'!$I$10:$I$509,MATCH($G121,'Job Catalog'!$B$10:$B$509,0))),"")</f>
        <v/>
      </c>
      <c r="M121" s="37">
        <f>IFERROR(IF($G121="","",INDEX('Job Catalog'!$K$10:$K$509,MATCH($G121,'Job Catalog'!$B$10:$B$509,0))),"")</f>
        <v/>
      </c>
    </row>
    <row r="122">
      <c r="B122" s="7" t="n"/>
      <c r="C122" s="7" t="n"/>
      <c r="D122" s="7" t="n"/>
      <c r="E122" s="7" t="n"/>
      <c r="F122" s="7" t="n"/>
      <c r="G122" s="7" t="n"/>
      <c r="H122" s="9">
        <f>IFERROR(IF($G122="","",INDEX('Job Catalog'!$C$10:$C$509,MATCH($G122,'Job Catalog'!$B$10:$B$509,0))),"")</f>
        <v/>
      </c>
      <c r="I122" s="9">
        <f>IFERROR(IF($G122="","",INDEX('Job Catalog'!$D$10:$D$509,MATCH($G122,'Job Catalog'!$B$10:$B$509,0))),"")</f>
        <v/>
      </c>
      <c r="J122" s="9">
        <f>IFERROR(IF($G122="","",INDEX('Job Catalog'!$F$10:$F$509,MATCH($G122,'Job Catalog'!$B$10:$B$509,0))),"")</f>
        <v/>
      </c>
      <c r="K122" s="9">
        <f>IFERROR(IF($G122="","",INDEX('Job Catalog'!$H$10:$H$509,MATCH($G122,'Job Catalog'!$B$10:$B$509,0))),"")</f>
        <v/>
      </c>
      <c r="L122" s="9">
        <f>IFERROR(IF($G122="","",INDEX('Job Catalog'!$I$10:$I$509,MATCH($G122,'Job Catalog'!$B$10:$B$509,0))),"")</f>
        <v/>
      </c>
      <c r="M122" s="37">
        <f>IFERROR(IF($G122="","",INDEX('Job Catalog'!$K$10:$K$509,MATCH($G122,'Job Catalog'!$B$10:$B$509,0))),"")</f>
        <v/>
      </c>
    </row>
    <row r="123">
      <c r="B123" s="7" t="n"/>
      <c r="C123" s="7" t="n"/>
      <c r="D123" s="7" t="n"/>
      <c r="E123" s="7" t="n"/>
      <c r="F123" s="7" t="n"/>
      <c r="G123" s="7" t="n"/>
      <c r="H123" s="9">
        <f>IFERROR(IF($G123="","",INDEX('Job Catalog'!$C$10:$C$509,MATCH($G123,'Job Catalog'!$B$10:$B$509,0))),"")</f>
        <v/>
      </c>
      <c r="I123" s="9">
        <f>IFERROR(IF($G123="","",INDEX('Job Catalog'!$D$10:$D$509,MATCH($G123,'Job Catalog'!$B$10:$B$509,0))),"")</f>
        <v/>
      </c>
      <c r="J123" s="9">
        <f>IFERROR(IF($G123="","",INDEX('Job Catalog'!$F$10:$F$509,MATCH($G123,'Job Catalog'!$B$10:$B$509,0))),"")</f>
        <v/>
      </c>
      <c r="K123" s="9">
        <f>IFERROR(IF($G123="","",INDEX('Job Catalog'!$H$10:$H$509,MATCH($G123,'Job Catalog'!$B$10:$B$509,0))),"")</f>
        <v/>
      </c>
      <c r="L123" s="9">
        <f>IFERROR(IF($G123="","",INDEX('Job Catalog'!$I$10:$I$509,MATCH($G123,'Job Catalog'!$B$10:$B$509,0))),"")</f>
        <v/>
      </c>
      <c r="M123" s="37">
        <f>IFERROR(IF($G123="","",INDEX('Job Catalog'!$K$10:$K$509,MATCH($G123,'Job Catalog'!$B$10:$B$509,0))),"")</f>
        <v/>
      </c>
    </row>
    <row r="124">
      <c r="B124" s="7" t="n"/>
      <c r="C124" s="7" t="n"/>
      <c r="D124" s="7" t="n"/>
      <c r="E124" s="7" t="n"/>
      <c r="F124" s="7" t="n"/>
      <c r="G124" s="7" t="n"/>
      <c r="H124" s="9">
        <f>IFERROR(IF($G124="","",INDEX('Job Catalog'!$C$10:$C$509,MATCH($G124,'Job Catalog'!$B$10:$B$509,0))),"")</f>
        <v/>
      </c>
      <c r="I124" s="9">
        <f>IFERROR(IF($G124="","",INDEX('Job Catalog'!$D$10:$D$509,MATCH($G124,'Job Catalog'!$B$10:$B$509,0))),"")</f>
        <v/>
      </c>
      <c r="J124" s="9">
        <f>IFERROR(IF($G124="","",INDEX('Job Catalog'!$F$10:$F$509,MATCH($G124,'Job Catalog'!$B$10:$B$509,0))),"")</f>
        <v/>
      </c>
      <c r="K124" s="9">
        <f>IFERROR(IF($G124="","",INDEX('Job Catalog'!$H$10:$H$509,MATCH($G124,'Job Catalog'!$B$10:$B$509,0))),"")</f>
        <v/>
      </c>
      <c r="L124" s="9">
        <f>IFERROR(IF($G124="","",INDEX('Job Catalog'!$I$10:$I$509,MATCH($G124,'Job Catalog'!$B$10:$B$509,0))),"")</f>
        <v/>
      </c>
      <c r="M124" s="37">
        <f>IFERROR(IF($G124="","",INDEX('Job Catalog'!$K$10:$K$509,MATCH($G124,'Job Catalog'!$B$10:$B$509,0))),"")</f>
        <v/>
      </c>
    </row>
    <row r="125">
      <c r="B125" s="7" t="n"/>
      <c r="C125" s="7" t="n"/>
      <c r="D125" s="7" t="n"/>
      <c r="E125" s="7" t="n"/>
      <c r="F125" s="7" t="n"/>
      <c r="G125" s="7" t="n"/>
      <c r="H125" s="9">
        <f>IFERROR(IF($G125="","",INDEX('Job Catalog'!$C$10:$C$509,MATCH($G125,'Job Catalog'!$B$10:$B$509,0))),"")</f>
        <v/>
      </c>
      <c r="I125" s="9">
        <f>IFERROR(IF($G125="","",INDEX('Job Catalog'!$D$10:$D$509,MATCH($G125,'Job Catalog'!$B$10:$B$509,0))),"")</f>
        <v/>
      </c>
      <c r="J125" s="9">
        <f>IFERROR(IF($G125="","",INDEX('Job Catalog'!$F$10:$F$509,MATCH($G125,'Job Catalog'!$B$10:$B$509,0))),"")</f>
        <v/>
      </c>
      <c r="K125" s="9">
        <f>IFERROR(IF($G125="","",INDEX('Job Catalog'!$H$10:$H$509,MATCH($G125,'Job Catalog'!$B$10:$B$509,0))),"")</f>
        <v/>
      </c>
      <c r="L125" s="9">
        <f>IFERROR(IF($G125="","",INDEX('Job Catalog'!$I$10:$I$509,MATCH($G125,'Job Catalog'!$B$10:$B$509,0))),"")</f>
        <v/>
      </c>
      <c r="M125" s="37">
        <f>IFERROR(IF($G125="","",INDEX('Job Catalog'!$K$10:$K$509,MATCH($G125,'Job Catalog'!$B$10:$B$509,0))),"")</f>
        <v/>
      </c>
    </row>
    <row r="126">
      <c r="B126" s="7" t="n"/>
      <c r="C126" s="7" t="n"/>
      <c r="D126" s="7" t="n"/>
      <c r="E126" s="7" t="n"/>
      <c r="F126" s="7" t="n"/>
      <c r="G126" s="7" t="n"/>
      <c r="H126" s="9">
        <f>IFERROR(IF($G126="","",INDEX('Job Catalog'!$C$10:$C$509,MATCH($G126,'Job Catalog'!$B$10:$B$509,0))),"")</f>
        <v/>
      </c>
      <c r="I126" s="9">
        <f>IFERROR(IF($G126="","",INDEX('Job Catalog'!$D$10:$D$509,MATCH($G126,'Job Catalog'!$B$10:$B$509,0))),"")</f>
        <v/>
      </c>
      <c r="J126" s="9">
        <f>IFERROR(IF($G126="","",INDEX('Job Catalog'!$F$10:$F$509,MATCH($G126,'Job Catalog'!$B$10:$B$509,0))),"")</f>
        <v/>
      </c>
      <c r="K126" s="9">
        <f>IFERROR(IF($G126="","",INDEX('Job Catalog'!$H$10:$H$509,MATCH($G126,'Job Catalog'!$B$10:$B$509,0))),"")</f>
        <v/>
      </c>
      <c r="L126" s="9">
        <f>IFERROR(IF($G126="","",INDEX('Job Catalog'!$I$10:$I$509,MATCH($G126,'Job Catalog'!$B$10:$B$509,0))),"")</f>
        <v/>
      </c>
      <c r="M126" s="37">
        <f>IFERROR(IF($G126="","",INDEX('Job Catalog'!$K$10:$K$509,MATCH($G126,'Job Catalog'!$B$10:$B$509,0))),"")</f>
        <v/>
      </c>
    </row>
    <row r="127">
      <c r="B127" s="7" t="n"/>
      <c r="C127" s="7" t="n"/>
      <c r="D127" s="7" t="n"/>
      <c r="E127" s="7" t="n"/>
      <c r="F127" s="7" t="n"/>
      <c r="G127" s="7" t="n"/>
      <c r="H127" s="9">
        <f>IFERROR(IF($G127="","",INDEX('Job Catalog'!$C$10:$C$509,MATCH($G127,'Job Catalog'!$B$10:$B$509,0))),"")</f>
        <v/>
      </c>
      <c r="I127" s="9">
        <f>IFERROR(IF($G127="","",INDEX('Job Catalog'!$D$10:$D$509,MATCH($G127,'Job Catalog'!$B$10:$B$509,0))),"")</f>
        <v/>
      </c>
      <c r="J127" s="9">
        <f>IFERROR(IF($G127="","",INDEX('Job Catalog'!$F$10:$F$509,MATCH($G127,'Job Catalog'!$B$10:$B$509,0))),"")</f>
        <v/>
      </c>
      <c r="K127" s="9">
        <f>IFERROR(IF($G127="","",INDEX('Job Catalog'!$H$10:$H$509,MATCH($G127,'Job Catalog'!$B$10:$B$509,0))),"")</f>
        <v/>
      </c>
      <c r="L127" s="9">
        <f>IFERROR(IF($G127="","",INDEX('Job Catalog'!$I$10:$I$509,MATCH($G127,'Job Catalog'!$B$10:$B$509,0))),"")</f>
        <v/>
      </c>
      <c r="M127" s="37">
        <f>IFERROR(IF($G127="","",INDEX('Job Catalog'!$K$10:$K$509,MATCH($G127,'Job Catalog'!$B$10:$B$509,0))),"")</f>
        <v/>
      </c>
    </row>
    <row r="128">
      <c r="B128" s="7" t="n"/>
      <c r="C128" s="7" t="n"/>
      <c r="D128" s="7" t="n"/>
      <c r="E128" s="7" t="n"/>
      <c r="F128" s="7" t="n"/>
      <c r="G128" s="7" t="n"/>
      <c r="H128" s="9">
        <f>IFERROR(IF($G128="","",INDEX('Job Catalog'!$C$10:$C$509,MATCH($G128,'Job Catalog'!$B$10:$B$509,0))),"")</f>
        <v/>
      </c>
      <c r="I128" s="9">
        <f>IFERROR(IF($G128="","",INDEX('Job Catalog'!$D$10:$D$509,MATCH($G128,'Job Catalog'!$B$10:$B$509,0))),"")</f>
        <v/>
      </c>
      <c r="J128" s="9">
        <f>IFERROR(IF($G128="","",INDEX('Job Catalog'!$F$10:$F$509,MATCH($G128,'Job Catalog'!$B$10:$B$509,0))),"")</f>
        <v/>
      </c>
      <c r="K128" s="9">
        <f>IFERROR(IF($G128="","",INDEX('Job Catalog'!$H$10:$H$509,MATCH($G128,'Job Catalog'!$B$10:$B$509,0))),"")</f>
        <v/>
      </c>
      <c r="L128" s="9">
        <f>IFERROR(IF($G128="","",INDEX('Job Catalog'!$I$10:$I$509,MATCH($G128,'Job Catalog'!$B$10:$B$509,0))),"")</f>
        <v/>
      </c>
      <c r="M128" s="37">
        <f>IFERROR(IF($G128="","",INDEX('Job Catalog'!$K$10:$K$509,MATCH($G128,'Job Catalog'!$B$10:$B$509,0))),"")</f>
        <v/>
      </c>
    </row>
    <row r="129">
      <c r="B129" s="7" t="n"/>
      <c r="C129" s="7" t="n"/>
      <c r="D129" s="7" t="n"/>
      <c r="E129" s="7" t="n"/>
      <c r="F129" s="7" t="n"/>
      <c r="G129" s="7" t="n"/>
      <c r="H129" s="9">
        <f>IFERROR(IF($G129="","",INDEX('Job Catalog'!$C$10:$C$509,MATCH($G129,'Job Catalog'!$B$10:$B$509,0))),"")</f>
        <v/>
      </c>
      <c r="I129" s="9">
        <f>IFERROR(IF($G129="","",INDEX('Job Catalog'!$D$10:$D$509,MATCH($G129,'Job Catalog'!$B$10:$B$509,0))),"")</f>
        <v/>
      </c>
      <c r="J129" s="9">
        <f>IFERROR(IF($G129="","",INDEX('Job Catalog'!$F$10:$F$509,MATCH($G129,'Job Catalog'!$B$10:$B$509,0))),"")</f>
        <v/>
      </c>
      <c r="K129" s="9">
        <f>IFERROR(IF($G129="","",INDEX('Job Catalog'!$H$10:$H$509,MATCH($G129,'Job Catalog'!$B$10:$B$509,0))),"")</f>
        <v/>
      </c>
      <c r="L129" s="9">
        <f>IFERROR(IF($G129="","",INDEX('Job Catalog'!$I$10:$I$509,MATCH($G129,'Job Catalog'!$B$10:$B$509,0))),"")</f>
        <v/>
      </c>
      <c r="M129" s="37">
        <f>IFERROR(IF($G129="","",INDEX('Job Catalog'!$K$10:$K$509,MATCH($G129,'Job Catalog'!$B$10:$B$509,0))),"")</f>
        <v/>
      </c>
    </row>
    <row r="130">
      <c r="B130" s="7" t="n"/>
      <c r="C130" s="7" t="n"/>
      <c r="D130" s="7" t="n"/>
      <c r="E130" s="7" t="n"/>
      <c r="F130" s="7" t="n"/>
      <c r="G130" s="7" t="n"/>
      <c r="H130" s="9">
        <f>IFERROR(IF($G130="","",INDEX('Job Catalog'!$C$10:$C$509,MATCH($G130,'Job Catalog'!$B$10:$B$509,0))),"")</f>
        <v/>
      </c>
      <c r="I130" s="9">
        <f>IFERROR(IF($G130="","",INDEX('Job Catalog'!$D$10:$D$509,MATCH($G130,'Job Catalog'!$B$10:$B$509,0))),"")</f>
        <v/>
      </c>
      <c r="J130" s="9">
        <f>IFERROR(IF($G130="","",INDEX('Job Catalog'!$F$10:$F$509,MATCH($G130,'Job Catalog'!$B$10:$B$509,0))),"")</f>
        <v/>
      </c>
      <c r="K130" s="9">
        <f>IFERROR(IF($G130="","",INDEX('Job Catalog'!$H$10:$H$509,MATCH($G130,'Job Catalog'!$B$10:$B$509,0))),"")</f>
        <v/>
      </c>
      <c r="L130" s="9">
        <f>IFERROR(IF($G130="","",INDEX('Job Catalog'!$I$10:$I$509,MATCH($G130,'Job Catalog'!$B$10:$B$509,0))),"")</f>
        <v/>
      </c>
      <c r="M130" s="37">
        <f>IFERROR(IF($G130="","",INDEX('Job Catalog'!$K$10:$K$509,MATCH($G130,'Job Catalog'!$B$10:$B$509,0))),"")</f>
        <v/>
      </c>
    </row>
    <row r="131">
      <c r="B131" s="7" t="n"/>
      <c r="C131" s="7" t="n"/>
      <c r="D131" s="7" t="n"/>
      <c r="E131" s="7" t="n"/>
      <c r="F131" s="7" t="n"/>
      <c r="G131" s="7" t="n"/>
      <c r="H131" s="9">
        <f>IFERROR(IF($G131="","",INDEX('Job Catalog'!$C$10:$C$509,MATCH($G131,'Job Catalog'!$B$10:$B$509,0))),"")</f>
        <v/>
      </c>
      <c r="I131" s="9">
        <f>IFERROR(IF($G131="","",INDEX('Job Catalog'!$D$10:$D$509,MATCH($G131,'Job Catalog'!$B$10:$B$509,0))),"")</f>
        <v/>
      </c>
      <c r="J131" s="9">
        <f>IFERROR(IF($G131="","",INDEX('Job Catalog'!$F$10:$F$509,MATCH($G131,'Job Catalog'!$B$10:$B$509,0))),"")</f>
        <v/>
      </c>
      <c r="K131" s="9">
        <f>IFERROR(IF($G131="","",INDEX('Job Catalog'!$H$10:$H$509,MATCH($G131,'Job Catalog'!$B$10:$B$509,0))),"")</f>
        <v/>
      </c>
      <c r="L131" s="9">
        <f>IFERROR(IF($G131="","",INDEX('Job Catalog'!$I$10:$I$509,MATCH($G131,'Job Catalog'!$B$10:$B$509,0))),"")</f>
        <v/>
      </c>
      <c r="M131" s="37">
        <f>IFERROR(IF($G131="","",INDEX('Job Catalog'!$K$10:$K$509,MATCH($G131,'Job Catalog'!$B$10:$B$509,0))),"")</f>
        <v/>
      </c>
    </row>
    <row r="132">
      <c r="B132" s="7" t="n"/>
      <c r="C132" s="7" t="n"/>
      <c r="D132" s="7" t="n"/>
      <c r="E132" s="7" t="n"/>
      <c r="F132" s="7" t="n"/>
      <c r="G132" s="7" t="n"/>
      <c r="H132" s="9">
        <f>IFERROR(IF($G132="","",INDEX('Job Catalog'!$C$10:$C$509,MATCH($G132,'Job Catalog'!$B$10:$B$509,0))),"")</f>
        <v/>
      </c>
      <c r="I132" s="9">
        <f>IFERROR(IF($G132="","",INDEX('Job Catalog'!$D$10:$D$509,MATCH($G132,'Job Catalog'!$B$10:$B$509,0))),"")</f>
        <v/>
      </c>
      <c r="J132" s="9">
        <f>IFERROR(IF($G132="","",INDEX('Job Catalog'!$F$10:$F$509,MATCH($G132,'Job Catalog'!$B$10:$B$509,0))),"")</f>
        <v/>
      </c>
      <c r="K132" s="9">
        <f>IFERROR(IF($G132="","",INDEX('Job Catalog'!$H$10:$H$509,MATCH($G132,'Job Catalog'!$B$10:$B$509,0))),"")</f>
        <v/>
      </c>
      <c r="L132" s="9">
        <f>IFERROR(IF($G132="","",INDEX('Job Catalog'!$I$10:$I$509,MATCH($G132,'Job Catalog'!$B$10:$B$509,0))),"")</f>
        <v/>
      </c>
      <c r="M132" s="37">
        <f>IFERROR(IF($G132="","",INDEX('Job Catalog'!$K$10:$K$509,MATCH($G132,'Job Catalog'!$B$10:$B$509,0))),"")</f>
        <v/>
      </c>
    </row>
    <row r="133">
      <c r="B133" s="7" t="n"/>
      <c r="C133" s="7" t="n"/>
      <c r="D133" s="7" t="n"/>
      <c r="E133" s="7" t="n"/>
      <c r="F133" s="7" t="n"/>
      <c r="G133" s="7" t="n"/>
      <c r="H133" s="9">
        <f>IFERROR(IF($G133="","",INDEX('Job Catalog'!$C$10:$C$509,MATCH($G133,'Job Catalog'!$B$10:$B$509,0))),"")</f>
        <v/>
      </c>
      <c r="I133" s="9">
        <f>IFERROR(IF($G133="","",INDEX('Job Catalog'!$D$10:$D$509,MATCH($G133,'Job Catalog'!$B$10:$B$509,0))),"")</f>
        <v/>
      </c>
      <c r="J133" s="9">
        <f>IFERROR(IF($G133="","",INDEX('Job Catalog'!$F$10:$F$509,MATCH($G133,'Job Catalog'!$B$10:$B$509,0))),"")</f>
        <v/>
      </c>
      <c r="K133" s="9">
        <f>IFERROR(IF($G133="","",INDEX('Job Catalog'!$H$10:$H$509,MATCH($G133,'Job Catalog'!$B$10:$B$509,0))),"")</f>
        <v/>
      </c>
      <c r="L133" s="9">
        <f>IFERROR(IF($G133="","",INDEX('Job Catalog'!$I$10:$I$509,MATCH($G133,'Job Catalog'!$B$10:$B$509,0))),"")</f>
        <v/>
      </c>
      <c r="M133" s="37">
        <f>IFERROR(IF($G133="","",INDEX('Job Catalog'!$K$10:$K$509,MATCH($G133,'Job Catalog'!$B$10:$B$509,0))),"")</f>
        <v/>
      </c>
    </row>
    <row r="134">
      <c r="B134" s="7" t="n"/>
      <c r="C134" s="7" t="n"/>
      <c r="D134" s="7" t="n"/>
      <c r="E134" s="7" t="n"/>
      <c r="F134" s="7" t="n"/>
      <c r="G134" s="7" t="n"/>
      <c r="H134" s="9">
        <f>IFERROR(IF($G134="","",INDEX('Job Catalog'!$C$10:$C$509,MATCH($G134,'Job Catalog'!$B$10:$B$509,0))),"")</f>
        <v/>
      </c>
      <c r="I134" s="9">
        <f>IFERROR(IF($G134="","",INDEX('Job Catalog'!$D$10:$D$509,MATCH($G134,'Job Catalog'!$B$10:$B$509,0))),"")</f>
        <v/>
      </c>
      <c r="J134" s="9">
        <f>IFERROR(IF($G134="","",INDEX('Job Catalog'!$F$10:$F$509,MATCH($G134,'Job Catalog'!$B$10:$B$509,0))),"")</f>
        <v/>
      </c>
      <c r="K134" s="9">
        <f>IFERROR(IF($G134="","",INDEX('Job Catalog'!$H$10:$H$509,MATCH($G134,'Job Catalog'!$B$10:$B$509,0))),"")</f>
        <v/>
      </c>
      <c r="L134" s="9">
        <f>IFERROR(IF($G134="","",INDEX('Job Catalog'!$I$10:$I$509,MATCH($G134,'Job Catalog'!$B$10:$B$509,0))),"")</f>
        <v/>
      </c>
      <c r="M134" s="37">
        <f>IFERROR(IF($G134="","",INDEX('Job Catalog'!$K$10:$K$509,MATCH($G134,'Job Catalog'!$B$10:$B$509,0))),"")</f>
        <v/>
      </c>
    </row>
    <row r="135">
      <c r="B135" s="7" t="n"/>
      <c r="C135" s="7" t="n"/>
      <c r="D135" s="7" t="n"/>
      <c r="E135" s="7" t="n"/>
      <c r="F135" s="7" t="n"/>
      <c r="G135" s="7" t="n"/>
      <c r="H135" s="9">
        <f>IFERROR(IF($G135="","",INDEX('Job Catalog'!$C$10:$C$509,MATCH($G135,'Job Catalog'!$B$10:$B$509,0))),"")</f>
        <v/>
      </c>
      <c r="I135" s="9">
        <f>IFERROR(IF($G135="","",INDEX('Job Catalog'!$D$10:$D$509,MATCH($G135,'Job Catalog'!$B$10:$B$509,0))),"")</f>
        <v/>
      </c>
      <c r="J135" s="9">
        <f>IFERROR(IF($G135="","",INDEX('Job Catalog'!$F$10:$F$509,MATCH($G135,'Job Catalog'!$B$10:$B$509,0))),"")</f>
        <v/>
      </c>
      <c r="K135" s="9">
        <f>IFERROR(IF($G135="","",INDEX('Job Catalog'!$H$10:$H$509,MATCH($G135,'Job Catalog'!$B$10:$B$509,0))),"")</f>
        <v/>
      </c>
      <c r="L135" s="9">
        <f>IFERROR(IF($G135="","",INDEX('Job Catalog'!$I$10:$I$509,MATCH($G135,'Job Catalog'!$B$10:$B$509,0))),"")</f>
        <v/>
      </c>
      <c r="M135" s="37">
        <f>IFERROR(IF($G135="","",INDEX('Job Catalog'!$K$10:$K$509,MATCH($G135,'Job Catalog'!$B$10:$B$509,0))),"")</f>
        <v/>
      </c>
    </row>
    <row r="136">
      <c r="B136" s="7" t="n"/>
      <c r="C136" s="7" t="n"/>
      <c r="D136" s="7" t="n"/>
      <c r="E136" s="7" t="n"/>
      <c r="F136" s="7" t="n"/>
      <c r="G136" s="7" t="n"/>
      <c r="H136" s="9">
        <f>IFERROR(IF($G136="","",INDEX('Job Catalog'!$C$10:$C$509,MATCH($G136,'Job Catalog'!$B$10:$B$509,0))),"")</f>
        <v/>
      </c>
      <c r="I136" s="9">
        <f>IFERROR(IF($G136="","",INDEX('Job Catalog'!$D$10:$D$509,MATCH($G136,'Job Catalog'!$B$10:$B$509,0))),"")</f>
        <v/>
      </c>
      <c r="J136" s="9">
        <f>IFERROR(IF($G136="","",INDEX('Job Catalog'!$F$10:$F$509,MATCH($G136,'Job Catalog'!$B$10:$B$509,0))),"")</f>
        <v/>
      </c>
      <c r="K136" s="9">
        <f>IFERROR(IF($G136="","",INDEX('Job Catalog'!$H$10:$H$509,MATCH($G136,'Job Catalog'!$B$10:$B$509,0))),"")</f>
        <v/>
      </c>
      <c r="L136" s="9">
        <f>IFERROR(IF($G136="","",INDEX('Job Catalog'!$I$10:$I$509,MATCH($G136,'Job Catalog'!$B$10:$B$509,0))),"")</f>
        <v/>
      </c>
      <c r="M136" s="37">
        <f>IFERROR(IF($G136="","",INDEX('Job Catalog'!$K$10:$K$509,MATCH($G136,'Job Catalog'!$B$10:$B$509,0))),"")</f>
        <v/>
      </c>
    </row>
    <row r="137">
      <c r="B137" s="7" t="n"/>
      <c r="C137" s="7" t="n"/>
      <c r="D137" s="7" t="n"/>
      <c r="E137" s="7" t="n"/>
      <c r="F137" s="7" t="n"/>
      <c r="G137" s="7" t="n"/>
      <c r="H137" s="9">
        <f>IFERROR(IF($G137="","",INDEX('Job Catalog'!$C$10:$C$509,MATCH($G137,'Job Catalog'!$B$10:$B$509,0))),"")</f>
        <v/>
      </c>
      <c r="I137" s="9">
        <f>IFERROR(IF($G137="","",INDEX('Job Catalog'!$D$10:$D$509,MATCH($G137,'Job Catalog'!$B$10:$B$509,0))),"")</f>
        <v/>
      </c>
      <c r="J137" s="9">
        <f>IFERROR(IF($G137="","",INDEX('Job Catalog'!$F$10:$F$509,MATCH($G137,'Job Catalog'!$B$10:$B$509,0))),"")</f>
        <v/>
      </c>
      <c r="K137" s="9">
        <f>IFERROR(IF($G137="","",INDEX('Job Catalog'!$H$10:$H$509,MATCH($G137,'Job Catalog'!$B$10:$B$509,0))),"")</f>
        <v/>
      </c>
      <c r="L137" s="9">
        <f>IFERROR(IF($G137="","",INDEX('Job Catalog'!$I$10:$I$509,MATCH($G137,'Job Catalog'!$B$10:$B$509,0))),"")</f>
        <v/>
      </c>
      <c r="M137" s="37">
        <f>IFERROR(IF($G137="","",INDEX('Job Catalog'!$K$10:$K$509,MATCH($G137,'Job Catalog'!$B$10:$B$509,0))),"")</f>
        <v/>
      </c>
    </row>
    <row r="138">
      <c r="B138" s="7" t="n"/>
      <c r="C138" s="7" t="n"/>
      <c r="D138" s="7" t="n"/>
      <c r="E138" s="7" t="n"/>
      <c r="F138" s="7" t="n"/>
      <c r="G138" s="7" t="n"/>
      <c r="H138" s="9">
        <f>IFERROR(IF($G138="","",INDEX('Job Catalog'!$C$10:$C$509,MATCH($G138,'Job Catalog'!$B$10:$B$509,0))),"")</f>
        <v/>
      </c>
      <c r="I138" s="9">
        <f>IFERROR(IF($G138="","",INDEX('Job Catalog'!$D$10:$D$509,MATCH($G138,'Job Catalog'!$B$10:$B$509,0))),"")</f>
        <v/>
      </c>
      <c r="J138" s="9">
        <f>IFERROR(IF($G138="","",INDEX('Job Catalog'!$F$10:$F$509,MATCH($G138,'Job Catalog'!$B$10:$B$509,0))),"")</f>
        <v/>
      </c>
      <c r="K138" s="9">
        <f>IFERROR(IF($G138="","",INDEX('Job Catalog'!$H$10:$H$509,MATCH($G138,'Job Catalog'!$B$10:$B$509,0))),"")</f>
        <v/>
      </c>
      <c r="L138" s="9">
        <f>IFERROR(IF($G138="","",INDEX('Job Catalog'!$I$10:$I$509,MATCH($G138,'Job Catalog'!$B$10:$B$509,0))),"")</f>
        <v/>
      </c>
      <c r="M138" s="37">
        <f>IFERROR(IF($G138="","",INDEX('Job Catalog'!$K$10:$K$509,MATCH($G138,'Job Catalog'!$B$10:$B$509,0))),"")</f>
        <v/>
      </c>
    </row>
    <row r="139">
      <c r="B139" s="7" t="n"/>
      <c r="C139" s="7" t="n"/>
      <c r="D139" s="7" t="n"/>
      <c r="E139" s="7" t="n"/>
      <c r="F139" s="7" t="n"/>
      <c r="G139" s="7" t="n"/>
      <c r="H139" s="9">
        <f>IFERROR(IF($G139="","",INDEX('Job Catalog'!$C$10:$C$509,MATCH($G139,'Job Catalog'!$B$10:$B$509,0))),"")</f>
        <v/>
      </c>
      <c r="I139" s="9">
        <f>IFERROR(IF($G139="","",INDEX('Job Catalog'!$D$10:$D$509,MATCH($G139,'Job Catalog'!$B$10:$B$509,0))),"")</f>
        <v/>
      </c>
      <c r="J139" s="9">
        <f>IFERROR(IF($G139="","",INDEX('Job Catalog'!$F$10:$F$509,MATCH($G139,'Job Catalog'!$B$10:$B$509,0))),"")</f>
        <v/>
      </c>
      <c r="K139" s="9">
        <f>IFERROR(IF($G139="","",INDEX('Job Catalog'!$H$10:$H$509,MATCH($G139,'Job Catalog'!$B$10:$B$509,0))),"")</f>
        <v/>
      </c>
      <c r="L139" s="9">
        <f>IFERROR(IF($G139="","",INDEX('Job Catalog'!$I$10:$I$509,MATCH($G139,'Job Catalog'!$B$10:$B$509,0))),"")</f>
        <v/>
      </c>
      <c r="M139" s="37">
        <f>IFERROR(IF($G139="","",INDEX('Job Catalog'!$K$10:$K$509,MATCH($G139,'Job Catalog'!$B$10:$B$509,0))),"")</f>
        <v/>
      </c>
    </row>
    <row r="140">
      <c r="B140" s="7" t="n"/>
      <c r="C140" s="7" t="n"/>
      <c r="D140" s="7" t="n"/>
      <c r="E140" s="7" t="n"/>
      <c r="F140" s="7" t="n"/>
      <c r="G140" s="7" t="n"/>
      <c r="H140" s="9">
        <f>IFERROR(IF($G140="","",INDEX('Job Catalog'!$C$10:$C$509,MATCH($G140,'Job Catalog'!$B$10:$B$509,0))),"")</f>
        <v/>
      </c>
      <c r="I140" s="9">
        <f>IFERROR(IF($G140="","",INDEX('Job Catalog'!$D$10:$D$509,MATCH($G140,'Job Catalog'!$B$10:$B$509,0))),"")</f>
        <v/>
      </c>
      <c r="J140" s="9">
        <f>IFERROR(IF($G140="","",INDEX('Job Catalog'!$F$10:$F$509,MATCH($G140,'Job Catalog'!$B$10:$B$509,0))),"")</f>
        <v/>
      </c>
      <c r="K140" s="9">
        <f>IFERROR(IF($G140="","",INDEX('Job Catalog'!$H$10:$H$509,MATCH($G140,'Job Catalog'!$B$10:$B$509,0))),"")</f>
        <v/>
      </c>
      <c r="L140" s="9">
        <f>IFERROR(IF($G140="","",INDEX('Job Catalog'!$I$10:$I$509,MATCH($G140,'Job Catalog'!$B$10:$B$509,0))),"")</f>
        <v/>
      </c>
      <c r="M140" s="37">
        <f>IFERROR(IF($G140="","",INDEX('Job Catalog'!$K$10:$K$509,MATCH($G140,'Job Catalog'!$B$10:$B$509,0))),"")</f>
        <v/>
      </c>
    </row>
    <row r="141">
      <c r="B141" s="7" t="n"/>
      <c r="C141" s="7" t="n"/>
      <c r="D141" s="7" t="n"/>
      <c r="E141" s="7" t="n"/>
      <c r="F141" s="7" t="n"/>
      <c r="G141" s="7" t="n"/>
      <c r="H141" s="9">
        <f>IFERROR(IF($G141="","",INDEX('Job Catalog'!$C$10:$C$509,MATCH($G141,'Job Catalog'!$B$10:$B$509,0))),"")</f>
        <v/>
      </c>
      <c r="I141" s="9">
        <f>IFERROR(IF($G141="","",INDEX('Job Catalog'!$D$10:$D$509,MATCH($G141,'Job Catalog'!$B$10:$B$509,0))),"")</f>
        <v/>
      </c>
      <c r="J141" s="9">
        <f>IFERROR(IF($G141="","",INDEX('Job Catalog'!$F$10:$F$509,MATCH($G141,'Job Catalog'!$B$10:$B$509,0))),"")</f>
        <v/>
      </c>
      <c r="K141" s="9">
        <f>IFERROR(IF($G141="","",INDEX('Job Catalog'!$H$10:$H$509,MATCH($G141,'Job Catalog'!$B$10:$B$509,0))),"")</f>
        <v/>
      </c>
      <c r="L141" s="9">
        <f>IFERROR(IF($G141="","",INDEX('Job Catalog'!$I$10:$I$509,MATCH($G141,'Job Catalog'!$B$10:$B$509,0))),"")</f>
        <v/>
      </c>
      <c r="M141" s="37">
        <f>IFERROR(IF($G141="","",INDEX('Job Catalog'!$K$10:$K$509,MATCH($G141,'Job Catalog'!$B$10:$B$509,0))),"")</f>
        <v/>
      </c>
    </row>
    <row r="142">
      <c r="B142" s="7" t="n"/>
      <c r="C142" s="7" t="n"/>
      <c r="D142" s="7" t="n"/>
      <c r="E142" s="7" t="n"/>
      <c r="F142" s="7" t="n"/>
      <c r="G142" s="7" t="n"/>
      <c r="H142" s="9">
        <f>IFERROR(IF($G142="","",INDEX('Job Catalog'!$C$10:$C$509,MATCH($G142,'Job Catalog'!$B$10:$B$509,0))),"")</f>
        <v/>
      </c>
      <c r="I142" s="9">
        <f>IFERROR(IF($G142="","",INDEX('Job Catalog'!$D$10:$D$509,MATCH($G142,'Job Catalog'!$B$10:$B$509,0))),"")</f>
        <v/>
      </c>
      <c r="J142" s="9">
        <f>IFERROR(IF($G142="","",INDEX('Job Catalog'!$F$10:$F$509,MATCH($G142,'Job Catalog'!$B$10:$B$509,0))),"")</f>
        <v/>
      </c>
      <c r="K142" s="9">
        <f>IFERROR(IF($G142="","",INDEX('Job Catalog'!$H$10:$H$509,MATCH($G142,'Job Catalog'!$B$10:$B$509,0))),"")</f>
        <v/>
      </c>
      <c r="L142" s="9">
        <f>IFERROR(IF($G142="","",INDEX('Job Catalog'!$I$10:$I$509,MATCH($G142,'Job Catalog'!$B$10:$B$509,0))),"")</f>
        <v/>
      </c>
      <c r="M142" s="37">
        <f>IFERROR(IF($G142="","",INDEX('Job Catalog'!$K$10:$K$509,MATCH($G142,'Job Catalog'!$B$10:$B$509,0))),"")</f>
        <v/>
      </c>
    </row>
    <row r="143">
      <c r="B143" s="7" t="n"/>
      <c r="C143" s="7" t="n"/>
      <c r="D143" s="7" t="n"/>
      <c r="E143" s="7" t="n"/>
      <c r="F143" s="7" t="n"/>
      <c r="G143" s="7" t="n"/>
      <c r="H143" s="9">
        <f>IFERROR(IF($G143="","",INDEX('Job Catalog'!$C$10:$C$509,MATCH($G143,'Job Catalog'!$B$10:$B$509,0))),"")</f>
        <v/>
      </c>
      <c r="I143" s="9">
        <f>IFERROR(IF($G143="","",INDEX('Job Catalog'!$D$10:$D$509,MATCH($G143,'Job Catalog'!$B$10:$B$509,0))),"")</f>
        <v/>
      </c>
      <c r="J143" s="9">
        <f>IFERROR(IF($G143="","",INDEX('Job Catalog'!$F$10:$F$509,MATCH($G143,'Job Catalog'!$B$10:$B$509,0))),"")</f>
        <v/>
      </c>
      <c r="K143" s="9">
        <f>IFERROR(IF($G143="","",INDEX('Job Catalog'!$H$10:$H$509,MATCH($G143,'Job Catalog'!$B$10:$B$509,0))),"")</f>
        <v/>
      </c>
      <c r="L143" s="9">
        <f>IFERROR(IF($G143="","",INDEX('Job Catalog'!$I$10:$I$509,MATCH($G143,'Job Catalog'!$B$10:$B$509,0))),"")</f>
        <v/>
      </c>
      <c r="M143" s="37">
        <f>IFERROR(IF($G143="","",INDEX('Job Catalog'!$K$10:$K$509,MATCH($G143,'Job Catalog'!$B$10:$B$509,0))),"")</f>
        <v/>
      </c>
    </row>
    <row r="144">
      <c r="B144" s="7" t="n"/>
      <c r="C144" s="7" t="n"/>
      <c r="D144" s="7" t="n"/>
      <c r="E144" s="7" t="n"/>
      <c r="F144" s="7" t="n"/>
      <c r="G144" s="7" t="n"/>
      <c r="H144" s="9">
        <f>IFERROR(IF($G144="","",INDEX('Job Catalog'!$C$10:$C$509,MATCH($G144,'Job Catalog'!$B$10:$B$509,0))),"")</f>
        <v/>
      </c>
      <c r="I144" s="9">
        <f>IFERROR(IF($G144="","",INDEX('Job Catalog'!$D$10:$D$509,MATCH($G144,'Job Catalog'!$B$10:$B$509,0))),"")</f>
        <v/>
      </c>
      <c r="J144" s="9">
        <f>IFERROR(IF($G144="","",INDEX('Job Catalog'!$F$10:$F$509,MATCH($G144,'Job Catalog'!$B$10:$B$509,0))),"")</f>
        <v/>
      </c>
      <c r="K144" s="9">
        <f>IFERROR(IF($G144="","",INDEX('Job Catalog'!$H$10:$H$509,MATCH($G144,'Job Catalog'!$B$10:$B$509,0))),"")</f>
        <v/>
      </c>
      <c r="L144" s="9">
        <f>IFERROR(IF($G144="","",INDEX('Job Catalog'!$I$10:$I$509,MATCH($G144,'Job Catalog'!$B$10:$B$509,0))),"")</f>
        <v/>
      </c>
      <c r="M144" s="37">
        <f>IFERROR(IF($G144="","",INDEX('Job Catalog'!$K$10:$K$509,MATCH($G144,'Job Catalog'!$B$10:$B$509,0))),"")</f>
        <v/>
      </c>
    </row>
    <row r="145">
      <c r="B145" s="7" t="n"/>
      <c r="C145" s="7" t="n"/>
      <c r="D145" s="7" t="n"/>
      <c r="E145" s="7" t="n"/>
      <c r="F145" s="7" t="n"/>
      <c r="G145" s="7" t="n"/>
      <c r="H145" s="9">
        <f>IFERROR(IF($G145="","",INDEX('Job Catalog'!$C$10:$C$509,MATCH($G145,'Job Catalog'!$B$10:$B$509,0))),"")</f>
        <v/>
      </c>
      <c r="I145" s="9">
        <f>IFERROR(IF($G145="","",INDEX('Job Catalog'!$D$10:$D$509,MATCH($G145,'Job Catalog'!$B$10:$B$509,0))),"")</f>
        <v/>
      </c>
      <c r="J145" s="9">
        <f>IFERROR(IF($G145="","",INDEX('Job Catalog'!$F$10:$F$509,MATCH($G145,'Job Catalog'!$B$10:$B$509,0))),"")</f>
        <v/>
      </c>
      <c r="K145" s="9">
        <f>IFERROR(IF($G145="","",INDEX('Job Catalog'!$H$10:$H$509,MATCH($G145,'Job Catalog'!$B$10:$B$509,0))),"")</f>
        <v/>
      </c>
      <c r="L145" s="9">
        <f>IFERROR(IF($G145="","",INDEX('Job Catalog'!$I$10:$I$509,MATCH($G145,'Job Catalog'!$B$10:$B$509,0))),"")</f>
        <v/>
      </c>
      <c r="M145" s="37">
        <f>IFERROR(IF($G145="","",INDEX('Job Catalog'!$K$10:$K$509,MATCH($G145,'Job Catalog'!$B$10:$B$509,0))),"")</f>
        <v/>
      </c>
    </row>
    <row r="146">
      <c r="B146" s="7" t="n"/>
      <c r="C146" s="7" t="n"/>
      <c r="D146" s="7" t="n"/>
      <c r="E146" s="7" t="n"/>
      <c r="F146" s="7" t="n"/>
      <c r="G146" s="7" t="n"/>
      <c r="H146" s="9">
        <f>IFERROR(IF($G146="","",INDEX('Job Catalog'!$C$10:$C$509,MATCH($G146,'Job Catalog'!$B$10:$B$509,0))),"")</f>
        <v/>
      </c>
      <c r="I146" s="9">
        <f>IFERROR(IF($G146="","",INDEX('Job Catalog'!$D$10:$D$509,MATCH($G146,'Job Catalog'!$B$10:$B$509,0))),"")</f>
        <v/>
      </c>
      <c r="J146" s="9">
        <f>IFERROR(IF($G146="","",INDEX('Job Catalog'!$F$10:$F$509,MATCH($G146,'Job Catalog'!$B$10:$B$509,0))),"")</f>
        <v/>
      </c>
      <c r="K146" s="9">
        <f>IFERROR(IF($G146="","",INDEX('Job Catalog'!$H$10:$H$509,MATCH($G146,'Job Catalog'!$B$10:$B$509,0))),"")</f>
        <v/>
      </c>
      <c r="L146" s="9">
        <f>IFERROR(IF($G146="","",INDEX('Job Catalog'!$I$10:$I$509,MATCH($G146,'Job Catalog'!$B$10:$B$509,0))),"")</f>
        <v/>
      </c>
      <c r="M146" s="37">
        <f>IFERROR(IF($G146="","",INDEX('Job Catalog'!$K$10:$K$509,MATCH($G146,'Job Catalog'!$B$10:$B$509,0))),"")</f>
        <v/>
      </c>
    </row>
    <row r="147">
      <c r="B147" s="7" t="n"/>
      <c r="C147" s="7" t="n"/>
      <c r="D147" s="7" t="n"/>
      <c r="E147" s="7" t="n"/>
      <c r="F147" s="7" t="n"/>
      <c r="G147" s="7" t="n"/>
      <c r="H147" s="9">
        <f>IFERROR(IF($G147="","",INDEX('Job Catalog'!$C$10:$C$509,MATCH($G147,'Job Catalog'!$B$10:$B$509,0))),"")</f>
        <v/>
      </c>
      <c r="I147" s="9">
        <f>IFERROR(IF($G147="","",INDEX('Job Catalog'!$D$10:$D$509,MATCH($G147,'Job Catalog'!$B$10:$B$509,0))),"")</f>
        <v/>
      </c>
      <c r="J147" s="9">
        <f>IFERROR(IF($G147="","",INDEX('Job Catalog'!$F$10:$F$509,MATCH($G147,'Job Catalog'!$B$10:$B$509,0))),"")</f>
        <v/>
      </c>
      <c r="K147" s="9">
        <f>IFERROR(IF($G147="","",INDEX('Job Catalog'!$H$10:$H$509,MATCH($G147,'Job Catalog'!$B$10:$B$509,0))),"")</f>
        <v/>
      </c>
      <c r="L147" s="9">
        <f>IFERROR(IF($G147="","",INDEX('Job Catalog'!$I$10:$I$509,MATCH($G147,'Job Catalog'!$B$10:$B$509,0))),"")</f>
        <v/>
      </c>
      <c r="M147" s="37">
        <f>IFERROR(IF($G147="","",INDEX('Job Catalog'!$K$10:$K$509,MATCH($G147,'Job Catalog'!$B$10:$B$509,0))),"")</f>
        <v/>
      </c>
    </row>
    <row r="148">
      <c r="B148" s="7" t="n"/>
      <c r="C148" s="7" t="n"/>
      <c r="D148" s="7" t="n"/>
      <c r="E148" s="7" t="n"/>
      <c r="F148" s="7" t="n"/>
      <c r="G148" s="7" t="n"/>
      <c r="H148" s="9">
        <f>IFERROR(IF($G148="","",INDEX('Job Catalog'!$C$10:$C$509,MATCH($G148,'Job Catalog'!$B$10:$B$509,0))),"")</f>
        <v/>
      </c>
      <c r="I148" s="9">
        <f>IFERROR(IF($G148="","",INDEX('Job Catalog'!$D$10:$D$509,MATCH($G148,'Job Catalog'!$B$10:$B$509,0))),"")</f>
        <v/>
      </c>
      <c r="J148" s="9">
        <f>IFERROR(IF($G148="","",INDEX('Job Catalog'!$F$10:$F$509,MATCH($G148,'Job Catalog'!$B$10:$B$509,0))),"")</f>
        <v/>
      </c>
      <c r="K148" s="9">
        <f>IFERROR(IF($G148="","",INDEX('Job Catalog'!$H$10:$H$509,MATCH($G148,'Job Catalog'!$B$10:$B$509,0))),"")</f>
        <v/>
      </c>
      <c r="L148" s="9">
        <f>IFERROR(IF($G148="","",INDEX('Job Catalog'!$I$10:$I$509,MATCH($G148,'Job Catalog'!$B$10:$B$509,0))),"")</f>
        <v/>
      </c>
      <c r="M148" s="37">
        <f>IFERROR(IF($G148="","",INDEX('Job Catalog'!$K$10:$K$509,MATCH($G148,'Job Catalog'!$B$10:$B$509,0))),"")</f>
        <v/>
      </c>
    </row>
    <row r="149">
      <c r="B149" s="7" t="n"/>
      <c r="C149" s="7" t="n"/>
      <c r="D149" s="7" t="n"/>
      <c r="E149" s="7" t="n"/>
      <c r="F149" s="7" t="n"/>
      <c r="G149" s="7" t="n"/>
      <c r="H149" s="9">
        <f>IFERROR(IF($G149="","",INDEX('Job Catalog'!$C$10:$C$509,MATCH($G149,'Job Catalog'!$B$10:$B$509,0))),"")</f>
        <v/>
      </c>
      <c r="I149" s="9">
        <f>IFERROR(IF($G149="","",INDEX('Job Catalog'!$D$10:$D$509,MATCH($G149,'Job Catalog'!$B$10:$B$509,0))),"")</f>
        <v/>
      </c>
      <c r="J149" s="9">
        <f>IFERROR(IF($G149="","",INDEX('Job Catalog'!$F$10:$F$509,MATCH($G149,'Job Catalog'!$B$10:$B$509,0))),"")</f>
        <v/>
      </c>
      <c r="K149" s="9">
        <f>IFERROR(IF($G149="","",INDEX('Job Catalog'!$H$10:$H$509,MATCH($G149,'Job Catalog'!$B$10:$B$509,0))),"")</f>
        <v/>
      </c>
      <c r="L149" s="9">
        <f>IFERROR(IF($G149="","",INDEX('Job Catalog'!$I$10:$I$509,MATCH($G149,'Job Catalog'!$B$10:$B$509,0))),"")</f>
        <v/>
      </c>
      <c r="M149" s="37">
        <f>IFERROR(IF($G149="","",INDEX('Job Catalog'!$K$10:$K$509,MATCH($G149,'Job Catalog'!$B$10:$B$509,0))),"")</f>
        <v/>
      </c>
    </row>
    <row r="150">
      <c r="B150" s="7" t="n"/>
      <c r="C150" s="7" t="n"/>
      <c r="D150" s="7" t="n"/>
      <c r="E150" s="7" t="n"/>
      <c r="F150" s="7" t="n"/>
      <c r="G150" s="7" t="n"/>
      <c r="H150" s="9">
        <f>IFERROR(IF($G150="","",INDEX('Job Catalog'!$C$10:$C$509,MATCH($G150,'Job Catalog'!$B$10:$B$509,0))),"")</f>
        <v/>
      </c>
      <c r="I150" s="9">
        <f>IFERROR(IF($G150="","",INDEX('Job Catalog'!$D$10:$D$509,MATCH($G150,'Job Catalog'!$B$10:$B$509,0))),"")</f>
        <v/>
      </c>
      <c r="J150" s="9">
        <f>IFERROR(IF($G150="","",INDEX('Job Catalog'!$F$10:$F$509,MATCH($G150,'Job Catalog'!$B$10:$B$509,0))),"")</f>
        <v/>
      </c>
      <c r="K150" s="9">
        <f>IFERROR(IF($G150="","",INDEX('Job Catalog'!$H$10:$H$509,MATCH($G150,'Job Catalog'!$B$10:$B$509,0))),"")</f>
        <v/>
      </c>
      <c r="L150" s="9">
        <f>IFERROR(IF($G150="","",INDEX('Job Catalog'!$I$10:$I$509,MATCH($G150,'Job Catalog'!$B$10:$B$509,0))),"")</f>
        <v/>
      </c>
      <c r="M150" s="37">
        <f>IFERROR(IF($G150="","",INDEX('Job Catalog'!$K$10:$K$509,MATCH($G150,'Job Catalog'!$B$10:$B$509,0))),"")</f>
        <v/>
      </c>
    </row>
    <row r="151">
      <c r="B151" s="7" t="n"/>
      <c r="C151" s="7" t="n"/>
      <c r="D151" s="7" t="n"/>
      <c r="E151" s="7" t="n"/>
      <c r="F151" s="7" t="n"/>
      <c r="G151" s="7" t="n"/>
      <c r="H151" s="9">
        <f>IFERROR(IF($G151="","",INDEX('Job Catalog'!$C$10:$C$509,MATCH($G151,'Job Catalog'!$B$10:$B$509,0))),"")</f>
        <v/>
      </c>
      <c r="I151" s="9">
        <f>IFERROR(IF($G151="","",INDEX('Job Catalog'!$D$10:$D$509,MATCH($G151,'Job Catalog'!$B$10:$B$509,0))),"")</f>
        <v/>
      </c>
      <c r="J151" s="9">
        <f>IFERROR(IF($G151="","",INDEX('Job Catalog'!$F$10:$F$509,MATCH($G151,'Job Catalog'!$B$10:$B$509,0))),"")</f>
        <v/>
      </c>
      <c r="K151" s="9">
        <f>IFERROR(IF($G151="","",INDEX('Job Catalog'!$H$10:$H$509,MATCH($G151,'Job Catalog'!$B$10:$B$509,0))),"")</f>
        <v/>
      </c>
      <c r="L151" s="9">
        <f>IFERROR(IF($G151="","",INDEX('Job Catalog'!$I$10:$I$509,MATCH($G151,'Job Catalog'!$B$10:$B$509,0))),"")</f>
        <v/>
      </c>
      <c r="M151" s="37">
        <f>IFERROR(IF($G151="","",INDEX('Job Catalog'!$K$10:$K$509,MATCH($G151,'Job Catalog'!$B$10:$B$509,0))),"")</f>
        <v/>
      </c>
    </row>
    <row r="152">
      <c r="B152" s="7" t="n"/>
      <c r="C152" s="7" t="n"/>
      <c r="D152" s="7" t="n"/>
      <c r="E152" s="7" t="n"/>
      <c r="F152" s="7" t="n"/>
      <c r="G152" s="7" t="n"/>
      <c r="H152" s="9">
        <f>IFERROR(IF($G152="","",INDEX('Job Catalog'!$C$10:$C$509,MATCH($G152,'Job Catalog'!$B$10:$B$509,0))),"")</f>
        <v/>
      </c>
      <c r="I152" s="9">
        <f>IFERROR(IF($G152="","",INDEX('Job Catalog'!$D$10:$D$509,MATCH($G152,'Job Catalog'!$B$10:$B$509,0))),"")</f>
        <v/>
      </c>
      <c r="J152" s="9">
        <f>IFERROR(IF($G152="","",INDEX('Job Catalog'!$F$10:$F$509,MATCH($G152,'Job Catalog'!$B$10:$B$509,0))),"")</f>
        <v/>
      </c>
      <c r="K152" s="9">
        <f>IFERROR(IF($G152="","",INDEX('Job Catalog'!$H$10:$H$509,MATCH($G152,'Job Catalog'!$B$10:$B$509,0))),"")</f>
        <v/>
      </c>
      <c r="L152" s="9">
        <f>IFERROR(IF($G152="","",INDEX('Job Catalog'!$I$10:$I$509,MATCH($G152,'Job Catalog'!$B$10:$B$509,0))),"")</f>
        <v/>
      </c>
      <c r="M152" s="37">
        <f>IFERROR(IF($G152="","",INDEX('Job Catalog'!$K$10:$K$509,MATCH($G152,'Job Catalog'!$B$10:$B$509,0))),"")</f>
        <v/>
      </c>
    </row>
    <row r="153">
      <c r="B153" s="7" t="n"/>
      <c r="C153" s="7" t="n"/>
      <c r="D153" s="7" t="n"/>
      <c r="E153" s="7" t="n"/>
      <c r="F153" s="7" t="n"/>
      <c r="G153" s="7" t="n"/>
      <c r="H153" s="9">
        <f>IFERROR(IF($G153="","",INDEX('Job Catalog'!$C$10:$C$509,MATCH($G153,'Job Catalog'!$B$10:$B$509,0))),"")</f>
        <v/>
      </c>
      <c r="I153" s="9">
        <f>IFERROR(IF($G153="","",INDEX('Job Catalog'!$D$10:$D$509,MATCH($G153,'Job Catalog'!$B$10:$B$509,0))),"")</f>
        <v/>
      </c>
      <c r="J153" s="9">
        <f>IFERROR(IF($G153="","",INDEX('Job Catalog'!$F$10:$F$509,MATCH($G153,'Job Catalog'!$B$10:$B$509,0))),"")</f>
        <v/>
      </c>
      <c r="K153" s="9">
        <f>IFERROR(IF($G153="","",INDEX('Job Catalog'!$H$10:$H$509,MATCH($G153,'Job Catalog'!$B$10:$B$509,0))),"")</f>
        <v/>
      </c>
      <c r="L153" s="9">
        <f>IFERROR(IF($G153="","",INDEX('Job Catalog'!$I$10:$I$509,MATCH($G153,'Job Catalog'!$B$10:$B$509,0))),"")</f>
        <v/>
      </c>
      <c r="M153" s="37">
        <f>IFERROR(IF($G153="","",INDEX('Job Catalog'!$K$10:$K$509,MATCH($G153,'Job Catalog'!$B$10:$B$509,0))),"")</f>
        <v/>
      </c>
    </row>
    <row r="154">
      <c r="B154" s="7" t="n"/>
      <c r="C154" s="7" t="n"/>
      <c r="D154" s="7" t="n"/>
      <c r="E154" s="7" t="n"/>
      <c r="F154" s="7" t="n"/>
      <c r="G154" s="7" t="n"/>
      <c r="H154" s="9">
        <f>IFERROR(IF($G154="","",INDEX('Job Catalog'!$C$10:$C$509,MATCH($G154,'Job Catalog'!$B$10:$B$509,0))),"")</f>
        <v/>
      </c>
      <c r="I154" s="9">
        <f>IFERROR(IF($G154="","",INDEX('Job Catalog'!$D$10:$D$509,MATCH($G154,'Job Catalog'!$B$10:$B$509,0))),"")</f>
        <v/>
      </c>
      <c r="J154" s="9">
        <f>IFERROR(IF($G154="","",INDEX('Job Catalog'!$F$10:$F$509,MATCH($G154,'Job Catalog'!$B$10:$B$509,0))),"")</f>
        <v/>
      </c>
      <c r="K154" s="9">
        <f>IFERROR(IF($G154="","",INDEX('Job Catalog'!$H$10:$H$509,MATCH($G154,'Job Catalog'!$B$10:$B$509,0))),"")</f>
        <v/>
      </c>
      <c r="L154" s="9">
        <f>IFERROR(IF($G154="","",INDEX('Job Catalog'!$I$10:$I$509,MATCH($G154,'Job Catalog'!$B$10:$B$509,0))),"")</f>
        <v/>
      </c>
      <c r="M154" s="37">
        <f>IFERROR(IF($G154="","",INDEX('Job Catalog'!$K$10:$K$509,MATCH($G154,'Job Catalog'!$B$10:$B$509,0))),"")</f>
        <v/>
      </c>
    </row>
    <row r="155">
      <c r="B155" s="7" t="n"/>
      <c r="C155" s="7" t="n"/>
      <c r="D155" s="7" t="n"/>
      <c r="E155" s="7" t="n"/>
      <c r="F155" s="7" t="n"/>
      <c r="G155" s="7" t="n"/>
      <c r="H155" s="9">
        <f>IFERROR(IF($G155="","",INDEX('Job Catalog'!$C$10:$C$509,MATCH($G155,'Job Catalog'!$B$10:$B$509,0))),"")</f>
        <v/>
      </c>
      <c r="I155" s="9">
        <f>IFERROR(IF($G155="","",INDEX('Job Catalog'!$D$10:$D$509,MATCH($G155,'Job Catalog'!$B$10:$B$509,0))),"")</f>
        <v/>
      </c>
      <c r="J155" s="9">
        <f>IFERROR(IF($G155="","",INDEX('Job Catalog'!$F$10:$F$509,MATCH($G155,'Job Catalog'!$B$10:$B$509,0))),"")</f>
        <v/>
      </c>
      <c r="K155" s="9">
        <f>IFERROR(IF($G155="","",INDEX('Job Catalog'!$H$10:$H$509,MATCH($G155,'Job Catalog'!$B$10:$B$509,0))),"")</f>
        <v/>
      </c>
      <c r="L155" s="9">
        <f>IFERROR(IF($G155="","",INDEX('Job Catalog'!$I$10:$I$509,MATCH($G155,'Job Catalog'!$B$10:$B$509,0))),"")</f>
        <v/>
      </c>
      <c r="M155" s="37">
        <f>IFERROR(IF($G155="","",INDEX('Job Catalog'!$K$10:$K$509,MATCH($G155,'Job Catalog'!$B$10:$B$509,0))),"")</f>
        <v/>
      </c>
    </row>
    <row r="156">
      <c r="B156" s="7" t="n"/>
      <c r="C156" s="7" t="n"/>
      <c r="D156" s="7" t="n"/>
      <c r="E156" s="7" t="n"/>
      <c r="F156" s="7" t="n"/>
      <c r="G156" s="7" t="n"/>
      <c r="H156" s="9">
        <f>IFERROR(IF($G156="","",INDEX('Job Catalog'!$C$10:$C$509,MATCH($G156,'Job Catalog'!$B$10:$B$509,0))),"")</f>
        <v/>
      </c>
      <c r="I156" s="9">
        <f>IFERROR(IF($G156="","",INDEX('Job Catalog'!$D$10:$D$509,MATCH($G156,'Job Catalog'!$B$10:$B$509,0))),"")</f>
        <v/>
      </c>
      <c r="J156" s="9">
        <f>IFERROR(IF($G156="","",INDEX('Job Catalog'!$F$10:$F$509,MATCH($G156,'Job Catalog'!$B$10:$B$509,0))),"")</f>
        <v/>
      </c>
      <c r="K156" s="9">
        <f>IFERROR(IF($G156="","",INDEX('Job Catalog'!$H$10:$H$509,MATCH($G156,'Job Catalog'!$B$10:$B$509,0))),"")</f>
        <v/>
      </c>
      <c r="L156" s="9">
        <f>IFERROR(IF($G156="","",INDEX('Job Catalog'!$I$10:$I$509,MATCH($G156,'Job Catalog'!$B$10:$B$509,0))),"")</f>
        <v/>
      </c>
      <c r="M156" s="37">
        <f>IFERROR(IF($G156="","",INDEX('Job Catalog'!$K$10:$K$509,MATCH($G156,'Job Catalog'!$B$10:$B$509,0))),"")</f>
        <v/>
      </c>
    </row>
    <row r="157">
      <c r="B157" s="7" t="n"/>
      <c r="C157" s="7" t="n"/>
      <c r="D157" s="7" t="n"/>
      <c r="E157" s="7" t="n"/>
      <c r="F157" s="7" t="n"/>
      <c r="G157" s="7" t="n"/>
      <c r="H157" s="9">
        <f>IFERROR(IF($G157="","",INDEX('Job Catalog'!$C$10:$C$509,MATCH($G157,'Job Catalog'!$B$10:$B$509,0))),"")</f>
        <v/>
      </c>
      <c r="I157" s="9">
        <f>IFERROR(IF($G157="","",INDEX('Job Catalog'!$D$10:$D$509,MATCH($G157,'Job Catalog'!$B$10:$B$509,0))),"")</f>
        <v/>
      </c>
      <c r="J157" s="9">
        <f>IFERROR(IF($G157="","",INDEX('Job Catalog'!$F$10:$F$509,MATCH($G157,'Job Catalog'!$B$10:$B$509,0))),"")</f>
        <v/>
      </c>
      <c r="K157" s="9">
        <f>IFERROR(IF($G157="","",INDEX('Job Catalog'!$H$10:$H$509,MATCH($G157,'Job Catalog'!$B$10:$B$509,0))),"")</f>
        <v/>
      </c>
      <c r="L157" s="9">
        <f>IFERROR(IF($G157="","",INDEX('Job Catalog'!$I$10:$I$509,MATCH($G157,'Job Catalog'!$B$10:$B$509,0))),"")</f>
        <v/>
      </c>
      <c r="M157" s="37">
        <f>IFERROR(IF($G157="","",INDEX('Job Catalog'!$K$10:$K$509,MATCH($G157,'Job Catalog'!$B$10:$B$509,0))),"")</f>
        <v/>
      </c>
    </row>
    <row r="158">
      <c r="B158" s="7" t="n"/>
      <c r="C158" s="7" t="n"/>
      <c r="D158" s="7" t="n"/>
      <c r="E158" s="7" t="n"/>
      <c r="F158" s="7" t="n"/>
      <c r="G158" s="7" t="n"/>
      <c r="H158" s="9">
        <f>IFERROR(IF($G158="","",INDEX('Job Catalog'!$C$10:$C$509,MATCH($G158,'Job Catalog'!$B$10:$B$509,0))),"")</f>
        <v/>
      </c>
      <c r="I158" s="9">
        <f>IFERROR(IF($G158="","",INDEX('Job Catalog'!$D$10:$D$509,MATCH($G158,'Job Catalog'!$B$10:$B$509,0))),"")</f>
        <v/>
      </c>
      <c r="J158" s="9">
        <f>IFERROR(IF($G158="","",INDEX('Job Catalog'!$F$10:$F$509,MATCH($G158,'Job Catalog'!$B$10:$B$509,0))),"")</f>
        <v/>
      </c>
      <c r="K158" s="9">
        <f>IFERROR(IF($G158="","",INDEX('Job Catalog'!$H$10:$H$509,MATCH($G158,'Job Catalog'!$B$10:$B$509,0))),"")</f>
        <v/>
      </c>
      <c r="L158" s="9">
        <f>IFERROR(IF($G158="","",INDEX('Job Catalog'!$I$10:$I$509,MATCH($G158,'Job Catalog'!$B$10:$B$509,0))),"")</f>
        <v/>
      </c>
      <c r="M158" s="37">
        <f>IFERROR(IF($G158="","",INDEX('Job Catalog'!$K$10:$K$509,MATCH($G158,'Job Catalog'!$B$10:$B$509,0))),"")</f>
        <v/>
      </c>
    </row>
    <row r="159">
      <c r="B159" s="7" t="n"/>
      <c r="C159" s="7" t="n"/>
      <c r="D159" s="7" t="n"/>
      <c r="E159" s="7" t="n"/>
      <c r="F159" s="7" t="n"/>
      <c r="G159" s="7" t="n"/>
      <c r="H159" s="9">
        <f>IFERROR(IF($G159="","",INDEX('Job Catalog'!$C$10:$C$509,MATCH($G159,'Job Catalog'!$B$10:$B$509,0))),"")</f>
        <v/>
      </c>
      <c r="I159" s="9">
        <f>IFERROR(IF($G159="","",INDEX('Job Catalog'!$D$10:$D$509,MATCH($G159,'Job Catalog'!$B$10:$B$509,0))),"")</f>
        <v/>
      </c>
      <c r="J159" s="9">
        <f>IFERROR(IF($G159="","",INDEX('Job Catalog'!$F$10:$F$509,MATCH($G159,'Job Catalog'!$B$10:$B$509,0))),"")</f>
        <v/>
      </c>
      <c r="K159" s="9">
        <f>IFERROR(IF($G159="","",INDEX('Job Catalog'!$H$10:$H$509,MATCH($G159,'Job Catalog'!$B$10:$B$509,0))),"")</f>
        <v/>
      </c>
      <c r="L159" s="9">
        <f>IFERROR(IF($G159="","",INDEX('Job Catalog'!$I$10:$I$509,MATCH($G159,'Job Catalog'!$B$10:$B$509,0))),"")</f>
        <v/>
      </c>
      <c r="M159" s="37">
        <f>IFERROR(IF($G159="","",INDEX('Job Catalog'!$K$10:$K$509,MATCH($G159,'Job Catalog'!$B$10:$B$509,0))),"")</f>
        <v/>
      </c>
    </row>
    <row r="160">
      <c r="B160" s="7" t="n"/>
      <c r="C160" s="7" t="n"/>
      <c r="D160" s="7" t="n"/>
      <c r="E160" s="7" t="n"/>
      <c r="F160" s="7" t="n"/>
      <c r="G160" s="7" t="n"/>
      <c r="H160" s="9">
        <f>IFERROR(IF($G160="","",INDEX('Job Catalog'!$C$10:$C$509,MATCH($G160,'Job Catalog'!$B$10:$B$509,0))),"")</f>
        <v/>
      </c>
      <c r="I160" s="9">
        <f>IFERROR(IF($G160="","",INDEX('Job Catalog'!$D$10:$D$509,MATCH($G160,'Job Catalog'!$B$10:$B$509,0))),"")</f>
        <v/>
      </c>
      <c r="J160" s="9">
        <f>IFERROR(IF($G160="","",INDEX('Job Catalog'!$F$10:$F$509,MATCH($G160,'Job Catalog'!$B$10:$B$509,0))),"")</f>
        <v/>
      </c>
      <c r="K160" s="9">
        <f>IFERROR(IF($G160="","",INDEX('Job Catalog'!$H$10:$H$509,MATCH($G160,'Job Catalog'!$B$10:$B$509,0))),"")</f>
        <v/>
      </c>
      <c r="L160" s="9">
        <f>IFERROR(IF($G160="","",INDEX('Job Catalog'!$I$10:$I$509,MATCH($G160,'Job Catalog'!$B$10:$B$509,0))),"")</f>
        <v/>
      </c>
      <c r="M160" s="37">
        <f>IFERROR(IF($G160="","",INDEX('Job Catalog'!$K$10:$K$509,MATCH($G160,'Job Catalog'!$B$10:$B$509,0))),"")</f>
        <v/>
      </c>
    </row>
    <row r="161">
      <c r="B161" s="7" t="n"/>
      <c r="C161" s="7" t="n"/>
      <c r="D161" s="7" t="n"/>
      <c r="E161" s="7" t="n"/>
      <c r="F161" s="7" t="n"/>
      <c r="G161" s="7" t="n"/>
      <c r="H161" s="9">
        <f>IFERROR(IF($G161="","",INDEX('Job Catalog'!$C$10:$C$509,MATCH($G161,'Job Catalog'!$B$10:$B$509,0))),"")</f>
        <v/>
      </c>
      <c r="I161" s="9">
        <f>IFERROR(IF($G161="","",INDEX('Job Catalog'!$D$10:$D$509,MATCH($G161,'Job Catalog'!$B$10:$B$509,0))),"")</f>
        <v/>
      </c>
      <c r="J161" s="9">
        <f>IFERROR(IF($G161="","",INDEX('Job Catalog'!$F$10:$F$509,MATCH($G161,'Job Catalog'!$B$10:$B$509,0))),"")</f>
        <v/>
      </c>
      <c r="K161" s="9">
        <f>IFERROR(IF($G161="","",INDEX('Job Catalog'!$H$10:$H$509,MATCH($G161,'Job Catalog'!$B$10:$B$509,0))),"")</f>
        <v/>
      </c>
      <c r="L161" s="9">
        <f>IFERROR(IF($G161="","",INDEX('Job Catalog'!$I$10:$I$509,MATCH($G161,'Job Catalog'!$B$10:$B$509,0))),"")</f>
        <v/>
      </c>
      <c r="M161" s="37">
        <f>IFERROR(IF($G161="","",INDEX('Job Catalog'!$K$10:$K$509,MATCH($G161,'Job Catalog'!$B$10:$B$509,0))),"")</f>
        <v/>
      </c>
    </row>
    <row r="162">
      <c r="B162" s="7" t="n"/>
      <c r="C162" s="7" t="n"/>
      <c r="D162" s="7" t="n"/>
      <c r="E162" s="7" t="n"/>
      <c r="F162" s="7" t="n"/>
      <c r="G162" s="7" t="n"/>
      <c r="H162" s="9">
        <f>IFERROR(IF($G162="","",INDEX('Job Catalog'!$C$10:$C$509,MATCH($G162,'Job Catalog'!$B$10:$B$509,0))),"")</f>
        <v/>
      </c>
      <c r="I162" s="9">
        <f>IFERROR(IF($G162="","",INDEX('Job Catalog'!$D$10:$D$509,MATCH($G162,'Job Catalog'!$B$10:$B$509,0))),"")</f>
        <v/>
      </c>
      <c r="J162" s="9">
        <f>IFERROR(IF($G162="","",INDEX('Job Catalog'!$F$10:$F$509,MATCH($G162,'Job Catalog'!$B$10:$B$509,0))),"")</f>
        <v/>
      </c>
      <c r="K162" s="9">
        <f>IFERROR(IF($G162="","",INDEX('Job Catalog'!$H$10:$H$509,MATCH($G162,'Job Catalog'!$B$10:$B$509,0))),"")</f>
        <v/>
      </c>
      <c r="L162" s="9">
        <f>IFERROR(IF($G162="","",INDEX('Job Catalog'!$I$10:$I$509,MATCH($G162,'Job Catalog'!$B$10:$B$509,0))),"")</f>
        <v/>
      </c>
      <c r="M162" s="37">
        <f>IFERROR(IF($G162="","",INDEX('Job Catalog'!$K$10:$K$509,MATCH($G162,'Job Catalog'!$B$10:$B$509,0))),"")</f>
        <v/>
      </c>
    </row>
    <row r="163">
      <c r="B163" s="7" t="n"/>
      <c r="C163" s="7" t="n"/>
      <c r="D163" s="7" t="n"/>
      <c r="E163" s="7" t="n"/>
      <c r="F163" s="7" t="n"/>
      <c r="G163" s="7" t="n"/>
      <c r="H163" s="9">
        <f>IFERROR(IF($G163="","",INDEX('Job Catalog'!$C$10:$C$509,MATCH($G163,'Job Catalog'!$B$10:$B$509,0))),"")</f>
        <v/>
      </c>
      <c r="I163" s="9">
        <f>IFERROR(IF($G163="","",INDEX('Job Catalog'!$D$10:$D$509,MATCH($G163,'Job Catalog'!$B$10:$B$509,0))),"")</f>
        <v/>
      </c>
      <c r="J163" s="9">
        <f>IFERROR(IF($G163="","",INDEX('Job Catalog'!$F$10:$F$509,MATCH($G163,'Job Catalog'!$B$10:$B$509,0))),"")</f>
        <v/>
      </c>
      <c r="K163" s="9">
        <f>IFERROR(IF($G163="","",INDEX('Job Catalog'!$H$10:$H$509,MATCH($G163,'Job Catalog'!$B$10:$B$509,0))),"")</f>
        <v/>
      </c>
      <c r="L163" s="9">
        <f>IFERROR(IF($G163="","",INDEX('Job Catalog'!$I$10:$I$509,MATCH($G163,'Job Catalog'!$B$10:$B$509,0))),"")</f>
        <v/>
      </c>
      <c r="M163" s="37">
        <f>IFERROR(IF($G163="","",INDEX('Job Catalog'!$K$10:$K$509,MATCH($G163,'Job Catalog'!$B$10:$B$509,0))),"")</f>
        <v/>
      </c>
    </row>
    <row r="164">
      <c r="B164" s="7" t="n"/>
      <c r="C164" s="7" t="n"/>
      <c r="D164" s="7" t="n"/>
      <c r="E164" s="7" t="n"/>
      <c r="F164" s="7" t="n"/>
      <c r="G164" s="7" t="n"/>
      <c r="H164" s="9">
        <f>IFERROR(IF($G164="","",INDEX('Job Catalog'!$C$10:$C$509,MATCH($G164,'Job Catalog'!$B$10:$B$509,0))),"")</f>
        <v/>
      </c>
      <c r="I164" s="9">
        <f>IFERROR(IF($G164="","",INDEX('Job Catalog'!$D$10:$D$509,MATCH($G164,'Job Catalog'!$B$10:$B$509,0))),"")</f>
        <v/>
      </c>
      <c r="J164" s="9">
        <f>IFERROR(IF($G164="","",INDEX('Job Catalog'!$F$10:$F$509,MATCH($G164,'Job Catalog'!$B$10:$B$509,0))),"")</f>
        <v/>
      </c>
      <c r="K164" s="9">
        <f>IFERROR(IF($G164="","",INDEX('Job Catalog'!$H$10:$H$509,MATCH($G164,'Job Catalog'!$B$10:$B$509,0))),"")</f>
        <v/>
      </c>
      <c r="L164" s="9">
        <f>IFERROR(IF($G164="","",INDEX('Job Catalog'!$I$10:$I$509,MATCH($G164,'Job Catalog'!$B$10:$B$509,0))),"")</f>
        <v/>
      </c>
      <c r="M164" s="37">
        <f>IFERROR(IF($G164="","",INDEX('Job Catalog'!$K$10:$K$509,MATCH($G164,'Job Catalog'!$B$10:$B$509,0))),"")</f>
        <v/>
      </c>
    </row>
    <row r="165">
      <c r="B165" s="7" t="n"/>
      <c r="C165" s="7" t="n"/>
      <c r="D165" s="7" t="n"/>
      <c r="E165" s="7" t="n"/>
      <c r="F165" s="7" t="n"/>
      <c r="G165" s="7" t="n"/>
      <c r="H165" s="9">
        <f>IFERROR(IF($G165="","",INDEX('Job Catalog'!$C$10:$C$509,MATCH($G165,'Job Catalog'!$B$10:$B$509,0))),"")</f>
        <v/>
      </c>
      <c r="I165" s="9">
        <f>IFERROR(IF($G165="","",INDEX('Job Catalog'!$D$10:$D$509,MATCH($G165,'Job Catalog'!$B$10:$B$509,0))),"")</f>
        <v/>
      </c>
      <c r="J165" s="9">
        <f>IFERROR(IF($G165="","",INDEX('Job Catalog'!$F$10:$F$509,MATCH($G165,'Job Catalog'!$B$10:$B$509,0))),"")</f>
        <v/>
      </c>
      <c r="K165" s="9">
        <f>IFERROR(IF($G165="","",INDEX('Job Catalog'!$H$10:$H$509,MATCH($G165,'Job Catalog'!$B$10:$B$509,0))),"")</f>
        <v/>
      </c>
      <c r="L165" s="9">
        <f>IFERROR(IF($G165="","",INDEX('Job Catalog'!$I$10:$I$509,MATCH($G165,'Job Catalog'!$B$10:$B$509,0))),"")</f>
        <v/>
      </c>
      <c r="M165" s="37">
        <f>IFERROR(IF($G165="","",INDEX('Job Catalog'!$K$10:$K$509,MATCH($G165,'Job Catalog'!$B$10:$B$509,0))),"")</f>
        <v/>
      </c>
    </row>
    <row r="166">
      <c r="B166" s="7" t="n"/>
      <c r="C166" s="7" t="n"/>
      <c r="D166" s="7" t="n"/>
      <c r="E166" s="7" t="n"/>
      <c r="F166" s="7" t="n"/>
      <c r="G166" s="7" t="n"/>
      <c r="H166" s="9">
        <f>IFERROR(IF($G166="","",INDEX('Job Catalog'!$C$10:$C$509,MATCH($G166,'Job Catalog'!$B$10:$B$509,0))),"")</f>
        <v/>
      </c>
      <c r="I166" s="9">
        <f>IFERROR(IF($G166="","",INDEX('Job Catalog'!$D$10:$D$509,MATCH($G166,'Job Catalog'!$B$10:$B$509,0))),"")</f>
        <v/>
      </c>
      <c r="J166" s="9">
        <f>IFERROR(IF($G166="","",INDEX('Job Catalog'!$F$10:$F$509,MATCH($G166,'Job Catalog'!$B$10:$B$509,0))),"")</f>
        <v/>
      </c>
      <c r="K166" s="9">
        <f>IFERROR(IF($G166="","",INDEX('Job Catalog'!$H$10:$H$509,MATCH($G166,'Job Catalog'!$B$10:$B$509,0))),"")</f>
        <v/>
      </c>
      <c r="L166" s="9">
        <f>IFERROR(IF($G166="","",INDEX('Job Catalog'!$I$10:$I$509,MATCH($G166,'Job Catalog'!$B$10:$B$509,0))),"")</f>
        <v/>
      </c>
      <c r="M166" s="37">
        <f>IFERROR(IF($G166="","",INDEX('Job Catalog'!$K$10:$K$509,MATCH($G166,'Job Catalog'!$B$10:$B$509,0))),"")</f>
        <v/>
      </c>
    </row>
    <row r="167">
      <c r="B167" s="7" t="n"/>
      <c r="C167" s="7" t="n"/>
      <c r="D167" s="7" t="n"/>
      <c r="E167" s="7" t="n"/>
      <c r="F167" s="7" t="n"/>
      <c r="G167" s="7" t="n"/>
      <c r="H167" s="9">
        <f>IFERROR(IF($G167="","",INDEX('Job Catalog'!$C$10:$C$509,MATCH($G167,'Job Catalog'!$B$10:$B$509,0))),"")</f>
        <v/>
      </c>
      <c r="I167" s="9">
        <f>IFERROR(IF($G167="","",INDEX('Job Catalog'!$D$10:$D$509,MATCH($G167,'Job Catalog'!$B$10:$B$509,0))),"")</f>
        <v/>
      </c>
      <c r="J167" s="9">
        <f>IFERROR(IF($G167="","",INDEX('Job Catalog'!$F$10:$F$509,MATCH($G167,'Job Catalog'!$B$10:$B$509,0))),"")</f>
        <v/>
      </c>
      <c r="K167" s="9">
        <f>IFERROR(IF($G167="","",INDEX('Job Catalog'!$H$10:$H$509,MATCH($G167,'Job Catalog'!$B$10:$B$509,0))),"")</f>
        <v/>
      </c>
      <c r="L167" s="9">
        <f>IFERROR(IF($G167="","",INDEX('Job Catalog'!$I$10:$I$509,MATCH($G167,'Job Catalog'!$B$10:$B$509,0))),"")</f>
        <v/>
      </c>
      <c r="M167" s="37">
        <f>IFERROR(IF($G167="","",INDEX('Job Catalog'!$K$10:$K$509,MATCH($G167,'Job Catalog'!$B$10:$B$509,0))),"")</f>
        <v/>
      </c>
    </row>
    <row r="168">
      <c r="B168" s="7" t="n"/>
      <c r="C168" s="7" t="n"/>
      <c r="D168" s="7" t="n"/>
      <c r="E168" s="7" t="n"/>
      <c r="F168" s="7" t="n"/>
      <c r="G168" s="7" t="n"/>
      <c r="H168" s="9">
        <f>IFERROR(IF($G168="","",INDEX('Job Catalog'!$C$10:$C$509,MATCH($G168,'Job Catalog'!$B$10:$B$509,0))),"")</f>
        <v/>
      </c>
      <c r="I168" s="9">
        <f>IFERROR(IF($G168="","",INDEX('Job Catalog'!$D$10:$D$509,MATCH($G168,'Job Catalog'!$B$10:$B$509,0))),"")</f>
        <v/>
      </c>
      <c r="J168" s="9">
        <f>IFERROR(IF($G168="","",INDEX('Job Catalog'!$F$10:$F$509,MATCH($G168,'Job Catalog'!$B$10:$B$509,0))),"")</f>
        <v/>
      </c>
      <c r="K168" s="9">
        <f>IFERROR(IF($G168="","",INDEX('Job Catalog'!$H$10:$H$509,MATCH($G168,'Job Catalog'!$B$10:$B$509,0))),"")</f>
        <v/>
      </c>
      <c r="L168" s="9">
        <f>IFERROR(IF($G168="","",INDEX('Job Catalog'!$I$10:$I$509,MATCH($G168,'Job Catalog'!$B$10:$B$509,0))),"")</f>
        <v/>
      </c>
      <c r="M168" s="37">
        <f>IFERROR(IF($G168="","",INDEX('Job Catalog'!$K$10:$K$509,MATCH($G168,'Job Catalog'!$B$10:$B$509,0))),"")</f>
        <v/>
      </c>
    </row>
    <row r="169">
      <c r="B169" s="7" t="n"/>
      <c r="C169" s="7" t="n"/>
      <c r="D169" s="7" t="n"/>
      <c r="E169" s="7" t="n"/>
      <c r="F169" s="7" t="n"/>
      <c r="G169" s="7" t="n"/>
      <c r="H169" s="9">
        <f>IFERROR(IF($G169="","",INDEX('Job Catalog'!$C$10:$C$509,MATCH($G169,'Job Catalog'!$B$10:$B$509,0))),"")</f>
        <v/>
      </c>
      <c r="I169" s="9">
        <f>IFERROR(IF($G169="","",INDEX('Job Catalog'!$D$10:$D$509,MATCH($G169,'Job Catalog'!$B$10:$B$509,0))),"")</f>
        <v/>
      </c>
      <c r="J169" s="9">
        <f>IFERROR(IF($G169="","",INDEX('Job Catalog'!$F$10:$F$509,MATCH($G169,'Job Catalog'!$B$10:$B$509,0))),"")</f>
        <v/>
      </c>
      <c r="K169" s="9">
        <f>IFERROR(IF($G169="","",INDEX('Job Catalog'!$H$10:$H$509,MATCH($G169,'Job Catalog'!$B$10:$B$509,0))),"")</f>
        <v/>
      </c>
      <c r="L169" s="9">
        <f>IFERROR(IF($G169="","",INDEX('Job Catalog'!$I$10:$I$509,MATCH($G169,'Job Catalog'!$B$10:$B$509,0))),"")</f>
        <v/>
      </c>
      <c r="M169" s="37">
        <f>IFERROR(IF($G169="","",INDEX('Job Catalog'!$K$10:$K$509,MATCH($G169,'Job Catalog'!$B$10:$B$509,0))),"")</f>
        <v/>
      </c>
    </row>
    <row r="170">
      <c r="B170" s="7" t="n"/>
      <c r="C170" s="7" t="n"/>
      <c r="D170" s="7" t="n"/>
      <c r="E170" s="7" t="n"/>
      <c r="F170" s="7" t="n"/>
      <c r="G170" s="7" t="n"/>
      <c r="H170" s="9">
        <f>IFERROR(IF($G170="","",INDEX('Job Catalog'!$C$10:$C$509,MATCH($G170,'Job Catalog'!$B$10:$B$509,0))),"")</f>
        <v/>
      </c>
      <c r="I170" s="9">
        <f>IFERROR(IF($G170="","",INDEX('Job Catalog'!$D$10:$D$509,MATCH($G170,'Job Catalog'!$B$10:$B$509,0))),"")</f>
        <v/>
      </c>
      <c r="J170" s="9">
        <f>IFERROR(IF($G170="","",INDEX('Job Catalog'!$F$10:$F$509,MATCH($G170,'Job Catalog'!$B$10:$B$509,0))),"")</f>
        <v/>
      </c>
      <c r="K170" s="9">
        <f>IFERROR(IF($G170="","",INDEX('Job Catalog'!$H$10:$H$509,MATCH($G170,'Job Catalog'!$B$10:$B$509,0))),"")</f>
        <v/>
      </c>
      <c r="L170" s="9">
        <f>IFERROR(IF($G170="","",INDEX('Job Catalog'!$I$10:$I$509,MATCH($G170,'Job Catalog'!$B$10:$B$509,0))),"")</f>
        <v/>
      </c>
      <c r="M170" s="37">
        <f>IFERROR(IF($G170="","",INDEX('Job Catalog'!$K$10:$K$509,MATCH($G170,'Job Catalog'!$B$10:$B$509,0))),"")</f>
        <v/>
      </c>
    </row>
    <row r="171">
      <c r="B171" s="7" t="n"/>
      <c r="C171" s="7" t="n"/>
      <c r="D171" s="7" t="n"/>
      <c r="E171" s="7" t="n"/>
      <c r="F171" s="7" t="n"/>
      <c r="G171" s="7" t="n"/>
      <c r="H171" s="9">
        <f>IFERROR(IF($G171="","",INDEX('Job Catalog'!$C$10:$C$509,MATCH($G171,'Job Catalog'!$B$10:$B$509,0))),"")</f>
        <v/>
      </c>
      <c r="I171" s="9">
        <f>IFERROR(IF($G171="","",INDEX('Job Catalog'!$D$10:$D$509,MATCH($G171,'Job Catalog'!$B$10:$B$509,0))),"")</f>
        <v/>
      </c>
      <c r="J171" s="9">
        <f>IFERROR(IF($G171="","",INDEX('Job Catalog'!$F$10:$F$509,MATCH($G171,'Job Catalog'!$B$10:$B$509,0))),"")</f>
        <v/>
      </c>
      <c r="K171" s="9">
        <f>IFERROR(IF($G171="","",INDEX('Job Catalog'!$H$10:$H$509,MATCH($G171,'Job Catalog'!$B$10:$B$509,0))),"")</f>
        <v/>
      </c>
      <c r="L171" s="9">
        <f>IFERROR(IF($G171="","",INDEX('Job Catalog'!$I$10:$I$509,MATCH($G171,'Job Catalog'!$B$10:$B$509,0))),"")</f>
        <v/>
      </c>
      <c r="M171" s="37">
        <f>IFERROR(IF($G171="","",INDEX('Job Catalog'!$K$10:$K$509,MATCH($G171,'Job Catalog'!$B$10:$B$509,0))),"")</f>
        <v/>
      </c>
    </row>
    <row r="172">
      <c r="B172" s="7" t="n"/>
      <c r="C172" s="7" t="n"/>
      <c r="D172" s="7" t="n"/>
      <c r="E172" s="7" t="n"/>
      <c r="F172" s="7" t="n"/>
      <c r="G172" s="7" t="n"/>
      <c r="H172" s="9">
        <f>IFERROR(IF($G172="","",INDEX('Job Catalog'!$C$10:$C$509,MATCH($G172,'Job Catalog'!$B$10:$B$509,0))),"")</f>
        <v/>
      </c>
      <c r="I172" s="9">
        <f>IFERROR(IF($G172="","",INDEX('Job Catalog'!$D$10:$D$509,MATCH($G172,'Job Catalog'!$B$10:$B$509,0))),"")</f>
        <v/>
      </c>
      <c r="J172" s="9">
        <f>IFERROR(IF($G172="","",INDEX('Job Catalog'!$F$10:$F$509,MATCH($G172,'Job Catalog'!$B$10:$B$509,0))),"")</f>
        <v/>
      </c>
      <c r="K172" s="9">
        <f>IFERROR(IF($G172="","",INDEX('Job Catalog'!$H$10:$H$509,MATCH($G172,'Job Catalog'!$B$10:$B$509,0))),"")</f>
        <v/>
      </c>
      <c r="L172" s="9">
        <f>IFERROR(IF($G172="","",INDEX('Job Catalog'!$I$10:$I$509,MATCH($G172,'Job Catalog'!$B$10:$B$509,0))),"")</f>
        <v/>
      </c>
      <c r="M172" s="37">
        <f>IFERROR(IF($G172="","",INDEX('Job Catalog'!$K$10:$K$509,MATCH($G172,'Job Catalog'!$B$10:$B$509,0))),"")</f>
        <v/>
      </c>
    </row>
    <row r="173">
      <c r="B173" s="7" t="n"/>
      <c r="C173" s="7" t="n"/>
      <c r="D173" s="7" t="n"/>
      <c r="E173" s="7" t="n"/>
      <c r="F173" s="7" t="n"/>
      <c r="G173" s="7" t="n"/>
      <c r="H173" s="9">
        <f>IFERROR(IF($G173="","",INDEX('Job Catalog'!$C$10:$C$509,MATCH($G173,'Job Catalog'!$B$10:$B$509,0))),"")</f>
        <v/>
      </c>
      <c r="I173" s="9">
        <f>IFERROR(IF($G173="","",INDEX('Job Catalog'!$D$10:$D$509,MATCH($G173,'Job Catalog'!$B$10:$B$509,0))),"")</f>
        <v/>
      </c>
      <c r="J173" s="9">
        <f>IFERROR(IF($G173="","",INDEX('Job Catalog'!$F$10:$F$509,MATCH($G173,'Job Catalog'!$B$10:$B$509,0))),"")</f>
        <v/>
      </c>
      <c r="K173" s="9">
        <f>IFERROR(IF($G173="","",INDEX('Job Catalog'!$H$10:$H$509,MATCH($G173,'Job Catalog'!$B$10:$B$509,0))),"")</f>
        <v/>
      </c>
      <c r="L173" s="9">
        <f>IFERROR(IF($G173="","",INDEX('Job Catalog'!$I$10:$I$509,MATCH($G173,'Job Catalog'!$B$10:$B$509,0))),"")</f>
        <v/>
      </c>
      <c r="M173" s="37">
        <f>IFERROR(IF($G173="","",INDEX('Job Catalog'!$K$10:$K$509,MATCH($G173,'Job Catalog'!$B$10:$B$509,0))),"")</f>
        <v/>
      </c>
    </row>
    <row r="174">
      <c r="B174" s="7" t="n"/>
      <c r="C174" s="7" t="n"/>
      <c r="D174" s="7" t="n"/>
      <c r="E174" s="7" t="n"/>
      <c r="F174" s="7" t="n"/>
      <c r="G174" s="7" t="n"/>
      <c r="H174" s="9">
        <f>IFERROR(IF($G174="","",INDEX('Job Catalog'!$C$10:$C$509,MATCH($G174,'Job Catalog'!$B$10:$B$509,0))),"")</f>
        <v/>
      </c>
      <c r="I174" s="9">
        <f>IFERROR(IF($G174="","",INDEX('Job Catalog'!$D$10:$D$509,MATCH($G174,'Job Catalog'!$B$10:$B$509,0))),"")</f>
        <v/>
      </c>
      <c r="J174" s="9">
        <f>IFERROR(IF($G174="","",INDEX('Job Catalog'!$F$10:$F$509,MATCH($G174,'Job Catalog'!$B$10:$B$509,0))),"")</f>
        <v/>
      </c>
      <c r="K174" s="9">
        <f>IFERROR(IF($G174="","",INDEX('Job Catalog'!$H$10:$H$509,MATCH($G174,'Job Catalog'!$B$10:$B$509,0))),"")</f>
        <v/>
      </c>
      <c r="L174" s="9">
        <f>IFERROR(IF($G174="","",INDEX('Job Catalog'!$I$10:$I$509,MATCH($G174,'Job Catalog'!$B$10:$B$509,0))),"")</f>
        <v/>
      </c>
      <c r="M174" s="37">
        <f>IFERROR(IF($G174="","",INDEX('Job Catalog'!$K$10:$K$509,MATCH($G174,'Job Catalog'!$B$10:$B$509,0))),"")</f>
        <v/>
      </c>
    </row>
    <row r="175">
      <c r="B175" s="7" t="n"/>
      <c r="C175" s="7" t="n"/>
      <c r="D175" s="7" t="n"/>
      <c r="E175" s="7" t="n"/>
      <c r="F175" s="7" t="n"/>
      <c r="G175" s="7" t="n"/>
      <c r="H175" s="9">
        <f>IFERROR(IF($G175="","",INDEX('Job Catalog'!$C$10:$C$509,MATCH($G175,'Job Catalog'!$B$10:$B$509,0))),"")</f>
        <v/>
      </c>
      <c r="I175" s="9">
        <f>IFERROR(IF($G175="","",INDEX('Job Catalog'!$D$10:$D$509,MATCH($G175,'Job Catalog'!$B$10:$B$509,0))),"")</f>
        <v/>
      </c>
      <c r="J175" s="9">
        <f>IFERROR(IF($G175="","",INDEX('Job Catalog'!$F$10:$F$509,MATCH($G175,'Job Catalog'!$B$10:$B$509,0))),"")</f>
        <v/>
      </c>
      <c r="K175" s="9">
        <f>IFERROR(IF($G175="","",INDEX('Job Catalog'!$H$10:$H$509,MATCH($G175,'Job Catalog'!$B$10:$B$509,0))),"")</f>
        <v/>
      </c>
      <c r="L175" s="9">
        <f>IFERROR(IF($G175="","",INDEX('Job Catalog'!$I$10:$I$509,MATCH($G175,'Job Catalog'!$B$10:$B$509,0))),"")</f>
        <v/>
      </c>
      <c r="M175" s="37">
        <f>IFERROR(IF($G175="","",INDEX('Job Catalog'!$K$10:$K$509,MATCH($G175,'Job Catalog'!$B$10:$B$509,0))),"")</f>
        <v/>
      </c>
    </row>
    <row r="176">
      <c r="B176" s="7" t="n"/>
      <c r="C176" s="7" t="n"/>
      <c r="D176" s="7" t="n"/>
      <c r="E176" s="7" t="n"/>
      <c r="F176" s="7" t="n"/>
      <c r="G176" s="7" t="n"/>
      <c r="H176" s="9">
        <f>IFERROR(IF($G176="","",INDEX('Job Catalog'!$C$10:$C$509,MATCH($G176,'Job Catalog'!$B$10:$B$509,0))),"")</f>
        <v/>
      </c>
      <c r="I176" s="9">
        <f>IFERROR(IF($G176="","",INDEX('Job Catalog'!$D$10:$D$509,MATCH($G176,'Job Catalog'!$B$10:$B$509,0))),"")</f>
        <v/>
      </c>
      <c r="J176" s="9">
        <f>IFERROR(IF($G176="","",INDEX('Job Catalog'!$F$10:$F$509,MATCH($G176,'Job Catalog'!$B$10:$B$509,0))),"")</f>
        <v/>
      </c>
      <c r="K176" s="9">
        <f>IFERROR(IF($G176="","",INDEX('Job Catalog'!$H$10:$H$509,MATCH($G176,'Job Catalog'!$B$10:$B$509,0))),"")</f>
        <v/>
      </c>
      <c r="L176" s="9">
        <f>IFERROR(IF($G176="","",INDEX('Job Catalog'!$I$10:$I$509,MATCH($G176,'Job Catalog'!$B$10:$B$509,0))),"")</f>
        <v/>
      </c>
      <c r="M176" s="37">
        <f>IFERROR(IF($G176="","",INDEX('Job Catalog'!$K$10:$K$509,MATCH($G176,'Job Catalog'!$B$10:$B$509,0))),"")</f>
        <v/>
      </c>
    </row>
    <row r="177">
      <c r="B177" s="7" t="n"/>
      <c r="C177" s="7" t="n"/>
      <c r="D177" s="7" t="n"/>
      <c r="E177" s="7" t="n"/>
      <c r="F177" s="7" t="n"/>
      <c r="G177" s="7" t="n"/>
      <c r="H177" s="9">
        <f>IFERROR(IF($G177="","",INDEX('Job Catalog'!$C$10:$C$509,MATCH($G177,'Job Catalog'!$B$10:$B$509,0))),"")</f>
        <v/>
      </c>
      <c r="I177" s="9">
        <f>IFERROR(IF($G177="","",INDEX('Job Catalog'!$D$10:$D$509,MATCH($G177,'Job Catalog'!$B$10:$B$509,0))),"")</f>
        <v/>
      </c>
      <c r="J177" s="9">
        <f>IFERROR(IF($G177="","",INDEX('Job Catalog'!$F$10:$F$509,MATCH($G177,'Job Catalog'!$B$10:$B$509,0))),"")</f>
        <v/>
      </c>
      <c r="K177" s="9">
        <f>IFERROR(IF($G177="","",INDEX('Job Catalog'!$H$10:$H$509,MATCH($G177,'Job Catalog'!$B$10:$B$509,0))),"")</f>
        <v/>
      </c>
      <c r="L177" s="9">
        <f>IFERROR(IF($G177="","",INDEX('Job Catalog'!$I$10:$I$509,MATCH($G177,'Job Catalog'!$B$10:$B$509,0))),"")</f>
        <v/>
      </c>
      <c r="M177" s="37">
        <f>IFERROR(IF($G177="","",INDEX('Job Catalog'!$K$10:$K$509,MATCH($G177,'Job Catalog'!$B$10:$B$509,0))),"")</f>
        <v/>
      </c>
    </row>
    <row r="178">
      <c r="B178" s="7" t="n"/>
      <c r="C178" s="7" t="n"/>
      <c r="D178" s="7" t="n"/>
      <c r="E178" s="7" t="n"/>
      <c r="F178" s="7" t="n"/>
      <c r="G178" s="7" t="n"/>
      <c r="H178" s="9">
        <f>IFERROR(IF($G178="","",INDEX('Job Catalog'!$C$10:$C$509,MATCH($G178,'Job Catalog'!$B$10:$B$509,0))),"")</f>
        <v/>
      </c>
      <c r="I178" s="9">
        <f>IFERROR(IF($G178="","",INDEX('Job Catalog'!$D$10:$D$509,MATCH($G178,'Job Catalog'!$B$10:$B$509,0))),"")</f>
        <v/>
      </c>
      <c r="J178" s="9">
        <f>IFERROR(IF($G178="","",INDEX('Job Catalog'!$F$10:$F$509,MATCH($G178,'Job Catalog'!$B$10:$B$509,0))),"")</f>
        <v/>
      </c>
      <c r="K178" s="9">
        <f>IFERROR(IF($G178="","",INDEX('Job Catalog'!$H$10:$H$509,MATCH($G178,'Job Catalog'!$B$10:$B$509,0))),"")</f>
        <v/>
      </c>
      <c r="L178" s="9">
        <f>IFERROR(IF($G178="","",INDEX('Job Catalog'!$I$10:$I$509,MATCH($G178,'Job Catalog'!$B$10:$B$509,0))),"")</f>
        <v/>
      </c>
      <c r="M178" s="37">
        <f>IFERROR(IF($G178="","",INDEX('Job Catalog'!$K$10:$K$509,MATCH($G178,'Job Catalog'!$B$10:$B$509,0))),"")</f>
        <v/>
      </c>
    </row>
    <row r="179">
      <c r="B179" s="7" t="n"/>
      <c r="C179" s="7" t="n"/>
      <c r="D179" s="7" t="n"/>
      <c r="E179" s="7" t="n"/>
      <c r="F179" s="7" t="n"/>
      <c r="G179" s="7" t="n"/>
      <c r="H179" s="9">
        <f>IFERROR(IF($G179="","",INDEX('Job Catalog'!$C$10:$C$509,MATCH($G179,'Job Catalog'!$B$10:$B$509,0))),"")</f>
        <v/>
      </c>
      <c r="I179" s="9">
        <f>IFERROR(IF($G179="","",INDEX('Job Catalog'!$D$10:$D$509,MATCH($G179,'Job Catalog'!$B$10:$B$509,0))),"")</f>
        <v/>
      </c>
      <c r="J179" s="9">
        <f>IFERROR(IF($G179="","",INDEX('Job Catalog'!$F$10:$F$509,MATCH($G179,'Job Catalog'!$B$10:$B$509,0))),"")</f>
        <v/>
      </c>
      <c r="K179" s="9">
        <f>IFERROR(IF($G179="","",INDEX('Job Catalog'!$H$10:$H$509,MATCH($G179,'Job Catalog'!$B$10:$B$509,0))),"")</f>
        <v/>
      </c>
      <c r="L179" s="9">
        <f>IFERROR(IF($G179="","",INDEX('Job Catalog'!$I$10:$I$509,MATCH($G179,'Job Catalog'!$B$10:$B$509,0))),"")</f>
        <v/>
      </c>
      <c r="M179" s="37">
        <f>IFERROR(IF($G179="","",INDEX('Job Catalog'!$K$10:$K$509,MATCH($G179,'Job Catalog'!$B$10:$B$509,0))),"")</f>
        <v/>
      </c>
    </row>
    <row r="180">
      <c r="B180" s="7" t="n"/>
      <c r="C180" s="7" t="n"/>
      <c r="D180" s="7" t="n"/>
      <c r="E180" s="7" t="n"/>
      <c r="F180" s="7" t="n"/>
      <c r="G180" s="7" t="n"/>
      <c r="H180" s="9">
        <f>IFERROR(IF($G180="","",INDEX('Job Catalog'!$C$10:$C$509,MATCH($G180,'Job Catalog'!$B$10:$B$509,0))),"")</f>
        <v/>
      </c>
      <c r="I180" s="9">
        <f>IFERROR(IF($G180="","",INDEX('Job Catalog'!$D$10:$D$509,MATCH($G180,'Job Catalog'!$B$10:$B$509,0))),"")</f>
        <v/>
      </c>
      <c r="J180" s="9">
        <f>IFERROR(IF($G180="","",INDEX('Job Catalog'!$F$10:$F$509,MATCH($G180,'Job Catalog'!$B$10:$B$509,0))),"")</f>
        <v/>
      </c>
      <c r="K180" s="9">
        <f>IFERROR(IF($G180="","",INDEX('Job Catalog'!$H$10:$H$509,MATCH($G180,'Job Catalog'!$B$10:$B$509,0))),"")</f>
        <v/>
      </c>
      <c r="L180" s="9">
        <f>IFERROR(IF($G180="","",INDEX('Job Catalog'!$I$10:$I$509,MATCH($G180,'Job Catalog'!$B$10:$B$509,0))),"")</f>
        <v/>
      </c>
      <c r="M180" s="37">
        <f>IFERROR(IF($G180="","",INDEX('Job Catalog'!$K$10:$K$509,MATCH($G180,'Job Catalog'!$B$10:$B$509,0))),"")</f>
        <v/>
      </c>
    </row>
    <row r="181">
      <c r="B181" s="7" t="n"/>
      <c r="C181" s="7" t="n"/>
      <c r="D181" s="7" t="n"/>
      <c r="E181" s="7" t="n"/>
      <c r="F181" s="7" t="n"/>
      <c r="G181" s="7" t="n"/>
      <c r="H181" s="9">
        <f>IFERROR(IF($G181="","",INDEX('Job Catalog'!$C$10:$C$509,MATCH($G181,'Job Catalog'!$B$10:$B$509,0))),"")</f>
        <v/>
      </c>
      <c r="I181" s="9">
        <f>IFERROR(IF($G181="","",INDEX('Job Catalog'!$D$10:$D$509,MATCH($G181,'Job Catalog'!$B$10:$B$509,0))),"")</f>
        <v/>
      </c>
      <c r="J181" s="9">
        <f>IFERROR(IF($G181="","",INDEX('Job Catalog'!$F$10:$F$509,MATCH($G181,'Job Catalog'!$B$10:$B$509,0))),"")</f>
        <v/>
      </c>
      <c r="K181" s="9">
        <f>IFERROR(IF($G181="","",INDEX('Job Catalog'!$H$10:$H$509,MATCH($G181,'Job Catalog'!$B$10:$B$509,0))),"")</f>
        <v/>
      </c>
      <c r="L181" s="9">
        <f>IFERROR(IF($G181="","",INDEX('Job Catalog'!$I$10:$I$509,MATCH($G181,'Job Catalog'!$B$10:$B$509,0))),"")</f>
        <v/>
      </c>
      <c r="M181" s="37">
        <f>IFERROR(IF($G181="","",INDEX('Job Catalog'!$K$10:$K$509,MATCH($G181,'Job Catalog'!$B$10:$B$509,0))),"")</f>
        <v/>
      </c>
    </row>
    <row r="182">
      <c r="B182" s="7" t="n"/>
      <c r="C182" s="7" t="n"/>
      <c r="D182" s="7" t="n"/>
      <c r="E182" s="7" t="n"/>
      <c r="F182" s="7" t="n"/>
      <c r="G182" s="7" t="n"/>
      <c r="H182" s="9">
        <f>IFERROR(IF($G182="","",INDEX('Job Catalog'!$C$10:$C$509,MATCH($G182,'Job Catalog'!$B$10:$B$509,0))),"")</f>
        <v/>
      </c>
      <c r="I182" s="9">
        <f>IFERROR(IF($G182="","",INDEX('Job Catalog'!$D$10:$D$509,MATCH($G182,'Job Catalog'!$B$10:$B$509,0))),"")</f>
        <v/>
      </c>
      <c r="J182" s="9">
        <f>IFERROR(IF($G182="","",INDEX('Job Catalog'!$F$10:$F$509,MATCH($G182,'Job Catalog'!$B$10:$B$509,0))),"")</f>
        <v/>
      </c>
      <c r="K182" s="9">
        <f>IFERROR(IF($G182="","",INDEX('Job Catalog'!$H$10:$H$509,MATCH($G182,'Job Catalog'!$B$10:$B$509,0))),"")</f>
        <v/>
      </c>
      <c r="L182" s="9">
        <f>IFERROR(IF($G182="","",INDEX('Job Catalog'!$I$10:$I$509,MATCH($G182,'Job Catalog'!$B$10:$B$509,0))),"")</f>
        <v/>
      </c>
      <c r="M182" s="37">
        <f>IFERROR(IF($G182="","",INDEX('Job Catalog'!$K$10:$K$509,MATCH($G182,'Job Catalog'!$B$10:$B$509,0))),"")</f>
        <v/>
      </c>
    </row>
    <row r="183">
      <c r="B183" s="7" t="n"/>
      <c r="C183" s="7" t="n"/>
      <c r="D183" s="7" t="n"/>
      <c r="E183" s="7" t="n"/>
      <c r="F183" s="7" t="n"/>
      <c r="G183" s="7" t="n"/>
      <c r="H183" s="9">
        <f>IFERROR(IF($G183="","",INDEX('Job Catalog'!$C$10:$C$509,MATCH($G183,'Job Catalog'!$B$10:$B$509,0))),"")</f>
        <v/>
      </c>
      <c r="I183" s="9">
        <f>IFERROR(IF($G183="","",INDEX('Job Catalog'!$D$10:$D$509,MATCH($G183,'Job Catalog'!$B$10:$B$509,0))),"")</f>
        <v/>
      </c>
      <c r="J183" s="9">
        <f>IFERROR(IF($G183="","",INDEX('Job Catalog'!$F$10:$F$509,MATCH($G183,'Job Catalog'!$B$10:$B$509,0))),"")</f>
        <v/>
      </c>
      <c r="K183" s="9">
        <f>IFERROR(IF($G183="","",INDEX('Job Catalog'!$H$10:$H$509,MATCH($G183,'Job Catalog'!$B$10:$B$509,0))),"")</f>
        <v/>
      </c>
      <c r="L183" s="9">
        <f>IFERROR(IF($G183="","",INDEX('Job Catalog'!$I$10:$I$509,MATCH($G183,'Job Catalog'!$B$10:$B$509,0))),"")</f>
        <v/>
      </c>
      <c r="M183" s="37">
        <f>IFERROR(IF($G183="","",INDEX('Job Catalog'!$K$10:$K$509,MATCH($G183,'Job Catalog'!$B$10:$B$509,0))),"")</f>
        <v/>
      </c>
    </row>
    <row r="184">
      <c r="B184" s="7" t="n"/>
      <c r="C184" s="7" t="n"/>
      <c r="D184" s="7" t="n"/>
      <c r="E184" s="7" t="n"/>
      <c r="F184" s="7" t="n"/>
      <c r="G184" s="7" t="n"/>
      <c r="H184" s="9">
        <f>IFERROR(IF($G184="","",INDEX('Job Catalog'!$C$10:$C$509,MATCH($G184,'Job Catalog'!$B$10:$B$509,0))),"")</f>
        <v/>
      </c>
      <c r="I184" s="9">
        <f>IFERROR(IF($G184="","",INDEX('Job Catalog'!$D$10:$D$509,MATCH($G184,'Job Catalog'!$B$10:$B$509,0))),"")</f>
        <v/>
      </c>
      <c r="J184" s="9">
        <f>IFERROR(IF($G184="","",INDEX('Job Catalog'!$F$10:$F$509,MATCH($G184,'Job Catalog'!$B$10:$B$509,0))),"")</f>
        <v/>
      </c>
      <c r="K184" s="9">
        <f>IFERROR(IF($G184="","",INDEX('Job Catalog'!$H$10:$H$509,MATCH($G184,'Job Catalog'!$B$10:$B$509,0))),"")</f>
        <v/>
      </c>
      <c r="L184" s="9">
        <f>IFERROR(IF($G184="","",INDEX('Job Catalog'!$I$10:$I$509,MATCH($G184,'Job Catalog'!$B$10:$B$509,0))),"")</f>
        <v/>
      </c>
      <c r="M184" s="37">
        <f>IFERROR(IF($G184="","",INDEX('Job Catalog'!$K$10:$K$509,MATCH($G184,'Job Catalog'!$B$10:$B$509,0))),"")</f>
        <v/>
      </c>
    </row>
    <row r="185">
      <c r="B185" s="7" t="n"/>
      <c r="C185" s="7" t="n"/>
      <c r="D185" s="7" t="n"/>
      <c r="E185" s="7" t="n"/>
      <c r="F185" s="7" t="n"/>
      <c r="G185" s="7" t="n"/>
      <c r="H185" s="9">
        <f>IFERROR(IF($G185="","",INDEX('Job Catalog'!$C$10:$C$509,MATCH($G185,'Job Catalog'!$B$10:$B$509,0))),"")</f>
        <v/>
      </c>
      <c r="I185" s="9">
        <f>IFERROR(IF($G185="","",INDEX('Job Catalog'!$D$10:$D$509,MATCH($G185,'Job Catalog'!$B$10:$B$509,0))),"")</f>
        <v/>
      </c>
      <c r="J185" s="9">
        <f>IFERROR(IF($G185="","",INDEX('Job Catalog'!$F$10:$F$509,MATCH($G185,'Job Catalog'!$B$10:$B$509,0))),"")</f>
        <v/>
      </c>
      <c r="K185" s="9">
        <f>IFERROR(IF($G185="","",INDEX('Job Catalog'!$H$10:$H$509,MATCH($G185,'Job Catalog'!$B$10:$B$509,0))),"")</f>
        <v/>
      </c>
      <c r="L185" s="9">
        <f>IFERROR(IF($G185="","",INDEX('Job Catalog'!$I$10:$I$509,MATCH($G185,'Job Catalog'!$B$10:$B$509,0))),"")</f>
        <v/>
      </c>
      <c r="M185" s="37">
        <f>IFERROR(IF($G185="","",INDEX('Job Catalog'!$K$10:$K$509,MATCH($G185,'Job Catalog'!$B$10:$B$509,0))),"")</f>
        <v/>
      </c>
    </row>
    <row r="186">
      <c r="B186" s="7" t="n"/>
      <c r="C186" s="7" t="n"/>
      <c r="D186" s="7" t="n"/>
      <c r="E186" s="7" t="n"/>
      <c r="F186" s="7" t="n"/>
      <c r="G186" s="7" t="n"/>
      <c r="H186" s="9">
        <f>IFERROR(IF($G186="","",INDEX('Job Catalog'!$C$10:$C$509,MATCH($G186,'Job Catalog'!$B$10:$B$509,0))),"")</f>
        <v/>
      </c>
      <c r="I186" s="9">
        <f>IFERROR(IF($G186="","",INDEX('Job Catalog'!$D$10:$D$509,MATCH($G186,'Job Catalog'!$B$10:$B$509,0))),"")</f>
        <v/>
      </c>
      <c r="J186" s="9">
        <f>IFERROR(IF($G186="","",INDEX('Job Catalog'!$F$10:$F$509,MATCH($G186,'Job Catalog'!$B$10:$B$509,0))),"")</f>
        <v/>
      </c>
      <c r="K186" s="9">
        <f>IFERROR(IF($G186="","",INDEX('Job Catalog'!$H$10:$H$509,MATCH($G186,'Job Catalog'!$B$10:$B$509,0))),"")</f>
        <v/>
      </c>
      <c r="L186" s="9">
        <f>IFERROR(IF($G186="","",INDEX('Job Catalog'!$I$10:$I$509,MATCH($G186,'Job Catalog'!$B$10:$B$509,0))),"")</f>
        <v/>
      </c>
      <c r="M186" s="37">
        <f>IFERROR(IF($G186="","",INDEX('Job Catalog'!$K$10:$K$509,MATCH($G186,'Job Catalog'!$B$10:$B$509,0))),"")</f>
        <v/>
      </c>
    </row>
    <row r="187">
      <c r="B187" s="7" t="n"/>
      <c r="C187" s="7" t="n"/>
      <c r="D187" s="7" t="n"/>
      <c r="E187" s="7" t="n"/>
      <c r="F187" s="7" t="n"/>
      <c r="G187" s="7" t="n"/>
      <c r="H187" s="9">
        <f>IFERROR(IF($G187="","",INDEX('Job Catalog'!$C$10:$C$509,MATCH($G187,'Job Catalog'!$B$10:$B$509,0))),"")</f>
        <v/>
      </c>
      <c r="I187" s="9">
        <f>IFERROR(IF($G187="","",INDEX('Job Catalog'!$D$10:$D$509,MATCH($G187,'Job Catalog'!$B$10:$B$509,0))),"")</f>
        <v/>
      </c>
      <c r="J187" s="9">
        <f>IFERROR(IF($G187="","",INDEX('Job Catalog'!$F$10:$F$509,MATCH($G187,'Job Catalog'!$B$10:$B$509,0))),"")</f>
        <v/>
      </c>
      <c r="K187" s="9">
        <f>IFERROR(IF($G187="","",INDEX('Job Catalog'!$H$10:$H$509,MATCH($G187,'Job Catalog'!$B$10:$B$509,0))),"")</f>
        <v/>
      </c>
      <c r="L187" s="9">
        <f>IFERROR(IF($G187="","",INDEX('Job Catalog'!$I$10:$I$509,MATCH($G187,'Job Catalog'!$B$10:$B$509,0))),"")</f>
        <v/>
      </c>
      <c r="M187" s="37">
        <f>IFERROR(IF($G187="","",INDEX('Job Catalog'!$K$10:$K$509,MATCH($G187,'Job Catalog'!$B$10:$B$509,0))),"")</f>
        <v/>
      </c>
    </row>
    <row r="188">
      <c r="B188" s="7" t="n"/>
      <c r="C188" s="7" t="n"/>
      <c r="D188" s="7" t="n"/>
      <c r="E188" s="7" t="n"/>
      <c r="F188" s="7" t="n"/>
      <c r="G188" s="7" t="n"/>
      <c r="H188" s="9">
        <f>IFERROR(IF($G188="","",INDEX('Job Catalog'!$C$10:$C$509,MATCH($G188,'Job Catalog'!$B$10:$B$509,0))),"")</f>
        <v/>
      </c>
      <c r="I188" s="9">
        <f>IFERROR(IF($G188="","",INDEX('Job Catalog'!$D$10:$D$509,MATCH($G188,'Job Catalog'!$B$10:$B$509,0))),"")</f>
        <v/>
      </c>
      <c r="J188" s="9">
        <f>IFERROR(IF($G188="","",INDEX('Job Catalog'!$F$10:$F$509,MATCH($G188,'Job Catalog'!$B$10:$B$509,0))),"")</f>
        <v/>
      </c>
      <c r="K188" s="9">
        <f>IFERROR(IF($G188="","",INDEX('Job Catalog'!$H$10:$H$509,MATCH($G188,'Job Catalog'!$B$10:$B$509,0))),"")</f>
        <v/>
      </c>
      <c r="L188" s="9">
        <f>IFERROR(IF($G188="","",INDEX('Job Catalog'!$I$10:$I$509,MATCH($G188,'Job Catalog'!$B$10:$B$509,0))),"")</f>
        <v/>
      </c>
      <c r="M188" s="37">
        <f>IFERROR(IF($G188="","",INDEX('Job Catalog'!$K$10:$K$509,MATCH($G188,'Job Catalog'!$B$10:$B$509,0))),"")</f>
        <v/>
      </c>
    </row>
    <row r="189">
      <c r="B189" s="7" t="n"/>
      <c r="C189" s="7" t="n"/>
      <c r="D189" s="7" t="n"/>
      <c r="E189" s="7" t="n"/>
      <c r="F189" s="7" t="n"/>
      <c r="G189" s="7" t="n"/>
      <c r="H189" s="9">
        <f>IFERROR(IF($G189="","",INDEX('Job Catalog'!$C$10:$C$509,MATCH($G189,'Job Catalog'!$B$10:$B$509,0))),"")</f>
        <v/>
      </c>
      <c r="I189" s="9">
        <f>IFERROR(IF($G189="","",INDEX('Job Catalog'!$D$10:$D$509,MATCH($G189,'Job Catalog'!$B$10:$B$509,0))),"")</f>
        <v/>
      </c>
      <c r="J189" s="9">
        <f>IFERROR(IF($G189="","",INDEX('Job Catalog'!$F$10:$F$509,MATCH($G189,'Job Catalog'!$B$10:$B$509,0))),"")</f>
        <v/>
      </c>
      <c r="K189" s="9">
        <f>IFERROR(IF($G189="","",INDEX('Job Catalog'!$H$10:$H$509,MATCH($G189,'Job Catalog'!$B$10:$B$509,0))),"")</f>
        <v/>
      </c>
      <c r="L189" s="9">
        <f>IFERROR(IF($G189="","",INDEX('Job Catalog'!$I$10:$I$509,MATCH($G189,'Job Catalog'!$B$10:$B$509,0))),"")</f>
        <v/>
      </c>
      <c r="M189" s="37">
        <f>IFERROR(IF($G189="","",INDEX('Job Catalog'!$K$10:$K$509,MATCH($G189,'Job Catalog'!$B$10:$B$509,0))),"")</f>
        <v/>
      </c>
    </row>
    <row r="190">
      <c r="B190" s="7" t="n"/>
      <c r="C190" s="7" t="n"/>
      <c r="D190" s="7" t="n"/>
      <c r="E190" s="7" t="n"/>
      <c r="F190" s="7" t="n"/>
      <c r="G190" s="7" t="n"/>
      <c r="H190" s="9">
        <f>IFERROR(IF($G190="","",INDEX('Job Catalog'!$C$10:$C$509,MATCH($G190,'Job Catalog'!$B$10:$B$509,0))),"")</f>
        <v/>
      </c>
      <c r="I190" s="9">
        <f>IFERROR(IF($G190="","",INDEX('Job Catalog'!$D$10:$D$509,MATCH($G190,'Job Catalog'!$B$10:$B$509,0))),"")</f>
        <v/>
      </c>
      <c r="J190" s="9">
        <f>IFERROR(IF($G190="","",INDEX('Job Catalog'!$F$10:$F$509,MATCH($G190,'Job Catalog'!$B$10:$B$509,0))),"")</f>
        <v/>
      </c>
      <c r="K190" s="9">
        <f>IFERROR(IF($G190="","",INDEX('Job Catalog'!$H$10:$H$509,MATCH($G190,'Job Catalog'!$B$10:$B$509,0))),"")</f>
        <v/>
      </c>
      <c r="L190" s="9">
        <f>IFERROR(IF($G190="","",INDEX('Job Catalog'!$I$10:$I$509,MATCH($G190,'Job Catalog'!$B$10:$B$509,0))),"")</f>
        <v/>
      </c>
      <c r="M190" s="37">
        <f>IFERROR(IF($G190="","",INDEX('Job Catalog'!$K$10:$K$509,MATCH($G190,'Job Catalog'!$B$10:$B$509,0))),"")</f>
        <v/>
      </c>
    </row>
    <row r="191">
      <c r="B191" s="7" t="n"/>
      <c r="C191" s="7" t="n"/>
      <c r="D191" s="7" t="n"/>
      <c r="E191" s="7" t="n"/>
      <c r="F191" s="7" t="n"/>
      <c r="G191" s="7" t="n"/>
      <c r="H191" s="9">
        <f>IFERROR(IF($G191="","",INDEX('Job Catalog'!$C$10:$C$509,MATCH($G191,'Job Catalog'!$B$10:$B$509,0))),"")</f>
        <v/>
      </c>
      <c r="I191" s="9">
        <f>IFERROR(IF($G191="","",INDEX('Job Catalog'!$D$10:$D$509,MATCH($G191,'Job Catalog'!$B$10:$B$509,0))),"")</f>
        <v/>
      </c>
      <c r="J191" s="9">
        <f>IFERROR(IF($G191="","",INDEX('Job Catalog'!$F$10:$F$509,MATCH($G191,'Job Catalog'!$B$10:$B$509,0))),"")</f>
        <v/>
      </c>
      <c r="K191" s="9">
        <f>IFERROR(IF($G191="","",INDEX('Job Catalog'!$H$10:$H$509,MATCH($G191,'Job Catalog'!$B$10:$B$509,0))),"")</f>
        <v/>
      </c>
      <c r="L191" s="9">
        <f>IFERROR(IF($G191="","",INDEX('Job Catalog'!$I$10:$I$509,MATCH($G191,'Job Catalog'!$B$10:$B$509,0))),"")</f>
        <v/>
      </c>
      <c r="M191" s="37">
        <f>IFERROR(IF($G191="","",INDEX('Job Catalog'!$K$10:$K$509,MATCH($G191,'Job Catalog'!$B$10:$B$509,0))),"")</f>
        <v/>
      </c>
    </row>
    <row r="192">
      <c r="B192" s="7" t="n"/>
      <c r="C192" s="7" t="n"/>
      <c r="D192" s="7" t="n"/>
      <c r="E192" s="7" t="n"/>
      <c r="F192" s="7" t="n"/>
      <c r="G192" s="7" t="n"/>
      <c r="H192" s="9">
        <f>IFERROR(IF($G192="","",INDEX('Job Catalog'!$C$10:$C$509,MATCH($G192,'Job Catalog'!$B$10:$B$509,0))),"")</f>
        <v/>
      </c>
      <c r="I192" s="9">
        <f>IFERROR(IF($G192="","",INDEX('Job Catalog'!$D$10:$D$509,MATCH($G192,'Job Catalog'!$B$10:$B$509,0))),"")</f>
        <v/>
      </c>
      <c r="J192" s="9">
        <f>IFERROR(IF($G192="","",INDEX('Job Catalog'!$F$10:$F$509,MATCH($G192,'Job Catalog'!$B$10:$B$509,0))),"")</f>
        <v/>
      </c>
      <c r="K192" s="9">
        <f>IFERROR(IF($G192="","",INDEX('Job Catalog'!$H$10:$H$509,MATCH($G192,'Job Catalog'!$B$10:$B$509,0))),"")</f>
        <v/>
      </c>
      <c r="L192" s="9">
        <f>IFERROR(IF($G192="","",INDEX('Job Catalog'!$I$10:$I$509,MATCH($G192,'Job Catalog'!$B$10:$B$509,0))),"")</f>
        <v/>
      </c>
      <c r="M192" s="37">
        <f>IFERROR(IF($G192="","",INDEX('Job Catalog'!$K$10:$K$509,MATCH($G192,'Job Catalog'!$B$10:$B$509,0))),"")</f>
        <v/>
      </c>
    </row>
    <row r="193">
      <c r="B193" s="7" t="n"/>
      <c r="C193" s="7" t="n"/>
      <c r="D193" s="7" t="n"/>
      <c r="E193" s="7" t="n"/>
      <c r="F193" s="7" t="n"/>
      <c r="G193" s="7" t="n"/>
      <c r="H193" s="9">
        <f>IFERROR(IF($G193="","",INDEX('Job Catalog'!$C$10:$C$509,MATCH($G193,'Job Catalog'!$B$10:$B$509,0))),"")</f>
        <v/>
      </c>
      <c r="I193" s="9">
        <f>IFERROR(IF($G193="","",INDEX('Job Catalog'!$D$10:$D$509,MATCH($G193,'Job Catalog'!$B$10:$B$509,0))),"")</f>
        <v/>
      </c>
      <c r="J193" s="9">
        <f>IFERROR(IF($G193="","",INDEX('Job Catalog'!$F$10:$F$509,MATCH($G193,'Job Catalog'!$B$10:$B$509,0))),"")</f>
        <v/>
      </c>
      <c r="K193" s="9">
        <f>IFERROR(IF($G193="","",INDEX('Job Catalog'!$H$10:$H$509,MATCH($G193,'Job Catalog'!$B$10:$B$509,0))),"")</f>
        <v/>
      </c>
      <c r="L193" s="9">
        <f>IFERROR(IF($G193="","",INDEX('Job Catalog'!$I$10:$I$509,MATCH($G193,'Job Catalog'!$B$10:$B$509,0))),"")</f>
        <v/>
      </c>
      <c r="M193" s="37">
        <f>IFERROR(IF($G193="","",INDEX('Job Catalog'!$K$10:$K$509,MATCH($G193,'Job Catalog'!$B$10:$B$509,0))),"")</f>
        <v/>
      </c>
    </row>
    <row r="194">
      <c r="B194" s="7" t="n"/>
      <c r="C194" s="7" t="n"/>
      <c r="D194" s="7" t="n"/>
      <c r="E194" s="7" t="n"/>
      <c r="F194" s="7" t="n"/>
      <c r="G194" s="7" t="n"/>
      <c r="H194" s="9">
        <f>IFERROR(IF($G194="","",INDEX('Job Catalog'!$C$10:$C$509,MATCH($G194,'Job Catalog'!$B$10:$B$509,0))),"")</f>
        <v/>
      </c>
      <c r="I194" s="9">
        <f>IFERROR(IF($G194="","",INDEX('Job Catalog'!$D$10:$D$509,MATCH($G194,'Job Catalog'!$B$10:$B$509,0))),"")</f>
        <v/>
      </c>
      <c r="J194" s="9">
        <f>IFERROR(IF($G194="","",INDEX('Job Catalog'!$F$10:$F$509,MATCH($G194,'Job Catalog'!$B$10:$B$509,0))),"")</f>
        <v/>
      </c>
      <c r="K194" s="9">
        <f>IFERROR(IF($G194="","",INDEX('Job Catalog'!$H$10:$H$509,MATCH($G194,'Job Catalog'!$B$10:$B$509,0))),"")</f>
        <v/>
      </c>
      <c r="L194" s="9">
        <f>IFERROR(IF($G194="","",INDEX('Job Catalog'!$I$10:$I$509,MATCH($G194,'Job Catalog'!$B$10:$B$509,0))),"")</f>
        <v/>
      </c>
      <c r="M194" s="37">
        <f>IFERROR(IF($G194="","",INDEX('Job Catalog'!$K$10:$K$509,MATCH($G194,'Job Catalog'!$B$10:$B$509,0))),"")</f>
        <v/>
      </c>
    </row>
    <row r="195">
      <c r="B195" s="7" t="n"/>
      <c r="C195" s="7" t="n"/>
      <c r="D195" s="7" t="n"/>
      <c r="E195" s="7" t="n"/>
      <c r="F195" s="7" t="n"/>
      <c r="G195" s="7" t="n"/>
      <c r="H195" s="9">
        <f>IFERROR(IF($G195="","",INDEX('Job Catalog'!$C$10:$C$509,MATCH($G195,'Job Catalog'!$B$10:$B$509,0))),"")</f>
        <v/>
      </c>
      <c r="I195" s="9">
        <f>IFERROR(IF($G195="","",INDEX('Job Catalog'!$D$10:$D$509,MATCH($G195,'Job Catalog'!$B$10:$B$509,0))),"")</f>
        <v/>
      </c>
      <c r="J195" s="9">
        <f>IFERROR(IF($G195="","",INDEX('Job Catalog'!$F$10:$F$509,MATCH($G195,'Job Catalog'!$B$10:$B$509,0))),"")</f>
        <v/>
      </c>
      <c r="K195" s="9">
        <f>IFERROR(IF($G195="","",INDEX('Job Catalog'!$H$10:$H$509,MATCH($G195,'Job Catalog'!$B$10:$B$509,0))),"")</f>
        <v/>
      </c>
      <c r="L195" s="9">
        <f>IFERROR(IF($G195="","",INDEX('Job Catalog'!$I$10:$I$509,MATCH($G195,'Job Catalog'!$B$10:$B$509,0))),"")</f>
        <v/>
      </c>
      <c r="M195" s="37">
        <f>IFERROR(IF($G195="","",INDEX('Job Catalog'!$K$10:$K$509,MATCH($G195,'Job Catalog'!$B$10:$B$509,0))),"")</f>
        <v/>
      </c>
    </row>
    <row r="196">
      <c r="B196" s="7" t="n"/>
      <c r="C196" s="7" t="n"/>
      <c r="D196" s="7" t="n"/>
      <c r="E196" s="7" t="n"/>
      <c r="F196" s="7" t="n"/>
      <c r="G196" s="7" t="n"/>
      <c r="H196" s="9">
        <f>IFERROR(IF($G196="","",INDEX('Job Catalog'!$C$10:$C$509,MATCH($G196,'Job Catalog'!$B$10:$B$509,0))),"")</f>
        <v/>
      </c>
      <c r="I196" s="9">
        <f>IFERROR(IF($G196="","",INDEX('Job Catalog'!$D$10:$D$509,MATCH($G196,'Job Catalog'!$B$10:$B$509,0))),"")</f>
        <v/>
      </c>
      <c r="J196" s="9">
        <f>IFERROR(IF($G196="","",INDEX('Job Catalog'!$F$10:$F$509,MATCH($G196,'Job Catalog'!$B$10:$B$509,0))),"")</f>
        <v/>
      </c>
      <c r="K196" s="9">
        <f>IFERROR(IF($G196="","",INDEX('Job Catalog'!$H$10:$H$509,MATCH($G196,'Job Catalog'!$B$10:$B$509,0))),"")</f>
        <v/>
      </c>
      <c r="L196" s="9">
        <f>IFERROR(IF($G196="","",INDEX('Job Catalog'!$I$10:$I$509,MATCH($G196,'Job Catalog'!$B$10:$B$509,0))),"")</f>
        <v/>
      </c>
      <c r="M196" s="37">
        <f>IFERROR(IF($G196="","",INDEX('Job Catalog'!$K$10:$K$509,MATCH($G196,'Job Catalog'!$B$10:$B$509,0))),"")</f>
        <v/>
      </c>
    </row>
    <row r="197">
      <c r="B197" s="7" t="n"/>
      <c r="C197" s="7" t="n"/>
      <c r="D197" s="7" t="n"/>
      <c r="E197" s="7" t="n"/>
      <c r="F197" s="7" t="n"/>
      <c r="G197" s="7" t="n"/>
      <c r="H197" s="9">
        <f>IFERROR(IF($G197="","",INDEX('Job Catalog'!$C$10:$C$509,MATCH($G197,'Job Catalog'!$B$10:$B$509,0))),"")</f>
        <v/>
      </c>
      <c r="I197" s="9">
        <f>IFERROR(IF($G197="","",INDEX('Job Catalog'!$D$10:$D$509,MATCH($G197,'Job Catalog'!$B$10:$B$509,0))),"")</f>
        <v/>
      </c>
      <c r="J197" s="9">
        <f>IFERROR(IF($G197="","",INDEX('Job Catalog'!$F$10:$F$509,MATCH($G197,'Job Catalog'!$B$10:$B$509,0))),"")</f>
        <v/>
      </c>
      <c r="K197" s="9">
        <f>IFERROR(IF($G197="","",INDEX('Job Catalog'!$H$10:$H$509,MATCH($G197,'Job Catalog'!$B$10:$B$509,0))),"")</f>
        <v/>
      </c>
      <c r="L197" s="9">
        <f>IFERROR(IF($G197="","",INDEX('Job Catalog'!$I$10:$I$509,MATCH($G197,'Job Catalog'!$B$10:$B$509,0))),"")</f>
        <v/>
      </c>
      <c r="M197" s="37">
        <f>IFERROR(IF($G197="","",INDEX('Job Catalog'!$K$10:$K$509,MATCH($G197,'Job Catalog'!$B$10:$B$509,0))),"")</f>
        <v/>
      </c>
    </row>
    <row r="198">
      <c r="B198" s="7" t="n"/>
      <c r="C198" s="7" t="n"/>
      <c r="D198" s="7" t="n"/>
      <c r="E198" s="7" t="n"/>
      <c r="F198" s="7" t="n"/>
      <c r="G198" s="7" t="n"/>
      <c r="H198" s="9">
        <f>IFERROR(IF($G198="","",INDEX('Job Catalog'!$C$10:$C$509,MATCH($G198,'Job Catalog'!$B$10:$B$509,0))),"")</f>
        <v/>
      </c>
      <c r="I198" s="9">
        <f>IFERROR(IF($G198="","",INDEX('Job Catalog'!$D$10:$D$509,MATCH($G198,'Job Catalog'!$B$10:$B$509,0))),"")</f>
        <v/>
      </c>
      <c r="J198" s="9">
        <f>IFERROR(IF($G198="","",INDEX('Job Catalog'!$F$10:$F$509,MATCH($G198,'Job Catalog'!$B$10:$B$509,0))),"")</f>
        <v/>
      </c>
      <c r="K198" s="9">
        <f>IFERROR(IF($G198="","",INDEX('Job Catalog'!$H$10:$H$509,MATCH($G198,'Job Catalog'!$B$10:$B$509,0))),"")</f>
        <v/>
      </c>
      <c r="L198" s="9">
        <f>IFERROR(IF($G198="","",INDEX('Job Catalog'!$I$10:$I$509,MATCH($G198,'Job Catalog'!$B$10:$B$509,0))),"")</f>
        <v/>
      </c>
      <c r="M198" s="37">
        <f>IFERROR(IF($G198="","",INDEX('Job Catalog'!$K$10:$K$509,MATCH($G198,'Job Catalog'!$B$10:$B$509,0))),"")</f>
        <v/>
      </c>
    </row>
    <row r="199">
      <c r="B199" s="7" t="n"/>
      <c r="C199" s="7" t="n"/>
      <c r="D199" s="7" t="n"/>
      <c r="E199" s="7" t="n"/>
      <c r="F199" s="7" t="n"/>
      <c r="G199" s="7" t="n"/>
      <c r="H199" s="9">
        <f>IFERROR(IF($G199="","",INDEX('Job Catalog'!$C$10:$C$509,MATCH($G199,'Job Catalog'!$B$10:$B$509,0))),"")</f>
        <v/>
      </c>
      <c r="I199" s="9">
        <f>IFERROR(IF($G199="","",INDEX('Job Catalog'!$D$10:$D$509,MATCH($G199,'Job Catalog'!$B$10:$B$509,0))),"")</f>
        <v/>
      </c>
      <c r="J199" s="9">
        <f>IFERROR(IF($G199="","",INDEX('Job Catalog'!$F$10:$F$509,MATCH($G199,'Job Catalog'!$B$10:$B$509,0))),"")</f>
        <v/>
      </c>
      <c r="K199" s="9">
        <f>IFERROR(IF($G199="","",INDEX('Job Catalog'!$H$10:$H$509,MATCH($G199,'Job Catalog'!$B$10:$B$509,0))),"")</f>
        <v/>
      </c>
      <c r="L199" s="9">
        <f>IFERROR(IF($G199="","",INDEX('Job Catalog'!$I$10:$I$509,MATCH($G199,'Job Catalog'!$B$10:$B$509,0))),"")</f>
        <v/>
      </c>
      <c r="M199" s="37">
        <f>IFERROR(IF($G199="","",INDEX('Job Catalog'!$K$10:$K$509,MATCH($G199,'Job Catalog'!$B$10:$B$509,0))),"")</f>
        <v/>
      </c>
    </row>
    <row r="200">
      <c r="B200" s="7" t="n"/>
      <c r="C200" s="7" t="n"/>
      <c r="D200" s="7" t="n"/>
      <c r="E200" s="7" t="n"/>
      <c r="F200" s="7" t="n"/>
      <c r="G200" s="7" t="n"/>
      <c r="H200" s="9">
        <f>IFERROR(IF($G200="","",INDEX('Job Catalog'!$C$10:$C$509,MATCH($G200,'Job Catalog'!$B$10:$B$509,0))),"")</f>
        <v/>
      </c>
      <c r="I200" s="9">
        <f>IFERROR(IF($G200="","",INDEX('Job Catalog'!$D$10:$D$509,MATCH($G200,'Job Catalog'!$B$10:$B$509,0))),"")</f>
        <v/>
      </c>
      <c r="J200" s="9">
        <f>IFERROR(IF($G200="","",INDEX('Job Catalog'!$F$10:$F$509,MATCH($G200,'Job Catalog'!$B$10:$B$509,0))),"")</f>
        <v/>
      </c>
      <c r="K200" s="9">
        <f>IFERROR(IF($G200="","",INDEX('Job Catalog'!$H$10:$H$509,MATCH($G200,'Job Catalog'!$B$10:$B$509,0))),"")</f>
        <v/>
      </c>
      <c r="L200" s="9">
        <f>IFERROR(IF($G200="","",INDEX('Job Catalog'!$I$10:$I$509,MATCH($G200,'Job Catalog'!$B$10:$B$509,0))),"")</f>
        <v/>
      </c>
      <c r="M200" s="37">
        <f>IFERROR(IF($G200="","",INDEX('Job Catalog'!$K$10:$K$509,MATCH($G200,'Job Catalog'!$B$10:$B$509,0))),"")</f>
        <v/>
      </c>
    </row>
    <row r="201">
      <c r="B201" s="7" t="n"/>
      <c r="C201" s="7" t="n"/>
      <c r="D201" s="7" t="n"/>
      <c r="E201" s="7" t="n"/>
      <c r="F201" s="7" t="n"/>
      <c r="G201" s="7" t="n"/>
      <c r="H201" s="9">
        <f>IFERROR(IF($G201="","",INDEX('Job Catalog'!$C$10:$C$509,MATCH($G201,'Job Catalog'!$B$10:$B$509,0))),"")</f>
        <v/>
      </c>
      <c r="I201" s="9">
        <f>IFERROR(IF($G201="","",INDEX('Job Catalog'!$D$10:$D$509,MATCH($G201,'Job Catalog'!$B$10:$B$509,0))),"")</f>
        <v/>
      </c>
      <c r="J201" s="9">
        <f>IFERROR(IF($G201="","",INDEX('Job Catalog'!$F$10:$F$509,MATCH($G201,'Job Catalog'!$B$10:$B$509,0))),"")</f>
        <v/>
      </c>
      <c r="K201" s="9">
        <f>IFERROR(IF($G201="","",INDEX('Job Catalog'!$H$10:$H$509,MATCH($G201,'Job Catalog'!$B$10:$B$509,0))),"")</f>
        <v/>
      </c>
      <c r="L201" s="9">
        <f>IFERROR(IF($G201="","",INDEX('Job Catalog'!$I$10:$I$509,MATCH($G201,'Job Catalog'!$B$10:$B$509,0))),"")</f>
        <v/>
      </c>
      <c r="M201" s="37">
        <f>IFERROR(IF($G201="","",INDEX('Job Catalog'!$K$10:$K$509,MATCH($G201,'Job Catalog'!$B$10:$B$509,0))),"")</f>
        <v/>
      </c>
    </row>
    <row r="202">
      <c r="B202" s="7" t="n"/>
      <c r="C202" s="7" t="n"/>
      <c r="D202" s="7" t="n"/>
      <c r="E202" s="7" t="n"/>
      <c r="F202" s="7" t="n"/>
      <c r="G202" s="7" t="n"/>
      <c r="H202" s="9">
        <f>IFERROR(IF($G202="","",INDEX('Job Catalog'!$C$10:$C$509,MATCH($G202,'Job Catalog'!$B$10:$B$509,0))),"")</f>
        <v/>
      </c>
      <c r="I202" s="9">
        <f>IFERROR(IF($G202="","",INDEX('Job Catalog'!$D$10:$D$509,MATCH($G202,'Job Catalog'!$B$10:$B$509,0))),"")</f>
        <v/>
      </c>
      <c r="J202" s="9">
        <f>IFERROR(IF($G202="","",INDEX('Job Catalog'!$F$10:$F$509,MATCH($G202,'Job Catalog'!$B$10:$B$509,0))),"")</f>
        <v/>
      </c>
      <c r="K202" s="9">
        <f>IFERROR(IF($G202="","",INDEX('Job Catalog'!$H$10:$H$509,MATCH($G202,'Job Catalog'!$B$10:$B$509,0))),"")</f>
        <v/>
      </c>
      <c r="L202" s="9">
        <f>IFERROR(IF($G202="","",INDEX('Job Catalog'!$I$10:$I$509,MATCH($G202,'Job Catalog'!$B$10:$B$509,0))),"")</f>
        <v/>
      </c>
      <c r="M202" s="37">
        <f>IFERROR(IF($G202="","",INDEX('Job Catalog'!$K$10:$K$509,MATCH($G202,'Job Catalog'!$B$10:$B$509,0))),"")</f>
        <v/>
      </c>
    </row>
    <row r="203">
      <c r="B203" s="7" t="n"/>
      <c r="C203" s="7" t="n"/>
      <c r="D203" s="7" t="n"/>
      <c r="E203" s="7" t="n"/>
      <c r="F203" s="7" t="n"/>
      <c r="G203" s="7" t="n"/>
      <c r="H203" s="9">
        <f>IFERROR(IF($G203="","",INDEX('Job Catalog'!$C$10:$C$509,MATCH($G203,'Job Catalog'!$B$10:$B$509,0))),"")</f>
        <v/>
      </c>
      <c r="I203" s="9">
        <f>IFERROR(IF($G203="","",INDEX('Job Catalog'!$D$10:$D$509,MATCH($G203,'Job Catalog'!$B$10:$B$509,0))),"")</f>
        <v/>
      </c>
      <c r="J203" s="9">
        <f>IFERROR(IF($G203="","",INDEX('Job Catalog'!$F$10:$F$509,MATCH($G203,'Job Catalog'!$B$10:$B$509,0))),"")</f>
        <v/>
      </c>
      <c r="K203" s="9">
        <f>IFERROR(IF($G203="","",INDEX('Job Catalog'!$H$10:$H$509,MATCH($G203,'Job Catalog'!$B$10:$B$509,0))),"")</f>
        <v/>
      </c>
      <c r="L203" s="9">
        <f>IFERROR(IF($G203="","",INDEX('Job Catalog'!$I$10:$I$509,MATCH($G203,'Job Catalog'!$B$10:$B$509,0))),"")</f>
        <v/>
      </c>
      <c r="M203" s="37">
        <f>IFERROR(IF($G203="","",INDEX('Job Catalog'!$K$10:$K$509,MATCH($G203,'Job Catalog'!$B$10:$B$509,0))),"")</f>
        <v/>
      </c>
    </row>
    <row r="204">
      <c r="B204" s="7" t="n"/>
      <c r="C204" s="7" t="n"/>
      <c r="D204" s="7" t="n"/>
      <c r="E204" s="7" t="n"/>
      <c r="F204" s="7" t="n"/>
      <c r="G204" s="7" t="n"/>
      <c r="H204" s="9">
        <f>IFERROR(IF($G204="","",INDEX('Job Catalog'!$C$10:$C$509,MATCH($G204,'Job Catalog'!$B$10:$B$509,0))),"")</f>
        <v/>
      </c>
      <c r="I204" s="9">
        <f>IFERROR(IF($G204="","",INDEX('Job Catalog'!$D$10:$D$509,MATCH($G204,'Job Catalog'!$B$10:$B$509,0))),"")</f>
        <v/>
      </c>
      <c r="J204" s="9">
        <f>IFERROR(IF($G204="","",INDEX('Job Catalog'!$F$10:$F$509,MATCH($G204,'Job Catalog'!$B$10:$B$509,0))),"")</f>
        <v/>
      </c>
      <c r="K204" s="9">
        <f>IFERROR(IF($G204="","",INDEX('Job Catalog'!$H$10:$H$509,MATCH($G204,'Job Catalog'!$B$10:$B$509,0))),"")</f>
        <v/>
      </c>
      <c r="L204" s="9">
        <f>IFERROR(IF($G204="","",INDEX('Job Catalog'!$I$10:$I$509,MATCH($G204,'Job Catalog'!$B$10:$B$509,0))),"")</f>
        <v/>
      </c>
      <c r="M204" s="37">
        <f>IFERROR(IF($G204="","",INDEX('Job Catalog'!$K$10:$K$509,MATCH($G204,'Job Catalog'!$B$10:$B$509,0))),"")</f>
        <v/>
      </c>
    </row>
    <row r="205">
      <c r="B205" s="7" t="n"/>
      <c r="C205" s="7" t="n"/>
      <c r="D205" s="7" t="n"/>
      <c r="E205" s="7" t="n"/>
      <c r="F205" s="7" t="n"/>
      <c r="G205" s="7" t="n"/>
      <c r="H205" s="9">
        <f>IFERROR(IF($G205="","",INDEX('Job Catalog'!$C$10:$C$509,MATCH($G205,'Job Catalog'!$B$10:$B$509,0))),"")</f>
        <v/>
      </c>
      <c r="I205" s="9">
        <f>IFERROR(IF($G205="","",INDEX('Job Catalog'!$D$10:$D$509,MATCH($G205,'Job Catalog'!$B$10:$B$509,0))),"")</f>
        <v/>
      </c>
      <c r="J205" s="9">
        <f>IFERROR(IF($G205="","",INDEX('Job Catalog'!$F$10:$F$509,MATCH($G205,'Job Catalog'!$B$10:$B$509,0))),"")</f>
        <v/>
      </c>
      <c r="K205" s="9">
        <f>IFERROR(IF($G205="","",INDEX('Job Catalog'!$H$10:$H$509,MATCH($G205,'Job Catalog'!$B$10:$B$509,0))),"")</f>
        <v/>
      </c>
      <c r="L205" s="9">
        <f>IFERROR(IF($G205="","",INDEX('Job Catalog'!$I$10:$I$509,MATCH($G205,'Job Catalog'!$B$10:$B$509,0))),"")</f>
        <v/>
      </c>
      <c r="M205" s="37">
        <f>IFERROR(IF($G205="","",INDEX('Job Catalog'!$K$10:$K$509,MATCH($G205,'Job Catalog'!$B$10:$B$509,0))),"")</f>
        <v/>
      </c>
    </row>
    <row r="206">
      <c r="B206" s="7" t="n"/>
      <c r="C206" s="7" t="n"/>
      <c r="D206" s="7" t="n"/>
      <c r="E206" s="7" t="n"/>
      <c r="F206" s="7" t="n"/>
      <c r="G206" s="7" t="n"/>
      <c r="H206" s="9">
        <f>IFERROR(IF($G206="","",INDEX('Job Catalog'!$C$10:$C$509,MATCH($G206,'Job Catalog'!$B$10:$B$509,0))),"")</f>
        <v/>
      </c>
      <c r="I206" s="9">
        <f>IFERROR(IF($G206="","",INDEX('Job Catalog'!$D$10:$D$509,MATCH($G206,'Job Catalog'!$B$10:$B$509,0))),"")</f>
        <v/>
      </c>
      <c r="J206" s="9">
        <f>IFERROR(IF($G206="","",INDEX('Job Catalog'!$F$10:$F$509,MATCH($G206,'Job Catalog'!$B$10:$B$509,0))),"")</f>
        <v/>
      </c>
      <c r="K206" s="9">
        <f>IFERROR(IF($G206="","",INDEX('Job Catalog'!$H$10:$H$509,MATCH($G206,'Job Catalog'!$B$10:$B$509,0))),"")</f>
        <v/>
      </c>
      <c r="L206" s="9">
        <f>IFERROR(IF($G206="","",INDEX('Job Catalog'!$I$10:$I$509,MATCH($G206,'Job Catalog'!$B$10:$B$509,0))),"")</f>
        <v/>
      </c>
      <c r="M206" s="37">
        <f>IFERROR(IF($G206="","",INDEX('Job Catalog'!$K$10:$K$509,MATCH($G206,'Job Catalog'!$B$10:$B$509,0))),"")</f>
        <v/>
      </c>
    </row>
    <row r="207">
      <c r="B207" s="7" t="n"/>
      <c r="C207" s="7" t="n"/>
      <c r="D207" s="7" t="n"/>
      <c r="E207" s="7" t="n"/>
      <c r="F207" s="7" t="n"/>
      <c r="G207" s="7" t="n"/>
      <c r="H207" s="9">
        <f>IFERROR(IF($G207="","",INDEX('Job Catalog'!$C$10:$C$509,MATCH($G207,'Job Catalog'!$B$10:$B$509,0))),"")</f>
        <v/>
      </c>
      <c r="I207" s="9">
        <f>IFERROR(IF($G207="","",INDEX('Job Catalog'!$D$10:$D$509,MATCH($G207,'Job Catalog'!$B$10:$B$509,0))),"")</f>
        <v/>
      </c>
      <c r="J207" s="9">
        <f>IFERROR(IF($G207="","",INDEX('Job Catalog'!$F$10:$F$509,MATCH($G207,'Job Catalog'!$B$10:$B$509,0))),"")</f>
        <v/>
      </c>
      <c r="K207" s="9">
        <f>IFERROR(IF($G207="","",INDEX('Job Catalog'!$H$10:$H$509,MATCH($G207,'Job Catalog'!$B$10:$B$509,0))),"")</f>
        <v/>
      </c>
      <c r="L207" s="9">
        <f>IFERROR(IF($G207="","",INDEX('Job Catalog'!$I$10:$I$509,MATCH($G207,'Job Catalog'!$B$10:$B$509,0))),"")</f>
        <v/>
      </c>
      <c r="M207" s="37">
        <f>IFERROR(IF($G207="","",INDEX('Job Catalog'!$K$10:$K$509,MATCH($G207,'Job Catalog'!$B$10:$B$509,0))),"")</f>
        <v/>
      </c>
    </row>
    <row r="208">
      <c r="B208" s="7" t="n"/>
      <c r="C208" s="7" t="n"/>
      <c r="D208" s="7" t="n"/>
      <c r="E208" s="7" t="n"/>
      <c r="F208" s="7" t="n"/>
      <c r="G208" s="7" t="n"/>
      <c r="H208" s="9">
        <f>IFERROR(IF($G208="","",INDEX('Job Catalog'!$C$10:$C$509,MATCH($G208,'Job Catalog'!$B$10:$B$509,0))),"")</f>
        <v/>
      </c>
      <c r="I208" s="9">
        <f>IFERROR(IF($G208="","",INDEX('Job Catalog'!$D$10:$D$509,MATCH($G208,'Job Catalog'!$B$10:$B$509,0))),"")</f>
        <v/>
      </c>
      <c r="J208" s="9">
        <f>IFERROR(IF($G208="","",INDEX('Job Catalog'!$F$10:$F$509,MATCH($G208,'Job Catalog'!$B$10:$B$509,0))),"")</f>
        <v/>
      </c>
      <c r="K208" s="9">
        <f>IFERROR(IF($G208="","",INDEX('Job Catalog'!$H$10:$H$509,MATCH($G208,'Job Catalog'!$B$10:$B$509,0))),"")</f>
        <v/>
      </c>
      <c r="L208" s="9">
        <f>IFERROR(IF($G208="","",INDEX('Job Catalog'!$I$10:$I$509,MATCH($G208,'Job Catalog'!$B$10:$B$509,0))),"")</f>
        <v/>
      </c>
      <c r="M208" s="37">
        <f>IFERROR(IF($G208="","",INDEX('Job Catalog'!$K$10:$K$509,MATCH($G208,'Job Catalog'!$B$10:$B$509,0))),"")</f>
        <v/>
      </c>
    </row>
    <row r="209">
      <c r="B209" s="7" t="n"/>
      <c r="C209" s="7" t="n"/>
      <c r="D209" s="7" t="n"/>
      <c r="E209" s="7" t="n"/>
      <c r="F209" s="7" t="n"/>
      <c r="G209" s="7" t="n"/>
      <c r="H209" s="9">
        <f>IFERROR(IF($G209="","",INDEX('Job Catalog'!$C$10:$C$509,MATCH($G209,'Job Catalog'!$B$10:$B$509,0))),"")</f>
        <v/>
      </c>
      <c r="I209" s="9">
        <f>IFERROR(IF($G209="","",INDEX('Job Catalog'!$D$10:$D$509,MATCH($G209,'Job Catalog'!$B$10:$B$509,0))),"")</f>
        <v/>
      </c>
      <c r="J209" s="9">
        <f>IFERROR(IF($G209="","",INDEX('Job Catalog'!$F$10:$F$509,MATCH($G209,'Job Catalog'!$B$10:$B$509,0))),"")</f>
        <v/>
      </c>
      <c r="K209" s="9">
        <f>IFERROR(IF($G209="","",INDEX('Job Catalog'!$H$10:$H$509,MATCH($G209,'Job Catalog'!$B$10:$B$509,0))),"")</f>
        <v/>
      </c>
      <c r="L209" s="9">
        <f>IFERROR(IF($G209="","",INDEX('Job Catalog'!$I$10:$I$509,MATCH($G209,'Job Catalog'!$B$10:$B$509,0))),"")</f>
        <v/>
      </c>
      <c r="M209" s="37">
        <f>IFERROR(IF($G209="","",INDEX('Job Catalog'!$K$10:$K$509,MATCH($G209,'Job Catalog'!$B$10:$B$509,0))),"")</f>
        <v/>
      </c>
    </row>
    <row r="210">
      <c r="B210" s="7" t="n"/>
      <c r="C210" s="7" t="n"/>
      <c r="D210" s="7" t="n"/>
      <c r="E210" s="7" t="n"/>
      <c r="F210" s="7" t="n"/>
      <c r="G210" s="7" t="n"/>
      <c r="H210" s="9">
        <f>IFERROR(IF($G210="","",INDEX('Job Catalog'!$C$10:$C$509,MATCH($G210,'Job Catalog'!$B$10:$B$509,0))),"")</f>
        <v/>
      </c>
      <c r="I210" s="9">
        <f>IFERROR(IF($G210="","",INDEX('Job Catalog'!$D$10:$D$509,MATCH($G210,'Job Catalog'!$B$10:$B$509,0))),"")</f>
        <v/>
      </c>
      <c r="J210" s="9">
        <f>IFERROR(IF($G210="","",INDEX('Job Catalog'!$F$10:$F$509,MATCH($G210,'Job Catalog'!$B$10:$B$509,0))),"")</f>
        <v/>
      </c>
      <c r="K210" s="9">
        <f>IFERROR(IF($G210="","",INDEX('Job Catalog'!$H$10:$H$509,MATCH($G210,'Job Catalog'!$B$10:$B$509,0))),"")</f>
        <v/>
      </c>
      <c r="L210" s="9">
        <f>IFERROR(IF($G210="","",INDEX('Job Catalog'!$I$10:$I$509,MATCH($G210,'Job Catalog'!$B$10:$B$509,0))),"")</f>
        <v/>
      </c>
      <c r="M210" s="37">
        <f>IFERROR(IF($G210="","",INDEX('Job Catalog'!$K$10:$K$509,MATCH($G210,'Job Catalog'!$B$10:$B$509,0))),"")</f>
        <v/>
      </c>
    </row>
    <row r="211">
      <c r="B211" s="7" t="n"/>
      <c r="C211" s="7" t="n"/>
      <c r="D211" s="7" t="n"/>
      <c r="E211" s="7" t="n"/>
      <c r="F211" s="7" t="n"/>
      <c r="G211" s="7" t="n"/>
      <c r="H211" s="9">
        <f>IFERROR(IF($G211="","",INDEX('Job Catalog'!$C$10:$C$509,MATCH($G211,'Job Catalog'!$B$10:$B$509,0))),"")</f>
        <v/>
      </c>
      <c r="I211" s="9">
        <f>IFERROR(IF($G211="","",INDEX('Job Catalog'!$D$10:$D$509,MATCH($G211,'Job Catalog'!$B$10:$B$509,0))),"")</f>
        <v/>
      </c>
      <c r="J211" s="9">
        <f>IFERROR(IF($G211="","",INDEX('Job Catalog'!$F$10:$F$509,MATCH($G211,'Job Catalog'!$B$10:$B$509,0))),"")</f>
        <v/>
      </c>
      <c r="K211" s="9">
        <f>IFERROR(IF($G211="","",INDEX('Job Catalog'!$H$10:$H$509,MATCH($G211,'Job Catalog'!$B$10:$B$509,0))),"")</f>
        <v/>
      </c>
      <c r="L211" s="9">
        <f>IFERROR(IF($G211="","",INDEX('Job Catalog'!$I$10:$I$509,MATCH($G211,'Job Catalog'!$B$10:$B$509,0))),"")</f>
        <v/>
      </c>
      <c r="M211" s="37">
        <f>IFERROR(IF($G211="","",INDEX('Job Catalog'!$K$10:$K$509,MATCH($G211,'Job Catalog'!$B$10:$B$509,0))),"")</f>
        <v/>
      </c>
    </row>
    <row r="212">
      <c r="B212" s="7" t="n"/>
      <c r="C212" s="7" t="n"/>
      <c r="D212" s="7" t="n"/>
      <c r="E212" s="7" t="n"/>
      <c r="F212" s="7" t="n"/>
      <c r="G212" s="7" t="n"/>
      <c r="H212" s="9">
        <f>IFERROR(IF($G212="","",INDEX('Job Catalog'!$C$10:$C$509,MATCH($G212,'Job Catalog'!$B$10:$B$509,0))),"")</f>
        <v/>
      </c>
      <c r="I212" s="9">
        <f>IFERROR(IF($G212="","",INDEX('Job Catalog'!$D$10:$D$509,MATCH($G212,'Job Catalog'!$B$10:$B$509,0))),"")</f>
        <v/>
      </c>
      <c r="J212" s="9">
        <f>IFERROR(IF($G212="","",INDEX('Job Catalog'!$F$10:$F$509,MATCH($G212,'Job Catalog'!$B$10:$B$509,0))),"")</f>
        <v/>
      </c>
      <c r="K212" s="9">
        <f>IFERROR(IF($G212="","",INDEX('Job Catalog'!$H$10:$H$509,MATCH($G212,'Job Catalog'!$B$10:$B$509,0))),"")</f>
        <v/>
      </c>
      <c r="L212" s="9">
        <f>IFERROR(IF($G212="","",INDEX('Job Catalog'!$I$10:$I$509,MATCH($G212,'Job Catalog'!$B$10:$B$509,0))),"")</f>
        <v/>
      </c>
      <c r="M212" s="37">
        <f>IFERROR(IF($G212="","",INDEX('Job Catalog'!$K$10:$K$509,MATCH($G212,'Job Catalog'!$B$10:$B$509,0))),"")</f>
        <v/>
      </c>
    </row>
    <row r="213">
      <c r="B213" s="7" t="n"/>
      <c r="C213" s="7" t="n"/>
      <c r="D213" s="7" t="n"/>
      <c r="E213" s="7" t="n"/>
      <c r="F213" s="7" t="n"/>
      <c r="G213" s="7" t="n"/>
      <c r="H213" s="9">
        <f>IFERROR(IF($G213="","",INDEX('Job Catalog'!$C$10:$C$509,MATCH($G213,'Job Catalog'!$B$10:$B$509,0))),"")</f>
        <v/>
      </c>
      <c r="I213" s="9">
        <f>IFERROR(IF($G213="","",INDEX('Job Catalog'!$D$10:$D$509,MATCH($G213,'Job Catalog'!$B$10:$B$509,0))),"")</f>
        <v/>
      </c>
      <c r="J213" s="9">
        <f>IFERROR(IF($G213="","",INDEX('Job Catalog'!$F$10:$F$509,MATCH($G213,'Job Catalog'!$B$10:$B$509,0))),"")</f>
        <v/>
      </c>
      <c r="K213" s="9">
        <f>IFERROR(IF($G213="","",INDEX('Job Catalog'!$H$10:$H$509,MATCH($G213,'Job Catalog'!$B$10:$B$509,0))),"")</f>
        <v/>
      </c>
      <c r="L213" s="9">
        <f>IFERROR(IF($G213="","",INDEX('Job Catalog'!$I$10:$I$509,MATCH($G213,'Job Catalog'!$B$10:$B$509,0))),"")</f>
        <v/>
      </c>
      <c r="M213" s="37">
        <f>IFERROR(IF($G213="","",INDEX('Job Catalog'!$K$10:$K$509,MATCH($G213,'Job Catalog'!$B$10:$B$509,0))),"")</f>
        <v/>
      </c>
    </row>
    <row r="214">
      <c r="B214" s="7" t="n"/>
      <c r="C214" s="7" t="n"/>
      <c r="D214" s="7" t="n"/>
      <c r="E214" s="7" t="n"/>
      <c r="F214" s="7" t="n"/>
      <c r="G214" s="7" t="n"/>
      <c r="H214" s="9">
        <f>IFERROR(IF($G214="","",INDEX('Job Catalog'!$C$10:$C$509,MATCH($G214,'Job Catalog'!$B$10:$B$509,0))),"")</f>
        <v/>
      </c>
      <c r="I214" s="9">
        <f>IFERROR(IF($G214="","",INDEX('Job Catalog'!$D$10:$D$509,MATCH($G214,'Job Catalog'!$B$10:$B$509,0))),"")</f>
        <v/>
      </c>
      <c r="J214" s="9">
        <f>IFERROR(IF($G214="","",INDEX('Job Catalog'!$F$10:$F$509,MATCH($G214,'Job Catalog'!$B$10:$B$509,0))),"")</f>
        <v/>
      </c>
      <c r="K214" s="9">
        <f>IFERROR(IF($G214="","",INDEX('Job Catalog'!$H$10:$H$509,MATCH($G214,'Job Catalog'!$B$10:$B$509,0))),"")</f>
        <v/>
      </c>
      <c r="L214" s="9">
        <f>IFERROR(IF($G214="","",INDEX('Job Catalog'!$I$10:$I$509,MATCH($G214,'Job Catalog'!$B$10:$B$509,0))),"")</f>
        <v/>
      </c>
      <c r="M214" s="37">
        <f>IFERROR(IF($G214="","",INDEX('Job Catalog'!$K$10:$K$509,MATCH($G214,'Job Catalog'!$B$10:$B$509,0))),"")</f>
        <v/>
      </c>
    </row>
    <row r="215">
      <c r="B215" s="7" t="n"/>
      <c r="C215" s="7" t="n"/>
      <c r="D215" s="7" t="n"/>
      <c r="E215" s="7" t="n"/>
      <c r="F215" s="7" t="n"/>
      <c r="G215" s="7" t="n"/>
      <c r="H215" s="9">
        <f>IFERROR(IF($G215="","",INDEX('Job Catalog'!$C$10:$C$509,MATCH($G215,'Job Catalog'!$B$10:$B$509,0))),"")</f>
        <v/>
      </c>
      <c r="I215" s="9">
        <f>IFERROR(IF($G215="","",INDEX('Job Catalog'!$D$10:$D$509,MATCH($G215,'Job Catalog'!$B$10:$B$509,0))),"")</f>
        <v/>
      </c>
      <c r="J215" s="9">
        <f>IFERROR(IF($G215="","",INDEX('Job Catalog'!$F$10:$F$509,MATCH($G215,'Job Catalog'!$B$10:$B$509,0))),"")</f>
        <v/>
      </c>
      <c r="K215" s="9">
        <f>IFERROR(IF($G215="","",INDEX('Job Catalog'!$H$10:$H$509,MATCH($G215,'Job Catalog'!$B$10:$B$509,0))),"")</f>
        <v/>
      </c>
      <c r="L215" s="9">
        <f>IFERROR(IF($G215="","",INDEX('Job Catalog'!$I$10:$I$509,MATCH($G215,'Job Catalog'!$B$10:$B$509,0))),"")</f>
        <v/>
      </c>
      <c r="M215" s="37">
        <f>IFERROR(IF($G215="","",INDEX('Job Catalog'!$K$10:$K$509,MATCH($G215,'Job Catalog'!$B$10:$B$509,0))),"")</f>
        <v/>
      </c>
    </row>
    <row r="216">
      <c r="B216" s="7" t="n"/>
      <c r="C216" s="7" t="n"/>
      <c r="D216" s="7" t="n"/>
      <c r="E216" s="7" t="n"/>
      <c r="F216" s="7" t="n"/>
      <c r="G216" s="7" t="n"/>
      <c r="H216" s="9">
        <f>IFERROR(IF($G216="","",INDEX('Job Catalog'!$C$10:$C$509,MATCH($G216,'Job Catalog'!$B$10:$B$509,0))),"")</f>
        <v/>
      </c>
      <c r="I216" s="9">
        <f>IFERROR(IF($G216="","",INDEX('Job Catalog'!$D$10:$D$509,MATCH($G216,'Job Catalog'!$B$10:$B$509,0))),"")</f>
        <v/>
      </c>
      <c r="J216" s="9">
        <f>IFERROR(IF($G216="","",INDEX('Job Catalog'!$F$10:$F$509,MATCH($G216,'Job Catalog'!$B$10:$B$509,0))),"")</f>
        <v/>
      </c>
      <c r="K216" s="9">
        <f>IFERROR(IF($G216="","",INDEX('Job Catalog'!$H$10:$H$509,MATCH($G216,'Job Catalog'!$B$10:$B$509,0))),"")</f>
        <v/>
      </c>
      <c r="L216" s="9">
        <f>IFERROR(IF($G216="","",INDEX('Job Catalog'!$I$10:$I$509,MATCH($G216,'Job Catalog'!$B$10:$B$509,0))),"")</f>
        <v/>
      </c>
      <c r="M216" s="37">
        <f>IFERROR(IF($G216="","",INDEX('Job Catalog'!$K$10:$K$509,MATCH($G216,'Job Catalog'!$B$10:$B$509,0))),"")</f>
        <v/>
      </c>
    </row>
    <row r="217">
      <c r="B217" s="7" t="n"/>
      <c r="C217" s="7" t="n"/>
      <c r="D217" s="7" t="n"/>
      <c r="E217" s="7" t="n"/>
      <c r="F217" s="7" t="n"/>
      <c r="G217" s="7" t="n"/>
      <c r="H217" s="9">
        <f>IFERROR(IF($G217="","",INDEX('Job Catalog'!$C$10:$C$509,MATCH($G217,'Job Catalog'!$B$10:$B$509,0))),"")</f>
        <v/>
      </c>
      <c r="I217" s="9">
        <f>IFERROR(IF($G217="","",INDEX('Job Catalog'!$D$10:$D$509,MATCH($G217,'Job Catalog'!$B$10:$B$509,0))),"")</f>
        <v/>
      </c>
      <c r="J217" s="9">
        <f>IFERROR(IF($G217="","",INDEX('Job Catalog'!$F$10:$F$509,MATCH($G217,'Job Catalog'!$B$10:$B$509,0))),"")</f>
        <v/>
      </c>
      <c r="K217" s="9">
        <f>IFERROR(IF($G217="","",INDEX('Job Catalog'!$H$10:$H$509,MATCH($G217,'Job Catalog'!$B$10:$B$509,0))),"")</f>
        <v/>
      </c>
      <c r="L217" s="9">
        <f>IFERROR(IF($G217="","",INDEX('Job Catalog'!$I$10:$I$509,MATCH($G217,'Job Catalog'!$B$10:$B$509,0))),"")</f>
        <v/>
      </c>
      <c r="M217" s="37">
        <f>IFERROR(IF($G217="","",INDEX('Job Catalog'!$K$10:$K$509,MATCH($G217,'Job Catalog'!$B$10:$B$509,0))),"")</f>
        <v/>
      </c>
    </row>
    <row r="218">
      <c r="B218" s="7" t="n"/>
      <c r="C218" s="7" t="n"/>
      <c r="D218" s="7" t="n"/>
      <c r="E218" s="7" t="n"/>
      <c r="F218" s="7" t="n"/>
      <c r="G218" s="7" t="n"/>
      <c r="H218" s="9">
        <f>IFERROR(IF($G218="","",INDEX('Job Catalog'!$C$10:$C$509,MATCH($G218,'Job Catalog'!$B$10:$B$509,0))),"")</f>
        <v/>
      </c>
      <c r="I218" s="9">
        <f>IFERROR(IF($G218="","",INDEX('Job Catalog'!$D$10:$D$509,MATCH($G218,'Job Catalog'!$B$10:$B$509,0))),"")</f>
        <v/>
      </c>
      <c r="J218" s="9">
        <f>IFERROR(IF($G218="","",INDEX('Job Catalog'!$F$10:$F$509,MATCH($G218,'Job Catalog'!$B$10:$B$509,0))),"")</f>
        <v/>
      </c>
      <c r="K218" s="9">
        <f>IFERROR(IF($G218="","",INDEX('Job Catalog'!$H$10:$H$509,MATCH($G218,'Job Catalog'!$B$10:$B$509,0))),"")</f>
        <v/>
      </c>
      <c r="L218" s="9">
        <f>IFERROR(IF($G218="","",INDEX('Job Catalog'!$I$10:$I$509,MATCH($G218,'Job Catalog'!$B$10:$B$509,0))),"")</f>
        <v/>
      </c>
      <c r="M218" s="37">
        <f>IFERROR(IF($G218="","",INDEX('Job Catalog'!$K$10:$K$509,MATCH($G218,'Job Catalog'!$B$10:$B$509,0))),"")</f>
        <v/>
      </c>
    </row>
    <row r="219">
      <c r="B219" s="7" t="n"/>
      <c r="C219" s="7" t="n"/>
      <c r="D219" s="7" t="n"/>
      <c r="E219" s="7" t="n"/>
      <c r="F219" s="7" t="n"/>
      <c r="G219" s="7" t="n"/>
      <c r="H219" s="9">
        <f>IFERROR(IF($G219="","",INDEX('Job Catalog'!$C$10:$C$509,MATCH($G219,'Job Catalog'!$B$10:$B$509,0))),"")</f>
        <v/>
      </c>
      <c r="I219" s="9">
        <f>IFERROR(IF($G219="","",INDEX('Job Catalog'!$D$10:$D$509,MATCH($G219,'Job Catalog'!$B$10:$B$509,0))),"")</f>
        <v/>
      </c>
      <c r="J219" s="9">
        <f>IFERROR(IF($G219="","",INDEX('Job Catalog'!$F$10:$F$509,MATCH($G219,'Job Catalog'!$B$10:$B$509,0))),"")</f>
        <v/>
      </c>
      <c r="K219" s="9">
        <f>IFERROR(IF($G219="","",INDEX('Job Catalog'!$H$10:$H$509,MATCH($G219,'Job Catalog'!$B$10:$B$509,0))),"")</f>
        <v/>
      </c>
      <c r="L219" s="9">
        <f>IFERROR(IF($G219="","",INDEX('Job Catalog'!$I$10:$I$509,MATCH($G219,'Job Catalog'!$B$10:$B$509,0))),"")</f>
        <v/>
      </c>
      <c r="M219" s="37">
        <f>IFERROR(IF($G219="","",INDEX('Job Catalog'!$K$10:$K$509,MATCH($G219,'Job Catalog'!$B$10:$B$509,0))),"")</f>
        <v/>
      </c>
    </row>
    <row r="220">
      <c r="B220" s="7" t="n"/>
      <c r="C220" s="7" t="n"/>
      <c r="D220" s="7" t="n"/>
      <c r="E220" s="7" t="n"/>
      <c r="F220" s="7" t="n"/>
      <c r="G220" s="7" t="n"/>
      <c r="H220" s="9">
        <f>IFERROR(IF($G220="","",INDEX('Job Catalog'!$C$10:$C$509,MATCH($G220,'Job Catalog'!$B$10:$B$509,0))),"")</f>
        <v/>
      </c>
      <c r="I220" s="9">
        <f>IFERROR(IF($G220="","",INDEX('Job Catalog'!$D$10:$D$509,MATCH($G220,'Job Catalog'!$B$10:$B$509,0))),"")</f>
        <v/>
      </c>
      <c r="J220" s="9">
        <f>IFERROR(IF($G220="","",INDEX('Job Catalog'!$F$10:$F$509,MATCH($G220,'Job Catalog'!$B$10:$B$509,0))),"")</f>
        <v/>
      </c>
      <c r="K220" s="9">
        <f>IFERROR(IF($G220="","",INDEX('Job Catalog'!$H$10:$H$509,MATCH($G220,'Job Catalog'!$B$10:$B$509,0))),"")</f>
        <v/>
      </c>
      <c r="L220" s="9">
        <f>IFERROR(IF($G220="","",INDEX('Job Catalog'!$I$10:$I$509,MATCH($G220,'Job Catalog'!$B$10:$B$509,0))),"")</f>
        <v/>
      </c>
      <c r="M220" s="37">
        <f>IFERROR(IF($G220="","",INDEX('Job Catalog'!$K$10:$K$509,MATCH($G220,'Job Catalog'!$B$10:$B$509,0))),"")</f>
        <v/>
      </c>
    </row>
    <row r="221">
      <c r="B221" s="7" t="n"/>
      <c r="C221" s="7" t="n"/>
      <c r="D221" s="7" t="n"/>
      <c r="E221" s="7" t="n"/>
      <c r="F221" s="7" t="n"/>
      <c r="G221" s="7" t="n"/>
      <c r="H221" s="9">
        <f>IFERROR(IF($G221="","",INDEX('Job Catalog'!$C$10:$C$509,MATCH($G221,'Job Catalog'!$B$10:$B$509,0))),"")</f>
        <v/>
      </c>
      <c r="I221" s="9">
        <f>IFERROR(IF($G221="","",INDEX('Job Catalog'!$D$10:$D$509,MATCH($G221,'Job Catalog'!$B$10:$B$509,0))),"")</f>
        <v/>
      </c>
      <c r="J221" s="9">
        <f>IFERROR(IF($G221="","",INDEX('Job Catalog'!$F$10:$F$509,MATCH($G221,'Job Catalog'!$B$10:$B$509,0))),"")</f>
        <v/>
      </c>
      <c r="K221" s="9">
        <f>IFERROR(IF($G221="","",INDEX('Job Catalog'!$H$10:$H$509,MATCH($G221,'Job Catalog'!$B$10:$B$509,0))),"")</f>
        <v/>
      </c>
      <c r="L221" s="9">
        <f>IFERROR(IF($G221="","",INDEX('Job Catalog'!$I$10:$I$509,MATCH($G221,'Job Catalog'!$B$10:$B$509,0))),"")</f>
        <v/>
      </c>
      <c r="M221" s="37">
        <f>IFERROR(IF($G221="","",INDEX('Job Catalog'!$K$10:$K$509,MATCH($G221,'Job Catalog'!$B$10:$B$509,0))),"")</f>
        <v/>
      </c>
    </row>
    <row r="222">
      <c r="B222" s="7" t="n"/>
      <c r="C222" s="7" t="n"/>
      <c r="D222" s="7" t="n"/>
      <c r="E222" s="7" t="n"/>
      <c r="F222" s="7" t="n"/>
      <c r="G222" s="7" t="n"/>
      <c r="H222" s="9">
        <f>IFERROR(IF($G222="","",INDEX('Job Catalog'!$C$10:$C$509,MATCH($G222,'Job Catalog'!$B$10:$B$509,0))),"")</f>
        <v/>
      </c>
      <c r="I222" s="9">
        <f>IFERROR(IF($G222="","",INDEX('Job Catalog'!$D$10:$D$509,MATCH($G222,'Job Catalog'!$B$10:$B$509,0))),"")</f>
        <v/>
      </c>
      <c r="J222" s="9">
        <f>IFERROR(IF($G222="","",INDEX('Job Catalog'!$F$10:$F$509,MATCH($G222,'Job Catalog'!$B$10:$B$509,0))),"")</f>
        <v/>
      </c>
      <c r="K222" s="9">
        <f>IFERROR(IF($G222="","",INDEX('Job Catalog'!$H$10:$H$509,MATCH($G222,'Job Catalog'!$B$10:$B$509,0))),"")</f>
        <v/>
      </c>
      <c r="L222" s="9">
        <f>IFERROR(IF($G222="","",INDEX('Job Catalog'!$I$10:$I$509,MATCH($G222,'Job Catalog'!$B$10:$B$509,0))),"")</f>
        <v/>
      </c>
      <c r="M222" s="37">
        <f>IFERROR(IF($G222="","",INDEX('Job Catalog'!$K$10:$K$509,MATCH($G222,'Job Catalog'!$B$10:$B$509,0))),"")</f>
        <v/>
      </c>
    </row>
    <row r="223">
      <c r="B223" s="7" t="n"/>
      <c r="C223" s="7" t="n"/>
      <c r="D223" s="7" t="n"/>
      <c r="E223" s="7" t="n"/>
      <c r="F223" s="7" t="n"/>
      <c r="G223" s="7" t="n"/>
      <c r="H223" s="9">
        <f>IFERROR(IF($G223="","",INDEX('Job Catalog'!$C$10:$C$509,MATCH($G223,'Job Catalog'!$B$10:$B$509,0))),"")</f>
        <v/>
      </c>
      <c r="I223" s="9">
        <f>IFERROR(IF($G223="","",INDEX('Job Catalog'!$D$10:$D$509,MATCH($G223,'Job Catalog'!$B$10:$B$509,0))),"")</f>
        <v/>
      </c>
      <c r="J223" s="9">
        <f>IFERROR(IF($G223="","",INDEX('Job Catalog'!$F$10:$F$509,MATCH($G223,'Job Catalog'!$B$10:$B$509,0))),"")</f>
        <v/>
      </c>
      <c r="K223" s="9">
        <f>IFERROR(IF($G223="","",INDEX('Job Catalog'!$H$10:$H$509,MATCH($G223,'Job Catalog'!$B$10:$B$509,0))),"")</f>
        <v/>
      </c>
      <c r="L223" s="9">
        <f>IFERROR(IF($G223="","",INDEX('Job Catalog'!$I$10:$I$509,MATCH($G223,'Job Catalog'!$B$10:$B$509,0))),"")</f>
        <v/>
      </c>
      <c r="M223" s="37">
        <f>IFERROR(IF($G223="","",INDEX('Job Catalog'!$K$10:$K$509,MATCH($G223,'Job Catalog'!$B$10:$B$509,0))),"")</f>
        <v/>
      </c>
    </row>
    <row r="224">
      <c r="B224" s="7" t="n"/>
      <c r="C224" s="7" t="n"/>
      <c r="D224" s="7" t="n"/>
      <c r="E224" s="7" t="n"/>
      <c r="F224" s="7" t="n"/>
      <c r="G224" s="7" t="n"/>
      <c r="H224" s="9">
        <f>IFERROR(IF($G224="","",INDEX('Job Catalog'!$C$10:$C$509,MATCH($G224,'Job Catalog'!$B$10:$B$509,0))),"")</f>
        <v/>
      </c>
      <c r="I224" s="9">
        <f>IFERROR(IF($G224="","",INDEX('Job Catalog'!$D$10:$D$509,MATCH($G224,'Job Catalog'!$B$10:$B$509,0))),"")</f>
        <v/>
      </c>
      <c r="J224" s="9">
        <f>IFERROR(IF($G224="","",INDEX('Job Catalog'!$F$10:$F$509,MATCH($G224,'Job Catalog'!$B$10:$B$509,0))),"")</f>
        <v/>
      </c>
      <c r="K224" s="9">
        <f>IFERROR(IF($G224="","",INDEX('Job Catalog'!$H$10:$H$509,MATCH($G224,'Job Catalog'!$B$10:$B$509,0))),"")</f>
        <v/>
      </c>
      <c r="L224" s="9">
        <f>IFERROR(IF($G224="","",INDEX('Job Catalog'!$I$10:$I$509,MATCH($G224,'Job Catalog'!$B$10:$B$509,0))),"")</f>
        <v/>
      </c>
      <c r="M224" s="37">
        <f>IFERROR(IF($G224="","",INDEX('Job Catalog'!$K$10:$K$509,MATCH($G224,'Job Catalog'!$B$10:$B$509,0))),"")</f>
        <v/>
      </c>
    </row>
    <row r="225">
      <c r="B225" s="7" t="n"/>
      <c r="C225" s="7" t="n"/>
      <c r="D225" s="7" t="n"/>
      <c r="E225" s="7" t="n"/>
      <c r="F225" s="7" t="n"/>
      <c r="G225" s="7" t="n"/>
      <c r="H225" s="9">
        <f>IFERROR(IF($G225="","",INDEX('Job Catalog'!$C$10:$C$509,MATCH($G225,'Job Catalog'!$B$10:$B$509,0))),"")</f>
        <v/>
      </c>
      <c r="I225" s="9">
        <f>IFERROR(IF($G225="","",INDEX('Job Catalog'!$D$10:$D$509,MATCH($G225,'Job Catalog'!$B$10:$B$509,0))),"")</f>
        <v/>
      </c>
      <c r="J225" s="9">
        <f>IFERROR(IF($G225="","",INDEX('Job Catalog'!$F$10:$F$509,MATCH($G225,'Job Catalog'!$B$10:$B$509,0))),"")</f>
        <v/>
      </c>
      <c r="K225" s="9">
        <f>IFERROR(IF($G225="","",INDEX('Job Catalog'!$H$10:$H$509,MATCH($G225,'Job Catalog'!$B$10:$B$509,0))),"")</f>
        <v/>
      </c>
      <c r="L225" s="9">
        <f>IFERROR(IF($G225="","",INDEX('Job Catalog'!$I$10:$I$509,MATCH($G225,'Job Catalog'!$B$10:$B$509,0))),"")</f>
        <v/>
      </c>
      <c r="M225" s="37">
        <f>IFERROR(IF($G225="","",INDEX('Job Catalog'!$K$10:$K$509,MATCH($G225,'Job Catalog'!$B$10:$B$509,0))),"")</f>
        <v/>
      </c>
    </row>
    <row r="226">
      <c r="B226" s="7" t="n"/>
      <c r="C226" s="7" t="n"/>
      <c r="D226" s="7" t="n"/>
      <c r="E226" s="7" t="n"/>
      <c r="F226" s="7" t="n"/>
      <c r="G226" s="7" t="n"/>
      <c r="H226" s="9">
        <f>IFERROR(IF($G226="","",INDEX('Job Catalog'!$C$10:$C$509,MATCH($G226,'Job Catalog'!$B$10:$B$509,0))),"")</f>
        <v/>
      </c>
      <c r="I226" s="9">
        <f>IFERROR(IF($G226="","",INDEX('Job Catalog'!$D$10:$D$509,MATCH($G226,'Job Catalog'!$B$10:$B$509,0))),"")</f>
        <v/>
      </c>
      <c r="J226" s="9">
        <f>IFERROR(IF($G226="","",INDEX('Job Catalog'!$F$10:$F$509,MATCH($G226,'Job Catalog'!$B$10:$B$509,0))),"")</f>
        <v/>
      </c>
      <c r="K226" s="9">
        <f>IFERROR(IF($G226="","",INDEX('Job Catalog'!$H$10:$H$509,MATCH($G226,'Job Catalog'!$B$10:$B$509,0))),"")</f>
        <v/>
      </c>
      <c r="L226" s="9">
        <f>IFERROR(IF($G226="","",INDEX('Job Catalog'!$I$10:$I$509,MATCH($G226,'Job Catalog'!$B$10:$B$509,0))),"")</f>
        <v/>
      </c>
      <c r="M226" s="37">
        <f>IFERROR(IF($G226="","",INDEX('Job Catalog'!$K$10:$K$509,MATCH($G226,'Job Catalog'!$B$10:$B$509,0))),"")</f>
        <v/>
      </c>
    </row>
    <row r="227">
      <c r="B227" s="7" t="n"/>
      <c r="C227" s="7" t="n"/>
      <c r="D227" s="7" t="n"/>
      <c r="E227" s="7" t="n"/>
      <c r="F227" s="7" t="n"/>
      <c r="G227" s="7" t="n"/>
      <c r="H227" s="9">
        <f>IFERROR(IF($G227="","",INDEX('Job Catalog'!$C$10:$C$509,MATCH($G227,'Job Catalog'!$B$10:$B$509,0))),"")</f>
        <v/>
      </c>
      <c r="I227" s="9">
        <f>IFERROR(IF($G227="","",INDEX('Job Catalog'!$D$10:$D$509,MATCH($G227,'Job Catalog'!$B$10:$B$509,0))),"")</f>
        <v/>
      </c>
      <c r="J227" s="9">
        <f>IFERROR(IF($G227="","",INDEX('Job Catalog'!$F$10:$F$509,MATCH($G227,'Job Catalog'!$B$10:$B$509,0))),"")</f>
        <v/>
      </c>
      <c r="K227" s="9">
        <f>IFERROR(IF($G227="","",INDEX('Job Catalog'!$H$10:$H$509,MATCH($G227,'Job Catalog'!$B$10:$B$509,0))),"")</f>
        <v/>
      </c>
      <c r="L227" s="9">
        <f>IFERROR(IF($G227="","",INDEX('Job Catalog'!$I$10:$I$509,MATCH($G227,'Job Catalog'!$B$10:$B$509,0))),"")</f>
        <v/>
      </c>
      <c r="M227" s="37">
        <f>IFERROR(IF($G227="","",INDEX('Job Catalog'!$K$10:$K$509,MATCH($G227,'Job Catalog'!$B$10:$B$509,0))),"")</f>
        <v/>
      </c>
    </row>
    <row r="228">
      <c r="B228" s="7" t="n"/>
      <c r="C228" s="7" t="n"/>
      <c r="D228" s="7" t="n"/>
      <c r="E228" s="7" t="n"/>
      <c r="F228" s="7" t="n"/>
      <c r="G228" s="7" t="n"/>
      <c r="H228" s="9">
        <f>IFERROR(IF($G228="","",INDEX('Job Catalog'!$C$10:$C$509,MATCH($G228,'Job Catalog'!$B$10:$B$509,0))),"")</f>
        <v/>
      </c>
      <c r="I228" s="9">
        <f>IFERROR(IF($G228="","",INDEX('Job Catalog'!$D$10:$D$509,MATCH($G228,'Job Catalog'!$B$10:$B$509,0))),"")</f>
        <v/>
      </c>
      <c r="J228" s="9">
        <f>IFERROR(IF($G228="","",INDEX('Job Catalog'!$F$10:$F$509,MATCH($G228,'Job Catalog'!$B$10:$B$509,0))),"")</f>
        <v/>
      </c>
      <c r="K228" s="9">
        <f>IFERROR(IF($G228="","",INDEX('Job Catalog'!$H$10:$H$509,MATCH($G228,'Job Catalog'!$B$10:$B$509,0))),"")</f>
        <v/>
      </c>
      <c r="L228" s="9">
        <f>IFERROR(IF($G228="","",INDEX('Job Catalog'!$I$10:$I$509,MATCH($G228,'Job Catalog'!$B$10:$B$509,0))),"")</f>
        <v/>
      </c>
      <c r="M228" s="37">
        <f>IFERROR(IF($G228="","",INDEX('Job Catalog'!$K$10:$K$509,MATCH($G228,'Job Catalog'!$B$10:$B$509,0))),"")</f>
        <v/>
      </c>
    </row>
    <row r="229">
      <c r="B229" s="7" t="n"/>
      <c r="C229" s="7" t="n"/>
      <c r="D229" s="7" t="n"/>
      <c r="E229" s="7" t="n"/>
      <c r="F229" s="7" t="n"/>
      <c r="G229" s="7" t="n"/>
      <c r="H229" s="9">
        <f>IFERROR(IF($G229="","",INDEX('Job Catalog'!$C$10:$C$509,MATCH($G229,'Job Catalog'!$B$10:$B$509,0))),"")</f>
        <v/>
      </c>
      <c r="I229" s="9">
        <f>IFERROR(IF($G229="","",INDEX('Job Catalog'!$D$10:$D$509,MATCH($G229,'Job Catalog'!$B$10:$B$509,0))),"")</f>
        <v/>
      </c>
      <c r="J229" s="9">
        <f>IFERROR(IF($G229="","",INDEX('Job Catalog'!$F$10:$F$509,MATCH($G229,'Job Catalog'!$B$10:$B$509,0))),"")</f>
        <v/>
      </c>
      <c r="K229" s="9">
        <f>IFERROR(IF($G229="","",INDEX('Job Catalog'!$H$10:$H$509,MATCH($G229,'Job Catalog'!$B$10:$B$509,0))),"")</f>
        <v/>
      </c>
      <c r="L229" s="9">
        <f>IFERROR(IF($G229="","",INDEX('Job Catalog'!$I$10:$I$509,MATCH($G229,'Job Catalog'!$B$10:$B$509,0))),"")</f>
        <v/>
      </c>
      <c r="M229" s="37">
        <f>IFERROR(IF($G229="","",INDEX('Job Catalog'!$K$10:$K$509,MATCH($G229,'Job Catalog'!$B$10:$B$509,0))),"")</f>
        <v/>
      </c>
    </row>
    <row r="230">
      <c r="B230" s="7" t="n"/>
      <c r="C230" s="7" t="n"/>
      <c r="D230" s="7" t="n"/>
      <c r="E230" s="7" t="n"/>
      <c r="F230" s="7" t="n"/>
      <c r="G230" s="7" t="n"/>
      <c r="H230" s="9">
        <f>IFERROR(IF($G230="","",INDEX('Job Catalog'!$C$10:$C$509,MATCH($G230,'Job Catalog'!$B$10:$B$509,0))),"")</f>
        <v/>
      </c>
      <c r="I230" s="9">
        <f>IFERROR(IF($G230="","",INDEX('Job Catalog'!$D$10:$D$509,MATCH($G230,'Job Catalog'!$B$10:$B$509,0))),"")</f>
        <v/>
      </c>
      <c r="J230" s="9">
        <f>IFERROR(IF($G230="","",INDEX('Job Catalog'!$F$10:$F$509,MATCH($G230,'Job Catalog'!$B$10:$B$509,0))),"")</f>
        <v/>
      </c>
      <c r="K230" s="9">
        <f>IFERROR(IF($G230="","",INDEX('Job Catalog'!$H$10:$H$509,MATCH($G230,'Job Catalog'!$B$10:$B$509,0))),"")</f>
        <v/>
      </c>
      <c r="L230" s="9">
        <f>IFERROR(IF($G230="","",INDEX('Job Catalog'!$I$10:$I$509,MATCH($G230,'Job Catalog'!$B$10:$B$509,0))),"")</f>
        <v/>
      </c>
      <c r="M230" s="37">
        <f>IFERROR(IF($G230="","",INDEX('Job Catalog'!$K$10:$K$509,MATCH($G230,'Job Catalog'!$B$10:$B$509,0))),"")</f>
        <v/>
      </c>
    </row>
    <row r="231">
      <c r="B231" s="7" t="n"/>
      <c r="C231" s="7" t="n"/>
      <c r="D231" s="7" t="n"/>
      <c r="E231" s="7" t="n"/>
      <c r="F231" s="7" t="n"/>
      <c r="G231" s="7" t="n"/>
      <c r="H231" s="9">
        <f>IFERROR(IF($G231="","",INDEX('Job Catalog'!$C$10:$C$509,MATCH($G231,'Job Catalog'!$B$10:$B$509,0))),"")</f>
        <v/>
      </c>
      <c r="I231" s="9">
        <f>IFERROR(IF($G231="","",INDEX('Job Catalog'!$D$10:$D$509,MATCH($G231,'Job Catalog'!$B$10:$B$509,0))),"")</f>
        <v/>
      </c>
      <c r="J231" s="9">
        <f>IFERROR(IF($G231="","",INDEX('Job Catalog'!$F$10:$F$509,MATCH($G231,'Job Catalog'!$B$10:$B$509,0))),"")</f>
        <v/>
      </c>
      <c r="K231" s="9">
        <f>IFERROR(IF($G231="","",INDEX('Job Catalog'!$H$10:$H$509,MATCH($G231,'Job Catalog'!$B$10:$B$509,0))),"")</f>
        <v/>
      </c>
      <c r="L231" s="9">
        <f>IFERROR(IF($G231="","",INDEX('Job Catalog'!$I$10:$I$509,MATCH($G231,'Job Catalog'!$B$10:$B$509,0))),"")</f>
        <v/>
      </c>
      <c r="M231" s="37">
        <f>IFERROR(IF($G231="","",INDEX('Job Catalog'!$K$10:$K$509,MATCH($G231,'Job Catalog'!$B$10:$B$509,0))),"")</f>
        <v/>
      </c>
    </row>
    <row r="232">
      <c r="B232" s="7" t="n"/>
      <c r="C232" s="7" t="n"/>
      <c r="D232" s="7" t="n"/>
      <c r="E232" s="7" t="n"/>
      <c r="F232" s="7" t="n"/>
      <c r="G232" s="7" t="n"/>
      <c r="H232" s="9">
        <f>IFERROR(IF($G232="","",INDEX('Job Catalog'!$C$10:$C$509,MATCH($G232,'Job Catalog'!$B$10:$B$509,0))),"")</f>
        <v/>
      </c>
      <c r="I232" s="9">
        <f>IFERROR(IF($G232="","",INDEX('Job Catalog'!$D$10:$D$509,MATCH($G232,'Job Catalog'!$B$10:$B$509,0))),"")</f>
        <v/>
      </c>
      <c r="J232" s="9">
        <f>IFERROR(IF($G232="","",INDEX('Job Catalog'!$F$10:$F$509,MATCH($G232,'Job Catalog'!$B$10:$B$509,0))),"")</f>
        <v/>
      </c>
      <c r="K232" s="9">
        <f>IFERROR(IF($G232="","",INDEX('Job Catalog'!$H$10:$H$509,MATCH($G232,'Job Catalog'!$B$10:$B$509,0))),"")</f>
        <v/>
      </c>
      <c r="L232" s="9">
        <f>IFERROR(IF($G232="","",INDEX('Job Catalog'!$I$10:$I$509,MATCH($G232,'Job Catalog'!$B$10:$B$509,0))),"")</f>
        <v/>
      </c>
      <c r="M232" s="37">
        <f>IFERROR(IF($G232="","",INDEX('Job Catalog'!$K$10:$K$509,MATCH($G232,'Job Catalog'!$B$10:$B$509,0))),"")</f>
        <v/>
      </c>
    </row>
    <row r="233">
      <c r="B233" s="7" t="n"/>
      <c r="C233" s="7" t="n"/>
      <c r="D233" s="7" t="n"/>
      <c r="E233" s="7" t="n"/>
      <c r="F233" s="7" t="n"/>
      <c r="G233" s="7" t="n"/>
      <c r="H233" s="9">
        <f>IFERROR(IF($G233="","",INDEX('Job Catalog'!$C$10:$C$509,MATCH($G233,'Job Catalog'!$B$10:$B$509,0))),"")</f>
        <v/>
      </c>
      <c r="I233" s="9">
        <f>IFERROR(IF($G233="","",INDEX('Job Catalog'!$D$10:$D$509,MATCH($G233,'Job Catalog'!$B$10:$B$509,0))),"")</f>
        <v/>
      </c>
      <c r="J233" s="9">
        <f>IFERROR(IF($G233="","",INDEX('Job Catalog'!$F$10:$F$509,MATCH($G233,'Job Catalog'!$B$10:$B$509,0))),"")</f>
        <v/>
      </c>
      <c r="K233" s="9">
        <f>IFERROR(IF($G233="","",INDEX('Job Catalog'!$H$10:$H$509,MATCH($G233,'Job Catalog'!$B$10:$B$509,0))),"")</f>
        <v/>
      </c>
      <c r="L233" s="9">
        <f>IFERROR(IF($G233="","",INDEX('Job Catalog'!$I$10:$I$509,MATCH($G233,'Job Catalog'!$B$10:$B$509,0))),"")</f>
        <v/>
      </c>
      <c r="M233" s="37">
        <f>IFERROR(IF($G233="","",INDEX('Job Catalog'!$K$10:$K$509,MATCH($G233,'Job Catalog'!$B$10:$B$509,0))),"")</f>
        <v/>
      </c>
    </row>
    <row r="234">
      <c r="B234" s="7" t="n"/>
      <c r="C234" s="7" t="n"/>
      <c r="D234" s="7" t="n"/>
      <c r="E234" s="7" t="n"/>
      <c r="F234" s="7" t="n"/>
      <c r="G234" s="7" t="n"/>
      <c r="H234" s="9">
        <f>IFERROR(IF($G234="","",INDEX('Job Catalog'!$C$10:$C$509,MATCH($G234,'Job Catalog'!$B$10:$B$509,0))),"")</f>
        <v/>
      </c>
      <c r="I234" s="9">
        <f>IFERROR(IF($G234="","",INDEX('Job Catalog'!$D$10:$D$509,MATCH($G234,'Job Catalog'!$B$10:$B$509,0))),"")</f>
        <v/>
      </c>
      <c r="J234" s="9">
        <f>IFERROR(IF($G234="","",INDEX('Job Catalog'!$F$10:$F$509,MATCH($G234,'Job Catalog'!$B$10:$B$509,0))),"")</f>
        <v/>
      </c>
      <c r="K234" s="9">
        <f>IFERROR(IF($G234="","",INDEX('Job Catalog'!$H$10:$H$509,MATCH($G234,'Job Catalog'!$B$10:$B$509,0))),"")</f>
        <v/>
      </c>
      <c r="L234" s="9">
        <f>IFERROR(IF($G234="","",INDEX('Job Catalog'!$I$10:$I$509,MATCH($G234,'Job Catalog'!$B$10:$B$509,0))),"")</f>
        <v/>
      </c>
      <c r="M234" s="37">
        <f>IFERROR(IF($G234="","",INDEX('Job Catalog'!$K$10:$K$509,MATCH($G234,'Job Catalog'!$B$10:$B$509,0))),"")</f>
        <v/>
      </c>
    </row>
    <row r="235">
      <c r="B235" s="7" t="n"/>
      <c r="C235" s="7" t="n"/>
      <c r="D235" s="7" t="n"/>
      <c r="E235" s="7" t="n"/>
      <c r="F235" s="7" t="n"/>
      <c r="G235" s="7" t="n"/>
      <c r="H235" s="9">
        <f>IFERROR(IF($G235="","",INDEX('Job Catalog'!$C$10:$C$509,MATCH($G235,'Job Catalog'!$B$10:$B$509,0))),"")</f>
        <v/>
      </c>
      <c r="I235" s="9">
        <f>IFERROR(IF($G235="","",INDEX('Job Catalog'!$D$10:$D$509,MATCH($G235,'Job Catalog'!$B$10:$B$509,0))),"")</f>
        <v/>
      </c>
      <c r="J235" s="9">
        <f>IFERROR(IF($G235="","",INDEX('Job Catalog'!$F$10:$F$509,MATCH($G235,'Job Catalog'!$B$10:$B$509,0))),"")</f>
        <v/>
      </c>
      <c r="K235" s="9">
        <f>IFERROR(IF($G235="","",INDEX('Job Catalog'!$H$10:$H$509,MATCH($G235,'Job Catalog'!$B$10:$B$509,0))),"")</f>
        <v/>
      </c>
      <c r="L235" s="9">
        <f>IFERROR(IF($G235="","",INDEX('Job Catalog'!$I$10:$I$509,MATCH($G235,'Job Catalog'!$B$10:$B$509,0))),"")</f>
        <v/>
      </c>
      <c r="M235" s="37">
        <f>IFERROR(IF($G235="","",INDEX('Job Catalog'!$K$10:$K$509,MATCH($G235,'Job Catalog'!$B$10:$B$509,0))),"")</f>
        <v/>
      </c>
    </row>
    <row r="236">
      <c r="B236" s="7" t="n"/>
      <c r="C236" s="7" t="n"/>
      <c r="D236" s="7" t="n"/>
      <c r="E236" s="7" t="n"/>
      <c r="F236" s="7" t="n"/>
      <c r="G236" s="7" t="n"/>
      <c r="H236" s="9">
        <f>IFERROR(IF($G236="","",INDEX('Job Catalog'!$C$10:$C$509,MATCH($G236,'Job Catalog'!$B$10:$B$509,0))),"")</f>
        <v/>
      </c>
      <c r="I236" s="9">
        <f>IFERROR(IF($G236="","",INDEX('Job Catalog'!$D$10:$D$509,MATCH($G236,'Job Catalog'!$B$10:$B$509,0))),"")</f>
        <v/>
      </c>
      <c r="J236" s="9">
        <f>IFERROR(IF($G236="","",INDEX('Job Catalog'!$F$10:$F$509,MATCH($G236,'Job Catalog'!$B$10:$B$509,0))),"")</f>
        <v/>
      </c>
      <c r="K236" s="9">
        <f>IFERROR(IF($G236="","",INDEX('Job Catalog'!$H$10:$H$509,MATCH($G236,'Job Catalog'!$B$10:$B$509,0))),"")</f>
        <v/>
      </c>
      <c r="L236" s="9">
        <f>IFERROR(IF($G236="","",INDEX('Job Catalog'!$I$10:$I$509,MATCH($G236,'Job Catalog'!$B$10:$B$509,0))),"")</f>
        <v/>
      </c>
      <c r="M236" s="37">
        <f>IFERROR(IF($G236="","",INDEX('Job Catalog'!$K$10:$K$509,MATCH($G236,'Job Catalog'!$B$10:$B$509,0))),"")</f>
        <v/>
      </c>
    </row>
    <row r="237">
      <c r="B237" s="7" t="n"/>
      <c r="C237" s="7" t="n"/>
      <c r="D237" s="7" t="n"/>
      <c r="E237" s="7" t="n"/>
      <c r="F237" s="7" t="n"/>
      <c r="G237" s="7" t="n"/>
      <c r="H237" s="9">
        <f>IFERROR(IF($G237="","",INDEX('Job Catalog'!$C$10:$C$509,MATCH($G237,'Job Catalog'!$B$10:$B$509,0))),"")</f>
        <v/>
      </c>
      <c r="I237" s="9">
        <f>IFERROR(IF($G237="","",INDEX('Job Catalog'!$D$10:$D$509,MATCH($G237,'Job Catalog'!$B$10:$B$509,0))),"")</f>
        <v/>
      </c>
      <c r="J237" s="9">
        <f>IFERROR(IF($G237="","",INDEX('Job Catalog'!$F$10:$F$509,MATCH($G237,'Job Catalog'!$B$10:$B$509,0))),"")</f>
        <v/>
      </c>
      <c r="K237" s="9">
        <f>IFERROR(IF($G237="","",INDEX('Job Catalog'!$H$10:$H$509,MATCH($G237,'Job Catalog'!$B$10:$B$509,0))),"")</f>
        <v/>
      </c>
      <c r="L237" s="9">
        <f>IFERROR(IF($G237="","",INDEX('Job Catalog'!$I$10:$I$509,MATCH($G237,'Job Catalog'!$B$10:$B$509,0))),"")</f>
        <v/>
      </c>
      <c r="M237" s="37">
        <f>IFERROR(IF($G237="","",INDEX('Job Catalog'!$K$10:$K$509,MATCH($G237,'Job Catalog'!$B$10:$B$509,0))),"")</f>
        <v/>
      </c>
    </row>
    <row r="238">
      <c r="B238" s="7" t="n"/>
      <c r="C238" s="7" t="n"/>
      <c r="D238" s="7" t="n"/>
      <c r="E238" s="7" t="n"/>
      <c r="F238" s="7" t="n"/>
      <c r="G238" s="7" t="n"/>
      <c r="H238" s="9">
        <f>IFERROR(IF($G238="","",INDEX('Job Catalog'!$C$10:$C$509,MATCH($G238,'Job Catalog'!$B$10:$B$509,0))),"")</f>
        <v/>
      </c>
      <c r="I238" s="9">
        <f>IFERROR(IF($G238="","",INDEX('Job Catalog'!$D$10:$D$509,MATCH($G238,'Job Catalog'!$B$10:$B$509,0))),"")</f>
        <v/>
      </c>
      <c r="J238" s="9">
        <f>IFERROR(IF($G238="","",INDEX('Job Catalog'!$F$10:$F$509,MATCH($G238,'Job Catalog'!$B$10:$B$509,0))),"")</f>
        <v/>
      </c>
      <c r="K238" s="9">
        <f>IFERROR(IF($G238="","",INDEX('Job Catalog'!$H$10:$H$509,MATCH($G238,'Job Catalog'!$B$10:$B$509,0))),"")</f>
        <v/>
      </c>
      <c r="L238" s="9">
        <f>IFERROR(IF($G238="","",INDEX('Job Catalog'!$I$10:$I$509,MATCH($G238,'Job Catalog'!$B$10:$B$509,0))),"")</f>
        <v/>
      </c>
      <c r="M238" s="37">
        <f>IFERROR(IF($G238="","",INDEX('Job Catalog'!$K$10:$K$509,MATCH($G238,'Job Catalog'!$B$10:$B$509,0))),"")</f>
        <v/>
      </c>
    </row>
    <row r="239">
      <c r="B239" s="7" t="n"/>
      <c r="C239" s="7" t="n"/>
      <c r="D239" s="7" t="n"/>
      <c r="E239" s="7" t="n"/>
      <c r="F239" s="7" t="n"/>
      <c r="G239" s="7" t="n"/>
      <c r="H239" s="9">
        <f>IFERROR(IF($G239="","",INDEX('Job Catalog'!$C$10:$C$509,MATCH($G239,'Job Catalog'!$B$10:$B$509,0))),"")</f>
        <v/>
      </c>
      <c r="I239" s="9">
        <f>IFERROR(IF($G239="","",INDEX('Job Catalog'!$D$10:$D$509,MATCH($G239,'Job Catalog'!$B$10:$B$509,0))),"")</f>
        <v/>
      </c>
      <c r="J239" s="9">
        <f>IFERROR(IF($G239="","",INDEX('Job Catalog'!$F$10:$F$509,MATCH($G239,'Job Catalog'!$B$10:$B$509,0))),"")</f>
        <v/>
      </c>
      <c r="K239" s="9">
        <f>IFERROR(IF($G239="","",INDEX('Job Catalog'!$H$10:$H$509,MATCH($G239,'Job Catalog'!$B$10:$B$509,0))),"")</f>
        <v/>
      </c>
      <c r="L239" s="9">
        <f>IFERROR(IF($G239="","",INDEX('Job Catalog'!$I$10:$I$509,MATCH($G239,'Job Catalog'!$B$10:$B$509,0))),"")</f>
        <v/>
      </c>
      <c r="M239" s="37">
        <f>IFERROR(IF($G239="","",INDEX('Job Catalog'!$K$10:$K$509,MATCH($G239,'Job Catalog'!$B$10:$B$509,0))),"")</f>
        <v/>
      </c>
    </row>
    <row r="240">
      <c r="B240" s="7" t="n"/>
      <c r="C240" s="7" t="n"/>
      <c r="D240" s="7" t="n"/>
      <c r="E240" s="7" t="n"/>
      <c r="F240" s="7" t="n"/>
      <c r="G240" s="7" t="n"/>
      <c r="H240" s="9">
        <f>IFERROR(IF($G240="","",INDEX('Job Catalog'!$C$10:$C$509,MATCH($G240,'Job Catalog'!$B$10:$B$509,0))),"")</f>
        <v/>
      </c>
      <c r="I240" s="9">
        <f>IFERROR(IF($G240="","",INDEX('Job Catalog'!$D$10:$D$509,MATCH($G240,'Job Catalog'!$B$10:$B$509,0))),"")</f>
        <v/>
      </c>
      <c r="J240" s="9">
        <f>IFERROR(IF($G240="","",INDEX('Job Catalog'!$F$10:$F$509,MATCH($G240,'Job Catalog'!$B$10:$B$509,0))),"")</f>
        <v/>
      </c>
      <c r="K240" s="9">
        <f>IFERROR(IF($G240="","",INDEX('Job Catalog'!$H$10:$H$509,MATCH($G240,'Job Catalog'!$B$10:$B$509,0))),"")</f>
        <v/>
      </c>
      <c r="L240" s="9">
        <f>IFERROR(IF($G240="","",INDEX('Job Catalog'!$I$10:$I$509,MATCH($G240,'Job Catalog'!$B$10:$B$509,0))),"")</f>
        <v/>
      </c>
      <c r="M240" s="37">
        <f>IFERROR(IF($G240="","",INDEX('Job Catalog'!$K$10:$K$509,MATCH($G240,'Job Catalog'!$B$10:$B$509,0))),"")</f>
        <v/>
      </c>
    </row>
    <row r="241">
      <c r="B241" s="7" t="n"/>
      <c r="C241" s="7" t="n"/>
      <c r="D241" s="7" t="n"/>
      <c r="E241" s="7" t="n"/>
      <c r="F241" s="7" t="n"/>
      <c r="G241" s="7" t="n"/>
      <c r="H241" s="9">
        <f>IFERROR(IF($G241="","",INDEX('Job Catalog'!$C$10:$C$509,MATCH($G241,'Job Catalog'!$B$10:$B$509,0))),"")</f>
        <v/>
      </c>
      <c r="I241" s="9">
        <f>IFERROR(IF($G241="","",INDEX('Job Catalog'!$D$10:$D$509,MATCH($G241,'Job Catalog'!$B$10:$B$509,0))),"")</f>
        <v/>
      </c>
      <c r="J241" s="9">
        <f>IFERROR(IF($G241="","",INDEX('Job Catalog'!$F$10:$F$509,MATCH($G241,'Job Catalog'!$B$10:$B$509,0))),"")</f>
        <v/>
      </c>
      <c r="K241" s="9">
        <f>IFERROR(IF($G241="","",INDEX('Job Catalog'!$H$10:$H$509,MATCH($G241,'Job Catalog'!$B$10:$B$509,0))),"")</f>
        <v/>
      </c>
      <c r="L241" s="9">
        <f>IFERROR(IF($G241="","",INDEX('Job Catalog'!$I$10:$I$509,MATCH($G241,'Job Catalog'!$B$10:$B$509,0))),"")</f>
        <v/>
      </c>
      <c r="M241" s="37">
        <f>IFERROR(IF($G241="","",INDEX('Job Catalog'!$K$10:$K$509,MATCH($G241,'Job Catalog'!$B$10:$B$509,0))),"")</f>
        <v/>
      </c>
    </row>
    <row r="242">
      <c r="B242" s="7" t="n"/>
      <c r="C242" s="7" t="n"/>
      <c r="D242" s="7" t="n"/>
      <c r="E242" s="7" t="n"/>
      <c r="F242" s="7" t="n"/>
      <c r="G242" s="7" t="n"/>
      <c r="H242" s="9">
        <f>IFERROR(IF($G242="","",INDEX('Job Catalog'!$C$10:$C$509,MATCH($G242,'Job Catalog'!$B$10:$B$509,0))),"")</f>
        <v/>
      </c>
      <c r="I242" s="9">
        <f>IFERROR(IF($G242="","",INDEX('Job Catalog'!$D$10:$D$509,MATCH($G242,'Job Catalog'!$B$10:$B$509,0))),"")</f>
        <v/>
      </c>
      <c r="J242" s="9">
        <f>IFERROR(IF($G242="","",INDEX('Job Catalog'!$F$10:$F$509,MATCH($G242,'Job Catalog'!$B$10:$B$509,0))),"")</f>
        <v/>
      </c>
      <c r="K242" s="9">
        <f>IFERROR(IF($G242="","",INDEX('Job Catalog'!$H$10:$H$509,MATCH($G242,'Job Catalog'!$B$10:$B$509,0))),"")</f>
        <v/>
      </c>
      <c r="L242" s="9">
        <f>IFERROR(IF($G242="","",INDEX('Job Catalog'!$I$10:$I$509,MATCH($G242,'Job Catalog'!$B$10:$B$509,0))),"")</f>
        <v/>
      </c>
      <c r="M242" s="37">
        <f>IFERROR(IF($G242="","",INDEX('Job Catalog'!$K$10:$K$509,MATCH($G242,'Job Catalog'!$B$10:$B$509,0))),"")</f>
        <v/>
      </c>
    </row>
    <row r="243">
      <c r="B243" s="7" t="n"/>
      <c r="C243" s="7" t="n"/>
      <c r="D243" s="7" t="n"/>
      <c r="E243" s="7" t="n"/>
      <c r="F243" s="7" t="n"/>
      <c r="G243" s="7" t="n"/>
      <c r="H243" s="9">
        <f>IFERROR(IF($G243="","",INDEX('Job Catalog'!$C$10:$C$509,MATCH($G243,'Job Catalog'!$B$10:$B$509,0))),"")</f>
        <v/>
      </c>
      <c r="I243" s="9">
        <f>IFERROR(IF($G243="","",INDEX('Job Catalog'!$D$10:$D$509,MATCH($G243,'Job Catalog'!$B$10:$B$509,0))),"")</f>
        <v/>
      </c>
      <c r="J243" s="9">
        <f>IFERROR(IF($G243="","",INDEX('Job Catalog'!$F$10:$F$509,MATCH($G243,'Job Catalog'!$B$10:$B$509,0))),"")</f>
        <v/>
      </c>
      <c r="K243" s="9">
        <f>IFERROR(IF($G243="","",INDEX('Job Catalog'!$H$10:$H$509,MATCH($G243,'Job Catalog'!$B$10:$B$509,0))),"")</f>
        <v/>
      </c>
      <c r="L243" s="9">
        <f>IFERROR(IF($G243="","",INDEX('Job Catalog'!$I$10:$I$509,MATCH($G243,'Job Catalog'!$B$10:$B$509,0))),"")</f>
        <v/>
      </c>
      <c r="M243" s="37">
        <f>IFERROR(IF($G243="","",INDEX('Job Catalog'!$K$10:$K$509,MATCH($G243,'Job Catalog'!$B$10:$B$509,0))),"")</f>
        <v/>
      </c>
    </row>
    <row r="244">
      <c r="B244" s="7" t="n"/>
      <c r="C244" s="7" t="n"/>
      <c r="D244" s="7" t="n"/>
      <c r="E244" s="7" t="n"/>
      <c r="F244" s="7" t="n"/>
      <c r="G244" s="7" t="n"/>
      <c r="H244" s="9">
        <f>IFERROR(IF($G244="","",INDEX('Job Catalog'!$C$10:$C$509,MATCH($G244,'Job Catalog'!$B$10:$B$509,0))),"")</f>
        <v/>
      </c>
      <c r="I244" s="9">
        <f>IFERROR(IF($G244="","",INDEX('Job Catalog'!$D$10:$D$509,MATCH($G244,'Job Catalog'!$B$10:$B$509,0))),"")</f>
        <v/>
      </c>
      <c r="J244" s="9">
        <f>IFERROR(IF($G244="","",INDEX('Job Catalog'!$F$10:$F$509,MATCH($G244,'Job Catalog'!$B$10:$B$509,0))),"")</f>
        <v/>
      </c>
      <c r="K244" s="9">
        <f>IFERROR(IF($G244="","",INDEX('Job Catalog'!$H$10:$H$509,MATCH($G244,'Job Catalog'!$B$10:$B$509,0))),"")</f>
        <v/>
      </c>
      <c r="L244" s="9">
        <f>IFERROR(IF($G244="","",INDEX('Job Catalog'!$I$10:$I$509,MATCH($G244,'Job Catalog'!$B$10:$B$509,0))),"")</f>
        <v/>
      </c>
      <c r="M244" s="37">
        <f>IFERROR(IF($G244="","",INDEX('Job Catalog'!$K$10:$K$509,MATCH($G244,'Job Catalog'!$B$10:$B$509,0))),"")</f>
        <v/>
      </c>
    </row>
    <row r="245">
      <c r="B245" s="7" t="n"/>
      <c r="C245" s="7" t="n"/>
      <c r="D245" s="7" t="n"/>
      <c r="E245" s="7" t="n"/>
      <c r="F245" s="7" t="n"/>
      <c r="G245" s="7" t="n"/>
      <c r="H245" s="9">
        <f>IFERROR(IF($G245="","",INDEX('Job Catalog'!$C$10:$C$509,MATCH($G245,'Job Catalog'!$B$10:$B$509,0))),"")</f>
        <v/>
      </c>
      <c r="I245" s="9">
        <f>IFERROR(IF($G245="","",INDEX('Job Catalog'!$D$10:$D$509,MATCH($G245,'Job Catalog'!$B$10:$B$509,0))),"")</f>
        <v/>
      </c>
      <c r="J245" s="9">
        <f>IFERROR(IF($G245="","",INDEX('Job Catalog'!$F$10:$F$509,MATCH($G245,'Job Catalog'!$B$10:$B$509,0))),"")</f>
        <v/>
      </c>
      <c r="K245" s="9">
        <f>IFERROR(IF($G245="","",INDEX('Job Catalog'!$H$10:$H$509,MATCH($G245,'Job Catalog'!$B$10:$B$509,0))),"")</f>
        <v/>
      </c>
      <c r="L245" s="9">
        <f>IFERROR(IF($G245="","",INDEX('Job Catalog'!$I$10:$I$509,MATCH($G245,'Job Catalog'!$B$10:$B$509,0))),"")</f>
        <v/>
      </c>
      <c r="M245" s="37">
        <f>IFERROR(IF($G245="","",INDEX('Job Catalog'!$K$10:$K$509,MATCH($G245,'Job Catalog'!$B$10:$B$509,0))),"")</f>
        <v/>
      </c>
    </row>
    <row r="246">
      <c r="B246" s="7" t="n"/>
      <c r="C246" s="7" t="n"/>
      <c r="D246" s="7" t="n"/>
      <c r="E246" s="7" t="n"/>
      <c r="F246" s="7" t="n"/>
      <c r="G246" s="7" t="n"/>
      <c r="H246" s="9">
        <f>IFERROR(IF($G246="","",INDEX('Job Catalog'!$C$10:$C$509,MATCH($G246,'Job Catalog'!$B$10:$B$509,0))),"")</f>
        <v/>
      </c>
      <c r="I246" s="9">
        <f>IFERROR(IF($G246="","",INDEX('Job Catalog'!$D$10:$D$509,MATCH($G246,'Job Catalog'!$B$10:$B$509,0))),"")</f>
        <v/>
      </c>
      <c r="J246" s="9">
        <f>IFERROR(IF($G246="","",INDEX('Job Catalog'!$F$10:$F$509,MATCH($G246,'Job Catalog'!$B$10:$B$509,0))),"")</f>
        <v/>
      </c>
      <c r="K246" s="9">
        <f>IFERROR(IF($G246="","",INDEX('Job Catalog'!$H$10:$H$509,MATCH($G246,'Job Catalog'!$B$10:$B$509,0))),"")</f>
        <v/>
      </c>
      <c r="L246" s="9">
        <f>IFERROR(IF($G246="","",INDEX('Job Catalog'!$I$10:$I$509,MATCH($G246,'Job Catalog'!$B$10:$B$509,0))),"")</f>
        <v/>
      </c>
      <c r="M246" s="37">
        <f>IFERROR(IF($G246="","",INDEX('Job Catalog'!$K$10:$K$509,MATCH($G246,'Job Catalog'!$B$10:$B$509,0))),"")</f>
        <v/>
      </c>
    </row>
    <row r="247">
      <c r="B247" s="7" t="n"/>
      <c r="C247" s="7" t="n"/>
      <c r="D247" s="7" t="n"/>
      <c r="E247" s="7" t="n"/>
      <c r="F247" s="7" t="n"/>
      <c r="G247" s="7" t="n"/>
      <c r="H247" s="9">
        <f>IFERROR(IF($G247="","",INDEX('Job Catalog'!$C$10:$C$509,MATCH($G247,'Job Catalog'!$B$10:$B$509,0))),"")</f>
        <v/>
      </c>
      <c r="I247" s="9">
        <f>IFERROR(IF($G247="","",INDEX('Job Catalog'!$D$10:$D$509,MATCH($G247,'Job Catalog'!$B$10:$B$509,0))),"")</f>
        <v/>
      </c>
      <c r="J247" s="9">
        <f>IFERROR(IF($G247="","",INDEX('Job Catalog'!$F$10:$F$509,MATCH($G247,'Job Catalog'!$B$10:$B$509,0))),"")</f>
        <v/>
      </c>
      <c r="K247" s="9">
        <f>IFERROR(IF($G247="","",INDEX('Job Catalog'!$H$10:$H$509,MATCH($G247,'Job Catalog'!$B$10:$B$509,0))),"")</f>
        <v/>
      </c>
      <c r="L247" s="9">
        <f>IFERROR(IF($G247="","",INDEX('Job Catalog'!$I$10:$I$509,MATCH($G247,'Job Catalog'!$B$10:$B$509,0))),"")</f>
        <v/>
      </c>
      <c r="M247" s="37">
        <f>IFERROR(IF($G247="","",INDEX('Job Catalog'!$K$10:$K$509,MATCH($G247,'Job Catalog'!$B$10:$B$509,0))),"")</f>
        <v/>
      </c>
    </row>
    <row r="248">
      <c r="B248" s="7" t="n"/>
      <c r="C248" s="7" t="n"/>
      <c r="D248" s="7" t="n"/>
      <c r="E248" s="7" t="n"/>
      <c r="F248" s="7" t="n"/>
      <c r="G248" s="7" t="n"/>
      <c r="H248" s="9">
        <f>IFERROR(IF($G248="","",INDEX('Job Catalog'!$C$10:$C$509,MATCH($G248,'Job Catalog'!$B$10:$B$509,0))),"")</f>
        <v/>
      </c>
      <c r="I248" s="9">
        <f>IFERROR(IF($G248="","",INDEX('Job Catalog'!$D$10:$D$509,MATCH($G248,'Job Catalog'!$B$10:$B$509,0))),"")</f>
        <v/>
      </c>
      <c r="J248" s="9">
        <f>IFERROR(IF($G248="","",INDEX('Job Catalog'!$F$10:$F$509,MATCH($G248,'Job Catalog'!$B$10:$B$509,0))),"")</f>
        <v/>
      </c>
      <c r="K248" s="9">
        <f>IFERROR(IF($G248="","",INDEX('Job Catalog'!$H$10:$H$509,MATCH($G248,'Job Catalog'!$B$10:$B$509,0))),"")</f>
        <v/>
      </c>
      <c r="L248" s="9">
        <f>IFERROR(IF($G248="","",INDEX('Job Catalog'!$I$10:$I$509,MATCH($G248,'Job Catalog'!$B$10:$B$509,0))),"")</f>
        <v/>
      </c>
      <c r="M248" s="37">
        <f>IFERROR(IF($G248="","",INDEX('Job Catalog'!$K$10:$K$509,MATCH($G248,'Job Catalog'!$B$10:$B$509,0))),"")</f>
        <v/>
      </c>
    </row>
    <row r="249">
      <c r="B249" s="7" t="n"/>
      <c r="C249" s="7" t="n"/>
      <c r="D249" s="7" t="n"/>
      <c r="E249" s="7" t="n"/>
      <c r="F249" s="7" t="n"/>
      <c r="G249" s="7" t="n"/>
      <c r="H249" s="9">
        <f>IFERROR(IF($G249="","",INDEX('Job Catalog'!$C$10:$C$509,MATCH($G249,'Job Catalog'!$B$10:$B$509,0))),"")</f>
        <v/>
      </c>
      <c r="I249" s="9">
        <f>IFERROR(IF($G249="","",INDEX('Job Catalog'!$D$10:$D$509,MATCH($G249,'Job Catalog'!$B$10:$B$509,0))),"")</f>
        <v/>
      </c>
      <c r="J249" s="9">
        <f>IFERROR(IF($G249="","",INDEX('Job Catalog'!$F$10:$F$509,MATCH($G249,'Job Catalog'!$B$10:$B$509,0))),"")</f>
        <v/>
      </c>
      <c r="K249" s="9">
        <f>IFERROR(IF($G249="","",INDEX('Job Catalog'!$H$10:$H$509,MATCH($G249,'Job Catalog'!$B$10:$B$509,0))),"")</f>
        <v/>
      </c>
      <c r="L249" s="9">
        <f>IFERROR(IF($G249="","",INDEX('Job Catalog'!$I$10:$I$509,MATCH($G249,'Job Catalog'!$B$10:$B$509,0))),"")</f>
        <v/>
      </c>
      <c r="M249" s="37">
        <f>IFERROR(IF($G249="","",INDEX('Job Catalog'!$K$10:$K$509,MATCH($G249,'Job Catalog'!$B$10:$B$509,0))),"")</f>
        <v/>
      </c>
    </row>
    <row r="250">
      <c r="B250" s="7" t="n"/>
      <c r="C250" s="7" t="n"/>
      <c r="D250" s="7" t="n"/>
      <c r="E250" s="7" t="n"/>
      <c r="F250" s="7" t="n"/>
      <c r="G250" s="7" t="n"/>
      <c r="H250" s="9">
        <f>IFERROR(IF($G250="","",INDEX('Job Catalog'!$C$10:$C$509,MATCH($G250,'Job Catalog'!$B$10:$B$509,0))),"")</f>
        <v/>
      </c>
      <c r="I250" s="9">
        <f>IFERROR(IF($G250="","",INDEX('Job Catalog'!$D$10:$D$509,MATCH($G250,'Job Catalog'!$B$10:$B$509,0))),"")</f>
        <v/>
      </c>
      <c r="J250" s="9">
        <f>IFERROR(IF($G250="","",INDEX('Job Catalog'!$F$10:$F$509,MATCH($G250,'Job Catalog'!$B$10:$B$509,0))),"")</f>
        <v/>
      </c>
      <c r="K250" s="9">
        <f>IFERROR(IF($G250="","",INDEX('Job Catalog'!$H$10:$H$509,MATCH($G250,'Job Catalog'!$B$10:$B$509,0))),"")</f>
        <v/>
      </c>
      <c r="L250" s="9">
        <f>IFERROR(IF($G250="","",INDEX('Job Catalog'!$I$10:$I$509,MATCH($G250,'Job Catalog'!$B$10:$B$509,0))),"")</f>
        <v/>
      </c>
      <c r="M250" s="37">
        <f>IFERROR(IF($G250="","",INDEX('Job Catalog'!$K$10:$K$509,MATCH($G250,'Job Catalog'!$B$10:$B$509,0))),"")</f>
        <v/>
      </c>
    </row>
    <row r="251">
      <c r="B251" s="7" t="n"/>
      <c r="C251" s="7" t="n"/>
      <c r="D251" s="7" t="n"/>
      <c r="E251" s="7" t="n"/>
      <c r="F251" s="7" t="n"/>
      <c r="G251" s="7" t="n"/>
      <c r="H251" s="9">
        <f>IFERROR(IF($G251="","",INDEX('Job Catalog'!$C$10:$C$509,MATCH($G251,'Job Catalog'!$B$10:$B$509,0))),"")</f>
        <v/>
      </c>
      <c r="I251" s="9">
        <f>IFERROR(IF($G251="","",INDEX('Job Catalog'!$D$10:$D$509,MATCH($G251,'Job Catalog'!$B$10:$B$509,0))),"")</f>
        <v/>
      </c>
      <c r="J251" s="9">
        <f>IFERROR(IF($G251="","",INDEX('Job Catalog'!$F$10:$F$509,MATCH($G251,'Job Catalog'!$B$10:$B$509,0))),"")</f>
        <v/>
      </c>
      <c r="K251" s="9">
        <f>IFERROR(IF($G251="","",INDEX('Job Catalog'!$H$10:$H$509,MATCH($G251,'Job Catalog'!$B$10:$B$509,0))),"")</f>
        <v/>
      </c>
      <c r="L251" s="9">
        <f>IFERROR(IF($G251="","",INDEX('Job Catalog'!$I$10:$I$509,MATCH($G251,'Job Catalog'!$B$10:$B$509,0))),"")</f>
        <v/>
      </c>
      <c r="M251" s="37">
        <f>IFERROR(IF($G251="","",INDEX('Job Catalog'!$K$10:$K$509,MATCH($G251,'Job Catalog'!$B$10:$B$509,0))),"")</f>
        <v/>
      </c>
    </row>
    <row r="252">
      <c r="B252" s="7" t="n"/>
      <c r="C252" s="7" t="n"/>
      <c r="D252" s="7" t="n"/>
      <c r="E252" s="7" t="n"/>
      <c r="F252" s="7" t="n"/>
      <c r="G252" s="7" t="n"/>
      <c r="H252" s="9">
        <f>IFERROR(IF($G252="","",INDEX('Job Catalog'!$C$10:$C$509,MATCH($G252,'Job Catalog'!$B$10:$B$509,0))),"")</f>
        <v/>
      </c>
      <c r="I252" s="9">
        <f>IFERROR(IF($G252="","",INDEX('Job Catalog'!$D$10:$D$509,MATCH($G252,'Job Catalog'!$B$10:$B$509,0))),"")</f>
        <v/>
      </c>
      <c r="J252" s="9">
        <f>IFERROR(IF($G252="","",INDEX('Job Catalog'!$F$10:$F$509,MATCH($G252,'Job Catalog'!$B$10:$B$509,0))),"")</f>
        <v/>
      </c>
      <c r="K252" s="9">
        <f>IFERROR(IF($G252="","",INDEX('Job Catalog'!$H$10:$H$509,MATCH($G252,'Job Catalog'!$B$10:$B$509,0))),"")</f>
        <v/>
      </c>
      <c r="L252" s="9">
        <f>IFERROR(IF($G252="","",INDEX('Job Catalog'!$I$10:$I$509,MATCH($G252,'Job Catalog'!$B$10:$B$509,0))),"")</f>
        <v/>
      </c>
      <c r="M252" s="37">
        <f>IFERROR(IF($G252="","",INDEX('Job Catalog'!$K$10:$K$509,MATCH($G252,'Job Catalog'!$B$10:$B$509,0))),"")</f>
        <v/>
      </c>
    </row>
    <row r="253">
      <c r="B253" s="7" t="n"/>
      <c r="C253" s="7" t="n"/>
      <c r="D253" s="7" t="n"/>
      <c r="E253" s="7" t="n"/>
      <c r="F253" s="7" t="n"/>
      <c r="G253" s="7" t="n"/>
      <c r="H253" s="9">
        <f>IFERROR(IF($G253="","",INDEX('Job Catalog'!$C$10:$C$509,MATCH($G253,'Job Catalog'!$B$10:$B$509,0))),"")</f>
        <v/>
      </c>
      <c r="I253" s="9">
        <f>IFERROR(IF($G253="","",INDEX('Job Catalog'!$D$10:$D$509,MATCH($G253,'Job Catalog'!$B$10:$B$509,0))),"")</f>
        <v/>
      </c>
      <c r="J253" s="9">
        <f>IFERROR(IF($G253="","",INDEX('Job Catalog'!$F$10:$F$509,MATCH($G253,'Job Catalog'!$B$10:$B$509,0))),"")</f>
        <v/>
      </c>
      <c r="K253" s="9">
        <f>IFERROR(IF($G253="","",INDEX('Job Catalog'!$H$10:$H$509,MATCH($G253,'Job Catalog'!$B$10:$B$509,0))),"")</f>
        <v/>
      </c>
      <c r="L253" s="9">
        <f>IFERROR(IF($G253="","",INDEX('Job Catalog'!$I$10:$I$509,MATCH($G253,'Job Catalog'!$B$10:$B$509,0))),"")</f>
        <v/>
      </c>
      <c r="M253" s="37">
        <f>IFERROR(IF($G253="","",INDEX('Job Catalog'!$K$10:$K$509,MATCH($G253,'Job Catalog'!$B$10:$B$509,0))),"")</f>
        <v/>
      </c>
    </row>
    <row r="254">
      <c r="B254" s="7" t="n"/>
      <c r="C254" s="7" t="n"/>
      <c r="D254" s="7" t="n"/>
      <c r="E254" s="7" t="n"/>
      <c r="F254" s="7" t="n"/>
      <c r="G254" s="7" t="n"/>
      <c r="H254" s="9">
        <f>IFERROR(IF($G254="","",INDEX('Job Catalog'!$C$10:$C$509,MATCH($G254,'Job Catalog'!$B$10:$B$509,0))),"")</f>
        <v/>
      </c>
      <c r="I254" s="9">
        <f>IFERROR(IF($G254="","",INDEX('Job Catalog'!$D$10:$D$509,MATCH($G254,'Job Catalog'!$B$10:$B$509,0))),"")</f>
        <v/>
      </c>
      <c r="J254" s="9">
        <f>IFERROR(IF($G254="","",INDEX('Job Catalog'!$F$10:$F$509,MATCH($G254,'Job Catalog'!$B$10:$B$509,0))),"")</f>
        <v/>
      </c>
      <c r="K254" s="9">
        <f>IFERROR(IF($G254="","",INDEX('Job Catalog'!$H$10:$H$509,MATCH($G254,'Job Catalog'!$B$10:$B$509,0))),"")</f>
        <v/>
      </c>
      <c r="L254" s="9">
        <f>IFERROR(IF($G254="","",INDEX('Job Catalog'!$I$10:$I$509,MATCH($G254,'Job Catalog'!$B$10:$B$509,0))),"")</f>
        <v/>
      </c>
      <c r="M254" s="37">
        <f>IFERROR(IF($G254="","",INDEX('Job Catalog'!$K$10:$K$509,MATCH($G254,'Job Catalog'!$B$10:$B$509,0))),"")</f>
        <v/>
      </c>
    </row>
    <row r="255">
      <c r="B255" s="7" t="n"/>
      <c r="C255" s="7" t="n"/>
      <c r="D255" s="7" t="n"/>
      <c r="E255" s="7" t="n"/>
      <c r="F255" s="7" t="n"/>
      <c r="G255" s="7" t="n"/>
      <c r="H255" s="9">
        <f>IFERROR(IF($G255="","",INDEX('Job Catalog'!$C$10:$C$509,MATCH($G255,'Job Catalog'!$B$10:$B$509,0))),"")</f>
        <v/>
      </c>
      <c r="I255" s="9">
        <f>IFERROR(IF($G255="","",INDEX('Job Catalog'!$D$10:$D$509,MATCH($G255,'Job Catalog'!$B$10:$B$509,0))),"")</f>
        <v/>
      </c>
      <c r="J255" s="9">
        <f>IFERROR(IF($G255="","",INDEX('Job Catalog'!$F$10:$F$509,MATCH($G255,'Job Catalog'!$B$10:$B$509,0))),"")</f>
        <v/>
      </c>
      <c r="K255" s="9">
        <f>IFERROR(IF($G255="","",INDEX('Job Catalog'!$H$10:$H$509,MATCH($G255,'Job Catalog'!$B$10:$B$509,0))),"")</f>
        <v/>
      </c>
      <c r="L255" s="9">
        <f>IFERROR(IF($G255="","",INDEX('Job Catalog'!$I$10:$I$509,MATCH($G255,'Job Catalog'!$B$10:$B$509,0))),"")</f>
        <v/>
      </c>
      <c r="M255" s="37">
        <f>IFERROR(IF($G255="","",INDEX('Job Catalog'!$K$10:$K$509,MATCH($G255,'Job Catalog'!$B$10:$B$509,0))),"")</f>
        <v/>
      </c>
    </row>
    <row r="256">
      <c r="B256" s="7" t="n"/>
      <c r="C256" s="7" t="n"/>
      <c r="D256" s="7" t="n"/>
      <c r="E256" s="7" t="n"/>
      <c r="F256" s="7" t="n"/>
      <c r="G256" s="7" t="n"/>
      <c r="H256" s="9">
        <f>IFERROR(IF($G256="","",INDEX('Job Catalog'!$C$10:$C$509,MATCH($G256,'Job Catalog'!$B$10:$B$509,0))),"")</f>
        <v/>
      </c>
      <c r="I256" s="9">
        <f>IFERROR(IF($G256="","",INDEX('Job Catalog'!$D$10:$D$509,MATCH($G256,'Job Catalog'!$B$10:$B$509,0))),"")</f>
        <v/>
      </c>
      <c r="J256" s="9">
        <f>IFERROR(IF($G256="","",INDEX('Job Catalog'!$F$10:$F$509,MATCH($G256,'Job Catalog'!$B$10:$B$509,0))),"")</f>
        <v/>
      </c>
      <c r="K256" s="9">
        <f>IFERROR(IF($G256="","",INDEX('Job Catalog'!$H$10:$H$509,MATCH($G256,'Job Catalog'!$B$10:$B$509,0))),"")</f>
        <v/>
      </c>
      <c r="L256" s="9">
        <f>IFERROR(IF($G256="","",INDEX('Job Catalog'!$I$10:$I$509,MATCH($G256,'Job Catalog'!$B$10:$B$509,0))),"")</f>
        <v/>
      </c>
      <c r="M256" s="37">
        <f>IFERROR(IF($G256="","",INDEX('Job Catalog'!$K$10:$K$509,MATCH($G256,'Job Catalog'!$B$10:$B$509,0))),"")</f>
        <v/>
      </c>
    </row>
    <row r="257">
      <c r="B257" s="7" t="n"/>
      <c r="C257" s="7" t="n"/>
      <c r="D257" s="7" t="n"/>
      <c r="E257" s="7" t="n"/>
      <c r="F257" s="7" t="n"/>
      <c r="G257" s="7" t="n"/>
      <c r="H257" s="9">
        <f>IFERROR(IF($G257="","",INDEX('Job Catalog'!$C$10:$C$509,MATCH($G257,'Job Catalog'!$B$10:$B$509,0))),"")</f>
        <v/>
      </c>
      <c r="I257" s="9">
        <f>IFERROR(IF($G257="","",INDEX('Job Catalog'!$D$10:$D$509,MATCH($G257,'Job Catalog'!$B$10:$B$509,0))),"")</f>
        <v/>
      </c>
      <c r="J257" s="9">
        <f>IFERROR(IF($G257="","",INDEX('Job Catalog'!$F$10:$F$509,MATCH($G257,'Job Catalog'!$B$10:$B$509,0))),"")</f>
        <v/>
      </c>
      <c r="K257" s="9">
        <f>IFERROR(IF($G257="","",INDEX('Job Catalog'!$H$10:$H$509,MATCH($G257,'Job Catalog'!$B$10:$B$509,0))),"")</f>
        <v/>
      </c>
      <c r="L257" s="9">
        <f>IFERROR(IF($G257="","",INDEX('Job Catalog'!$I$10:$I$509,MATCH($G257,'Job Catalog'!$B$10:$B$509,0))),"")</f>
        <v/>
      </c>
      <c r="M257" s="37">
        <f>IFERROR(IF($G257="","",INDEX('Job Catalog'!$K$10:$K$509,MATCH($G257,'Job Catalog'!$B$10:$B$509,0))),"")</f>
        <v/>
      </c>
    </row>
    <row r="258">
      <c r="B258" s="7" t="n"/>
      <c r="C258" s="7" t="n"/>
      <c r="D258" s="7" t="n"/>
      <c r="E258" s="7" t="n"/>
      <c r="F258" s="7" t="n"/>
      <c r="G258" s="7" t="n"/>
      <c r="H258" s="9">
        <f>IFERROR(IF($G258="","",INDEX('Job Catalog'!$C$10:$C$509,MATCH($G258,'Job Catalog'!$B$10:$B$509,0))),"")</f>
        <v/>
      </c>
      <c r="I258" s="9">
        <f>IFERROR(IF($G258="","",INDEX('Job Catalog'!$D$10:$D$509,MATCH($G258,'Job Catalog'!$B$10:$B$509,0))),"")</f>
        <v/>
      </c>
      <c r="J258" s="9">
        <f>IFERROR(IF($G258="","",INDEX('Job Catalog'!$F$10:$F$509,MATCH($G258,'Job Catalog'!$B$10:$B$509,0))),"")</f>
        <v/>
      </c>
      <c r="K258" s="9">
        <f>IFERROR(IF($G258="","",INDEX('Job Catalog'!$H$10:$H$509,MATCH($G258,'Job Catalog'!$B$10:$B$509,0))),"")</f>
        <v/>
      </c>
      <c r="L258" s="9">
        <f>IFERROR(IF($G258="","",INDEX('Job Catalog'!$I$10:$I$509,MATCH($G258,'Job Catalog'!$B$10:$B$509,0))),"")</f>
        <v/>
      </c>
      <c r="M258" s="37">
        <f>IFERROR(IF($G258="","",INDEX('Job Catalog'!$K$10:$K$509,MATCH($G258,'Job Catalog'!$B$10:$B$509,0))),"")</f>
        <v/>
      </c>
    </row>
    <row r="259">
      <c r="B259" s="7" t="n"/>
      <c r="C259" s="7" t="n"/>
      <c r="D259" s="7" t="n"/>
      <c r="E259" s="7" t="n"/>
      <c r="F259" s="7" t="n"/>
      <c r="G259" s="7" t="n"/>
      <c r="H259" s="9">
        <f>IFERROR(IF($G259="","",INDEX('Job Catalog'!$C$10:$C$509,MATCH($G259,'Job Catalog'!$B$10:$B$509,0))),"")</f>
        <v/>
      </c>
      <c r="I259" s="9">
        <f>IFERROR(IF($G259="","",INDEX('Job Catalog'!$D$10:$D$509,MATCH($G259,'Job Catalog'!$B$10:$B$509,0))),"")</f>
        <v/>
      </c>
      <c r="J259" s="9">
        <f>IFERROR(IF($G259="","",INDEX('Job Catalog'!$F$10:$F$509,MATCH($G259,'Job Catalog'!$B$10:$B$509,0))),"")</f>
        <v/>
      </c>
      <c r="K259" s="9">
        <f>IFERROR(IF($G259="","",INDEX('Job Catalog'!$H$10:$H$509,MATCH($G259,'Job Catalog'!$B$10:$B$509,0))),"")</f>
        <v/>
      </c>
      <c r="L259" s="9">
        <f>IFERROR(IF($G259="","",INDEX('Job Catalog'!$I$10:$I$509,MATCH($G259,'Job Catalog'!$B$10:$B$509,0))),"")</f>
        <v/>
      </c>
      <c r="M259" s="37">
        <f>IFERROR(IF($G259="","",INDEX('Job Catalog'!$K$10:$K$509,MATCH($G259,'Job Catalog'!$B$10:$B$509,0))),"")</f>
        <v/>
      </c>
    </row>
    <row r="260">
      <c r="B260" s="7" t="n"/>
      <c r="C260" s="7" t="n"/>
      <c r="D260" s="7" t="n"/>
      <c r="E260" s="7" t="n"/>
      <c r="F260" s="7" t="n"/>
      <c r="G260" s="7" t="n"/>
      <c r="H260" s="9">
        <f>IFERROR(IF($G260="","",INDEX('Job Catalog'!$C$10:$C$509,MATCH($G260,'Job Catalog'!$B$10:$B$509,0))),"")</f>
        <v/>
      </c>
      <c r="I260" s="9">
        <f>IFERROR(IF($G260="","",INDEX('Job Catalog'!$D$10:$D$509,MATCH($G260,'Job Catalog'!$B$10:$B$509,0))),"")</f>
        <v/>
      </c>
      <c r="J260" s="9">
        <f>IFERROR(IF($G260="","",INDEX('Job Catalog'!$F$10:$F$509,MATCH($G260,'Job Catalog'!$B$10:$B$509,0))),"")</f>
        <v/>
      </c>
      <c r="K260" s="9">
        <f>IFERROR(IF($G260="","",INDEX('Job Catalog'!$H$10:$H$509,MATCH($G260,'Job Catalog'!$B$10:$B$509,0))),"")</f>
        <v/>
      </c>
      <c r="L260" s="9">
        <f>IFERROR(IF($G260="","",INDEX('Job Catalog'!$I$10:$I$509,MATCH($G260,'Job Catalog'!$B$10:$B$509,0))),"")</f>
        <v/>
      </c>
      <c r="M260" s="37">
        <f>IFERROR(IF($G260="","",INDEX('Job Catalog'!$K$10:$K$509,MATCH($G260,'Job Catalog'!$B$10:$B$509,0))),"")</f>
        <v/>
      </c>
    </row>
    <row r="261">
      <c r="B261" s="7" t="n"/>
      <c r="C261" s="7" t="n"/>
      <c r="D261" s="7" t="n"/>
      <c r="E261" s="7" t="n"/>
      <c r="F261" s="7" t="n"/>
      <c r="G261" s="7" t="n"/>
      <c r="H261" s="9">
        <f>IFERROR(IF($G261="","",INDEX('Job Catalog'!$C$10:$C$509,MATCH($G261,'Job Catalog'!$B$10:$B$509,0))),"")</f>
        <v/>
      </c>
      <c r="I261" s="9">
        <f>IFERROR(IF($G261="","",INDEX('Job Catalog'!$D$10:$D$509,MATCH($G261,'Job Catalog'!$B$10:$B$509,0))),"")</f>
        <v/>
      </c>
      <c r="J261" s="9">
        <f>IFERROR(IF($G261="","",INDEX('Job Catalog'!$F$10:$F$509,MATCH($G261,'Job Catalog'!$B$10:$B$509,0))),"")</f>
        <v/>
      </c>
      <c r="K261" s="9">
        <f>IFERROR(IF($G261="","",INDEX('Job Catalog'!$H$10:$H$509,MATCH($G261,'Job Catalog'!$B$10:$B$509,0))),"")</f>
        <v/>
      </c>
      <c r="L261" s="9">
        <f>IFERROR(IF($G261="","",INDEX('Job Catalog'!$I$10:$I$509,MATCH($G261,'Job Catalog'!$B$10:$B$509,0))),"")</f>
        <v/>
      </c>
      <c r="M261" s="37">
        <f>IFERROR(IF($G261="","",INDEX('Job Catalog'!$K$10:$K$509,MATCH($G261,'Job Catalog'!$B$10:$B$509,0))),"")</f>
        <v/>
      </c>
    </row>
    <row r="262">
      <c r="B262" s="7" t="n"/>
      <c r="C262" s="7" t="n"/>
      <c r="D262" s="7" t="n"/>
      <c r="E262" s="7" t="n"/>
      <c r="F262" s="7" t="n"/>
      <c r="G262" s="7" t="n"/>
      <c r="H262" s="9">
        <f>IFERROR(IF($G262="","",INDEX('Job Catalog'!$C$10:$C$509,MATCH($G262,'Job Catalog'!$B$10:$B$509,0))),"")</f>
        <v/>
      </c>
      <c r="I262" s="9">
        <f>IFERROR(IF($G262="","",INDEX('Job Catalog'!$D$10:$D$509,MATCH($G262,'Job Catalog'!$B$10:$B$509,0))),"")</f>
        <v/>
      </c>
      <c r="J262" s="9">
        <f>IFERROR(IF($G262="","",INDEX('Job Catalog'!$F$10:$F$509,MATCH($G262,'Job Catalog'!$B$10:$B$509,0))),"")</f>
        <v/>
      </c>
      <c r="K262" s="9">
        <f>IFERROR(IF($G262="","",INDEX('Job Catalog'!$H$10:$H$509,MATCH($G262,'Job Catalog'!$B$10:$B$509,0))),"")</f>
        <v/>
      </c>
      <c r="L262" s="9">
        <f>IFERROR(IF($G262="","",INDEX('Job Catalog'!$I$10:$I$509,MATCH($G262,'Job Catalog'!$B$10:$B$509,0))),"")</f>
        <v/>
      </c>
      <c r="M262" s="37">
        <f>IFERROR(IF($G262="","",INDEX('Job Catalog'!$K$10:$K$509,MATCH($G262,'Job Catalog'!$B$10:$B$509,0))),"")</f>
        <v/>
      </c>
    </row>
    <row r="263">
      <c r="B263" s="7" t="n"/>
      <c r="C263" s="7" t="n"/>
      <c r="D263" s="7" t="n"/>
      <c r="E263" s="7" t="n"/>
      <c r="F263" s="7" t="n"/>
      <c r="G263" s="7" t="n"/>
      <c r="H263" s="9">
        <f>IFERROR(IF($G263="","",INDEX('Job Catalog'!$C$10:$C$509,MATCH($G263,'Job Catalog'!$B$10:$B$509,0))),"")</f>
        <v/>
      </c>
      <c r="I263" s="9">
        <f>IFERROR(IF($G263="","",INDEX('Job Catalog'!$D$10:$D$509,MATCH($G263,'Job Catalog'!$B$10:$B$509,0))),"")</f>
        <v/>
      </c>
      <c r="J263" s="9">
        <f>IFERROR(IF($G263="","",INDEX('Job Catalog'!$F$10:$F$509,MATCH($G263,'Job Catalog'!$B$10:$B$509,0))),"")</f>
        <v/>
      </c>
      <c r="K263" s="9">
        <f>IFERROR(IF($G263="","",INDEX('Job Catalog'!$H$10:$H$509,MATCH($G263,'Job Catalog'!$B$10:$B$509,0))),"")</f>
        <v/>
      </c>
      <c r="L263" s="9">
        <f>IFERROR(IF($G263="","",INDEX('Job Catalog'!$I$10:$I$509,MATCH($G263,'Job Catalog'!$B$10:$B$509,0))),"")</f>
        <v/>
      </c>
      <c r="M263" s="37">
        <f>IFERROR(IF($G263="","",INDEX('Job Catalog'!$K$10:$K$509,MATCH($G263,'Job Catalog'!$B$10:$B$509,0))),"")</f>
        <v/>
      </c>
    </row>
    <row r="264">
      <c r="B264" s="7" t="n"/>
      <c r="C264" s="7" t="n"/>
      <c r="D264" s="7" t="n"/>
      <c r="E264" s="7" t="n"/>
      <c r="F264" s="7" t="n"/>
      <c r="G264" s="7" t="n"/>
      <c r="H264" s="9">
        <f>IFERROR(IF($G264="","",INDEX('Job Catalog'!$C$10:$C$509,MATCH($G264,'Job Catalog'!$B$10:$B$509,0))),"")</f>
        <v/>
      </c>
      <c r="I264" s="9">
        <f>IFERROR(IF($G264="","",INDEX('Job Catalog'!$D$10:$D$509,MATCH($G264,'Job Catalog'!$B$10:$B$509,0))),"")</f>
        <v/>
      </c>
      <c r="J264" s="9">
        <f>IFERROR(IF($G264="","",INDEX('Job Catalog'!$F$10:$F$509,MATCH($G264,'Job Catalog'!$B$10:$B$509,0))),"")</f>
        <v/>
      </c>
      <c r="K264" s="9">
        <f>IFERROR(IF($G264="","",INDEX('Job Catalog'!$H$10:$H$509,MATCH($G264,'Job Catalog'!$B$10:$B$509,0))),"")</f>
        <v/>
      </c>
      <c r="L264" s="9">
        <f>IFERROR(IF($G264="","",INDEX('Job Catalog'!$I$10:$I$509,MATCH($G264,'Job Catalog'!$B$10:$B$509,0))),"")</f>
        <v/>
      </c>
      <c r="M264" s="37">
        <f>IFERROR(IF($G264="","",INDEX('Job Catalog'!$K$10:$K$509,MATCH($G264,'Job Catalog'!$B$10:$B$509,0))),"")</f>
        <v/>
      </c>
    </row>
    <row r="265">
      <c r="B265" s="7" t="n"/>
      <c r="C265" s="7" t="n"/>
      <c r="D265" s="7" t="n"/>
      <c r="E265" s="7" t="n"/>
      <c r="F265" s="7" t="n"/>
      <c r="G265" s="7" t="n"/>
      <c r="H265" s="9">
        <f>IFERROR(IF($G265="","",INDEX('Job Catalog'!$C$10:$C$509,MATCH($G265,'Job Catalog'!$B$10:$B$509,0))),"")</f>
        <v/>
      </c>
      <c r="I265" s="9">
        <f>IFERROR(IF($G265="","",INDEX('Job Catalog'!$D$10:$D$509,MATCH($G265,'Job Catalog'!$B$10:$B$509,0))),"")</f>
        <v/>
      </c>
      <c r="J265" s="9">
        <f>IFERROR(IF($G265="","",INDEX('Job Catalog'!$F$10:$F$509,MATCH($G265,'Job Catalog'!$B$10:$B$509,0))),"")</f>
        <v/>
      </c>
      <c r="K265" s="9">
        <f>IFERROR(IF($G265="","",INDEX('Job Catalog'!$H$10:$H$509,MATCH($G265,'Job Catalog'!$B$10:$B$509,0))),"")</f>
        <v/>
      </c>
      <c r="L265" s="9">
        <f>IFERROR(IF($G265="","",INDEX('Job Catalog'!$I$10:$I$509,MATCH($G265,'Job Catalog'!$B$10:$B$509,0))),"")</f>
        <v/>
      </c>
      <c r="M265" s="37">
        <f>IFERROR(IF($G265="","",INDEX('Job Catalog'!$K$10:$K$509,MATCH($G265,'Job Catalog'!$B$10:$B$509,0))),"")</f>
        <v/>
      </c>
    </row>
    <row r="266">
      <c r="B266" s="7" t="n"/>
      <c r="C266" s="7" t="n"/>
      <c r="D266" s="7" t="n"/>
      <c r="E266" s="7" t="n"/>
      <c r="F266" s="7" t="n"/>
      <c r="G266" s="7" t="n"/>
      <c r="H266" s="9">
        <f>IFERROR(IF($G266="","",INDEX('Job Catalog'!$C$10:$C$509,MATCH($G266,'Job Catalog'!$B$10:$B$509,0))),"")</f>
        <v/>
      </c>
      <c r="I266" s="9">
        <f>IFERROR(IF($G266="","",INDEX('Job Catalog'!$D$10:$D$509,MATCH($G266,'Job Catalog'!$B$10:$B$509,0))),"")</f>
        <v/>
      </c>
      <c r="J266" s="9">
        <f>IFERROR(IF($G266="","",INDEX('Job Catalog'!$F$10:$F$509,MATCH($G266,'Job Catalog'!$B$10:$B$509,0))),"")</f>
        <v/>
      </c>
      <c r="K266" s="9">
        <f>IFERROR(IF($G266="","",INDEX('Job Catalog'!$H$10:$H$509,MATCH($G266,'Job Catalog'!$B$10:$B$509,0))),"")</f>
        <v/>
      </c>
      <c r="L266" s="9">
        <f>IFERROR(IF($G266="","",INDEX('Job Catalog'!$I$10:$I$509,MATCH($G266,'Job Catalog'!$B$10:$B$509,0))),"")</f>
        <v/>
      </c>
      <c r="M266" s="37">
        <f>IFERROR(IF($G266="","",INDEX('Job Catalog'!$K$10:$K$509,MATCH($G266,'Job Catalog'!$B$10:$B$509,0))),"")</f>
        <v/>
      </c>
    </row>
    <row r="267">
      <c r="B267" s="7" t="n"/>
      <c r="C267" s="7" t="n"/>
      <c r="D267" s="7" t="n"/>
      <c r="E267" s="7" t="n"/>
      <c r="F267" s="7" t="n"/>
      <c r="G267" s="7" t="n"/>
      <c r="H267" s="9">
        <f>IFERROR(IF($G267="","",INDEX('Job Catalog'!$C$10:$C$509,MATCH($G267,'Job Catalog'!$B$10:$B$509,0))),"")</f>
        <v/>
      </c>
      <c r="I267" s="9">
        <f>IFERROR(IF($G267="","",INDEX('Job Catalog'!$D$10:$D$509,MATCH($G267,'Job Catalog'!$B$10:$B$509,0))),"")</f>
        <v/>
      </c>
      <c r="J267" s="9">
        <f>IFERROR(IF($G267="","",INDEX('Job Catalog'!$F$10:$F$509,MATCH($G267,'Job Catalog'!$B$10:$B$509,0))),"")</f>
        <v/>
      </c>
      <c r="K267" s="9">
        <f>IFERROR(IF($G267="","",INDEX('Job Catalog'!$H$10:$H$509,MATCH($G267,'Job Catalog'!$B$10:$B$509,0))),"")</f>
        <v/>
      </c>
      <c r="L267" s="9">
        <f>IFERROR(IF($G267="","",INDEX('Job Catalog'!$I$10:$I$509,MATCH($G267,'Job Catalog'!$B$10:$B$509,0))),"")</f>
        <v/>
      </c>
      <c r="M267" s="37">
        <f>IFERROR(IF($G267="","",INDEX('Job Catalog'!$K$10:$K$509,MATCH($G267,'Job Catalog'!$B$10:$B$509,0))),"")</f>
        <v/>
      </c>
    </row>
    <row r="268">
      <c r="B268" s="7" t="n"/>
      <c r="C268" s="7" t="n"/>
      <c r="D268" s="7" t="n"/>
      <c r="E268" s="7" t="n"/>
      <c r="F268" s="7" t="n"/>
      <c r="G268" s="7" t="n"/>
      <c r="H268" s="9">
        <f>IFERROR(IF($G268="","",INDEX('Job Catalog'!$C$10:$C$509,MATCH($G268,'Job Catalog'!$B$10:$B$509,0))),"")</f>
        <v/>
      </c>
      <c r="I268" s="9">
        <f>IFERROR(IF($G268="","",INDEX('Job Catalog'!$D$10:$D$509,MATCH($G268,'Job Catalog'!$B$10:$B$509,0))),"")</f>
        <v/>
      </c>
      <c r="J268" s="9">
        <f>IFERROR(IF($G268="","",INDEX('Job Catalog'!$F$10:$F$509,MATCH($G268,'Job Catalog'!$B$10:$B$509,0))),"")</f>
        <v/>
      </c>
      <c r="K268" s="9">
        <f>IFERROR(IF($G268="","",INDEX('Job Catalog'!$H$10:$H$509,MATCH($G268,'Job Catalog'!$B$10:$B$509,0))),"")</f>
        <v/>
      </c>
      <c r="L268" s="9">
        <f>IFERROR(IF($G268="","",INDEX('Job Catalog'!$I$10:$I$509,MATCH($G268,'Job Catalog'!$B$10:$B$509,0))),"")</f>
        <v/>
      </c>
      <c r="M268" s="37">
        <f>IFERROR(IF($G268="","",INDEX('Job Catalog'!$K$10:$K$509,MATCH($G268,'Job Catalog'!$B$10:$B$509,0))),"")</f>
        <v/>
      </c>
    </row>
    <row r="269">
      <c r="B269" s="7" t="n"/>
      <c r="C269" s="7" t="n"/>
      <c r="D269" s="7" t="n"/>
      <c r="E269" s="7" t="n"/>
      <c r="F269" s="7" t="n"/>
      <c r="G269" s="7" t="n"/>
      <c r="H269" s="9">
        <f>IFERROR(IF($G269="","",INDEX('Job Catalog'!$C$10:$C$509,MATCH($G269,'Job Catalog'!$B$10:$B$509,0))),"")</f>
        <v/>
      </c>
      <c r="I269" s="9">
        <f>IFERROR(IF($G269="","",INDEX('Job Catalog'!$D$10:$D$509,MATCH($G269,'Job Catalog'!$B$10:$B$509,0))),"")</f>
        <v/>
      </c>
      <c r="J269" s="9">
        <f>IFERROR(IF($G269="","",INDEX('Job Catalog'!$F$10:$F$509,MATCH($G269,'Job Catalog'!$B$10:$B$509,0))),"")</f>
        <v/>
      </c>
      <c r="K269" s="9">
        <f>IFERROR(IF($G269="","",INDEX('Job Catalog'!$H$10:$H$509,MATCH($G269,'Job Catalog'!$B$10:$B$509,0))),"")</f>
        <v/>
      </c>
      <c r="L269" s="9">
        <f>IFERROR(IF($G269="","",INDEX('Job Catalog'!$I$10:$I$509,MATCH($G269,'Job Catalog'!$B$10:$B$509,0))),"")</f>
        <v/>
      </c>
      <c r="M269" s="37">
        <f>IFERROR(IF($G269="","",INDEX('Job Catalog'!$K$10:$K$509,MATCH($G269,'Job Catalog'!$B$10:$B$509,0))),"")</f>
        <v/>
      </c>
    </row>
    <row r="270">
      <c r="B270" s="7" t="n"/>
      <c r="C270" s="7" t="n"/>
      <c r="D270" s="7" t="n"/>
      <c r="E270" s="7" t="n"/>
      <c r="F270" s="7" t="n"/>
      <c r="G270" s="7" t="n"/>
      <c r="H270" s="9">
        <f>IFERROR(IF($G270="","",INDEX('Job Catalog'!$C$10:$C$509,MATCH($G270,'Job Catalog'!$B$10:$B$509,0))),"")</f>
        <v/>
      </c>
      <c r="I270" s="9">
        <f>IFERROR(IF($G270="","",INDEX('Job Catalog'!$D$10:$D$509,MATCH($G270,'Job Catalog'!$B$10:$B$509,0))),"")</f>
        <v/>
      </c>
      <c r="J270" s="9">
        <f>IFERROR(IF($G270="","",INDEX('Job Catalog'!$F$10:$F$509,MATCH($G270,'Job Catalog'!$B$10:$B$509,0))),"")</f>
        <v/>
      </c>
      <c r="K270" s="9">
        <f>IFERROR(IF($G270="","",INDEX('Job Catalog'!$H$10:$H$509,MATCH($G270,'Job Catalog'!$B$10:$B$509,0))),"")</f>
        <v/>
      </c>
      <c r="L270" s="9">
        <f>IFERROR(IF($G270="","",INDEX('Job Catalog'!$I$10:$I$509,MATCH($G270,'Job Catalog'!$B$10:$B$509,0))),"")</f>
        <v/>
      </c>
      <c r="M270" s="37">
        <f>IFERROR(IF($G270="","",INDEX('Job Catalog'!$K$10:$K$509,MATCH($G270,'Job Catalog'!$B$10:$B$509,0))),"")</f>
        <v/>
      </c>
    </row>
    <row r="271">
      <c r="B271" s="7" t="n"/>
      <c r="C271" s="7" t="n"/>
      <c r="D271" s="7" t="n"/>
      <c r="E271" s="7" t="n"/>
      <c r="F271" s="7" t="n"/>
      <c r="G271" s="7" t="n"/>
      <c r="H271" s="9">
        <f>IFERROR(IF($G271="","",INDEX('Job Catalog'!$C$10:$C$509,MATCH($G271,'Job Catalog'!$B$10:$B$509,0))),"")</f>
        <v/>
      </c>
      <c r="I271" s="9">
        <f>IFERROR(IF($G271="","",INDEX('Job Catalog'!$D$10:$D$509,MATCH($G271,'Job Catalog'!$B$10:$B$509,0))),"")</f>
        <v/>
      </c>
      <c r="J271" s="9">
        <f>IFERROR(IF($G271="","",INDEX('Job Catalog'!$F$10:$F$509,MATCH($G271,'Job Catalog'!$B$10:$B$509,0))),"")</f>
        <v/>
      </c>
      <c r="K271" s="9">
        <f>IFERROR(IF($G271="","",INDEX('Job Catalog'!$H$10:$H$509,MATCH($G271,'Job Catalog'!$B$10:$B$509,0))),"")</f>
        <v/>
      </c>
      <c r="L271" s="9">
        <f>IFERROR(IF($G271="","",INDEX('Job Catalog'!$I$10:$I$509,MATCH($G271,'Job Catalog'!$B$10:$B$509,0))),"")</f>
        <v/>
      </c>
      <c r="M271" s="37">
        <f>IFERROR(IF($G271="","",INDEX('Job Catalog'!$K$10:$K$509,MATCH($G271,'Job Catalog'!$B$10:$B$509,0))),"")</f>
        <v/>
      </c>
    </row>
    <row r="272">
      <c r="B272" s="7" t="n"/>
      <c r="C272" s="7" t="n"/>
      <c r="D272" s="7" t="n"/>
      <c r="E272" s="7" t="n"/>
      <c r="F272" s="7" t="n"/>
      <c r="G272" s="7" t="n"/>
      <c r="H272" s="9">
        <f>IFERROR(IF($G272="","",INDEX('Job Catalog'!$C$10:$C$509,MATCH($G272,'Job Catalog'!$B$10:$B$509,0))),"")</f>
        <v/>
      </c>
      <c r="I272" s="9">
        <f>IFERROR(IF($G272="","",INDEX('Job Catalog'!$D$10:$D$509,MATCH($G272,'Job Catalog'!$B$10:$B$509,0))),"")</f>
        <v/>
      </c>
      <c r="J272" s="9">
        <f>IFERROR(IF($G272="","",INDEX('Job Catalog'!$F$10:$F$509,MATCH($G272,'Job Catalog'!$B$10:$B$509,0))),"")</f>
        <v/>
      </c>
      <c r="K272" s="9">
        <f>IFERROR(IF($G272="","",INDEX('Job Catalog'!$H$10:$H$509,MATCH($G272,'Job Catalog'!$B$10:$B$509,0))),"")</f>
        <v/>
      </c>
      <c r="L272" s="9">
        <f>IFERROR(IF($G272="","",INDEX('Job Catalog'!$I$10:$I$509,MATCH($G272,'Job Catalog'!$B$10:$B$509,0))),"")</f>
        <v/>
      </c>
      <c r="M272" s="37">
        <f>IFERROR(IF($G272="","",INDEX('Job Catalog'!$K$10:$K$509,MATCH($G272,'Job Catalog'!$B$10:$B$509,0))),"")</f>
        <v/>
      </c>
    </row>
    <row r="273">
      <c r="B273" s="7" t="n"/>
      <c r="C273" s="7" t="n"/>
      <c r="D273" s="7" t="n"/>
      <c r="E273" s="7" t="n"/>
      <c r="F273" s="7" t="n"/>
      <c r="G273" s="7" t="n"/>
      <c r="H273" s="9">
        <f>IFERROR(IF($G273="","",INDEX('Job Catalog'!$C$10:$C$509,MATCH($G273,'Job Catalog'!$B$10:$B$509,0))),"")</f>
        <v/>
      </c>
      <c r="I273" s="9">
        <f>IFERROR(IF($G273="","",INDEX('Job Catalog'!$D$10:$D$509,MATCH($G273,'Job Catalog'!$B$10:$B$509,0))),"")</f>
        <v/>
      </c>
      <c r="J273" s="9">
        <f>IFERROR(IF($G273="","",INDEX('Job Catalog'!$F$10:$F$509,MATCH($G273,'Job Catalog'!$B$10:$B$509,0))),"")</f>
        <v/>
      </c>
      <c r="K273" s="9">
        <f>IFERROR(IF($G273="","",INDEX('Job Catalog'!$H$10:$H$509,MATCH($G273,'Job Catalog'!$B$10:$B$509,0))),"")</f>
        <v/>
      </c>
      <c r="L273" s="9">
        <f>IFERROR(IF($G273="","",INDEX('Job Catalog'!$I$10:$I$509,MATCH($G273,'Job Catalog'!$B$10:$B$509,0))),"")</f>
        <v/>
      </c>
      <c r="M273" s="37">
        <f>IFERROR(IF($G273="","",INDEX('Job Catalog'!$K$10:$K$509,MATCH($G273,'Job Catalog'!$B$10:$B$509,0))),"")</f>
        <v/>
      </c>
    </row>
    <row r="274">
      <c r="B274" s="7" t="n"/>
      <c r="C274" s="7" t="n"/>
      <c r="D274" s="7" t="n"/>
      <c r="E274" s="7" t="n"/>
      <c r="F274" s="7" t="n"/>
      <c r="G274" s="7" t="n"/>
      <c r="H274" s="9">
        <f>IFERROR(IF($G274="","",INDEX('Job Catalog'!$C$10:$C$509,MATCH($G274,'Job Catalog'!$B$10:$B$509,0))),"")</f>
        <v/>
      </c>
      <c r="I274" s="9">
        <f>IFERROR(IF($G274="","",INDEX('Job Catalog'!$D$10:$D$509,MATCH($G274,'Job Catalog'!$B$10:$B$509,0))),"")</f>
        <v/>
      </c>
      <c r="J274" s="9">
        <f>IFERROR(IF($G274="","",INDEX('Job Catalog'!$F$10:$F$509,MATCH($G274,'Job Catalog'!$B$10:$B$509,0))),"")</f>
        <v/>
      </c>
      <c r="K274" s="9">
        <f>IFERROR(IF($G274="","",INDEX('Job Catalog'!$H$10:$H$509,MATCH($G274,'Job Catalog'!$B$10:$B$509,0))),"")</f>
        <v/>
      </c>
      <c r="L274" s="9">
        <f>IFERROR(IF($G274="","",INDEX('Job Catalog'!$I$10:$I$509,MATCH($G274,'Job Catalog'!$B$10:$B$509,0))),"")</f>
        <v/>
      </c>
      <c r="M274" s="37">
        <f>IFERROR(IF($G274="","",INDEX('Job Catalog'!$K$10:$K$509,MATCH($G274,'Job Catalog'!$B$10:$B$509,0))),"")</f>
        <v/>
      </c>
    </row>
    <row r="275">
      <c r="B275" s="7" t="n"/>
      <c r="C275" s="7" t="n"/>
      <c r="D275" s="7" t="n"/>
      <c r="E275" s="7" t="n"/>
      <c r="F275" s="7" t="n"/>
      <c r="G275" s="7" t="n"/>
      <c r="H275" s="9">
        <f>IFERROR(IF($G275="","",INDEX('Job Catalog'!$C$10:$C$509,MATCH($G275,'Job Catalog'!$B$10:$B$509,0))),"")</f>
        <v/>
      </c>
      <c r="I275" s="9">
        <f>IFERROR(IF($G275="","",INDEX('Job Catalog'!$D$10:$D$509,MATCH($G275,'Job Catalog'!$B$10:$B$509,0))),"")</f>
        <v/>
      </c>
      <c r="J275" s="9">
        <f>IFERROR(IF($G275="","",INDEX('Job Catalog'!$F$10:$F$509,MATCH($G275,'Job Catalog'!$B$10:$B$509,0))),"")</f>
        <v/>
      </c>
      <c r="K275" s="9">
        <f>IFERROR(IF($G275="","",INDEX('Job Catalog'!$H$10:$H$509,MATCH($G275,'Job Catalog'!$B$10:$B$509,0))),"")</f>
        <v/>
      </c>
      <c r="L275" s="9">
        <f>IFERROR(IF($G275="","",INDEX('Job Catalog'!$I$10:$I$509,MATCH($G275,'Job Catalog'!$B$10:$B$509,0))),"")</f>
        <v/>
      </c>
      <c r="M275" s="37">
        <f>IFERROR(IF($G275="","",INDEX('Job Catalog'!$K$10:$K$509,MATCH($G275,'Job Catalog'!$B$10:$B$509,0))),"")</f>
        <v/>
      </c>
    </row>
    <row r="276">
      <c r="B276" s="7" t="n"/>
      <c r="C276" s="7" t="n"/>
      <c r="D276" s="7" t="n"/>
      <c r="E276" s="7" t="n"/>
      <c r="F276" s="7" t="n"/>
      <c r="G276" s="7" t="n"/>
      <c r="H276" s="9">
        <f>IFERROR(IF($G276="","",INDEX('Job Catalog'!$C$10:$C$509,MATCH($G276,'Job Catalog'!$B$10:$B$509,0))),"")</f>
        <v/>
      </c>
      <c r="I276" s="9">
        <f>IFERROR(IF($G276="","",INDEX('Job Catalog'!$D$10:$D$509,MATCH($G276,'Job Catalog'!$B$10:$B$509,0))),"")</f>
        <v/>
      </c>
      <c r="J276" s="9">
        <f>IFERROR(IF($G276="","",INDEX('Job Catalog'!$F$10:$F$509,MATCH($G276,'Job Catalog'!$B$10:$B$509,0))),"")</f>
        <v/>
      </c>
      <c r="K276" s="9">
        <f>IFERROR(IF($G276="","",INDEX('Job Catalog'!$H$10:$H$509,MATCH($G276,'Job Catalog'!$B$10:$B$509,0))),"")</f>
        <v/>
      </c>
      <c r="L276" s="9">
        <f>IFERROR(IF($G276="","",INDEX('Job Catalog'!$I$10:$I$509,MATCH($G276,'Job Catalog'!$B$10:$B$509,0))),"")</f>
        <v/>
      </c>
      <c r="M276" s="37">
        <f>IFERROR(IF($G276="","",INDEX('Job Catalog'!$K$10:$K$509,MATCH($G276,'Job Catalog'!$B$10:$B$509,0))),"")</f>
        <v/>
      </c>
    </row>
    <row r="277">
      <c r="B277" s="7" t="n"/>
      <c r="C277" s="7" t="n"/>
      <c r="D277" s="7" t="n"/>
      <c r="E277" s="7" t="n"/>
      <c r="F277" s="7" t="n"/>
      <c r="G277" s="7" t="n"/>
      <c r="H277" s="9">
        <f>IFERROR(IF($G277="","",INDEX('Job Catalog'!$C$10:$C$509,MATCH($G277,'Job Catalog'!$B$10:$B$509,0))),"")</f>
        <v/>
      </c>
      <c r="I277" s="9">
        <f>IFERROR(IF($G277="","",INDEX('Job Catalog'!$D$10:$D$509,MATCH($G277,'Job Catalog'!$B$10:$B$509,0))),"")</f>
        <v/>
      </c>
      <c r="J277" s="9">
        <f>IFERROR(IF($G277="","",INDEX('Job Catalog'!$F$10:$F$509,MATCH($G277,'Job Catalog'!$B$10:$B$509,0))),"")</f>
        <v/>
      </c>
      <c r="K277" s="9">
        <f>IFERROR(IF($G277="","",INDEX('Job Catalog'!$H$10:$H$509,MATCH($G277,'Job Catalog'!$B$10:$B$509,0))),"")</f>
        <v/>
      </c>
      <c r="L277" s="9">
        <f>IFERROR(IF($G277="","",INDEX('Job Catalog'!$I$10:$I$509,MATCH($G277,'Job Catalog'!$B$10:$B$509,0))),"")</f>
        <v/>
      </c>
      <c r="M277" s="37">
        <f>IFERROR(IF($G277="","",INDEX('Job Catalog'!$K$10:$K$509,MATCH($G277,'Job Catalog'!$B$10:$B$509,0))),"")</f>
        <v/>
      </c>
    </row>
    <row r="278">
      <c r="B278" s="7" t="n"/>
      <c r="C278" s="7" t="n"/>
      <c r="D278" s="7" t="n"/>
      <c r="E278" s="7" t="n"/>
      <c r="F278" s="7" t="n"/>
      <c r="G278" s="7" t="n"/>
      <c r="H278" s="9">
        <f>IFERROR(IF($G278="","",INDEX('Job Catalog'!$C$10:$C$509,MATCH($G278,'Job Catalog'!$B$10:$B$509,0))),"")</f>
        <v/>
      </c>
      <c r="I278" s="9">
        <f>IFERROR(IF($G278="","",INDEX('Job Catalog'!$D$10:$D$509,MATCH($G278,'Job Catalog'!$B$10:$B$509,0))),"")</f>
        <v/>
      </c>
      <c r="J278" s="9">
        <f>IFERROR(IF($G278="","",INDEX('Job Catalog'!$F$10:$F$509,MATCH($G278,'Job Catalog'!$B$10:$B$509,0))),"")</f>
        <v/>
      </c>
      <c r="K278" s="9">
        <f>IFERROR(IF($G278="","",INDEX('Job Catalog'!$H$10:$H$509,MATCH($G278,'Job Catalog'!$B$10:$B$509,0))),"")</f>
        <v/>
      </c>
      <c r="L278" s="9">
        <f>IFERROR(IF($G278="","",INDEX('Job Catalog'!$I$10:$I$509,MATCH($G278,'Job Catalog'!$B$10:$B$509,0))),"")</f>
        <v/>
      </c>
      <c r="M278" s="37">
        <f>IFERROR(IF($G278="","",INDEX('Job Catalog'!$K$10:$K$509,MATCH($G278,'Job Catalog'!$B$10:$B$509,0))),"")</f>
        <v/>
      </c>
    </row>
    <row r="279">
      <c r="B279" s="7" t="n"/>
      <c r="C279" s="7" t="n"/>
      <c r="D279" s="7" t="n"/>
      <c r="E279" s="7" t="n"/>
      <c r="F279" s="7" t="n"/>
      <c r="G279" s="7" t="n"/>
      <c r="H279" s="9">
        <f>IFERROR(IF($G279="","",INDEX('Job Catalog'!$C$10:$C$509,MATCH($G279,'Job Catalog'!$B$10:$B$509,0))),"")</f>
        <v/>
      </c>
      <c r="I279" s="9">
        <f>IFERROR(IF($G279="","",INDEX('Job Catalog'!$D$10:$D$509,MATCH($G279,'Job Catalog'!$B$10:$B$509,0))),"")</f>
        <v/>
      </c>
      <c r="J279" s="9">
        <f>IFERROR(IF($G279="","",INDEX('Job Catalog'!$F$10:$F$509,MATCH($G279,'Job Catalog'!$B$10:$B$509,0))),"")</f>
        <v/>
      </c>
      <c r="K279" s="9">
        <f>IFERROR(IF($G279="","",INDEX('Job Catalog'!$H$10:$H$509,MATCH($G279,'Job Catalog'!$B$10:$B$509,0))),"")</f>
        <v/>
      </c>
      <c r="L279" s="9">
        <f>IFERROR(IF($G279="","",INDEX('Job Catalog'!$I$10:$I$509,MATCH($G279,'Job Catalog'!$B$10:$B$509,0))),"")</f>
        <v/>
      </c>
      <c r="M279" s="37">
        <f>IFERROR(IF($G279="","",INDEX('Job Catalog'!$K$10:$K$509,MATCH($G279,'Job Catalog'!$B$10:$B$509,0))),"")</f>
        <v/>
      </c>
    </row>
    <row r="280">
      <c r="B280" s="7" t="n"/>
      <c r="C280" s="7" t="n"/>
      <c r="D280" s="7" t="n"/>
      <c r="E280" s="7" t="n"/>
      <c r="F280" s="7" t="n"/>
      <c r="G280" s="7" t="n"/>
      <c r="H280" s="9">
        <f>IFERROR(IF($G280="","",INDEX('Job Catalog'!$C$10:$C$509,MATCH($G280,'Job Catalog'!$B$10:$B$509,0))),"")</f>
        <v/>
      </c>
      <c r="I280" s="9">
        <f>IFERROR(IF($G280="","",INDEX('Job Catalog'!$D$10:$D$509,MATCH($G280,'Job Catalog'!$B$10:$B$509,0))),"")</f>
        <v/>
      </c>
      <c r="J280" s="9">
        <f>IFERROR(IF($G280="","",INDEX('Job Catalog'!$F$10:$F$509,MATCH($G280,'Job Catalog'!$B$10:$B$509,0))),"")</f>
        <v/>
      </c>
      <c r="K280" s="9">
        <f>IFERROR(IF($G280="","",INDEX('Job Catalog'!$H$10:$H$509,MATCH($G280,'Job Catalog'!$B$10:$B$509,0))),"")</f>
        <v/>
      </c>
      <c r="L280" s="9">
        <f>IFERROR(IF($G280="","",INDEX('Job Catalog'!$I$10:$I$509,MATCH($G280,'Job Catalog'!$B$10:$B$509,0))),"")</f>
        <v/>
      </c>
      <c r="M280" s="37">
        <f>IFERROR(IF($G280="","",INDEX('Job Catalog'!$K$10:$K$509,MATCH($G280,'Job Catalog'!$B$10:$B$509,0))),"")</f>
        <v/>
      </c>
    </row>
    <row r="281">
      <c r="B281" s="7" t="n"/>
      <c r="C281" s="7" t="n"/>
      <c r="D281" s="7" t="n"/>
      <c r="E281" s="7" t="n"/>
      <c r="F281" s="7" t="n"/>
      <c r="G281" s="7" t="n"/>
      <c r="H281" s="9">
        <f>IFERROR(IF($G281="","",INDEX('Job Catalog'!$C$10:$C$509,MATCH($G281,'Job Catalog'!$B$10:$B$509,0))),"")</f>
        <v/>
      </c>
      <c r="I281" s="9">
        <f>IFERROR(IF($G281="","",INDEX('Job Catalog'!$D$10:$D$509,MATCH($G281,'Job Catalog'!$B$10:$B$509,0))),"")</f>
        <v/>
      </c>
      <c r="J281" s="9">
        <f>IFERROR(IF($G281="","",INDEX('Job Catalog'!$F$10:$F$509,MATCH($G281,'Job Catalog'!$B$10:$B$509,0))),"")</f>
        <v/>
      </c>
      <c r="K281" s="9">
        <f>IFERROR(IF($G281="","",INDEX('Job Catalog'!$H$10:$H$509,MATCH($G281,'Job Catalog'!$B$10:$B$509,0))),"")</f>
        <v/>
      </c>
      <c r="L281" s="9">
        <f>IFERROR(IF($G281="","",INDEX('Job Catalog'!$I$10:$I$509,MATCH($G281,'Job Catalog'!$B$10:$B$509,0))),"")</f>
        <v/>
      </c>
      <c r="M281" s="37">
        <f>IFERROR(IF($G281="","",INDEX('Job Catalog'!$K$10:$K$509,MATCH($G281,'Job Catalog'!$B$10:$B$509,0))),"")</f>
        <v/>
      </c>
    </row>
    <row r="282">
      <c r="B282" s="7" t="n"/>
      <c r="C282" s="7" t="n"/>
      <c r="D282" s="7" t="n"/>
      <c r="E282" s="7" t="n"/>
      <c r="F282" s="7" t="n"/>
      <c r="G282" s="7" t="n"/>
      <c r="H282" s="9">
        <f>IFERROR(IF($G282="","",INDEX('Job Catalog'!$C$10:$C$509,MATCH($G282,'Job Catalog'!$B$10:$B$509,0))),"")</f>
        <v/>
      </c>
      <c r="I282" s="9">
        <f>IFERROR(IF($G282="","",INDEX('Job Catalog'!$D$10:$D$509,MATCH($G282,'Job Catalog'!$B$10:$B$509,0))),"")</f>
        <v/>
      </c>
      <c r="J282" s="9">
        <f>IFERROR(IF($G282="","",INDEX('Job Catalog'!$F$10:$F$509,MATCH($G282,'Job Catalog'!$B$10:$B$509,0))),"")</f>
        <v/>
      </c>
      <c r="K282" s="9">
        <f>IFERROR(IF($G282="","",INDEX('Job Catalog'!$H$10:$H$509,MATCH($G282,'Job Catalog'!$B$10:$B$509,0))),"")</f>
        <v/>
      </c>
      <c r="L282" s="9">
        <f>IFERROR(IF($G282="","",INDEX('Job Catalog'!$I$10:$I$509,MATCH($G282,'Job Catalog'!$B$10:$B$509,0))),"")</f>
        <v/>
      </c>
      <c r="M282" s="37">
        <f>IFERROR(IF($G282="","",INDEX('Job Catalog'!$K$10:$K$509,MATCH($G282,'Job Catalog'!$B$10:$B$509,0))),"")</f>
        <v/>
      </c>
    </row>
    <row r="283">
      <c r="B283" s="7" t="n"/>
      <c r="C283" s="7" t="n"/>
      <c r="D283" s="7" t="n"/>
      <c r="E283" s="7" t="n"/>
      <c r="F283" s="7" t="n"/>
      <c r="G283" s="7" t="n"/>
      <c r="H283" s="9">
        <f>IFERROR(IF($G283="","",INDEX('Job Catalog'!$C$10:$C$509,MATCH($G283,'Job Catalog'!$B$10:$B$509,0))),"")</f>
        <v/>
      </c>
      <c r="I283" s="9">
        <f>IFERROR(IF($G283="","",INDEX('Job Catalog'!$D$10:$D$509,MATCH($G283,'Job Catalog'!$B$10:$B$509,0))),"")</f>
        <v/>
      </c>
      <c r="J283" s="9">
        <f>IFERROR(IF($G283="","",INDEX('Job Catalog'!$F$10:$F$509,MATCH($G283,'Job Catalog'!$B$10:$B$509,0))),"")</f>
        <v/>
      </c>
      <c r="K283" s="9">
        <f>IFERROR(IF($G283="","",INDEX('Job Catalog'!$H$10:$H$509,MATCH($G283,'Job Catalog'!$B$10:$B$509,0))),"")</f>
        <v/>
      </c>
      <c r="L283" s="9">
        <f>IFERROR(IF($G283="","",INDEX('Job Catalog'!$I$10:$I$509,MATCH($G283,'Job Catalog'!$B$10:$B$509,0))),"")</f>
        <v/>
      </c>
      <c r="M283" s="37">
        <f>IFERROR(IF($G283="","",INDEX('Job Catalog'!$K$10:$K$509,MATCH($G283,'Job Catalog'!$B$10:$B$509,0))),"")</f>
        <v/>
      </c>
    </row>
    <row r="284">
      <c r="B284" s="7" t="n"/>
      <c r="C284" s="7" t="n"/>
      <c r="D284" s="7" t="n"/>
      <c r="E284" s="7" t="n"/>
      <c r="F284" s="7" t="n"/>
      <c r="G284" s="7" t="n"/>
      <c r="H284" s="9">
        <f>IFERROR(IF($G284="","",INDEX('Job Catalog'!$C$10:$C$509,MATCH($G284,'Job Catalog'!$B$10:$B$509,0))),"")</f>
        <v/>
      </c>
      <c r="I284" s="9">
        <f>IFERROR(IF($G284="","",INDEX('Job Catalog'!$D$10:$D$509,MATCH($G284,'Job Catalog'!$B$10:$B$509,0))),"")</f>
        <v/>
      </c>
      <c r="J284" s="9">
        <f>IFERROR(IF($G284="","",INDEX('Job Catalog'!$F$10:$F$509,MATCH($G284,'Job Catalog'!$B$10:$B$509,0))),"")</f>
        <v/>
      </c>
      <c r="K284" s="9">
        <f>IFERROR(IF($G284="","",INDEX('Job Catalog'!$H$10:$H$509,MATCH($G284,'Job Catalog'!$B$10:$B$509,0))),"")</f>
        <v/>
      </c>
      <c r="L284" s="9">
        <f>IFERROR(IF($G284="","",INDEX('Job Catalog'!$I$10:$I$509,MATCH($G284,'Job Catalog'!$B$10:$B$509,0))),"")</f>
        <v/>
      </c>
      <c r="M284" s="37">
        <f>IFERROR(IF($G284="","",INDEX('Job Catalog'!$K$10:$K$509,MATCH($G284,'Job Catalog'!$B$10:$B$509,0))),"")</f>
        <v/>
      </c>
    </row>
    <row r="285">
      <c r="B285" s="7" t="n"/>
      <c r="C285" s="7" t="n"/>
      <c r="D285" s="7" t="n"/>
      <c r="E285" s="7" t="n"/>
      <c r="F285" s="7" t="n"/>
      <c r="G285" s="7" t="n"/>
      <c r="H285" s="9">
        <f>IFERROR(IF($G285="","",INDEX('Job Catalog'!$C$10:$C$509,MATCH($G285,'Job Catalog'!$B$10:$B$509,0))),"")</f>
        <v/>
      </c>
      <c r="I285" s="9">
        <f>IFERROR(IF($G285="","",INDEX('Job Catalog'!$D$10:$D$509,MATCH($G285,'Job Catalog'!$B$10:$B$509,0))),"")</f>
        <v/>
      </c>
      <c r="J285" s="9">
        <f>IFERROR(IF($G285="","",INDEX('Job Catalog'!$F$10:$F$509,MATCH($G285,'Job Catalog'!$B$10:$B$509,0))),"")</f>
        <v/>
      </c>
      <c r="K285" s="9">
        <f>IFERROR(IF($G285="","",INDEX('Job Catalog'!$H$10:$H$509,MATCH($G285,'Job Catalog'!$B$10:$B$509,0))),"")</f>
        <v/>
      </c>
      <c r="L285" s="9">
        <f>IFERROR(IF($G285="","",INDEX('Job Catalog'!$I$10:$I$509,MATCH($G285,'Job Catalog'!$B$10:$B$509,0))),"")</f>
        <v/>
      </c>
      <c r="M285" s="37">
        <f>IFERROR(IF($G285="","",INDEX('Job Catalog'!$K$10:$K$509,MATCH($G285,'Job Catalog'!$B$10:$B$509,0))),"")</f>
        <v/>
      </c>
    </row>
    <row r="286">
      <c r="B286" s="7" t="n"/>
      <c r="C286" s="7" t="n"/>
      <c r="D286" s="7" t="n"/>
      <c r="E286" s="7" t="n"/>
      <c r="F286" s="7" t="n"/>
      <c r="G286" s="7" t="n"/>
      <c r="H286" s="9">
        <f>IFERROR(IF($G286="","",INDEX('Job Catalog'!$C$10:$C$509,MATCH($G286,'Job Catalog'!$B$10:$B$509,0))),"")</f>
        <v/>
      </c>
      <c r="I286" s="9">
        <f>IFERROR(IF($G286="","",INDEX('Job Catalog'!$D$10:$D$509,MATCH($G286,'Job Catalog'!$B$10:$B$509,0))),"")</f>
        <v/>
      </c>
      <c r="J286" s="9">
        <f>IFERROR(IF($G286="","",INDEX('Job Catalog'!$F$10:$F$509,MATCH($G286,'Job Catalog'!$B$10:$B$509,0))),"")</f>
        <v/>
      </c>
      <c r="K286" s="9">
        <f>IFERROR(IF($G286="","",INDEX('Job Catalog'!$H$10:$H$509,MATCH($G286,'Job Catalog'!$B$10:$B$509,0))),"")</f>
        <v/>
      </c>
      <c r="L286" s="9">
        <f>IFERROR(IF($G286="","",INDEX('Job Catalog'!$I$10:$I$509,MATCH($G286,'Job Catalog'!$B$10:$B$509,0))),"")</f>
        <v/>
      </c>
      <c r="M286" s="37">
        <f>IFERROR(IF($G286="","",INDEX('Job Catalog'!$K$10:$K$509,MATCH($G286,'Job Catalog'!$B$10:$B$509,0))),"")</f>
        <v/>
      </c>
    </row>
    <row r="287">
      <c r="B287" s="7" t="n"/>
      <c r="C287" s="7" t="n"/>
      <c r="D287" s="7" t="n"/>
      <c r="E287" s="7" t="n"/>
      <c r="F287" s="7" t="n"/>
      <c r="G287" s="7" t="n"/>
      <c r="H287" s="9">
        <f>IFERROR(IF($G287="","",INDEX('Job Catalog'!$C$10:$C$509,MATCH($G287,'Job Catalog'!$B$10:$B$509,0))),"")</f>
        <v/>
      </c>
      <c r="I287" s="9">
        <f>IFERROR(IF($G287="","",INDEX('Job Catalog'!$D$10:$D$509,MATCH($G287,'Job Catalog'!$B$10:$B$509,0))),"")</f>
        <v/>
      </c>
      <c r="J287" s="9">
        <f>IFERROR(IF($G287="","",INDEX('Job Catalog'!$F$10:$F$509,MATCH($G287,'Job Catalog'!$B$10:$B$509,0))),"")</f>
        <v/>
      </c>
      <c r="K287" s="9">
        <f>IFERROR(IF($G287="","",INDEX('Job Catalog'!$H$10:$H$509,MATCH($G287,'Job Catalog'!$B$10:$B$509,0))),"")</f>
        <v/>
      </c>
      <c r="L287" s="9">
        <f>IFERROR(IF($G287="","",INDEX('Job Catalog'!$I$10:$I$509,MATCH($G287,'Job Catalog'!$B$10:$B$509,0))),"")</f>
        <v/>
      </c>
      <c r="M287" s="37">
        <f>IFERROR(IF($G287="","",INDEX('Job Catalog'!$K$10:$K$509,MATCH($G287,'Job Catalog'!$B$10:$B$509,0))),"")</f>
        <v/>
      </c>
    </row>
    <row r="288">
      <c r="B288" s="7" t="n"/>
      <c r="C288" s="7" t="n"/>
      <c r="D288" s="7" t="n"/>
      <c r="E288" s="7" t="n"/>
      <c r="F288" s="7" t="n"/>
      <c r="G288" s="7" t="n"/>
      <c r="H288" s="9">
        <f>IFERROR(IF($G288="","",INDEX('Job Catalog'!$C$10:$C$509,MATCH($G288,'Job Catalog'!$B$10:$B$509,0))),"")</f>
        <v/>
      </c>
      <c r="I288" s="9">
        <f>IFERROR(IF($G288="","",INDEX('Job Catalog'!$D$10:$D$509,MATCH($G288,'Job Catalog'!$B$10:$B$509,0))),"")</f>
        <v/>
      </c>
      <c r="J288" s="9">
        <f>IFERROR(IF($G288="","",INDEX('Job Catalog'!$F$10:$F$509,MATCH($G288,'Job Catalog'!$B$10:$B$509,0))),"")</f>
        <v/>
      </c>
      <c r="K288" s="9">
        <f>IFERROR(IF($G288="","",INDEX('Job Catalog'!$H$10:$H$509,MATCH($G288,'Job Catalog'!$B$10:$B$509,0))),"")</f>
        <v/>
      </c>
      <c r="L288" s="9">
        <f>IFERROR(IF($G288="","",INDEX('Job Catalog'!$I$10:$I$509,MATCH($G288,'Job Catalog'!$B$10:$B$509,0))),"")</f>
        <v/>
      </c>
      <c r="M288" s="37">
        <f>IFERROR(IF($G288="","",INDEX('Job Catalog'!$K$10:$K$509,MATCH($G288,'Job Catalog'!$B$10:$B$509,0))),"")</f>
        <v/>
      </c>
    </row>
    <row r="289">
      <c r="B289" s="7" t="n"/>
      <c r="C289" s="7" t="n"/>
      <c r="D289" s="7" t="n"/>
      <c r="E289" s="7" t="n"/>
      <c r="F289" s="7" t="n"/>
      <c r="G289" s="7" t="n"/>
      <c r="H289" s="9">
        <f>IFERROR(IF($G289="","",INDEX('Job Catalog'!$C$10:$C$509,MATCH($G289,'Job Catalog'!$B$10:$B$509,0))),"")</f>
        <v/>
      </c>
      <c r="I289" s="9">
        <f>IFERROR(IF($G289="","",INDEX('Job Catalog'!$D$10:$D$509,MATCH($G289,'Job Catalog'!$B$10:$B$509,0))),"")</f>
        <v/>
      </c>
      <c r="J289" s="9">
        <f>IFERROR(IF($G289="","",INDEX('Job Catalog'!$F$10:$F$509,MATCH($G289,'Job Catalog'!$B$10:$B$509,0))),"")</f>
        <v/>
      </c>
      <c r="K289" s="9">
        <f>IFERROR(IF($G289="","",INDEX('Job Catalog'!$H$10:$H$509,MATCH($G289,'Job Catalog'!$B$10:$B$509,0))),"")</f>
        <v/>
      </c>
      <c r="L289" s="9">
        <f>IFERROR(IF($G289="","",INDEX('Job Catalog'!$I$10:$I$509,MATCH($G289,'Job Catalog'!$B$10:$B$509,0))),"")</f>
        <v/>
      </c>
      <c r="M289" s="37">
        <f>IFERROR(IF($G289="","",INDEX('Job Catalog'!$K$10:$K$509,MATCH($G289,'Job Catalog'!$B$10:$B$509,0))),"")</f>
        <v/>
      </c>
    </row>
    <row r="290">
      <c r="B290" s="7" t="n"/>
      <c r="C290" s="7" t="n"/>
      <c r="D290" s="7" t="n"/>
      <c r="E290" s="7" t="n"/>
      <c r="F290" s="7" t="n"/>
      <c r="G290" s="7" t="n"/>
      <c r="H290" s="9">
        <f>IFERROR(IF($G290="","",INDEX('Job Catalog'!$C$10:$C$509,MATCH($G290,'Job Catalog'!$B$10:$B$509,0))),"")</f>
        <v/>
      </c>
      <c r="I290" s="9">
        <f>IFERROR(IF($G290="","",INDEX('Job Catalog'!$D$10:$D$509,MATCH($G290,'Job Catalog'!$B$10:$B$509,0))),"")</f>
        <v/>
      </c>
      <c r="J290" s="9">
        <f>IFERROR(IF($G290="","",INDEX('Job Catalog'!$F$10:$F$509,MATCH($G290,'Job Catalog'!$B$10:$B$509,0))),"")</f>
        <v/>
      </c>
      <c r="K290" s="9">
        <f>IFERROR(IF($G290="","",INDEX('Job Catalog'!$H$10:$H$509,MATCH($G290,'Job Catalog'!$B$10:$B$509,0))),"")</f>
        <v/>
      </c>
      <c r="L290" s="9">
        <f>IFERROR(IF($G290="","",INDEX('Job Catalog'!$I$10:$I$509,MATCH($G290,'Job Catalog'!$B$10:$B$509,0))),"")</f>
        <v/>
      </c>
      <c r="M290" s="37">
        <f>IFERROR(IF($G290="","",INDEX('Job Catalog'!$K$10:$K$509,MATCH($G290,'Job Catalog'!$B$10:$B$509,0))),"")</f>
        <v/>
      </c>
    </row>
    <row r="291">
      <c r="B291" s="7" t="n"/>
      <c r="C291" s="7" t="n"/>
      <c r="D291" s="7" t="n"/>
      <c r="E291" s="7" t="n"/>
      <c r="F291" s="7" t="n"/>
      <c r="G291" s="7" t="n"/>
      <c r="H291" s="9">
        <f>IFERROR(IF($G291="","",INDEX('Job Catalog'!$C$10:$C$509,MATCH($G291,'Job Catalog'!$B$10:$B$509,0))),"")</f>
        <v/>
      </c>
      <c r="I291" s="9">
        <f>IFERROR(IF($G291="","",INDEX('Job Catalog'!$D$10:$D$509,MATCH($G291,'Job Catalog'!$B$10:$B$509,0))),"")</f>
        <v/>
      </c>
      <c r="J291" s="9">
        <f>IFERROR(IF($G291="","",INDEX('Job Catalog'!$F$10:$F$509,MATCH($G291,'Job Catalog'!$B$10:$B$509,0))),"")</f>
        <v/>
      </c>
      <c r="K291" s="9">
        <f>IFERROR(IF($G291="","",INDEX('Job Catalog'!$H$10:$H$509,MATCH($G291,'Job Catalog'!$B$10:$B$509,0))),"")</f>
        <v/>
      </c>
      <c r="L291" s="9">
        <f>IFERROR(IF($G291="","",INDEX('Job Catalog'!$I$10:$I$509,MATCH($G291,'Job Catalog'!$B$10:$B$509,0))),"")</f>
        <v/>
      </c>
      <c r="M291" s="37">
        <f>IFERROR(IF($G291="","",INDEX('Job Catalog'!$K$10:$K$509,MATCH($G291,'Job Catalog'!$B$10:$B$509,0))),"")</f>
        <v/>
      </c>
    </row>
    <row r="292">
      <c r="B292" s="7" t="n"/>
      <c r="C292" s="7" t="n"/>
      <c r="D292" s="7" t="n"/>
      <c r="E292" s="7" t="n"/>
      <c r="F292" s="7" t="n"/>
      <c r="G292" s="7" t="n"/>
      <c r="H292" s="9">
        <f>IFERROR(IF($G292="","",INDEX('Job Catalog'!$C$10:$C$509,MATCH($G292,'Job Catalog'!$B$10:$B$509,0))),"")</f>
        <v/>
      </c>
      <c r="I292" s="9">
        <f>IFERROR(IF($G292="","",INDEX('Job Catalog'!$D$10:$D$509,MATCH($G292,'Job Catalog'!$B$10:$B$509,0))),"")</f>
        <v/>
      </c>
      <c r="J292" s="9">
        <f>IFERROR(IF($G292="","",INDEX('Job Catalog'!$F$10:$F$509,MATCH($G292,'Job Catalog'!$B$10:$B$509,0))),"")</f>
        <v/>
      </c>
      <c r="K292" s="9">
        <f>IFERROR(IF($G292="","",INDEX('Job Catalog'!$H$10:$H$509,MATCH($G292,'Job Catalog'!$B$10:$B$509,0))),"")</f>
        <v/>
      </c>
      <c r="L292" s="9">
        <f>IFERROR(IF($G292="","",INDEX('Job Catalog'!$I$10:$I$509,MATCH($G292,'Job Catalog'!$B$10:$B$509,0))),"")</f>
        <v/>
      </c>
      <c r="M292" s="37">
        <f>IFERROR(IF($G292="","",INDEX('Job Catalog'!$K$10:$K$509,MATCH($G292,'Job Catalog'!$B$10:$B$509,0))),"")</f>
        <v/>
      </c>
    </row>
    <row r="293">
      <c r="B293" s="7" t="n"/>
      <c r="C293" s="7" t="n"/>
      <c r="D293" s="7" t="n"/>
      <c r="E293" s="7" t="n"/>
      <c r="F293" s="7" t="n"/>
      <c r="G293" s="7" t="n"/>
      <c r="H293" s="9">
        <f>IFERROR(IF($G293="","",INDEX('Job Catalog'!$C$10:$C$509,MATCH($G293,'Job Catalog'!$B$10:$B$509,0))),"")</f>
        <v/>
      </c>
      <c r="I293" s="9">
        <f>IFERROR(IF($G293="","",INDEX('Job Catalog'!$D$10:$D$509,MATCH($G293,'Job Catalog'!$B$10:$B$509,0))),"")</f>
        <v/>
      </c>
      <c r="J293" s="9">
        <f>IFERROR(IF($G293="","",INDEX('Job Catalog'!$F$10:$F$509,MATCH($G293,'Job Catalog'!$B$10:$B$509,0))),"")</f>
        <v/>
      </c>
      <c r="K293" s="9">
        <f>IFERROR(IF($G293="","",INDEX('Job Catalog'!$H$10:$H$509,MATCH($G293,'Job Catalog'!$B$10:$B$509,0))),"")</f>
        <v/>
      </c>
      <c r="L293" s="9">
        <f>IFERROR(IF($G293="","",INDEX('Job Catalog'!$I$10:$I$509,MATCH($G293,'Job Catalog'!$B$10:$B$509,0))),"")</f>
        <v/>
      </c>
      <c r="M293" s="37">
        <f>IFERROR(IF($G293="","",INDEX('Job Catalog'!$K$10:$K$509,MATCH($G293,'Job Catalog'!$B$10:$B$509,0))),"")</f>
        <v/>
      </c>
    </row>
    <row r="294">
      <c r="B294" s="7" t="n"/>
      <c r="C294" s="7" t="n"/>
      <c r="D294" s="7" t="n"/>
      <c r="E294" s="7" t="n"/>
      <c r="F294" s="7" t="n"/>
      <c r="G294" s="7" t="n"/>
      <c r="H294" s="9">
        <f>IFERROR(IF($G294="","",INDEX('Job Catalog'!$C$10:$C$509,MATCH($G294,'Job Catalog'!$B$10:$B$509,0))),"")</f>
        <v/>
      </c>
      <c r="I294" s="9">
        <f>IFERROR(IF($G294="","",INDEX('Job Catalog'!$D$10:$D$509,MATCH($G294,'Job Catalog'!$B$10:$B$509,0))),"")</f>
        <v/>
      </c>
      <c r="J294" s="9">
        <f>IFERROR(IF($G294="","",INDEX('Job Catalog'!$F$10:$F$509,MATCH($G294,'Job Catalog'!$B$10:$B$509,0))),"")</f>
        <v/>
      </c>
      <c r="K294" s="9">
        <f>IFERROR(IF($G294="","",INDEX('Job Catalog'!$H$10:$H$509,MATCH($G294,'Job Catalog'!$B$10:$B$509,0))),"")</f>
        <v/>
      </c>
      <c r="L294" s="9">
        <f>IFERROR(IF($G294="","",INDEX('Job Catalog'!$I$10:$I$509,MATCH($G294,'Job Catalog'!$B$10:$B$509,0))),"")</f>
        <v/>
      </c>
      <c r="M294" s="37">
        <f>IFERROR(IF($G294="","",INDEX('Job Catalog'!$K$10:$K$509,MATCH($G294,'Job Catalog'!$B$10:$B$509,0))),"")</f>
        <v/>
      </c>
    </row>
    <row r="295">
      <c r="B295" s="7" t="n"/>
      <c r="C295" s="7" t="n"/>
      <c r="D295" s="7" t="n"/>
      <c r="E295" s="7" t="n"/>
      <c r="F295" s="7" t="n"/>
      <c r="G295" s="7" t="n"/>
      <c r="H295" s="9">
        <f>IFERROR(IF($G295="","",INDEX('Job Catalog'!$C$10:$C$509,MATCH($G295,'Job Catalog'!$B$10:$B$509,0))),"")</f>
        <v/>
      </c>
      <c r="I295" s="9">
        <f>IFERROR(IF($G295="","",INDEX('Job Catalog'!$D$10:$D$509,MATCH($G295,'Job Catalog'!$B$10:$B$509,0))),"")</f>
        <v/>
      </c>
      <c r="J295" s="9">
        <f>IFERROR(IF($G295="","",INDEX('Job Catalog'!$F$10:$F$509,MATCH($G295,'Job Catalog'!$B$10:$B$509,0))),"")</f>
        <v/>
      </c>
      <c r="K295" s="9">
        <f>IFERROR(IF($G295="","",INDEX('Job Catalog'!$H$10:$H$509,MATCH($G295,'Job Catalog'!$B$10:$B$509,0))),"")</f>
        <v/>
      </c>
      <c r="L295" s="9">
        <f>IFERROR(IF($G295="","",INDEX('Job Catalog'!$I$10:$I$509,MATCH($G295,'Job Catalog'!$B$10:$B$509,0))),"")</f>
        <v/>
      </c>
      <c r="M295" s="37">
        <f>IFERROR(IF($G295="","",INDEX('Job Catalog'!$K$10:$K$509,MATCH($G295,'Job Catalog'!$B$10:$B$509,0))),"")</f>
        <v/>
      </c>
    </row>
    <row r="296">
      <c r="B296" s="7" t="n"/>
      <c r="C296" s="7" t="n"/>
      <c r="D296" s="7" t="n"/>
      <c r="E296" s="7" t="n"/>
      <c r="F296" s="7" t="n"/>
      <c r="G296" s="7" t="n"/>
      <c r="H296" s="9">
        <f>IFERROR(IF($G296="","",INDEX('Job Catalog'!$C$10:$C$509,MATCH($G296,'Job Catalog'!$B$10:$B$509,0))),"")</f>
        <v/>
      </c>
      <c r="I296" s="9">
        <f>IFERROR(IF($G296="","",INDEX('Job Catalog'!$D$10:$D$509,MATCH($G296,'Job Catalog'!$B$10:$B$509,0))),"")</f>
        <v/>
      </c>
      <c r="J296" s="9">
        <f>IFERROR(IF($G296="","",INDEX('Job Catalog'!$F$10:$F$509,MATCH($G296,'Job Catalog'!$B$10:$B$509,0))),"")</f>
        <v/>
      </c>
      <c r="K296" s="9">
        <f>IFERROR(IF($G296="","",INDEX('Job Catalog'!$H$10:$H$509,MATCH($G296,'Job Catalog'!$B$10:$B$509,0))),"")</f>
        <v/>
      </c>
      <c r="L296" s="9">
        <f>IFERROR(IF($G296="","",INDEX('Job Catalog'!$I$10:$I$509,MATCH($G296,'Job Catalog'!$B$10:$B$509,0))),"")</f>
        <v/>
      </c>
      <c r="M296" s="37">
        <f>IFERROR(IF($G296="","",INDEX('Job Catalog'!$K$10:$K$509,MATCH($G296,'Job Catalog'!$B$10:$B$509,0))),"")</f>
        <v/>
      </c>
    </row>
    <row r="297">
      <c r="B297" s="7" t="n"/>
      <c r="C297" s="7" t="n"/>
      <c r="D297" s="7" t="n"/>
      <c r="E297" s="7" t="n"/>
      <c r="F297" s="7" t="n"/>
      <c r="G297" s="7" t="n"/>
      <c r="H297" s="9">
        <f>IFERROR(IF($G297="","",INDEX('Job Catalog'!$C$10:$C$509,MATCH($G297,'Job Catalog'!$B$10:$B$509,0))),"")</f>
        <v/>
      </c>
      <c r="I297" s="9">
        <f>IFERROR(IF($G297="","",INDEX('Job Catalog'!$D$10:$D$509,MATCH($G297,'Job Catalog'!$B$10:$B$509,0))),"")</f>
        <v/>
      </c>
      <c r="J297" s="9">
        <f>IFERROR(IF($G297="","",INDEX('Job Catalog'!$F$10:$F$509,MATCH($G297,'Job Catalog'!$B$10:$B$509,0))),"")</f>
        <v/>
      </c>
      <c r="K297" s="9">
        <f>IFERROR(IF($G297="","",INDEX('Job Catalog'!$H$10:$H$509,MATCH($G297,'Job Catalog'!$B$10:$B$509,0))),"")</f>
        <v/>
      </c>
      <c r="L297" s="9">
        <f>IFERROR(IF($G297="","",INDEX('Job Catalog'!$I$10:$I$509,MATCH($G297,'Job Catalog'!$B$10:$B$509,0))),"")</f>
        <v/>
      </c>
      <c r="M297" s="37">
        <f>IFERROR(IF($G297="","",INDEX('Job Catalog'!$K$10:$K$509,MATCH($G297,'Job Catalog'!$B$10:$B$509,0))),"")</f>
        <v/>
      </c>
    </row>
    <row r="298">
      <c r="B298" s="7" t="n"/>
      <c r="C298" s="7" t="n"/>
      <c r="D298" s="7" t="n"/>
      <c r="E298" s="7" t="n"/>
      <c r="F298" s="7" t="n"/>
      <c r="G298" s="7" t="n"/>
      <c r="H298" s="9">
        <f>IFERROR(IF($G298="","",INDEX('Job Catalog'!$C$10:$C$509,MATCH($G298,'Job Catalog'!$B$10:$B$509,0))),"")</f>
        <v/>
      </c>
      <c r="I298" s="9">
        <f>IFERROR(IF($G298="","",INDEX('Job Catalog'!$D$10:$D$509,MATCH($G298,'Job Catalog'!$B$10:$B$509,0))),"")</f>
        <v/>
      </c>
      <c r="J298" s="9">
        <f>IFERROR(IF($G298="","",INDEX('Job Catalog'!$F$10:$F$509,MATCH($G298,'Job Catalog'!$B$10:$B$509,0))),"")</f>
        <v/>
      </c>
      <c r="K298" s="9">
        <f>IFERROR(IF($G298="","",INDEX('Job Catalog'!$H$10:$H$509,MATCH($G298,'Job Catalog'!$B$10:$B$509,0))),"")</f>
        <v/>
      </c>
      <c r="L298" s="9">
        <f>IFERROR(IF($G298="","",INDEX('Job Catalog'!$I$10:$I$509,MATCH($G298,'Job Catalog'!$B$10:$B$509,0))),"")</f>
        <v/>
      </c>
      <c r="M298" s="37">
        <f>IFERROR(IF($G298="","",INDEX('Job Catalog'!$K$10:$K$509,MATCH($G298,'Job Catalog'!$B$10:$B$509,0))),"")</f>
        <v/>
      </c>
    </row>
    <row r="299">
      <c r="B299" s="7" t="n"/>
      <c r="C299" s="7" t="n"/>
      <c r="D299" s="7" t="n"/>
      <c r="E299" s="7" t="n"/>
      <c r="F299" s="7" t="n"/>
      <c r="G299" s="7" t="n"/>
      <c r="H299" s="9">
        <f>IFERROR(IF($G299="","",INDEX('Job Catalog'!$C$10:$C$509,MATCH($G299,'Job Catalog'!$B$10:$B$509,0))),"")</f>
        <v/>
      </c>
      <c r="I299" s="9">
        <f>IFERROR(IF($G299="","",INDEX('Job Catalog'!$D$10:$D$509,MATCH($G299,'Job Catalog'!$B$10:$B$509,0))),"")</f>
        <v/>
      </c>
      <c r="J299" s="9">
        <f>IFERROR(IF($G299="","",INDEX('Job Catalog'!$F$10:$F$509,MATCH($G299,'Job Catalog'!$B$10:$B$509,0))),"")</f>
        <v/>
      </c>
      <c r="K299" s="9">
        <f>IFERROR(IF($G299="","",INDEX('Job Catalog'!$H$10:$H$509,MATCH($G299,'Job Catalog'!$B$10:$B$509,0))),"")</f>
        <v/>
      </c>
      <c r="L299" s="9">
        <f>IFERROR(IF($G299="","",INDEX('Job Catalog'!$I$10:$I$509,MATCH($G299,'Job Catalog'!$B$10:$B$509,0))),"")</f>
        <v/>
      </c>
      <c r="M299" s="37">
        <f>IFERROR(IF($G299="","",INDEX('Job Catalog'!$K$10:$K$509,MATCH($G299,'Job Catalog'!$B$10:$B$509,0))),"")</f>
        <v/>
      </c>
    </row>
    <row r="300">
      <c r="B300" s="7" t="n"/>
      <c r="C300" s="7" t="n"/>
      <c r="D300" s="7" t="n"/>
      <c r="E300" s="7" t="n"/>
      <c r="F300" s="7" t="n"/>
      <c r="G300" s="7" t="n"/>
      <c r="H300" s="9">
        <f>IFERROR(IF($G300="","",INDEX('Job Catalog'!$C$10:$C$509,MATCH($G300,'Job Catalog'!$B$10:$B$509,0))),"")</f>
        <v/>
      </c>
      <c r="I300" s="9">
        <f>IFERROR(IF($G300="","",INDEX('Job Catalog'!$D$10:$D$509,MATCH($G300,'Job Catalog'!$B$10:$B$509,0))),"")</f>
        <v/>
      </c>
      <c r="J300" s="9">
        <f>IFERROR(IF($G300="","",INDEX('Job Catalog'!$F$10:$F$509,MATCH($G300,'Job Catalog'!$B$10:$B$509,0))),"")</f>
        <v/>
      </c>
      <c r="K300" s="9">
        <f>IFERROR(IF($G300="","",INDEX('Job Catalog'!$H$10:$H$509,MATCH($G300,'Job Catalog'!$B$10:$B$509,0))),"")</f>
        <v/>
      </c>
      <c r="L300" s="9">
        <f>IFERROR(IF($G300="","",INDEX('Job Catalog'!$I$10:$I$509,MATCH($G300,'Job Catalog'!$B$10:$B$509,0))),"")</f>
        <v/>
      </c>
      <c r="M300" s="37">
        <f>IFERROR(IF($G300="","",INDEX('Job Catalog'!$K$10:$K$509,MATCH($G300,'Job Catalog'!$B$10:$B$509,0))),"")</f>
        <v/>
      </c>
    </row>
    <row r="301">
      <c r="B301" s="7" t="n"/>
      <c r="C301" s="7" t="n"/>
      <c r="D301" s="7" t="n"/>
      <c r="E301" s="7" t="n"/>
      <c r="F301" s="7" t="n"/>
      <c r="G301" s="7" t="n"/>
      <c r="H301" s="9">
        <f>IFERROR(IF($G301="","",INDEX('Job Catalog'!$C$10:$C$509,MATCH($G301,'Job Catalog'!$B$10:$B$509,0))),"")</f>
        <v/>
      </c>
      <c r="I301" s="9">
        <f>IFERROR(IF($G301="","",INDEX('Job Catalog'!$D$10:$D$509,MATCH($G301,'Job Catalog'!$B$10:$B$509,0))),"")</f>
        <v/>
      </c>
      <c r="J301" s="9">
        <f>IFERROR(IF($G301="","",INDEX('Job Catalog'!$F$10:$F$509,MATCH($G301,'Job Catalog'!$B$10:$B$509,0))),"")</f>
        <v/>
      </c>
      <c r="K301" s="9">
        <f>IFERROR(IF($G301="","",INDEX('Job Catalog'!$H$10:$H$509,MATCH($G301,'Job Catalog'!$B$10:$B$509,0))),"")</f>
        <v/>
      </c>
      <c r="L301" s="9">
        <f>IFERROR(IF($G301="","",INDEX('Job Catalog'!$I$10:$I$509,MATCH($G301,'Job Catalog'!$B$10:$B$509,0))),"")</f>
        <v/>
      </c>
      <c r="M301" s="37">
        <f>IFERROR(IF($G301="","",INDEX('Job Catalog'!$K$10:$K$509,MATCH($G301,'Job Catalog'!$B$10:$B$509,0))),"")</f>
        <v/>
      </c>
    </row>
    <row r="302">
      <c r="B302" s="7" t="n"/>
      <c r="C302" s="7" t="n"/>
      <c r="D302" s="7" t="n"/>
      <c r="E302" s="7" t="n"/>
      <c r="F302" s="7" t="n"/>
      <c r="G302" s="7" t="n"/>
      <c r="H302" s="9">
        <f>IFERROR(IF($G302="","",INDEX('Job Catalog'!$C$10:$C$509,MATCH($G302,'Job Catalog'!$B$10:$B$509,0))),"")</f>
        <v/>
      </c>
      <c r="I302" s="9">
        <f>IFERROR(IF($G302="","",INDEX('Job Catalog'!$D$10:$D$509,MATCH($G302,'Job Catalog'!$B$10:$B$509,0))),"")</f>
        <v/>
      </c>
      <c r="J302" s="9">
        <f>IFERROR(IF($G302="","",INDEX('Job Catalog'!$F$10:$F$509,MATCH($G302,'Job Catalog'!$B$10:$B$509,0))),"")</f>
        <v/>
      </c>
      <c r="K302" s="9">
        <f>IFERROR(IF($G302="","",INDEX('Job Catalog'!$H$10:$H$509,MATCH($G302,'Job Catalog'!$B$10:$B$509,0))),"")</f>
        <v/>
      </c>
      <c r="L302" s="9">
        <f>IFERROR(IF($G302="","",INDEX('Job Catalog'!$I$10:$I$509,MATCH($G302,'Job Catalog'!$B$10:$B$509,0))),"")</f>
        <v/>
      </c>
      <c r="M302" s="37">
        <f>IFERROR(IF($G302="","",INDEX('Job Catalog'!$K$10:$K$509,MATCH($G302,'Job Catalog'!$B$10:$B$509,0))),"")</f>
        <v/>
      </c>
    </row>
    <row r="303">
      <c r="B303" s="7" t="n"/>
      <c r="C303" s="7" t="n"/>
      <c r="D303" s="7" t="n"/>
      <c r="E303" s="7" t="n"/>
      <c r="F303" s="7" t="n"/>
      <c r="G303" s="7" t="n"/>
      <c r="H303" s="9">
        <f>IFERROR(IF($G303="","",INDEX('Job Catalog'!$C$10:$C$509,MATCH($G303,'Job Catalog'!$B$10:$B$509,0))),"")</f>
        <v/>
      </c>
      <c r="I303" s="9">
        <f>IFERROR(IF($G303="","",INDEX('Job Catalog'!$D$10:$D$509,MATCH($G303,'Job Catalog'!$B$10:$B$509,0))),"")</f>
        <v/>
      </c>
      <c r="J303" s="9">
        <f>IFERROR(IF($G303="","",INDEX('Job Catalog'!$F$10:$F$509,MATCH($G303,'Job Catalog'!$B$10:$B$509,0))),"")</f>
        <v/>
      </c>
      <c r="K303" s="9">
        <f>IFERROR(IF($G303="","",INDEX('Job Catalog'!$H$10:$H$509,MATCH($G303,'Job Catalog'!$B$10:$B$509,0))),"")</f>
        <v/>
      </c>
      <c r="L303" s="9">
        <f>IFERROR(IF($G303="","",INDEX('Job Catalog'!$I$10:$I$509,MATCH($G303,'Job Catalog'!$B$10:$B$509,0))),"")</f>
        <v/>
      </c>
      <c r="M303" s="37">
        <f>IFERROR(IF($G303="","",INDEX('Job Catalog'!$K$10:$K$509,MATCH($G303,'Job Catalog'!$B$10:$B$509,0))),"")</f>
        <v/>
      </c>
    </row>
    <row r="304">
      <c r="B304" s="7" t="n"/>
      <c r="C304" s="7" t="n"/>
      <c r="D304" s="7" t="n"/>
      <c r="E304" s="7" t="n"/>
      <c r="F304" s="7" t="n"/>
      <c r="G304" s="7" t="n"/>
      <c r="H304" s="9">
        <f>IFERROR(IF($G304="","",INDEX('Job Catalog'!$C$10:$C$509,MATCH($G304,'Job Catalog'!$B$10:$B$509,0))),"")</f>
        <v/>
      </c>
      <c r="I304" s="9">
        <f>IFERROR(IF($G304="","",INDEX('Job Catalog'!$D$10:$D$509,MATCH($G304,'Job Catalog'!$B$10:$B$509,0))),"")</f>
        <v/>
      </c>
      <c r="J304" s="9">
        <f>IFERROR(IF($G304="","",INDEX('Job Catalog'!$F$10:$F$509,MATCH($G304,'Job Catalog'!$B$10:$B$509,0))),"")</f>
        <v/>
      </c>
      <c r="K304" s="9">
        <f>IFERROR(IF($G304="","",INDEX('Job Catalog'!$H$10:$H$509,MATCH($G304,'Job Catalog'!$B$10:$B$509,0))),"")</f>
        <v/>
      </c>
      <c r="L304" s="9">
        <f>IFERROR(IF($G304="","",INDEX('Job Catalog'!$I$10:$I$509,MATCH($G304,'Job Catalog'!$B$10:$B$509,0))),"")</f>
        <v/>
      </c>
      <c r="M304" s="37">
        <f>IFERROR(IF($G304="","",INDEX('Job Catalog'!$K$10:$K$509,MATCH($G304,'Job Catalog'!$B$10:$B$509,0))),"")</f>
        <v/>
      </c>
    </row>
    <row r="305">
      <c r="B305" s="7" t="n"/>
      <c r="C305" s="7" t="n"/>
      <c r="D305" s="7" t="n"/>
      <c r="E305" s="7" t="n"/>
      <c r="F305" s="7" t="n"/>
      <c r="G305" s="7" t="n"/>
      <c r="H305" s="9">
        <f>IFERROR(IF($G305="","",INDEX('Job Catalog'!$C$10:$C$509,MATCH($G305,'Job Catalog'!$B$10:$B$509,0))),"")</f>
        <v/>
      </c>
      <c r="I305" s="9">
        <f>IFERROR(IF($G305="","",INDEX('Job Catalog'!$D$10:$D$509,MATCH($G305,'Job Catalog'!$B$10:$B$509,0))),"")</f>
        <v/>
      </c>
      <c r="J305" s="9">
        <f>IFERROR(IF($G305="","",INDEX('Job Catalog'!$F$10:$F$509,MATCH($G305,'Job Catalog'!$B$10:$B$509,0))),"")</f>
        <v/>
      </c>
      <c r="K305" s="9">
        <f>IFERROR(IF($G305="","",INDEX('Job Catalog'!$H$10:$H$509,MATCH($G305,'Job Catalog'!$B$10:$B$509,0))),"")</f>
        <v/>
      </c>
      <c r="L305" s="9">
        <f>IFERROR(IF($G305="","",INDEX('Job Catalog'!$I$10:$I$509,MATCH($G305,'Job Catalog'!$B$10:$B$509,0))),"")</f>
        <v/>
      </c>
      <c r="M305" s="37">
        <f>IFERROR(IF($G305="","",INDEX('Job Catalog'!$K$10:$K$509,MATCH($G305,'Job Catalog'!$B$10:$B$509,0))),"")</f>
        <v/>
      </c>
    </row>
    <row r="306">
      <c r="B306" s="7" t="n"/>
      <c r="C306" s="7" t="n"/>
      <c r="D306" s="7" t="n"/>
      <c r="E306" s="7" t="n"/>
      <c r="F306" s="7" t="n"/>
      <c r="G306" s="7" t="n"/>
      <c r="H306" s="9">
        <f>IFERROR(IF($G306="","",INDEX('Job Catalog'!$C$10:$C$509,MATCH($G306,'Job Catalog'!$B$10:$B$509,0))),"")</f>
        <v/>
      </c>
      <c r="I306" s="9">
        <f>IFERROR(IF($G306="","",INDEX('Job Catalog'!$D$10:$D$509,MATCH($G306,'Job Catalog'!$B$10:$B$509,0))),"")</f>
        <v/>
      </c>
      <c r="J306" s="9">
        <f>IFERROR(IF($G306="","",INDEX('Job Catalog'!$F$10:$F$509,MATCH($G306,'Job Catalog'!$B$10:$B$509,0))),"")</f>
        <v/>
      </c>
      <c r="K306" s="9">
        <f>IFERROR(IF($G306="","",INDEX('Job Catalog'!$H$10:$H$509,MATCH($G306,'Job Catalog'!$B$10:$B$509,0))),"")</f>
        <v/>
      </c>
      <c r="L306" s="9">
        <f>IFERROR(IF($G306="","",INDEX('Job Catalog'!$I$10:$I$509,MATCH($G306,'Job Catalog'!$B$10:$B$509,0))),"")</f>
        <v/>
      </c>
      <c r="M306" s="37">
        <f>IFERROR(IF($G306="","",INDEX('Job Catalog'!$K$10:$K$509,MATCH($G306,'Job Catalog'!$B$10:$B$509,0))),"")</f>
        <v/>
      </c>
    </row>
    <row r="307">
      <c r="B307" s="7" t="n"/>
      <c r="C307" s="7" t="n"/>
      <c r="D307" s="7" t="n"/>
      <c r="E307" s="7" t="n"/>
      <c r="F307" s="7" t="n"/>
      <c r="G307" s="7" t="n"/>
      <c r="H307" s="9">
        <f>IFERROR(IF($G307="","",INDEX('Job Catalog'!$C$10:$C$509,MATCH($G307,'Job Catalog'!$B$10:$B$509,0))),"")</f>
        <v/>
      </c>
      <c r="I307" s="9">
        <f>IFERROR(IF($G307="","",INDEX('Job Catalog'!$D$10:$D$509,MATCH($G307,'Job Catalog'!$B$10:$B$509,0))),"")</f>
        <v/>
      </c>
      <c r="J307" s="9">
        <f>IFERROR(IF($G307="","",INDEX('Job Catalog'!$F$10:$F$509,MATCH($G307,'Job Catalog'!$B$10:$B$509,0))),"")</f>
        <v/>
      </c>
      <c r="K307" s="9">
        <f>IFERROR(IF($G307="","",INDEX('Job Catalog'!$H$10:$H$509,MATCH($G307,'Job Catalog'!$B$10:$B$509,0))),"")</f>
        <v/>
      </c>
      <c r="L307" s="9">
        <f>IFERROR(IF($G307="","",INDEX('Job Catalog'!$I$10:$I$509,MATCH($G307,'Job Catalog'!$B$10:$B$509,0))),"")</f>
        <v/>
      </c>
      <c r="M307" s="37">
        <f>IFERROR(IF($G307="","",INDEX('Job Catalog'!$K$10:$K$509,MATCH($G307,'Job Catalog'!$B$10:$B$509,0))),"")</f>
        <v/>
      </c>
    </row>
    <row r="308">
      <c r="B308" s="7" t="n"/>
      <c r="C308" s="7" t="n"/>
      <c r="D308" s="7" t="n"/>
      <c r="E308" s="7" t="n"/>
      <c r="F308" s="7" t="n"/>
      <c r="G308" s="7" t="n"/>
      <c r="H308" s="9">
        <f>IFERROR(IF($G308="","",INDEX('Job Catalog'!$C$10:$C$509,MATCH($G308,'Job Catalog'!$B$10:$B$509,0))),"")</f>
        <v/>
      </c>
      <c r="I308" s="9">
        <f>IFERROR(IF($G308="","",INDEX('Job Catalog'!$D$10:$D$509,MATCH($G308,'Job Catalog'!$B$10:$B$509,0))),"")</f>
        <v/>
      </c>
      <c r="J308" s="9">
        <f>IFERROR(IF($G308="","",INDEX('Job Catalog'!$F$10:$F$509,MATCH($G308,'Job Catalog'!$B$10:$B$509,0))),"")</f>
        <v/>
      </c>
      <c r="K308" s="9">
        <f>IFERROR(IF($G308="","",INDEX('Job Catalog'!$H$10:$H$509,MATCH($G308,'Job Catalog'!$B$10:$B$509,0))),"")</f>
        <v/>
      </c>
      <c r="L308" s="9">
        <f>IFERROR(IF($G308="","",INDEX('Job Catalog'!$I$10:$I$509,MATCH($G308,'Job Catalog'!$B$10:$B$509,0))),"")</f>
        <v/>
      </c>
      <c r="M308" s="37">
        <f>IFERROR(IF($G308="","",INDEX('Job Catalog'!$K$10:$K$509,MATCH($G308,'Job Catalog'!$B$10:$B$509,0))),"")</f>
        <v/>
      </c>
    </row>
    <row r="309">
      <c r="B309" s="7" t="n"/>
      <c r="C309" s="7" t="n"/>
      <c r="D309" s="7" t="n"/>
      <c r="E309" s="7" t="n"/>
      <c r="F309" s="7" t="n"/>
      <c r="G309" s="7" t="n"/>
      <c r="H309" s="9">
        <f>IFERROR(IF($G309="","",INDEX('Job Catalog'!$C$10:$C$509,MATCH($G309,'Job Catalog'!$B$10:$B$509,0))),"")</f>
        <v/>
      </c>
      <c r="I309" s="9">
        <f>IFERROR(IF($G309="","",INDEX('Job Catalog'!$D$10:$D$509,MATCH($G309,'Job Catalog'!$B$10:$B$509,0))),"")</f>
        <v/>
      </c>
      <c r="J309" s="9">
        <f>IFERROR(IF($G309="","",INDEX('Job Catalog'!$F$10:$F$509,MATCH($G309,'Job Catalog'!$B$10:$B$509,0))),"")</f>
        <v/>
      </c>
      <c r="K309" s="9">
        <f>IFERROR(IF($G309="","",INDEX('Job Catalog'!$H$10:$H$509,MATCH($G309,'Job Catalog'!$B$10:$B$509,0))),"")</f>
        <v/>
      </c>
      <c r="L309" s="9">
        <f>IFERROR(IF($G309="","",INDEX('Job Catalog'!$I$10:$I$509,MATCH($G309,'Job Catalog'!$B$10:$B$509,0))),"")</f>
        <v/>
      </c>
      <c r="M309" s="37">
        <f>IFERROR(IF($G309="","",INDEX('Job Catalog'!$K$10:$K$509,MATCH($G309,'Job Catalog'!$B$10:$B$509,0))),"")</f>
        <v/>
      </c>
    </row>
    <row r="310">
      <c r="B310" s="7" t="n"/>
      <c r="C310" s="7" t="n"/>
      <c r="D310" s="7" t="n"/>
      <c r="E310" s="7" t="n"/>
      <c r="F310" s="7" t="n"/>
      <c r="G310" s="7" t="n"/>
      <c r="H310" s="9">
        <f>IFERROR(IF($G310="","",INDEX('Job Catalog'!$C$10:$C$509,MATCH($G310,'Job Catalog'!$B$10:$B$509,0))),"")</f>
        <v/>
      </c>
      <c r="I310" s="9">
        <f>IFERROR(IF($G310="","",INDEX('Job Catalog'!$D$10:$D$509,MATCH($G310,'Job Catalog'!$B$10:$B$509,0))),"")</f>
        <v/>
      </c>
      <c r="J310" s="9">
        <f>IFERROR(IF($G310="","",INDEX('Job Catalog'!$F$10:$F$509,MATCH($G310,'Job Catalog'!$B$10:$B$509,0))),"")</f>
        <v/>
      </c>
      <c r="K310" s="9">
        <f>IFERROR(IF($G310="","",INDEX('Job Catalog'!$H$10:$H$509,MATCH($G310,'Job Catalog'!$B$10:$B$509,0))),"")</f>
        <v/>
      </c>
      <c r="L310" s="9">
        <f>IFERROR(IF($G310="","",INDEX('Job Catalog'!$I$10:$I$509,MATCH($G310,'Job Catalog'!$B$10:$B$509,0))),"")</f>
        <v/>
      </c>
      <c r="M310" s="37">
        <f>IFERROR(IF($G310="","",INDEX('Job Catalog'!$K$10:$K$509,MATCH($G310,'Job Catalog'!$B$10:$B$509,0))),"")</f>
        <v/>
      </c>
    </row>
    <row r="311">
      <c r="B311" s="7" t="n"/>
      <c r="C311" s="7" t="n"/>
      <c r="D311" s="7" t="n"/>
      <c r="E311" s="7" t="n"/>
      <c r="F311" s="7" t="n"/>
      <c r="G311" s="7" t="n"/>
      <c r="H311" s="9">
        <f>IFERROR(IF($G311="","",INDEX('Job Catalog'!$C$10:$C$509,MATCH($G311,'Job Catalog'!$B$10:$B$509,0))),"")</f>
        <v/>
      </c>
      <c r="I311" s="9">
        <f>IFERROR(IF($G311="","",INDEX('Job Catalog'!$D$10:$D$509,MATCH($G311,'Job Catalog'!$B$10:$B$509,0))),"")</f>
        <v/>
      </c>
      <c r="J311" s="9">
        <f>IFERROR(IF($G311="","",INDEX('Job Catalog'!$F$10:$F$509,MATCH($G311,'Job Catalog'!$B$10:$B$509,0))),"")</f>
        <v/>
      </c>
      <c r="K311" s="9">
        <f>IFERROR(IF($G311="","",INDEX('Job Catalog'!$H$10:$H$509,MATCH($G311,'Job Catalog'!$B$10:$B$509,0))),"")</f>
        <v/>
      </c>
      <c r="L311" s="9">
        <f>IFERROR(IF($G311="","",INDEX('Job Catalog'!$I$10:$I$509,MATCH($G311,'Job Catalog'!$B$10:$B$509,0))),"")</f>
        <v/>
      </c>
      <c r="M311" s="37">
        <f>IFERROR(IF($G311="","",INDEX('Job Catalog'!$K$10:$K$509,MATCH($G311,'Job Catalog'!$B$10:$B$509,0))),"")</f>
        <v/>
      </c>
    </row>
    <row r="312">
      <c r="B312" s="7" t="n"/>
      <c r="C312" s="7" t="n"/>
      <c r="D312" s="7" t="n"/>
      <c r="E312" s="7" t="n"/>
      <c r="F312" s="7" t="n"/>
      <c r="G312" s="7" t="n"/>
      <c r="H312" s="9">
        <f>IFERROR(IF($G312="","",INDEX('Job Catalog'!$C$10:$C$509,MATCH($G312,'Job Catalog'!$B$10:$B$509,0))),"")</f>
        <v/>
      </c>
      <c r="I312" s="9">
        <f>IFERROR(IF($G312="","",INDEX('Job Catalog'!$D$10:$D$509,MATCH($G312,'Job Catalog'!$B$10:$B$509,0))),"")</f>
        <v/>
      </c>
      <c r="J312" s="9">
        <f>IFERROR(IF($G312="","",INDEX('Job Catalog'!$F$10:$F$509,MATCH($G312,'Job Catalog'!$B$10:$B$509,0))),"")</f>
        <v/>
      </c>
      <c r="K312" s="9">
        <f>IFERROR(IF($G312="","",INDEX('Job Catalog'!$H$10:$H$509,MATCH($G312,'Job Catalog'!$B$10:$B$509,0))),"")</f>
        <v/>
      </c>
      <c r="L312" s="9">
        <f>IFERROR(IF($G312="","",INDEX('Job Catalog'!$I$10:$I$509,MATCH($G312,'Job Catalog'!$B$10:$B$509,0))),"")</f>
        <v/>
      </c>
      <c r="M312" s="37">
        <f>IFERROR(IF($G312="","",INDEX('Job Catalog'!$K$10:$K$509,MATCH($G312,'Job Catalog'!$B$10:$B$509,0))),"")</f>
        <v/>
      </c>
    </row>
    <row r="313">
      <c r="B313" s="7" t="n"/>
      <c r="C313" s="7" t="n"/>
      <c r="D313" s="7" t="n"/>
      <c r="E313" s="7" t="n"/>
      <c r="F313" s="7" t="n"/>
      <c r="G313" s="7" t="n"/>
      <c r="H313" s="9">
        <f>IFERROR(IF($G313="","",INDEX('Job Catalog'!$C$10:$C$509,MATCH($G313,'Job Catalog'!$B$10:$B$509,0))),"")</f>
        <v/>
      </c>
      <c r="I313" s="9">
        <f>IFERROR(IF($G313="","",INDEX('Job Catalog'!$D$10:$D$509,MATCH($G313,'Job Catalog'!$B$10:$B$509,0))),"")</f>
        <v/>
      </c>
      <c r="J313" s="9">
        <f>IFERROR(IF($G313="","",INDEX('Job Catalog'!$F$10:$F$509,MATCH($G313,'Job Catalog'!$B$10:$B$509,0))),"")</f>
        <v/>
      </c>
      <c r="K313" s="9">
        <f>IFERROR(IF($G313="","",INDEX('Job Catalog'!$H$10:$H$509,MATCH($G313,'Job Catalog'!$B$10:$B$509,0))),"")</f>
        <v/>
      </c>
      <c r="L313" s="9">
        <f>IFERROR(IF($G313="","",INDEX('Job Catalog'!$I$10:$I$509,MATCH($G313,'Job Catalog'!$B$10:$B$509,0))),"")</f>
        <v/>
      </c>
      <c r="M313" s="37">
        <f>IFERROR(IF($G313="","",INDEX('Job Catalog'!$K$10:$K$509,MATCH($G313,'Job Catalog'!$B$10:$B$509,0))),"")</f>
        <v/>
      </c>
    </row>
    <row r="314">
      <c r="B314" s="7" t="n"/>
      <c r="C314" s="7" t="n"/>
      <c r="D314" s="7" t="n"/>
      <c r="E314" s="7" t="n"/>
      <c r="F314" s="7" t="n"/>
      <c r="G314" s="7" t="n"/>
      <c r="H314" s="9">
        <f>IFERROR(IF($G314="","",INDEX('Job Catalog'!$C$10:$C$509,MATCH($G314,'Job Catalog'!$B$10:$B$509,0))),"")</f>
        <v/>
      </c>
      <c r="I314" s="9">
        <f>IFERROR(IF($G314="","",INDEX('Job Catalog'!$D$10:$D$509,MATCH($G314,'Job Catalog'!$B$10:$B$509,0))),"")</f>
        <v/>
      </c>
      <c r="J314" s="9">
        <f>IFERROR(IF($G314="","",INDEX('Job Catalog'!$F$10:$F$509,MATCH($G314,'Job Catalog'!$B$10:$B$509,0))),"")</f>
        <v/>
      </c>
      <c r="K314" s="9">
        <f>IFERROR(IF($G314="","",INDEX('Job Catalog'!$H$10:$H$509,MATCH($G314,'Job Catalog'!$B$10:$B$509,0))),"")</f>
        <v/>
      </c>
      <c r="L314" s="9">
        <f>IFERROR(IF($G314="","",INDEX('Job Catalog'!$I$10:$I$509,MATCH($G314,'Job Catalog'!$B$10:$B$509,0))),"")</f>
        <v/>
      </c>
      <c r="M314" s="37">
        <f>IFERROR(IF($G314="","",INDEX('Job Catalog'!$K$10:$K$509,MATCH($G314,'Job Catalog'!$B$10:$B$509,0))),"")</f>
        <v/>
      </c>
    </row>
    <row r="315">
      <c r="B315" s="7" t="n"/>
      <c r="C315" s="7" t="n"/>
      <c r="D315" s="7" t="n"/>
      <c r="E315" s="7" t="n"/>
      <c r="F315" s="7" t="n"/>
      <c r="G315" s="7" t="n"/>
      <c r="H315" s="9">
        <f>IFERROR(IF($G315="","",INDEX('Job Catalog'!$C$10:$C$509,MATCH($G315,'Job Catalog'!$B$10:$B$509,0))),"")</f>
        <v/>
      </c>
      <c r="I315" s="9">
        <f>IFERROR(IF($G315="","",INDEX('Job Catalog'!$D$10:$D$509,MATCH($G315,'Job Catalog'!$B$10:$B$509,0))),"")</f>
        <v/>
      </c>
      <c r="J315" s="9">
        <f>IFERROR(IF($G315="","",INDEX('Job Catalog'!$F$10:$F$509,MATCH($G315,'Job Catalog'!$B$10:$B$509,0))),"")</f>
        <v/>
      </c>
      <c r="K315" s="9">
        <f>IFERROR(IF($G315="","",INDEX('Job Catalog'!$H$10:$H$509,MATCH($G315,'Job Catalog'!$B$10:$B$509,0))),"")</f>
        <v/>
      </c>
      <c r="L315" s="9">
        <f>IFERROR(IF($G315="","",INDEX('Job Catalog'!$I$10:$I$509,MATCH($G315,'Job Catalog'!$B$10:$B$509,0))),"")</f>
        <v/>
      </c>
      <c r="M315" s="37">
        <f>IFERROR(IF($G315="","",INDEX('Job Catalog'!$K$10:$K$509,MATCH($G315,'Job Catalog'!$B$10:$B$509,0))),"")</f>
        <v/>
      </c>
    </row>
    <row r="316">
      <c r="B316" s="7" t="n"/>
      <c r="C316" s="7" t="n"/>
      <c r="D316" s="7" t="n"/>
      <c r="E316" s="7" t="n"/>
      <c r="F316" s="7" t="n"/>
      <c r="G316" s="7" t="n"/>
      <c r="H316" s="9">
        <f>IFERROR(IF($G316="","",INDEX('Job Catalog'!$C$10:$C$509,MATCH($G316,'Job Catalog'!$B$10:$B$509,0))),"")</f>
        <v/>
      </c>
      <c r="I316" s="9">
        <f>IFERROR(IF($G316="","",INDEX('Job Catalog'!$D$10:$D$509,MATCH($G316,'Job Catalog'!$B$10:$B$509,0))),"")</f>
        <v/>
      </c>
      <c r="J316" s="9">
        <f>IFERROR(IF($G316="","",INDEX('Job Catalog'!$F$10:$F$509,MATCH($G316,'Job Catalog'!$B$10:$B$509,0))),"")</f>
        <v/>
      </c>
      <c r="K316" s="9">
        <f>IFERROR(IF($G316="","",INDEX('Job Catalog'!$H$10:$H$509,MATCH($G316,'Job Catalog'!$B$10:$B$509,0))),"")</f>
        <v/>
      </c>
      <c r="L316" s="9">
        <f>IFERROR(IF($G316="","",INDEX('Job Catalog'!$I$10:$I$509,MATCH($G316,'Job Catalog'!$B$10:$B$509,0))),"")</f>
        <v/>
      </c>
      <c r="M316" s="37">
        <f>IFERROR(IF($G316="","",INDEX('Job Catalog'!$K$10:$K$509,MATCH($G316,'Job Catalog'!$B$10:$B$509,0))),"")</f>
        <v/>
      </c>
    </row>
    <row r="317">
      <c r="B317" s="7" t="n"/>
      <c r="C317" s="7" t="n"/>
      <c r="D317" s="7" t="n"/>
      <c r="E317" s="7" t="n"/>
      <c r="F317" s="7" t="n"/>
      <c r="G317" s="7" t="n"/>
      <c r="H317" s="9">
        <f>IFERROR(IF($G317="","",INDEX('Job Catalog'!$C$10:$C$509,MATCH($G317,'Job Catalog'!$B$10:$B$509,0))),"")</f>
        <v/>
      </c>
      <c r="I317" s="9">
        <f>IFERROR(IF($G317="","",INDEX('Job Catalog'!$D$10:$D$509,MATCH($G317,'Job Catalog'!$B$10:$B$509,0))),"")</f>
        <v/>
      </c>
      <c r="J317" s="9">
        <f>IFERROR(IF($G317="","",INDEX('Job Catalog'!$F$10:$F$509,MATCH($G317,'Job Catalog'!$B$10:$B$509,0))),"")</f>
        <v/>
      </c>
      <c r="K317" s="9">
        <f>IFERROR(IF($G317="","",INDEX('Job Catalog'!$H$10:$H$509,MATCH($G317,'Job Catalog'!$B$10:$B$509,0))),"")</f>
        <v/>
      </c>
      <c r="L317" s="9">
        <f>IFERROR(IF($G317="","",INDEX('Job Catalog'!$I$10:$I$509,MATCH($G317,'Job Catalog'!$B$10:$B$509,0))),"")</f>
        <v/>
      </c>
      <c r="M317" s="37">
        <f>IFERROR(IF($G317="","",INDEX('Job Catalog'!$K$10:$K$509,MATCH($G317,'Job Catalog'!$B$10:$B$509,0))),"")</f>
        <v/>
      </c>
    </row>
    <row r="318">
      <c r="B318" s="7" t="n"/>
      <c r="C318" s="7" t="n"/>
      <c r="D318" s="7" t="n"/>
      <c r="E318" s="7" t="n"/>
      <c r="F318" s="7" t="n"/>
      <c r="G318" s="7" t="n"/>
      <c r="H318" s="9">
        <f>IFERROR(IF($G318="","",INDEX('Job Catalog'!$C$10:$C$509,MATCH($G318,'Job Catalog'!$B$10:$B$509,0))),"")</f>
        <v/>
      </c>
      <c r="I318" s="9">
        <f>IFERROR(IF($G318="","",INDEX('Job Catalog'!$D$10:$D$509,MATCH($G318,'Job Catalog'!$B$10:$B$509,0))),"")</f>
        <v/>
      </c>
      <c r="J318" s="9">
        <f>IFERROR(IF($G318="","",INDEX('Job Catalog'!$F$10:$F$509,MATCH($G318,'Job Catalog'!$B$10:$B$509,0))),"")</f>
        <v/>
      </c>
      <c r="K318" s="9">
        <f>IFERROR(IF($G318="","",INDEX('Job Catalog'!$H$10:$H$509,MATCH($G318,'Job Catalog'!$B$10:$B$509,0))),"")</f>
        <v/>
      </c>
      <c r="L318" s="9">
        <f>IFERROR(IF($G318="","",INDEX('Job Catalog'!$I$10:$I$509,MATCH($G318,'Job Catalog'!$B$10:$B$509,0))),"")</f>
        <v/>
      </c>
      <c r="M318" s="37">
        <f>IFERROR(IF($G318="","",INDEX('Job Catalog'!$K$10:$K$509,MATCH($G318,'Job Catalog'!$B$10:$B$509,0))),"")</f>
        <v/>
      </c>
    </row>
    <row r="319">
      <c r="B319" s="7" t="n"/>
      <c r="C319" s="7" t="n"/>
      <c r="D319" s="7" t="n"/>
      <c r="E319" s="7" t="n"/>
      <c r="F319" s="7" t="n"/>
      <c r="G319" s="7" t="n"/>
      <c r="H319" s="9">
        <f>IFERROR(IF($G319="","",INDEX('Job Catalog'!$C$10:$C$509,MATCH($G319,'Job Catalog'!$B$10:$B$509,0))),"")</f>
        <v/>
      </c>
      <c r="I319" s="9">
        <f>IFERROR(IF($G319="","",INDEX('Job Catalog'!$D$10:$D$509,MATCH($G319,'Job Catalog'!$B$10:$B$509,0))),"")</f>
        <v/>
      </c>
      <c r="J319" s="9">
        <f>IFERROR(IF($G319="","",INDEX('Job Catalog'!$F$10:$F$509,MATCH($G319,'Job Catalog'!$B$10:$B$509,0))),"")</f>
        <v/>
      </c>
      <c r="K319" s="9">
        <f>IFERROR(IF($G319="","",INDEX('Job Catalog'!$H$10:$H$509,MATCH($G319,'Job Catalog'!$B$10:$B$509,0))),"")</f>
        <v/>
      </c>
      <c r="L319" s="9">
        <f>IFERROR(IF($G319="","",INDEX('Job Catalog'!$I$10:$I$509,MATCH($G319,'Job Catalog'!$B$10:$B$509,0))),"")</f>
        <v/>
      </c>
      <c r="M319" s="37">
        <f>IFERROR(IF($G319="","",INDEX('Job Catalog'!$K$10:$K$509,MATCH($G319,'Job Catalog'!$B$10:$B$509,0))),"")</f>
        <v/>
      </c>
    </row>
    <row r="320">
      <c r="B320" s="7" t="n"/>
      <c r="C320" s="7" t="n"/>
      <c r="D320" s="7" t="n"/>
      <c r="E320" s="7" t="n"/>
      <c r="F320" s="7" t="n"/>
      <c r="G320" s="7" t="n"/>
      <c r="H320" s="9">
        <f>IFERROR(IF($G320="","",INDEX('Job Catalog'!$C$10:$C$509,MATCH($G320,'Job Catalog'!$B$10:$B$509,0))),"")</f>
        <v/>
      </c>
      <c r="I320" s="9">
        <f>IFERROR(IF($G320="","",INDEX('Job Catalog'!$D$10:$D$509,MATCH($G320,'Job Catalog'!$B$10:$B$509,0))),"")</f>
        <v/>
      </c>
      <c r="J320" s="9">
        <f>IFERROR(IF($G320="","",INDEX('Job Catalog'!$F$10:$F$509,MATCH($G320,'Job Catalog'!$B$10:$B$509,0))),"")</f>
        <v/>
      </c>
      <c r="K320" s="9">
        <f>IFERROR(IF($G320="","",INDEX('Job Catalog'!$H$10:$H$509,MATCH($G320,'Job Catalog'!$B$10:$B$509,0))),"")</f>
        <v/>
      </c>
      <c r="L320" s="9">
        <f>IFERROR(IF($G320="","",INDEX('Job Catalog'!$I$10:$I$509,MATCH($G320,'Job Catalog'!$B$10:$B$509,0))),"")</f>
        <v/>
      </c>
      <c r="M320" s="37">
        <f>IFERROR(IF($G320="","",INDEX('Job Catalog'!$K$10:$K$509,MATCH($G320,'Job Catalog'!$B$10:$B$509,0))),"")</f>
        <v/>
      </c>
    </row>
    <row r="321">
      <c r="B321" s="7" t="n"/>
      <c r="C321" s="7" t="n"/>
      <c r="D321" s="7" t="n"/>
      <c r="E321" s="7" t="n"/>
      <c r="F321" s="7" t="n"/>
      <c r="G321" s="7" t="n"/>
      <c r="H321" s="9">
        <f>IFERROR(IF($G321="","",INDEX('Job Catalog'!$C$10:$C$509,MATCH($G321,'Job Catalog'!$B$10:$B$509,0))),"")</f>
        <v/>
      </c>
      <c r="I321" s="9">
        <f>IFERROR(IF($G321="","",INDEX('Job Catalog'!$D$10:$D$509,MATCH($G321,'Job Catalog'!$B$10:$B$509,0))),"")</f>
        <v/>
      </c>
      <c r="J321" s="9">
        <f>IFERROR(IF($G321="","",INDEX('Job Catalog'!$F$10:$F$509,MATCH($G321,'Job Catalog'!$B$10:$B$509,0))),"")</f>
        <v/>
      </c>
      <c r="K321" s="9">
        <f>IFERROR(IF($G321="","",INDEX('Job Catalog'!$H$10:$H$509,MATCH($G321,'Job Catalog'!$B$10:$B$509,0))),"")</f>
        <v/>
      </c>
      <c r="L321" s="9">
        <f>IFERROR(IF($G321="","",INDEX('Job Catalog'!$I$10:$I$509,MATCH($G321,'Job Catalog'!$B$10:$B$509,0))),"")</f>
        <v/>
      </c>
      <c r="M321" s="37">
        <f>IFERROR(IF($G321="","",INDEX('Job Catalog'!$K$10:$K$509,MATCH($G321,'Job Catalog'!$B$10:$B$509,0))),"")</f>
        <v/>
      </c>
    </row>
    <row r="322">
      <c r="B322" s="7" t="n"/>
      <c r="C322" s="7" t="n"/>
      <c r="D322" s="7" t="n"/>
      <c r="E322" s="7" t="n"/>
      <c r="F322" s="7" t="n"/>
      <c r="G322" s="7" t="n"/>
      <c r="H322" s="9">
        <f>IFERROR(IF($G322="","",INDEX('Job Catalog'!$C$10:$C$509,MATCH($G322,'Job Catalog'!$B$10:$B$509,0))),"")</f>
        <v/>
      </c>
      <c r="I322" s="9">
        <f>IFERROR(IF($G322="","",INDEX('Job Catalog'!$D$10:$D$509,MATCH($G322,'Job Catalog'!$B$10:$B$509,0))),"")</f>
        <v/>
      </c>
      <c r="J322" s="9">
        <f>IFERROR(IF($G322="","",INDEX('Job Catalog'!$F$10:$F$509,MATCH($G322,'Job Catalog'!$B$10:$B$509,0))),"")</f>
        <v/>
      </c>
      <c r="K322" s="9">
        <f>IFERROR(IF($G322="","",INDEX('Job Catalog'!$H$10:$H$509,MATCH($G322,'Job Catalog'!$B$10:$B$509,0))),"")</f>
        <v/>
      </c>
      <c r="L322" s="9">
        <f>IFERROR(IF($G322="","",INDEX('Job Catalog'!$I$10:$I$509,MATCH($G322,'Job Catalog'!$B$10:$B$509,0))),"")</f>
        <v/>
      </c>
      <c r="M322" s="37">
        <f>IFERROR(IF($G322="","",INDEX('Job Catalog'!$K$10:$K$509,MATCH($G322,'Job Catalog'!$B$10:$B$509,0))),"")</f>
        <v/>
      </c>
    </row>
    <row r="323">
      <c r="B323" s="7" t="n"/>
      <c r="C323" s="7" t="n"/>
      <c r="D323" s="7" t="n"/>
      <c r="E323" s="7" t="n"/>
      <c r="F323" s="7" t="n"/>
      <c r="G323" s="7" t="n"/>
      <c r="H323" s="9">
        <f>IFERROR(IF($G323="","",INDEX('Job Catalog'!$C$10:$C$509,MATCH($G323,'Job Catalog'!$B$10:$B$509,0))),"")</f>
        <v/>
      </c>
      <c r="I323" s="9">
        <f>IFERROR(IF($G323="","",INDEX('Job Catalog'!$D$10:$D$509,MATCH($G323,'Job Catalog'!$B$10:$B$509,0))),"")</f>
        <v/>
      </c>
      <c r="J323" s="9">
        <f>IFERROR(IF($G323="","",INDEX('Job Catalog'!$F$10:$F$509,MATCH($G323,'Job Catalog'!$B$10:$B$509,0))),"")</f>
        <v/>
      </c>
      <c r="K323" s="9">
        <f>IFERROR(IF($G323="","",INDEX('Job Catalog'!$H$10:$H$509,MATCH($G323,'Job Catalog'!$B$10:$B$509,0))),"")</f>
        <v/>
      </c>
      <c r="L323" s="9">
        <f>IFERROR(IF($G323="","",INDEX('Job Catalog'!$I$10:$I$509,MATCH($G323,'Job Catalog'!$B$10:$B$509,0))),"")</f>
        <v/>
      </c>
      <c r="M323" s="37">
        <f>IFERROR(IF($G323="","",INDEX('Job Catalog'!$K$10:$K$509,MATCH($G323,'Job Catalog'!$B$10:$B$509,0))),"")</f>
        <v/>
      </c>
    </row>
    <row r="324">
      <c r="B324" s="7" t="n"/>
      <c r="C324" s="7" t="n"/>
      <c r="D324" s="7" t="n"/>
      <c r="E324" s="7" t="n"/>
      <c r="F324" s="7" t="n"/>
      <c r="G324" s="7" t="n"/>
      <c r="H324" s="9">
        <f>IFERROR(IF($G324="","",INDEX('Job Catalog'!$C$10:$C$509,MATCH($G324,'Job Catalog'!$B$10:$B$509,0))),"")</f>
        <v/>
      </c>
      <c r="I324" s="9">
        <f>IFERROR(IF($G324="","",INDEX('Job Catalog'!$D$10:$D$509,MATCH($G324,'Job Catalog'!$B$10:$B$509,0))),"")</f>
        <v/>
      </c>
      <c r="J324" s="9">
        <f>IFERROR(IF($G324="","",INDEX('Job Catalog'!$F$10:$F$509,MATCH($G324,'Job Catalog'!$B$10:$B$509,0))),"")</f>
        <v/>
      </c>
      <c r="K324" s="9">
        <f>IFERROR(IF($G324="","",INDEX('Job Catalog'!$H$10:$H$509,MATCH($G324,'Job Catalog'!$B$10:$B$509,0))),"")</f>
        <v/>
      </c>
      <c r="L324" s="9">
        <f>IFERROR(IF($G324="","",INDEX('Job Catalog'!$I$10:$I$509,MATCH($G324,'Job Catalog'!$B$10:$B$509,0))),"")</f>
        <v/>
      </c>
      <c r="M324" s="37">
        <f>IFERROR(IF($G324="","",INDEX('Job Catalog'!$K$10:$K$509,MATCH($G324,'Job Catalog'!$B$10:$B$509,0))),"")</f>
        <v/>
      </c>
    </row>
    <row r="325">
      <c r="B325" s="7" t="n"/>
      <c r="C325" s="7" t="n"/>
      <c r="D325" s="7" t="n"/>
      <c r="E325" s="7" t="n"/>
      <c r="F325" s="7" t="n"/>
      <c r="G325" s="7" t="n"/>
      <c r="H325" s="9">
        <f>IFERROR(IF($G325="","",INDEX('Job Catalog'!$C$10:$C$509,MATCH($G325,'Job Catalog'!$B$10:$B$509,0))),"")</f>
        <v/>
      </c>
      <c r="I325" s="9">
        <f>IFERROR(IF($G325="","",INDEX('Job Catalog'!$D$10:$D$509,MATCH($G325,'Job Catalog'!$B$10:$B$509,0))),"")</f>
        <v/>
      </c>
      <c r="J325" s="9">
        <f>IFERROR(IF($G325="","",INDEX('Job Catalog'!$F$10:$F$509,MATCH($G325,'Job Catalog'!$B$10:$B$509,0))),"")</f>
        <v/>
      </c>
      <c r="K325" s="9">
        <f>IFERROR(IF($G325="","",INDEX('Job Catalog'!$H$10:$H$509,MATCH($G325,'Job Catalog'!$B$10:$B$509,0))),"")</f>
        <v/>
      </c>
      <c r="L325" s="9">
        <f>IFERROR(IF($G325="","",INDEX('Job Catalog'!$I$10:$I$509,MATCH($G325,'Job Catalog'!$B$10:$B$509,0))),"")</f>
        <v/>
      </c>
      <c r="M325" s="37">
        <f>IFERROR(IF($G325="","",INDEX('Job Catalog'!$K$10:$K$509,MATCH($G325,'Job Catalog'!$B$10:$B$509,0))),"")</f>
        <v/>
      </c>
    </row>
    <row r="326">
      <c r="B326" s="7" t="n"/>
      <c r="C326" s="7" t="n"/>
      <c r="D326" s="7" t="n"/>
      <c r="E326" s="7" t="n"/>
      <c r="F326" s="7" t="n"/>
      <c r="G326" s="7" t="n"/>
      <c r="H326" s="9">
        <f>IFERROR(IF($G326="","",INDEX('Job Catalog'!$C$10:$C$509,MATCH($G326,'Job Catalog'!$B$10:$B$509,0))),"")</f>
        <v/>
      </c>
      <c r="I326" s="9">
        <f>IFERROR(IF($G326="","",INDEX('Job Catalog'!$D$10:$D$509,MATCH($G326,'Job Catalog'!$B$10:$B$509,0))),"")</f>
        <v/>
      </c>
      <c r="J326" s="9">
        <f>IFERROR(IF($G326="","",INDEX('Job Catalog'!$F$10:$F$509,MATCH($G326,'Job Catalog'!$B$10:$B$509,0))),"")</f>
        <v/>
      </c>
      <c r="K326" s="9">
        <f>IFERROR(IF($G326="","",INDEX('Job Catalog'!$H$10:$H$509,MATCH($G326,'Job Catalog'!$B$10:$B$509,0))),"")</f>
        <v/>
      </c>
      <c r="L326" s="9">
        <f>IFERROR(IF($G326="","",INDEX('Job Catalog'!$I$10:$I$509,MATCH($G326,'Job Catalog'!$B$10:$B$509,0))),"")</f>
        <v/>
      </c>
      <c r="M326" s="37">
        <f>IFERROR(IF($G326="","",INDEX('Job Catalog'!$K$10:$K$509,MATCH($G326,'Job Catalog'!$B$10:$B$509,0))),"")</f>
        <v/>
      </c>
    </row>
    <row r="327">
      <c r="B327" s="7" t="n"/>
      <c r="C327" s="7" t="n"/>
      <c r="D327" s="7" t="n"/>
      <c r="E327" s="7" t="n"/>
      <c r="F327" s="7" t="n"/>
      <c r="G327" s="7" t="n"/>
      <c r="H327" s="9">
        <f>IFERROR(IF($G327="","",INDEX('Job Catalog'!$C$10:$C$509,MATCH($G327,'Job Catalog'!$B$10:$B$509,0))),"")</f>
        <v/>
      </c>
      <c r="I327" s="9">
        <f>IFERROR(IF($G327="","",INDEX('Job Catalog'!$D$10:$D$509,MATCH($G327,'Job Catalog'!$B$10:$B$509,0))),"")</f>
        <v/>
      </c>
      <c r="J327" s="9">
        <f>IFERROR(IF($G327="","",INDEX('Job Catalog'!$F$10:$F$509,MATCH($G327,'Job Catalog'!$B$10:$B$509,0))),"")</f>
        <v/>
      </c>
      <c r="K327" s="9">
        <f>IFERROR(IF($G327="","",INDEX('Job Catalog'!$H$10:$H$509,MATCH($G327,'Job Catalog'!$B$10:$B$509,0))),"")</f>
        <v/>
      </c>
      <c r="L327" s="9">
        <f>IFERROR(IF($G327="","",INDEX('Job Catalog'!$I$10:$I$509,MATCH($G327,'Job Catalog'!$B$10:$B$509,0))),"")</f>
        <v/>
      </c>
      <c r="M327" s="37">
        <f>IFERROR(IF($G327="","",INDEX('Job Catalog'!$K$10:$K$509,MATCH($G327,'Job Catalog'!$B$10:$B$509,0))),"")</f>
        <v/>
      </c>
    </row>
    <row r="328">
      <c r="B328" s="7" t="n"/>
      <c r="C328" s="7" t="n"/>
      <c r="D328" s="7" t="n"/>
      <c r="E328" s="7" t="n"/>
      <c r="F328" s="7" t="n"/>
      <c r="G328" s="7" t="n"/>
      <c r="H328" s="9">
        <f>IFERROR(IF($G328="","",INDEX('Job Catalog'!$C$10:$C$509,MATCH($G328,'Job Catalog'!$B$10:$B$509,0))),"")</f>
        <v/>
      </c>
      <c r="I328" s="9">
        <f>IFERROR(IF($G328="","",INDEX('Job Catalog'!$D$10:$D$509,MATCH($G328,'Job Catalog'!$B$10:$B$509,0))),"")</f>
        <v/>
      </c>
      <c r="J328" s="9">
        <f>IFERROR(IF($G328="","",INDEX('Job Catalog'!$F$10:$F$509,MATCH($G328,'Job Catalog'!$B$10:$B$509,0))),"")</f>
        <v/>
      </c>
      <c r="K328" s="9">
        <f>IFERROR(IF($G328="","",INDEX('Job Catalog'!$H$10:$H$509,MATCH($G328,'Job Catalog'!$B$10:$B$509,0))),"")</f>
        <v/>
      </c>
      <c r="L328" s="9">
        <f>IFERROR(IF($G328="","",INDEX('Job Catalog'!$I$10:$I$509,MATCH($G328,'Job Catalog'!$B$10:$B$509,0))),"")</f>
        <v/>
      </c>
      <c r="M328" s="37">
        <f>IFERROR(IF($G328="","",INDEX('Job Catalog'!$K$10:$K$509,MATCH($G328,'Job Catalog'!$B$10:$B$509,0))),"")</f>
        <v/>
      </c>
    </row>
    <row r="329">
      <c r="B329" s="7" t="n"/>
      <c r="C329" s="7" t="n"/>
      <c r="D329" s="7" t="n"/>
      <c r="E329" s="7" t="n"/>
      <c r="F329" s="7" t="n"/>
      <c r="G329" s="7" t="n"/>
      <c r="H329" s="9">
        <f>IFERROR(IF($G329="","",INDEX('Job Catalog'!$C$10:$C$509,MATCH($G329,'Job Catalog'!$B$10:$B$509,0))),"")</f>
        <v/>
      </c>
      <c r="I329" s="9">
        <f>IFERROR(IF($G329="","",INDEX('Job Catalog'!$D$10:$D$509,MATCH($G329,'Job Catalog'!$B$10:$B$509,0))),"")</f>
        <v/>
      </c>
      <c r="J329" s="9">
        <f>IFERROR(IF($G329="","",INDEX('Job Catalog'!$F$10:$F$509,MATCH($G329,'Job Catalog'!$B$10:$B$509,0))),"")</f>
        <v/>
      </c>
      <c r="K329" s="9">
        <f>IFERROR(IF($G329="","",INDEX('Job Catalog'!$H$10:$H$509,MATCH($G329,'Job Catalog'!$B$10:$B$509,0))),"")</f>
        <v/>
      </c>
      <c r="L329" s="9">
        <f>IFERROR(IF($G329="","",INDEX('Job Catalog'!$I$10:$I$509,MATCH($G329,'Job Catalog'!$B$10:$B$509,0))),"")</f>
        <v/>
      </c>
      <c r="M329" s="37">
        <f>IFERROR(IF($G329="","",INDEX('Job Catalog'!$K$10:$K$509,MATCH($G329,'Job Catalog'!$B$10:$B$509,0))),"")</f>
        <v/>
      </c>
    </row>
    <row r="330">
      <c r="B330" s="7" t="n"/>
      <c r="C330" s="7" t="n"/>
      <c r="D330" s="7" t="n"/>
      <c r="E330" s="7" t="n"/>
      <c r="F330" s="7" t="n"/>
      <c r="G330" s="7" t="n"/>
      <c r="H330" s="9">
        <f>IFERROR(IF($G330="","",INDEX('Job Catalog'!$C$10:$C$509,MATCH($G330,'Job Catalog'!$B$10:$B$509,0))),"")</f>
        <v/>
      </c>
      <c r="I330" s="9">
        <f>IFERROR(IF($G330="","",INDEX('Job Catalog'!$D$10:$D$509,MATCH($G330,'Job Catalog'!$B$10:$B$509,0))),"")</f>
        <v/>
      </c>
      <c r="J330" s="9">
        <f>IFERROR(IF($G330="","",INDEX('Job Catalog'!$F$10:$F$509,MATCH($G330,'Job Catalog'!$B$10:$B$509,0))),"")</f>
        <v/>
      </c>
      <c r="K330" s="9">
        <f>IFERROR(IF($G330="","",INDEX('Job Catalog'!$H$10:$H$509,MATCH($G330,'Job Catalog'!$B$10:$B$509,0))),"")</f>
        <v/>
      </c>
      <c r="L330" s="9">
        <f>IFERROR(IF($G330="","",INDEX('Job Catalog'!$I$10:$I$509,MATCH($G330,'Job Catalog'!$B$10:$B$509,0))),"")</f>
        <v/>
      </c>
      <c r="M330" s="37">
        <f>IFERROR(IF($G330="","",INDEX('Job Catalog'!$K$10:$K$509,MATCH($G330,'Job Catalog'!$B$10:$B$509,0))),"")</f>
        <v/>
      </c>
    </row>
    <row r="331">
      <c r="B331" s="7" t="n"/>
      <c r="C331" s="7" t="n"/>
      <c r="D331" s="7" t="n"/>
      <c r="E331" s="7" t="n"/>
      <c r="F331" s="7" t="n"/>
      <c r="G331" s="7" t="n"/>
      <c r="H331" s="9">
        <f>IFERROR(IF($G331="","",INDEX('Job Catalog'!$C$10:$C$509,MATCH($G331,'Job Catalog'!$B$10:$B$509,0))),"")</f>
        <v/>
      </c>
      <c r="I331" s="9">
        <f>IFERROR(IF($G331="","",INDEX('Job Catalog'!$D$10:$D$509,MATCH($G331,'Job Catalog'!$B$10:$B$509,0))),"")</f>
        <v/>
      </c>
      <c r="J331" s="9">
        <f>IFERROR(IF($G331="","",INDEX('Job Catalog'!$F$10:$F$509,MATCH($G331,'Job Catalog'!$B$10:$B$509,0))),"")</f>
        <v/>
      </c>
      <c r="K331" s="9">
        <f>IFERROR(IF($G331="","",INDEX('Job Catalog'!$H$10:$H$509,MATCH($G331,'Job Catalog'!$B$10:$B$509,0))),"")</f>
        <v/>
      </c>
      <c r="L331" s="9">
        <f>IFERROR(IF($G331="","",INDEX('Job Catalog'!$I$10:$I$509,MATCH($G331,'Job Catalog'!$B$10:$B$509,0))),"")</f>
        <v/>
      </c>
      <c r="M331" s="37">
        <f>IFERROR(IF($G331="","",INDEX('Job Catalog'!$K$10:$K$509,MATCH($G331,'Job Catalog'!$B$10:$B$509,0))),"")</f>
        <v/>
      </c>
    </row>
    <row r="332">
      <c r="B332" s="7" t="n"/>
      <c r="C332" s="7" t="n"/>
      <c r="D332" s="7" t="n"/>
      <c r="E332" s="7" t="n"/>
      <c r="F332" s="7" t="n"/>
      <c r="G332" s="7" t="n"/>
      <c r="H332" s="9">
        <f>IFERROR(IF($G332="","",INDEX('Job Catalog'!$C$10:$C$509,MATCH($G332,'Job Catalog'!$B$10:$B$509,0))),"")</f>
        <v/>
      </c>
      <c r="I332" s="9">
        <f>IFERROR(IF($G332="","",INDEX('Job Catalog'!$D$10:$D$509,MATCH($G332,'Job Catalog'!$B$10:$B$509,0))),"")</f>
        <v/>
      </c>
      <c r="J332" s="9">
        <f>IFERROR(IF($G332="","",INDEX('Job Catalog'!$F$10:$F$509,MATCH($G332,'Job Catalog'!$B$10:$B$509,0))),"")</f>
        <v/>
      </c>
      <c r="K332" s="9">
        <f>IFERROR(IF($G332="","",INDEX('Job Catalog'!$H$10:$H$509,MATCH($G332,'Job Catalog'!$B$10:$B$509,0))),"")</f>
        <v/>
      </c>
      <c r="L332" s="9">
        <f>IFERROR(IF($G332="","",INDEX('Job Catalog'!$I$10:$I$509,MATCH($G332,'Job Catalog'!$B$10:$B$509,0))),"")</f>
        <v/>
      </c>
      <c r="M332" s="37">
        <f>IFERROR(IF($G332="","",INDEX('Job Catalog'!$K$10:$K$509,MATCH($G332,'Job Catalog'!$B$10:$B$509,0))),"")</f>
        <v/>
      </c>
    </row>
    <row r="333">
      <c r="B333" s="7" t="n"/>
      <c r="C333" s="7" t="n"/>
      <c r="D333" s="7" t="n"/>
      <c r="E333" s="7" t="n"/>
      <c r="F333" s="7" t="n"/>
      <c r="G333" s="7" t="n"/>
      <c r="H333" s="9">
        <f>IFERROR(IF($G333="","",INDEX('Job Catalog'!$C$10:$C$509,MATCH($G333,'Job Catalog'!$B$10:$B$509,0))),"")</f>
        <v/>
      </c>
      <c r="I333" s="9">
        <f>IFERROR(IF($G333="","",INDEX('Job Catalog'!$D$10:$D$509,MATCH($G333,'Job Catalog'!$B$10:$B$509,0))),"")</f>
        <v/>
      </c>
      <c r="J333" s="9">
        <f>IFERROR(IF($G333="","",INDEX('Job Catalog'!$F$10:$F$509,MATCH($G333,'Job Catalog'!$B$10:$B$509,0))),"")</f>
        <v/>
      </c>
      <c r="K333" s="9">
        <f>IFERROR(IF($G333="","",INDEX('Job Catalog'!$H$10:$H$509,MATCH($G333,'Job Catalog'!$B$10:$B$509,0))),"")</f>
        <v/>
      </c>
      <c r="L333" s="9">
        <f>IFERROR(IF($G333="","",INDEX('Job Catalog'!$I$10:$I$509,MATCH($G333,'Job Catalog'!$B$10:$B$509,0))),"")</f>
        <v/>
      </c>
      <c r="M333" s="37">
        <f>IFERROR(IF($G333="","",INDEX('Job Catalog'!$K$10:$K$509,MATCH($G333,'Job Catalog'!$B$10:$B$509,0))),"")</f>
        <v/>
      </c>
    </row>
    <row r="334">
      <c r="B334" s="7" t="n"/>
      <c r="C334" s="7" t="n"/>
      <c r="D334" s="7" t="n"/>
      <c r="E334" s="7" t="n"/>
      <c r="F334" s="7" t="n"/>
      <c r="G334" s="7" t="n"/>
      <c r="H334" s="9">
        <f>IFERROR(IF($G334="","",INDEX('Job Catalog'!$C$10:$C$509,MATCH($G334,'Job Catalog'!$B$10:$B$509,0))),"")</f>
        <v/>
      </c>
      <c r="I334" s="9">
        <f>IFERROR(IF($G334="","",INDEX('Job Catalog'!$D$10:$D$509,MATCH($G334,'Job Catalog'!$B$10:$B$509,0))),"")</f>
        <v/>
      </c>
      <c r="J334" s="9">
        <f>IFERROR(IF($G334="","",INDEX('Job Catalog'!$F$10:$F$509,MATCH($G334,'Job Catalog'!$B$10:$B$509,0))),"")</f>
        <v/>
      </c>
      <c r="K334" s="9">
        <f>IFERROR(IF($G334="","",INDEX('Job Catalog'!$H$10:$H$509,MATCH($G334,'Job Catalog'!$B$10:$B$509,0))),"")</f>
        <v/>
      </c>
      <c r="L334" s="9">
        <f>IFERROR(IF($G334="","",INDEX('Job Catalog'!$I$10:$I$509,MATCH($G334,'Job Catalog'!$B$10:$B$509,0))),"")</f>
        <v/>
      </c>
      <c r="M334" s="37">
        <f>IFERROR(IF($G334="","",INDEX('Job Catalog'!$K$10:$K$509,MATCH($G334,'Job Catalog'!$B$10:$B$509,0))),"")</f>
        <v/>
      </c>
    </row>
    <row r="335">
      <c r="B335" s="7" t="n"/>
      <c r="C335" s="7" t="n"/>
      <c r="D335" s="7" t="n"/>
      <c r="E335" s="7" t="n"/>
      <c r="F335" s="7" t="n"/>
      <c r="G335" s="7" t="n"/>
      <c r="H335" s="9">
        <f>IFERROR(IF($G335="","",INDEX('Job Catalog'!$C$10:$C$509,MATCH($G335,'Job Catalog'!$B$10:$B$509,0))),"")</f>
        <v/>
      </c>
      <c r="I335" s="9">
        <f>IFERROR(IF($G335="","",INDEX('Job Catalog'!$D$10:$D$509,MATCH($G335,'Job Catalog'!$B$10:$B$509,0))),"")</f>
        <v/>
      </c>
      <c r="J335" s="9">
        <f>IFERROR(IF($G335="","",INDEX('Job Catalog'!$F$10:$F$509,MATCH($G335,'Job Catalog'!$B$10:$B$509,0))),"")</f>
        <v/>
      </c>
      <c r="K335" s="9">
        <f>IFERROR(IF($G335="","",INDEX('Job Catalog'!$H$10:$H$509,MATCH($G335,'Job Catalog'!$B$10:$B$509,0))),"")</f>
        <v/>
      </c>
      <c r="L335" s="9">
        <f>IFERROR(IF($G335="","",INDEX('Job Catalog'!$I$10:$I$509,MATCH($G335,'Job Catalog'!$B$10:$B$509,0))),"")</f>
        <v/>
      </c>
      <c r="M335" s="37">
        <f>IFERROR(IF($G335="","",INDEX('Job Catalog'!$K$10:$K$509,MATCH($G335,'Job Catalog'!$B$10:$B$509,0))),"")</f>
        <v/>
      </c>
    </row>
    <row r="336">
      <c r="B336" s="7" t="n"/>
      <c r="C336" s="7" t="n"/>
      <c r="D336" s="7" t="n"/>
      <c r="E336" s="7" t="n"/>
      <c r="F336" s="7" t="n"/>
      <c r="G336" s="7" t="n"/>
      <c r="H336" s="9">
        <f>IFERROR(IF($G336="","",INDEX('Job Catalog'!$C$10:$C$509,MATCH($G336,'Job Catalog'!$B$10:$B$509,0))),"")</f>
        <v/>
      </c>
      <c r="I336" s="9">
        <f>IFERROR(IF($G336="","",INDEX('Job Catalog'!$D$10:$D$509,MATCH($G336,'Job Catalog'!$B$10:$B$509,0))),"")</f>
        <v/>
      </c>
      <c r="J336" s="9">
        <f>IFERROR(IF($G336="","",INDEX('Job Catalog'!$F$10:$F$509,MATCH($G336,'Job Catalog'!$B$10:$B$509,0))),"")</f>
        <v/>
      </c>
      <c r="K336" s="9">
        <f>IFERROR(IF($G336="","",INDEX('Job Catalog'!$H$10:$H$509,MATCH($G336,'Job Catalog'!$B$10:$B$509,0))),"")</f>
        <v/>
      </c>
      <c r="L336" s="9">
        <f>IFERROR(IF($G336="","",INDEX('Job Catalog'!$I$10:$I$509,MATCH($G336,'Job Catalog'!$B$10:$B$509,0))),"")</f>
        <v/>
      </c>
      <c r="M336" s="37">
        <f>IFERROR(IF($G336="","",INDEX('Job Catalog'!$K$10:$K$509,MATCH($G336,'Job Catalog'!$B$10:$B$509,0))),"")</f>
        <v/>
      </c>
    </row>
    <row r="337">
      <c r="B337" s="7" t="n"/>
      <c r="C337" s="7" t="n"/>
      <c r="D337" s="7" t="n"/>
      <c r="E337" s="7" t="n"/>
      <c r="F337" s="7" t="n"/>
      <c r="G337" s="7" t="n"/>
      <c r="H337" s="9">
        <f>IFERROR(IF($G337="","",INDEX('Job Catalog'!$C$10:$C$509,MATCH($G337,'Job Catalog'!$B$10:$B$509,0))),"")</f>
        <v/>
      </c>
      <c r="I337" s="9">
        <f>IFERROR(IF($G337="","",INDEX('Job Catalog'!$D$10:$D$509,MATCH($G337,'Job Catalog'!$B$10:$B$509,0))),"")</f>
        <v/>
      </c>
      <c r="J337" s="9">
        <f>IFERROR(IF($G337="","",INDEX('Job Catalog'!$F$10:$F$509,MATCH($G337,'Job Catalog'!$B$10:$B$509,0))),"")</f>
        <v/>
      </c>
      <c r="K337" s="9">
        <f>IFERROR(IF($G337="","",INDEX('Job Catalog'!$H$10:$H$509,MATCH($G337,'Job Catalog'!$B$10:$B$509,0))),"")</f>
        <v/>
      </c>
      <c r="L337" s="9">
        <f>IFERROR(IF($G337="","",INDEX('Job Catalog'!$I$10:$I$509,MATCH($G337,'Job Catalog'!$B$10:$B$509,0))),"")</f>
        <v/>
      </c>
      <c r="M337" s="37">
        <f>IFERROR(IF($G337="","",INDEX('Job Catalog'!$K$10:$K$509,MATCH($G337,'Job Catalog'!$B$10:$B$509,0))),"")</f>
        <v/>
      </c>
    </row>
    <row r="338">
      <c r="B338" s="7" t="n"/>
      <c r="C338" s="7" t="n"/>
      <c r="D338" s="7" t="n"/>
      <c r="E338" s="7" t="n"/>
      <c r="F338" s="7" t="n"/>
      <c r="G338" s="7" t="n"/>
      <c r="H338" s="9">
        <f>IFERROR(IF($G338="","",INDEX('Job Catalog'!$C$10:$C$509,MATCH($G338,'Job Catalog'!$B$10:$B$509,0))),"")</f>
        <v/>
      </c>
      <c r="I338" s="9">
        <f>IFERROR(IF($G338="","",INDEX('Job Catalog'!$D$10:$D$509,MATCH($G338,'Job Catalog'!$B$10:$B$509,0))),"")</f>
        <v/>
      </c>
      <c r="J338" s="9">
        <f>IFERROR(IF($G338="","",INDEX('Job Catalog'!$F$10:$F$509,MATCH($G338,'Job Catalog'!$B$10:$B$509,0))),"")</f>
        <v/>
      </c>
      <c r="K338" s="9">
        <f>IFERROR(IF($G338="","",INDEX('Job Catalog'!$H$10:$H$509,MATCH($G338,'Job Catalog'!$B$10:$B$509,0))),"")</f>
        <v/>
      </c>
      <c r="L338" s="9">
        <f>IFERROR(IF($G338="","",INDEX('Job Catalog'!$I$10:$I$509,MATCH($G338,'Job Catalog'!$B$10:$B$509,0))),"")</f>
        <v/>
      </c>
      <c r="M338" s="37">
        <f>IFERROR(IF($G338="","",INDEX('Job Catalog'!$K$10:$K$509,MATCH($G338,'Job Catalog'!$B$10:$B$509,0))),"")</f>
        <v/>
      </c>
    </row>
    <row r="339">
      <c r="B339" s="7" t="n"/>
      <c r="C339" s="7" t="n"/>
      <c r="D339" s="7" t="n"/>
      <c r="E339" s="7" t="n"/>
      <c r="F339" s="7" t="n"/>
      <c r="G339" s="7" t="n"/>
      <c r="H339" s="9">
        <f>IFERROR(IF($G339="","",INDEX('Job Catalog'!$C$10:$C$509,MATCH($G339,'Job Catalog'!$B$10:$B$509,0))),"")</f>
        <v/>
      </c>
      <c r="I339" s="9">
        <f>IFERROR(IF($G339="","",INDEX('Job Catalog'!$D$10:$D$509,MATCH($G339,'Job Catalog'!$B$10:$B$509,0))),"")</f>
        <v/>
      </c>
      <c r="J339" s="9">
        <f>IFERROR(IF($G339="","",INDEX('Job Catalog'!$F$10:$F$509,MATCH($G339,'Job Catalog'!$B$10:$B$509,0))),"")</f>
        <v/>
      </c>
      <c r="K339" s="9">
        <f>IFERROR(IF($G339="","",INDEX('Job Catalog'!$H$10:$H$509,MATCH($G339,'Job Catalog'!$B$10:$B$509,0))),"")</f>
        <v/>
      </c>
      <c r="L339" s="9">
        <f>IFERROR(IF($G339="","",INDEX('Job Catalog'!$I$10:$I$509,MATCH($G339,'Job Catalog'!$B$10:$B$509,0))),"")</f>
        <v/>
      </c>
      <c r="M339" s="37">
        <f>IFERROR(IF($G339="","",INDEX('Job Catalog'!$K$10:$K$509,MATCH($G339,'Job Catalog'!$B$10:$B$509,0))),"")</f>
        <v/>
      </c>
    </row>
    <row r="340">
      <c r="B340" s="7" t="n"/>
      <c r="C340" s="7" t="n"/>
      <c r="D340" s="7" t="n"/>
      <c r="E340" s="7" t="n"/>
      <c r="F340" s="7" t="n"/>
      <c r="G340" s="7" t="n"/>
      <c r="H340" s="9">
        <f>IFERROR(IF($G340="","",INDEX('Job Catalog'!$C$10:$C$509,MATCH($G340,'Job Catalog'!$B$10:$B$509,0))),"")</f>
        <v/>
      </c>
      <c r="I340" s="9">
        <f>IFERROR(IF($G340="","",INDEX('Job Catalog'!$D$10:$D$509,MATCH($G340,'Job Catalog'!$B$10:$B$509,0))),"")</f>
        <v/>
      </c>
      <c r="J340" s="9">
        <f>IFERROR(IF($G340="","",INDEX('Job Catalog'!$F$10:$F$509,MATCH($G340,'Job Catalog'!$B$10:$B$509,0))),"")</f>
        <v/>
      </c>
      <c r="K340" s="9">
        <f>IFERROR(IF($G340="","",INDEX('Job Catalog'!$H$10:$H$509,MATCH($G340,'Job Catalog'!$B$10:$B$509,0))),"")</f>
        <v/>
      </c>
      <c r="L340" s="9">
        <f>IFERROR(IF($G340="","",INDEX('Job Catalog'!$I$10:$I$509,MATCH($G340,'Job Catalog'!$B$10:$B$509,0))),"")</f>
        <v/>
      </c>
      <c r="M340" s="37">
        <f>IFERROR(IF($G340="","",INDEX('Job Catalog'!$K$10:$K$509,MATCH($G340,'Job Catalog'!$B$10:$B$509,0))),"")</f>
        <v/>
      </c>
    </row>
    <row r="341">
      <c r="B341" s="7" t="n"/>
      <c r="C341" s="7" t="n"/>
      <c r="D341" s="7" t="n"/>
      <c r="E341" s="7" t="n"/>
      <c r="F341" s="7" t="n"/>
      <c r="G341" s="7" t="n"/>
      <c r="H341" s="9">
        <f>IFERROR(IF($G341="","",INDEX('Job Catalog'!$C$10:$C$509,MATCH($G341,'Job Catalog'!$B$10:$B$509,0))),"")</f>
        <v/>
      </c>
      <c r="I341" s="9">
        <f>IFERROR(IF($G341="","",INDEX('Job Catalog'!$D$10:$D$509,MATCH($G341,'Job Catalog'!$B$10:$B$509,0))),"")</f>
        <v/>
      </c>
      <c r="J341" s="9">
        <f>IFERROR(IF($G341="","",INDEX('Job Catalog'!$F$10:$F$509,MATCH($G341,'Job Catalog'!$B$10:$B$509,0))),"")</f>
        <v/>
      </c>
      <c r="K341" s="9">
        <f>IFERROR(IF($G341="","",INDEX('Job Catalog'!$H$10:$H$509,MATCH($G341,'Job Catalog'!$B$10:$B$509,0))),"")</f>
        <v/>
      </c>
      <c r="L341" s="9">
        <f>IFERROR(IF($G341="","",INDEX('Job Catalog'!$I$10:$I$509,MATCH($G341,'Job Catalog'!$B$10:$B$509,0))),"")</f>
        <v/>
      </c>
      <c r="M341" s="37">
        <f>IFERROR(IF($G341="","",INDEX('Job Catalog'!$K$10:$K$509,MATCH($G341,'Job Catalog'!$B$10:$B$509,0))),"")</f>
        <v/>
      </c>
    </row>
    <row r="342">
      <c r="B342" s="7" t="n"/>
      <c r="C342" s="7" t="n"/>
      <c r="D342" s="7" t="n"/>
      <c r="E342" s="7" t="n"/>
      <c r="F342" s="7" t="n"/>
      <c r="G342" s="7" t="n"/>
      <c r="H342" s="9">
        <f>IFERROR(IF($G342="","",INDEX('Job Catalog'!$C$10:$C$509,MATCH($G342,'Job Catalog'!$B$10:$B$509,0))),"")</f>
        <v/>
      </c>
      <c r="I342" s="9">
        <f>IFERROR(IF($G342="","",INDEX('Job Catalog'!$D$10:$D$509,MATCH($G342,'Job Catalog'!$B$10:$B$509,0))),"")</f>
        <v/>
      </c>
      <c r="J342" s="9">
        <f>IFERROR(IF($G342="","",INDEX('Job Catalog'!$F$10:$F$509,MATCH($G342,'Job Catalog'!$B$10:$B$509,0))),"")</f>
        <v/>
      </c>
      <c r="K342" s="9">
        <f>IFERROR(IF($G342="","",INDEX('Job Catalog'!$H$10:$H$509,MATCH($G342,'Job Catalog'!$B$10:$B$509,0))),"")</f>
        <v/>
      </c>
      <c r="L342" s="9">
        <f>IFERROR(IF($G342="","",INDEX('Job Catalog'!$I$10:$I$509,MATCH($G342,'Job Catalog'!$B$10:$B$509,0))),"")</f>
        <v/>
      </c>
      <c r="M342" s="37">
        <f>IFERROR(IF($G342="","",INDEX('Job Catalog'!$K$10:$K$509,MATCH($G342,'Job Catalog'!$B$10:$B$509,0))),"")</f>
        <v/>
      </c>
    </row>
    <row r="343">
      <c r="B343" s="7" t="n"/>
      <c r="C343" s="7" t="n"/>
      <c r="D343" s="7" t="n"/>
      <c r="E343" s="7" t="n"/>
      <c r="F343" s="7" t="n"/>
      <c r="G343" s="7" t="n"/>
      <c r="H343" s="9">
        <f>IFERROR(IF($G343="","",INDEX('Job Catalog'!$C$10:$C$509,MATCH($G343,'Job Catalog'!$B$10:$B$509,0))),"")</f>
        <v/>
      </c>
      <c r="I343" s="9">
        <f>IFERROR(IF($G343="","",INDEX('Job Catalog'!$D$10:$D$509,MATCH($G343,'Job Catalog'!$B$10:$B$509,0))),"")</f>
        <v/>
      </c>
      <c r="J343" s="9">
        <f>IFERROR(IF($G343="","",INDEX('Job Catalog'!$F$10:$F$509,MATCH($G343,'Job Catalog'!$B$10:$B$509,0))),"")</f>
        <v/>
      </c>
      <c r="K343" s="9">
        <f>IFERROR(IF($G343="","",INDEX('Job Catalog'!$H$10:$H$509,MATCH($G343,'Job Catalog'!$B$10:$B$509,0))),"")</f>
        <v/>
      </c>
      <c r="L343" s="9">
        <f>IFERROR(IF($G343="","",INDEX('Job Catalog'!$I$10:$I$509,MATCH($G343,'Job Catalog'!$B$10:$B$509,0))),"")</f>
        <v/>
      </c>
      <c r="M343" s="37">
        <f>IFERROR(IF($G343="","",INDEX('Job Catalog'!$K$10:$K$509,MATCH($G343,'Job Catalog'!$B$10:$B$509,0))),"")</f>
        <v/>
      </c>
    </row>
    <row r="344">
      <c r="B344" s="7" t="n"/>
      <c r="C344" s="7" t="n"/>
      <c r="D344" s="7" t="n"/>
      <c r="E344" s="7" t="n"/>
      <c r="F344" s="7" t="n"/>
      <c r="G344" s="7" t="n"/>
      <c r="H344" s="9">
        <f>IFERROR(IF($G344="","",INDEX('Job Catalog'!$C$10:$C$509,MATCH($G344,'Job Catalog'!$B$10:$B$509,0))),"")</f>
        <v/>
      </c>
      <c r="I344" s="9">
        <f>IFERROR(IF($G344="","",INDEX('Job Catalog'!$D$10:$D$509,MATCH($G344,'Job Catalog'!$B$10:$B$509,0))),"")</f>
        <v/>
      </c>
      <c r="J344" s="9">
        <f>IFERROR(IF($G344="","",INDEX('Job Catalog'!$F$10:$F$509,MATCH($G344,'Job Catalog'!$B$10:$B$509,0))),"")</f>
        <v/>
      </c>
      <c r="K344" s="9">
        <f>IFERROR(IF($G344="","",INDEX('Job Catalog'!$H$10:$H$509,MATCH($G344,'Job Catalog'!$B$10:$B$509,0))),"")</f>
        <v/>
      </c>
      <c r="L344" s="9">
        <f>IFERROR(IF($G344="","",INDEX('Job Catalog'!$I$10:$I$509,MATCH($G344,'Job Catalog'!$B$10:$B$509,0))),"")</f>
        <v/>
      </c>
      <c r="M344" s="37">
        <f>IFERROR(IF($G344="","",INDEX('Job Catalog'!$K$10:$K$509,MATCH($G344,'Job Catalog'!$B$10:$B$509,0))),"")</f>
        <v/>
      </c>
    </row>
    <row r="345">
      <c r="B345" s="7" t="n"/>
      <c r="C345" s="7" t="n"/>
      <c r="D345" s="7" t="n"/>
      <c r="E345" s="7" t="n"/>
      <c r="F345" s="7" t="n"/>
      <c r="G345" s="7" t="n"/>
      <c r="H345" s="9">
        <f>IFERROR(IF($G345="","",INDEX('Job Catalog'!$C$10:$C$509,MATCH($G345,'Job Catalog'!$B$10:$B$509,0))),"")</f>
        <v/>
      </c>
      <c r="I345" s="9">
        <f>IFERROR(IF($G345="","",INDEX('Job Catalog'!$D$10:$D$509,MATCH($G345,'Job Catalog'!$B$10:$B$509,0))),"")</f>
        <v/>
      </c>
      <c r="J345" s="9">
        <f>IFERROR(IF($G345="","",INDEX('Job Catalog'!$F$10:$F$509,MATCH($G345,'Job Catalog'!$B$10:$B$509,0))),"")</f>
        <v/>
      </c>
      <c r="K345" s="9">
        <f>IFERROR(IF($G345="","",INDEX('Job Catalog'!$H$10:$H$509,MATCH($G345,'Job Catalog'!$B$10:$B$509,0))),"")</f>
        <v/>
      </c>
      <c r="L345" s="9">
        <f>IFERROR(IF($G345="","",INDEX('Job Catalog'!$I$10:$I$509,MATCH($G345,'Job Catalog'!$B$10:$B$509,0))),"")</f>
        <v/>
      </c>
      <c r="M345" s="37">
        <f>IFERROR(IF($G345="","",INDEX('Job Catalog'!$K$10:$K$509,MATCH($G345,'Job Catalog'!$B$10:$B$509,0))),"")</f>
        <v/>
      </c>
    </row>
    <row r="346">
      <c r="B346" s="7" t="n"/>
      <c r="C346" s="7" t="n"/>
      <c r="D346" s="7" t="n"/>
      <c r="E346" s="7" t="n"/>
      <c r="F346" s="7" t="n"/>
      <c r="G346" s="7" t="n"/>
      <c r="H346" s="9">
        <f>IFERROR(IF($G346="","",INDEX('Job Catalog'!$C$10:$C$509,MATCH($G346,'Job Catalog'!$B$10:$B$509,0))),"")</f>
        <v/>
      </c>
      <c r="I346" s="9">
        <f>IFERROR(IF($G346="","",INDEX('Job Catalog'!$D$10:$D$509,MATCH($G346,'Job Catalog'!$B$10:$B$509,0))),"")</f>
        <v/>
      </c>
      <c r="J346" s="9">
        <f>IFERROR(IF($G346="","",INDEX('Job Catalog'!$F$10:$F$509,MATCH($G346,'Job Catalog'!$B$10:$B$509,0))),"")</f>
        <v/>
      </c>
      <c r="K346" s="9">
        <f>IFERROR(IF($G346="","",INDEX('Job Catalog'!$H$10:$H$509,MATCH($G346,'Job Catalog'!$B$10:$B$509,0))),"")</f>
        <v/>
      </c>
      <c r="L346" s="9">
        <f>IFERROR(IF($G346="","",INDEX('Job Catalog'!$I$10:$I$509,MATCH($G346,'Job Catalog'!$B$10:$B$509,0))),"")</f>
        <v/>
      </c>
      <c r="M346" s="37">
        <f>IFERROR(IF($G346="","",INDEX('Job Catalog'!$K$10:$K$509,MATCH($G346,'Job Catalog'!$B$10:$B$509,0))),"")</f>
        <v/>
      </c>
    </row>
    <row r="347">
      <c r="B347" s="7" t="n"/>
      <c r="C347" s="7" t="n"/>
      <c r="D347" s="7" t="n"/>
      <c r="E347" s="7" t="n"/>
      <c r="F347" s="7" t="n"/>
      <c r="G347" s="7" t="n"/>
      <c r="H347" s="9">
        <f>IFERROR(IF($G347="","",INDEX('Job Catalog'!$C$10:$C$509,MATCH($G347,'Job Catalog'!$B$10:$B$509,0))),"")</f>
        <v/>
      </c>
      <c r="I347" s="9">
        <f>IFERROR(IF($G347="","",INDEX('Job Catalog'!$D$10:$D$509,MATCH($G347,'Job Catalog'!$B$10:$B$509,0))),"")</f>
        <v/>
      </c>
      <c r="J347" s="9">
        <f>IFERROR(IF($G347="","",INDEX('Job Catalog'!$F$10:$F$509,MATCH($G347,'Job Catalog'!$B$10:$B$509,0))),"")</f>
        <v/>
      </c>
      <c r="K347" s="9">
        <f>IFERROR(IF($G347="","",INDEX('Job Catalog'!$H$10:$H$509,MATCH($G347,'Job Catalog'!$B$10:$B$509,0))),"")</f>
        <v/>
      </c>
      <c r="L347" s="9">
        <f>IFERROR(IF($G347="","",INDEX('Job Catalog'!$I$10:$I$509,MATCH($G347,'Job Catalog'!$B$10:$B$509,0))),"")</f>
        <v/>
      </c>
      <c r="M347" s="37">
        <f>IFERROR(IF($G347="","",INDEX('Job Catalog'!$K$10:$K$509,MATCH($G347,'Job Catalog'!$B$10:$B$509,0))),"")</f>
        <v/>
      </c>
    </row>
    <row r="348">
      <c r="B348" s="7" t="n"/>
      <c r="C348" s="7" t="n"/>
      <c r="D348" s="7" t="n"/>
      <c r="E348" s="7" t="n"/>
      <c r="F348" s="7" t="n"/>
      <c r="G348" s="7" t="n"/>
      <c r="H348" s="9">
        <f>IFERROR(IF($G348="","",INDEX('Job Catalog'!$C$10:$C$509,MATCH($G348,'Job Catalog'!$B$10:$B$509,0))),"")</f>
        <v/>
      </c>
      <c r="I348" s="9">
        <f>IFERROR(IF($G348="","",INDEX('Job Catalog'!$D$10:$D$509,MATCH($G348,'Job Catalog'!$B$10:$B$509,0))),"")</f>
        <v/>
      </c>
      <c r="J348" s="9">
        <f>IFERROR(IF($G348="","",INDEX('Job Catalog'!$F$10:$F$509,MATCH($G348,'Job Catalog'!$B$10:$B$509,0))),"")</f>
        <v/>
      </c>
      <c r="K348" s="9">
        <f>IFERROR(IF($G348="","",INDEX('Job Catalog'!$H$10:$H$509,MATCH($G348,'Job Catalog'!$B$10:$B$509,0))),"")</f>
        <v/>
      </c>
      <c r="L348" s="9">
        <f>IFERROR(IF($G348="","",INDEX('Job Catalog'!$I$10:$I$509,MATCH($G348,'Job Catalog'!$B$10:$B$509,0))),"")</f>
        <v/>
      </c>
      <c r="M348" s="37">
        <f>IFERROR(IF($G348="","",INDEX('Job Catalog'!$K$10:$K$509,MATCH($G348,'Job Catalog'!$B$10:$B$509,0))),"")</f>
        <v/>
      </c>
    </row>
    <row r="349">
      <c r="B349" s="7" t="n"/>
      <c r="C349" s="7" t="n"/>
      <c r="D349" s="7" t="n"/>
      <c r="E349" s="7" t="n"/>
      <c r="F349" s="7" t="n"/>
      <c r="G349" s="7" t="n"/>
      <c r="H349" s="9">
        <f>IFERROR(IF($G349="","",INDEX('Job Catalog'!$C$10:$C$509,MATCH($G349,'Job Catalog'!$B$10:$B$509,0))),"")</f>
        <v/>
      </c>
      <c r="I349" s="9">
        <f>IFERROR(IF($G349="","",INDEX('Job Catalog'!$D$10:$D$509,MATCH($G349,'Job Catalog'!$B$10:$B$509,0))),"")</f>
        <v/>
      </c>
      <c r="J349" s="9">
        <f>IFERROR(IF($G349="","",INDEX('Job Catalog'!$F$10:$F$509,MATCH($G349,'Job Catalog'!$B$10:$B$509,0))),"")</f>
        <v/>
      </c>
      <c r="K349" s="9">
        <f>IFERROR(IF($G349="","",INDEX('Job Catalog'!$H$10:$H$509,MATCH($G349,'Job Catalog'!$B$10:$B$509,0))),"")</f>
        <v/>
      </c>
      <c r="L349" s="9">
        <f>IFERROR(IF($G349="","",INDEX('Job Catalog'!$I$10:$I$509,MATCH($G349,'Job Catalog'!$B$10:$B$509,0))),"")</f>
        <v/>
      </c>
      <c r="M349" s="37">
        <f>IFERROR(IF($G349="","",INDEX('Job Catalog'!$K$10:$K$509,MATCH($G349,'Job Catalog'!$B$10:$B$509,0))),"")</f>
        <v/>
      </c>
    </row>
    <row r="350">
      <c r="B350" s="7" t="n"/>
      <c r="C350" s="7" t="n"/>
      <c r="D350" s="7" t="n"/>
      <c r="E350" s="7" t="n"/>
      <c r="F350" s="7" t="n"/>
      <c r="G350" s="7" t="n"/>
      <c r="H350" s="9">
        <f>IFERROR(IF($G350="","",INDEX('Job Catalog'!$C$10:$C$509,MATCH($G350,'Job Catalog'!$B$10:$B$509,0))),"")</f>
        <v/>
      </c>
      <c r="I350" s="9">
        <f>IFERROR(IF($G350="","",INDEX('Job Catalog'!$D$10:$D$509,MATCH($G350,'Job Catalog'!$B$10:$B$509,0))),"")</f>
        <v/>
      </c>
      <c r="J350" s="9">
        <f>IFERROR(IF($G350="","",INDEX('Job Catalog'!$F$10:$F$509,MATCH($G350,'Job Catalog'!$B$10:$B$509,0))),"")</f>
        <v/>
      </c>
      <c r="K350" s="9">
        <f>IFERROR(IF($G350="","",INDEX('Job Catalog'!$H$10:$H$509,MATCH($G350,'Job Catalog'!$B$10:$B$509,0))),"")</f>
        <v/>
      </c>
      <c r="L350" s="9">
        <f>IFERROR(IF($G350="","",INDEX('Job Catalog'!$I$10:$I$509,MATCH($G350,'Job Catalog'!$B$10:$B$509,0))),"")</f>
        <v/>
      </c>
      <c r="M350" s="37">
        <f>IFERROR(IF($G350="","",INDEX('Job Catalog'!$K$10:$K$509,MATCH($G350,'Job Catalog'!$B$10:$B$509,0))),"")</f>
        <v/>
      </c>
    </row>
    <row r="351">
      <c r="B351" s="7" t="n"/>
      <c r="C351" s="7" t="n"/>
      <c r="D351" s="7" t="n"/>
      <c r="E351" s="7" t="n"/>
      <c r="F351" s="7" t="n"/>
      <c r="G351" s="7" t="n"/>
      <c r="H351" s="9">
        <f>IFERROR(IF($G351="","",INDEX('Job Catalog'!$C$10:$C$509,MATCH($G351,'Job Catalog'!$B$10:$B$509,0))),"")</f>
        <v/>
      </c>
      <c r="I351" s="9">
        <f>IFERROR(IF($G351="","",INDEX('Job Catalog'!$D$10:$D$509,MATCH($G351,'Job Catalog'!$B$10:$B$509,0))),"")</f>
        <v/>
      </c>
      <c r="J351" s="9">
        <f>IFERROR(IF($G351="","",INDEX('Job Catalog'!$F$10:$F$509,MATCH($G351,'Job Catalog'!$B$10:$B$509,0))),"")</f>
        <v/>
      </c>
      <c r="K351" s="9">
        <f>IFERROR(IF($G351="","",INDEX('Job Catalog'!$H$10:$H$509,MATCH($G351,'Job Catalog'!$B$10:$B$509,0))),"")</f>
        <v/>
      </c>
      <c r="L351" s="9">
        <f>IFERROR(IF($G351="","",INDEX('Job Catalog'!$I$10:$I$509,MATCH($G351,'Job Catalog'!$B$10:$B$509,0))),"")</f>
        <v/>
      </c>
      <c r="M351" s="37">
        <f>IFERROR(IF($G351="","",INDEX('Job Catalog'!$K$10:$K$509,MATCH($G351,'Job Catalog'!$B$10:$B$509,0))),"")</f>
        <v/>
      </c>
    </row>
    <row r="352">
      <c r="B352" s="7" t="n"/>
      <c r="C352" s="7" t="n"/>
      <c r="D352" s="7" t="n"/>
      <c r="E352" s="7" t="n"/>
      <c r="F352" s="7" t="n"/>
      <c r="G352" s="7" t="n"/>
      <c r="H352" s="9">
        <f>IFERROR(IF($G352="","",INDEX('Job Catalog'!$C$10:$C$509,MATCH($G352,'Job Catalog'!$B$10:$B$509,0))),"")</f>
        <v/>
      </c>
      <c r="I352" s="9">
        <f>IFERROR(IF($G352="","",INDEX('Job Catalog'!$D$10:$D$509,MATCH($G352,'Job Catalog'!$B$10:$B$509,0))),"")</f>
        <v/>
      </c>
      <c r="J352" s="9">
        <f>IFERROR(IF($G352="","",INDEX('Job Catalog'!$F$10:$F$509,MATCH($G352,'Job Catalog'!$B$10:$B$509,0))),"")</f>
        <v/>
      </c>
      <c r="K352" s="9">
        <f>IFERROR(IF($G352="","",INDEX('Job Catalog'!$H$10:$H$509,MATCH($G352,'Job Catalog'!$B$10:$B$509,0))),"")</f>
        <v/>
      </c>
      <c r="L352" s="9">
        <f>IFERROR(IF($G352="","",INDEX('Job Catalog'!$I$10:$I$509,MATCH($G352,'Job Catalog'!$B$10:$B$509,0))),"")</f>
        <v/>
      </c>
      <c r="M352" s="37">
        <f>IFERROR(IF($G352="","",INDEX('Job Catalog'!$K$10:$K$509,MATCH($G352,'Job Catalog'!$B$10:$B$509,0))),"")</f>
        <v/>
      </c>
    </row>
    <row r="353">
      <c r="B353" s="7" t="n"/>
      <c r="C353" s="7" t="n"/>
      <c r="D353" s="7" t="n"/>
      <c r="E353" s="7" t="n"/>
      <c r="F353" s="7" t="n"/>
      <c r="G353" s="7" t="n"/>
      <c r="H353" s="9">
        <f>IFERROR(IF($G353="","",INDEX('Job Catalog'!$C$10:$C$509,MATCH($G353,'Job Catalog'!$B$10:$B$509,0))),"")</f>
        <v/>
      </c>
      <c r="I353" s="9">
        <f>IFERROR(IF($G353="","",INDEX('Job Catalog'!$D$10:$D$509,MATCH($G353,'Job Catalog'!$B$10:$B$509,0))),"")</f>
        <v/>
      </c>
      <c r="J353" s="9">
        <f>IFERROR(IF($G353="","",INDEX('Job Catalog'!$F$10:$F$509,MATCH($G353,'Job Catalog'!$B$10:$B$509,0))),"")</f>
        <v/>
      </c>
      <c r="K353" s="9">
        <f>IFERROR(IF($G353="","",INDEX('Job Catalog'!$H$10:$H$509,MATCH($G353,'Job Catalog'!$B$10:$B$509,0))),"")</f>
        <v/>
      </c>
      <c r="L353" s="9">
        <f>IFERROR(IF($G353="","",INDEX('Job Catalog'!$I$10:$I$509,MATCH($G353,'Job Catalog'!$B$10:$B$509,0))),"")</f>
        <v/>
      </c>
      <c r="M353" s="37">
        <f>IFERROR(IF($G353="","",INDEX('Job Catalog'!$K$10:$K$509,MATCH($G353,'Job Catalog'!$B$10:$B$509,0))),"")</f>
        <v/>
      </c>
    </row>
    <row r="354">
      <c r="B354" s="7" t="n"/>
      <c r="C354" s="7" t="n"/>
      <c r="D354" s="7" t="n"/>
      <c r="E354" s="7" t="n"/>
      <c r="F354" s="7" t="n"/>
      <c r="G354" s="7" t="n"/>
      <c r="H354" s="9">
        <f>IFERROR(IF($G354="","",INDEX('Job Catalog'!$C$10:$C$509,MATCH($G354,'Job Catalog'!$B$10:$B$509,0))),"")</f>
        <v/>
      </c>
      <c r="I354" s="9">
        <f>IFERROR(IF($G354="","",INDEX('Job Catalog'!$D$10:$D$509,MATCH($G354,'Job Catalog'!$B$10:$B$509,0))),"")</f>
        <v/>
      </c>
      <c r="J354" s="9">
        <f>IFERROR(IF($G354="","",INDEX('Job Catalog'!$F$10:$F$509,MATCH($G354,'Job Catalog'!$B$10:$B$509,0))),"")</f>
        <v/>
      </c>
      <c r="K354" s="9">
        <f>IFERROR(IF($G354="","",INDEX('Job Catalog'!$H$10:$H$509,MATCH($G354,'Job Catalog'!$B$10:$B$509,0))),"")</f>
        <v/>
      </c>
      <c r="L354" s="9">
        <f>IFERROR(IF($G354="","",INDEX('Job Catalog'!$I$10:$I$509,MATCH($G354,'Job Catalog'!$B$10:$B$509,0))),"")</f>
        <v/>
      </c>
      <c r="M354" s="37">
        <f>IFERROR(IF($G354="","",INDEX('Job Catalog'!$K$10:$K$509,MATCH($G354,'Job Catalog'!$B$10:$B$509,0))),"")</f>
        <v/>
      </c>
    </row>
    <row r="355">
      <c r="B355" s="7" t="n"/>
      <c r="C355" s="7" t="n"/>
      <c r="D355" s="7" t="n"/>
      <c r="E355" s="7" t="n"/>
      <c r="F355" s="7" t="n"/>
      <c r="G355" s="7" t="n"/>
      <c r="H355" s="9">
        <f>IFERROR(IF($G355="","",INDEX('Job Catalog'!$C$10:$C$509,MATCH($G355,'Job Catalog'!$B$10:$B$509,0))),"")</f>
        <v/>
      </c>
      <c r="I355" s="9">
        <f>IFERROR(IF($G355="","",INDEX('Job Catalog'!$D$10:$D$509,MATCH($G355,'Job Catalog'!$B$10:$B$509,0))),"")</f>
        <v/>
      </c>
      <c r="J355" s="9">
        <f>IFERROR(IF($G355="","",INDEX('Job Catalog'!$F$10:$F$509,MATCH($G355,'Job Catalog'!$B$10:$B$509,0))),"")</f>
        <v/>
      </c>
      <c r="K355" s="9">
        <f>IFERROR(IF($G355="","",INDEX('Job Catalog'!$H$10:$H$509,MATCH($G355,'Job Catalog'!$B$10:$B$509,0))),"")</f>
        <v/>
      </c>
      <c r="L355" s="9">
        <f>IFERROR(IF($G355="","",INDEX('Job Catalog'!$I$10:$I$509,MATCH($G355,'Job Catalog'!$B$10:$B$509,0))),"")</f>
        <v/>
      </c>
      <c r="M355" s="37">
        <f>IFERROR(IF($G355="","",INDEX('Job Catalog'!$K$10:$K$509,MATCH($G355,'Job Catalog'!$B$10:$B$509,0))),"")</f>
        <v/>
      </c>
    </row>
    <row r="356">
      <c r="B356" s="7" t="n"/>
      <c r="C356" s="7" t="n"/>
      <c r="D356" s="7" t="n"/>
      <c r="E356" s="7" t="n"/>
      <c r="F356" s="7" t="n"/>
      <c r="G356" s="7" t="n"/>
      <c r="H356" s="9">
        <f>IFERROR(IF($G356="","",INDEX('Job Catalog'!$C$10:$C$509,MATCH($G356,'Job Catalog'!$B$10:$B$509,0))),"")</f>
        <v/>
      </c>
      <c r="I356" s="9">
        <f>IFERROR(IF($G356="","",INDEX('Job Catalog'!$D$10:$D$509,MATCH($G356,'Job Catalog'!$B$10:$B$509,0))),"")</f>
        <v/>
      </c>
      <c r="J356" s="9">
        <f>IFERROR(IF($G356="","",INDEX('Job Catalog'!$F$10:$F$509,MATCH($G356,'Job Catalog'!$B$10:$B$509,0))),"")</f>
        <v/>
      </c>
      <c r="K356" s="9">
        <f>IFERROR(IF($G356="","",INDEX('Job Catalog'!$H$10:$H$509,MATCH($G356,'Job Catalog'!$B$10:$B$509,0))),"")</f>
        <v/>
      </c>
      <c r="L356" s="9">
        <f>IFERROR(IF($G356="","",INDEX('Job Catalog'!$I$10:$I$509,MATCH($G356,'Job Catalog'!$B$10:$B$509,0))),"")</f>
        <v/>
      </c>
      <c r="M356" s="37">
        <f>IFERROR(IF($G356="","",INDEX('Job Catalog'!$K$10:$K$509,MATCH($G356,'Job Catalog'!$B$10:$B$509,0))),"")</f>
        <v/>
      </c>
    </row>
    <row r="357">
      <c r="B357" s="7" t="n"/>
      <c r="C357" s="7" t="n"/>
      <c r="D357" s="7" t="n"/>
      <c r="E357" s="7" t="n"/>
      <c r="F357" s="7" t="n"/>
      <c r="G357" s="7" t="n"/>
      <c r="H357" s="9">
        <f>IFERROR(IF($G357="","",INDEX('Job Catalog'!$C$10:$C$509,MATCH($G357,'Job Catalog'!$B$10:$B$509,0))),"")</f>
        <v/>
      </c>
      <c r="I357" s="9">
        <f>IFERROR(IF($G357="","",INDEX('Job Catalog'!$D$10:$D$509,MATCH($G357,'Job Catalog'!$B$10:$B$509,0))),"")</f>
        <v/>
      </c>
      <c r="J357" s="9">
        <f>IFERROR(IF($G357="","",INDEX('Job Catalog'!$F$10:$F$509,MATCH($G357,'Job Catalog'!$B$10:$B$509,0))),"")</f>
        <v/>
      </c>
      <c r="K357" s="9">
        <f>IFERROR(IF($G357="","",INDEX('Job Catalog'!$H$10:$H$509,MATCH($G357,'Job Catalog'!$B$10:$B$509,0))),"")</f>
        <v/>
      </c>
      <c r="L357" s="9">
        <f>IFERROR(IF($G357="","",INDEX('Job Catalog'!$I$10:$I$509,MATCH($G357,'Job Catalog'!$B$10:$B$509,0))),"")</f>
        <v/>
      </c>
      <c r="M357" s="37">
        <f>IFERROR(IF($G357="","",INDEX('Job Catalog'!$K$10:$K$509,MATCH($G357,'Job Catalog'!$B$10:$B$509,0))),"")</f>
        <v/>
      </c>
    </row>
    <row r="358">
      <c r="B358" s="7" t="n"/>
      <c r="C358" s="7" t="n"/>
      <c r="D358" s="7" t="n"/>
      <c r="E358" s="7" t="n"/>
      <c r="F358" s="7" t="n"/>
      <c r="G358" s="7" t="n"/>
      <c r="H358" s="9">
        <f>IFERROR(IF($G358="","",INDEX('Job Catalog'!$C$10:$C$509,MATCH($G358,'Job Catalog'!$B$10:$B$509,0))),"")</f>
        <v/>
      </c>
      <c r="I358" s="9">
        <f>IFERROR(IF($G358="","",INDEX('Job Catalog'!$D$10:$D$509,MATCH($G358,'Job Catalog'!$B$10:$B$509,0))),"")</f>
        <v/>
      </c>
      <c r="J358" s="9">
        <f>IFERROR(IF($G358="","",INDEX('Job Catalog'!$F$10:$F$509,MATCH($G358,'Job Catalog'!$B$10:$B$509,0))),"")</f>
        <v/>
      </c>
      <c r="K358" s="9">
        <f>IFERROR(IF($G358="","",INDEX('Job Catalog'!$H$10:$H$509,MATCH($G358,'Job Catalog'!$B$10:$B$509,0))),"")</f>
        <v/>
      </c>
      <c r="L358" s="9">
        <f>IFERROR(IF($G358="","",INDEX('Job Catalog'!$I$10:$I$509,MATCH($G358,'Job Catalog'!$B$10:$B$509,0))),"")</f>
        <v/>
      </c>
      <c r="M358" s="37">
        <f>IFERROR(IF($G358="","",INDEX('Job Catalog'!$K$10:$K$509,MATCH($G358,'Job Catalog'!$B$10:$B$509,0))),"")</f>
        <v/>
      </c>
    </row>
    <row r="359">
      <c r="B359" s="7" t="n"/>
      <c r="C359" s="7" t="n"/>
      <c r="D359" s="7" t="n"/>
      <c r="E359" s="7" t="n"/>
      <c r="F359" s="7" t="n"/>
      <c r="G359" s="7" t="n"/>
      <c r="H359" s="9">
        <f>IFERROR(IF($G359="","",INDEX('Job Catalog'!$C$10:$C$509,MATCH($G359,'Job Catalog'!$B$10:$B$509,0))),"")</f>
        <v/>
      </c>
      <c r="I359" s="9">
        <f>IFERROR(IF($G359="","",INDEX('Job Catalog'!$D$10:$D$509,MATCH($G359,'Job Catalog'!$B$10:$B$509,0))),"")</f>
        <v/>
      </c>
      <c r="J359" s="9">
        <f>IFERROR(IF($G359="","",INDEX('Job Catalog'!$F$10:$F$509,MATCH($G359,'Job Catalog'!$B$10:$B$509,0))),"")</f>
        <v/>
      </c>
      <c r="K359" s="9">
        <f>IFERROR(IF($G359="","",INDEX('Job Catalog'!$H$10:$H$509,MATCH($G359,'Job Catalog'!$B$10:$B$509,0))),"")</f>
        <v/>
      </c>
      <c r="L359" s="9">
        <f>IFERROR(IF($G359="","",INDEX('Job Catalog'!$I$10:$I$509,MATCH($G359,'Job Catalog'!$B$10:$B$509,0))),"")</f>
        <v/>
      </c>
      <c r="M359" s="37">
        <f>IFERROR(IF($G359="","",INDEX('Job Catalog'!$K$10:$K$509,MATCH($G359,'Job Catalog'!$B$10:$B$509,0))),"")</f>
        <v/>
      </c>
    </row>
    <row r="360">
      <c r="B360" s="7" t="n"/>
      <c r="C360" s="7" t="n"/>
      <c r="D360" s="7" t="n"/>
      <c r="E360" s="7" t="n"/>
      <c r="F360" s="7" t="n"/>
      <c r="G360" s="7" t="n"/>
      <c r="H360" s="9">
        <f>IFERROR(IF($G360="","",INDEX('Job Catalog'!$C$10:$C$509,MATCH($G360,'Job Catalog'!$B$10:$B$509,0))),"")</f>
        <v/>
      </c>
      <c r="I360" s="9">
        <f>IFERROR(IF($G360="","",INDEX('Job Catalog'!$D$10:$D$509,MATCH($G360,'Job Catalog'!$B$10:$B$509,0))),"")</f>
        <v/>
      </c>
      <c r="J360" s="9">
        <f>IFERROR(IF($G360="","",INDEX('Job Catalog'!$F$10:$F$509,MATCH($G360,'Job Catalog'!$B$10:$B$509,0))),"")</f>
        <v/>
      </c>
      <c r="K360" s="9">
        <f>IFERROR(IF($G360="","",INDEX('Job Catalog'!$H$10:$H$509,MATCH($G360,'Job Catalog'!$B$10:$B$509,0))),"")</f>
        <v/>
      </c>
      <c r="L360" s="9">
        <f>IFERROR(IF($G360="","",INDEX('Job Catalog'!$I$10:$I$509,MATCH($G360,'Job Catalog'!$B$10:$B$509,0))),"")</f>
        <v/>
      </c>
      <c r="M360" s="37">
        <f>IFERROR(IF($G360="","",INDEX('Job Catalog'!$K$10:$K$509,MATCH($G360,'Job Catalog'!$B$10:$B$509,0))),"")</f>
        <v/>
      </c>
    </row>
    <row r="361">
      <c r="B361" s="7" t="n"/>
      <c r="C361" s="7" t="n"/>
      <c r="D361" s="7" t="n"/>
      <c r="E361" s="7" t="n"/>
      <c r="F361" s="7" t="n"/>
      <c r="G361" s="7" t="n"/>
      <c r="H361" s="9">
        <f>IFERROR(IF($G361="","",INDEX('Job Catalog'!$C$10:$C$509,MATCH($G361,'Job Catalog'!$B$10:$B$509,0))),"")</f>
        <v/>
      </c>
      <c r="I361" s="9">
        <f>IFERROR(IF($G361="","",INDEX('Job Catalog'!$D$10:$D$509,MATCH($G361,'Job Catalog'!$B$10:$B$509,0))),"")</f>
        <v/>
      </c>
      <c r="J361" s="9">
        <f>IFERROR(IF($G361="","",INDEX('Job Catalog'!$F$10:$F$509,MATCH($G361,'Job Catalog'!$B$10:$B$509,0))),"")</f>
        <v/>
      </c>
      <c r="K361" s="9">
        <f>IFERROR(IF($G361="","",INDEX('Job Catalog'!$H$10:$H$509,MATCH($G361,'Job Catalog'!$B$10:$B$509,0))),"")</f>
        <v/>
      </c>
      <c r="L361" s="9">
        <f>IFERROR(IF($G361="","",INDEX('Job Catalog'!$I$10:$I$509,MATCH($G361,'Job Catalog'!$B$10:$B$509,0))),"")</f>
        <v/>
      </c>
      <c r="M361" s="37">
        <f>IFERROR(IF($G361="","",INDEX('Job Catalog'!$K$10:$K$509,MATCH($G361,'Job Catalog'!$B$10:$B$509,0))),"")</f>
        <v/>
      </c>
    </row>
    <row r="362">
      <c r="B362" s="7" t="n"/>
      <c r="C362" s="7" t="n"/>
      <c r="D362" s="7" t="n"/>
      <c r="E362" s="7" t="n"/>
      <c r="F362" s="7" t="n"/>
      <c r="G362" s="7" t="n"/>
      <c r="H362" s="9">
        <f>IFERROR(IF($G362="","",INDEX('Job Catalog'!$C$10:$C$509,MATCH($G362,'Job Catalog'!$B$10:$B$509,0))),"")</f>
        <v/>
      </c>
      <c r="I362" s="9">
        <f>IFERROR(IF($G362="","",INDEX('Job Catalog'!$D$10:$D$509,MATCH($G362,'Job Catalog'!$B$10:$B$509,0))),"")</f>
        <v/>
      </c>
      <c r="J362" s="9">
        <f>IFERROR(IF($G362="","",INDEX('Job Catalog'!$F$10:$F$509,MATCH($G362,'Job Catalog'!$B$10:$B$509,0))),"")</f>
        <v/>
      </c>
      <c r="K362" s="9">
        <f>IFERROR(IF($G362="","",INDEX('Job Catalog'!$H$10:$H$509,MATCH($G362,'Job Catalog'!$B$10:$B$509,0))),"")</f>
        <v/>
      </c>
      <c r="L362" s="9">
        <f>IFERROR(IF($G362="","",INDEX('Job Catalog'!$I$10:$I$509,MATCH($G362,'Job Catalog'!$B$10:$B$509,0))),"")</f>
        <v/>
      </c>
      <c r="M362" s="37">
        <f>IFERROR(IF($G362="","",INDEX('Job Catalog'!$K$10:$K$509,MATCH($G362,'Job Catalog'!$B$10:$B$509,0))),"")</f>
        <v/>
      </c>
    </row>
    <row r="363">
      <c r="B363" s="7" t="n"/>
      <c r="C363" s="7" t="n"/>
      <c r="D363" s="7" t="n"/>
      <c r="E363" s="7" t="n"/>
      <c r="F363" s="7" t="n"/>
      <c r="G363" s="7" t="n"/>
      <c r="H363" s="9">
        <f>IFERROR(IF($G363="","",INDEX('Job Catalog'!$C$10:$C$509,MATCH($G363,'Job Catalog'!$B$10:$B$509,0))),"")</f>
        <v/>
      </c>
      <c r="I363" s="9">
        <f>IFERROR(IF($G363="","",INDEX('Job Catalog'!$D$10:$D$509,MATCH($G363,'Job Catalog'!$B$10:$B$509,0))),"")</f>
        <v/>
      </c>
      <c r="J363" s="9">
        <f>IFERROR(IF($G363="","",INDEX('Job Catalog'!$F$10:$F$509,MATCH($G363,'Job Catalog'!$B$10:$B$509,0))),"")</f>
        <v/>
      </c>
      <c r="K363" s="9">
        <f>IFERROR(IF($G363="","",INDEX('Job Catalog'!$H$10:$H$509,MATCH($G363,'Job Catalog'!$B$10:$B$509,0))),"")</f>
        <v/>
      </c>
      <c r="L363" s="9">
        <f>IFERROR(IF($G363="","",INDEX('Job Catalog'!$I$10:$I$509,MATCH($G363,'Job Catalog'!$B$10:$B$509,0))),"")</f>
        <v/>
      </c>
      <c r="M363" s="37">
        <f>IFERROR(IF($G363="","",INDEX('Job Catalog'!$K$10:$K$509,MATCH($G363,'Job Catalog'!$B$10:$B$509,0))),"")</f>
        <v/>
      </c>
    </row>
    <row r="364">
      <c r="B364" s="7" t="n"/>
      <c r="C364" s="7" t="n"/>
      <c r="D364" s="7" t="n"/>
      <c r="E364" s="7" t="n"/>
      <c r="F364" s="7" t="n"/>
      <c r="G364" s="7" t="n"/>
      <c r="H364" s="9">
        <f>IFERROR(IF($G364="","",INDEX('Job Catalog'!$C$10:$C$509,MATCH($G364,'Job Catalog'!$B$10:$B$509,0))),"")</f>
        <v/>
      </c>
      <c r="I364" s="9">
        <f>IFERROR(IF($G364="","",INDEX('Job Catalog'!$D$10:$D$509,MATCH($G364,'Job Catalog'!$B$10:$B$509,0))),"")</f>
        <v/>
      </c>
      <c r="J364" s="9">
        <f>IFERROR(IF($G364="","",INDEX('Job Catalog'!$F$10:$F$509,MATCH($G364,'Job Catalog'!$B$10:$B$509,0))),"")</f>
        <v/>
      </c>
      <c r="K364" s="9">
        <f>IFERROR(IF($G364="","",INDEX('Job Catalog'!$H$10:$H$509,MATCH($G364,'Job Catalog'!$B$10:$B$509,0))),"")</f>
        <v/>
      </c>
      <c r="L364" s="9">
        <f>IFERROR(IF($G364="","",INDEX('Job Catalog'!$I$10:$I$509,MATCH($G364,'Job Catalog'!$B$10:$B$509,0))),"")</f>
        <v/>
      </c>
      <c r="M364" s="37">
        <f>IFERROR(IF($G364="","",INDEX('Job Catalog'!$K$10:$K$509,MATCH($G364,'Job Catalog'!$B$10:$B$509,0))),"")</f>
        <v/>
      </c>
    </row>
    <row r="365">
      <c r="B365" s="7" t="n"/>
      <c r="C365" s="7" t="n"/>
      <c r="D365" s="7" t="n"/>
      <c r="E365" s="7" t="n"/>
      <c r="F365" s="7" t="n"/>
      <c r="G365" s="7" t="n"/>
      <c r="H365" s="9">
        <f>IFERROR(IF($G365="","",INDEX('Job Catalog'!$C$10:$C$509,MATCH($G365,'Job Catalog'!$B$10:$B$509,0))),"")</f>
        <v/>
      </c>
      <c r="I365" s="9">
        <f>IFERROR(IF($G365="","",INDEX('Job Catalog'!$D$10:$D$509,MATCH($G365,'Job Catalog'!$B$10:$B$509,0))),"")</f>
        <v/>
      </c>
      <c r="J365" s="9">
        <f>IFERROR(IF($G365="","",INDEX('Job Catalog'!$F$10:$F$509,MATCH($G365,'Job Catalog'!$B$10:$B$509,0))),"")</f>
        <v/>
      </c>
      <c r="K365" s="9">
        <f>IFERROR(IF($G365="","",INDEX('Job Catalog'!$H$10:$H$509,MATCH($G365,'Job Catalog'!$B$10:$B$509,0))),"")</f>
        <v/>
      </c>
      <c r="L365" s="9">
        <f>IFERROR(IF($G365="","",INDEX('Job Catalog'!$I$10:$I$509,MATCH($G365,'Job Catalog'!$B$10:$B$509,0))),"")</f>
        <v/>
      </c>
      <c r="M365" s="37">
        <f>IFERROR(IF($G365="","",INDEX('Job Catalog'!$K$10:$K$509,MATCH($G365,'Job Catalog'!$B$10:$B$509,0))),"")</f>
        <v/>
      </c>
    </row>
    <row r="366">
      <c r="B366" s="7" t="n"/>
      <c r="C366" s="7" t="n"/>
      <c r="D366" s="7" t="n"/>
      <c r="E366" s="7" t="n"/>
      <c r="F366" s="7" t="n"/>
      <c r="G366" s="7" t="n"/>
      <c r="H366" s="9">
        <f>IFERROR(IF($G366="","",INDEX('Job Catalog'!$C$10:$C$509,MATCH($G366,'Job Catalog'!$B$10:$B$509,0))),"")</f>
        <v/>
      </c>
      <c r="I366" s="9">
        <f>IFERROR(IF($G366="","",INDEX('Job Catalog'!$D$10:$D$509,MATCH($G366,'Job Catalog'!$B$10:$B$509,0))),"")</f>
        <v/>
      </c>
      <c r="J366" s="9">
        <f>IFERROR(IF($G366="","",INDEX('Job Catalog'!$F$10:$F$509,MATCH($G366,'Job Catalog'!$B$10:$B$509,0))),"")</f>
        <v/>
      </c>
      <c r="K366" s="9">
        <f>IFERROR(IF($G366="","",INDEX('Job Catalog'!$H$10:$H$509,MATCH($G366,'Job Catalog'!$B$10:$B$509,0))),"")</f>
        <v/>
      </c>
      <c r="L366" s="9">
        <f>IFERROR(IF($G366="","",INDEX('Job Catalog'!$I$10:$I$509,MATCH($G366,'Job Catalog'!$B$10:$B$509,0))),"")</f>
        <v/>
      </c>
      <c r="M366" s="37">
        <f>IFERROR(IF($G366="","",INDEX('Job Catalog'!$K$10:$K$509,MATCH($G366,'Job Catalog'!$B$10:$B$509,0))),"")</f>
        <v/>
      </c>
    </row>
    <row r="367">
      <c r="B367" s="7" t="n"/>
      <c r="C367" s="7" t="n"/>
      <c r="D367" s="7" t="n"/>
      <c r="E367" s="7" t="n"/>
      <c r="F367" s="7" t="n"/>
      <c r="G367" s="7" t="n"/>
      <c r="H367" s="9">
        <f>IFERROR(IF($G367="","",INDEX('Job Catalog'!$C$10:$C$509,MATCH($G367,'Job Catalog'!$B$10:$B$509,0))),"")</f>
        <v/>
      </c>
      <c r="I367" s="9">
        <f>IFERROR(IF($G367="","",INDEX('Job Catalog'!$D$10:$D$509,MATCH($G367,'Job Catalog'!$B$10:$B$509,0))),"")</f>
        <v/>
      </c>
      <c r="J367" s="9">
        <f>IFERROR(IF($G367="","",INDEX('Job Catalog'!$F$10:$F$509,MATCH($G367,'Job Catalog'!$B$10:$B$509,0))),"")</f>
        <v/>
      </c>
      <c r="K367" s="9">
        <f>IFERROR(IF($G367="","",INDEX('Job Catalog'!$H$10:$H$509,MATCH($G367,'Job Catalog'!$B$10:$B$509,0))),"")</f>
        <v/>
      </c>
      <c r="L367" s="9">
        <f>IFERROR(IF($G367="","",INDEX('Job Catalog'!$I$10:$I$509,MATCH($G367,'Job Catalog'!$B$10:$B$509,0))),"")</f>
        <v/>
      </c>
      <c r="M367" s="37">
        <f>IFERROR(IF($G367="","",INDEX('Job Catalog'!$K$10:$K$509,MATCH($G367,'Job Catalog'!$B$10:$B$509,0))),"")</f>
        <v/>
      </c>
    </row>
    <row r="368">
      <c r="B368" s="7" t="n"/>
      <c r="C368" s="7" t="n"/>
      <c r="D368" s="7" t="n"/>
      <c r="E368" s="7" t="n"/>
      <c r="F368" s="7" t="n"/>
      <c r="G368" s="7" t="n"/>
      <c r="H368" s="9">
        <f>IFERROR(IF($G368="","",INDEX('Job Catalog'!$C$10:$C$509,MATCH($G368,'Job Catalog'!$B$10:$B$509,0))),"")</f>
        <v/>
      </c>
      <c r="I368" s="9">
        <f>IFERROR(IF($G368="","",INDEX('Job Catalog'!$D$10:$D$509,MATCH($G368,'Job Catalog'!$B$10:$B$509,0))),"")</f>
        <v/>
      </c>
      <c r="J368" s="9">
        <f>IFERROR(IF($G368="","",INDEX('Job Catalog'!$F$10:$F$509,MATCH($G368,'Job Catalog'!$B$10:$B$509,0))),"")</f>
        <v/>
      </c>
      <c r="K368" s="9">
        <f>IFERROR(IF($G368="","",INDEX('Job Catalog'!$H$10:$H$509,MATCH($G368,'Job Catalog'!$B$10:$B$509,0))),"")</f>
        <v/>
      </c>
      <c r="L368" s="9">
        <f>IFERROR(IF($G368="","",INDEX('Job Catalog'!$I$10:$I$509,MATCH($G368,'Job Catalog'!$B$10:$B$509,0))),"")</f>
        <v/>
      </c>
      <c r="M368" s="37">
        <f>IFERROR(IF($G368="","",INDEX('Job Catalog'!$K$10:$K$509,MATCH($G368,'Job Catalog'!$B$10:$B$509,0))),"")</f>
        <v/>
      </c>
    </row>
    <row r="369">
      <c r="B369" s="7" t="n"/>
      <c r="C369" s="7" t="n"/>
      <c r="D369" s="7" t="n"/>
      <c r="E369" s="7" t="n"/>
      <c r="F369" s="7" t="n"/>
      <c r="G369" s="7" t="n"/>
      <c r="H369" s="9">
        <f>IFERROR(IF($G369="","",INDEX('Job Catalog'!$C$10:$C$509,MATCH($G369,'Job Catalog'!$B$10:$B$509,0))),"")</f>
        <v/>
      </c>
      <c r="I369" s="9">
        <f>IFERROR(IF($G369="","",INDEX('Job Catalog'!$D$10:$D$509,MATCH($G369,'Job Catalog'!$B$10:$B$509,0))),"")</f>
        <v/>
      </c>
      <c r="J369" s="9">
        <f>IFERROR(IF($G369="","",INDEX('Job Catalog'!$F$10:$F$509,MATCH($G369,'Job Catalog'!$B$10:$B$509,0))),"")</f>
        <v/>
      </c>
      <c r="K369" s="9">
        <f>IFERROR(IF($G369="","",INDEX('Job Catalog'!$H$10:$H$509,MATCH($G369,'Job Catalog'!$B$10:$B$509,0))),"")</f>
        <v/>
      </c>
      <c r="L369" s="9">
        <f>IFERROR(IF($G369="","",INDEX('Job Catalog'!$I$10:$I$509,MATCH($G369,'Job Catalog'!$B$10:$B$509,0))),"")</f>
        <v/>
      </c>
      <c r="M369" s="37">
        <f>IFERROR(IF($G369="","",INDEX('Job Catalog'!$K$10:$K$509,MATCH($G369,'Job Catalog'!$B$10:$B$509,0))),"")</f>
        <v/>
      </c>
    </row>
    <row r="370">
      <c r="B370" s="7" t="n"/>
      <c r="C370" s="7" t="n"/>
      <c r="D370" s="7" t="n"/>
      <c r="E370" s="7" t="n"/>
      <c r="F370" s="7" t="n"/>
      <c r="G370" s="7" t="n"/>
      <c r="H370" s="9">
        <f>IFERROR(IF($G370="","",INDEX('Job Catalog'!$C$10:$C$509,MATCH($G370,'Job Catalog'!$B$10:$B$509,0))),"")</f>
        <v/>
      </c>
      <c r="I370" s="9">
        <f>IFERROR(IF($G370="","",INDEX('Job Catalog'!$D$10:$D$509,MATCH($G370,'Job Catalog'!$B$10:$B$509,0))),"")</f>
        <v/>
      </c>
      <c r="J370" s="9">
        <f>IFERROR(IF($G370="","",INDEX('Job Catalog'!$F$10:$F$509,MATCH($G370,'Job Catalog'!$B$10:$B$509,0))),"")</f>
        <v/>
      </c>
      <c r="K370" s="9">
        <f>IFERROR(IF($G370="","",INDEX('Job Catalog'!$H$10:$H$509,MATCH($G370,'Job Catalog'!$B$10:$B$509,0))),"")</f>
        <v/>
      </c>
      <c r="L370" s="9">
        <f>IFERROR(IF($G370="","",INDEX('Job Catalog'!$I$10:$I$509,MATCH($G370,'Job Catalog'!$B$10:$B$509,0))),"")</f>
        <v/>
      </c>
      <c r="M370" s="37">
        <f>IFERROR(IF($G370="","",INDEX('Job Catalog'!$K$10:$K$509,MATCH($G370,'Job Catalog'!$B$10:$B$509,0))),"")</f>
        <v/>
      </c>
    </row>
    <row r="371">
      <c r="B371" s="7" t="n"/>
      <c r="C371" s="7" t="n"/>
      <c r="D371" s="7" t="n"/>
      <c r="E371" s="7" t="n"/>
      <c r="F371" s="7" t="n"/>
      <c r="G371" s="7" t="n"/>
      <c r="H371" s="9">
        <f>IFERROR(IF($G371="","",INDEX('Job Catalog'!$C$10:$C$509,MATCH($G371,'Job Catalog'!$B$10:$B$509,0))),"")</f>
        <v/>
      </c>
      <c r="I371" s="9">
        <f>IFERROR(IF($G371="","",INDEX('Job Catalog'!$D$10:$D$509,MATCH($G371,'Job Catalog'!$B$10:$B$509,0))),"")</f>
        <v/>
      </c>
      <c r="J371" s="9">
        <f>IFERROR(IF($G371="","",INDEX('Job Catalog'!$F$10:$F$509,MATCH($G371,'Job Catalog'!$B$10:$B$509,0))),"")</f>
        <v/>
      </c>
      <c r="K371" s="9">
        <f>IFERROR(IF($G371="","",INDEX('Job Catalog'!$H$10:$H$509,MATCH($G371,'Job Catalog'!$B$10:$B$509,0))),"")</f>
        <v/>
      </c>
      <c r="L371" s="9">
        <f>IFERROR(IF($G371="","",INDEX('Job Catalog'!$I$10:$I$509,MATCH($G371,'Job Catalog'!$B$10:$B$509,0))),"")</f>
        <v/>
      </c>
      <c r="M371" s="37">
        <f>IFERROR(IF($G371="","",INDEX('Job Catalog'!$K$10:$K$509,MATCH($G371,'Job Catalog'!$B$10:$B$509,0))),"")</f>
        <v/>
      </c>
    </row>
    <row r="372">
      <c r="B372" s="7" t="n"/>
      <c r="C372" s="7" t="n"/>
      <c r="D372" s="7" t="n"/>
      <c r="E372" s="7" t="n"/>
      <c r="F372" s="7" t="n"/>
      <c r="G372" s="7" t="n"/>
      <c r="H372" s="9">
        <f>IFERROR(IF($G372="","",INDEX('Job Catalog'!$C$10:$C$509,MATCH($G372,'Job Catalog'!$B$10:$B$509,0))),"")</f>
        <v/>
      </c>
      <c r="I372" s="9">
        <f>IFERROR(IF($G372="","",INDEX('Job Catalog'!$D$10:$D$509,MATCH($G372,'Job Catalog'!$B$10:$B$509,0))),"")</f>
        <v/>
      </c>
      <c r="J372" s="9">
        <f>IFERROR(IF($G372="","",INDEX('Job Catalog'!$F$10:$F$509,MATCH($G372,'Job Catalog'!$B$10:$B$509,0))),"")</f>
        <v/>
      </c>
      <c r="K372" s="9">
        <f>IFERROR(IF($G372="","",INDEX('Job Catalog'!$H$10:$H$509,MATCH($G372,'Job Catalog'!$B$10:$B$509,0))),"")</f>
        <v/>
      </c>
      <c r="L372" s="9">
        <f>IFERROR(IF($G372="","",INDEX('Job Catalog'!$I$10:$I$509,MATCH($G372,'Job Catalog'!$B$10:$B$509,0))),"")</f>
        <v/>
      </c>
      <c r="M372" s="37">
        <f>IFERROR(IF($G372="","",INDEX('Job Catalog'!$K$10:$K$509,MATCH($G372,'Job Catalog'!$B$10:$B$509,0))),"")</f>
        <v/>
      </c>
    </row>
    <row r="373">
      <c r="B373" s="7" t="n"/>
      <c r="C373" s="7" t="n"/>
      <c r="D373" s="7" t="n"/>
      <c r="E373" s="7" t="n"/>
      <c r="F373" s="7" t="n"/>
      <c r="G373" s="7" t="n"/>
      <c r="H373" s="9">
        <f>IFERROR(IF($G373="","",INDEX('Job Catalog'!$C$10:$C$509,MATCH($G373,'Job Catalog'!$B$10:$B$509,0))),"")</f>
        <v/>
      </c>
      <c r="I373" s="9">
        <f>IFERROR(IF($G373="","",INDEX('Job Catalog'!$D$10:$D$509,MATCH($G373,'Job Catalog'!$B$10:$B$509,0))),"")</f>
        <v/>
      </c>
      <c r="J373" s="9">
        <f>IFERROR(IF($G373="","",INDEX('Job Catalog'!$F$10:$F$509,MATCH($G373,'Job Catalog'!$B$10:$B$509,0))),"")</f>
        <v/>
      </c>
      <c r="K373" s="9">
        <f>IFERROR(IF($G373="","",INDEX('Job Catalog'!$H$10:$H$509,MATCH($G373,'Job Catalog'!$B$10:$B$509,0))),"")</f>
        <v/>
      </c>
      <c r="L373" s="9">
        <f>IFERROR(IF($G373="","",INDEX('Job Catalog'!$I$10:$I$509,MATCH($G373,'Job Catalog'!$B$10:$B$509,0))),"")</f>
        <v/>
      </c>
      <c r="M373" s="37">
        <f>IFERROR(IF($G373="","",INDEX('Job Catalog'!$K$10:$K$509,MATCH($G373,'Job Catalog'!$B$10:$B$509,0))),"")</f>
        <v/>
      </c>
    </row>
    <row r="374">
      <c r="B374" s="7" t="n"/>
      <c r="C374" s="7" t="n"/>
      <c r="D374" s="7" t="n"/>
      <c r="E374" s="7" t="n"/>
      <c r="F374" s="7" t="n"/>
      <c r="G374" s="7" t="n"/>
      <c r="H374" s="9">
        <f>IFERROR(IF($G374="","",INDEX('Job Catalog'!$C$10:$C$509,MATCH($G374,'Job Catalog'!$B$10:$B$509,0))),"")</f>
        <v/>
      </c>
      <c r="I374" s="9">
        <f>IFERROR(IF($G374="","",INDEX('Job Catalog'!$D$10:$D$509,MATCH($G374,'Job Catalog'!$B$10:$B$509,0))),"")</f>
        <v/>
      </c>
      <c r="J374" s="9">
        <f>IFERROR(IF($G374="","",INDEX('Job Catalog'!$F$10:$F$509,MATCH($G374,'Job Catalog'!$B$10:$B$509,0))),"")</f>
        <v/>
      </c>
      <c r="K374" s="9">
        <f>IFERROR(IF($G374="","",INDEX('Job Catalog'!$H$10:$H$509,MATCH($G374,'Job Catalog'!$B$10:$B$509,0))),"")</f>
        <v/>
      </c>
      <c r="L374" s="9">
        <f>IFERROR(IF($G374="","",INDEX('Job Catalog'!$I$10:$I$509,MATCH($G374,'Job Catalog'!$B$10:$B$509,0))),"")</f>
        <v/>
      </c>
      <c r="M374" s="37">
        <f>IFERROR(IF($G374="","",INDEX('Job Catalog'!$K$10:$K$509,MATCH($G374,'Job Catalog'!$B$10:$B$509,0))),"")</f>
        <v/>
      </c>
    </row>
    <row r="375">
      <c r="B375" s="7" t="n"/>
      <c r="C375" s="7" t="n"/>
      <c r="D375" s="7" t="n"/>
      <c r="E375" s="7" t="n"/>
      <c r="F375" s="7" t="n"/>
      <c r="G375" s="7" t="n"/>
      <c r="H375" s="9">
        <f>IFERROR(IF($G375="","",INDEX('Job Catalog'!$C$10:$C$509,MATCH($G375,'Job Catalog'!$B$10:$B$509,0))),"")</f>
        <v/>
      </c>
      <c r="I375" s="9">
        <f>IFERROR(IF($G375="","",INDEX('Job Catalog'!$D$10:$D$509,MATCH($G375,'Job Catalog'!$B$10:$B$509,0))),"")</f>
        <v/>
      </c>
      <c r="J375" s="9">
        <f>IFERROR(IF($G375="","",INDEX('Job Catalog'!$F$10:$F$509,MATCH($G375,'Job Catalog'!$B$10:$B$509,0))),"")</f>
        <v/>
      </c>
      <c r="K375" s="9">
        <f>IFERROR(IF($G375="","",INDEX('Job Catalog'!$H$10:$H$509,MATCH($G375,'Job Catalog'!$B$10:$B$509,0))),"")</f>
        <v/>
      </c>
      <c r="L375" s="9">
        <f>IFERROR(IF($G375="","",INDEX('Job Catalog'!$I$10:$I$509,MATCH($G375,'Job Catalog'!$B$10:$B$509,0))),"")</f>
        <v/>
      </c>
      <c r="M375" s="37">
        <f>IFERROR(IF($G375="","",INDEX('Job Catalog'!$K$10:$K$509,MATCH($G375,'Job Catalog'!$B$10:$B$509,0))),"")</f>
        <v/>
      </c>
    </row>
    <row r="376">
      <c r="B376" s="7" t="n"/>
      <c r="C376" s="7" t="n"/>
      <c r="D376" s="7" t="n"/>
      <c r="E376" s="7" t="n"/>
      <c r="F376" s="7" t="n"/>
      <c r="G376" s="7" t="n"/>
      <c r="H376" s="9">
        <f>IFERROR(IF($G376="","",INDEX('Job Catalog'!$C$10:$C$509,MATCH($G376,'Job Catalog'!$B$10:$B$509,0))),"")</f>
        <v/>
      </c>
      <c r="I376" s="9">
        <f>IFERROR(IF($G376="","",INDEX('Job Catalog'!$D$10:$D$509,MATCH($G376,'Job Catalog'!$B$10:$B$509,0))),"")</f>
        <v/>
      </c>
      <c r="J376" s="9">
        <f>IFERROR(IF($G376="","",INDEX('Job Catalog'!$F$10:$F$509,MATCH($G376,'Job Catalog'!$B$10:$B$509,0))),"")</f>
        <v/>
      </c>
      <c r="K376" s="9">
        <f>IFERROR(IF($G376="","",INDEX('Job Catalog'!$H$10:$H$509,MATCH($G376,'Job Catalog'!$B$10:$B$509,0))),"")</f>
        <v/>
      </c>
      <c r="L376" s="9">
        <f>IFERROR(IF($G376="","",INDEX('Job Catalog'!$I$10:$I$509,MATCH($G376,'Job Catalog'!$B$10:$B$509,0))),"")</f>
        <v/>
      </c>
      <c r="M376" s="37">
        <f>IFERROR(IF($G376="","",INDEX('Job Catalog'!$K$10:$K$509,MATCH($G376,'Job Catalog'!$B$10:$B$509,0))),"")</f>
        <v/>
      </c>
    </row>
    <row r="377">
      <c r="B377" s="7" t="n"/>
      <c r="C377" s="7" t="n"/>
      <c r="D377" s="7" t="n"/>
      <c r="E377" s="7" t="n"/>
      <c r="F377" s="7" t="n"/>
      <c r="G377" s="7" t="n"/>
      <c r="H377" s="9">
        <f>IFERROR(IF($G377="","",INDEX('Job Catalog'!$C$10:$C$509,MATCH($G377,'Job Catalog'!$B$10:$B$509,0))),"")</f>
        <v/>
      </c>
      <c r="I377" s="9">
        <f>IFERROR(IF($G377="","",INDEX('Job Catalog'!$D$10:$D$509,MATCH($G377,'Job Catalog'!$B$10:$B$509,0))),"")</f>
        <v/>
      </c>
      <c r="J377" s="9">
        <f>IFERROR(IF($G377="","",INDEX('Job Catalog'!$F$10:$F$509,MATCH($G377,'Job Catalog'!$B$10:$B$509,0))),"")</f>
        <v/>
      </c>
      <c r="K377" s="9">
        <f>IFERROR(IF($G377="","",INDEX('Job Catalog'!$H$10:$H$509,MATCH($G377,'Job Catalog'!$B$10:$B$509,0))),"")</f>
        <v/>
      </c>
      <c r="L377" s="9">
        <f>IFERROR(IF($G377="","",INDEX('Job Catalog'!$I$10:$I$509,MATCH($G377,'Job Catalog'!$B$10:$B$509,0))),"")</f>
        <v/>
      </c>
      <c r="M377" s="37">
        <f>IFERROR(IF($G377="","",INDEX('Job Catalog'!$K$10:$K$509,MATCH($G377,'Job Catalog'!$B$10:$B$509,0))),"")</f>
        <v/>
      </c>
    </row>
    <row r="378">
      <c r="B378" s="7" t="n"/>
      <c r="C378" s="7" t="n"/>
      <c r="D378" s="7" t="n"/>
      <c r="E378" s="7" t="n"/>
      <c r="F378" s="7" t="n"/>
      <c r="G378" s="7" t="n"/>
      <c r="H378" s="9">
        <f>IFERROR(IF($G378="","",INDEX('Job Catalog'!$C$10:$C$509,MATCH($G378,'Job Catalog'!$B$10:$B$509,0))),"")</f>
        <v/>
      </c>
      <c r="I378" s="9">
        <f>IFERROR(IF($G378="","",INDEX('Job Catalog'!$D$10:$D$509,MATCH($G378,'Job Catalog'!$B$10:$B$509,0))),"")</f>
        <v/>
      </c>
      <c r="J378" s="9">
        <f>IFERROR(IF($G378="","",INDEX('Job Catalog'!$F$10:$F$509,MATCH($G378,'Job Catalog'!$B$10:$B$509,0))),"")</f>
        <v/>
      </c>
      <c r="K378" s="9">
        <f>IFERROR(IF($G378="","",INDEX('Job Catalog'!$H$10:$H$509,MATCH($G378,'Job Catalog'!$B$10:$B$509,0))),"")</f>
        <v/>
      </c>
      <c r="L378" s="9">
        <f>IFERROR(IF($G378="","",INDEX('Job Catalog'!$I$10:$I$509,MATCH($G378,'Job Catalog'!$B$10:$B$509,0))),"")</f>
        <v/>
      </c>
      <c r="M378" s="37">
        <f>IFERROR(IF($G378="","",INDEX('Job Catalog'!$K$10:$K$509,MATCH($G378,'Job Catalog'!$B$10:$B$509,0))),"")</f>
        <v/>
      </c>
    </row>
    <row r="379">
      <c r="B379" s="7" t="n"/>
      <c r="C379" s="7" t="n"/>
      <c r="D379" s="7" t="n"/>
      <c r="E379" s="7" t="n"/>
      <c r="F379" s="7" t="n"/>
      <c r="G379" s="7" t="n"/>
      <c r="H379" s="9">
        <f>IFERROR(IF($G379="","",INDEX('Job Catalog'!$C$10:$C$509,MATCH($G379,'Job Catalog'!$B$10:$B$509,0))),"")</f>
        <v/>
      </c>
      <c r="I379" s="9">
        <f>IFERROR(IF($G379="","",INDEX('Job Catalog'!$D$10:$D$509,MATCH($G379,'Job Catalog'!$B$10:$B$509,0))),"")</f>
        <v/>
      </c>
      <c r="J379" s="9">
        <f>IFERROR(IF($G379="","",INDEX('Job Catalog'!$F$10:$F$509,MATCH($G379,'Job Catalog'!$B$10:$B$509,0))),"")</f>
        <v/>
      </c>
      <c r="K379" s="9">
        <f>IFERROR(IF($G379="","",INDEX('Job Catalog'!$H$10:$H$509,MATCH($G379,'Job Catalog'!$B$10:$B$509,0))),"")</f>
        <v/>
      </c>
      <c r="L379" s="9">
        <f>IFERROR(IF($G379="","",INDEX('Job Catalog'!$I$10:$I$509,MATCH($G379,'Job Catalog'!$B$10:$B$509,0))),"")</f>
        <v/>
      </c>
      <c r="M379" s="37">
        <f>IFERROR(IF($G379="","",INDEX('Job Catalog'!$K$10:$K$509,MATCH($G379,'Job Catalog'!$B$10:$B$509,0))),"")</f>
        <v/>
      </c>
    </row>
    <row r="380">
      <c r="B380" s="7" t="n"/>
      <c r="C380" s="7" t="n"/>
      <c r="D380" s="7" t="n"/>
      <c r="E380" s="7" t="n"/>
      <c r="F380" s="7" t="n"/>
      <c r="G380" s="7" t="n"/>
      <c r="H380" s="9">
        <f>IFERROR(IF($G380="","",INDEX('Job Catalog'!$C$10:$C$509,MATCH($G380,'Job Catalog'!$B$10:$B$509,0))),"")</f>
        <v/>
      </c>
      <c r="I380" s="9">
        <f>IFERROR(IF($G380="","",INDEX('Job Catalog'!$D$10:$D$509,MATCH($G380,'Job Catalog'!$B$10:$B$509,0))),"")</f>
        <v/>
      </c>
      <c r="J380" s="9">
        <f>IFERROR(IF($G380="","",INDEX('Job Catalog'!$F$10:$F$509,MATCH($G380,'Job Catalog'!$B$10:$B$509,0))),"")</f>
        <v/>
      </c>
      <c r="K380" s="9">
        <f>IFERROR(IF($G380="","",INDEX('Job Catalog'!$H$10:$H$509,MATCH($G380,'Job Catalog'!$B$10:$B$509,0))),"")</f>
        <v/>
      </c>
      <c r="L380" s="9">
        <f>IFERROR(IF($G380="","",INDEX('Job Catalog'!$I$10:$I$509,MATCH($G380,'Job Catalog'!$B$10:$B$509,0))),"")</f>
        <v/>
      </c>
      <c r="M380" s="37">
        <f>IFERROR(IF($G380="","",INDEX('Job Catalog'!$K$10:$K$509,MATCH($G380,'Job Catalog'!$B$10:$B$509,0))),"")</f>
        <v/>
      </c>
    </row>
    <row r="381">
      <c r="B381" s="7" t="n"/>
      <c r="C381" s="7" t="n"/>
      <c r="D381" s="7" t="n"/>
      <c r="E381" s="7" t="n"/>
      <c r="F381" s="7" t="n"/>
      <c r="G381" s="7" t="n"/>
      <c r="H381" s="9">
        <f>IFERROR(IF($G381="","",INDEX('Job Catalog'!$C$10:$C$509,MATCH($G381,'Job Catalog'!$B$10:$B$509,0))),"")</f>
        <v/>
      </c>
      <c r="I381" s="9">
        <f>IFERROR(IF($G381="","",INDEX('Job Catalog'!$D$10:$D$509,MATCH($G381,'Job Catalog'!$B$10:$B$509,0))),"")</f>
        <v/>
      </c>
      <c r="J381" s="9">
        <f>IFERROR(IF($G381="","",INDEX('Job Catalog'!$F$10:$F$509,MATCH($G381,'Job Catalog'!$B$10:$B$509,0))),"")</f>
        <v/>
      </c>
      <c r="K381" s="9">
        <f>IFERROR(IF($G381="","",INDEX('Job Catalog'!$H$10:$H$509,MATCH($G381,'Job Catalog'!$B$10:$B$509,0))),"")</f>
        <v/>
      </c>
      <c r="L381" s="9">
        <f>IFERROR(IF($G381="","",INDEX('Job Catalog'!$I$10:$I$509,MATCH($G381,'Job Catalog'!$B$10:$B$509,0))),"")</f>
        <v/>
      </c>
      <c r="M381" s="37">
        <f>IFERROR(IF($G381="","",INDEX('Job Catalog'!$K$10:$K$509,MATCH($G381,'Job Catalog'!$B$10:$B$509,0))),"")</f>
        <v/>
      </c>
    </row>
    <row r="382">
      <c r="B382" s="7" t="n"/>
      <c r="C382" s="7" t="n"/>
      <c r="D382" s="7" t="n"/>
      <c r="E382" s="7" t="n"/>
      <c r="F382" s="7" t="n"/>
      <c r="G382" s="7" t="n"/>
      <c r="H382" s="9">
        <f>IFERROR(IF($G382="","",INDEX('Job Catalog'!$C$10:$C$509,MATCH($G382,'Job Catalog'!$B$10:$B$509,0))),"")</f>
        <v/>
      </c>
      <c r="I382" s="9">
        <f>IFERROR(IF($G382="","",INDEX('Job Catalog'!$D$10:$D$509,MATCH($G382,'Job Catalog'!$B$10:$B$509,0))),"")</f>
        <v/>
      </c>
      <c r="J382" s="9">
        <f>IFERROR(IF($G382="","",INDEX('Job Catalog'!$F$10:$F$509,MATCH($G382,'Job Catalog'!$B$10:$B$509,0))),"")</f>
        <v/>
      </c>
      <c r="K382" s="9">
        <f>IFERROR(IF($G382="","",INDEX('Job Catalog'!$H$10:$H$509,MATCH($G382,'Job Catalog'!$B$10:$B$509,0))),"")</f>
        <v/>
      </c>
      <c r="L382" s="9">
        <f>IFERROR(IF($G382="","",INDEX('Job Catalog'!$I$10:$I$509,MATCH($G382,'Job Catalog'!$B$10:$B$509,0))),"")</f>
        <v/>
      </c>
      <c r="M382" s="37">
        <f>IFERROR(IF($G382="","",INDEX('Job Catalog'!$K$10:$K$509,MATCH($G382,'Job Catalog'!$B$10:$B$509,0))),"")</f>
        <v/>
      </c>
    </row>
    <row r="383">
      <c r="B383" s="7" t="n"/>
      <c r="C383" s="7" t="n"/>
      <c r="D383" s="7" t="n"/>
      <c r="E383" s="7" t="n"/>
      <c r="F383" s="7" t="n"/>
      <c r="G383" s="7" t="n"/>
      <c r="H383" s="9">
        <f>IFERROR(IF($G383="","",INDEX('Job Catalog'!$C$10:$C$509,MATCH($G383,'Job Catalog'!$B$10:$B$509,0))),"")</f>
        <v/>
      </c>
      <c r="I383" s="9">
        <f>IFERROR(IF($G383="","",INDEX('Job Catalog'!$D$10:$D$509,MATCH($G383,'Job Catalog'!$B$10:$B$509,0))),"")</f>
        <v/>
      </c>
      <c r="J383" s="9">
        <f>IFERROR(IF($G383="","",INDEX('Job Catalog'!$F$10:$F$509,MATCH($G383,'Job Catalog'!$B$10:$B$509,0))),"")</f>
        <v/>
      </c>
      <c r="K383" s="9">
        <f>IFERROR(IF($G383="","",INDEX('Job Catalog'!$H$10:$H$509,MATCH($G383,'Job Catalog'!$B$10:$B$509,0))),"")</f>
        <v/>
      </c>
      <c r="L383" s="9">
        <f>IFERROR(IF($G383="","",INDEX('Job Catalog'!$I$10:$I$509,MATCH($G383,'Job Catalog'!$B$10:$B$509,0))),"")</f>
        <v/>
      </c>
      <c r="M383" s="37">
        <f>IFERROR(IF($G383="","",INDEX('Job Catalog'!$K$10:$K$509,MATCH($G383,'Job Catalog'!$B$10:$B$509,0))),"")</f>
        <v/>
      </c>
    </row>
    <row r="384">
      <c r="B384" s="7" t="n"/>
      <c r="C384" s="7" t="n"/>
      <c r="D384" s="7" t="n"/>
      <c r="E384" s="7" t="n"/>
      <c r="F384" s="7" t="n"/>
      <c r="G384" s="7" t="n"/>
      <c r="H384" s="9">
        <f>IFERROR(IF($G384="","",INDEX('Job Catalog'!$C$10:$C$509,MATCH($G384,'Job Catalog'!$B$10:$B$509,0))),"")</f>
        <v/>
      </c>
      <c r="I384" s="9">
        <f>IFERROR(IF($G384="","",INDEX('Job Catalog'!$D$10:$D$509,MATCH($G384,'Job Catalog'!$B$10:$B$509,0))),"")</f>
        <v/>
      </c>
      <c r="J384" s="9">
        <f>IFERROR(IF($G384="","",INDEX('Job Catalog'!$F$10:$F$509,MATCH($G384,'Job Catalog'!$B$10:$B$509,0))),"")</f>
        <v/>
      </c>
      <c r="K384" s="9">
        <f>IFERROR(IF($G384="","",INDEX('Job Catalog'!$H$10:$H$509,MATCH($G384,'Job Catalog'!$B$10:$B$509,0))),"")</f>
        <v/>
      </c>
      <c r="L384" s="9">
        <f>IFERROR(IF($G384="","",INDEX('Job Catalog'!$I$10:$I$509,MATCH($G384,'Job Catalog'!$B$10:$B$509,0))),"")</f>
        <v/>
      </c>
      <c r="M384" s="37">
        <f>IFERROR(IF($G384="","",INDEX('Job Catalog'!$K$10:$K$509,MATCH($G384,'Job Catalog'!$B$10:$B$509,0))),"")</f>
        <v/>
      </c>
    </row>
    <row r="385">
      <c r="B385" s="7" t="n"/>
      <c r="C385" s="7" t="n"/>
      <c r="D385" s="7" t="n"/>
      <c r="E385" s="7" t="n"/>
      <c r="F385" s="7" t="n"/>
      <c r="G385" s="7" t="n"/>
      <c r="H385" s="9">
        <f>IFERROR(IF($G385="","",INDEX('Job Catalog'!$C$10:$C$509,MATCH($G385,'Job Catalog'!$B$10:$B$509,0))),"")</f>
        <v/>
      </c>
      <c r="I385" s="9">
        <f>IFERROR(IF($G385="","",INDEX('Job Catalog'!$D$10:$D$509,MATCH($G385,'Job Catalog'!$B$10:$B$509,0))),"")</f>
        <v/>
      </c>
      <c r="J385" s="9">
        <f>IFERROR(IF($G385="","",INDEX('Job Catalog'!$F$10:$F$509,MATCH($G385,'Job Catalog'!$B$10:$B$509,0))),"")</f>
        <v/>
      </c>
      <c r="K385" s="9">
        <f>IFERROR(IF($G385="","",INDEX('Job Catalog'!$H$10:$H$509,MATCH($G385,'Job Catalog'!$B$10:$B$509,0))),"")</f>
        <v/>
      </c>
      <c r="L385" s="9">
        <f>IFERROR(IF($G385="","",INDEX('Job Catalog'!$I$10:$I$509,MATCH($G385,'Job Catalog'!$B$10:$B$509,0))),"")</f>
        <v/>
      </c>
      <c r="M385" s="37">
        <f>IFERROR(IF($G385="","",INDEX('Job Catalog'!$K$10:$K$509,MATCH($G385,'Job Catalog'!$B$10:$B$509,0))),"")</f>
        <v/>
      </c>
    </row>
    <row r="386">
      <c r="B386" s="7" t="n"/>
      <c r="C386" s="7" t="n"/>
      <c r="D386" s="7" t="n"/>
      <c r="E386" s="7" t="n"/>
      <c r="F386" s="7" t="n"/>
      <c r="G386" s="7" t="n"/>
      <c r="H386" s="9">
        <f>IFERROR(IF($G386="","",INDEX('Job Catalog'!$C$10:$C$509,MATCH($G386,'Job Catalog'!$B$10:$B$509,0))),"")</f>
        <v/>
      </c>
      <c r="I386" s="9">
        <f>IFERROR(IF($G386="","",INDEX('Job Catalog'!$D$10:$D$509,MATCH($G386,'Job Catalog'!$B$10:$B$509,0))),"")</f>
        <v/>
      </c>
      <c r="J386" s="9">
        <f>IFERROR(IF($G386="","",INDEX('Job Catalog'!$F$10:$F$509,MATCH($G386,'Job Catalog'!$B$10:$B$509,0))),"")</f>
        <v/>
      </c>
      <c r="K386" s="9">
        <f>IFERROR(IF($G386="","",INDEX('Job Catalog'!$H$10:$H$509,MATCH($G386,'Job Catalog'!$B$10:$B$509,0))),"")</f>
        <v/>
      </c>
      <c r="L386" s="9">
        <f>IFERROR(IF($G386="","",INDEX('Job Catalog'!$I$10:$I$509,MATCH($G386,'Job Catalog'!$B$10:$B$509,0))),"")</f>
        <v/>
      </c>
      <c r="M386" s="37">
        <f>IFERROR(IF($G386="","",INDEX('Job Catalog'!$K$10:$K$509,MATCH($G386,'Job Catalog'!$B$10:$B$509,0))),"")</f>
        <v/>
      </c>
    </row>
    <row r="387">
      <c r="B387" s="7" t="n"/>
      <c r="C387" s="7" t="n"/>
      <c r="D387" s="7" t="n"/>
      <c r="E387" s="7" t="n"/>
      <c r="F387" s="7" t="n"/>
      <c r="G387" s="7" t="n"/>
      <c r="H387" s="9">
        <f>IFERROR(IF($G387="","",INDEX('Job Catalog'!$C$10:$C$509,MATCH($G387,'Job Catalog'!$B$10:$B$509,0))),"")</f>
        <v/>
      </c>
      <c r="I387" s="9">
        <f>IFERROR(IF($G387="","",INDEX('Job Catalog'!$D$10:$D$509,MATCH($G387,'Job Catalog'!$B$10:$B$509,0))),"")</f>
        <v/>
      </c>
      <c r="J387" s="9">
        <f>IFERROR(IF($G387="","",INDEX('Job Catalog'!$F$10:$F$509,MATCH($G387,'Job Catalog'!$B$10:$B$509,0))),"")</f>
        <v/>
      </c>
      <c r="K387" s="9">
        <f>IFERROR(IF($G387="","",INDEX('Job Catalog'!$H$10:$H$509,MATCH($G387,'Job Catalog'!$B$10:$B$509,0))),"")</f>
        <v/>
      </c>
      <c r="L387" s="9">
        <f>IFERROR(IF($G387="","",INDEX('Job Catalog'!$I$10:$I$509,MATCH($G387,'Job Catalog'!$B$10:$B$509,0))),"")</f>
        <v/>
      </c>
      <c r="M387" s="37">
        <f>IFERROR(IF($G387="","",INDEX('Job Catalog'!$K$10:$K$509,MATCH($G387,'Job Catalog'!$B$10:$B$509,0))),"")</f>
        <v/>
      </c>
    </row>
    <row r="388">
      <c r="B388" s="7" t="n"/>
      <c r="C388" s="7" t="n"/>
      <c r="D388" s="7" t="n"/>
      <c r="E388" s="7" t="n"/>
      <c r="F388" s="7" t="n"/>
      <c r="G388" s="7" t="n"/>
      <c r="H388" s="9">
        <f>IFERROR(IF($G388="","",INDEX('Job Catalog'!$C$10:$C$509,MATCH($G388,'Job Catalog'!$B$10:$B$509,0))),"")</f>
        <v/>
      </c>
      <c r="I388" s="9">
        <f>IFERROR(IF($G388="","",INDEX('Job Catalog'!$D$10:$D$509,MATCH($G388,'Job Catalog'!$B$10:$B$509,0))),"")</f>
        <v/>
      </c>
      <c r="J388" s="9">
        <f>IFERROR(IF($G388="","",INDEX('Job Catalog'!$F$10:$F$509,MATCH($G388,'Job Catalog'!$B$10:$B$509,0))),"")</f>
        <v/>
      </c>
      <c r="K388" s="9">
        <f>IFERROR(IF($G388="","",INDEX('Job Catalog'!$H$10:$H$509,MATCH($G388,'Job Catalog'!$B$10:$B$509,0))),"")</f>
        <v/>
      </c>
      <c r="L388" s="9">
        <f>IFERROR(IF($G388="","",INDEX('Job Catalog'!$I$10:$I$509,MATCH($G388,'Job Catalog'!$B$10:$B$509,0))),"")</f>
        <v/>
      </c>
      <c r="M388" s="37">
        <f>IFERROR(IF($G388="","",INDEX('Job Catalog'!$K$10:$K$509,MATCH($G388,'Job Catalog'!$B$10:$B$509,0))),"")</f>
        <v/>
      </c>
    </row>
    <row r="389">
      <c r="B389" s="7" t="n"/>
      <c r="C389" s="7" t="n"/>
      <c r="D389" s="7" t="n"/>
      <c r="E389" s="7" t="n"/>
      <c r="F389" s="7" t="n"/>
      <c r="G389" s="7" t="n"/>
      <c r="H389" s="9">
        <f>IFERROR(IF($G389="","",INDEX('Job Catalog'!$C$10:$C$509,MATCH($G389,'Job Catalog'!$B$10:$B$509,0))),"")</f>
        <v/>
      </c>
      <c r="I389" s="9">
        <f>IFERROR(IF($G389="","",INDEX('Job Catalog'!$D$10:$D$509,MATCH($G389,'Job Catalog'!$B$10:$B$509,0))),"")</f>
        <v/>
      </c>
      <c r="J389" s="9">
        <f>IFERROR(IF($G389="","",INDEX('Job Catalog'!$F$10:$F$509,MATCH($G389,'Job Catalog'!$B$10:$B$509,0))),"")</f>
        <v/>
      </c>
      <c r="K389" s="9">
        <f>IFERROR(IF($G389="","",INDEX('Job Catalog'!$H$10:$H$509,MATCH($G389,'Job Catalog'!$B$10:$B$509,0))),"")</f>
        <v/>
      </c>
      <c r="L389" s="9">
        <f>IFERROR(IF($G389="","",INDEX('Job Catalog'!$I$10:$I$509,MATCH($G389,'Job Catalog'!$B$10:$B$509,0))),"")</f>
        <v/>
      </c>
      <c r="M389" s="37">
        <f>IFERROR(IF($G389="","",INDEX('Job Catalog'!$K$10:$K$509,MATCH($G389,'Job Catalog'!$B$10:$B$509,0))),"")</f>
        <v/>
      </c>
    </row>
    <row r="390">
      <c r="B390" s="7" t="n"/>
      <c r="C390" s="7" t="n"/>
      <c r="D390" s="7" t="n"/>
      <c r="E390" s="7" t="n"/>
      <c r="F390" s="7" t="n"/>
      <c r="G390" s="7" t="n"/>
      <c r="H390" s="9">
        <f>IFERROR(IF($G390="","",INDEX('Job Catalog'!$C$10:$C$509,MATCH($G390,'Job Catalog'!$B$10:$B$509,0))),"")</f>
        <v/>
      </c>
      <c r="I390" s="9">
        <f>IFERROR(IF($G390="","",INDEX('Job Catalog'!$D$10:$D$509,MATCH($G390,'Job Catalog'!$B$10:$B$509,0))),"")</f>
        <v/>
      </c>
      <c r="J390" s="9">
        <f>IFERROR(IF($G390="","",INDEX('Job Catalog'!$F$10:$F$509,MATCH($G390,'Job Catalog'!$B$10:$B$509,0))),"")</f>
        <v/>
      </c>
      <c r="K390" s="9">
        <f>IFERROR(IF($G390="","",INDEX('Job Catalog'!$H$10:$H$509,MATCH($G390,'Job Catalog'!$B$10:$B$509,0))),"")</f>
        <v/>
      </c>
      <c r="L390" s="9">
        <f>IFERROR(IF($G390="","",INDEX('Job Catalog'!$I$10:$I$509,MATCH($G390,'Job Catalog'!$B$10:$B$509,0))),"")</f>
        <v/>
      </c>
      <c r="M390" s="37">
        <f>IFERROR(IF($G390="","",INDEX('Job Catalog'!$K$10:$K$509,MATCH($G390,'Job Catalog'!$B$10:$B$509,0))),"")</f>
        <v/>
      </c>
    </row>
    <row r="391">
      <c r="B391" s="7" t="n"/>
      <c r="C391" s="7" t="n"/>
      <c r="D391" s="7" t="n"/>
      <c r="E391" s="7" t="n"/>
      <c r="F391" s="7" t="n"/>
      <c r="G391" s="7" t="n"/>
      <c r="H391" s="9">
        <f>IFERROR(IF($G391="","",INDEX('Job Catalog'!$C$10:$C$509,MATCH($G391,'Job Catalog'!$B$10:$B$509,0))),"")</f>
        <v/>
      </c>
      <c r="I391" s="9">
        <f>IFERROR(IF($G391="","",INDEX('Job Catalog'!$D$10:$D$509,MATCH($G391,'Job Catalog'!$B$10:$B$509,0))),"")</f>
        <v/>
      </c>
      <c r="J391" s="9">
        <f>IFERROR(IF($G391="","",INDEX('Job Catalog'!$F$10:$F$509,MATCH($G391,'Job Catalog'!$B$10:$B$509,0))),"")</f>
        <v/>
      </c>
      <c r="K391" s="9">
        <f>IFERROR(IF($G391="","",INDEX('Job Catalog'!$H$10:$H$509,MATCH($G391,'Job Catalog'!$B$10:$B$509,0))),"")</f>
        <v/>
      </c>
      <c r="L391" s="9">
        <f>IFERROR(IF($G391="","",INDEX('Job Catalog'!$I$10:$I$509,MATCH($G391,'Job Catalog'!$B$10:$B$509,0))),"")</f>
        <v/>
      </c>
      <c r="M391" s="37">
        <f>IFERROR(IF($G391="","",INDEX('Job Catalog'!$K$10:$K$509,MATCH($G391,'Job Catalog'!$B$10:$B$509,0))),"")</f>
        <v/>
      </c>
    </row>
    <row r="392">
      <c r="B392" s="7" t="n"/>
      <c r="C392" s="7" t="n"/>
      <c r="D392" s="7" t="n"/>
      <c r="E392" s="7" t="n"/>
      <c r="F392" s="7" t="n"/>
      <c r="G392" s="7" t="n"/>
      <c r="H392" s="9">
        <f>IFERROR(IF($G392="","",INDEX('Job Catalog'!$C$10:$C$509,MATCH($G392,'Job Catalog'!$B$10:$B$509,0))),"")</f>
        <v/>
      </c>
      <c r="I392" s="9">
        <f>IFERROR(IF($G392="","",INDEX('Job Catalog'!$D$10:$D$509,MATCH($G392,'Job Catalog'!$B$10:$B$509,0))),"")</f>
        <v/>
      </c>
      <c r="J392" s="9">
        <f>IFERROR(IF($G392="","",INDEX('Job Catalog'!$F$10:$F$509,MATCH($G392,'Job Catalog'!$B$10:$B$509,0))),"")</f>
        <v/>
      </c>
      <c r="K392" s="9">
        <f>IFERROR(IF($G392="","",INDEX('Job Catalog'!$H$10:$H$509,MATCH($G392,'Job Catalog'!$B$10:$B$509,0))),"")</f>
        <v/>
      </c>
      <c r="L392" s="9">
        <f>IFERROR(IF($G392="","",INDEX('Job Catalog'!$I$10:$I$509,MATCH($G392,'Job Catalog'!$B$10:$B$509,0))),"")</f>
        <v/>
      </c>
      <c r="M392" s="37">
        <f>IFERROR(IF($G392="","",INDEX('Job Catalog'!$K$10:$K$509,MATCH($G392,'Job Catalog'!$B$10:$B$509,0))),"")</f>
        <v/>
      </c>
    </row>
    <row r="393">
      <c r="B393" s="7" t="n"/>
      <c r="C393" s="7" t="n"/>
      <c r="D393" s="7" t="n"/>
      <c r="E393" s="7" t="n"/>
      <c r="F393" s="7" t="n"/>
      <c r="G393" s="7" t="n"/>
      <c r="H393" s="9">
        <f>IFERROR(IF($G393="","",INDEX('Job Catalog'!$C$10:$C$509,MATCH($G393,'Job Catalog'!$B$10:$B$509,0))),"")</f>
        <v/>
      </c>
      <c r="I393" s="9">
        <f>IFERROR(IF($G393="","",INDEX('Job Catalog'!$D$10:$D$509,MATCH($G393,'Job Catalog'!$B$10:$B$509,0))),"")</f>
        <v/>
      </c>
      <c r="J393" s="9">
        <f>IFERROR(IF($G393="","",INDEX('Job Catalog'!$F$10:$F$509,MATCH($G393,'Job Catalog'!$B$10:$B$509,0))),"")</f>
        <v/>
      </c>
      <c r="K393" s="9">
        <f>IFERROR(IF($G393="","",INDEX('Job Catalog'!$H$10:$H$509,MATCH($G393,'Job Catalog'!$B$10:$B$509,0))),"")</f>
        <v/>
      </c>
      <c r="L393" s="9">
        <f>IFERROR(IF($G393="","",INDEX('Job Catalog'!$I$10:$I$509,MATCH($G393,'Job Catalog'!$B$10:$B$509,0))),"")</f>
        <v/>
      </c>
      <c r="M393" s="37">
        <f>IFERROR(IF($G393="","",INDEX('Job Catalog'!$K$10:$K$509,MATCH($G393,'Job Catalog'!$B$10:$B$509,0))),"")</f>
        <v/>
      </c>
    </row>
    <row r="394">
      <c r="B394" s="7" t="n"/>
      <c r="C394" s="7" t="n"/>
      <c r="D394" s="7" t="n"/>
      <c r="E394" s="7" t="n"/>
      <c r="F394" s="7" t="n"/>
      <c r="G394" s="7" t="n"/>
      <c r="H394" s="9">
        <f>IFERROR(IF($G394="","",INDEX('Job Catalog'!$C$10:$C$509,MATCH($G394,'Job Catalog'!$B$10:$B$509,0))),"")</f>
        <v/>
      </c>
      <c r="I394" s="9">
        <f>IFERROR(IF($G394="","",INDEX('Job Catalog'!$D$10:$D$509,MATCH($G394,'Job Catalog'!$B$10:$B$509,0))),"")</f>
        <v/>
      </c>
      <c r="J394" s="9">
        <f>IFERROR(IF($G394="","",INDEX('Job Catalog'!$F$10:$F$509,MATCH($G394,'Job Catalog'!$B$10:$B$509,0))),"")</f>
        <v/>
      </c>
      <c r="K394" s="9">
        <f>IFERROR(IF($G394="","",INDEX('Job Catalog'!$H$10:$H$509,MATCH($G394,'Job Catalog'!$B$10:$B$509,0))),"")</f>
        <v/>
      </c>
      <c r="L394" s="9">
        <f>IFERROR(IF($G394="","",INDEX('Job Catalog'!$I$10:$I$509,MATCH($G394,'Job Catalog'!$B$10:$B$509,0))),"")</f>
        <v/>
      </c>
      <c r="M394" s="37">
        <f>IFERROR(IF($G394="","",INDEX('Job Catalog'!$K$10:$K$509,MATCH($G394,'Job Catalog'!$B$10:$B$509,0))),"")</f>
        <v/>
      </c>
    </row>
    <row r="395">
      <c r="B395" s="7" t="n"/>
      <c r="C395" s="7" t="n"/>
      <c r="D395" s="7" t="n"/>
      <c r="E395" s="7" t="n"/>
      <c r="F395" s="7" t="n"/>
      <c r="G395" s="7" t="n"/>
      <c r="H395" s="9">
        <f>IFERROR(IF($G395="","",INDEX('Job Catalog'!$C$10:$C$509,MATCH($G395,'Job Catalog'!$B$10:$B$509,0))),"")</f>
        <v/>
      </c>
      <c r="I395" s="9">
        <f>IFERROR(IF($G395="","",INDEX('Job Catalog'!$D$10:$D$509,MATCH($G395,'Job Catalog'!$B$10:$B$509,0))),"")</f>
        <v/>
      </c>
      <c r="J395" s="9">
        <f>IFERROR(IF($G395="","",INDEX('Job Catalog'!$F$10:$F$509,MATCH($G395,'Job Catalog'!$B$10:$B$509,0))),"")</f>
        <v/>
      </c>
      <c r="K395" s="9">
        <f>IFERROR(IF($G395="","",INDEX('Job Catalog'!$H$10:$H$509,MATCH($G395,'Job Catalog'!$B$10:$B$509,0))),"")</f>
        <v/>
      </c>
      <c r="L395" s="9">
        <f>IFERROR(IF($G395="","",INDEX('Job Catalog'!$I$10:$I$509,MATCH($G395,'Job Catalog'!$B$10:$B$509,0))),"")</f>
        <v/>
      </c>
      <c r="M395" s="37">
        <f>IFERROR(IF($G395="","",INDEX('Job Catalog'!$K$10:$K$509,MATCH($G395,'Job Catalog'!$B$10:$B$509,0))),"")</f>
        <v/>
      </c>
    </row>
    <row r="396">
      <c r="B396" s="7" t="n"/>
      <c r="C396" s="7" t="n"/>
      <c r="D396" s="7" t="n"/>
      <c r="E396" s="7" t="n"/>
      <c r="F396" s="7" t="n"/>
      <c r="G396" s="7" t="n"/>
      <c r="H396" s="9">
        <f>IFERROR(IF($G396="","",INDEX('Job Catalog'!$C$10:$C$509,MATCH($G396,'Job Catalog'!$B$10:$B$509,0))),"")</f>
        <v/>
      </c>
      <c r="I396" s="9">
        <f>IFERROR(IF($G396="","",INDEX('Job Catalog'!$D$10:$D$509,MATCH($G396,'Job Catalog'!$B$10:$B$509,0))),"")</f>
        <v/>
      </c>
      <c r="J396" s="9">
        <f>IFERROR(IF($G396="","",INDEX('Job Catalog'!$F$10:$F$509,MATCH($G396,'Job Catalog'!$B$10:$B$509,0))),"")</f>
        <v/>
      </c>
      <c r="K396" s="9">
        <f>IFERROR(IF($G396="","",INDEX('Job Catalog'!$H$10:$H$509,MATCH($G396,'Job Catalog'!$B$10:$B$509,0))),"")</f>
        <v/>
      </c>
      <c r="L396" s="9">
        <f>IFERROR(IF($G396="","",INDEX('Job Catalog'!$I$10:$I$509,MATCH($G396,'Job Catalog'!$B$10:$B$509,0))),"")</f>
        <v/>
      </c>
      <c r="M396" s="37">
        <f>IFERROR(IF($G396="","",INDEX('Job Catalog'!$K$10:$K$509,MATCH($G396,'Job Catalog'!$B$10:$B$509,0))),"")</f>
        <v/>
      </c>
    </row>
    <row r="397">
      <c r="B397" s="7" t="n"/>
      <c r="C397" s="7" t="n"/>
      <c r="D397" s="7" t="n"/>
      <c r="E397" s="7" t="n"/>
      <c r="F397" s="7" t="n"/>
      <c r="G397" s="7" t="n"/>
      <c r="H397" s="9">
        <f>IFERROR(IF($G397="","",INDEX('Job Catalog'!$C$10:$C$509,MATCH($G397,'Job Catalog'!$B$10:$B$509,0))),"")</f>
        <v/>
      </c>
      <c r="I397" s="9">
        <f>IFERROR(IF($G397="","",INDEX('Job Catalog'!$D$10:$D$509,MATCH($G397,'Job Catalog'!$B$10:$B$509,0))),"")</f>
        <v/>
      </c>
      <c r="J397" s="9">
        <f>IFERROR(IF($G397="","",INDEX('Job Catalog'!$F$10:$F$509,MATCH($G397,'Job Catalog'!$B$10:$B$509,0))),"")</f>
        <v/>
      </c>
      <c r="K397" s="9">
        <f>IFERROR(IF($G397="","",INDEX('Job Catalog'!$H$10:$H$509,MATCH($G397,'Job Catalog'!$B$10:$B$509,0))),"")</f>
        <v/>
      </c>
      <c r="L397" s="9">
        <f>IFERROR(IF($G397="","",INDEX('Job Catalog'!$I$10:$I$509,MATCH($G397,'Job Catalog'!$B$10:$B$509,0))),"")</f>
        <v/>
      </c>
      <c r="M397" s="37">
        <f>IFERROR(IF($G397="","",INDEX('Job Catalog'!$K$10:$K$509,MATCH($G397,'Job Catalog'!$B$10:$B$509,0))),"")</f>
        <v/>
      </c>
    </row>
    <row r="398">
      <c r="B398" s="7" t="n"/>
      <c r="C398" s="7" t="n"/>
      <c r="D398" s="7" t="n"/>
      <c r="E398" s="7" t="n"/>
      <c r="F398" s="7" t="n"/>
      <c r="G398" s="7" t="n"/>
      <c r="H398" s="9">
        <f>IFERROR(IF($G398="","",INDEX('Job Catalog'!$C$10:$C$509,MATCH($G398,'Job Catalog'!$B$10:$B$509,0))),"")</f>
        <v/>
      </c>
      <c r="I398" s="9">
        <f>IFERROR(IF($G398="","",INDEX('Job Catalog'!$D$10:$D$509,MATCH($G398,'Job Catalog'!$B$10:$B$509,0))),"")</f>
        <v/>
      </c>
      <c r="J398" s="9">
        <f>IFERROR(IF($G398="","",INDEX('Job Catalog'!$F$10:$F$509,MATCH($G398,'Job Catalog'!$B$10:$B$509,0))),"")</f>
        <v/>
      </c>
      <c r="K398" s="9">
        <f>IFERROR(IF($G398="","",INDEX('Job Catalog'!$H$10:$H$509,MATCH($G398,'Job Catalog'!$B$10:$B$509,0))),"")</f>
        <v/>
      </c>
      <c r="L398" s="9">
        <f>IFERROR(IF($G398="","",INDEX('Job Catalog'!$I$10:$I$509,MATCH($G398,'Job Catalog'!$B$10:$B$509,0))),"")</f>
        <v/>
      </c>
      <c r="M398" s="37">
        <f>IFERROR(IF($G398="","",INDEX('Job Catalog'!$K$10:$K$509,MATCH($G398,'Job Catalog'!$B$10:$B$509,0))),"")</f>
        <v/>
      </c>
    </row>
    <row r="399">
      <c r="B399" s="7" t="n"/>
      <c r="C399" s="7" t="n"/>
      <c r="D399" s="7" t="n"/>
      <c r="E399" s="7" t="n"/>
      <c r="F399" s="7" t="n"/>
      <c r="G399" s="7" t="n"/>
      <c r="H399" s="9">
        <f>IFERROR(IF($G399="","",INDEX('Job Catalog'!$C$10:$C$509,MATCH($G399,'Job Catalog'!$B$10:$B$509,0))),"")</f>
        <v/>
      </c>
      <c r="I399" s="9">
        <f>IFERROR(IF($G399="","",INDEX('Job Catalog'!$D$10:$D$509,MATCH($G399,'Job Catalog'!$B$10:$B$509,0))),"")</f>
        <v/>
      </c>
      <c r="J399" s="9">
        <f>IFERROR(IF($G399="","",INDEX('Job Catalog'!$F$10:$F$509,MATCH($G399,'Job Catalog'!$B$10:$B$509,0))),"")</f>
        <v/>
      </c>
      <c r="K399" s="9">
        <f>IFERROR(IF($G399="","",INDEX('Job Catalog'!$H$10:$H$509,MATCH($G399,'Job Catalog'!$B$10:$B$509,0))),"")</f>
        <v/>
      </c>
      <c r="L399" s="9">
        <f>IFERROR(IF($G399="","",INDEX('Job Catalog'!$I$10:$I$509,MATCH($G399,'Job Catalog'!$B$10:$B$509,0))),"")</f>
        <v/>
      </c>
      <c r="M399" s="37">
        <f>IFERROR(IF($G399="","",INDEX('Job Catalog'!$K$10:$K$509,MATCH($G399,'Job Catalog'!$B$10:$B$509,0))),"")</f>
        <v/>
      </c>
    </row>
    <row r="400">
      <c r="B400" s="7" t="n"/>
      <c r="C400" s="7" t="n"/>
      <c r="D400" s="7" t="n"/>
      <c r="E400" s="7" t="n"/>
      <c r="F400" s="7" t="n"/>
      <c r="G400" s="7" t="n"/>
      <c r="H400" s="9">
        <f>IFERROR(IF($G400="","",INDEX('Job Catalog'!$C$10:$C$509,MATCH($G400,'Job Catalog'!$B$10:$B$509,0))),"")</f>
        <v/>
      </c>
      <c r="I400" s="9">
        <f>IFERROR(IF($G400="","",INDEX('Job Catalog'!$D$10:$D$509,MATCH($G400,'Job Catalog'!$B$10:$B$509,0))),"")</f>
        <v/>
      </c>
      <c r="J400" s="9">
        <f>IFERROR(IF($G400="","",INDEX('Job Catalog'!$F$10:$F$509,MATCH($G400,'Job Catalog'!$B$10:$B$509,0))),"")</f>
        <v/>
      </c>
      <c r="K400" s="9">
        <f>IFERROR(IF($G400="","",INDEX('Job Catalog'!$H$10:$H$509,MATCH($G400,'Job Catalog'!$B$10:$B$509,0))),"")</f>
        <v/>
      </c>
      <c r="L400" s="9">
        <f>IFERROR(IF($G400="","",INDEX('Job Catalog'!$I$10:$I$509,MATCH($G400,'Job Catalog'!$B$10:$B$509,0))),"")</f>
        <v/>
      </c>
      <c r="M400" s="37">
        <f>IFERROR(IF($G400="","",INDEX('Job Catalog'!$K$10:$K$509,MATCH($G400,'Job Catalog'!$B$10:$B$509,0))),"")</f>
        <v/>
      </c>
    </row>
    <row r="401">
      <c r="B401" s="7" t="n"/>
      <c r="C401" s="7" t="n"/>
      <c r="D401" s="7" t="n"/>
      <c r="E401" s="7" t="n"/>
      <c r="F401" s="7" t="n"/>
      <c r="G401" s="7" t="n"/>
      <c r="H401" s="9">
        <f>IFERROR(IF($G401="","",INDEX('Job Catalog'!$C$10:$C$509,MATCH($G401,'Job Catalog'!$B$10:$B$509,0))),"")</f>
        <v/>
      </c>
      <c r="I401" s="9">
        <f>IFERROR(IF($G401="","",INDEX('Job Catalog'!$D$10:$D$509,MATCH($G401,'Job Catalog'!$B$10:$B$509,0))),"")</f>
        <v/>
      </c>
      <c r="J401" s="9">
        <f>IFERROR(IF($G401="","",INDEX('Job Catalog'!$F$10:$F$509,MATCH($G401,'Job Catalog'!$B$10:$B$509,0))),"")</f>
        <v/>
      </c>
      <c r="K401" s="9">
        <f>IFERROR(IF($G401="","",INDEX('Job Catalog'!$H$10:$H$509,MATCH($G401,'Job Catalog'!$B$10:$B$509,0))),"")</f>
        <v/>
      </c>
      <c r="L401" s="9">
        <f>IFERROR(IF($G401="","",INDEX('Job Catalog'!$I$10:$I$509,MATCH($G401,'Job Catalog'!$B$10:$B$509,0))),"")</f>
        <v/>
      </c>
      <c r="M401" s="37">
        <f>IFERROR(IF($G401="","",INDEX('Job Catalog'!$K$10:$K$509,MATCH($G401,'Job Catalog'!$B$10:$B$509,0))),"")</f>
        <v/>
      </c>
    </row>
    <row r="402">
      <c r="B402" s="7" t="n"/>
      <c r="C402" s="7" t="n"/>
      <c r="D402" s="7" t="n"/>
      <c r="E402" s="7" t="n"/>
      <c r="F402" s="7" t="n"/>
      <c r="G402" s="7" t="n"/>
      <c r="H402" s="9">
        <f>IFERROR(IF($G402="","",INDEX('Job Catalog'!$C$10:$C$509,MATCH($G402,'Job Catalog'!$B$10:$B$509,0))),"")</f>
        <v/>
      </c>
      <c r="I402" s="9">
        <f>IFERROR(IF($G402="","",INDEX('Job Catalog'!$D$10:$D$509,MATCH($G402,'Job Catalog'!$B$10:$B$509,0))),"")</f>
        <v/>
      </c>
      <c r="J402" s="9">
        <f>IFERROR(IF($G402="","",INDEX('Job Catalog'!$F$10:$F$509,MATCH($G402,'Job Catalog'!$B$10:$B$509,0))),"")</f>
        <v/>
      </c>
      <c r="K402" s="9">
        <f>IFERROR(IF($G402="","",INDEX('Job Catalog'!$H$10:$H$509,MATCH($G402,'Job Catalog'!$B$10:$B$509,0))),"")</f>
        <v/>
      </c>
      <c r="L402" s="9">
        <f>IFERROR(IF($G402="","",INDEX('Job Catalog'!$I$10:$I$509,MATCH($G402,'Job Catalog'!$B$10:$B$509,0))),"")</f>
        <v/>
      </c>
      <c r="M402" s="37">
        <f>IFERROR(IF($G402="","",INDEX('Job Catalog'!$K$10:$K$509,MATCH($G402,'Job Catalog'!$B$10:$B$509,0))),"")</f>
        <v/>
      </c>
    </row>
    <row r="403">
      <c r="B403" s="7" t="n"/>
      <c r="C403" s="7" t="n"/>
      <c r="D403" s="7" t="n"/>
      <c r="E403" s="7" t="n"/>
      <c r="F403" s="7" t="n"/>
      <c r="G403" s="7" t="n"/>
      <c r="H403" s="9">
        <f>IFERROR(IF($G403="","",INDEX('Job Catalog'!$C$10:$C$509,MATCH($G403,'Job Catalog'!$B$10:$B$509,0))),"")</f>
        <v/>
      </c>
      <c r="I403" s="9">
        <f>IFERROR(IF($G403="","",INDEX('Job Catalog'!$D$10:$D$509,MATCH($G403,'Job Catalog'!$B$10:$B$509,0))),"")</f>
        <v/>
      </c>
      <c r="J403" s="9">
        <f>IFERROR(IF($G403="","",INDEX('Job Catalog'!$F$10:$F$509,MATCH($G403,'Job Catalog'!$B$10:$B$509,0))),"")</f>
        <v/>
      </c>
      <c r="K403" s="9">
        <f>IFERROR(IF($G403="","",INDEX('Job Catalog'!$H$10:$H$509,MATCH($G403,'Job Catalog'!$B$10:$B$509,0))),"")</f>
        <v/>
      </c>
      <c r="L403" s="9">
        <f>IFERROR(IF($G403="","",INDEX('Job Catalog'!$I$10:$I$509,MATCH($G403,'Job Catalog'!$B$10:$B$509,0))),"")</f>
        <v/>
      </c>
      <c r="M403" s="37">
        <f>IFERROR(IF($G403="","",INDEX('Job Catalog'!$K$10:$K$509,MATCH($G403,'Job Catalog'!$B$10:$B$509,0))),"")</f>
        <v/>
      </c>
    </row>
    <row r="404">
      <c r="B404" s="7" t="n"/>
      <c r="C404" s="7" t="n"/>
      <c r="D404" s="7" t="n"/>
      <c r="E404" s="7" t="n"/>
      <c r="F404" s="7" t="n"/>
      <c r="G404" s="7" t="n"/>
      <c r="H404" s="9">
        <f>IFERROR(IF($G404="","",INDEX('Job Catalog'!$C$10:$C$509,MATCH($G404,'Job Catalog'!$B$10:$B$509,0))),"")</f>
        <v/>
      </c>
      <c r="I404" s="9">
        <f>IFERROR(IF($G404="","",INDEX('Job Catalog'!$D$10:$D$509,MATCH($G404,'Job Catalog'!$B$10:$B$509,0))),"")</f>
        <v/>
      </c>
      <c r="J404" s="9">
        <f>IFERROR(IF($G404="","",INDEX('Job Catalog'!$F$10:$F$509,MATCH($G404,'Job Catalog'!$B$10:$B$509,0))),"")</f>
        <v/>
      </c>
      <c r="K404" s="9">
        <f>IFERROR(IF($G404="","",INDEX('Job Catalog'!$H$10:$H$509,MATCH($G404,'Job Catalog'!$B$10:$B$509,0))),"")</f>
        <v/>
      </c>
      <c r="L404" s="9">
        <f>IFERROR(IF($G404="","",INDEX('Job Catalog'!$I$10:$I$509,MATCH($G404,'Job Catalog'!$B$10:$B$509,0))),"")</f>
        <v/>
      </c>
      <c r="M404" s="37">
        <f>IFERROR(IF($G404="","",INDEX('Job Catalog'!$K$10:$K$509,MATCH($G404,'Job Catalog'!$B$10:$B$509,0))),"")</f>
        <v/>
      </c>
    </row>
    <row r="405">
      <c r="B405" s="7" t="n"/>
      <c r="C405" s="7" t="n"/>
      <c r="D405" s="7" t="n"/>
      <c r="E405" s="7" t="n"/>
      <c r="F405" s="7" t="n"/>
      <c r="G405" s="7" t="n"/>
      <c r="H405" s="9">
        <f>IFERROR(IF($G405="","",INDEX('Job Catalog'!$C$10:$C$509,MATCH($G405,'Job Catalog'!$B$10:$B$509,0))),"")</f>
        <v/>
      </c>
      <c r="I405" s="9">
        <f>IFERROR(IF($G405="","",INDEX('Job Catalog'!$D$10:$D$509,MATCH($G405,'Job Catalog'!$B$10:$B$509,0))),"")</f>
        <v/>
      </c>
      <c r="J405" s="9">
        <f>IFERROR(IF($G405="","",INDEX('Job Catalog'!$F$10:$F$509,MATCH($G405,'Job Catalog'!$B$10:$B$509,0))),"")</f>
        <v/>
      </c>
      <c r="K405" s="9">
        <f>IFERROR(IF($G405="","",INDEX('Job Catalog'!$H$10:$H$509,MATCH($G405,'Job Catalog'!$B$10:$B$509,0))),"")</f>
        <v/>
      </c>
      <c r="L405" s="9">
        <f>IFERROR(IF($G405="","",INDEX('Job Catalog'!$I$10:$I$509,MATCH($G405,'Job Catalog'!$B$10:$B$509,0))),"")</f>
        <v/>
      </c>
      <c r="M405" s="37">
        <f>IFERROR(IF($G405="","",INDEX('Job Catalog'!$K$10:$K$509,MATCH($G405,'Job Catalog'!$B$10:$B$509,0))),"")</f>
        <v/>
      </c>
    </row>
    <row r="406">
      <c r="B406" s="7" t="n"/>
      <c r="C406" s="7" t="n"/>
      <c r="D406" s="7" t="n"/>
      <c r="E406" s="7" t="n"/>
      <c r="F406" s="7" t="n"/>
      <c r="G406" s="7" t="n"/>
      <c r="H406" s="9">
        <f>IFERROR(IF($G406="","",INDEX('Job Catalog'!$C$10:$C$509,MATCH($G406,'Job Catalog'!$B$10:$B$509,0))),"")</f>
        <v/>
      </c>
      <c r="I406" s="9">
        <f>IFERROR(IF($G406="","",INDEX('Job Catalog'!$D$10:$D$509,MATCH($G406,'Job Catalog'!$B$10:$B$509,0))),"")</f>
        <v/>
      </c>
      <c r="J406" s="9">
        <f>IFERROR(IF($G406="","",INDEX('Job Catalog'!$F$10:$F$509,MATCH($G406,'Job Catalog'!$B$10:$B$509,0))),"")</f>
        <v/>
      </c>
      <c r="K406" s="9">
        <f>IFERROR(IF($G406="","",INDEX('Job Catalog'!$H$10:$H$509,MATCH($G406,'Job Catalog'!$B$10:$B$509,0))),"")</f>
        <v/>
      </c>
      <c r="L406" s="9">
        <f>IFERROR(IF($G406="","",INDEX('Job Catalog'!$I$10:$I$509,MATCH($G406,'Job Catalog'!$B$10:$B$509,0))),"")</f>
        <v/>
      </c>
      <c r="M406" s="37">
        <f>IFERROR(IF($G406="","",INDEX('Job Catalog'!$K$10:$K$509,MATCH($G406,'Job Catalog'!$B$10:$B$509,0))),"")</f>
        <v/>
      </c>
    </row>
    <row r="407">
      <c r="B407" s="7" t="n"/>
      <c r="C407" s="7" t="n"/>
      <c r="D407" s="7" t="n"/>
      <c r="E407" s="7" t="n"/>
      <c r="F407" s="7" t="n"/>
      <c r="G407" s="7" t="n"/>
      <c r="H407" s="9">
        <f>IFERROR(IF($G407="","",INDEX('Job Catalog'!$C$10:$C$509,MATCH($G407,'Job Catalog'!$B$10:$B$509,0))),"")</f>
        <v/>
      </c>
      <c r="I407" s="9">
        <f>IFERROR(IF($G407="","",INDEX('Job Catalog'!$D$10:$D$509,MATCH($G407,'Job Catalog'!$B$10:$B$509,0))),"")</f>
        <v/>
      </c>
      <c r="J407" s="9">
        <f>IFERROR(IF($G407="","",INDEX('Job Catalog'!$F$10:$F$509,MATCH($G407,'Job Catalog'!$B$10:$B$509,0))),"")</f>
        <v/>
      </c>
      <c r="K407" s="9">
        <f>IFERROR(IF($G407="","",INDEX('Job Catalog'!$H$10:$H$509,MATCH($G407,'Job Catalog'!$B$10:$B$509,0))),"")</f>
        <v/>
      </c>
      <c r="L407" s="9">
        <f>IFERROR(IF($G407="","",INDEX('Job Catalog'!$I$10:$I$509,MATCH($G407,'Job Catalog'!$B$10:$B$509,0))),"")</f>
        <v/>
      </c>
      <c r="M407" s="37">
        <f>IFERROR(IF($G407="","",INDEX('Job Catalog'!$K$10:$K$509,MATCH($G407,'Job Catalog'!$B$10:$B$509,0))),"")</f>
        <v/>
      </c>
    </row>
    <row r="408">
      <c r="B408" s="7" t="n"/>
      <c r="C408" s="7" t="n"/>
      <c r="D408" s="7" t="n"/>
      <c r="E408" s="7" t="n"/>
      <c r="F408" s="7" t="n"/>
      <c r="G408" s="7" t="n"/>
      <c r="H408" s="9">
        <f>IFERROR(IF($G408="","",INDEX('Job Catalog'!$C$10:$C$509,MATCH($G408,'Job Catalog'!$B$10:$B$509,0))),"")</f>
        <v/>
      </c>
      <c r="I408" s="9">
        <f>IFERROR(IF($G408="","",INDEX('Job Catalog'!$D$10:$D$509,MATCH($G408,'Job Catalog'!$B$10:$B$509,0))),"")</f>
        <v/>
      </c>
      <c r="J408" s="9">
        <f>IFERROR(IF($G408="","",INDEX('Job Catalog'!$F$10:$F$509,MATCH($G408,'Job Catalog'!$B$10:$B$509,0))),"")</f>
        <v/>
      </c>
      <c r="K408" s="9">
        <f>IFERROR(IF($G408="","",INDEX('Job Catalog'!$H$10:$H$509,MATCH($G408,'Job Catalog'!$B$10:$B$509,0))),"")</f>
        <v/>
      </c>
      <c r="L408" s="9">
        <f>IFERROR(IF($G408="","",INDEX('Job Catalog'!$I$10:$I$509,MATCH($G408,'Job Catalog'!$B$10:$B$509,0))),"")</f>
        <v/>
      </c>
      <c r="M408" s="37">
        <f>IFERROR(IF($G408="","",INDEX('Job Catalog'!$K$10:$K$509,MATCH($G408,'Job Catalog'!$B$10:$B$509,0))),"")</f>
        <v/>
      </c>
    </row>
    <row r="409">
      <c r="B409" s="7" t="n"/>
      <c r="C409" s="7" t="n"/>
      <c r="D409" s="7" t="n"/>
      <c r="E409" s="7" t="n"/>
      <c r="F409" s="7" t="n"/>
      <c r="G409" s="7" t="n"/>
      <c r="H409" s="9">
        <f>IFERROR(IF($G409="","",INDEX('Job Catalog'!$C$10:$C$509,MATCH($G409,'Job Catalog'!$B$10:$B$509,0))),"")</f>
        <v/>
      </c>
      <c r="I409" s="9">
        <f>IFERROR(IF($G409="","",INDEX('Job Catalog'!$D$10:$D$509,MATCH($G409,'Job Catalog'!$B$10:$B$509,0))),"")</f>
        <v/>
      </c>
      <c r="J409" s="9">
        <f>IFERROR(IF($G409="","",INDEX('Job Catalog'!$F$10:$F$509,MATCH($G409,'Job Catalog'!$B$10:$B$509,0))),"")</f>
        <v/>
      </c>
      <c r="K409" s="9">
        <f>IFERROR(IF($G409="","",INDEX('Job Catalog'!$H$10:$H$509,MATCH($G409,'Job Catalog'!$B$10:$B$509,0))),"")</f>
        <v/>
      </c>
      <c r="L409" s="9">
        <f>IFERROR(IF($G409="","",INDEX('Job Catalog'!$I$10:$I$509,MATCH($G409,'Job Catalog'!$B$10:$B$509,0))),"")</f>
        <v/>
      </c>
      <c r="M409" s="37">
        <f>IFERROR(IF($G409="","",INDEX('Job Catalog'!$K$10:$K$509,MATCH($G409,'Job Catalog'!$B$10:$B$509,0))),"")</f>
        <v/>
      </c>
    </row>
    <row r="410">
      <c r="B410" s="7" t="n"/>
      <c r="C410" s="7" t="n"/>
      <c r="D410" s="7" t="n"/>
      <c r="E410" s="7" t="n"/>
      <c r="F410" s="7" t="n"/>
      <c r="G410" s="7" t="n"/>
      <c r="H410" s="9">
        <f>IFERROR(IF($G410="","",INDEX('Job Catalog'!$C$10:$C$509,MATCH($G410,'Job Catalog'!$B$10:$B$509,0))),"")</f>
        <v/>
      </c>
      <c r="I410" s="9">
        <f>IFERROR(IF($G410="","",INDEX('Job Catalog'!$D$10:$D$509,MATCH($G410,'Job Catalog'!$B$10:$B$509,0))),"")</f>
        <v/>
      </c>
      <c r="J410" s="9">
        <f>IFERROR(IF($G410="","",INDEX('Job Catalog'!$F$10:$F$509,MATCH($G410,'Job Catalog'!$B$10:$B$509,0))),"")</f>
        <v/>
      </c>
      <c r="K410" s="9">
        <f>IFERROR(IF($G410="","",INDEX('Job Catalog'!$H$10:$H$509,MATCH($G410,'Job Catalog'!$B$10:$B$509,0))),"")</f>
        <v/>
      </c>
      <c r="L410" s="9">
        <f>IFERROR(IF($G410="","",INDEX('Job Catalog'!$I$10:$I$509,MATCH($G410,'Job Catalog'!$B$10:$B$509,0))),"")</f>
        <v/>
      </c>
      <c r="M410" s="37">
        <f>IFERROR(IF($G410="","",INDEX('Job Catalog'!$K$10:$K$509,MATCH($G410,'Job Catalog'!$B$10:$B$509,0))),"")</f>
        <v/>
      </c>
    </row>
    <row r="411">
      <c r="B411" s="7" t="n"/>
      <c r="C411" s="7" t="n"/>
      <c r="D411" s="7" t="n"/>
      <c r="E411" s="7" t="n"/>
      <c r="F411" s="7" t="n"/>
      <c r="G411" s="7" t="n"/>
      <c r="H411" s="9">
        <f>IFERROR(IF($G411="","",INDEX('Job Catalog'!$C$10:$C$509,MATCH($G411,'Job Catalog'!$B$10:$B$509,0))),"")</f>
        <v/>
      </c>
      <c r="I411" s="9">
        <f>IFERROR(IF($G411="","",INDEX('Job Catalog'!$D$10:$D$509,MATCH($G411,'Job Catalog'!$B$10:$B$509,0))),"")</f>
        <v/>
      </c>
      <c r="J411" s="9">
        <f>IFERROR(IF($G411="","",INDEX('Job Catalog'!$F$10:$F$509,MATCH($G411,'Job Catalog'!$B$10:$B$509,0))),"")</f>
        <v/>
      </c>
      <c r="K411" s="9">
        <f>IFERROR(IF($G411="","",INDEX('Job Catalog'!$H$10:$H$509,MATCH($G411,'Job Catalog'!$B$10:$B$509,0))),"")</f>
        <v/>
      </c>
      <c r="L411" s="9">
        <f>IFERROR(IF($G411="","",INDEX('Job Catalog'!$I$10:$I$509,MATCH($G411,'Job Catalog'!$B$10:$B$509,0))),"")</f>
        <v/>
      </c>
      <c r="M411" s="37">
        <f>IFERROR(IF($G411="","",INDEX('Job Catalog'!$K$10:$K$509,MATCH($G411,'Job Catalog'!$B$10:$B$509,0))),"")</f>
        <v/>
      </c>
    </row>
    <row r="412">
      <c r="B412" s="7" t="n"/>
      <c r="C412" s="7" t="n"/>
      <c r="D412" s="7" t="n"/>
      <c r="E412" s="7" t="n"/>
      <c r="F412" s="7" t="n"/>
      <c r="G412" s="7" t="n"/>
      <c r="H412" s="9">
        <f>IFERROR(IF($G412="","",INDEX('Job Catalog'!$C$10:$C$509,MATCH($G412,'Job Catalog'!$B$10:$B$509,0))),"")</f>
        <v/>
      </c>
      <c r="I412" s="9">
        <f>IFERROR(IF($G412="","",INDEX('Job Catalog'!$D$10:$D$509,MATCH($G412,'Job Catalog'!$B$10:$B$509,0))),"")</f>
        <v/>
      </c>
      <c r="J412" s="9">
        <f>IFERROR(IF($G412="","",INDEX('Job Catalog'!$F$10:$F$509,MATCH($G412,'Job Catalog'!$B$10:$B$509,0))),"")</f>
        <v/>
      </c>
      <c r="K412" s="9">
        <f>IFERROR(IF($G412="","",INDEX('Job Catalog'!$H$10:$H$509,MATCH($G412,'Job Catalog'!$B$10:$B$509,0))),"")</f>
        <v/>
      </c>
      <c r="L412" s="9">
        <f>IFERROR(IF($G412="","",INDEX('Job Catalog'!$I$10:$I$509,MATCH($G412,'Job Catalog'!$B$10:$B$509,0))),"")</f>
        <v/>
      </c>
      <c r="M412" s="37">
        <f>IFERROR(IF($G412="","",INDEX('Job Catalog'!$K$10:$K$509,MATCH($G412,'Job Catalog'!$B$10:$B$509,0))),"")</f>
        <v/>
      </c>
    </row>
    <row r="413">
      <c r="B413" s="7" t="n"/>
      <c r="C413" s="7" t="n"/>
      <c r="D413" s="7" t="n"/>
      <c r="E413" s="7" t="n"/>
      <c r="F413" s="7" t="n"/>
      <c r="G413" s="7" t="n"/>
      <c r="H413" s="9">
        <f>IFERROR(IF($G413="","",INDEX('Job Catalog'!$C$10:$C$509,MATCH($G413,'Job Catalog'!$B$10:$B$509,0))),"")</f>
        <v/>
      </c>
      <c r="I413" s="9">
        <f>IFERROR(IF($G413="","",INDEX('Job Catalog'!$D$10:$D$509,MATCH($G413,'Job Catalog'!$B$10:$B$509,0))),"")</f>
        <v/>
      </c>
      <c r="J413" s="9">
        <f>IFERROR(IF($G413="","",INDEX('Job Catalog'!$F$10:$F$509,MATCH($G413,'Job Catalog'!$B$10:$B$509,0))),"")</f>
        <v/>
      </c>
      <c r="K413" s="9">
        <f>IFERROR(IF($G413="","",INDEX('Job Catalog'!$H$10:$H$509,MATCH($G413,'Job Catalog'!$B$10:$B$509,0))),"")</f>
        <v/>
      </c>
      <c r="L413" s="9">
        <f>IFERROR(IF($G413="","",INDEX('Job Catalog'!$I$10:$I$509,MATCH($G413,'Job Catalog'!$B$10:$B$509,0))),"")</f>
        <v/>
      </c>
      <c r="M413" s="37">
        <f>IFERROR(IF($G413="","",INDEX('Job Catalog'!$K$10:$K$509,MATCH($G413,'Job Catalog'!$B$10:$B$509,0))),"")</f>
        <v/>
      </c>
    </row>
    <row r="414">
      <c r="B414" s="7" t="n"/>
      <c r="C414" s="7" t="n"/>
      <c r="D414" s="7" t="n"/>
      <c r="E414" s="7" t="n"/>
      <c r="F414" s="7" t="n"/>
      <c r="G414" s="7" t="n"/>
      <c r="H414" s="9">
        <f>IFERROR(IF($G414="","",INDEX('Job Catalog'!$C$10:$C$509,MATCH($G414,'Job Catalog'!$B$10:$B$509,0))),"")</f>
        <v/>
      </c>
      <c r="I414" s="9">
        <f>IFERROR(IF($G414="","",INDEX('Job Catalog'!$D$10:$D$509,MATCH($G414,'Job Catalog'!$B$10:$B$509,0))),"")</f>
        <v/>
      </c>
      <c r="J414" s="9">
        <f>IFERROR(IF($G414="","",INDEX('Job Catalog'!$F$10:$F$509,MATCH($G414,'Job Catalog'!$B$10:$B$509,0))),"")</f>
        <v/>
      </c>
      <c r="K414" s="9">
        <f>IFERROR(IF($G414="","",INDEX('Job Catalog'!$H$10:$H$509,MATCH($G414,'Job Catalog'!$B$10:$B$509,0))),"")</f>
        <v/>
      </c>
      <c r="L414" s="9">
        <f>IFERROR(IF($G414="","",INDEX('Job Catalog'!$I$10:$I$509,MATCH($G414,'Job Catalog'!$B$10:$B$509,0))),"")</f>
        <v/>
      </c>
      <c r="M414" s="37">
        <f>IFERROR(IF($G414="","",INDEX('Job Catalog'!$K$10:$K$509,MATCH($G414,'Job Catalog'!$B$10:$B$509,0))),"")</f>
        <v/>
      </c>
    </row>
    <row r="415">
      <c r="B415" s="7" t="n"/>
      <c r="C415" s="7" t="n"/>
      <c r="D415" s="7" t="n"/>
      <c r="E415" s="7" t="n"/>
      <c r="F415" s="7" t="n"/>
      <c r="G415" s="7" t="n"/>
      <c r="H415" s="9">
        <f>IFERROR(IF($G415="","",INDEX('Job Catalog'!$C$10:$C$509,MATCH($G415,'Job Catalog'!$B$10:$B$509,0))),"")</f>
        <v/>
      </c>
      <c r="I415" s="9">
        <f>IFERROR(IF($G415="","",INDEX('Job Catalog'!$D$10:$D$509,MATCH($G415,'Job Catalog'!$B$10:$B$509,0))),"")</f>
        <v/>
      </c>
      <c r="J415" s="9">
        <f>IFERROR(IF($G415="","",INDEX('Job Catalog'!$F$10:$F$509,MATCH($G415,'Job Catalog'!$B$10:$B$509,0))),"")</f>
        <v/>
      </c>
      <c r="K415" s="9">
        <f>IFERROR(IF($G415="","",INDEX('Job Catalog'!$H$10:$H$509,MATCH($G415,'Job Catalog'!$B$10:$B$509,0))),"")</f>
        <v/>
      </c>
      <c r="L415" s="9">
        <f>IFERROR(IF($G415="","",INDEX('Job Catalog'!$I$10:$I$509,MATCH($G415,'Job Catalog'!$B$10:$B$509,0))),"")</f>
        <v/>
      </c>
      <c r="M415" s="37">
        <f>IFERROR(IF($G415="","",INDEX('Job Catalog'!$K$10:$K$509,MATCH($G415,'Job Catalog'!$B$10:$B$509,0))),"")</f>
        <v/>
      </c>
    </row>
    <row r="416">
      <c r="B416" s="7" t="n"/>
      <c r="C416" s="7" t="n"/>
      <c r="D416" s="7" t="n"/>
      <c r="E416" s="7" t="n"/>
      <c r="F416" s="7" t="n"/>
      <c r="G416" s="7" t="n"/>
      <c r="H416" s="9">
        <f>IFERROR(IF($G416="","",INDEX('Job Catalog'!$C$10:$C$509,MATCH($G416,'Job Catalog'!$B$10:$B$509,0))),"")</f>
        <v/>
      </c>
      <c r="I416" s="9">
        <f>IFERROR(IF($G416="","",INDEX('Job Catalog'!$D$10:$D$509,MATCH($G416,'Job Catalog'!$B$10:$B$509,0))),"")</f>
        <v/>
      </c>
      <c r="J416" s="9">
        <f>IFERROR(IF($G416="","",INDEX('Job Catalog'!$F$10:$F$509,MATCH($G416,'Job Catalog'!$B$10:$B$509,0))),"")</f>
        <v/>
      </c>
      <c r="K416" s="9">
        <f>IFERROR(IF($G416="","",INDEX('Job Catalog'!$H$10:$H$509,MATCH($G416,'Job Catalog'!$B$10:$B$509,0))),"")</f>
        <v/>
      </c>
      <c r="L416" s="9">
        <f>IFERROR(IF($G416="","",INDEX('Job Catalog'!$I$10:$I$509,MATCH($G416,'Job Catalog'!$B$10:$B$509,0))),"")</f>
        <v/>
      </c>
      <c r="M416" s="37">
        <f>IFERROR(IF($G416="","",INDEX('Job Catalog'!$K$10:$K$509,MATCH($G416,'Job Catalog'!$B$10:$B$509,0))),"")</f>
        <v/>
      </c>
    </row>
    <row r="417">
      <c r="B417" s="7" t="n"/>
      <c r="C417" s="7" t="n"/>
      <c r="D417" s="7" t="n"/>
      <c r="E417" s="7" t="n"/>
      <c r="F417" s="7" t="n"/>
      <c r="G417" s="7" t="n"/>
      <c r="H417" s="9">
        <f>IFERROR(IF($G417="","",INDEX('Job Catalog'!$C$10:$C$509,MATCH($G417,'Job Catalog'!$B$10:$B$509,0))),"")</f>
        <v/>
      </c>
      <c r="I417" s="9">
        <f>IFERROR(IF($G417="","",INDEX('Job Catalog'!$D$10:$D$509,MATCH($G417,'Job Catalog'!$B$10:$B$509,0))),"")</f>
        <v/>
      </c>
      <c r="J417" s="9">
        <f>IFERROR(IF($G417="","",INDEX('Job Catalog'!$F$10:$F$509,MATCH($G417,'Job Catalog'!$B$10:$B$509,0))),"")</f>
        <v/>
      </c>
      <c r="K417" s="9">
        <f>IFERROR(IF($G417="","",INDEX('Job Catalog'!$H$10:$H$509,MATCH($G417,'Job Catalog'!$B$10:$B$509,0))),"")</f>
        <v/>
      </c>
      <c r="L417" s="9">
        <f>IFERROR(IF($G417="","",INDEX('Job Catalog'!$I$10:$I$509,MATCH($G417,'Job Catalog'!$B$10:$B$509,0))),"")</f>
        <v/>
      </c>
      <c r="M417" s="37">
        <f>IFERROR(IF($G417="","",INDEX('Job Catalog'!$K$10:$K$509,MATCH($G417,'Job Catalog'!$B$10:$B$509,0))),"")</f>
        <v/>
      </c>
    </row>
    <row r="418">
      <c r="B418" s="7" t="n"/>
      <c r="C418" s="7" t="n"/>
      <c r="D418" s="7" t="n"/>
      <c r="E418" s="7" t="n"/>
      <c r="F418" s="7" t="n"/>
      <c r="G418" s="7" t="n"/>
      <c r="H418" s="9">
        <f>IFERROR(IF($G418="","",INDEX('Job Catalog'!$C$10:$C$509,MATCH($G418,'Job Catalog'!$B$10:$B$509,0))),"")</f>
        <v/>
      </c>
      <c r="I418" s="9">
        <f>IFERROR(IF($G418="","",INDEX('Job Catalog'!$D$10:$D$509,MATCH($G418,'Job Catalog'!$B$10:$B$509,0))),"")</f>
        <v/>
      </c>
      <c r="J418" s="9">
        <f>IFERROR(IF($G418="","",INDEX('Job Catalog'!$F$10:$F$509,MATCH($G418,'Job Catalog'!$B$10:$B$509,0))),"")</f>
        <v/>
      </c>
      <c r="K418" s="9">
        <f>IFERROR(IF($G418="","",INDEX('Job Catalog'!$H$10:$H$509,MATCH($G418,'Job Catalog'!$B$10:$B$509,0))),"")</f>
        <v/>
      </c>
      <c r="L418" s="9">
        <f>IFERROR(IF($G418="","",INDEX('Job Catalog'!$I$10:$I$509,MATCH($G418,'Job Catalog'!$B$10:$B$509,0))),"")</f>
        <v/>
      </c>
      <c r="M418" s="37">
        <f>IFERROR(IF($G418="","",INDEX('Job Catalog'!$K$10:$K$509,MATCH($G418,'Job Catalog'!$B$10:$B$509,0))),"")</f>
        <v/>
      </c>
    </row>
    <row r="419">
      <c r="B419" s="7" t="n"/>
      <c r="C419" s="7" t="n"/>
      <c r="D419" s="7" t="n"/>
      <c r="E419" s="7" t="n"/>
      <c r="F419" s="7" t="n"/>
      <c r="G419" s="7" t="n"/>
      <c r="H419" s="9">
        <f>IFERROR(IF($G419="","",INDEX('Job Catalog'!$C$10:$C$509,MATCH($G419,'Job Catalog'!$B$10:$B$509,0))),"")</f>
        <v/>
      </c>
      <c r="I419" s="9">
        <f>IFERROR(IF($G419="","",INDEX('Job Catalog'!$D$10:$D$509,MATCH($G419,'Job Catalog'!$B$10:$B$509,0))),"")</f>
        <v/>
      </c>
      <c r="J419" s="9">
        <f>IFERROR(IF($G419="","",INDEX('Job Catalog'!$F$10:$F$509,MATCH($G419,'Job Catalog'!$B$10:$B$509,0))),"")</f>
        <v/>
      </c>
      <c r="K419" s="9">
        <f>IFERROR(IF($G419="","",INDEX('Job Catalog'!$H$10:$H$509,MATCH($G419,'Job Catalog'!$B$10:$B$509,0))),"")</f>
        <v/>
      </c>
      <c r="L419" s="9">
        <f>IFERROR(IF($G419="","",INDEX('Job Catalog'!$I$10:$I$509,MATCH($G419,'Job Catalog'!$B$10:$B$509,0))),"")</f>
        <v/>
      </c>
      <c r="M419" s="37">
        <f>IFERROR(IF($G419="","",INDEX('Job Catalog'!$K$10:$K$509,MATCH($G419,'Job Catalog'!$B$10:$B$509,0))),"")</f>
        <v/>
      </c>
    </row>
    <row r="420">
      <c r="B420" s="7" t="n"/>
      <c r="C420" s="7" t="n"/>
      <c r="D420" s="7" t="n"/>
      <c r="E420" s="7" t="n"/>
      <c r="F420" s="7" t="n"/>
      <c r="G420" s="7" t="n"/>
      <c r="H420" s="9">
        <f>IFERROR(IF($G420="","",INDEX('Job Catalog'!$C$10:$C$509,MATCH($G420,'Job Catalog'!$B$10:$B$509,0))),"")</f>
        <v/>
      </c>
      <c r="I420" s="9">
        <f>IFERROR(IF($G420="","",INDEX('Job Catalog'!$D$10:$D$509,MATCH($G420,'Job Catalog'!$B$10:$B$509,0))),"")</f>
        <v/>
      </c>
      <c r="J420" s="9">
        <f>IFERROR(IF($G420="","",INDEX('Job Catalog'!$F$10:$F$509,MATCH($G420,'Job Catalog'!$B$10:$B$509,0))),"")</f>
        <v/>
      </c>
      <c r="K420" s="9">
        <f>IFERROR(IF($G420="","",INDEX('Job Catalog'!$H$10:$H$509,MATCH($G420,'Job Catalog'!$B$10:$B$509,0))),"")</f>
        <v/>
      </c>
      <c r="L420" s="9">
        <f>IFERROR(IF($G420="","",INDEX('Job Catalog'!$I$10:$I$509,MATCH($G420,'Job Catalog'!$B$10:$B$509,0))),"")</f>
        <v/>
      </c>
      <c r="M420" s="37">
        <f>IFERROR(IF($G420="","",INDEX('Job Catalog'!$K$10:$K$509,MATCH($G420,'Job Catalog'!$B$10:$B$509,0))),"")</f>
        <v/>
      </c>
    </row>
    <row r="421">
      <c r="B421" s="7" t="n"/>
      <c r="C421" s="7" t="n"/>
      <c r="D421" s="7" t="n"/>
      <c r="E421" s="7" t="n"/>
      <c r="F421" s="7" t="n"/>
      <c r="G421" s="7" t="n"/>
      <c r="H421" s="9">
        <f>IFERROR(IF($G421="","",INDEX('Job Catalog'!$C$10:$C$509,MATCH($G421,'Job Catalog'!$B$10:$B$509,0))),"")</f>
        <v/>
      </c>
      <c r="I421" s="9">
        <f>IFERROR(IF($G421="","",INDEX('Job Catalog'!$D$10:$D$509,MATCH($G421,'Job Catalog'!$B$10:$B$509,0))),"")</f>
        <v/>
      </c>
      <c r="J421" s="9">
        <f>IFERROR(IF($G421="","",INDEX('Job Catalog'!$F$10:$F$509,MATCH($G421,'Job Catalog'!$B$10:$B$509,0))),"")</f>
        <v/>
      </c>
      <c r="K421" s="9">
        <f>IFERROR(IF($G421="","",INDEX('Job Catalog'!$H$10:$H$509,MATCH($G421,'Job Catalog'!$B$10:$B$509,0))),"")</f>
        <v/>
      </c>
      <c r="L421" s="9">
        <f>IFERROR(IF($G421="","",INDEX('Job Catalog'!$I$10:$I$509,MATCH($G421,'Job Catalog'!$B$10:$B$509,0))),"")</f>
        <v/>
      </c>
      <c r="M421" s="37">
        <f>IFERROR(IF($G421="","",INDEX('Job Catalog'!$K$10:$K$509,MATCH($G421,'Job Catalog'!$B$10:$B$509,0))),"")</f>
        <v/>
      </c>
    </row>
    <row r="422">
      <c r="B422" s="7" t="n"/>
      <c r="C422" s="7" t="n"/>
      <c r="D422" s="7" t="n"/>
      <c r="E422" s="7" t="n"/>
      <c r="F422" s="7" t="n"/>
      <c r="G422" s="7" t="n"/>
      <c r="H422" s="9">
        <f>IFERROR(IF($G422="","",INDEX('Job Catalog'!$C$10:$C$509,MATCH($G422,'Job Catalog'!$B$10:$B$509,0))),"")</f>
        <v/>
      </c>
      <c r="I422" s="9">
        <f>IFERROR(IF($G422="","",INDEX('Job Catalog'!$D$10:$D$509,MATCH($G422,'Job Catalog'!$B$10:$B$509,0))),"")</f>
        <v/>
      </c>
      <c r="J422" s="9">
        <f>IFERROR(IF($G422="","",INDEX('Job Catalog'!$F$10:$F$509,MATCH($G422,'Job Catalog'!$B$10:$B$509,0))),"")</f>
        <v/>
      </c>
      <c r="K422" s="9">
        <f>IFERROR(IF($G422="","",INDEX('Job Catalog'!$H$10:$H$509,MATCH($G422,'Job Catalog'!$B$10:$B$509,0))),"")</f>
        <v/>
      </c>
      <c r="L422" s="9">
        <f>IFERROR(IF($G422="","",INDEX('Job Catalog'!$I$10:$I$509,MATCH($G422,'Job Catalog'!$B$10:$B$509,0))),"")</f>
        <v/>
      </c>
      <c r="M422" s="37">
        <f>IFERROR(IF($G422="","",INDEX('Job Catalog'!$K$10:$K$509,MATCH($G422,'Job Catalog'!$B$10:$B$509,0))),"")</f>
        <v/>
      </c>
    </row>
    <row r="423">
      <c r="B423" s="7" t="n"/>
      <c r="C423" s="7" t="n"/>
      <c r="D423" s="7" t="n"/>
      <c r="E423" s="7" t="n"/>
      <c r="F423" s="7" t="n"/>
      <c r="G423" s="7" t="n"/>
      <c r="H423" s="9">
        <f>IFERROR(IF($G423="","",INDEX('Job Catalog'!$C$10:$C$509,MATCH($G423,'Job Catalog'!$B$10:$B$509,0))),"")</f>
        <v/>
      </c>
      <c r="I423" s="9">
        <f>IFERROR(IF($G423="","",INDEX('Job Catalog'!$D$10:$D$509,MATCH($G423,'Job Catalog'!$B$10:$B$509,0))),"")</f>
        <v/>
      </c>
      <c r="J423" s="9">
        <f>IFERROR(IF($G423="","",INDEX('Job Catalog'!$F$10:$F$509,MATCH($G423,'Job Catalog'!$B$10:$B$509,0))),"")</f>
        <v/>
      </c>
      <c r="K423" s="9">
        <f>IFERROR(IF($G423="","",INDEX('Job Catalog'!$H$10:$H$509,MATCH($G423,'Job Catalog'!$B$10:$B$509,0))),"")</f>
        <v/>
      </c>
      <c r="L423" s="9">
        <f>IFERROR(IF($G423="","",INDEX('Job Catalog'!$I$10:$I$509,MATCH($G423,'Job Catalog'!$B$10:$B$509,0))),"")</f>
        <v/>
      </c>
      <c r="M423" s="37">
        <f>IFERROR(IF($G423="","",INDEX('Job Catalog'!$K$10:$K$509,MATCH($G423,'Job Catalog'!$B$10:$B$509,0))),"")</f>
        <v/>
      </c>
    </row>
    <row r="424">
      <c r="B424" s="7" t="n"/>
      <c r="C424" s="7" t="n"/>
      <c r="D424" s="7" t="n"/>
      <c r="E424" s="7" t="n"/>
      <c r="F424" s="7" t="n"/>
      <c r="G424" s="7" t="n"/>
      <c r="H424" s="9">
        <f>IFERROR(IF($G424="","",INDEX('Job Catalog'!$C$10:$C$509,MATCH($G424,'Job Catalog'!$B$10:$B$509,0))),"")</f>
        <v/>
      </c>
      <c r="I424" s="9">
        <f>IFERROR(IF($G424="","",INDEX('Job Catalog'!$D$10:$D$509,MATCH($G424,'Job Catalog'!$B$10:$B$509,0))),"")</f>
        <v/>
      </c>
      <c r="J424" s="9">
        <f>IFERROR(IF($G424="","",INDEX('Job Catalog'!$F$10:$F$509,MATCH($G424,'Job Catalog'!$B$10:$B$509,0))),"")</f>
        <v/>
      </c>
      <c r="K424" s="9">
        <f>IFERROR(IF($G424="","",INDEX('Job Catalog'!$H$10:$H$509,MATCH($G424,'Job Catalog'!$B$10:$B$509,0))),"")</f>
        <v/>
      </c>
      <c r="L424" s="9">
        <f>IFERROR(IF($G424="","",INDEX('Job Catalog'!$I$10:$I$509,MATCH($G424,'Job Catalog'!$B$10:$B$509,0))),"")</f>
        <v/>
      </c>
      <c r="M424" s="37">
        <f>IFERROR(IF($G424="","",INDEX('Job Catalog'!$K$10:$K$509,MATCH($G424,'Job Catalog'!$B$10:$B$509,0))),"")</f>
        <v/>
      </c>
    </row>
    <row r="425">
      <c r="B425" s="7" t="n"/>
      <c r="C425" s="7" t="n"/>
      <c r="D425" s="7" t="n"/>
      <c r="E425" s="7" t="n"/>
      <c r="F425" s="7" t="n"/>
      <c r="G425" s="7" t="n"/>
      <c r="H425" s="9">
        <f>IFERROR(IF($G425="","",INDEX('Job Catalog'!$C$10:$C$509,MATCH($G425,'Job Catalog'!$B$10:$B$509,0))),"")</f>
        <v/>
      </c>
      <c r="I425" s="9">
        <f>IFERROR(IF($G425="","",INDEX('Job Catalog'!$D$10:$D$509,MATCH($G425,'Job Catalog'!$B$10:$B$509,0))),"")</f>
        <v/>
      </c>
      <c r="J425" s="9">
        <f>IFERROR(IF($G425="","",INDEX('Job Catalog'!$F$10:$F$509,MATCH($G425,'Job Catalog'!$B$10:$B$509,0))),"")</f>
        <v/>
      </c>
      <c r="K425" s="9">
        <f>IFERROR(IF($G425="","",INDEX('Job Catalog'!$H$10:$H$509,MATCH($G425,'Job Catalog'!$B$10:$B$509,0))),"")</f>
        <v/>
      </c>
      <c r="L425" s="9">
        <f>IFERROR(IF($G425="","",INDEX('Job Catalog'!$I$10:$I$509,MATCH($G425,'Job Catalog'!$B$10:$B$509,0))),"")</f>
        <v/>
      </c>
      <c r="M425" s="37">
        <f>IFERROR(IF($G425="","",INDEX('Job Catalog'!$K$10:$K$509,MATCH($G425,'Job Catalog'!$B$10:$B$509,0))),"")</f>
        <v/>
      </c>
    </row>
    <row r="426">
      <c r="B426" s="7" t="n"/>
      <c r="C426" s="7" t="n"/>
      <c r="D426" s="7" t="n"/>
      <c r="E426" s="7" t="n"/>
      <c r="F426" s="7" t="n"/>
      <c r="G426" s="7" t="n"/>
      <c r="H426" s="9">
        <f>IFERROR(IF($G426="","",INDEX('Job Catalog'!$C$10:$C$509,MATCH($G426,'Job Catalog'!$B$10:$B$509,0))),"")</f>
        <v/>
      </c>
      <c r="I426" s="9">
        <f>IFERROR(IF($G426="","",INDEX('Job Catalog'!$D$10:$D$509,MATCH($G426,'Job Catalog'!$B$10:$B$509,0))),"")</f>
        <v/>
      </c>
      <c r="J426" s="9">
        <f>IFERROR(IF($G426="","",INDEX('Job Catalog'!$F$10:$F$509,MATCH($G426,'Job Catalog'!$B$10:$B$509,0))),"")</f>
        <v/>
      </c>
      <c r="K426" s="9">
        <f>IFERROR(IF($G426="","",INDEX('Job Catalog'!$H$10:$H$509,MATCH($G426,'Job Catalog'!$B$10:$B$509,0))),"")</f>
        <v/>
      </c>
      <c r="L426" s="9">
        <f>IFERROR(IF($G426="","",INDEX('Job Catalog'!$I$10:$I$509,MATCH($G426,'Job Catalog'!$B$10:$B$509,0))),"")</f>
        <v/>
      </c>
      <c r="M426" s="37">
        <f>IFERROR(IF($G426="","",INDEX('Job Catalog'!$K$10:$K$509,MATCH($G426,'Job Catalog'!$B$10:$B$509,0))),"")</f>
        <v/>
      </c>
    </row>
    <row r="427">
      <c r="B427" s="7" t="n"/>
      <c r="C427" s="7" t="n"/>
      <c r="D427" s="7" t="n"/>
      <c r="E427" s="7" t="n"/>
      <c r="F427" s="7" t="n"/>
      <c r="G427" s="7" t="n"/>
      <c r="H427" s="9">
        <f>IFERROR(IF($G427="","",INDEX('Job Catalog'!$C$10:$C$509,MATCH($G427,'Job Catalog'!$B$10:$B$509,0))),"")</f>
        <v/>
      </c>
      <c r="I427" s="9">
        <f>IFERROR(IF($G427="","",INDEX('Job Catalog'!$D$10:$D$509,MATCH($G427,'Job Catalog'!$B$10:$B$509,0))),"")</f>
        <v/>
      </c>
      <c r="J427" s="9">
        <f>IFERROR(IF($G427="","",INDEX('Job Catalog'!$F$10:$F$509,MATCH($G427,'Job Catalog'!$B$10:$B$509,0))),"")</f>
        <v/>
      </c>
      <c r="K427" s="9">
        <f>IFERROR(IF($G427="","",INDEX('Job Catalog'!$H$10:$H$509,MATCH($G427,'Job Catalog'!$B$10:$B$509,0))),"")</f>
        <v/>
      </c>
      <c r="L427" s="9">
        <f>IFERROR(IF($G427="","",INDEX('Job Catalog'!$I$10:$I$509,MATCH($G427,'Job Catalog'!$B$10:$B$509,0))),"")</f>
        <v/>
      </c>
      <c r="M427" s="37">
        <f>IFERROR(IF($G427="","",INDEX('Job Catalog'!$K$10:$K$509,MATCH($G427,'Job Catalog'!$B$10:$B$509,0))),"")</f>
        <v/>
      </c>
    </row>
    <row r="428">
      <c r="B428" s="7" t="n"/>
      <c r="C428" s="7" t="n"/>
      <c r="D428" s="7" t="n"/>
      <c r="E428" s="7" t="n"/>
      <c r="F428" s="7" t="n"/>
      <c r="G428" s="7" t="n"/>
      <c r="H428" s="9">
        <f>IFERROR(IF($G428="","",INDEX('Job Catalog'!$C$10:$C$509,MATCH($G428,'Job Catalog'!$B$10:$B$509,0))),"")</f>
        <v/>
      </c>
      <c r="I428" s="9">
        <f>IFERROR(IF($G428="","",INDEX('Job Catalog'!$D$10:$D$509,MATCH($G428,'Job Catalog'!$B$10:$B$509,0))),"")</f>
        <v/>
      </c>
      <c r="J428" s="9">
        <f>IFERROR(IF($G428="","",INDEX('Job Catalog'!$F$10:$F$509,MATCH($G428,'Job Catalog'!$B$10:$B$509,0))),"")</f>
        <v/>
      </c>
      <c r="K428" s="9">
        <f>IFERROR(IF($G428="","",INDEX('Job Catalog'!$H$10:$H$509,MATCH($G428,'Job Catalog'!$B$10:$B$509,0))),"")</f>
        <v/>
      </c>
      <c r="L428" s="9">
        <f>IFERROR(IF($G428="","",INDEX('Job Catalog'!$I$10:$I$509,MATCH($G428,'Job Catalog'!$B$10:$B$509,0))),"")</f>
        <v/>
      </c>
      <c r="M428" s="37">
        <f>IFERROR(IF($G428="","",INDEX('Job Catalog'!$K$10:$K$509,MATCH($G428,'Job Catalog'!$B$10:$B$509,0))),"")</f>
        <v/>
      </c>
    </row>
    <row r="429">
      <c r="B429" s="7" t="n"/>
      <c r="C429" s="7" t="n"/>
      <c r="D429" s="7" t="n"/>
      <c r="E429" s="7" t="n"/>
      <c r="F429" s="7" t="n"/>
      <c r="G429" s="7" t="n"/>
      <c r="H429" s="9">
        <f>IFERROR(IF($G429="","",INDEX('Job Catalog'!$C$10:$C$509,MATCH($G429,'Job Catalog'!$B$10:$B$509,0))),"")</f>
        <v/>
      </c>
      <c r="I429" s="9">
        <f>IFERROR(IF($G429="","",INDEX('Job Catalog'!$D$10:$D$509,MATCH($G429,'Job Catalog'!$B$10:$B$509,0))),"")</f>
        <v/>
      </c>
      <c r="J429" s="9">
        <f>IFERROR(IF($G429="","",INDEX('Job Catalog'!$F$10:$F$509,MATCH($G429,'Job Catalog'!$B$10:$B$509,0))),"")</f>
        <v/>
      </c>
      <c r="K429" s="9">
        <f>IFERROR(IF($G429="","",INDEX('Job Catalog'!$H$10:$H$509,MATCH($G429,'Job Catalog'!$B$10:$B$509,0))),"")</f>
        <v/>
      </c>
      <c r="L429" s="9">
        <f>IFERROR(IF($G429="","",INDEX('Job Catalog'!$I$10:$I$509,MATCH($G429,'Job Catalog'!$B$10:$B$509,0))),"")</f>
        <v/>
      </c>
      <c r="M429" s="37">
        <f>IFERROR(IF($G429="","",INDEX('Job Catalog'!$K$10:$K$509,MATCH($G429,'Job Catalog'!$B$10:$B$509,0))),"")</f>
        <v/>
      </c>
    </row>
    <row r="430">
      <c r="B430" s="7" t="n"/>
      <c r="C430" s="7" t="n"/>
      <c r="D430" s="7" t="n"/>
      <c r="E430" s="7" t="n"/>
      <c r="F430" s="7" t="n"/>
      <c r="G430" s="7" t="n"/>
      <c r="H430" s="9">
        <f>IFERROR(IF($G430="","",INDEX('Job Catalog'!$C$10:$C$509,MATCH($G430,'Job Catalog'!$B$10:$B$509,0))),"")</f>
        <v/>
      </c>
      <c r="I430" s="9">
        <f>IFERROR(IF($G430="","",INDEX('Job Catalog'!$D$10:$D$509,MATCH($G430,'Job Catalog'!$B$10:$B$509,0))),"")</f>
        <v/>
      </c>
      <c r="J430" s="9">
        <f>IFERROR(IF($G430="","",INDEX('Job Catalog'!$F$10:$F$509,MATCH($G430,'Job Catalog'!$B$10:$B$509,0))),"")</f>
        <v/>
      </c>
      <c r="K430" s="9">
        <f>IFERROR(IF($G430="","",INDEX('Job Catalog'!$H$10:$H$509,MATCH($G430,'Job Catalog'!$B$10:$B$509,0))),"")</f>
        <v/>
      </c>
      <c r="L430" s="9">
        <f>IFERROR(IF($G430="","",INDEX('Job Catalog'!$I$10:$I$509,MATCH($G430,'Job Catalog'!$B$10:$B$509,0))),"")</f>
        <v/>
      </c>
      <c r="M430" s="37">
        <f>IFERROR(IF($G430="","",INDEX('Job Catalog'!$K$10:$K$509,MATCH($G430,'Job Catalog'!$B$10:$B$509,0))),"")</f>
        <v/>
      </c>
    </row>
    <row r="431">
      <c r="B431" s="7" t="n"/>
      <c r="C431" s="7" t="n"/>
      <c r="D431" s="7" t="n"/>
      <c r="E431" s="7" t="n"/>
      <c r="F431" s="7" t="n"/>
      <c r="G431" s="7" t="n"/>
      <c r="H431" s="9">
        <f>IFERROR(IF($G431="","",INDEX('Job Catalog'!$C$10:$C$509,MATCH($G431,'Job Catalog'!$B$10:$B$509,0))),"")</f>
        <v/>
      </c>
      <c r="I431" s="9">
        <f>IFERROR(IF($G431="","",INDEX('Job Catalog'!$D$10:$D$509,MATCH($G431,'Job Catalog'!$B$10:$B$509,0))),"")</f>
        <v/>
      </c>
      <c r="J431" s="9">
        <f>IFERROR(IF($G431="","",INDEX('Job Catalog'!$F$10:$F$509,MATCH($G431,'Job Catalog'!$B$10:$B$509,0))),"")</f>
        <v/>
      </c>
      <c r="K431" s="9">
        <f>IFERROR(IF($G431="","",INDEX('Job Catalog'!$H$10:$H$509,MATCH($G431,'Job Catalog'!$B$10:$B$509,0))),"")</f>
        <v/>
      </c>
      <c r="L431" s="9">
        <f>IFERROR(IF($G431="","",INDEX('Job Catalog'!$I$10:$I$509,MATCH($G431,'Job Catalog'!$B$10:$B$509,0))),"")</f>
        <v/>
      </c>
      <c r="M431" s="37">
        <f>IFERROR(IF($G431="","",INDEX('Job Catalog'!$K$10:$K$509,MATCH($G431,'Job Catalog'!$B$10:$B$509,0))),"")</f>
        <v/>
      </c>
    </row>
    <row r="432">
      <c r="B432" s="7" t="n"/>
      <c r="C432" s="7" t="n"/>
      <c r="D432" s="7" t="n"/>
      <c r="E432" s="7" t="n"/>
      <c r="F432" s="7" t="n"/>
      <c r="G432" s="7" t="n"/>
      <c r="H432" s="9">
        <f>IFERROR(IF($G432="","",INDEX('Job Catalog'!$C$10:$C$509,MATCH($G432,'Job Catalog'!$B$10:$B$509,0))),"")</f>
        <v/>
      </c>
      <c r="I432" s="9">
        <f>IFERROR(IF($G432="","",INDEX('Job Catalog'!$D$10:$D$509,MATCH($G432,'Job Catalog'!$B$10:$B$509,0))),"")</f>
        <v/>
      </c>
      <c r="J432" s="9">
        <f>IFERROR(IF($G432="","",INDEX('Job Catalog'!$F$10:$F$509,MATCH($G432,'Job Catalog'!$B$10:$B$509,0))),"")</f>
        <v/>
      </c>
      <c r="K432" s="9">
        <f>IFERROR(IF($G432="","",INDEX('Job Catalog'!$H$10:$H$509,MATCH($G432,'Job Catalog'!$B$10:$B$509,0))),"")</f>
        <v/>
      </c>
      <c r="L432" s="9">
        <f>IFERROR(IF($G432="","",INDEX('Job Catalog'!$I$10:$I$509,MATCH($G432,'Job Catalog'!$B$10:$B$509,0))),"")</f>
        <v/>
      </c>
      <c r="M432" s="37">
        <f>IFERROR(IF($G432="","",INDEX('Job Catalog'!$K$10:$K$509,MATCH($G432,'Job Catalog'!$B$10:$B$509,0))),"")</f>
        <v/>
      </c>
    </row>
    <row r="433">
      <c r="B433" s="7" t="n"/>
      <c r="C433" s="7" t="n"/>
      <c r="D433" s="7" t="n"/>
      <c r="E433" s="7" t="n"/>
      <c r="F433" s="7" t="n"/>
      <c r="G433" s="7" t="n"/>
      <c r="H433" s="9">
        <f>IFERROR(IF($G433="","",INDEX('Job Catalog'!$C$10:$C$509,MATCH($G433,'Job Catalog'!$B$10:$B$509,0))),"")</f>
        <v/>
      </c>
      <c r="I433" s="9">
        <f>IFERROR(IF($G433="","",INDEX('Job Catalog'!$D$10:$D$509,MATCH($G433,'Job Catalog'!$B$10:$B$509,0))),"")</f>
        <v/>
      </c>
      <c r="J433" s="9">
        <f>IFERROR(IF($G433="","",INDEX('Job Catalog'!$F$10:$F$509,MATCH($G433,'Job Catalog'!$B$10:$B$509,0))),"")</f>
        <v/>
      </c>
      <c r="K433" s="9">
        <f>IFERROR(IF($G433="","",INDEX('Job Catalog'!$H$10:$H$509,MATCH($G433,'Job Catalog'!$B$10:$B$509,0))),"")</f>
        <v/>
      </c>
      <c r="L433" s="9">
        <f>IFERROR(IF($G433="","",INDEX('Job Catalog'!$I$10:$I$509,MATCH($G433,'Job Catalog'!$B$10:$B$509,0))),"")</f>
        <v/>
      </c>
      <c r="M433" s="37">
        <f>IFERROR(IF($G433="","",INDEX('Job Catalog'!$K$10:$K$509,MATCH($G433,'Job Catalog'!$B$10:$B$509,0))),"")</f>
        <v/>
      </c>
    </row>
    <row r="434">
      <c r="B434" s="7" t="n"/>
      <c r="C434" s="7" t="n"/>
      <c r="D434" s="7" t="n"/>
      <c r="E434" s="7" t="n"/>
      <c r="F434" s="7" t="n"/>
      <c r="G434" s="7" t="n"/>
      <c r="H434" s="9">
        <f>IFERROR(IF($G434="","",INDEX('Job Catalog'!$C$10:$C$509,MATCH($G434,'Job Catalog'!$B$10:$B$509,0))),"")</f>
        <v/>
      </c>
      <c r="I434" s="9">
        <f>IFERROR(IF($G434="","",INDEX('Job Catalog'!$D$10:$D$509,MATCH($G434,'Job Catalog'!$B$10:$B$509,0))),"")</f>
        <v/>
      </c>
      <c r="J434" s="9">
        <f>IFERROR(IF($G434="","",INDEX('Job Catalog'!$F$10:$F$509,MATCH($G434,'Job Catalog'!$B$10:$B$509,0))),"")</f>
        <v/>
      </c>
      <c r="K434" s="9">
        <f>IFERROR(IF($G434="","",INDEX('Job Catalog'!$H$10:$H$509,MATCH($G434,'Job Catalog'!$B$10:$B$509,0))),"")</f>
        <v/>
      </c>
      <c r="L434" s="9">
        <f>IFERROR(IF($G434="","",INDEX('Job Catalog'!$I$10:$I$509,MATCH($G434,'Job Catalog'!$B$10:$B$509,0))),"")</f>
        <v/>
      </c>
      <c r="M434" s="37">
        <f>IFERROR(IF($G434="","",INDEX('Job Catalog'!$K$10:$K$509,MATCH($G434,'Job Catalog'!$B$10:$B$509,0))),"")</f>
        <v/>
      </c>
    </row>
    <row r="435">
      <c r="B435" s="7" t="n"/>
      <c r="C435" s="7" t="n"/>
      <c r="D435" s="7" t="n"/>
      <c r="E435" s="7" t="n"/>
      <c r="F435" s="7" t="n"/>
      <c r="G435" s="7" t="n"/>
      <c r="H435" s="9">
        <f>IFERROR(IF($G435="","",INDEX('Job Catalog'!$C$10:$C$509,MATCH($G435,'Job Catalog'!$B$10:$B$509,0))),"")</f>
        <v/>
      </c>
      <c r="I435" s="9">
        <f>IFERROR(IF($G435="","",INDEX('Job Catalog'!$D$10:$D$509,MATCH($G435,'Job Catalog'!$B$10:$B$509,0))),"")</f>
        <v/>
      </c>
      <c r="J435" s="9">
        <f>IFERROR(IF($G435="","",INDEX('Job Catalog'!$F$10:$F$509,MATCH($G435,'Job Catalog'!$B$10:$B$509,0))),"")</f>
        <v/>
      </c>
      <c r="K435" s="9">
        <f>IFERROR(IF($G435="","",INDEX('Job Catalog'!$H$10:$H$509,MATCH($G435,'Job Catalog'!$B$10:$B$509,0))),"")</f>
        <v/>
      </c>
      <c r="L435" s="9">
        <f>IFERROR(IF($G435="","",INDEX('Job Catalog'!$I$10:$I$509,MATCH($G435,'Job Catalog'!$B$10:$B$509,0))),"")</f>
        <v/>
      </c>
      <c r="M435" s="37">
        <f>IFERROR(IF($G435="","",INDEX('Job Catalog'!$K$10:$K$509,MATCH($G435,'Job Catalog'!$B$10:$B$509,0))),"")</f>
        <v/>
      </c>
    </row>
    <row r="436">
      <c r="B436" s="7" t="n"/>
      <c r="C436" s="7" t="n"/>
      <c r="D436" s="7" t="n"/>
      <c r="E436" s="7" t="n"/>
      <c r="F436" s="7" t="n"/>
      <c r="G436" s="7" t="n"/>
      <c r="H436" s="9">
        <f>IFERROR(IF($G436="","",INDEX('Job Catalog'!$C$10:$C$509,MATCH($G436,'Job Catalog'!$B$10:$B$509,0))),"")</f>
        <v/>
      </c>
      <c r="I436" s="9">
        <f>IFERROR(IF($G436="","",INDEX('Job Catalog'!$D$10:$D$509,MATCH($G436,'Job Catalog'!$B$10:$B$509,0))),"")</f>
        <v/>
      </c>
      <c r="J436" s="9">
        <f>IFERROR(IF($G436="","",INDEX('Job Catalog'!$F$10:$F$509,MATCH($G436,'Job Catalog'!$B$10:$B$509,0))),"")</f>
        <v/>
      </c>
      <c r="K436" s="9">
        <f>IFERROR(IF($G436="","",INDEX('Job Catalog'!$H$10:$H$509,MATCH($G436,'Job Catalog'!$B$10:$B$509,0))),"")</f>
        <v/>
      </c>
      <c r="L436" s="9">
        <f>IFERROR(IF($G436="","",INDEX('Job Catalog'!$I$10:$I$509,MATCH($G436,'Job Catalog'!$B$10:$B$509,0))),"")</f>
        <v/>
      </c>
      <c r="M436" s="37">
        <f>IFERROR(IF($G436="","",INDEX('Job Catalog'!$K$10:$K$509,MATCH($G436,'Job Catalog'!$B$10:$B$509,0))),"")</f>
        <v/>
      </c>
    </row>
    <row r="437">
      <c r="B437" s="7" t="n"/>
      <c r="C437" s="7" t="n"/>
      <c r="D437" s="7" t="n"/>
      <c r="E437" s="7" t="n"/>
      <c r="F437" s="7" t="n"/>
      <c r="G437" s="7" t="n"/>
      <c r="H437" s="9">
        <f>IFERROR(IF($G437="","",INDEX('Job Catalog'!$C$10:$C$509,MATCH($G437,'Job Catalog'!$B$10:$B$509,0))),"")</f>
        <v/>
      </c>
      <c r="I437" s="9">
        <f>IFERROR(IF($G437="","",INDEX('Job Catalog'!$D$10:$D$509,MATCH($G437,'Job Catalog'!$B$10:$B$509,0))),"")</f>
        <v/>
      </c>
      <c r="J437" s="9">
        <f>IFERROR(IF($G437="","",INDEX('Job Catalog'!$F$10:$F$509,MATCH($G437,'Job Catalog'!$B$10:$B$509,0))),"")</f>
        <v/>
      </c>
      <c r="K437" s="9">
        <f>IFERROR(IF($G437="","",INDEX('Job Catalog'!$H$10:$H$509,MATCH($G437,'Job Catalog'!$B$10:$B$509,0))),"")</f>
        <v/>
      </c>
      <c r="L437" s="9">
        <f>IFERROR(IF($G437="","",INDEX('Job Catalog'!$I$10:$I$509,MATCH($G437,'Job Catalog'!$B$10:$B$509,0))),"")</f>
        <v/>
      </c>
      <c r="M437" s="37">
        <f>IFERROR(IF($G437="","",INDEX('Job Catalog'!$K$10:$K$509,MATCH($G437,'Job Catalog'!$B$10:$B$509,0))),"")</f>
        <v/>
      </c>
    </row>
    <row r="438">
      <c r="B438" s="7" t="n"/>
      <c r="C438" s="7" t="n"/>
      <c r="D438" s="7" t="n"/>
      <c r="E438" s="7" t="n"/>
      <c r="F438" s="7" t="n"/>
      <c r="G438" s="7" t="n"/>
      <c r="H438" s="9">
        <f>IFERROR(IF($G438="","",INDEX('Job Catalog'!$C$10:$C$509,MATCH($G438,'Job Catalog'!$B$10:$B$509,0))),"")</f>
        <v/>
      </c>
      <c r="I438" s="9">
        <f>IFERROR(IF($G438="","",INDEX('Job Catalog'!$D$10:$D$509,MATCH($G438,'Job Catalog'!$B$10:$B$509,0))),"")</f>
        <v/>
      </c>
      <c r="J438" s="9">
        <f>IFERROR(IF($G438="","",INDEX('Job Catalog'!$F$10:$F$509,MATCH($G438,'Job Catalog'!$B$10:$B$509,0))),"")</f>
        <v/>
      </c>
      <c r="K438" s="9">
        <f>IFERROR(IF($G438="","",INDEX('Job Catalog'!$H$10:$H$509,MATCH($G438,'Job Catalog'!$B$10:$B$509,0))),"")</f>
        <v/>
      </c>
      <c r="L438" s="9">
        <f>IFERROR(IF($G438="","",INDEX('Job Catalog'!$I$10:$I$509,MATCH($G438,'Job Catalog'!$B$10:$B$509,0))),"")</f>
        <v/>
      </c>
      <c r="M438" s="37">
        <f>IFERROR(IF($G438="","",INDEX('Job Catalog'!$K$10:$K$509,MATCH($G438,'Job Catalog'!$B$10:$B$509,0))),"")</f>
        <v/>
      </c>
    </row>
    <row r="439">
      <c r="B439" s="7" t="n"/>
      <c r="C439" s="7" t="n"/>
      <c r="D439" s="7" t="n"/>
      <c r="E439" s="7" t="n"/>
      <c r="F439" s="7" t="n"/>
      <c r="G439" s="7" t="n"/>
      <c r="H439" s="9">
        <f>IFERROR(IF($G439="","",INDEX('Job Catalog'!$C$10:$C$509,MATCH($G439,'Job Catalog'!$B$10:$B$509,0))),"")</f>
        <v/>
      </c>
      <c r="I439" s="9">
        <f>IFERROR(IF($G439="","",INDEX('Job Catalog'!$D$10:$D$509,MATCH($G439,'Job Catalog'!$B$10:$B$509,0))),"")</f>
        <v/>
      </c>
      <c r="J439" s="9">
        <f>IFERROR(IF($G439="","",INDEX('Job Catalog'!$F$10:$F$509,MATCH($G439,'Job Catalog'!$B$10:$B$509,0))),"")</f>
        <v/>
      </c>
      <c r="K439" s="9">
        <f>IFERROR(IF($G439="","",INDEX('Job Catalog'!$H$10:$H$509,MATCH($G439,'Job Catalog'!$B$10:$B$509,0))),"")</f>
        <v/>
      </c>
      <c r="L439" s="9">
        <f>IFERROR(IF($G439="","",INDEX('Job Catalog'!$I$10:$I$509,MATCH($G439,'Job Catalog'!$B$10:$B$509,0))),"")</f>
        <v/>
      </c>
      <c r="M439" s="37">
        <f>IFERROR(IF($G439="","",INDEX('Job Catalog'!$K$10:$K$509,MATCH($G439,'Job Catalog'!$B$10:$B$509,0))),"")</f>
        <v/>
      </c>
    </row>
    <row r="440">
      <c r="B440" s="7" t="n"/>
      <c r="C440" s="7" t="n"/>
      <c r="D440" s="7" t="n"/>
      <c r="E440" s="7" t="n"/>
      <c r="F440" s="7" t="n"/>
      <c r="G440" s="7" t="n"/>
      <c r="H440" s="9">
        <f>IFERROR(IF($G440="","",INDEX('Job Catalog'!$C$10:$C$509,MATCH($G440,'Job Catalog'!$B$10:$B$509,0))),"")</f>
        <v/>
      </c>
      <c r="I440" s="9">
        <f>IFERROR(IF($G440="","",INDEX('Job Catalog'!$D$10:$D$509,MATCH($G440,'Job Catalog'!$B$10:$B$509,0))),"")</f>
        <v/>
      </c>
      <c r="J440" s="9">
        <f>IFERROR(IF($G440="","",INDEX('Job Catalog'!$F$10:$F$509,MATCH($G440,'Job Catalog'!$B$10:$B$509,0))),"")</f>
        <v/>
      </c>
      <c r="K440" s="9">
        <f>IFERROR(IF($G440="","",INDEX('Job Catalog'!$H$10:$H$509,MATCH($G440,'Job Catalog'!$B$10:$B$509,0))),"")</f>
        <v/>
      </c>
      <c r="L440" s="9">
        <f>IFERROR(IF($G440="","",INDEX('Job Catalog'!$I$10:$I$509,MATCH($G440,'Job Catalog'!$B$10:$B$509,0))),"")</f>
        <v/>
      </c>
      <c r="M440" s="37">
        <f>IFERROR(IF($G440="","",INDEX('Job Catalog'!$K$10:$K$509,MATCH($G440,'Job Catalog'!$B$10:$B$509,0))),"")</f>
        <v/>
      </c>
    </row>
    <row r="441">
      <c r="B441" s="7" t="n"/>
      <c r="C441" s="7" t="n"/>
      <c r="D441" s="7" t="n"/>
      <c r="E441" s="7" t="n"/>
      <c r="F441" s="7" t="n"/>
      <c r="G441" s="7" t="n"/>
      <c r="H441" s="9">
        <f>IFERROR(IF($G441="","",INDEX('Job Catalog'!$C$10:$C$509,MATCH($G441,'Job Catalog'!$B$10:$B$509,0))),"")</f>
        <v/>
      </c>
      <c r="I441" s="9">
        <f>IFERROR(IF($G441="","",INDEX('Job Catalog'!$D$10:$D$509,MATCH($G441,'Job Catalog'!$B$10:$B$509,0))),"")</f>
        <v/>
      </c>
      <c r="J441" s="9">
        <f>IFERROR(IF($G441="","",INDEX('Job Catalog'!$F$10:$F$509,MATCH($G441,'Job Catalog'!$B$10:$B$509,0))),"")</f>
        <v/>
      </c>
      <c r="K441" s="9">
        <f>IFERROR(IF($G441="","",INDEX('Job Catalog'!$H$10:$H$509,MATCH($G441,'Job Catalog'!$B$10:$B$509,0))),"")</f>
        <v/>
      </c>
      <c r="L441" s="9">
        <f>IFERROR(IF($G441="","",INDEX('Job Catalog'!$I$10:$I$509,MATCH($G441,'Job Catalog'!$B$10:$B$509,0))),"")</f>
        <v/>
      </c>
      <c r="M441" s="37">
        <f>IFERROR(IF($G441="","",INDEX('Job Catalog'!$K$10:$K$509,MATCH($G441,'Job Catalog'!$B$10:$B$509,0))),"")</f>
        <v/>
      </c>
    </row>
    <row r="442">
      <c r="B442" s="7" t="n"/>
      <c r="C442" s="7" t="n"/>
      <c r="D442" s="7" t="n"/>
      <c r="E442" s="7" t="n"/>
      <c r="F442" s="7" t="n"/>
      <c r="G442" s="7" t="n"/>
      <c r="H442" s="9">
        <f>IFERROR(IF($G442="","",INDEX('Job Catalog'!$C$10:$C$509,MATCH($G442,'Job Catalog'!$B$10:$B$509,0))),"")</f>
        <v/>
      </c>
      <c r="I442" s="9">
        <f>IFERROR(IF($G442="","",INDEX('Job Catalog'!$D$10:$D$509,MATCH($G442,'Job Catalog'!$B$10:$B$509,0))),"")</f>
        <v/>
      </c>
      <c r="J442" s="9">
        <f>IFERROR(IF($G442="","",INDEX('Job Catalog'!$F$10:$F$509,MATCH($G442,'Job Catalog'!$B$10:$B$509,0))),"")</f>
        <v/>
      </c>
      <c r="K442" s="9">
        <f>IFERROR(IF($G442="","",INDEX('Job Catalog'!$H$10:$H$509,MATCH($G442,'Job Catalog'!$B$10:$B$509,0))),"")</f>
        <v/>
      </c>
      <c r="L442" s="9">
        <f>IFERROR(IF($G442="","",INDEX('Job Catalog'!$I$10:$I$509,MATCH($G442,'Job Catalog'!$B$10:$B$509,0))),"")</f>
        <v/>
      </c>
      <c r="M442" s="37">
        <f>IFERROR(IF($G442="","",INDEX('Job Catalog'!$K$10:$K$509,MATCH($G442,'Job Catalog'!$B$10:$B$509,0))),"")</f>
        <v/>
      </c>
    </row>
    <row r="443">
      <c r="B443" s="7" t="n"/>
      <c r="C443" s="7" t="n"/>
      <c r="D443" s="7" t="n"/>
      <c r="E443" s="7" t="n"/>
      <c r="F443" s="7" t="n"/>
      <c r="G443" s="7" t="n"/>
      <c r="H443" s="9">
        <f>IFERROR(IF($G443="","",INDEX('Job Catalog'!$C$10:$C$509,MATCH($G443,'Job Catalog'!$B$10:$B$509,0))),"")</f>
        <v/>
      </c>
      <c r="I443" s="9">
        <f>IFERROR(IF($G443="","",INDEX('Job Catalog'!$D$10:$D$509,MATCH($G443,'Job Catalog'!$B$10:$B$509,0))),"")</f>
        <v/>
      </c>
      <c r="J443" s="9">
        <f>IFERROR(IF($G443="","",INDEX('Job Catalog'!$F$10:$F$509,MATCH($G443,'Job Catalog'!$B$10:$B$509,0))),"")</f>
        <v/>
      </c>
      <c r="K443" s="9">
        <f>IFERROR(IF($G443="","",INDEX('Job Catalog'!$H$10:$H$509,MATCH($G443,'Job Catalog'!$B$10:$B$509,0))),"")</f>
        <v/>
      </c>
      <c r="L443" s="9">
        <f>IFERROR(IF($G443="","",INDEX('Job Catalog'!$I$10:$I$509,MATCH($G443,'Job Catalog'!$B$10:$B$509,0))),"")</f>
        <v/>
      </c>
      <c r="M443" s="37">
        <f>IFERROR(IF($G443="","",INDEX('Job Catalog'!$K$10:$K$509,MATCH($G443,'Job Catalog'!$B$10:$B$509,0))),"")</f>
        <v/>
      </c>
    </row>
    <row r="444">
      <c r="B444" s="7" t="n"/>
      <c r="C444" s="7" t="n"/>
      <c r="D444" s="7" t="n"/>
      <c r="E444" s="7" t="n"/>
      <c r="F444" s="7" t="n"/>
      <c r="G444" s="7" t="n"/>
      <c r="H444" s="9">
        <f>IFERROR(IF($G444="","",INDEX('Job Catalog'!$C$10:$C$509,MATCH($G444,'Job Catalog'!$B$10:$B$509,0))),"")</f>
        <v/>
      </c>
      <c r="I444" s="9">
        <f>IFERROR(IF($G444="","",INDEX('Job Catalog'!$D$10:$D$509,MATCH($G444,'Job Catalog'!$B$10:$B$509,0))),"")</f>
        <v/>
      </c>
      <c r="J444" s="9">
        <f>IFERROR(IF($G444="","",INDEX('Job Catalog'!$F$10:$F$509,MATCH($G444,'Job Catalog'!$B$10:$B$509,0))),"")</f>
        <v/>
      </c>
      <c r="K444" s="9">
        <f>IFERROR(IF($G444="","",INDEX('Job Catalog'!$H$10:$H$509,MATCH($G444,'Job Catalog'!$B$10:$B$509,0))),"")</f>
        <v/>
      </c>
      <c r="L444" s="9">
        <f>IFERROR(IF($G444="","",INDEX('Job Catalog'!$I$10:$I$509,MATCH($G444,'Job Catalog'!$B$10:$B$509,0))),"")</f>
        <v/>
      </c>
      <c r="M444" s="37">
        <f>IFERROR(IF($G444="","",INDEX('Job Catalog'!$K$10:$K$509,MATCH($G444,'Job Catalog'!$B$10:$B$509,0))),"")</f>
        <v/>
      </c>
    </row>
    <row r="445">
      <c r="B445" s="7" t="n"/>
      <c r="C445" s="7" t="n"/>
      <c r="D445" s="7" t="n"/>
      <c r="E445" s="7" t="n"/>
      <c r="F445" s="7" t="n"/>
      <c r="G445" s="7" t="n"/>
      <c r="H445" s="9">
        <f>IFERROR(IF($G445="","",INDEX('Job Catalog'!$C$10:$C$509,MATCH($G445,'Job Catalog'!$B$10:$B$509,0))),"")</f>
        <v/>
      </c>
      <c r="I445" s="9">
        <f>IFERROR(IF($G445="","",INDEX('Job Catalog'!$D$10:$D$509,MATCH($G445,'Job Catalog'!$B$10:$B$509,0))),"")</f>
        <v/>
      </c>
      <c r="J445" s="9">
        <f>IFERROR(IF($G445="","",INDEX('Job Catalog'!$F$10:$F$509,MATCH($G445,'Job Catalog'!$B$10:$B$509,0))),"")</f>
        <v/>
      </c>
      <c r="K445" s="9">
        <f>IFERROR(IF($G445="","",INDEX('Job Catalog'!$H$10:$H$509,MATCH($G445,'Job Catalog'!$B$10:$B$509,0))),"")</f>
        <v/>
      </c>
      <c r="L445" s="9">
        <f>IFERROR(IF($G445="","",INDEX('Job Catalog'!$I$10:$I$509,MATCH($G445,'Job Catalog'!$B$10:$B$509,0))),"")</f>
        <v/>
      </c>
      <c r="M445" s="37">
        <f>IFERROR(IF($G445="","",INDEX('Job Catalog'!$K$10:$K$509,MATCH($G445,'Job Catalog'!$B$10:$B$509,0))),"")</f>
        <v/>
      </c>
    </row>
    <row r="446">
      <c r="B446" s="7" t="n"/>
      <c r="C446" s="7" t="n"/>
      <c r="D446" s="7" t="n"/>
      <c r="E446" s="7" t="n"/>
      <c r="F446" s="7" t="n"/>
      <c r="G446" s="7" t="n"/>
      <c r="H446" s="9">
        <f>IFERROR(IF($G446="","",INDEX('Job Catalog'!$C$10:$C$509,MATCH($G446,'Job Catalog'!$B$10:$B$509,0))),"")</f>
        <v/>
      </c>
      <c r="I446" s="9">
        <f>IFERROR(IF($G446="","",INDEX('Job Catalog'!$D$10:$D$509,MATCH($G446,'Job Catalog'!$B$10:$B$509,0))),"")</f>
        <v/>
      </c>
      <c r="J446" s="9">
        <f>IFERROR(IF($G446="","",INDEX('Job Catalog'!$F$10:$F$509,MATCH($G446,'Job Catalog'!$B$10:$B$509,0))),"")</f>
        <v/>
      </c>
      <c r="K446" s="9">
        <f>IFERROR(IF($G446="","",INDEX('Job Catalog'!$H$10:$H$509,MATCH($G446,'Job Catalog'!$B$10:$B$509,0))),"")</f>
        <v/>
      </c>
      <c r="L446" s="9">
        <f>IFERROR(IF($G446="","",INDEX('Job Catalog'!$I$10:$I$509,MATCH($G446,'Job Catalog'!$B$10:$B$509,0))),"")</f>
        <v/>
      </c>
      <c r="M446" s="37">
        <f>IFERROR(IF($G446="","",INDEX('Job Catalog'!$K$10:$K$509,MATCH($G446,'Job Catalog'!$B$10:$B$509,0))),"")</f>
        <v/>
      </c>
    </row>
    <row r="447">
      <c r="B447" s="7" t="n"/>
      <c r="C447" s="7" t="n"/>
      <c r="D447" s="7" t="n"/>
      <c r="E447" s="7" t="n"/>
      <c r="F447" s="7" t="n"/>
      <c r="G447" s="7" t="n"/>
      <c r="H447" s="9">
        <f>IFERROR(IF($G447="","",INDEX('Job Catalog'!$C$10:$C$509,MATCH($G447,'Job Catalog'!$B$10:$B$509,0))),"")</f>
        <v/>
      </c>
      <c r="I447" s="9">
        <f>IFERROR(IF($G447="","",INDEX('Job Catalog'!$D$10:$D$509,MATCH($G447,'Job Catalog'!$B$10:$B$509,0))),"")</f>
        <v/>
      </c>
      <c r="J447" s="9">
        <f>IFERROR(IF($G447="","",INDEX('Job Catalog'!$F$10:$F$509,MATCH($G447,'Job Catalog'!$B$10:$B$509,0))),"")</f>
        <v/>
      </c>
      <c r="K447" s="9">
        <f>IFERROR(IF($G447="","",INDEX('Job Catalog'!$H$10:$H$509,MATCH($G447,'Job Catalog'!$B$10:$B$509,0))),"")</f>
        <v/>
      </c>
      <c r="L447" s="9">
        <f>IFERROR(IF($G447="","",INDEX('Job Catalog'!$I$10:$I$509,MATCH($G447,'Job Catalog'!$B$10:$B$509,0))),"")</f>
        <v/>
      </c>
      <c r="M447" s="37">
        <f>IFERROR(IF($G447="","",INDEX('Job Catalog'!$K$10:$K$509,MATCH($G447,'Job Catalog'!$B$10:$B$509,0))),"")</f>
        <v/>
      </c>
    </row>
    <row r="448">
      <c r="B448" s="7" t="n"/>
      <c r="C448" s="7" t="n"/>
      <c r="D448" s="7" t="n"/>
      <c r="E448" s="7" t="n"/>
      <c r="F448" s="7" t="n"/>
      <c r="G448" s="7" t="n"/>
      <c r="H448" s="9">
        <f>IFERROR(IF($G448="","",INDEX('Job Catalog'!$C$10:$C$509,MATCH($G448,'Job Catalog'!$B$10:$B$509,0))),"")</f>
        <v/>
      </c>
      <c r="I448" s="9">
        <f>IFERROR(IF($G448="","",INDEX('Job Catalog'!$D$10:$D$509,MATCH($G448,'Job Catalog'!$B$10:$B$509,0))),"")</f>
        <v/>
      </c>
      <c r="J448" s="9">
        <f>IFERROR(IF($G448="","",INDEX('Job Catalog'!$F$10:$F$509,MATCH($G448,'Job Catalog'!$B$10:$B$509,0))),"")</f>
        <v/>
      </c>
      <c r="K448" s="9">
        <f>IFERROR(IF($G448="","",INDEX('Job Catalog'!$H$10:$H$509,MATCH($G448,'Job Catalog'!$B$10:$B$509,0))),"")</f>
        <v/>
      </c>
      <c r="L448" s="9">
        <f>IFERROR(IF($G448="","",INDEX('Job Catalog'!$I$10:$I$509,MATCH($G448,'Job Catalog'!$B$10:$B$509,0))),"")</f>
        <v/>
      </c>
      <c r="M448" s="37">
        <f>IFERROR(IF($G448="","",INDEX('Job Catalog'!$K$10:$K$509,MATCH($G448,'Job Catalog'!$B$10:$B$509,0))),"")</f>
        <v/>
      </c>
    </row>
    <row r="449">
      <c r="B449" s="7" t="n"/>
      <c r="C449" s="7" t="n"/>
      <c r="D449" s="7" t="n"/>
      <c r="E449" s="7" t="n"/>
      <c r="F449" s="7" t="n"/>
      <c r="G449" s="7" t="n"/>
      <c r="H449" s="9">
        <f>IFERROR(IF($G449="","",INDEX('Job Catalog'!$C$10:$C$509,MATCH($G449,'Job Catalog'!$B$10:$B$509,0))),"")</f>
        <v/>
      </c>
      <c r="I449" s="9">
        <f>IFERROR(IF($G449="","",INDEX('Job Catalog'!$D$10:$D$509,MATCH($G449,'Job Catalog'!$B$10:$B$509,0))),"")</f>
        <v/>
      </c>
      <c r="J449" s="9">
        <f>IFERROR(IF($G449="","",INDEX('Job Catalog'!$F$10:$F$509,MATCH($G449,'Job Catalog'!$B$10:$B$509,0))),"")</f>
        <v/>
      </c>
      <c r="K449" s="9">
        <f>IFERROR(IF($G449="","",INDEX('Job Catalog'!$H$10:$H$509,MATCH($G449,'Job Catalog'!$B$10:$B$509,0))),"")</f>
        <v/>
      </c>
      <c r="L449" s="9">
        <f>IFERROR(IF($G449="","",INDEX('Job Catalog'!$I$10:$I$509,MATCH($G449,'Job Catalog'!$B$10:$B$509,0))),"")</f>
        <v/>
      </c>
      <c r="M449" s="37">
        <f>IFERROR(IF($G449="","",INDEX('Job Catalog'!$K$10:$K$509,MATCH($G449,'Job Catalog'!$B$10:$B$509,0))),"")</f>
        <v/>
      </c>
    </row>
    <row r="450">
      <c r="B450" s="7" t="n"/>
      <c r="C450" s="7" t="n"/>
      <c r="D450" s="7" t="n"/>
      <c r="E450" s="7" t="n"/>
      <c r="F450" s="7" t="n"/>
      <c r="G450" s="7" t="n"/>
      <c r="H450" s="9">
        <f>IFERROR(IF($G450="","",INDEX('Job Catalog'!$C$10:$C$509,MATCH($G450,'Job Catalog'!$B$10:$B$509,0))),"")</f>
        <v/>
      </c>
      <c r="I450" s="9">
        <f>IFERROR(IF($G450="","",INDEX('Job Catalog'!$D$10:$D$509,MATCH($G450,'Job Catalog'!$B$10:$B$509,0))),"")</f>
        <v/>
      </c>
      <c r="J450" s="9">
        <f>IFERROR(IF($G450="","",INDEX('Job Catalog'!$F$10:$F$509,MATCH($G450,'Job Catalog'!$B$10:$B$509,0))),"")</f>
        <v/>
      </c>
      <c r="K450" s="9">
        <f>IFERROR(IF($G450="","",INDEX('Job Catalog'!$H$10:$H$509,MATCH($G450,'Job Catalog'!$B$10:$B$509,0))),"")</f>
        <v/>
      </c>
      <c r="L450" s="9">
        <f>IFERROR(IF($G450="","",INDEX('Job Catalog'!$I$10:$I$509,MATCH($G450,'Job Catalog'!$B$10:$B$509,0))),"")</f>
        <v/>
      </c>
      <c r="M450" s="37">
        <f>IFERROR(IF($G450="","",INDEX('Job Catalog'!$K$10:$K$509,MATCH($G450,'Job Catalog'!$B$10:$B$509,0))),"")</f>
        <v/>
      </c>
    </row>
    <row r="451">
      <c r="B451" s="7" t="n"/>
      <c r="C451" s="7" t="n"/>
      <c r="D451" s="7" t="n"/>
      <c r="E451" s="7" t="n"/>
      <c r="F451" s="7" t="n"/>
      <c r="G451" s="7" t="n"/>
      <c r="H451" s="9">
        <f>IFERROR(IF($G451="","",INDEX('Job Catalog'!$C$10:$C$509,MATCH($G451,'Job Catalog'!$B$10:$B$509,0))),"")</f>
        <v/>
      </c>
      <c r="I451" s="9">
        <f>IFERROR(IF($G451="","",INDEX('Job Catalog'!$D$10:$D$509,MATCH($G451,'Job Catalog'!$B$10:$B$509,0))),"")</f>
        <v/>
      </c>
      <c r="J451" s="9">
        <f>IFERROR(IF($G451="","",INDEX('Job Catalog'!$F$10:$F$509,MATCH($G451,'Job Catalog'!$B$10:$B$509,0))),"")</f>
        <v/>
      </c>
      <c r="K451" s="9">
        <f>IFERROR(IF($G451="","",INDEX('Job Catalog'!$H$10:$H$509,MATCH($G451,'Job Catalog'!$B$10:$B$509,0))),"")</f>
        <v/>
      </c>
      <c r="L451" s="9">
        <f>IFERROR(IF($G451="","",INDEX('Job Catalog'!$I$10:$I$509,MATCH($G451,'Job Catalog'!$B$10:$B$509,0))),"")</f>
        <v/>
      </c>
      <c r="M451" s="37">
        <f>IFERROR(IF($G451="","",INDEX('Job Catalog'!$K$10:$K$509,MATCH($G451,'Job Catalog'!$B$10:$B$509,0))),"")</f>
        <v/>
      </c>
    </row>
    <row r="452">
      <c r="B452" s="7" t="n"/>
      <c r="C452" s="7" t="n"/>
      <c r="D452" s="7" t="n"/>
      <c r="E452" s="7" t="n"/>
      <c r="F452" s="7" t="n"/>
      <c r="G452" s="7" t="n"/>
      <c r="H452" s="9">
        <f>IFERROR(IF($G452="","",INDEX('Job Catalog'!$C$10:$C$509,MATCH($G452,'Job Catalog'!$B$10:$B$509,0))),"")</f>
        <v/>
      </c>
      <c r="I452" s="9">
        <f>IFERROR(IF($G452="","",INDEX('Job Catalog'!$D$10:$D$509,MATCH($G452,'Job Catalog'!$B$10:$B$509,0))),"")</f>
        <v/>
      </c>
      <c r="J452" s="9">
        <f>IFERROR(IF($G452="","",INDEX('Job Catalog'!$F$10:$F$509,MATCH($G452,'Job Catalog'!$B$10:$B$509,0))),"")</f>
        <v/>
      </c>
      <c r="K452" s="9">
        <f>IFERROR(IF($G452="","",INDEX('Job Catalog'!$H$10:$H$509,MATCH($G452,'Job Catalog'!$B$10:$B$509,0))),"")</f>
        <v/>
      </c>
      <c r="L452" s="9">
        <f>IFERROR(IF($G452="","",INDEX('Job Catalog'!$I$10:$I$509,MATCH($G452,'Job Catalog'!$B$10:$B$509,0))),"")</f>
        <v/>
      </c>
      <c r="M452" s="37">
        <f>IFERROR(IF($G452="","",INDEX('Job Catalog'!$K$10:$K$509,MATCH($G452,'Job Catalog'!$B$10:$B$509,0))),"")</f>
        <v/>
      </c>
    </row>
    <row r="453">
      <c r="B453" s="7" t="n"/>
      <c r="C453" s="7" t="n"/>
      <c r="D453" s="7" t="n"/>
      <c r="E453" s="7" t="n"/>
      <c r="F453" s="7" t="n"/>
      <c r="G453" s="7" t="n"/>
      <c r="H453" s="9">
        <f>IFERROR(IF($G453="","",INDEX('Job Catalog'!$C$10:$C$509,MATCH($G453,'Job Catalog'!$B$10:$B$509,0))),"")</f>
        <v/>
      </c>
      <c r="I453" s="9">
        <f>IFERROR(IF($G453="","",INDEX('Job Catalog'!$D$10:$D$509,MATCH($G453,'Job Catalog'!$B$10:$B$509,0))),"")</f>
        <v/>
      </c>
      <c r="J453" s="9">
        <f>IFERROR(IF($G453="","",INDEX('Job Catalog'!$F$10:$F$509,MATCH($G453,'Job Catalog'!$B$10:$B$509,0))),"")</f>
        <v/>
      </c>
      <c r="K453" s="9">
        <f>IFERROR(IF($G453="","",INDEX('Job Catalog'!$H$10:$H$509,MATCH($G453,'Job Catalog'!$B$10:$B$509,0))),"")</f>
        <v/>
      </c>
      <c r="L453" s="9">
        <f>IFERROR(IF($G453="","",INDEX('Job Catalog'!$I$10:$I$509,MATCH($G453,'Job Catalog'!$B$10:$B$509,0))),"")</f>
        <v/>
      </c>
      <c r="M453" s="37">
        <f>IFERROR(IF($G453="","",INDEX('Job Catalog'!$K$10:$K$509,MATCH($G453,'Job Catalog'!$B$10:$B$509,0))),"")</f>
        <v/>
      </c>
    </row>
    <row r="454">
      <c r="B454" s="7" t="n"/>
      <c r="C454" s="7" t="n"/>
      <c r="D454" s="7" t="n"/>
      <c r="E454" s="7" t="n"/>
      <c r="F454" s="7" t="n"/>
      <c r="G454" s="7" t="n"/>
      <c r="H454" s="9">
        <f>IFERROR(IF($G454="","",INDEX('Job Catalog'!$C$10:$C$509,MATCH($G454,'Job Catalog'!$B$10:$B$509,0))),"")</f>
        <v/>
      </c>
      <c r="I454" s="9">
        <f>IFERROR(IF($G454="","",INDEX('Job Catalog'!$D$10:$D$509,MATCH($G454,'Job Catalog'!$B$10:$B$509,0))),"")</f>
        <v/>
      </c>
      <c r="J454" s="9">
        <f>IFERROR(IF($G454="","",INDEX('Job Catalog'!$F$10:$F$509,MATCH($G454,'Job Catalog'!$B$10:$B$509,0))),"")</f>
        <v/>
      </c>
      <c r="K454" s="9">
        <f>IFERROR(IF($G454="","",INDEX('Job Catalog'!$H$10:$H$509,MATCH($G454,'Job Catalog'!$B$10:$B$509,0))),"")</f>
        <v/>
      </c>
      <c r="L454" s="9">
        <f>IFERROR(IF($G454="","",INDEX('Job Catalog'!$I$10:$I$509,MATCH($G454,'Job Catalog'!$B$10:$B$509,0))),"")</f>
        <v/>
      </c>
      <c r="M454" s="37">
        <f>IFERROR(IF($G454="","",INDEX('Job Catalog'!$K$10:$K$509,MATCH($G454,'Job Catalog'!$B$10:$B$509,0))),"")</f>
        <v/>
      </c>
    </row>
    <row r="455">
      <c r="B455" s="7" t="n"/>
      <c r="C455" s="7" t="n"/>
      <c r="D455" s="7" t="n"/>
      <c r="E455" s="7" t="n"/>
      <c r="F455" s="7" t="n"/>
      <c r="G455" s="7" t="n"/>
      <c r="H455" s="9">
        <f>IFERROR(IF($G455="","",INDEX('Job Catalog'!$C$10:$C$509,MATCH($G455,'Job Catalog'!$B$10:$B$509,0))),"")</f>
        <v/>
      </c>
      <c r="I455" s="9">
        <f>IFERROR(IF($G455="","",INDEX('Job Catalog'!$D$10:$D$509,MATCH($G455,'Job Catalog'!$B$10:$B$509,0))),"")</f>
        <v/>
      </c>
      <c r="J455" s="9">
        <f>IFERROR(IF($G455="","",INDEX('Job Catalog'!$F$10:$F$509,MATCH($G455,'Job Catalog'!$B$10:$B$509,0))),"")</f>
        <v/>
      </c>
      <c r="K455" s="9">
        <f>IFERROR(IF($G455="","",INDEX('Job Catalog'!$H$10:$H$509,MATCH($G455,'Job Catalog'!$B$10:$B$509,0))),"")</f>
        <v/>
      </c>
      <c r="L455" s="9">
        <f>IFERROR(IF($G455="","",INDEX('Job Catalog'!$I$10:$I$509,MATCH($G455,'Job Catalog'!$B$10:$B$509,0))),"")</f>
        <v/>
      </c>
      <c r="M455" s="37">
        <f>IFERROR(IF($G455="","",INDEX('Job Catalog'!$K$10:$K$509,MATCH($G455,'Job Catalog'!$B$10:$B$509,0))),"")</f>
        <v/>
      </c>
    </row>
    <row r="456">
      <c r="B456" s="7" t="n"/>
      <c r="C456" s="7" t="n"/>
      <c r="D456" s="7" t="n"/>
      <c r="E456" s="7" t="n"/>
      <c r="F456" s="7" t="n"/>
      <c r="G456" s="7" t="n"/>
      <c r="H456" s="9">
        <f>IFERROR(IF($G456="","",INDEX('Job Catalog'!$C$10:$C$509,MATCH($G456,'Job Catalog'!$B$10:$B$509,0))),"")</f>
        <v/>
      </c>
      <c r="I456" s="9">
        <f>IFERROR(IF($G456="","",INDEX('Job Catalog'!$D$10:$D$509,MATCH($G456,'Job Catalog'!$B$10:$B$509,0))),"")</f>
        <v/>
      </c>
      <c r="J456" s="9">
        <f>IFERROR(IF($G456="","",INDEX('Job Catalog'!$F$10:$F$509,MATCH($G456,'Job Catalog'!$B$10:$B$509,0))),"")</f>
        <v/>
      </c>
      <c r="K456" s="9">
        <f>IFERROR(IF($G456="","",INDEX('Job Catalog'!$H$10:$H$509,MATCH($G456,'Job Catalog'!$B$10:$B$509,0))),"")</f>
        <v/>
      </c>
      <c r="L456" s="9">
        <f>IFERROR(IF($G456="","",INDEX('Job Catalog'!$I$10:$I$509,MATCH($G456,'Job Catalog'!$B$10:$B$509,0))),"")</f>
        <v/>
      </c>
      <c r="M456" s="37">
        <f>IFERROR(IF($G456="","",INDEX('Job Catalog'!$K$10:$K$509,MATCH($G456,'Job Catalog'!$B$10:$B$509,0))),"")</f>
        <v/>
      </c>
    </row>
    <row r="457">
      <c r="B457" s="7" t="n"/>
      <c r="C457" s="7" t="n"/>
      <c r="D457" s="7" t="n"/>
      <c r="E457" s="7" t="n"/>
      <c r="F457" s="7" t="n"/>
      <c r="G457" s="7" t="n"/>
      <c r="H457" s="9">
        <f>IFERROR(IF($G457="","",INDEX('Job Catalog'!$C$10:$C$509,MATCH($G457,'Job Catalog'!$B$10:$B$509,0))),"")</f>
        <v/>
      </c>
      <c r="I457" s="9">
        <f>IFERROR(IF($G457="","",INDEX('Job Catalog'!$D$10:$D$509,MATCH($G457,'Job Catalog'!$B$10:$B$509,0))),"")</f>
        <v/>
      </c>
      <c r="J457" s="9">
        <f>IFERROR(IF($G457="","",INDEX('Job Catalog'!$F$10:$F$509,MATCH($G457,'Job Catalog'!$B$10:$B$509,0))),"")</f>
        <v/>
      </c>
      <c r="K457" s="9">
        <f>IFERROR(IF($G457="","",INDEX('Job Catalog'!$H$10:$H$509,MATCH($G457,'Job Catalog'!$B$10:$B$509,0))),"")</f>
        <v/>
      </c>
      <c r="L457" s="9">
        <f>IFERROR(IF($G457="","",INDEX('Job Catalog'!$I$10:$I$509,MATCH($G457,'Job Catalog'!$B$10:$B$509,0))),"")</f>
        <v/>
      </c>
      <c r="M457" s="37">
        <f>IFERROR(IF($G457="","",INDEX('Job Catalog'!$K$10:$K$509,MATCH($G457,'Job Catalog'!$B$10:$B$509,0))),"")</f>
        <v/>
      </c>
    </row>
    <row r="458">
      <c r="B458" s="7" t="n"/>
      <c r="C458" s="7" t="n"/>
      <c r="D458" s="7" t="n"/>
      <c r="E458" s="7" t="n"/>
      <c r="F458" s="7" t="n"/>
      <c r="G458" s="7" t="n"/>
      <c r="H458" s="9">
        <f>IFERROR(IF($G458="","",INDEX('Job Catalog'!$C$10:$C$509,MATCH($G458,'Job Catalog'!$B$10:$B$509,0))),"")</f>
        <v/>
      </c>
      <c r="I458" s="9">
        <f>IFERROR(IF($G458="","",INDEX('Job Catalog'!$D$10:$D$509,MATCH($G458,'Job Catalog'!$B$10:$B$509,0))),"")</f>
        <v/>
      </c>
      <c r="J458" s="9">
        <f>IFERROR(IF($G458="","",INDEX('Job Catalog'!$F$10:$F$509,MATCH($G458,'Job Catalog'!$B$10:$B$509,0))),"")</f>
        <v/>
      </c>
      <c r="K458" s="9">
        <f>IFERROR(IF($G458="","",INDEX('Job Catalog'!$H$10:$H$509,MATCH($G458,'Job Catalog'!$B$10:$B$509,0))),"")</f>
        <v/>
      </c>
      <c r="L458" s="9">
        <f>IFERROR(IF($G458="","",INDEX('Job Catalog'!$I$10:$I$509,MATCH($G458,'Job Catalog'!$B$10:$B$509,0))),"")</f>
        <v/>
      </c>
      <c r="M458" s="37">
        <f>IFERROR(IF($G458="","",INDEX('Job Catalog'!$K$10:$K$509,MATCH($G458,'Job Catalog'!$B$10:$B$509,0))),"")</f>
        <v/>
      </c>
    </row>
    <row r="459">
      <c r="B459" s="7" t="n"/>
      <c r="C459" s="7" t="n"/>
      <c r="D459" s="7" t="n"/>
      <c r="E459" s="7" t="n"/>
      <c r="F459" s="7" t="n"/>
      <c r="G459" s="7" t="n"/>
      <c r="H459" s="9">
        <f>IFERROR(IF($G459="","",INDEX('Job Catalog'!$C$10:$C$509,MATCH($G459,'Job Catalog'!$B$10:$B$509,0))),"")</f>
        <v/>
      </c>
      <c r="I459" s="9">
        <f>IFERROR(IF($G459="","",INDEX('Job Catalog'!$D$10:$D$509,MATCH($G459,'Job Catalog'!$B$10:$B$509,0))),"")</f>
        <v/>
      </c>
      <c r="J459" s="9">
        <f>IFERROR(IF($G459="","",INDEX('Job Catalog'!$F$10:$F$509,MATCH($G459,'Job Catalog'!$B$10:$B$509,0))),"")</f>
        <v/>
      </c>
      <c r="K459" s="9">
        <f>IFERROR(IF($G459="","",INDEX('Job Catalog'!$H$10:$H$509,MATCH($G459,'Job Catalog'!$B$10:$B$509,0))),"")</f>
        <v/>
      </c>
      <c r="L459" s="9">
        <f>IFERROR(IF($G459="","",INDEX('Job Catalog'!$I$10:$I$509,MATCH($G459,'Job Catalog'!$B$10:$B$509,0))),"")</f>
        <v/>
      </c>
      <c r="M459" s="37">
        <f>IFERROR(IF($G459="","",INDEX('Job Catalog'!$K$10:$K$509,MATCH($G459,'Job Catalog'!$B$10:$B$509,0))),"")</f>
        <v/>
      </c>
    </row>
    <row r="460">
      <c r="B460" s="7" t="n"/>
      <c r="C460" s="7" t="n"/>
      <c r="D460" s="7" t="n"/>
      <c r="E460" s="7" t="n"/>
      <c r="F460" s="7" t="n"/>
      <c r="G460" s="7" t="n"/>
      <c r="H460" s="9">
        <f>IFERROR(IF($G460="","",INDEX('Job Catalog'!$C$10:$C$509,MATCH($G460,'Job Catalog'!$B$10:$B$509,0))),"")</f>
        <v/>
      </c>
      <c r="I460" s="9">
        <f>IFERROR(IF($G460="","",INDEX('Job Catalog'!$D$10:$D$509,MATCH($G460,'Job Catalog'!$B$10:$B$509,0))),"")</f>
        <v/>
      </c>
      <c r="J460" s="9">
        <f>IFERROR(IF($G460="","",INDEX('Job Catalog'!$F$10:$F$509,MATCH($G460,'Job Catalog'!$B$10:$B$509,0))),"")</f>
        <v/>
      </c>
      <c r="K460" s="9">
        <f>IFERROR(IF($G460="","",INDEX('Job Catalog'!$H$10:$H$509,MATCH($G460,'Job Catalog'!$B$10:$B$509,0))),"")</f>
        <v/>
      </c>
      <c r="L460" s="9">
        <f>IFERROR(IF($G460="","",INDEX('Job Catalog'!$I$10:$I$509,MATCH($G460,'Job Catalog'!$B$10:$B$509,0))),"")</f>
        <v/>
      </c>
      <c r="M460" s="37">
        <f>IFERROR(IF($G460="","",INDEX('Job Catalog'!$K$10:$K$509,MATCH($G460,'Job Catalog'!$B$10:$B$509,0))),"")</f>
        <v/>
      </c>
    </row>
    <row r="461">
      <c r="B461" s="7" t="n"/>
      <c r="C461" s="7" t="n"/>
      <c r="D461" s="7" t="n"/>
      <c r="E461" s="7" t="n"/>
      <c r="F461" s="7" t="n"/>
      <c r="G461" s="7" t="n"/>
      <c r="H461" s="9">
        <f>IFERROR(IF($G461="","",INDEX('Job Catalog'!$C$10:$C$509,MATCH($G461,'Job Catalog'!$B$10:$B$509,0))),"")</f>
        <v/>
      </c>
      <c r="I461" s="9">
        <f>IFERROR(IF($G461="","",INDEX('Job Catalog'!$D$10:$D$509,MATCH($G461,'Job Catalog'!$B$10:$B$509,0))),"")</f>
        <v/>
      </c>
      <c r="J461" s="9">
        <f>IFERROR(IF($G461="","",INDEX('Job Catalog'!$F$10:$F$509,MATCH($G461,'Job Catalog'!$B$10:$B$509,0))),"")</f>
        <v/>
      </c>
      <c r="K461" s="9">
        <f>IFERROR(IF($G461="","",INDEX('Job Catalog'!$H$10:$H$509,MATCH($G461,'Job Catalog'!$B$10:$B$509,0))),"")</f>
        <v/>
      </c>
      <c r="L461" s="9">
        <f>IFERROR(IF($G461="","",INDEX('Job Catalog'!$I$10:$I$509,MATCH($G461,'Job Catalog'!$B$10:$B$509,0))),"")</f>
        <v/>
      </c>
      <c r="M461" s="37">
        <f>IFERROR(IF($G461="","",INDEX('Job Catalog'!$K$10:$K$509,MATCH($G461,'Job Catalog'!$B$10:$B$509,0))),"")</f>
        <v/>
      </c>
    </row>
    <row r="462">
      <c r="B462" s="7" t="n"/>
      <c r="C462" s="7" t="n"/>
      <c r="D462" s="7" t="n"/>
      <c r="E462" s="7" t="n"/>
      <c r="F462" s="7" t="n"/>
      <c r="G462" s="7" t="n"/>
      <c r="H462" s="9">
        <f>IFERROR(IF($G462="","",INDEX('Job Catalog'!$C$10:$C$509,MATCH($G462,'Job Catalog'!$B$10:$B$509,0))),"")</f>
        <v/>
      </c>
      <c r="I462" s="9">
        <f>IFERROR(IF($G462="","",INDEX('Job Catalog'!$D$10:$D$509,MATCH($G462,'Job Catalog'!$B$10:$B$509,0))),"")</f>
        <v/>
      </c>
      <c r="J462" s="9">
        <f>IFERROR(IF($G462="","",INDEX('Job Catalog'!$F$10:$F$509,MATCH($G462,'Job Catalog'!$B$10:$B$509,0))),"")</f>
        <v/>
      </c>
      <c r="K462" s="9">
        <f>IFERROR(IF($G462="","",INDEX('Job Catalog'!$H$10:$H$509,MATCH($G462,'Job Catalog'!$B$10:$B$509,0))),"")</f>
        <v/>
      </c>
      <c r="L462" s="9">
        <f>IFERROR(IF($G462="","",INDEX('Job Catalog'!$I$10:$I$509,MATCH($G462,'Job Catalog'!$B$10:$B$509,0))),"")</f>
        <v/>
      </c>
      <c r="M462" s="37">
        <f>IFERROR(IF($G462="","",INDEX('Job Catalog'!$K$10:$K$509,MATCH($G462,'Job Catalog'!$B$10:$B$509,0))),"")</f>
        <v/>
      </c>
    </row>
    <row r="463">
      <c r="B463" s="7" t="n"/>
      <c r="C463" s="7" t="n"/>
      <c r="D463" s="7" t="n"/>
      <c r="E463" s="7" t="n"/>
      <c r="F463" s="7" t="n"/>
      <c r="G463" s="7" t="n"/>
      <c r="H463" s="9">
        <f>IFERROR(IF($G463="","",INDEX('Job Catalog'!$C$10:$C$509,MATCH($G463,'Job Catalog'!$B$10:$B$509,0))),"")</f>
        <v/>
      </c>
      <c r="I463" s="9">
        <f>IFERROR(IF($G463="","",INDEX('Job Catalog'!$D$10:$D$509,MATCH($G463,'Job Catalog'!$B$10:$B$509,0))),"")</f>
        <v/>
      </c>
      <c r="J463" s="9">
        <f>IFERROR(IF($G463="","",INDEX('Job Catalog'!$F$10:$F$509,MATCH($G463,'Job Catalog'!$B$10:$B$509,0))),"")</f>
        <v/>
      </c>
      <c r="K463" s="9">
        <f>IFERROR(IF($G463="","",INDEX('Job Catalog'!$H$10:$H$509,MATCH($G463,'Job Catalog'!$B$10:$B$509,0))),"")</f>
        <v/>
      </c>
      <c r="L463" s="9">
        <f>IFERROR(IF($G463="","",INDEX('Job Catalog'!$I$10:$I$509,MATCH($G463,'Job Catalog'!$B$10:$B$509,0))),"")</f>
        <v/>
      </c>
      <c r="M463" s="37">
        <f>IFERROR(IF($G463="","",INDEX('Job Catalog'!$K$10:$K$509,MATCH($G463,'Job Catalog'!$B$10:$B$509,0))),"")</f>
        <v/>
      </c>
    </row>
    <row r="464">
      <c r="B464" s="7" t="n"/>
      <c r="C464" s="7" t="n"/>
      <c r="D464" s="7" t="n"/>
      <c r="E464" s="7" t="n"/>
      <c r="F464" s="7" t="n"/>
      <c r="G464" s="7" t="n"/>
      <c r="H464" s="9">
        <f>IFERROR(IF($G464="","",INDEX('Job Catalog'!$C$10:$C$509,MATCH($G464,'Job Catalog'!$B$10:$B$509,0))),"")</f>
        <v/>
      </c>
      <c r="I464" s="9">
        <f>IFERROR(IF($G464="","",INDEX('Job Catalog'!$D$10:$D$509,MATCH($G464,'Job Catalog'!$B$10:$B$509,0))),"")</f>
        <v/>
      </c>
      <c r="J464" s="9">
        <f>IFERROR(IF($G464="","",INDEX('Job Catalog'!$F$10:$F$509,MATCH($G464,'Job Catalog'!$B$10:$B$509,0))),"")</f>
        <v/>
      </c>
      <c r="K464" s="9">
        <f>IFERROR(IF($G464="","",INDEX('Job Catalog'!$H$10:$H$509,MATCH($G464,'Job Catalog'!$B$10:$B$509,0))),"")</f>
        <v/>
      </c>
      <c r="L464" s="9">
        <f>IFERROR(IF($G464="","",INDEX('Job Catalog'!$I$10:$I$509,MATCH($G464,'Job Catalog'!$B$10:$B$509,0))),"")</f>
        <v/>
      </c>
      <c r="M464" s="37">
        <f>IFERROR(IF($G464="","",INDEX('Job Catalog'!$K$10:$K$509,MATCH($G464,'Job Catalog'!$B$10:$B$509,0))),"")</f>
        <v/>
      </c>
    </row>
    <row r="465">
      <c r="B465" s="7" t="n"/>
      <c r="C465" s="7" t="n"/>
      <c r="D465" s="7" t="n"/>
      <c r="E465" s="7" t="n"/>
      <c r="F465" s="7" t="n"/>
      <c r="G465" s="7" t="n"/>
      <c r="H465" s="9">
        <f>IFERROR(IF($G465="","",INDEX('Job Catalog'!$C$10:$C$509,MATCH($G465,'Job Catalog'!$B$10:$B$509,0))),"")</f>
        <v/>
      </c>
      <c r="I465" s="9">
        <f>IFERROR(IF($G465="","",INDEX('Job Catalog'!$D$10:$D$509,MATCH($G465,'Job Catalog'!$B$10:$B$509,0))),"")</f>
        <v/>
      </c>
      <c r="J465" s="9">
        <f>IFERROR(IF($G465="","",INDEX('Job Catalog'!$F$10:$F$509,MATCH($G465,'Job Catalog'!$B$10:$B$509,0))),"")</f>
        <v/>
      </c>
      <c r="K465" s="9">
        <f>IFERROR(IF($G465="","",INDEX('Job Catalog'!$H$10:$H$509,MATCH($G465,'Job Catalog'!$B$10:$B$509,0))),"")</f>
        <v/>
      </c>
      <c r="L465" s="9">
        <f>IFERROR(IF($G465="","",INDEX('Job Catalog'!$I$10:$I$509,MATCH($G465,'Job Catalog'!$B$10:$B$509,0))),"")</f>
        <v/>
      </c>
      <c r="M465" s="37">
        <f>IFERROR(IF($G465="","",INDEX('Job Catalog'!$K$10:$K$509,MATCH($G465,'Job Catalog'!$B$10:$B$509,0))),"")</f>
        <v/>
      </c>
    </row>
    <row r="466">
      <c r="B466" s="7" t="n"/>
      <c r="C466" s="7" t="n"/>
      <c r="D466" s="7" t="n"/>
      <c r="E466" s="7" t="n"/>
      <c r="F466" s="7" t="n"/>
      <c r="G466" s="7" t="n"/>
      <c r="H466" s="9">
        <f>IFERROR(IF($G466="","",INDEX('Job Catalog'!$C$10:$C$509,MATCH($G466,'Job Catalog'!$B$10:$B$509,0))),"")</f>
        <v/>
      </c>
      <c r="I466" s="9">
        <f>IFERROR(IF($G466="","",INDEX('Job Catalog'!$D$10:$D$509,MATCH($G466,'Job Catalog'!$B$10:$B$509,0))),"")</f>
        <v/>
      </c>
      <c r="J466" s="9">
        <f>IFERROR(IF($G466="","",INDEX('Job Catalog'!$F$10:$F$509,MATCH($G466,'Job Catalog'!$B$10:$B$509,0))),"")</f>
        <v/>
      </c>
      <c r="K466" s="9">
        <f>IFERROR(IF($G466="","",INDEX('Job Catalog'!$H$10:$H$509,MATCH($G466,'Job Catalog'!$B$10:$B$509,0))),"")</f>
        <v/>
      </c>
      <c r="L466" s="9">
        <f>IFERROR(IF($G466="","",INDEX('Job Catalog'!$I$10:$I$509,MATCH($G466,'Job Catalog'!$B$10:$B$509,0))),"")</f>
        <v/>
      </c>
      <c r="M466" s="37">
        <f>IFERROR(IF($G466="","",INDEX('Job Catalog'!$K$10:$K$509,MATCH($G466,'Job Catalog'!$B$10:$B$509,0))),"")</f>
        <v/>
      </c>
    </row>
    <row r="467">
      <c r="B467" s="7" t="n"/>
      <c r="C467" s="7" t="n"/>
      <c r="D467" s="7" t="n"/>
      <c r="E467" s="7" t="n"/>
      <c r="F467" s="7" t="n"/>
      <c r="G467" s="7" t="n"/>
      <c r="H467" s="9">
        <f>IFERROR(IF($G467="","",INDEX('Job Catalog'!$C$10:$C$509,MATCH($G467,'Job Catalog'!$B$10:$B$509,0))),"")</f>
        <v/>
      </c>
      <c r="I467" s="9">
        <f>IFERROR(IF($G467="","",INDEX('Job Catalog'!$D$10:$D$509,MATCH($G467,'Job Catalog'!$B$10:$B$509,0))),"")</f>
        <v/>
      </c>
      <c r="J467" s="9">
        <f>IFERROR(IF($G467="","",INDEX('Job Catalog'!$F$10:$F$509,MATCH($G467,'Job Catalog'!$B$10:$B$509,0))),"")</f>
        <v/>
      </c>
      <c r="K467" s="9">
        <f>IFERROR(IF($G467="","",INDEX('Job Catalog'!$H$10:$H$509,MATCH($G467,'Job Catalog'!$B$10:$B$509,0))),"")</f>
        <v/>
      </c>
      <c r="L467" s="9">
        <f>IFERROR(IF($G467="","",INDEX('Job Catalog'!$I$10:$I$509,MATCH($G467,'Job Catalog'!$B$10:$B$509,0))),"")</f>
        <v/>
      </c>
      <c r="M467" s="37">
        <f>IFERROR(IF($G467="","",INDEX('Job Catalog'!$K$10:$K$509,MATCH($G467,'Job Catalog'!$B$10:$B$509,0))),"")</f>
        <v/>
      </c>
    </row>
    <row r="468">
      <c r="B468" s="7" t="n"/>
      <c r="C468" s="7" t="n"/>
      <c r="D468" s="7" t="n"/>
      <c r="E468" s="7" t="n"/>
      <c r="F468" s="7" t="n"/>
      <c r="G468" s="7" t="n"/>
      <c r="H468" s="9">
        <f>IFERROR(IF($G468="","",INDEX('Job Catalog'!$C$10:$C$509,MATCH($G468,'Job Catalog'!$B$10:$B$509,0))),"")</f>
        <v/>
      </c>
      <c r="I468" s="9">
        <f>IFERROR(IF($G468="","",INDEX('Job Catalog'!$D$10:$D$509,MATCH($G468,'Job Catalog'!$B$10:$B$509,0))),"")</f>
        <v/>
      </c>
      <c r="J468" s="9">
        <f>IFERROR(IF($G468="","",INDEX('Job Catalog'!$F$10:$F$509,MATCH($G468,'Job Catalog'!$B$10:$B$509,0))),"")</f>
        <v/>
      </c>
      <c r="K468" s="9">
        <f>IFERROR(IF($G468="","",INDEX('Job Catalog'!$H$10:$H$509,MATCH($G468,'Job Catalog'!$B$10:$B$509,0))),"")</f>
        <v/>
      </c>
      <c r="L468" s="9">
        <f>IFERROR(IF($G468="","",INDEX('Job Catalog'!$I$10:$I$509,MATCH($G468,'Job Catalog'!$B$10:$B$509,0))),"")</f>
        <v/>
      </c>
      <c r="M468" s="37">
        <f>IFERROR(IF($G468="","",INDEX('Job Catalog'!$K$10:$K$509,MATCH($G468,'Job Catalog'!$B$10:$B$509,0))),"")</f>
        <v/>
      </c>
    </row>
    <row r="469">
      <c r="B469" s="7" t="n"/>
      <c r="C469" s="7" t="n"/>
      <c r="D469" s="7" t="n"/>
      <c r="E469" s="7" t="n"/>
      <c r="F469" s="7" t="n"/>
      <c r="G469" s="7" t="n"/>
      <c r="H469" s="9">
        <f>IFERROR(IF($G469="","",INDEX('Job Catalog'!$C$10:$C$509,MATCH($G469,'Job Catalog'!$B$10:$B$509,0))),"")</f>
        <v/>
      </c>
      <c r="I469" s="9">
        <f>IFERROR(IF($G469="","",INDEX('Job Catalog'!$D$10:$D$509,MATCH($G469,'Job Catalog'!$B$10:$B$509,0))),"")</f>
        <v/>
      </c>
      <c r="J469" s="9">
        <f>IFERROR(IF($G469="","",INDEX('Job Catalog'!$F$10:$F$509,MATCH($G469,'Job Catalog'!$B$10:$B$509,0))),"")</f>
        <v/>
      </c>
      <c r="K469" s="9">
        <f>IFERROR(IF($G469="","",INDEX('Job Catalog'!$H$10:$H$509,MATCH($G469,'Job Catalog'!$B$10:$B$509,0))),"")</f>
        <v/>
      </c>
      <c r="L469" s="9">
        <f>IFERROR(IF($G469="","",INDEX('Job Catalog'!$I$10:$I$509,MATCH($G469,'Job Catalog'!$B$10:$B$509,0))),"")</f>
        <v/>
      </c>
      <c r="M469" s="37">
        <f>IFERROR(IF($G469="","",INDEX('Job Catalog'!$K$10:$K$509,MATCH($G469,'Job Catalog'!$B$10:$B$509,0))),"")</f>
        <v/>
      </c>
    </row>
    <row r="470">
      <c r="B470" s="7" t="n"/>
      <c r="C470" s="7" t="n"/>
      <c r="D470" s="7" t="n"/>
      <c r="E470" s="7" t="n"/>
      <c r="F470" s="7" t="n"/>
      <c r="G470" s="7" t="n"/>
      <c r="H470" s="9">
        <f>IFERROR(IF($G470="","",INDEX('Job Catalog'!$C$10:$C$509,MATCH($G470,'Job Catalog'!$B$10:$B$509,0))),"")</f>
        <v/>
      </c>
      <c r="I470" s="9">
        <f>IFERROR(IF($G470="","",INDEX('Job Catalog'!$D$10:$D$509,MATCH($G470,'Job Catalog'!$B$10:$B$509,0))),"")</f>
        <v/>
      </c>
      <c r="J470" s="9">
        <f>IFERROR(IF($G470="","",INDEX('Job Catalog'!$F$10:$F$509,MATCH($G470,'Job Catalog'!$B$10:$B$509,0))),"")</f>
        <v/>
      </c>
      <c r="K470" s="9">
        <f>IFERROR(IF($G470="","",INDEX('Job Catalog'!$H$10:$H$509,MATCH($G470,'Job Catalog'!$B$10:$B$509,0))),"")</f>
        <v/>
      </c>
      <c r="L470" s="9">
        <f>IFERROR(IF($G470="","",INDEX('Job Catalog'!$I$10:$I$509,MATCH($G470,'Job Catalog'!$B$10:$B$509,0))),"")</f>
        <v/>
      </c>
      <c r="M470" s="37">
        <f>IFERROR(IF($G470="","",INDEX('Job Catalog'!$K$10:$K$509,MATCH($G470,'Job Catalog'!$B$10:$B$509,0))),"")</f>
        <v/>
      </c>
    </row>
    <row r="471">
      <c r="B471" s="7" t="n"/>
      <c r="C471" s="7" t="n"/>
      <c r="D471" s="7" t="n"/>
      <c r="E471" s="7" t="n"/>
      <c r="F471" s="7" t="n"/>
      <c r="G471" s="7" t="n"/>
      <c r="H471" s="9">
        <f>IFERROR(IF($G471="","",INDEX('Job Catalog'!$C$10:$C$509,MATCH($G471,'Job Catalog'!$B$10:$B$509,0))),"")</f>
        <v/>
      </c>
      <c r="I471" s="9">
        <f>IFERROR(IF($G471="","",INDEX('Job Catalog'!$D$10:$D$509,MATCH($G471,'Job Catalog'!$B$10:$B$509,0))),"")</f>
        <v/>
      </c>
      <c r="J471" s="9">
        <f>IFERROR(IF($G471="","",INDEX('Job Catalog'!$F$10:$F$509,MATCH($G471,'Job Catalog'!$B$10:$B$509,0))),"")</f>
        <v/>
      </c>
      <c r="K471" s="9">
        <f>IFERROR(IF($G471="","",INDEX('Job Catalog'!$H$10:$H$509,MATCH($G471,'Job Catalog'!$B$10:$B$509,0))),"")</f>
        <v/>
      </c>
      <c r="L471" s="9">
        <f>IFERROR(IF($G471="","",INDEX('Job Catalog'!$I$10:$I$509,MATCH($G471,'Job Catalog'!$B$10:$B$509,0))),"")</f>
        <v/>
      </c>
      <c r="M471" s="37">
        <f>IFERROR(IF($G471="","",INDEX('Job Catalog'!$K$10:$K$509,MATCH($G471,'Job Catalog'!$B$10:$B$509,0))),"")</f>
        <v/>
      </c>
    </row>
    <row r="472">
      <c r="B472" s="7" t="n"/>
      <c r="C472" s="7" t="n"/>
      <c r="D472" s="7" t="n"/>
      <c r="E472" s="7" t="n"/>
      <c r="F472" s="7" t="n"/>
      <c r="G472" s="7" t="n"/>
      <c r="H472" s="9">
        <f>IFERROR(IF($G472="","",INDEX('Job Catalog'!$C$10:$C$509,MATCH($G472,'Job Catalog'!$B$10:$B$509,0))),"")</f>
        <v/>
      </c>
      <c r="I472" s="9">
        <f>IFERROR(IF($G472="","",INDEX('Job Catalog'!$D$10:$D$509,MATCH($G472,'Job Catalog'!$B$10:$B$509,0))),"")</f>
        <v/>
      </c>
      <c r="J472" s="9">
        <f>IFERROR(IF($G472="","",INDEX('Job Catalog'!$F$10:$F$509,MATCH($G472,'Job Catalog'!$B$10:$B$509,0))),"")</f>
        <v/>
      </c>
      <c r="K472" s="9">
        <f>IFERROR(IF($G472="","",INDEX('Job Catalog'!$H$10:$H$509,MATCH($G472,'Job Catalog'!$B$10:$B$509,0))),"")</f>
        <v/>
      </c>
      <c r="L472" s="9">
        <f>IFERROR(IF($G472="","",INDEX('Job Catalog'!$I$10:$I$509,MATCH($G472,'Job Catalog'!$B$10:$B$509,0))),"")</f>
        <v/>
      </c>
      <c r="M472" s="37">
        <f>IFERROR(IF($G472="","",INDEX('Job Catalog'!$K$10:$K$509,MATCH($G472,'Job Catalog'!$B$10:$B$509,0))),"")</f>
        <v/>
      </c>
    </row>
    <row r="473">
      <c r="B473" s="7" t="n"/>
      <c r="C473" s="7" t="n"/>
      <c r="D473" s="7" t="n"/>
      <c r="E473" s="7" t="n"/>
      <c r="F473" s="7" t="n"/>
      <c r="G473" s="7" t="n"/>
      <c r="H473" s="9">
        <f>IFERROR(IF($G473="","",INDEX('Job Catalog'!$C$10:$C$509,MATCH($G473,'Job Catalog'!$B$10:$B$509,0))),"")</f>
        <v/>
      </c>
      <c r="I473" s="9">
        <f>IFERROR(IF($G473="","",INDEX('Job Catalog'!$D$10:$D$509,MATCH($G473,'Job Catalog'!$B$10:$B$509,0))),"")</f>
        <v/>
      </c>
      <c r="J473" s="9">
        <f>IFERROR(IF($G473="","",INDEX('Job Catalog'!$F$10:$F$509,MATCH($G473,'Job Catalog'!$B$10:$B$509,0))),"")</f>
        <v/>
      </c>
      <c r="K473" s="9">
        <f>IFERROR(IF($G473="","",INDEX('Job Catalog'!$H$10:$H$509,MATCH($G473,'Job Catalog'!$B$10:$B$509,0))),"")</f>
        <v/>
      </c>
      <c r="L473" s="9">
        <f>IFERROR(IF($G473="","",INDEX('Job Catalog'!$I$10:$I$509,MATCH($G473,'Job Catalog'!$B$10:$B$509,0))),"")</f>
        <v/>
      </c>
      <c r="M473" s="37">
        <f>IFERROR(IF($G473="","",INDEX('Job Catalog'!$K$10:$K$509,MATCH($G473,'Job Catalog'!$B$10:$B$509,0))),"")</f>
        <v/>
      </c>
    </row>
    <row r="474">
      <c r="B474" s="7" t="n"/>
      <c r="C474" s="7" t="n"/>
      <c r="D474" s="7" t="n"/>
      <c r="E474" s="7" t="n"/>
      <c r="F474" s="7" t="n"/>
      <c r="G474" s="7" t="n"/>
      <c r="H474" s="9">
        <f>IFERROR(IF($G474="","",INDEX('Job Catalog'!$C$10:$C$509,MATCH($G474,'Job Catalog'!$B$10:$B$509,0))),"")</f>
        <v/>
      </c>
      <c r="I474" s="9">
        <f>IFERROR(IF($G474="","",INDEX('Job Catalog'!$D$10:$D$509,MATCH($G474,'Job Catalog'!$B$10:$B$509,0))),"")</f>
        <v/>
      </c>
      <c r="J474" s="9">
        <f>IFERROR(IF($G474="","",INDEX('Job Catalog'!$F$10:$F$509,MATCH($G474,'Job Catalog'!$B$10:$B$509,0))),"")</f>
        <v/>
      </c>
      <c r="K474" s="9">
        <f>IFERROR(IF($G474="","",INDEX('Job Catalog'!$H$10:$H$509,MATCH($G474,'Job Catalog'!$B$10:$B$509,0))),"")</f>
        <v/>
      </c>
      <c r="L474" s="9">
        <f>IFERROR(IF($G474="","",INDEX('Job Catalog'!$I$10:$I$509,MATCH($G474,'Job Catalog'!$B$10:$B$509,0))),"")</f>
        <v/>
      </c>
      <c r="M474" s="37">
        <f>IFERROR(IF($G474="","",INDEX('Job Catalog'!$K$10:$K$509,MATCH($G474,'Job Catalog'!$B$10:$B$509,0))),"")</f>
        <v/>
      </c>
    </row>
    <row r="475">
      <c r="B475" s="7" t="n"/>
      <c r="C475" s="7" t="n"/>
      <c r="D475" s="7" t="n"/>
      <c r="E475" s="7" t="n"/>
      <c r="F475" s="7" t="n"/>
      <c r="G475" s="7" t="n"/>
      <c r="H475" s="9">
        <f>IFERROR(IF($G475="","",INDEX('Job Catalog'!$C$10:$C$509,MATCH($G475,'Job Catalog'!$B$10:$B$509,0))),"")</f>
        <v/>
      </c>
      <c r="I475" s="9">
        <f>IFERROR(IF($G475="","",INDEX('Job Catalog'!$D$10:$D$509,MATCH($G475,'Job Catalog'!$B$10:$B$509,0))),"")</f>
        <v/>
      </c>
      <c r="J475" s="9">
        <f>IFERROR(IF($G475="","",INDEX('Job Catalog'!$F$10:$F$509,MATCH($G475,'Job Catalog'!$B$10:$B$509,0))),"")</f>
        <v/>
      </c>
      <c r="K475" s="9">
        <f>IFERROR(IF($G475="","",INDEX('Job Catalog'!$H$10:$H$509,MATCH($G475,'Job Catalog'!$B$10:$B$509,0))),"")</f>
        <v/>
      </c>
      <c r="L475" s="9">
        <f>IFERROR(IF($G475="","",INDEX('Job Catalog'!$I$10:$I$509,MATCH($G475,'Job Catalog'!$B$10:$B$509,0))),"")</f>
        <v/>
      </c>
      <c r="M475" s="37">
        <f>IFERROR(IF($G475="","",INDEX('Job Catalog'!$K$10:$K$509,MATCH($G475,'Job Catalog'!$B$10:$B$509,0))),"")</f>
        <v/>
      </c>
    </row>
    <row r="476">
      <c r="B476" s="7" t="n"/>
      <c r="C476" s="7" t="n"/>
      <c r="D476" s="7" t="n"/>
      <c r="E476" s="7" t="n"/>
      <c r="F476" s="7" t="n"/>
      <c r="G476" s="7" t="n"/>
      <c r="H476" s="9">
        <f>IFERROR(IF($G476="","",INDEX('Job Catalog'!$C$10:$C$509,MATCH($G476,'Job Catalog'!$B$10:$B$509,0))),"")</f>
        <v/>
      </c>
      <c r="I476" s="9">
        <f>IFERROR(IF($G476="","",INDEX('Job Catalog'!$D$10:$D$509,MATCH($G476,'Job Catalog'!$B$10:$B$509,0))),"")</f>
        <v/>
      </c>
      <c r="J476" s="9">
        <f>IFERROR(IF($G476="","",INDEX('Job Catalog'!$F$10:$F$509,MATCH($G476,'Job Catalog'!$B$10:$B$509,0))),"")</f>
        <v/>
      </c>
      <c r="K476" s="9">
        <f>IFERROR(IF($G476="","",INDEX('Job Catalog'!$H$10:$H$509,MATCH($G476,'Job Catalog'!$B$10:$B$509,0))),"")</f>
        <v/>
      </c>
      <c r="L476" s="9">
        <f>IFERROR(IF($G476="","",INDEX('Job Catalog'!$I$10:$I$509,MATCH($G476,'Job Catalog'!$B$10:$B$509,0))),"")</f>
        <v/>
      </c>
      <c r="M476" s="37">
        <f>IFERROR(IF($G476="","",INDEX('Job Catalog'!$K$10:$K$509,MATCH($G476,'Job Catalog'!$B$10:$B$509,0))),"")</f>
        <v/>
      </c>
    </row>
    <row r="477">
      <c r="B477" s="7" t="n"/>
      <c r="C477" s="7" t="n"/>
      <c r="D477" s="7" t="n"/>
      <c r="E477" s="7" t="n"/>
      <c r="F477" s="7" t="n"/>
      <c r="G477" s="7" t="n"/>
      <c r="H477" s="9">
        <f>IFERROR(IF($G477="","",INDEX('Job Catalog'!$C$10:$C$509,MATCH($G477,'Job Catalog'!$B$10:$B$509,0))),"")</f>
        <v/>
      </c>
      <c r="I477" s="9">
        <f>IFERROR(IF($G477="","",INDEX('Job Catalog'!$D$10:$D$509,MATCH($G477,'Job Catalog'!$B$10:$B$509,0))),"")</f>
        <v/>
      </c>
      <c r="J477" s="9">
        <f>IFERROR(IF($G477="","",INDEX('Job Catalog'!$F$10:$F$509,MATCH($G477,'Job Catalog'!$B$10:$B$509,0))),"")</f>
        <v/>
      </c>
      <c r="K477" s="9">
        <f>IFERROR(IF($G477="","",INDEX('Job Catalog'!$H$10:$H$509,MATCH($G477,'Job Catalog'!$B$10:$B$509,0))),"")</f>
        <v/>
      </c>
      <c r="L477" s="9">
        <f>IFERROR(IF($G477="","",INDEX('Job Catalog'!$I$10:$I$509,MATCH($G477,'Job Catalog'!$B$10:$B$509,0))),"")</f>
        <v/>
      </c>
      <c r="M477" s="37">
        <f>IFERROR(IF($G477="","",INDEX('Job Catalog'!$K$10:$K$509,MATCH($G477,'Job Catalog'!$B$10:$B$509,0))),"")</f>
        <v/>
      </c>
    </row>
    <row r="478">
      <c r="B478" s="7" t="n"/>
      <c r="C478" s="7" t="n"/>
      <c r="D478" s="7" t="n"/>
      <c r="E478" s="7" t="n"/>
      <c r="F478" s="7" t="n"/>
      <c r="G478" s="7" t="n"/>
      <c r="H478" s="9">
        <f>IFERROR(IF($G478="","",INDEX('Job Catalog'!$C$10:$C$509,MATCH($G478,'Job Catalog'!$B$10:$B$509,0))),"")</f>
        <v/>
      </c>
      <c r="I478" s="9">
        <f>IFERROR(IF($G478="","",INDEX('Job Catalog'!$D$10:$D$509,MATCH($G478,'Job Catalog'!$B$10:$B$509,0))),"")</f>
        <v/>
      </c>
      <c r="J478" s="9">
        <f>IFERROR(IF($G478="","",INDEX('Job Catalog'!$F$10:$F$509,MATCH($G478,'Job Catalog'!$B$10:$B$509,0))),"")</f>
        <v/>
      </c>
      <c r="K478" s="9">
        <f>IFERROR(IF($G478="","",INDEX('Job Catalog'!$H$10:$H$509,MATCH($G478,'Job Catalog'!$B$10:$B$509,0))),"")</f>
        <v/>
      </c>
      <c r="L478" s="9">
        <f>IFERROR(IF($G478="","",INDEX('Job Catalog'!$I$10:$I$509,MATCH($G478,'Job Catalog'!$B$10:$B$509,0))),"")</f>
        <v/>
      </c>
      <c r="M478" s="37">
        <f>IFERROR(IF($G478="","",INDEX('Job Catalog'!$K$10:$K$509,MATCH($G478,'Job Catalog'!$B$10:$B$509,0))),"")</f>
        <v/>
      </c>
    </row>
    <row r="479">
      <c r="B479" s="7" t="n"/>
      <c r="C479" s="7" t="n"/>
      <c r="D479" s="7" t="n"/>
      <c r="E479" s="7" t="n"/>
      <c r="F479" s="7" t="n"/>
      <c r="G479" s="7" t="n"/>
      <c r="H479" s="9">
        <f>IFERROR(IF($G479="","",INDEX('Job Catalog'!$C$10:$C$509,MATCH($G479,'Job Catalog'!$B$10:$B$509,0))),"")</f>
        <v/>
      </c>
      <c r="I479" s="9">
        <f>IFERROR(IF($G479="","",INDEX('Job Catalog'!$D$10:$D$509,MATCH($G479,'Job Catalog'!$B$10:$B$509,0))),"")</f>
        <v/>
      </c>
      <c r="J479" s="9">
        <f>IFERROR(IF($G479="","",INDEX('Job Catalog'!$F$10:$F$509,MATCH($G479,'Job Catalog'!$B$10:$B$509,0))),"")</f>
        <v/>
      </c>
      <c r="K479" s="9">
        <f>IFERROR(IF($G479="","",INDEX('Job Catalog'!$H$10:$H$509,MATCH($G479,'Job Catalog'!$B$10:$B$509,0))),"")</f>
        <v/>
      </c>
      <c r="L479" s="9">
        <f>IFERROR(IF($G479="","",INDEX('Job Catalog'!$I$10:$I$509,MATCH($G479,'Job Catalog'!$B$10:$B$509,0))),"")</f>
        <v/>
      </c>
      <c r="M479" s="37">
        <f>IFERROR(IF($G479="","",INDEX('Job Catalog'!$K$10:$K$509,MATCH($G479,'Job Catalog'!$B$10:$B$509,0))),"")</f>
        <v/>
      </c>
    </row>
    <row r="480">
      <c r="B480" s="7" t="n"/>
      <c r="C480" s="7" t="n"/>
      <c r="D480" s="7" t="n"/>
      <c r="E480" s="7" t="n"/>
      <c r="F480" s="7" t="n"/>
      <c r="G480" s="7" t="n"/>
      <c r="H480" s="9">
        <f>IFERROR(IF($G480="","",INDEX('Job Catalog'!$C$10:$C$509,MATCH($G480,'Job Catalog'!$B$10:$B$509,0))),"")</f>
        <v/>
      </c>
      <c r="I480" s="9">
        <f>IFERROR(IF($G480="","",INDEX('Job Catalog'!$D$10:$D$509,MATCH($G480,'Job Catalog'!$B$10:$B$509,0))),"")</f>
        <v/>
      </c>
      <c r="J480" s="9">
        <f>IFERROR(IF($G480="","",INDEX('Job Catalog'!$F$10:$F$509,MATCH($G480,'Job Catalog'!$B$10:$B$509,0))),"")</f>
        <v/>
      </c>
      <c r="K480" s="9">
        <f>IFERROR(IF($G480="","",INDEX('Job Catalog'!$H$10:$H$509,MATCH($G480,'Job Catalog'!$B$10:$B$509,0))),"")</f>
        <v/>
      </c>
      <c r="L480" s="9">
        <f>IFERROR(IF($G480="","",INDEX('Job Catalog'!$I$10:$I$509,MATCH($G480,'Job Catalog'!$B$10:$B$509,0))),"")</f>
        <v/>
      </c>
      <c r="M480" s="37">
        <f>IFERROR(IF($G480="","",INDEX('Job Catalog'!$K$10:$K$509,MATCH($G480,'Job Catalog'!$B$10:$B$509,0))),"")</f>
        <v/>
      </c>
    </row>
    <row r="481">
      <c r="B481" s="7" t="n"/>
      <c r="C481" s="7" t="n"/>
      <c r="D481" s="7" t="n"/>
      <c r="E481" s="7" t="n"/>
      <c r="F481" s="7" t="n"/>
      <c r="G481" s="7" t="n"/>
      <c r="H481" s="9">
        <f>IFERROR(IF($G481="","",INDEX('Job Catalog'!$C$10:$C$509,MATCH($G481,'Job Catalog'!$B$10:$B$509,0))),"")</f>
        <v/>
      </c>
      <c r="I481" s="9">
        <f>IFERROR(IF($G481="","",INDEX('Job Catalog'!$D$10:$D$509,MATCH($G481,'Job Catalog'!$B$10:$B$509,0))),"")</f>
        <v/>
      </c>
      <c r="J481" s="9">
        <f>IFERROR(IF($G481="","",INDEX('Job Catalog'!$F$10:$F$509,MATCH($G481,'Job Catalog'!$B$10:$B$509,0))),"")</f>
        <v/>
      </c>
      <c r="K481" s="9">
        <f>IFERROR(IF($G481="","",INDEX('Job Catalog'!$H$10:$H$509,MATCH($G481,'Job Catalog'!$B$10:$B$509,0))),"")</f>
        <v/>
      </c>
      <c r="L481" s="9">
        <f>IFERROR(IF($G481="","",INDEX('Job Catalog'!$I$10:$I$509,MATCH($G481,'Job Catalog'!$B$10:$B$509,0))),"")</f>
        <v/>
      </c>
      <c r="M481" s="37">
        <f>IFERROR(IF($G481="","",INDEX('Job Catalog'!$K$10:$K$509,MATCH($G481,'Job Catalog'!$B$10:$B$509,0))),"")</f>
        <v/>
      </c>
    </row>
    <row r="482">
      <c r="B482" s="7" t="n"/>
      <c r="C482" s="7" t="n"/>
      <c r="D482" s="7" t="n"/>
      <c r="E482" s="7" t="n"/>
      <c r="F482" s="7" t="n"/>
      <c r="G482" s="7" t="n"/>
      <c r="H482" s="9">
        <f>IFERROR(IF($G482="","",INDEX('Job Catalog'!$C$10:$C$509,MATCH($G482,'Job Catalog'!$B$10:$B$509,0))),"")</f>
        <v/>
      </c>
      <c r="I482" s="9">
        <f>IFERROR(IF($G482="","",INDEX('Job Catalog'!$D$10:$D$509,MATCH($G482,'Job Catalog'!$B$10:$B$509,0))),"")</f>
        <v/>
      </c>
      <c r="J482" s="9">
        <f>IFERROR(IF($G482="","",INDEX('Job Catalog'!$F$10:$F$509,MATCH($G482,'Job Catalog'!$B$10:$B$509,0))),"")</f>
        <v/>
      </c>
      <c r="K482" s="9">
        <f>IFERROR(IF($G482="","",INDEX('Job Catalog'!$H$10:$H$509,MATCH($G482,'Job Catalog'!$B$10:$B$509,0))),"")</f>
        <v/>
      </c>
      <c r="L482" s="9">
        <f>IFERROR(IF($G482="","",INDEX('Job Catalog'!$I$10:$I$509,MATCH($G482,'Job Catalog'!$B$10:$B$509,0))),"")</f>
        <v/>
      </c>
      <c r="M482" s="37">
        <f>IFERROR(IF($G482="","",INDEX('Job Catalog'!$K$10:$K$509,MATCH($G482,'Job Catalog'!$B$10:$B$509,0))),"")</f>
        <v/>
      </c>
    </row>
    <row r="483">
      <c r="B483" s="7" t="n"/>
      <c r="C483" s="7" t="n"/>
      <c r="D483" s="7" t="n"/>
      <c r="E483" s="7" t="n"/>
      <c r="F483" s="7" t="n"/>
      <c r="G483" s="7" t="n"/>
      <c r="H483" s="9">
        <f>IFERROR(IF($G483="","",INDEX('Job Catalog'!$C$10:$C$509,MATCH($G483,'Job Catalog'!$B$10:$B$509,0))),"")</f>
        <v/>
      </c>
      <c r="I483" s="9">
        <f>IFERROR(IF($G483="","",INDEX('Job Catalog'!$D$10:$D$509,MATCH($G483,'Job Catalog'!$B$10:$B$509,0))),"")</f>
        <v/>
      </c>
      <c r="J483" s="9">
        <f>IFERROR(IF($G483="","",INDEX('Job Catalog'!$F$10:$F$509,MATCH($G483,'Job Catalog'!$B$10:$B$509,0))),"")</f>
        <v/>
      </c>
      <c r="K483" s="9">
        <f>IFERROR(IF($G483="","",INDEX('Job Catalog'!$H$10:$H$509,MATCH($G483,'Job Catalog'!$B$10:$B$509,0))),"")</f>
        <v/>
      </c>
      <c r="L483" s="9">
        <f>IFERROR(IF($G483="","",INDEX('Job Catalog'!$I$10:$I$509,MATCH($G483,'Job Catalog'!$B$10:$B$509,0))),"")</f>
        <v/>
      </c>
      <c r="M483" s="37">
        <f>IFERROR(IF($G483="","",INDEX('Job Catalog'!$K$10:$K$509,MATCH($G483,'Job Catalog'!$B$10:$B$509,0))),"")</f>
        <v/>
      </c>
    </row>
    <row r="484">
      <c r="B484" s="7" t="n"/>
      <c r="C484" s="7" t="n"/>
      <c r="D484" s="7" t="n"/>
      <c r="E484" s="7" t="n"/>
      <c r="F484" s="7" t="n"/>
      <c r="G484" s="7" t="n"/>
      <c r="H484" s="9">
        <f>IFERROR(IF($G484="","",INDEX('Job Catalog'!$C$10:$C$509,MATCH($G484,'Job Catalog'!$B$10:$B$509,0))),"")</f>
        <v/>
      </c>
      <c r="I484" s="9">
        <f>IFERROR(IF($G484="","",INDEX('Job Catalog'!$D$10:$D$509,MATCH($G484,'Job Catalog'!$B$10:$B$509,0))),"")</f>
        <v/>
      </c>
      <c r="J484" s="9">
        <f>IFERROR(IF($G484="","",INDEX('Job Catalog'!$F$10:$F$509,MATCH($G484,'Job Catalog'!$B$10:$B$509,0))),"")</f>
        <v/>
      </c>
      <c r="K484" s="9">
        <f>IFERROR(IF($G484="","",INDEX('Job Catalog'!$H$10:$H$509,MATCH($G484,'Job Catalog'!$B$10:$B$509,0))),"")</f>
        <v/>
      </c>
      <c r="L484" s="9">
        <f>IFERROR(IF($G484="","",INDEX('Job Catalog'!$I$10:$I$509,MATCH($G484,'Job Catalog'!$B$10:$B$509,0))),"")</f>
        <v/>
      </c>
      <c r="M484" s="37">
        <f>IFERROR(IF($G484="","",INDEX('Job Catalog'!$K$10:$K$509,MATCH($G484,'Job Catalog'!$B$10:$B$509,0))),"")</f>
        <v/>
      </c>
    </row>
    <row r="485">
      <c r="B485" s="7" t="n"/>
      <c r="C485" s="7" t="n"/>
      <c r="D485" s="7" t="n"/>
      <c r="E485" s="7" t="n"/>
      <c r="F485" s="7" t="n"/>
      <c r="G485" s="7" t="n"/>
      <c r="H485" s="9">
        <f>IFERROR(IF($G485="","",INDEX('Job Catalog'!$C$10:$C$509,MATCH($G485,'Job Catalog'!$B$10:$B$509,0))),"")</f>
        <v/>
      </c>
      <c r="I485" s="9">
        <f>IFERROR(IF($G485="","",INDEX('Job Catalog'!$D$10:$D$509,MATCH($G485,'Job Catalog'!$B$10:$B$509,0))),"")</f>
        <v/>
      </c>
      <c r="J485" s="9">
        <f>IFERROR(IF($G485="","",INDEX('Job Catalog'!$F$10:$F$509,MATCH($G485,'Job Catalog'!$B$10:$B$509,0))),"")</f>
        <v/>
      </c>
      <c r="K485" s="9">
        <f>IFERROR(IF($G485="","",INDEX('Job Catalog'!$H$10:$H$509,MATCH($G485,'Job Catalog'!$B$10:$B$509,0))),"")</f>
        <v/>
      </c>
      <c r="L485" s="9">
        <f>IFERROR(IF($G485="","",INDEX('Job Catalog'!$I$10:$I$509,MATCH($G485,'Job Catalog'!$B$10:$B$509,0))),"")</f>
        <v/>
      </c>
      <c r="M485" s="37">
        <f>IFERROR(IF($G485="","",INDEX('Job Catalog'!$K$10:$K$509,MATCH($G485,'Job Catalog'!$B$10:$B$509,0))),"")</f>
        <v/>
      </c>
    </row>
    <row r="486">
      <c r="B486" s="7" t="n"/>
      <c r="C486" s="7" t="n"/>
      <c r="D486" s="7" t="n"/>
      <c r="E486" s="7" t="n"/>
      <c r="F486" s="7" t="n"/>
      <c r="G486" s="7" t="n"/>
      <c r="H486" s="9">
        <f>IFERROR(IF($G486="","",INDEX('Job Catalog'!$C$10:$C$509,MATCH($G486,'Job Catalog'!$B$10:$B$509,0))),"")</f>
        <v/>
      </c>
      <c r="I486" s="9">
        <f>IFERROR(IF($G486="","",INDEX('Job Catalog'!$D$10:$D$509,MATCH($G486,'Job Catalog'!$B$10:$B$509,0))),"")</f>
        <v/>
      </c>
      <c r="J486" s="9">
        <f>IFERROR(IF($G486="","",INDEX('Job Catalog'!$F$10:$F$509,MATCH($G486,'Job Catalog'!$B$10:$B$509,0))),"")</f>
        <v/>
      </c>
      <c r="K486" s="9">
        <f>IFERROR(IF($G486="","",INDEX('Job Catalog'!$H$10:$H$509,MATCH($G486,'Job Catalog'!$B$10:$B$509,0))),"")</f>
        <v/>
      </c>
      <c r="L486" s="9">
        <f>IFERROR(IF($G486="","",INDEX('Job Catalog'!$I$10:$I$509,MATCH($G486,'Job Catalog'!$B$10:$B$509,0))),"")</f>
        <v/>
      </c>
      <c r="M486" s="37">
        <f>IFERROR(IF($G486="","",INDEX('Job Catalog'!$K$10:$K$509,MATCH($G486,'Job Catalog'!$B$10:$B$509,0))),"")</f>
        <v/>
      </c>
    </row>
    <row r="487">
      <c r="B487" s="7" t="n"/>
      <c r="C487" s="7" t="n"/>
      <c r="D487" s="7" t="n"/>
      <c r="E487" s="7" t="n"/>
      <c r="F487" s="7" t="n"/>
      <c r="G487" s="7" t="n"/>
      <c r="H487" s="9">
        <f>IFERROR(IF($G487="","",INDEX('Job Catalog'!$C$10:$C$509,MATCH($G487,'Job Catalog'!$B$10:$B$509,0))),"")</f>
        <v/>
      </c>
      <c r="I487" s="9">
        <f>IFERROR(IF($G487="","",INDEX('Job Catalog'!$D$10:$D$509,MATCH($G487,'Job Catalog'!$B$10:$B$509,0))),"")</f>
        <v/>
      </c>
      <c r="J487" s="9">
        <f>IFERROR(IF($G487="","",INDEX('Job Catalog'!$F$10:$F$509,MATCH($G487,'Job Catalog'!$B$10:$B$509,0))),"")</f>
        <v/>
      </c>
      <c r="K487" s="9">
        <f>IFERROR(IF($G487="","",INDEX('Job Catalog'!$H$10:$H$509,MATCH($G487,'Job Catalog'!$B$10:$B$509,0))),"")</f>
        <v/>
      </c>
      <c r="L487" s="9">
        <f>IFERROR(IF($G487="","",INDEX('Job Catalog'!$I$10:$I$509,MATCH($G487,'Job Catalog'!$B$10:$B$509,0))),"")</f>
        <v/>
      </c>
      <c r="M487" s="37">
        <f>IFERROR(IF($G487="","",INDEX('Job Catalog'!$K$10:$K$509,MATCH($G487,'Job Catalog'!$B$10:$B$509,0))),"")</f>
        <v/>
      </c>
    </row>
    <row r="488">
      <c r="B488" s="7" t="n"/>
      <c r="C488" s="7" t="n"/>
      <c r="D488" s="7" t="n"/>
      <c r="E488" s="7" t="n"/>
      <c r="F488" s="7" t="n"/>
      <c r="G488" s="7" t="n"/>
      <c r="H488" s="9">
        <f>IFERROR(IF($G488="","",INDEX('Job Catalog'!$C$10:$C$509,MATCH($G488,'Job Catalog'!$B$10:$B$509,0))),"")</f>
        <v/>
      </c>
      <c r="I488" s="9">
        <f>IFERROR(IF($G488="","",INDEX('Job Catalog'!$D$10:$D$509,MATCH($G488,'Job Catalog'!$B$10:$B$509,0))),"")</f>
        <v/>
      </c>
      <c r="J488" s="9">
        <f>IFERROR(IF($G488="","",INDEX('Job Catalog'!$F$10:$F$509,MATCH($G488,'Job Catalog'!$B$10:$B$509,0))),"")</f>
        <v/>
      </c>
      <c r="K488" s="9">
        <f>IFERROR(IF($G488="","",INDEX('Job Catalog'!$H$10:$H$509,MATCH($G488,'Job Catalog'!$B$10:$B$509,0))),"")</f>
        <v/>
      </c>
      <c r="L488" s="9">
        <f>IFERROR(IF($G488="","",INDEX('Job Catalog'!$I$10:$I$509,MATCH($G488,'Job Catalog'!$B$10:$B$509,0))),"")</f>
        <v/>
      </c>
      <c r="M488" s="37">
        <f>IFERROR(IF($G488="","",INDEX('Job Catalog'!$K$10:$K$509,MATCH($G488,'Job Catalog'!$B$10:$B$509,0))),"")</f>
        <v/>
      </c>
    </row>
    <row r="489">
      <c r="B489" s="7" t="n"/>
      <c r="C489" s="7" t="n"/>
      <c r="D489" s="7" t="n"/>
      <c r="E489" s="7" t="n"/>
      <c r="F489" s="7" t="n"/>
      <c r="G489" s="7" t="n"/>
      <c r="H489" s="9">
        <f>IFERROR(IF($G489="","",INDEX('Job Catalog'!$C$10:$C$509,MATCH($G489,'Job Catalog'!$B$10:$B$509,0))),"")</f>
        <v/>
      </c>
      <c r="I489" s="9">
        <f>IFERROR(IF($G489="","",INDEX('Job Catalog'!$D$10:$D$509,MATCH($G489,'Job Catalog'!$B$10:$B$509,0))),"")</f>
        <v/>
      </c>
      <c r="J489" s="9">
        <f>IFERROR(IF($G489="","",INDEX('Job Catalog'!$F$10:$F$509,MATCH($G489,'Job Catalog'!$B$10:$B$509,0))),"")</f>
        <v/>
      </c>
      <c r="K489" s="9">
        <f>IFERROR(IF($G489="","",INDEX('Job Catalog'!$H$10:$H$509,MATCH($G489,'Job Catalog'!$B$10:$B$509,0))),"")</f>
        <v/>
      </c>
      <c r="L489" s="9">
        <f>IFERROR(IF($G489="","",INDEX('Job Catalog'!$I$10:$I$509,MATCH($G489,'Job Catalog'!$B$10:$B$509,0))),"")</f>
        <v/>
      </c>
      <c r="M489" s="37">
        <f>IFERROR(IF($G489="","",INDEX('Job Catalog'!$K$10:$K$509,MATCH($G489,'Job Catalog'!$B$10:$B$509,0))),"")</f>
        <v/>
      </c>
    </row>
    <row r="490">
      <c r="B490" s="7" t="n"/>
      <c r="C490" s="7" t="n"/>
      <c r="D490" s="7" t="n"/>
      <c r="E490" s="7" t="n"/>
      <c r="F490" s="7" t="n"/>
      <c r="G490" s="7" t="n"/>
      <c r="H490" s="9">
        <f>IFERROR(IF($G490="","",INDEX('Job Catalog'!$C$10:$C$509,MATCH($G490,'Job Catalog'!$B$10:$B$509,0))),"")</f>
        <v/>
      </c>
      <c r="I490" s="9">
        <f>IFERROR(IF($G490="","",INDEX('Job Catalog'!$D$10:$D$509,MATCH($G490,'Job Catalog'!$B$10:$B$509,0))),"")</f>
        <v/>
      </c>
      <c r="J490" s="9">
        <f>IFERROR(IF($G490="","",INDEX('Job Catalog'!$F$10:$F$509,MATCH($G490,'Job Catalog'!$B$10:$B$509,0))),"")</f>
        <v/>
      </c>
      <c r="K490" s="9">
        <f>IFERROR(IF($G490="","",INDEX('Job Catalog'!$H$10:$H$509,MATCH($G490,'Job Catalog'!$B$10:$B$509,0))),"")</f>
        <v/>
      </c>
      <c r="L490" s="9">
        <f>IFERROR(IF($G490="","",INDEX('Job Catalog'!$I$10:$I$509,MATCH($G490,'Job Catalog'!$B$10:$B$509,0))),"")</f>
        <v/>
      </c>
      <c r="M490" s="37">
        <f>IFERROR(IF($G490="","",INDEX('Job Catalog'!$K$10:$K$509,MATCH($G490,'Job Catalog'!$B$10:$B$509,0))),"")</f>
        <v/>
      </c>
    </row>
    <row r="491">
      <c r="B491" s="7" t="n"/>
      <c r="C491" s="7" t="n"/>
      <c r="D491" s="7" t="n"/>
      <c r="E491" s="7" t="n"/>
      <c r="F491" s="7" t="n"/>
      <c r="G491" s="7" t="n"/>
      <c r="H491" s="9">
        <f>IFERROR(IF($G491="","",INDEX('Job Catalog'!$C$10:$C$509,MATCH($G491,'Job Catalog'!$B$10:$B$509,0))),"")</f>
        <v/>
      </c>
      <c r="I491" s="9">
        <f>IFERROR(IF($G491="","",INDEX('Job Catalog'!$D$10:$D$509,MATCH($G491,'Job Catalog'!$B$10:$B$509,0))),"")</f>
        <v/>
      </c>
      <c r="J491" s="9">
        <f>IFERROR(IF($G491="","",INDEX('Job Catalog'!$F$10:$F$509,MATCH($G491,'Job Catalog'!$B$10:$B$509,0))),"")</f>
        <v/>
      </c>
      <c r="K491" s="9">
        <f>IFERROR(IF($G491="","",INDEX('Job Catalog'!$H$10:$H$509,MATCH($G491,'Job Catalog'!$B$10:$B$509,0))),"")</f>
        <v/>
      </c>
      <c r="L491" s="9">
        <f>IFERROR(IF($G491="","",INDEX('Job Catalog'!$I$10:$I$509,MATCH($G491,'Job Catalog'!$B$10:$B$509,0))),"")</f>
        <v/>
      </c>
      <c r="M491" s="37">
        <f>IFERROR(IF($G491="","",INDEX('Job Catalog'!$K$10:$K$509,MATCH($G491,'Job Catalog'!$B$10:$B$509,0))),"")</f>
        <v/>
      </c>
    </row>
    <row r="492">
      <c r="B492" s="7" t="n"/>
      <c r="C492" s="7" t="n"/>
      <c r="D492" s="7" t="n"/>
      <c r="E492" s="7" t="n"/>
      <c r="F492" s="7" t="n"/>
      <c r="G492" s="7" t="n"/>
      <c r="H492" s="9">
        <f>IFERROR(IF($G492="","",INDEX('Job Catalog'!$C$10:$C$509,MATCH($G492,'Job Catalog'!$B$10:$B$509,0))),"")</f>
        <v/>
      </c>
      <c r="I492" s="9">
        <f>IFERROR(IF($G492="","",INDEX('Job Catalog'!$D$10:$D$509,MATCH($G492,'Job Catalog'!$B$10:$B$509,0))),"")</f>
        <v/>
      </c>
      <c r="J492" s="9">
        <f>IFERROR(IF($G492="","",INDEX('Job Catalog'!$F$10:$F$509,MATCH($G492,'Job Catalog'!$B$10:$B$509,0))),"")</f>
        <v/>
      </c>
      <c r="K492" s="9">
        <f>IFERROR(IF($G492="","",INDEX('Job Catalog'!$H$10:$H$509,MATCH($G492,'Job Catalog'!$B$10:$B$509,0))),"")</f>
        <v/>
      </c>
      <c r="L492" s="9">
        <f>IFERROR(IF($G492="","",INDEX('Job Catalog'!$I$10:$I$509,MATCH($G492,'Job Catalog'!$B$10:$B$509,0))),"")</f>
        <v/>
      </c>
      <c r="M492" s="37">
        <f>IFERROR(IF($G492="","",INDEX('Job Catalog'!$K$10:$K$509,MATCH($G492,'Job Catalog'!$B$10:$B$509,0))),"")</f>
        <v/>
      </c>
    </row>
    <row r="493">
      <c r="B493" s="7" t="n"/>
      <c r="C493" s="7" t="n"/>
      <c r="D493" s="7" t="n"/>
      <c r="E493" s="7" t="n"/>
      <c r="F493" s="7" t="n"/>
      <c r="G493" s="7" t="n"/>
      <c r="H493" s="9">
        <f>IFERROR(IF($G493="","",INDEX('Job Catalog'!$C$10:$C$509,MATCH($G493,'Job Catalog'!$B$10:$B$509,0))),"")</f>
        <v/>
      </c>
      <c r="I493" s="9">
        <f>IFERROR(IF($G493="","",INDEX('Job Catalog'!$D$10:$D$509,MATCH($G493,'Job Catalog'!$B$10:$B$509,0))),"")</f>
        <v/>
      </c>
      <c r="J493" s="9">
        <f>IFERROR(IF($G493="","",INDEX('Job Catalog'!$F$10:$F$509,MATCH($G493,'Job Catalog'!$B$10:$B$509,0))),"")</f>
        <v/>
      </c>
      <c r="K493" s="9">
        <f>IFERROR(IF($G493="","",INDEX('Job Catalog'!$H$10:$H$509,MATCH($G493,'Job Catalog'!$B$10:$B$509,0))),"")</f>
        <v/>
      </c>
      <c r="L493" s="9">
        <f>IFERROR(IF($G493="","",INDEX('Job Catalog'!$I$10:$I$509,MATCH($G493,'Job Catalog'!$B$10:$B$509,0))),"")</f>
        <v/>
      </c>
      <c r="M493" s="37">
        <f>IFERROR(IF($G493="","",INDEX('Job Catalog'!$K$10:$K$509,MATCH($G493,'Job Catalog'!$B$10:$B$509,0))),"")</f>
        <v/>
      </c>
    </row>
    <row r="494">
      <c r="B494" s="7" t="n"/>
      <c r="C494" s="7" t="n"/>
      <c r="D494" s="7" t="n"/>
      <c r="E494" s="7" t="n"/>
      <c r="F494" s="7" t="n"/>
      <c r="G494" s="7" t="n"/>
      <c r="H494" s="9">
        <f>IFERROR(IF($G494="","",INDEX('Job Catalog'!$C$10:$C$509,MATCH($G494,'Job Catalog'!$B$10:$B$509,0))),"")</f>
        <v/>
      </c>
      <c r="I494" s="9">
        <f>IFERROR(IF($G494="","",INDEX('Job Catalog'!$D$10:$D$509,MATCH($G494,'Job Catalog'!$B$10:$B$509,0))),"")</f>
        <v/>
      </c>
      <c r="J494" s="9">
        <f>IFERROR(IF($G494="","",INDEX('Job Catalog'!$F$10:$F$509,MATCH($G494,'Job Catalog'!$B$10:$B$509,0))),"")</f>
        <v/>
      </c>
      <c r="K494" s="9">
        <f>IFERROR(IF($G494="","",INDEX('Job Catalog'!$H$10:$H$509,MATCH($G494,'Job Catalog'!$B$10:$B$509,0))),"")</f>
        <v/>
      </c>
      <c r="L494" s="9">
        <f>IFERROR(IF($G494="","",INDEX('Job Catalog'!$I$10:$I$509,MATCH($G494,'Job Catalog'!$B$10:$B$509,0))),"")</f>
        <v/>
      </c>
      <c r="M494" s="37">
        <f>IFERROR(IF($G494="","",INDEX('Job Catalog'!$K$10:$K$509,MATCH($G494,'Job Catalog'!$B$10:$B$509,0))),"")</f>
        <v/>
      </c>
    </row>
    <row r="495">
      <c r="B495" s="7" t="n"/>
      <c r="C495" s="7" t="n"/>
      <c r="D495" s="7" t="n"/>
      <c r="E495" s="7" t="n"/>
      <c r="F495" s="7" t="n"/>
      <c r="G495" s="7" t="n"/>
      <c r="H495" s="9">
        <f>IFERROR(IF($G495="","",INDEX('Job Catalog'!$C$10:$C$509,MATCH($G495,'Job Catalog'!$B$10:$B$509,0))),"")</f>
        <v/>
      </c>
      <c r="I495" s="9">
        <f>IFERROR(IF($G495="","",INDEX('Job Catalog'!$D$10:$D$509,MATCH($G495,'Job Catalog'!$B$10:$B$509,0))),"")</f>
        <v/>
      </c>
      <c r="J495" s="9">
        <f>IFERROR(IF($G495="","",INDEX('Job Catalog'!$F$10:$F$509,MATCH($G495,'Job Catalog'!$B$10:$B$509,0))),"")</f>
        <v/>
      </c>
      <c r="K495" s="9">
        <f>IFERROR(IF($G495="","",INDEX('Job Catalog'!$H$10:$H$509,MATCH($G495,'Job Catalog'!$B$10:$B$509,0))),"")</f>
        <v/>
      </c>
      <c r="L495" s="9">
        <f>IFERROR(IF($G495="","",INDEX('Job Catalog'!$I$10:$I$509,MATCH($G495,'Job Catalog'!$B$10:$B$509,0))),"")</f>
        <v/>
      </c>
      <c r="M495" s="37">
        <f>IFERROR(IF($G495="","",INDEX('Job Catalog'!$K$10:$K$509,MATCH($G495,'Job Catalog'!$B$10:$B$509,0))),"")</f>
        <v/>
      </c>
    </row>
    <row r="496">
      <c r="B496" s="7" t="n"/>
      <c r="C496" s="7" t="n"/>
      <c r="D496" s="7" t="n"/>
      <c r="E496" s="7" t="n"/>
      <c r="F496" s="7" t="n"/>
      <c r="G496" s="7" t="n"/>
      <c r="H496" s="9">
        <f>IFERROR(IF($G496="","",INDEX('Job Catalog'!$C$10:$C$509,MATCH($G496,'Job Catalog'!$B$10:$B$509,0))),"")</f>
        <v/>
      </c>
      <c r="I496" s="9">
        <f>IFERROR(IF($G496="","",INDEX('Job Catalog'!$D$10:$D$509,MATCH($G496,'Job Catalog'!$B$10:$B$509,0))),"")</f>
        <v/>
      </c>
      <c r="J496" s="9">
        <f>IFERROR(IF($G496="","",INDEX('Job Catalog'!$F$10:$F$509,MATCH($G496,'Job Catalog'!$B$10:$B$509,0))),"")</f>
        <v/>
      </c>
      <c r="K496" s="9">
        <f>IFERROR(IF($G496="","",INDEX('Job Catalog'!$H$10:$H$509,MATCH($G496,'Job Catalog'!$B$10:$B$509,0))),"")</f>
        <v/>
      </c>
      <c r="L496" s="9">
        <f>IFERROR(IF($G496="","",INDEX('Job Catalog'!$I$10:$I$509,MATCH($G496,'Job Catalog'!$B$10:$B$509,0))),"")</f>
        <v/>
      </c>
      <c r="M496" s="37">
        <f>IFERROR(IF($G496="","",INDEX('Job Catalog'!$K$10:$K$509,MATCH($G496,'Job Catalog'!$B$10:$B$509,0))),"")</f>
        <v/>
      </c>
    </row>
    <row r="497">
      <c r="B497" s="7" t="n"/>
      <c r="C497" s="7" t="n"/>
      <c r="D497" s="7" t="n"/>
      <c r="E497" s="7" t="n"/>
      <c r="F497" s="7" t="n"/>
      <c r="G497" s="7" t="n"/>
      <c r="H497" s="9">
        <f>IFERROR(IF($G497="","",INDEX('Job Catalog'!$C$10:$C$509,MATCH($G497,'Job Catalog'!$B$10:$B$509,0))),"")</f>
        <v/>
      </c>
      <c r="I497" s="9">
        <f>IFERROR(IF($G497="","",INDEX('Job Catalog'!$D$10:$D$509,MATCH($G497,'Job Catalog'!$B$10:$B$509,0))),"")</f>
        <v/>
      </c>
      <c r="J497" s="9">
        <f>IFERROR(IF($G497="","",INDEX('Job Catalog'!$F$10:$F$509,MATCH($G497,'Job Catalog'!$B$10:$B$509,0))),"")</f>
        <v/>
      </c>
      <c r="K497" s="9">
        <f>IFERROR(IF($G497="","",INDEX('Job Catalog'!$H$10:$H$509,MATCH($G497,'Job Catalog'!$B$10:$B$509,0))),"")</f>
        <v/>
      </c>
      <c r="L497" s="9">
        <f>IFERROR(IF($G497="","",INDEX('Job Catalog'!$I$10:$I$509,MATCH($G497,'Job Catalog'!$B$10:$B$509,0))),"")</f>
        <v/>
      </c>
      <c r="M497" s="37">
        <f>IFERROR(IF($G497="","",INDEX('Job Catalog'!$K$10:$K$509,MATCH($G497,'Job Catalog'!$B$10:$B$509,0))),"")</f>
        <v/>
      </c>
    </row>
    <row r="498">
      <c r="B498" s="7" t="n"/>
      <c r="C498" s="7" t="n"/>
      <c r="D498" s="7" t="n"/>
      <c r="E498" s="7" t="n"/>
      <c r="F498" s="7" t="n"/>
      <c r="G498" s="7" t="n"/>
      <c r="H498" s="9">
        <f>IFERROR(IF($G498="","",INDEX('Job Catalog'!$C$10:$C$509,MATCH($G498,'Job Catalog'!$B$10:$B$509,0))),"")</f>
        <v/>
      </c>
      <c r="I498" s="9">
        <f>IFERROR(IF($G498="","",INDEX('Job Catalog'!$D$10:$D$509,MATCH($G498,'Job Catalog'!$B$10:$B$509,0))),"")</f>
        <v/>
      </c>
      <c r="J498" s="9">
        <f>IFERROR(IF($G498="","",INDEX('Job Catalog'!$F$10:$F$509,MATCH($G498,'Job Catalog'!$B$10:$B$509,0))),"")</f>
        <v/>
      </c>
      <c r="K498" s="9">
        <f>IFERROR(IF($G498="","",INDEX('Job Catalog'!$H$10:$H$509,MATCH($G498,'Job Catalog'!$B$10:$B$509,0))),"")</f>
        <v/>
      </c>
      <c r="L498" s="9">
        <f>IFERROR(IF($G498="","",INDEX('Job Catalog'!$I$10:$I$509,MATCH($G498,'Job Catalog'!$B$10:$B$509,0))),"")</f>
        <v/>
      </c>
      <c r="M498" s="37">
        <f>IFERROR(IF($G498="","",INDEX('Job Catalog'!$K$10:$K$509,MATCH($G498,'Job Catalog'!$B$10:$B$509,0))),"")</f>
        <v/>
      </c>
    </row>
    <row r="499">
      <c r="B499" s="7" t="n"/>
      <c r="C499" s="7" t="n"/>
      <c r="D499" s="7" t="n"/>
      <c r="E499" s="7" t="n"/>
      <c r="F499" s="7" t="n"/>
      <c r="G499" s="7" t="n"/>
      <c r="H499" s="9">
        <f>IFERROR(IF($G499="","",INDEX('Job Catalog'!$C$10:$C$509,MATCH($G499,'Job Catalog'!$B$10:$B$509,0))),"")</f>
        <v/>
      </c>
      <c r="I499" s="9">
        <f>IFERROR(IF($G499="","",INDEX('Job Catalog'!$D$10:$D$509,MATCH($G499,'Job Catalog'!$B$10:$B$509,0))),"")</f>
        <v/>
      </c>
      <c r="J499" s="9">
        <f>IFERROR(IF($G499="","",INDEX('Job Catalog'!$F$10:$F$509,MATCH($G499,'Job Catalog'!$B$10:$B$509,0))),"")</f>
        <v/>
      </c>
      <c r="K499" s="9">
        <f>IFERROR(IF($G499="","",INDEX('Job Catalog'!$H$10:$H$509,MATCH($G499,'Job Catalog'!$B$10:$B$509,0))),"")</f>
        <v/>
      </c>
      <c r="L499" s="9">
        <f>IFERROR(IF($G499="","",INDEX('Job Catalog'!$I$10:$I$509,MATCH($G499,'Job Catalog'!$B$10:$B$509,0))),"")</f>
        <v/>
      </c>
      <c r="M499" s="37">
        <f>IFERROR(IF($G499="","",INDEX('Job Catalog'!$K$10:$K$509,MATCH($G499,'Job Catalog'!$B$10:$B$509,0))),"")</f>
        <v/>
      </c>
    </row>
    <row r="500">
      <c r="B500" s="7" t="n"/>
      <c r="C500" s="7" t="n"/>
      <c r="D500" s="7" t="n"/>
      <c r="E500" s="7" t="n"/>
      <c r="F500" s="7" t="n"/>
      <c r="G500" s="7" t="n"/>
      <c r="H500" s="9">
        <f>IFERROR(IF($G500="","",INDEX('Job Catalog'!$C$10:$C$509,MATCH($G500,'Job Catalog'!$B$10:$B$509,0))),"")</f>
        <v/>
      </c>
      <c r="I500" s="9">
        <f>IFERROR(IF($G500="","",INDEX('Job Catalog'!$D$10:$D$509,MATCH($G500,'Job Catalog'!$B$10:$B$509,0))),"")</f>
        <v/>
      </c>
      <c r="J500" s="9">
        <f>IFERROR(IF($G500="","",INDEX('Job Catalog'!$F$10:$F$509,MATCH($G500,'Job Catalog'!$B$10:$B$509,0))),"")</f>
        <v/>
      </c>
      <c r="K500" s="9">
        <f>IFERROR(IF($G500="","",INDEX('Job Catalog'!$H$10:$H$509,MATCH($G500,'Job Catalog'!$B$10:$B$509,0))),"")</f>
        <v/>
      </c>
      <c r="L500" s="9">
        <f>IFERROR(IF($G500="","",INDEX('Job Catalog'!$I$10:$I$509,MATCH($G500,'Job Catalog'!$B$10:$B$509,0))),"")</f>
        <v/>
      </c>
      <c r="M500" s="37">
        <f>IFERROR(IF($G500="","",INDEX('Job Catalog'!$K$10:$K$509,MATCH($G500,'Job Catalog'!$B$10:$B$509,0))),"")</f>
        <v/>
      </c>
    </row>
    <row r="501">
      <c r="B501" s="7" t="n"/>
      <c r="C501" s="7" t="n"/>
      <c r="D501" s="7" t="n"/>
      <c r="E501" s="7" t="n"/>
      <c r="F501" s="7" t="n"/>
      <c r="G501" s="7" t="n"/>
      <c r="H501" s="9">
        <f>IFERROR(IF($G501="","",INDEX('Job Catalog'!$C$10:$C$509,MATCH($G501,'Job Catalog'!$B$10:$B$509,0))),"")</f>
        <v/>
      </c>
      <c r="I501" s="9">
        <f>IFERROR(IF($G501="","",INDEX('Job Catalog'!$D$10:$D$509,MATCH($G501,'Job Catalog'!$B$10:$B$509,0))),"")</f>
        <v/>
      </c>
      <c r="J501" s="9">
        <f>IFERROR(IF($G501="","",INDEX('Job Catalog'!$F$10:$F$509,MATCH($G501,'Job Catalog'!$B$10:$B$509,0))),"")</f>
        <v/>
      </c>
      <c r="K501" s="9">
        <f>IFERROR(IF($G501="","",INDEX('Job Catalog'!$H$10:$H$509,MATCH($G501,'Job Catalog'!$B$10:$B$509,0))),"")</f>
        <v/>
      </c>
      <c r="L501" s="9">
        <f>IFERROR(IF($G501="","",INDEX('Job Catalog'!$I$10:$I$509,MATCH($G501,'Job Catalog'!$B$10:$B$509,0))),"")</f>
        <v/>
      </c>
      <c r="M501" s="37">
        <f>IFERROR(IF($G501="","",INDEX('Job Catalog'!$K$10:$K$509,MATCH($G501,'Job Catalog'!$B$10:$B$509,0))),"")</f>
        <v/>
      </c>
    </row>
    <row r="502">
      <c r="B502" s="7" t="n"/>
      <c r="C502" s="7" t="n"/>
      <c r="D502" s="7" t="n"/>
      <c r="E502" s="7" t="n"/>
      <c r="F502" s="7" t="n"/>
      <c r="G502" s="7" t="n"/>
      <c r="H502" s="9">
        <f>IFERROR(IF($G502="","",INDEX('Job Catalog'!$C$10:$C$509,MATCH($G502,'Job Catalog'!$B$10:$B$509,0))),"")</f>
        <v/>
      </c>
      <c r="I502" s="9">
        <f>IFERROR(IF($G502="","",INDEX('Job Catalog'!$D$10:$D$509,MATCH($G502,'Job Catalog'!$B$10:$B$509,0))),"")</f>
        <v/>
      </c>
      <c r="J502" s="9">
        <f>IFERROR(IF($G502="","",INDEX('Job Catalog'!$F$10:$F$509,MATCH($G502,'Job Catalog'!$B$10:$B$509,0))),"")</f>
        <v/>
      </c>
      <c r="K502" s="9">
        <f>IFERROR(IF($G502="","",INDEX('Job Catalog'!$H$10:$H$509,MATCH($G502,'Job Catalog'!$B$10:$B$509,0))),"")</f>
        <v/>
      </c>
      <c r="L502" s="9">
        <f>IFERROR(IF($G502="","",INDEX('Job Catalog'!$I$10:$I$509,MATCH($G502,'Job Catalog'!$B$10:$B$509,0))),"")</f>
        <v/>
      </c>
      <c r="M502" s="37">
        <f>IFERROR(IF($G502="","",INDEX('Job Catalog'!$K$10:$K$509,MATCH($G502,'Job Catalog'!$B$10:$B$509,0))),"")</f>
        <v/>
      </c>
    </row>
    <row r="503">
      <c r="B503" s="7" t="n"/>
      <c r="C503" s="7" t="n"/>
      <c r="D503" s="7" t="n"/>
      <c r="E503" s="7" t="n"/>
      <c r="F503" s="7" t="n"/>
      <c r="G503" s="7" t="n"/>
      <c r="H503" s="9">
        <f>IFERROR(IF($G503="","",INDEX('Job Catalog'!$C$10:$C$509,MATCH($G503,'Job Catalog'!$B$10:$B$509,0))),"")</f>
        <v/>
      </c>
      <c r="I503" s="9">
        <f>IFERROR(IF($G503="","",INDEX('Job Catalog'!$D$10:$D$509,MATCH($G503,'Job Catalog'!$B$10:$B$509,0))),"")</f>
        <v/>
      </c>
      <c r="J503" s="9">
        <f>IFERROR(IF($G503="","",INDEX('Job Catalog'!$F$10:$F$509,MATCH($G503,'Job Catalog'!$B$10:$B$509,0))),"")</f>
        <v/>
      </c>
      <c r="K503" s="9">
        <f>IFERROR(IF($G503="","",INDEX('Job Catalog'!$H$10:$H$509,MATCH($G503,'Job Catalog'!$B$10:$B$509,0))),"")</f>
        <v/>
      </c>
      <c r="L503" s="9">
        <f>IFERROR(IF($G503="","",INDEX('Job Catalog'!$I$10:$I$509,MATCH($G503,'Job Catalog'!$B$10:$B$509,0))),"")</f>
        <v/>
      </c>
      <c r="M503" s="37">
        <f>IFERROR(IF($G503="","",INDEX('Job Catalog'!$K$10:$K$509,MATCH($G503,'Job Catalog'!$B$10:$B$509,0))),"")</f>
        <v/>
      </c>
    </row>
    <row r="504">
      <c r="B504" s="7" t="n"/>
      <c r="C504" s="7" t="n"/>
      <c r="D504" s="7" t="n"/>
      <c r="E504" s="7" t="n"/>
      <c r="F504" s="7" t="n"/>
      <c r="G504" s="7" t="n"/>
      <c r="H504" s="9">
        <f>IFERROR(IF($G504="","",INDEX('Job Catalog'!$C$10:$C$509,MATCH($G504,'Job Catalog'!$B$10:$B$509,0))),"")</f>
        <v/>
      </c>
      <c r="I504" s="9">
        <f>IFERROR(IF($G504="","",INDEX('Job Catalog'!$D$10:$D$509,MATCH($G504,'Job Catalog'!$B$10:$B$509,0))),"")</f>
        <v/>
      </c>
      <c r="J504" s="9">
        <f>IFERROR(IF($G504="","",INDEX('Job Catalog'!$F$10:$F$509,MATCH($G504,'Job Catalog'!$B$10:$B$509,0))),"")</f>
        <v/>
      </c>
      <c r="K504" s="9">
        <f>IFERROR(IF($G504="","",INDEX('Job Catalog'!$H$10:$H$509,MATCH($G504,'Job Catalog'!$B$10:$B$509,0))),"")</f>
        <v/>
      </c>
      <c r="L504" s="9">
        <f>IFERROR(IF($G504="","",INDEX('Job Catalog'!$I$10:$I$509,MATCH($G504,'Job Catalog'!$B$10:$B$509,0))),"")</f>
        <v/>
      </c>
      <c r="M504" s="37">
        <f>IFERROR(IF($G504="","",INDEX('Job Catalog'!$K$10:$K$509,MATCH($G504,'Job Catalog'!$B$10:$B$509,0))),"")</f>
        <v/>
      </c>
    </row>
    <row r="505">
      <c r="B505" s="7" t="n"/>
      <c r="C505" s="7" t="n"/>
      <c r="D505" s="7" t="n"/>
      <c r="E505" s="7" t="n"/>
      <c r="F505" s="7" t="n"/>
      <c r="G505" s="7" t="n"/>
      <c r="H505" s="9">
        <f>IFERROR(IF($G505="","",INDEX('Job Catalog'!$C$10:$C$509,MATCH($G505,'Job Catalog'!$B$10:$B$509,0))),"")</f>
        <v/>
      </c>
      <c r="I505" s="9">
        <f>IFERROR(IF($G505="","",INDEX('Job Catalog'!$D$10:$D$509,MATCH($G505,'Job Catalog'!$B$10:$B$509,0))),"")</f>
        <v/>
      </c>
      <c r="J505" s="9">
        <f>IFERROR(IF($G505="","",INDEX('Job Catalog'!$F$10:$F$509,MATCH($G505,'Job Catalog'!$B$10:$B$509,0))),"")</f>
        <v/>
      </c>
      <c r="K505" s="9">
        <f>IFERROR(IF($G505="","",INDEX('Job Catalog'!$H$10:$H$509,MATCH($G505,'Job Catalog'!$B$10:$B$509,0))),"")</f>
        <v/>
      </c>
      <c r="L505" s="9">
        <f>IFERROR(IF($G505="","",INDEX('Job Catalog'!$I$10:$I$509,MATCH($G505,'Job Catalog'!$B$10:$B$509,0))),"")</f>
        <v/>
      </c>
      <c r="M505" s="37">
        <f>IFERROR(IF($G505="","",INDEX('Job Catalog'!$K$10:$K$509,MATCH($G505,'Job Catalog'!$B$10:$B$509,0))),"")</f>
        <v/>
      </c>
    </row>
    <row r="506">
      <c r="B506" s="7" t="n"/>
      <c r="C506" s="7" t="n"/>
      <c r="D506" s="7" t="n"/>
      <c r="E506" s="7" t="n"/>
      <c r="F506" s="7" t="n"/>
      <c r="G506" s="7" t="n"/>
      <c r="H506" s="9">
        <f>IFERROR(IF($G506="","",INDEX('Job Catalog'!$C$10:$C$509,MATCH($G506,'Job Catalog'!$B$10:$B$509,0))),"")</f>
        <v/>
      </c>
      <c r="I506" s="9">
        <f>IFERROR(IF($G506="","",INDEX('Job Catalog'!$D$10:$D$509,MATCH($G506,'Job Catalog'!$B$10:$B$509,0))),"")</f>
        <v/>
      </c>
      <c r="J506" s="9">
        <f>IFERROR(IF($G506="","",INDEX('Job Catalog'!$F$10:$F$509,MATCH($G506,'Job Catalog'!$B$10:$B$509,0))),"")</f>
        <v/>
      </c>
      <c r="K506" s="9">
        <f>IFERROR(IF($G506="","",INDEX('Job Catalog'!$H$10:$H$509,MATCH($G506,'Job Catalog'!$B$10:$B$509,0))),"")</f>
        <v/>
      </c>
      <c r="L506" s="9">
        <f>IFERROR(IF($G506="","",INDEX('Job Catalog'!$I$10:$I$509,MATCH($G506,'Job Catalog'!$B$10:$B$509,0))),"")</f>
        <v/>
      </c>
      <c r="M506" s="37">
        <f>IFERROR(IF($G506="","",INDEX('Job Catalog'!$K$10:$K$509,MATCH($G506,'Job Catalog'!$B$10:$B$509,0))),"")</f>
        <v/>
      </c>
    </row>
    <row r="507">
      <c r="B507" s="7" t="n"/>
      <c r="C507" s="7" t="n"/>
      <c r="D507" s="7" t="n"/>
      <c r="E507" s="7" t="n"/>
      <c r="F507" s="7" t="n"/>
      <c r="G507" s="7" t="n"/>
      <c r="H507" s="9">
        <f>IFERROR(IF($G507="","",INDEX('Job Catalog'!$C$10:$C$509,MATCH($G507,'Job Catalog'!$B$10:$B$509,0))),"")</f>
        <v/>
      </c>
      <c r="I507" s="9">
        <f>IFERROR(IF($G507="","",INDEX('Job Catalog'!$D$10:$D$509,MATCH($G507,'Job Catalog'!$B$10:$B$509,0))),"")</f>
        <v/>
      </c>
      <c r="J507" s="9">
        <f>IFERROR(IF($G507="","",INDEX('Job Catalog'!$F$10:$F$509,MATCH($G507,'Job Catalog'!$B$10:$B$509,0))),"")</f>
        <v/>
      </c>
      <c r="K507" s="9">
        <f>IFERROR(IF($G507="","",INDEX('Job Catalog'!$H$10:$H$509,MATCH($G507,'Job Catalog'!$B$10:$B$509,0))),"")</f>
        <v/>
      </c>
      <c r="L507" s="9">
        <f>IFERROR(IF($G507="","",INDEX('Job Catalog'!$I$10:$I$509,MATCH($G507,'Job Catalog'!$B$10:$B$509,0))),"")</f>
        <v/>
      </c>
      <c r="M507" s="37">
        <f>IFERROR(IF($G507="","",INDEX('Job Catalog'!$K$10:$K$509,MATCH($G507,'Job Catalog'!$B$10:$B$509,0))),"")</f>
        <v/>
      </c>
    </row>
    <row r="508">
      <c r="B508" s="7" t="n"/>
      <c r="C508" s="7" t="n"/>
      <c r="D508" s="7" t="n"/>
      <c r="E508" s="7" t="n"/>
      <c r="F508" s="7" t="n"/>
      <c r="G508" s="7" t="n"/>
      <c r="H508" s="9">
        <f>IFERROR(IF($G508="","",INDEX('Job Catalog'!$C$10:$C$509,MATCH($G508,'Job Catalog'!$B$10:$B$509,0))),"")</f>
        <v/>
      </c>
      <c r="I508" s="9">
        <f>IFERROR(IF($G508="","",INDEX('Job Catalog'!$D$10:$D$509,MATCH($G508,'Job Catalog'!$B$10:$B$509,0))),"")</f>
        <v/>
      </c>
      <c r="J508" s="9">
        <f>IFERROR(IF($G508="","",INDEX('Job Catalog'!$F$10:$F$509,MATCH($G508,'Job Catalog'!$B$10:$B$509,0))),"")</f>
        <v/>
      </c>
      <c r="K508" s="9">
        <f>IFERROR(IF($G508="","",INDEX('Job Catalog'!$H$10:$H$509,MATCH($G508,'Job Catalog'!$B$10:$B$509,0))),"")</f>
        <v/>
      </c>
      <c r="L508" s="9">
        <f>IFERROR(IF($G508="","",INDEX('Job Catalog'!$I$10:$I$509,MATCH($G508,'Job Catalog'!$B$10:$B$509,0))),"")</f>
        <v/>
      </c>
      <c r="M508" s="37">
        <f>IFERROR(IF($G508="","",INDEX('Job Catalog'!$K$10:$K$509,MATCH($G508,'Job Catalog'!$B$10:$B$509,0))),"")</f>
        <v/>
      </c>
    </row>
    <row r="509">
      <c r="B509" s="7" t="n"/>
      <c r="C509" s="7" t="n"/>
      <c r="D509" s="7" t="n"/>
      <c r="E509" s="7" t="n"/>
      <c r="F509" s="7" t="n"/>
      <c r="G509" s="7" t="n"/>
      <c r="H509" s="9">
        <f>IFERROR(IF($G509="","",INDEX('Job Catalog'!$C$10:$C$509,MATCH($G509,'Job Catalog'!$B$10:$B$509,0))),"")</f>
        <v/>
      </c>
      <c r="I509" s="9">
        <f>IFERROR(IF($G509="","",INDEX('Job Catalog'!$D$10:$D$509,MATCH($G509,'Job Catalog'!$B$10:$B$509,0))),"")</f>
        <v/>
      </c>
      <c r="J509" s="9">
        <f>IFERROR(IF($G509="","",INDEX('Job Catalog'!$F$10:$F$509,MATCH($G509,'Job Catalog'!$B$10:$B$509,0))),"")</f>
        <v/>
      </c>
      <c r="K509" s="9">
        <f>IFERROR(IF($G509="","",INDEX('Job Catalog'!$H$10:$H$509,MATCH($G509,'Job Catalog'!$B$10:$B$509,0))),"")</f>
        <v/>
      </c>
      <c r="L509" s="9">
        <f>IFERROR(IF($G509="","",INDEX('Job Catalog'!$I$10:$I$509,MATCH($G509,'Job Catalog'!$B$10:$B$509,0))),"")</f>
        <v/>
      </c>
      <c r="M509" s="37">
        <f>IFERROR(IF($G509="","",INDEX('Job Catalog'!$K$10:$K$509,MATCH($G509,'Job Catalog'!$B$10:$B$509,0))),"")</f>
        <v/>
      </c>
    </row>
    <row r="510">
      <c r="B510" s="7" t="n"/>
      <c r="C510" s="7" t="n"/>
      <c r="D510" s="7" t="n"/>
      <c r="E510" s="7" t="n"/>
      <c r="F510" s="7" t="n"/>
      <c r="G510" s="7" t="n"/>
      <c r="H510" s="9">
        <f>IFERROR(IF($G510="","",INDEX('Job Catalog'!$C$10:$C$509,MATCH($G510,'Job Catalog'!$B$10:$B$509,0))),"")</f>
        <v/>
      </c>
      <c r="I510" s="9">
        <f>IFERROR(IF($G510="","",INDEX('Job Catalog'!$D$10:$D$509,MATCH($G510,'Job Catalog'!$B$10:$B$509,0))),"")</f>
        <v/>
      </c>
      <c r="J510" s="9">
        <f>IFERROR(IF($G510="","",INDEX('Job Catalog'!$F$10:$F$509,MATCH($G510,'Job Catalog'!$B$10:$B$509,0))),"")</f>
        <v/>
      </c>
      <c r="K510" s="9">
        <f>IFERROR(IF($G510="","",INDEX('Job Catalog'!$H$10:$H$509,MATCH($G510,'Job Catalog'!$B$10:$B$509,0))),"")</f>
        <v/>
      </c>
      <c r="L510" s="9">
        <f>IFERROR(IF($G510="","",INDEX('Job Catalog'!$I$10:$I$509,MATCH($G510,'Job Catalog'!$B$10:$B$509,0))),"")</f>
        <v/>
      </c>
      <c r="M510" s="37">
        <f>IFERROR(IF($G510="","",INDEX('Job Catalog'!$K$10:$K$509,MATCH($G510,'Job Catalog'!$B$10:$B$509,0))),"")</f>
        <v/>
      </c>
    </row>
    <row r="511">
      <c r="B511" s="7" t="n"/>
      <c r="C511" s="7" t="n"/>
      <c r="D511" s="7" t="n"/>
      <c r="E511" s="7" t="n"/>
      <c r="F511" s="7" t="n"/>
      <c r="G511" s="7" t="n"/>
      <c r="H511" s="9">
        <f>IFERROR(IF($G511="","",INDEX('Job Catalog'!$C$10:$C$509,MATCH($G511,'Job Catalog'!$B$10:$B$509,0))),"")</f>
        <v/>
      </c>
      <c r="I511" s="9">
        <f>IFERROR(IF($G511="","",INDEX('Job Catalog'!$D$10:$D$509,MATCH($G511,'Job Catalog'!$B$10:$B$509,0))),"")</f>
        <v/>
      </c>
      <c r="J511" s="9">
        <f>IFERROR(IF($G511="","",INDEX('Job Catalog'!$F$10:$F$509,MATCH($G511,'Job Catalog'!$B$10:$B$509,0))),"")</f>
        <v/>
      </c>
      <c r="K511" s="9">
        <f>IFERROR(IF($G511="","",INDEX('Job Catalog'!$H$10:$H$509,MATCH($G511,'Job Catalog'!$B$10:$B$509,0))),"")</f>
        <v/>
      </c>
      <c r="L511" s="9">
        <f>IFERROR(IF($G511="","",INDEX('Job Catalog'!$I$10:$I$509,MATCH($G511,'Job Catalog'!$B$10:$B$509,0))),"")</f>
        <v/>
      </c>
      <c r="M511" s="37">
        <f>IFERROR(IF($G511="","",INDEX('Job Catalog'!$K$10:$K$509,MATCH($G511,'Job Catalog'!$B$10:$B$509,0))),"")</f>
        <v/>
      </c>
    </row>
    <row r="512">
      <c r="B512" s="7" t="n"/>
      <c r="C512" s="7" t="n"/>
      <c r="D512" s="7" t="n"/>
      <c r="E512" s="7" t="n"/>
      <c r="F512" s="7" t="n"/>
      <c r="G512" s="7" t="n"/>
      <c r="H512" s="9">
        <f>IFERROR(IF($G512="","",INDEX('Job Catalog'!$C$10:$C$509,MATCH($G512,'Job Catalog'!$B$10:$B$509,0))),"")</f>
        <v/>
      </c>
      <c r="I512" s="9">
        <f>IFERROR(IF($G512="","",INDEX('Job Catalog'!$D$10:$D$509,MATCH($G512,'Job Catalog'!$B$10:$B$509,0))),"")</f>
        <v/>
      </c>
      <c r="J512" s="9">
        <f>IFERROR(IF($G512="","",INDEX('Job Catalog'!$F$10:$F$509,MATCH($G512,'Job Catalog'!$B$10:$B$509,0))),"")</f>
        <v/>
      </c>
      <c r="K512" s="9">
        <f>IFERROR(IF($G512="","",INDEX('Job Catalog'!$H$10:$H$509,MATCH($G512,'Job Catalog'!$B$10:$B$509,0))),"")</f>
        <v/>
      </c>
      <c r="L512" s="9">
        <f>IFERROR(IF($G512="","",INDEX('Job Catalog'!$I$10:$I$509,MATCH($G512,'Job Catalog'!$B$10:$B$509,0))),"")</f>
        <v/>
      </c>
      <c r="M512" s="37">
        <f>IFERROR(IF($G512="","",INDEX('Job Catalog'!$K$10:$K$509,MATCH($G512,'Job Catalog'!$B$10:$B$509,0))),"")</f>
        <v/>
      </c>
    </row>
    <row r="513">
      <c r="B513" s="7" t="n"/>
      <c r="C513" s="7" t="n"/>
      <c r="D513" s="7" t="n"/>
      <c r="E513" s="7" t="n"/>
      <c r="F513" s="7" t="n"/>
      <c r="G513" s="7" t="n"/>
      <c r="H513" s="9">
        <f>IFERROR(IF($G513="","",INDEX('Job Catalog'!$C$10:$C$509,MATCH($G513,'Job Catalog'!$B$10:$B$509,0))),"")</f>
        <v/>
      </c>
      <c r="I513" s="9">
        <f>IFERROR(IF($G513="","",INDEX('Job Catalog'!$D$10:$D$509,MATCH($G513,'Job Catalog'!$B$10:$B$509,0))),"")</f>
        <v/>
      </c>
      <c r="J513" s="9">
        <f>IFERROR(IF($G513="","",INDEX('Job Catalog'!$F$10:$F$509,MATCH($G513,'Job Catalog'!$B$10:$B$509,0))),"")</f>
        <v/>
      </c>
      <c r="K513" s="9">
        <f>IFERROR(IF($G513="","",INDEX('Job Catalog'!$H$10:$H$509,MATCH($G513,'Job Catalog'!$B$10:$B$509,0))),"")</f>
        <v/>
      </c>
      <c r="L513" s="9">
        <f>IFERROR(IF($G513="","",INDEX('Job Catalog'!$I$10:$I$509,MATCH($G513,'Job Catalog'!$B$10:$B$509,0))),"")</f>
        <v/>
      </c>
      <c r="M513" s="37">
        <f>IFERROR(IF($G513="","",INDEX('Job Catalog'!$K$10:$K$509,MATCH($G513,'Job Catalog'!$B$10:$B$509,0))),"")</f>
        <v/>
      </c>
    </row>
    <row r="514">
      <c r="B514" s="7" t="n"/>
      <c r="C514" s="7" t="n"/>
      <c r="D514" s="7" t="n"/>
      <c r="E514" s="7" t="n"/>
      <c r="F514" s="7" t="n"/>
      <c r="G514" s="7" t="n"/>
      <c r="H514" s="9">
        <f>IFERROR(IF($G514="","",INDEX('Job Catalog'!$C$10:$C$509,MATCH($G514,'Job Catalog'!$B$10:$B$509,0))),"")</f>
        <v/>
      </c>
      <c r="I514" s="9">
        <f>IFERROR(IF($G514="","",INDEX('Job Catalog'!$D$10:$D$509,MATCH($G514,'Job Catalog'!$B$10:$B$509,0))),"")</f>
        <v/>
      </c>
      <c r="J514" s="9">
        <f>IFERROR(IF($G514="","",INDEX('Job Catalog'!$F$10:$F$509,MATCH($G514,'Job Catalog'!$B$10:$B$509,0))),"")</f>
        <v/>
      </c>
      <c r="K514" s="9">
        <f>IFERROR(IF($G514="","",INDEX('Job Catalog'!$H$10:$H$509,MATCH($G514,'Job Catalog'!$B$10:$B$509,0))),"")</f>
        <v/>
      </c>
      <c r="L514" s="9">
        <f>IFERROR(IF($G514="","",INDEX('Job Catalog'!$I$10:$I$509,MATCH($G514,'Job Catalog'!$B$10:$B$509,0))),"")</f>
        <v/>
      </c>
      <c r="M514" s="37">
        <f>IFERROR(IF($G514="","",INDEX('Job Catalog'!$K$10:$K$509,MATCH($G514,'Job Catalog'!$B$10:$B$509,0))),"")</f>
        <v/>
      </c>
    </row>
    <row r="515">
      <c r="B515" s="7" t="n"/>
      <c r="C515" s="7" t="n"/>
      <c r="D515" s="7" t="n"/>
      <c r="E515" s="7" t="n"/>
      <c r="F515" s="7" t="n"/>
      <c r="G515" s="7" t="n"/>
      <c r="H515" s="9">
        <f>IFERROR(IF($G515="","",INDEX('Job Catalog'!$C$10:$C$509,MATCH($G515,'Job Catalog'!$B$10:$B$509,0))),"")</f>
        <v/>
      </c>
      <c r="I515" s="9">
        <f>IFERROR(IF($G515="","",INDEX('Job Catalog'!$D$10:$D$509,MATCH($G515,'Job Catalog'!$B$10:$B$509,0))),"")</f>
        <v/>
      </c>
      <c r="J515" s="9">
        <f>IFERROR(IF($G515="","",INDEX('Job Catalog'!$F$10:$F$509,MATCH($G515,'Job Catalog'!$B$10:$B$509,0))),"")</f>
        <v/>
      </c>
      <c r="K515" s="9">
        <f>IFERROR(IF($G515="","",INDEX('Job Catalog'!$H$10:$H$509,MATCH($G515,'Job Catalog'!$B$10:$B$509,0))),"")</f>
        <v/>
      </c>
      <c r="L515" s="9">
        <f>IFERROR(IF($G515="","",INDEX('Job Catalog'!$I$10:$I$509,MATCH($G515,'Job Catalog'!$B$10:$B$509,0))),"")</f>
        <v/>
      </c>
      <c r="M515" s="37">
        <f>IFERROR(IF($G515="","",INDEX('Job Catalog'!$K$10:$K$509,MATCH($G515,'Job Catalog'!$B$10:$B$509,0))),"")</f>
        <v/>
      </c>
    </row>
    <row r="516">
      <c r="B516" s="7" t="n"/>
      <c r="C516" s="7" t="n"/>
      <c r="D516" s="7" t="n"/>
      <c r="E516" s="7" t="n"/>
      <c r="F516" s="7" t="n"/>
      <c r="G516" s="7" t="n"/>
      <c r="H516" s="9">
        <f>IFERROR(IF($G516="","",INDEX('Job Catalog'!$C$10:$C$509,MATCH($G516,'Job Catalog'!$B$10:$B$509,0))),"")</f>
        <v/>
      </c>
      <c r="I516" s="9">
        <f>IFERROR(IF($G516="","",INDEX('Job Catalog'!$D$10:$D$509,MATCH($G516,'Job Catalog'!$B$10:$B$509,0))),"")</f>
        <v/>
      </c>
      <c r="J516" s="9">
        <f>IFERROR(IF($G516="","",INDEX('Job Catalog'!$F$10:$F$509,MATCH($G516,'Job Catalog'!$B$10:$B$509,0))),"")</f>
        <v/>
      </c>
      <c r="K516" s="9">
        <f>IFERROR(IF($G516="","",INDEX('Job Catalog'!$H$10:$H$509,MATCH($G516,'Job Catalog'!$B$10:$B$509,0))),"")</f>
        <v/>
      </c>
      <c r="L516" s="9">
        <f>IFERROR(IF($G516="","",INDEX('Job Catalog'!$I$10:$I$509,MATCH($G516,'Job Catalog'!$B$10:$B$509,0))),"")</f>
        <v/>
      </c>
      <c r="M516" s="37">
        <f>IFERROR(IF($G516="","",INDEX('Job Catalog'!$K$10:$K$509,MATCH($G516,'Job Catalog'!$B$10:$B$509,0))),"")</f>
        <v/>
      </c>
    </row>
    <row r="517">
      <c r="B517" s="7" t="n"/>
      <c r="C517" s="7" t="n"/>
      <c r="D517" s="7" t="n"/>
      <c r="E517" s="7" t="n"/>
      <c r="F517" s="7" t="n"/>
      <c r="G517" s="7" t="n"/>
      <c r="H517" s="9">
        <f>IFERROR(IF($G517="","",INDEX('Job Catalog'!$C$10:$C$509,MATCH($G517,'Job Catalog'!$B$10:$B$509,0))),"")</f>
        <v/>
      </c>
      <c r="I517" s="9">
        <f>IFERROR(IF($G517="","",INDEX('Job Catalog'!$D$10:$D$509,MATCH($G517,'Job Catalog'!$B$10:$B$509,0))),"")</f>
        <v/>
      </c>
      <c r="J517" s="9">
        <f>IFERROR(IF($G517="","",INDEX('Job Catalog'!$F$10:$F$509,MATCH($G517,'Job Catalog'!$B$10:$B$509,0))),"")</f>
        <v/>
      </c>
      <c r="K517" s="9">
        <f>IFERROR(IF($G517="","",INDEX('Job Catalog'!$H$10:$H$509,MATCH($G517,'Job Catalog'!$B$10:$B$509,0))),"")</f>
        <v/>
      </c>
      <c r="L517" s="9">
        <f>IFERROR(IF($G517="","",INDEX('Job Catalog'!$I$10:$I$509,MATCH($G517,'Job Catalog'!$B$10:$B$509,0))),"")</f>
        <v/>
      </c>
      <c r="M517" s="37">
        <f>IFERROR(IF($G517="","",INDEX('Job Catalog'!$K$10:$K$509,MATCH($G517,'Job Catalog'!$B$10:$B$509,0))),"")</f>
        <v/>
      </c>
    </row>
    <row r="518">
      <c r="B518" s="7" t="n"/>
      <c r="C518" s="7" t="n"/>
      <c r="D518" s="7" t="n"/>
      <c r="E518" s="7" t="n"/>
      <c r="F518" s="7" t="n"/>
      <c r="G518" s="7" t="n"/>
      <c r="H518" s="9">
        <f>IFERROR(IF($G518="","",INDEX('Job Catalog'!$C$10:$C$509,MATCH($G518,'Job Catalog'!$B$10:$B$509,0))),"")</f>
        <v/>
      </c>
      <c r="I518" s="9">
        <f>IFERROR(IF($G518="","",INDEX('Job Catalog'!$D$10:$D$509,MATCH($G518,'Job Catalog'!$B$10:$B$509,0))),"")</f>
        <v/>
      </c>
      <c r="J518" s="9">
        <f>IFERROR(IF($G518="","",INDEX('Job Catalog'!$F$10:$F$509,MATCH($G518,'Job Catalog'!$B$10:$B$509,0))),"")</f>
        <v/>
      </c>
      <c r="K518" s="9">
        <f>IFERROR(IF($G518="","",INDEX('Job Catalog'!$H$10:$H$509,MATCH($G518,'Job Catalog'!$B$10:$B$509,0))),"")</f>
        <v/>
      </c>
      <c r="L518" s="9">
        <f>IFERROR(IF($G518="","",INDEX('Job Catalog'!$I$10:$I$509,MATCH($G518,'Job Catalog'!$B$10:$B$509,0))),"")</f>
        <v/>
      </c>
      <c r="M518" s="37">
        <f>IFERROR(IF($G518="","",INDEX('Job Catalog'!$K$10:$K$509,MATCH($G518,'Job Catalog'!$B$10:$B$509,0))),"")</f>
        <v/>
      </c>
    </row>
    <row r="519">
      <c r="B519" s="7" t="n"/>
      <c r="C519" s="7" t="n"/>
      <c r="D519" s="7" t="n"/>
      <c r="E519" s="7" t="n"/>
      <c r="F519" s="7" t="n"/>
      <c r="G519" s="7" t="n"/>
      <c r="H519" s="9">
        <f>IFERROR(IF($G519="","",INDEX('Job Catalog'!$C$10:$C$509,MATCH($G519,'Job Catalog'!$B$10:$B$509,0))),"")</f>
        <v/>
      </c>
      <c r="I519" s="9">
        <f>IFERROR(IF($G519="","",INDEX('Job Catalog'!$D$10:$D$509,MATCH($G519,'Job Catalog'!$B$10:$B$509,0))),"")</f>
        <v/>
      </c>
      <c r="J519" s="9">
        <f>IFERROR(IF($G519="","",INDEX('Job Catalog'!$F$10:$F$509,MATCH($G519,'Job Catalog'!$B$10:$B$509,0))),"")</f>
        <v/>
      </c>
      <c r="K519" s="9">
        <f>IFERROR(IF($G519="","",INDEX('Job Catalog'!$H$10:$H$509,MATCH($G519,'Job Catalog'!$B$10:$B$509,0))),"")</f>
        <v/>
      </c>
      <c r="L519" s="9">
        <f>IFERROR(IF($G519="","",INDEX('Job Catalog'!$I$10:$I$509,MATCH($G519,'Job Catalog'!$B$10:$B$509,0))),"")</f>
        <v/>
      </c>
      <c r="M519" s="37">
        <f>IFERROR(IF($G519="","",INDEX('Job Catalog'!$K$10:$K$509,MATCH($G519,'Job Catalog'!$B$10:$B$509,0))),"")</f>
        <v/>
      </c>
    </row>
    <row r="520">
      <c r="B520" s="7" t="n"/>
      <c r="C520" s="7" t="n"/>
      <c r="D520" s="7" t="n"/>
      <c r="E520" s="7" t="n"/>
      <c r="F520" s="7" t="n"/>
      <c r="G520" s="7" t="n"/>
      <c r="H520" s="9">
        <f>IFERROR(IF($G520="","",INDEX('Job Catalog'!$C$10:$C$509,MATCH($G520,'Job Catalog'!$B$10:$B$509,0))),"")</f>
        <v/>
      </c>
      <c r="I520" s="9">
        <f>IFERROR(IF($G520="","",INDEX('Job Catalog'!$D$10:$D$509,MATCH($G520,'Job Catalog'!$B$10:$B$509,0))),"")</f>
        <v/>
      </c>
      <c r="J520" s="9">
        <f>IFERROR(IF($G520="","",INDEX('Job Catalog'!$F$10:$F$509,MATCH($G520,'Job Catalog'!$B$10:$B$509,0))),"")</f>
        <v/>
      </c>
      <c r="K520" s="9">
        <f>IFERROR(IF($G520="","",INDEX('Job Catalog'!$H$10:$H$509,MATCH($G520,'Job Catalog'!$B$10:$B$509,0))),"")</f>
        <v/>
      </c>
      <c r="L520" s="9">
        <f>IFERROR(IF($G520="","",INDEX('Job Catalog'!$I$10:$I$509,MATCH($G520,'Job Catalog'!$B$10:$B$509,0))),"")</f>
        <v/>
      </c>
      <c r="M520" s="37">
        <f>IFERROR(IF($G520="","",INDEX('Job Catalog'!$K$10:$K$509,MATCH($G520,'Job Catalog'!$B$10:$B$509,0))),"")</f>
        <v/>
      </c>
    </row>
    <row r="521">
      <c r="B521" s="7" t="n"/>
      <c r="C521" s="7" t="n"/>
      <c r="D521" s="7" t="n"/>
      <c r="E521" s="7" t="n"/>
      <c r="F521" s="7" t="n"/>
      <c r="G521" s="7" t="n"/>
      <c r="H521" s="9">
        <f>IFERROR(IF($G521="","",INDEX('Job Catalog'!$C$10:$C$509,MATCH($G521,'Job Catalog'!$B$10:$B$509,0))),"")</f>
        <v/>
      </c>
      <c r="I521" s="9">
        <f>IFERROR(IF($G521="","",INDEX('Job Catalog'!$D$10:$D$509,MATCH($G521,'Job Catalog'!$B$10:$B$509,0))),"")</f>
        <v/>
      </c>
      <c r="J521" s="9">
        <f>IFERROR(IF($G521="","",INDEX('Job Catalog'!$F$10:$F$509,MATCH($G521,'Job Catalog'!$B$10:$B$509,0))),"")</f>
        <v/>
      </c>
      <c r="K521" s="9">
        <f>IFERROR(IF($G521="","",INDEX('Job Catalog'!$H$10:$H$509,MATCH($G521,'Job Catalog'!$B$10:$B$509,0))),"")</f>
        <v/>
      </c>
      <c r="L521" s="9">
        <f>IFERROR(IF($G521="","",INDEX('Job Catalog'!$I$10:$I$509,MATCH($G521,'Job Catalog'!$B$10:$B$509,0))),"")</f>
        <v/>
      </c>
      <c r="M521" s="37">
        <f>IFERROR(IF($G521="","",INDEX('Job Catalog'!$K$10:$K$509,MATCH($G521,'Job Catalog'!$B$10:$B$509,0))),"")</f>
        <v/>
      </c>
    </row>
    <row r="522">
      <c r="B522" s="7" t="n"/>
      <c r="C522" s="7" t="n"/>
      <c r="D522" s="7" t="n"/>
      <c r="E522" s="7" t="n"/>
      <c r="F522" s="7" t="n"/>
      <c r="G522" s="7" t="n"/>
      <c r="H522" s="9">
        <f>IFERROR(IF($G522="","",INDEX('Job Catalog'!$C$10:$C$509,MATCH($G522,'Job Catalog'!$B$10:$B$509,0))),"")</f>
        <v/>
      </c>
      <c r="I522" s="9">
        <f>IFERROR(IF($G522="","",INDEX('Job Catalog'!$D$10:$D$509,MATCH($G522,'Job Catalog'!$B$10:$B$509,0))),"")</f>
        <v/>
      </c>
      <c r="J522" s="9">
        <f>IFERROR(IF($G522="","",INDEX('Job Catalog'!$F$10:$F$509,MATCH($G522,'Job Catalog'!$B$10:$B$509,0))),"")</f>
        <v/>
      </c>
      <c r="K522" s="9">
        <f>IFERROR(IF($G522="","",INDEX('Job Catalog'!$H$10:$H$509,MATCH($G522,'Job Catalog'!$B$10:$B$509,0))),"")</f>
        <v/>
      </c>
      <c r="L522" s="9">
        <f>IFERROR(IF($G522="","",INDEX('Job Catalog'!$I$10:$I$509,MATCH($G522,'Job Catalog'!$B$10:$B$509,0))),"")</f>
        <v/>
      </c>
      <c r="M522" s="37">
        <f>IFERROR(IF($G522="","",INDEX('Job Catalog'!$K$10:$K$509,MATCH($G522,'Job Catalog'!$B$10:$B$509,0))),"")</f>
        <v/>
      </c>
    </row>
    <row r="523">
      <c r="B523" s="7" t="n"/>
      <c r="C523" s="7" t="n"/>
      <c r="D523" s="7" t="n"/>
      <c r="E523" s="7" t="n"/>
      <c r="F523" s="7" t="n"/>
      <c r="G523" s="7" t="n"/>
      <c r="H523" s="9">
        <f>IFERROR(IF($G523="","",INDEX('Job Catalog'!$C$10:$C$509,MATCH($G523,'Job Catalog'!$B$10:$B$509,0))),"")</f>
        <v/>
      </c>
      <c r="I523" s="9">
        <f>IFERROR(IF($G523="","",INDEX('Job Catalog'!$D$10:$D$509,MATCH($G523,'Job Catalog'!$B$10:$B$509,0))),"")</f>
        <v/>
      </c>
      <c r="J523" s="9">
        <f>IFERROR(IF($G523="","",INDEX('Job Catalog'!$F$10:$F$509,MATCH($G523,'Job Catalog'!$B$10:$B$509,0))),"")</f>
        <v/>
      </c>
      <c r="K523" s="9">
        <f>IFERROR(IF($G523="","",INDEX('Job Catalog'!$H$10:$H$509,MATCH($G523,'Job Catalog'!$B$10:$B$509,0))),"")</f>
        <v/>
      </c>
      <c r="L523" s="9">
        <f>IFERROR(IF($G523="","",INDEX('Job Catalog'!$I$10:$I$509,MATCH($G523,'Job Catalog'!$B$10:$B$509,0))),"")</f>
        <v/>
      </c>
      <c r="M523" s="37">
        <f>IFERROR(IF($G523="","",INDEX('Job Catalog'!$K$10:$K$509,MATCH($G523,'Job Catalog'!$B$10:$B$509,0))),"")</f>
        <v/>
      </c>
    </row>
    <row r="524">
      <c r="B524" s="7" t="n"/>
      <c r="C524" s="7" t="n"/>
      <c r="D524" s="7" t="n"/>
      <c r="E524" s="7" t="n"/>
      <c r="F524" s="7" t="n"/>
      <c r="G524" s="7" t="n"/>
      <c r="H524" s="9">
        <f>IFERROR(IF($G524="","",INDEX('Job Catalog'!$C$10:$C$509,MATCH($G524,'Job Catalog'!$B$10:$B$509,0))),"")</f>
        <v/>
      </c>
      <c r="I524" s="9">
        <f>IFERROR(IF($G524="","",INDEX('Job Catalog'!$D$10:$D$509,MATCH($G524,'Job Catalog'!$B$10:$B$509,0))),"")</f>
        <v/>
      </c>
      <c r="J524" s="9">
        <f>IFERROR(IF($G524="","",INDEX('Job Catalog'!$F$10:$F$509,MATCH($G524,'Job Catalog'!$B$10:$B$509,0))),"")</f>
        <v/>
      </c>
      <c r="K524" s="9">
        <f>IFERROR(IF($G524="","",INDEX('Job Catalog'!$H$10:$H$509,MATCH($G524,'Job Catalog'!$B$10:$B$509,0))),"")</f>
        <v/>
      </c>
      <c r="L524" s="9">
        <f>IFERROR(IF($G524="","",INDEX('Job Catalog'!$I$10:$I$509,MATCH($G524,'Job Catalog'!$B$10:$B$509,0))),"")</f>
        <v/>
      </c>
      <c r="M524" s="37">
        <f>IFERROR(IF($G524="","",INDEX('Job Catalog'!$K$10:$K$509,MATCH($G524,'Job Catalog'!$B$10:$B$509,0))),"")</f>
        <v/>
      </c>
    </row>
    <row r="525">
      <c r="B525" s="7" t="n"/>
      <c r="C525" s="7" t="n"/>
      <c r="D525" s="7" t="n"/>
      <c r="E525" s="7" t="n"/>
      <c r="F525" s="7" t="n"/>
      <c r="G525" s="7" t="n"/>
      <c r="H525" s="9">
        <f>IFERROR(IF($G525="","",INDEX('Job Catalog'!$C$10:$C$509,MATCH($G525,'Job Catalog'!$B$10:$B$509,0))),"")</f>
        <v/>
      </c>
      <c r="I525" s="9">
        <f>IFERROR(IF($G525="","",INDEX('Job Catalog'!$D$10:$D$509,MATCH($G525,'Job Catalog'!$B$10:$B$509,0))),"")</f>
        <v/>
      </c>
      <c r="J525" s="9">
        <f>IFERROR(IF($G525="","",INDEX('Job Catalog'!$F$10:$F$509,MATCH($G525,'Job Catalog'!$B$10:$B$509,0))),"")</f>
        <v/>
      </c>
      <c r="K525" s="9">
        <f>IFERROR(IF($G525="","",INDEX('Job Catalog'!$H$10:$H$509,MATCH($G525,'Job Catalog'!$B$10:$B$509,0))),"")</f>
        <v/>
      </c>
      <c r="L525" s="9">
        <f>IFERROR(IF($G525="","",INDEX('Job Catalog'!$I$10:$I$509,MATCH($G525,'Job Catalog'!$B$10:$B$509,0))),"")</f>
        <v/>
      </c>
      <c r="M525" s="37">
        <f>IFERROR(IF($G525="","",INDEX('Job Catalog'!$K$10:$K$509,MATCH($G525,'Job Catalog'!$B$10:$B$509,0))),"")</f>
        <v/>
      </c>
    </row>
    <row r="526">
      <c r="B526" s="7" t="n"/>
      <c r="C526" s="7" t="n"/>
      <c r="D526" s="7" t="n"/>
      <c r="E526" s="7" t="n"/>
      <c r="F526" s="7" t="n"/>
      <c r="G526" s="7" t="n"/>
      <c r="H526" s="9">
        <f>IFERROR(IF($G526="","",INDEX('Job Catalog'!$C$10:$C$509,MATCH($G526,'Job Catalog'!$B$10:$B$509,0))),"")</f>
        <v/>
      </c>
      <c r="I526" s="9">
        <f>IFERROR(IF($G526="","",INDEX('Job Catalog'!$D$10:$D$509,MATCH($G526,'Job Catalog'!$B$10:$B$509,0))),"")</f>
        <v/>
      </c>
      <c r="J526" s="9">
        <f>IFERROR(IF($G526="","",INDEX('Job Catalog'!$F$10:$F$509,MATCH($G526,'Job Catalog'!$B$10:$B$509,0))),"")</f>
        <v/>
      </c>
      <c r="K526" s="9">
        <f>IFERROR(IF($G526="","",INDEX('Job Catalog'!$H$10:$H$509,MATCH($G526,'Job Catalog'!$B$10:$B$509,0))),"")</f>
        <v/>
      </c>
      <c r="L526" s="9">
        <f>IFERROR(IF($G526="","",INDEX('Job Catalog'!$I$10:$I$509,MATCH($G526,'Job Catalog'!$B$10:$B$509,0))),"")</f>
        <v/>
      </c>
      <c r="M526" s="37">
        <f>IFERROR(IF($G526="","",INDEX('Job Catalog'!$K$10:$K$509,MATCH($G526,'Job Catalog'!$B$10:$B$509,0))),"")</f>
        <v/>
      </c>
    </row>
    <row r="527">
      <c r="B527" s="7" t="n"/>
      <c r="C527" s="7" t="n"/>
      <c r="D527" s="7" t="n"/>
      <c r="E527" s="7" t="n"/>
      <c r="F527" s="7" t="n"/>
      <c r="G527" s="7" t="n"/>
      <c r="H527" s="9">
        <f>IFERROR(IF($G527="","",INDEX('Job Catalog'!$C$10:$C$509,MATCH($G527,'Job Catalog'!$B$10:$B$509,0))),"")</f>
        <v/>
      </c>
      <c r="I527" s="9">
        <f>IFERROR(IF($G527="","",INDEX('Job Catalog'!$D$10:$D$509,MATCH($G527,'Job Catalog'!$B$10:$B$509,0))),"")</f>
        <v/>
      </c>
      <c r="J527" s="9">
        <f>IFERROR(IF($G527="","",INDEX('Job Catalog'!$F$10:$F$509,MATCH($G527,'Job Catalog'!$B$10:$B$509,0))),"")</f>
        <v/>
      </c>
      <c r="K527" s="9">
        <f>IFERROR(IF($G527="","",INDEX('Job Catalog'!$H$10:$H$509,MATCH($G527,'Job Catalog'!$B$10:$B$509,0))),"")</f>
        <v/>
      </c>
      <c r="L527" s="9">
        <f>IFERROR(IF($G527="","",INDEX('Job Catalog'!$I$10:$I$509,MATCH($G527,'Job Catalog'!$B$10:$B$509,0))),"")</f>
        <v/>
      </c>
      <c r="M527" s="37">
        <f>IFERROR(IF($G527="","",INDEX('Job Catalog'!$K$10:$K$509,MATCH($G527,'Job Catalog'!$B$10:$B$509,0))),"")</f>
        <v/>
      </c>
    </row>
    <row r="528">
      <c r="B528" s="7" t="n"/>
      <c r="C528" s="7" t="n"/>
      <c r="D528" s="7" t="n"/>
      <c r="E528" s="7" t="n"/>
      <c r="F528" s="7" t="n"/>
      <c r="G528" s="7" t="n"/>
      <c r="H528" s="9">
        <f>IFERROR(IF($G528="","",INDEX('Job Catalog'!$C$10:$C$509,MATCH($G528,'Job Catalog'!$B$10:$B$509,0))),"")</f>
        <v/>
      </c>
      <c r="I528" s="9">
        <f>IFERROR(IF($G528="","",INDEX('Job Catalog'!$D$10:$D$509,MATCH($G528,'Job Catalog'!$B$10:$B$509,0))),"")</f>
        <v/>
      </c>
      <c r="J528" s="9">
        <f>IFERROR(IF($G528="","",INDEX('Job Catalog'!$F$10:$F$509,MATCH($G528,'Job Catalog'!$B$10:$B$509,0))),"")</f>
        <v/>
      </c>
      <c r="K528" s="9">
        <f>IFERROR(IF($G528="","",INDEX('Job Catalog'!$H$10:$H$509,MATCH($G528,'Job Catalog'!$B$10:$B$509,0))),"")</f>
        <v/>
      </c>
      <c r="L528" s="9">
        <f>IFERROR(IF($G528="","",INDEX('Job Catalog'!$I$10:$I$509,MATCH($G528,'Job Catalog'!$B$10:$B$509,0))),"")</f>
        <v/>
      </c>
      <c r="M528" s="37">
        <f>IFERROR(IF($G528="","",INDEX('Job Catalog'!$K$10:$K$509,MATCH($G528,'Job Catalog'!$B$10:$B$509,0))),"")</f>
        <v/>
      </c>
    </row>
    <row r="529">
      <c r="B529" s="7" t="n"/>
      <c r="C529" s="7" t="n"/>
      <c r="D529" s="7" t="n"/>
      <c r="E529" s="7" t="n"/>
      <c r="F529" s="7" t="n"/>
      <c r="G529" s="7" t="n"/>
      <c r="H529" s="9">
        <f>IFERROR(IF($G529="","",INDEX('Job Catalog'!$C$10:$C$509,MATCH($G529,'Job Catalog'!$B$10:$B$509,0))),"")</f>
        <v/>
      </c>
      <c r="I529" s="9">
        <f>IFERROR(IF($G529="","",INDEX('Job Catalog'!$D$10:$D$509,MATCH($G529,'Job Catalog'!$B$10:$B$509,0))),"")</f>
        <v/>
      </c>
      <c r="J529" s="9">
        <f>IFERROR(IF($G529="","",INDEX('Job Catalog'!$F$10:$F$509,MATCH($G529,'Job Catalog'!$B$10:$B$509,0))),"")</f>
        <v/>
      </c>
      <c r="K529" s="9">
        <f>IFERROR(IF($G529="","",INDEX('Job Catalog'!$H$10:$H$509,MATCH($G529,'Job Catalog'!$B$10:$B$509,0))),"")</f>
        <v/>
      </c>
      <c r="L529" s="9">
        <f>IFERROR(IF($G529="","",INDEX('Job Catalog'!$I$10:$I$509,MATCH($G529,'Job Catalog'!$B$10:$B$509,0))),"")</f>
        <v/>
      </c>
      <c r="M529" s="37">
        <f>IFERROR(IF($G529="","",INDEX('Job Catalog'!$K$10:$K$509,MATCH($G529,'Job Catalog'!$B$10:$B$509,0))),"")</f>
        <v/>
      </c>
    </row>
    <row r="530">
      <c r="B530" s="7" t="n"/>
      <c r="C530" s="7" t="n"/>
      <c r="D530" s="7" t="n"/>
      <c r="E530" s="7" t="n"/>
      <c r="F530" s="7" t="n"/>
      <c r="G530" s="7" t="n"/>
      <c r="H530" s="9">
        <f>IFERROR(IF($G530="","",INDEX('Job Catalog'!$C$10:$C$509,MATCH($G530,'Job Catalog'!$B$10:$B$509,0))),"")</f>
        <v/>
      </c>
      <c r="I530" s="9">
        <f>IFERROR(IF($G530="","",INDEX('Job Catalog'!$D$10:$D$509,MATCH($G530,'Job Catalog'!$B$10:$B$509,0))),"")</f>
        <v/>
      </c>
      <c r="J530" s="9">
        <f>IFERROR(IF($G530="","",INDEX('Job Catalog'!$F$10:$F$509,MATCH($G530,'Job Catalog'!$B$10:$B$509,0))),"")</f>
        <v/>
      </c>
      <c r="K530" s="9">
        <f>IFERROR(IF($G530="","",INDEX('Job Catalog'!$H$10:$H$509,MATCH($G530,'Job Catalog'!$B$10:$B$509,0))),"")</f>
        <v/>
      </c>
      <c r="L530" s="9">
        <f>IFERROR(IF($G530="","",INDEX('Job Catalog'!$I$10:$I$509,MATCH($G530,'Job Catalog'!$B$10:$B$509,0))),"")</f>
        <v/>
      </c>
      <c r="M530" s="37">
        <f>IFERROR(IF($G530="","",INDEX('Job Catalog'!$K$10:$K$509,MATCH($G530,'Job Catalog'!$B$10:$B$509,0))),"")</f>
        <v/>
      </c>
    </row>
    <row r="531">
      <c r="B531" s="7" t="n"/>
      <c r="C531" s="7" t="n"/>
      <c r="D531" s="7" t="n"/>
      <c r="E531" s="7" t="n"/>
      <c r="F531" s="7" t="n"/>
      <c r="G531" s="7" t="n"/>
      <c r="H531" s="9">
        <f>IFERROR(IF($G531="","",INDEX('Job Catalog'!$C$10:$C$509,MATCH($G531,'Job Catalog'!$B$10:$B$509,0))),"")</f>
        <v/>
      </c>
      <c r="I531" s="9">
        <f>IFERROR(IF($G531="","",INDEX('Job Catalog'!$D$10:$D$509,MATCH($G531,'Job Catalog'!$B$10:$B$509,0))),"")</f>
        <v/>
      </c>
      <c r="J531" s="9">
        <f>IFERROR(IF($G531="","",INDEX('Job Catalog'!$F$10:$F$509,MATCH($G531,'Job Catalog'!$B$10:$B$509,0))),"")</f>
        <v/>
      </c>
      <c r="K531" s="9">
        <f>IFERROR(IF($G531="","",INDEX('Job Catalog'!$H$10:$H$509,MATCH($G531,'Job Catalog'!$B$10:$B$509,0))),"")</f>
        <v/>
      </c>
      <c r="L531" s="9">
        <f>IFERROR(IF($G531="","",INDEX('Job Catalog'!$I$10:$I$509,MATCH($G531,'Job Catalog'!$B$10:$B$509,0))),"")</f>
        <v/>
      </c>
      <c r="M531" s="37">
        <f>IFERROR(IF($G531="","",INDEX('Job Catalog'!$K$10:$K$509,MATCH($G531,'Job Catalog'!$B$10:$B$509,0))),"")</f>
        <v/>
      </c>
    </row>
    <row r="532">
      <c r="B532" s="7" t="n"/>
      <c r="C532" s="7" t="n"/>
      <c r="D532" s="7" t="n"/>
      <c r="E532" s="7" t="n"/>
      <c r="F532" s="7" t="n"/>
      <c r="G532" s="7" t="n"/>
      <c r="H532" s="9">
        <f>IFERROR(IF($G532="","",INDEX('Job Catalog'!$C$10:$C$509,MATCH($G532,'Job Catalog'!$B$10:$B$509,0))),"")</f>
        <v/>
      </c>
      <c r="I532" s="9">
        <f>IFERROR(IF($G532="","",INDEX('Job Catalog'!$D$10:$D$509,MATCH($G532,'Job Catalog'!$B$10:$B$509,0))),"")</f>
        <v/>
      </c>
      <c r="J532" s="9">
        <f>IFERROR(IF($G532="","",INDEX('Job Catalog'!$F$10:$F$509,MATCH($G532,'Job Catalog'!$B$10:$B$509,0))),"")</f>
        <v/>
      </c>
      <c r="K532" s="9">
        <f>IFERROR(IF($G532="","",INDEX('Job Catalog'!$H$10:$H$509,MATCH($G532,'Job Catalog'!$B$10:$B$509,0))),"")</f>
        <v/>
      </c>
      <c r="L532" s="9">
        <f>IFERROR(IF($G532="","",INDEX('Job Catalog'!$I$10:$I$509,MATCH($G532,'Job Catalog'!$B$10:$B$509,0))),"")</f>
        <v/>
      </c>
      <c r="M532" s="37">
        <f>IFERROR(IF($G532="","",INDEX('Job Catalog'!$K$10:$K$509,MATCH($G532,'Job Catalog'!$B$10:$B$509,0))),"")</f>
        <v/>
      </c>
    </row>
    <row r="533">
      <c r="B533" s="7" t="n"/>
      <c r="C533" s="7" t="n"/>
      <c r="D533" s="7" t="n"/>
      <c r="E533" s="7" t="n"/>
      <c r="F533" s="7" t="n"/>
      <c r="G533" s="7" t="n"/>
      <c r="H533" s="9">
        <f>IFERROR(IF($G533="","",INDEX('Job Catalog'!$C$10:$C$509,MATCH($G533,'Job Catalog'!$B$10:$B$509,0))),"")</f>
        <v/>
      </c>
      <c r="I533" s="9">
        <f>IFERROR(IF($G533="","",INDEX('Job Catalog'!$D$10:$D$509,MATCH($G533,'Job Catalog'!$B$10:$B$509,0))),"")</f>
        <v/>
      </c>
      <c r="J533" s="9">
        <f>IFERROR(IF($G533="","",INDEX('Job Catalog'!$F$10:$F$509,MATCH($G533,'Job Catalog'!$B$10:$B$509,0))),"")</f>
        <v/>
      </c>
      <c r="K533" s="9">
        <f>IFERROR(IF($G533="","",INDEX('Job Catalog'!$H$10:$H$509,MATCH($G533,'Job Catalog'!$B$10:$B$509,0))),"")</f>
        <v/>
      </c>
      <c r="L533" s="9">
        <f>IFERROR(IF($G533="","",INDEX('Job Catalog'!$I$10:$I$509,MATCH($G533,'Job Catalog'!$B$10:$B$509,0))),"")</f>
        <v/>
      </c>
      <c r="M533" s="37">
        <f>IFERROR(IF($G533="","",INDEX('Job Catalog'!$K$10:$K$509,MATCH($G533,'Job Catalog'!$B$10:$B$509,0))),"")</f>
        <v/>
      </c>
    </row>
    <row r="534">
      <c r="B534" s="7" t="n"/>
      <c r="C534" s="7" t="n"/>
      <c r="D534" s="7" t="n"/>
      <c r="E534" s="7" t="n"/>
      <c r="F534" s="7" t="n"/>
      <c r="G534" s="7" t="n"/>
      <c r="H534" s="9">
        <f>IFERROR(IF($G534="","",INDEX('Job Catalog'!$C$10:$C$509,MATCH($G534,'Job Catalog'!$B$10:$B$509,0))),"")</f>
        <v/>
      </c>
      <c r="I534" s="9">
        <f>IFERROR(IF($G534="","",INDEX('Job Catalog'!$D$10:$D$509,MATCH($G534,'Job Catalog'!$B$10:$B$509,0))),"")</f>
        <v/>
      </c>
      <c r="J534" s="9">
        <f>IFERROR(IF($G534="","",INDEX('Job Catalog'!$F$10:$F$509,MATCH($G534,'Job Catalog'!$B$10:$B$509,0))),"")</f>
        <v/>
      </c>
      <c r="K534" s="9">
        <f>IFERROR(IF($G534="","",INDEX('Job Catalog'!$H$10:$H$509,MATCH($G534,'Job Catalog'!$B$10:$B$509,0))),"")</f>
        <v/>
      </c>
      <c r="L534" s="9">
        <f>IFERROR(IF($G534="","",INDEX('Job Catalog'!$I$10:$I$509,MATCH($G534,'Job Catalog'!$B$10:$B$509,0))),"")</f>
        <v/>
      </c>
      <c r="M534" s="37">
        <f>IFERROR(IF($G534="","",INDEX('Job Catalog'!$K$10:$K$509,MATCH($G534,'Job Catalog'!$B$10:$B$509,0))),"")</f>
        <v/>
      </c>
    </row>
    <row r="535">
      <c r="B535" s="7" t="n"/>
      <c r="C535" s="7" t="n"/>
      <c r="D535" s="7" t="n"/>
      <c r="E535" s="7" t="n"/>
      <c r="F535" s="7" t="n"/>
      <c r="G535" s="7" t="n"/>
      <c r="H535" s="9">
        <f>IFERROR(IF($G535="","",INDEX('Job Catalog'!$C$10:$C$509,MATCH($G535,'Job Catalog'!$B$10:$B$509,0))),"")</f>
        <v/>
      </c>
      <c r="I535" s="9">
        <f>IFERROR(IF($G535="","",INDEX('Job Catalog'!$D$10:$D$509,MATCH($G535,'Job Catalog'!$B$10:$B$509,0))),"")</f>
        <v/>
      </c>
      <c r="J535" s="9">
        <f>IFERROR(IF($G535="","",INDEX('Job Catalog'!$F$10:$F$509,MATCH($G535,'Job Catalog'!$B$10:$B$509,0))),"")</f>
        <v/>
      </c>
      <c r="K535" s="9">
        <f>IFERROR(IF($G535="","",INDEX('Job Catalog'!$H$10:$H$509,MATCH($G535,'Job Catalog'!$B$10:$B$509,0))),"")</f>
        <v/>
      </c>
      <c r="L535" s="9">
        <f>IFERROR(IF($G535="","",INDEX('Job Catalog'!$I$10:$I$509,MATCH($G535,'Job Catalog'!$B$10:$B$509,0))),"")</f>
        <v/>
      </c>
      <c r="M535" s="37">
        <f>IFERROR(IF($G535="","",INDEX('Job Catalog'!$K$10:$K$509,MATCH($G535,'Job Catalog'!$B$10:$B$509,0))),"")</f>
        <v/>
      </c>
    </row>
    <row r="536">
      <c r="B536" s="7" t="n"/>
      <c r="C536" s="7" t="n"/>
      <c r="D536" s="7" t="n"/>
      <c r="E536" s="7" t="n"/>
      <c r="F536" s="7" t="n"/>
      <c r="G536" s="7" t="n"/>
      <c r="H536" s="9">
        <f>IFERROR(IF($G536="","",INDEX('Job Catalog'!$C$10:$C$509,MATCH($G536,'Job Catalog'!$B$10:$B$509,0))),"")</f>
        <v/>
      </c>
      <c r="I536" s="9">
        <f>IFERROR(IF($G536="","",INDEX('Job Catalog'!$D$10:$D$509,MATCH($G536,'Job Catalog'!$B$10:$B$509,0))),"")</f>
        <v/>
      </c>
      <c r="J536" s="9">
        <f>IFERROR(IF($G536="","",INDEX('Job Catalog'!$F$10:$F$509,MATCH($G536,'Job Catalog'!$B$10:$B$509,0))),"")</f>
        <v/>
      </c>
      <c r="K536" s="9">
        <f>IFERROR(IF($G536="","",INDEX('Job Catalog'!$H$10:$H$509,MATCH($G536,'Job Catalog'!$B$10:$B$509,0))),"")</f>
        <v/>
      </c>
      <c r="L536" s="9">
        <f>IFERROR(IF($G536="","",INDEX('Job Catalog'!$I$10:$I$509,MATCH($G536,'Job Catalog'!$B$10:$B$509,0))),"")</f>
        <v/>
      </c>
      <c r="M536" s="37">
        <f>IFERROR(IF($G536="","",INDEX('Job Catalog'!$K$10:$K$509,MATCH($G536,'Job Catalog'!$B$10:$B$509,0))),"")</f>
        <v/>
      </c>
    </row>
    <row r="537">
      <c r="B537" s="7" t="n"/>
      <c r="C537" s="7" t="n"/>
      <c r="D537" s="7" t="n"/>
      <c r="E537" s="7" t="n"/>
      <c r="F537" s="7" t="n"/>
      <c r="G537" s="7" t="n"/>
      <c r="H537" s="9">
        <f>IFERROR(IF($G537="","",INDEX('Job Catalog'!$C$10:$C$509,MATCH($G537,'Job Catalog'!$B$10:$B$509,0))),"")</f>
        <v/>
      </c>
      <c r="I537" s="9">
        <f>IFERROR(IF($G537="","",INDEX('Job Catalog'!$D$10:$D$509,MATCH($G537,'Job Catalog'!$B$10:$B$509,0))),"")</f>
        <v/>
      </c>
      <c r="J537" s="9">
        <f>IFERROR(IF($G537="","",INDEX('Job Catalog'!$F$10:$F$509,MATCH($G537,'Job Catalog'!$B$10:$B$509,0))),"")</f>
        <v/>
      </c>
      <c r="K537" s="9">
        <f>IFERROR(IF($G537="","",INDEX('Job Catalog'!$H$10:$H$509,MATCH($G537,'Job Catalog'!$B$10:$B$509,0))),"")</f>
        <v/>
      </c>
      <c r="L537" s="9">
        <f>IFERROR(IF($G537="","",INDEX('Job Catalog'!$I$10:$I$509,MATCH($G537,'Job Catalog'!$B$10:$B$509,0))),"")</f>
        <v/>
      </c>
      <c r="M537" s="37">
        <f>IFERROR(IF($G537="","",INDEX('Job Catalog'!$K$10:$K$509,MATCH($G537,'Job Catalog'!$B$10:$B$509,0))),"")</f>
        <v/>
      </c>
    </row>
    <row r="538">
      <c r="B538" s="7" t="n"/>
      <c r="C538" s="7" t="n"/>
      <c r="D538" s="7" t="n"/>
      <c r="E538" s="7" t="n"/>
      <c r="F538" s="7" t="n"/>
      <c r="G538" s="7" t="n"/>
      <c r="H538" s="9">
        <f>IFERROR(IF($G538="","",INDEX('Job Catalog'!$C$10:$C$509,MATCH($G538,'Job Catalog'!$B$10:$B$509,0))),"")</f>
        <v/>
      </c>
      <c r="I538" s="9">
        <f>IFERROR(IF($G538="","",INDEX('Job Catalog'!$D$10:$D$509,MATCH($G538,'Job Catalog'!$B$10:$B$509,0))),"")</f>
        <v/>
      </c>
      <c r="J538" s="9">
        <f>IFERROR(IF($G538="","",INDEX('Job Catalog'!$F$10:$F$509,MATCH($G538,'Job Catalog'!$B$10:$B$509,0))),"")</f>
        <v/>
      </c>
      <c r="K538" s="9">
        <f>IFERROR(IF($G538="","",INDEX('Job Catalog'!$H$10:$H$509,MATCH($G538,'Job Catalog'!$B$10:$B$509,0))),"")</f>
        <v/>
      </c>
      <c r="L538" s="9">
        <f>IFERROR(IF($G538="","",INDEX('Job Catalog'!$I$10:$I$509,MATCH($G538,'Job Catalog'!$B$10:$B$509,0))),"")</f>
        <v/>
      </c>
      <c r="M538" s="37">
        <f>IFERROR(IF($G538="","",INDEX('Job Catalog'!$K$10:$K$509,MATCH($G538,'Job Catalog'!$B$10:$B$509,0))),"")</f>
        <v/>
      </c>
    </row>
    <row r="539">
      <c r="B539" s="7" t="n"/>
      <c r="C539" s="7" t="n"/>
      <c r="D539" s="7" t="n"/>
      <c r="E539" s="7" t="n"/>
      <c r="F539" s="7" t="n"/>
      <c r="G539" s="7" t="n"/>
      <c r="H539" s="9">
        <f>IFERROR(IF($G539="","",INDEX('Job Catalog'!$C$10:$C$509,MATCH($G539,'Job Catalog'!$B$10:$B$509,0))),"")</f>
        <v/>
      </c>
      <c r="I539" s="9">
        <f>IFERROR(IF($G539="","",INDEX('Job Catalog'!$D$10:$D$509,MATCH($G539,'Job Catalog'!$B$10:$B$509,0))),"")</f>
        <v/>
      </c>
      <c r="J539" s="9">
        <f>IFERROR(IF($G539="","",INDEX('Job Catalog'!$F$10:$F$509,MATCH($G539,'Job Catalog'!$B$10:$B$509,0))),"")</f>
        <v/>
      </c>
      <c r="K539" s="9">
        <f>IFERROR(IF($G539="","",INDEX('Job Catalog'!$H$10:$H$509,MATCH($G539,'Job Catalog'!$B$10:$B$509,0))),"")</f>
        <v/>
      </c>
      <c r="L539" s="9">
        <f>IFERROR(IF($G539="","",INDEX('Job Catalog'!$I$10:$I$509,MATCH($G539,'Job Catalog'!$B$10:$B$509,0))),"")</f>
        <v/>
      </c>
      <c r="M539" s="37">
        <f>IFERROR(IF($G539="","",INDEX('Job Catalog'!$K$10:$K$509,MATCH($G539,'Job Catalog'!$B$10:$B$509,0))),"")</f>
        <v/>
      </c>
    </row>
    <row r="540">
      <c r="B540" s="7" t="n"/>
      <c r="C540" s="7" t="n"/>
      <c r="D540" s="7" t="n"/>
      <c r="E540" s="7" t="n"/>
      <c r="F540" s="7" t="n"/>
      <c r="G540" s="7" t="n"/>
      <c r="H540" s="9">
        <f>IFERROR(IF($G540="","",INDEX('Job Catalog'!$C$10:$C$509,MATCH($G540,'Job Catalog'!$B$10:$B$509,0))),"")</f>
        <v/>
      </c>
      <c r="I540" s="9">
        <f>IFERROR(IF($G540="","",INDEX('Job Catalog'!$D$10:$D$509,MATCH($G540,'Job Catalog'!$B$10:$B$509,0))),"")</f>
        <v/>
      </c>
      <c r="J540" s="9">
        <f>IFERROR(IF($G540="","",INDEX('Job Catalog'!$F$10:$F$509,MATCH($G540,'Job Catalog'!$B$10:$B$509,0))),"")</f>
        <v/>
      </c>
      <c r="K540" s="9">
        <f>IFERROR(IF($G540="","",INDEX('Job Catalog'!$H$10:$H$509,MATCH($G540,'Job Catalog'!$B$10:$B$509,0))),"")</f>
        <v/>
      </c>
      <c r="L540" s="9">
        <f>IFERROR(IF($G540="","",INDEX('Job Catalog'!$I$10:$I$509,MATCH($G540,'Job Catalog'!$B$10:$B$509,0))),"")</f>
        <v/>
      </c>
      <c r="M540" s="37">
        <f>IFERROR(IF($G540="","",INDEX('Job Catalog'!$K$10:$K$509,MATCH($G540,'Job Catalog'!$B$10:$B$509,0))),"")</f>
        <v/>
      </c>
    </row>
    <row r="541">
      <c r="B541" s="7" t="n"/>
      <c r="C541" s="7" t="n"/>
      <c r="D541" s="7" t="n"/>
      <c r="E541" s="7" t="n"/>
      <c r="F541" s="7" t="n"/>
      <c r="G541" s="7" t="n"/>
      <c r="H541" s="9">
        <f>IFERROR(IF($G541="","",INDEX('Job Catalog'!$C$10:$C$509,MATCH($G541,'Job Catalog'!$B$10:$B$509,0))),"")</f>
        <v/>
      </c>
      <c r="I541" s="9">
        <f>IFERROR(IF($G541="","",INDEX('Job Catalog'!$D$10:$D$509,MATCH($G541,'Job Catalog'!$B$10:$B$509,0))),"")</f>
        <v/>
      </c>
      <c r="J541" s="9">
        <f>IFERROR(IF($G541="","",INDEX('Job Catalog'!$F$10:$F$509,MATCH($G541,'Job Catalog'!$B$10:$B$509,0))),"")</f>
        <v/>
      </c>
      <c r="K541" s="9">
        <f>IFERROR(IF($G541="","",INDEX('Job Catalog'!$H$10:$H$509,MATCH($G541,'Job Catalog'!$B$10:$B$509,0))),"")</f>
        <v/>
      </c>
      <c r="L541" s="9">
        <f>IFERROR(IF($G541="","",INDEX('Job Catalog'!$I$10:$I$509,MATCH($G541,'Job Catalog'!$B$10:$B$509,0))),"")</f>
        <v/>
      </c>
      <c r="M541" s="37">
        <f>IFERROR(IF($G541="","",INDEX('Job Catalog'!$K$10:$K$509,MATCH($G541,'Job Catalog'!$B$10:$B$509,0))),"")</f>
        <v/>
      </c>
    </row>
    <row r="542">
      <c r="B542" s="7" t="n"/>
      <c r="C542" s="7" t="n"/>
      <c r="D542" s="7" t="n"/>
      <c r="E542" s="7" t="n"/>
      <c r="F542" s="7" t="n"/>
      <c r="G542" s="7" t="n"/>
      <c r="H542" s="9">
        <f>IFERROR(IF($G542="","",INDEX('Job Catalog'!$C$10:$C$509,MATCH($G542,'Job Catalog'!$B$10:$B$509,0))),"")</f>
        <v/>
      </c>
      <c r="I542" s="9">
        <f>IFERROR(IF($G542="","",INDEX('Job Catalog'!$D$10:$D$509,MATCH($G542,'Job Catalog'!$B$10:$B$509,0))),"")</f>
        <v/>
      </c>
      <c r="J542" s="9">
        <f>IFERROR(IF($G542="","",INDEX('Job Catalog'!$F$10:$F$509,MATCH($G542,'Job Catalog'!$B$10:$B$509,0))),"")</f>
        <v/>
      </c>
      <c r="K542" s="9">
        <f>IFERROR(IF($G542="","",INDEX('Job Catalog'!$H$10:$H$509,MATCH($G542,'Job Catalog'!$B$10:$B$509,0))),"")</f>
        <v/>
      </c>
      <c r="L542" s="9">
        <f>IFERROR(IF($G542="","",INDEX('Job Catalog'!$I$10:$I$509,MATCH($G542,'Job Catalog'!$B$10:$B$509,0))),"")</f>
        <v/>
      </c>
      <c r="M542" s="37">
        <f>IFERROR(IF($G542="","",INDEX('Job Catalog'!$K$10:$K$509,MATCH($G542,'Job Catalog'!$B$10:$B$509,0))),"")</f>
        <v/>
      </c>
    </row>
    <row r="543">
      <c r="B543" s="7" t="n"/>
      <c r="C543" s="7" t="n"/>
      <c r="D543" s="7" t="n"/>
      <c r="E543" s="7" t="n"/>
      <c r="F543" s="7" t="n"/>
      <c r="G543" s="7" t="n"/>
      <c r="H543" s="9">
        <f>IFERROR(IF($G543="","",INDEX('Job Catalog'!$C$10:$C$509,MATCH($G543,'Job Catalog'!$B$10:$B$509,0))),"")</f>
        <v/>
      </c>
      <c r="I543" s="9">
        <f>IFERROR(IF($G543="","",INDEX('Job Catalog'!$D$10:$D$509,MATCH($G543,'Job Catalog'!$B$10:$B$509,0))),"")</f>
        <v/>
      </c>
      <c r="J543" s="9">
        <f>IFERROR(IF($G543="","",INDEX('Job Catalog'!$F$10:$F$509,MATCH($G543,'Job Catalog'!$B$10:$B$509,0))),"")</f>
        <v/>
      </c>
      <c r="K543" s="9">
        <f>IFERROR(IF($G543="","",INDEX('Job Catalog'!$H$10:$H$509,MATCH($G543,'Job Catalog'!$B$10:$B$509,0))),"")</f>
        <v/>
      </c>
      <c r="L543" s="9">
        <f>IFERROR(IF($G543="","",INDEX('Job Catalog'!$I$10:$I$509,MATCH($G543,'Job Catalog'!$B$10:$B$509,0))),"")</f>
        <v/>
      </c>
      <c r="M543" s="37">
        <f>IFERROR(IF($G543="","",INDEX('Job Catalog'!$K$10:$K$509,MATCH($G543,'Job Catalog'!$B$10:$B$509,0))),"")</f>
        <v/>
      </c>
    </row>
    <row r="544">
      <c r="B544" s="7" t="n"/>
      <c r="C544" s="7" t="n"/>
      <c r="D544" s="7" t="n"/>
      <c r="E544" s="7" t="n"/>
      <c r="F544" s="7" t="n"/>
      <c r="G544" s="7" t="n"/>
      <c r="H544" s="9">
        <f>IFERROR(IF($G544="","",INDEX('Job Catalog'!$C$10:$C$509,MATCH($G544,'Job Catalog'!$B$10:$B$509,0))),"")</f>
        <v/>
      </c>
      <c r="I544" s="9">
        <f>IFERROR(IF($G544="","",INDEX('Job Catalog'!$D$10:$D$509,MATCH($G544,'Job Catalog'!$B$10:$B$509,0))),"")</f>
        <v/>
      </c>
      <c r="J544" s="9">
        <f>IFERROR(IF($G544="","",INDEX('Job Catalog'!$F$10:$F$509,MATCH($G544,'Job Catalog'!$B$10:$B$509,0))),"")</f>
        <v/>
      </c>
      <c r="K544" s="9">
        <f>IFERROR(IF($G544="","",INDEX('Job Catalog'!$H$10:$H$509,MATCH($G544,'Job Catalog'!$B$10:$B$509,0))),"")</f>
        <v/>
      </c>
      <c r="L544" s="9">
        <f>IFERROR(IF($G544="","",INDEX('Job Catalog'!$I$10:$I$509,MATCH($G544,'Job Catalog'!$B$10:$B$509,0))),"")</f>
        <v/>
      </c>
      <c r="M544" s="37">
        <f>IFERROR(IF($G544="","",INDEX('Job Catalog'!$K$10:$K$509,MATCH($G544,'Job Catalog'!$B$10:$B$509,0))),"")</f>
        <v/>
      </c>
    </row>
    <row r="545">
      <c r="B545" s="7" t="n"/>
      <c r="C545" s="7" t="n"/>
      <c r="D545" s="7" t="n"/>
      <c r="E545" s="7" t="n"/>
      <c r="F545" s="7" t="n"/>
      <c r="G545" s="7" t="n"/>
      <c r="H545" s="9">
        <f>IFERROR(IF($G545="","",INDEX('Job Catalog'!$C$10:$C$509,MATCH($G545,'Job Catalog'!$B$10:$B$509,0))),"")</f>
        <v/>
      </c>
      <c r="I545" s="9">
        <f>IFERROR(IF($G545="","",INDEX('Job Catalog'!$D$10:$D$509,MATCH($G545,'Job Catalog'!$B$10:$B$509,0))),"")</f>
        <v/>
      </c>
      <c r="J545" s="9">
        <f>IFERROR(IF($G545="","",INDEX('Job Catalog'!$F$10:$F$509,MATCH($G545,'Job Catalog'!$B$10:$B$509,0))),"")</f>
        <v/>
      </c>
      <c r="K545" s="9">
        <f>IFERROR(IF($G545="","",INDEX('Job Catalog'!$H$10:$H$509,MATCH($G545,'Job Catalog'!$B$10:$B$509,0))),"")</f>
        <v/>
      </c>
      <c r="L545" s="9">
        <f>IFERROR(IF($G545="","",INDEX('Job Catalog'!$I$10:$I$509,MATCH($G545,'Job Catalog'!$B$10:$B$509,0))),"")</f>
        <v/>
      </c>
      <c r="M545" s="37">
        <f>IFERROR(IF($G545="","",INDEX('Job Catalog'!$K$10:$K$509,MATCH($G545,'Job Catalog'!$B$10:$B$509,0))),"")</f>
        <v/>
      </c>
    </row>
    <row r="546">
      <c r="B546" s="7" t="n"/>
      <c r="C546" s="7" t="n"/>
      <c r="D546" s="7" t="n"/>
      <c r="E546" s="7" t="n"/>
      <c r="F546" s="7" t="n"/>
      <c r="G546" s="7" t="n"/>
      <c r="H546" s="9">
        <f>IFERROR(IF($G546="","",INDEX('Job Catalog'!$C$10:$C$509,MATCH($G546,'Job Catalog'!$B$10:$B$509,0))),"")</f>
        <v/>
      </c>
      <c r="I546" s="9">
        <f>IFERROR(IF($G546="","",INDEX('Job Catalog'!$D$10:$D$509,MATCH($G546,'Job Catalog'!$B$10:$B$509,0))),"")</f>
        <v/>
      </c>
      <c r="J546" s="9">
        <f>IFERROR(IF($G546="","",INDEX('Job Catalog'!$F$10:$F$509,MATCH($G546,'Job Catalog'!$B$10:$B$509,0))),"")</f>
        <v/>
      </c>
      <c r="K546" s="9">
        <f>IFERROR(IF($G546="","",INDEX('Job Catalog'!$H$10:$H$509,MATCH($G546,'Job Catalog'!$B$10:$B$509,0))),"")</f>
        <v/>
      </c>
      <c r="L546" s="9">
        <f>IFERROR(IF($G546="","",INDEX('Job Catalog'!$I$10:$I$509,MATCH($G546,'Job Catalog'!$B$10:$B$509,0))),"")</f>
        <v/>
      </c>
      <c r="M546" s="37">
        <f>IFERROR(IF($G546="","",INDEX('Job Catalog'!$K$10:$K$509,MATCH($G546,'Job Catalog'!$B$10:$B$509,0))),"")</f>
        <v/>
      </c>
    </row>
    <row r="547">
      <c r="B547" s="7" t="n"/>
      <c r="C547" s="7" t="n"/>
      <c r="D547" s="7" t="n"/>
      <c r="E547" s="7" t="n"/>
      <c r="F547" s="7" t="n"/>
      <c r="G547" s="7" t="n"/>
      <c r="H547" s="9">
        <f>IFERROR(IF($G547="","",INDEX('Job Catalog'!$C$10:$C$509,MATCH($G547,'Job Catalog'!$B$10:$B$509,0))),"")</f>
        <v/>
      </c>
      <c r="I547" s="9">
        <f>IFERROR(IF($G547="","",INDEX('Job Catalog'!$D$10:$D$509,MATCH($G547,'Job Catalog'!$B$10:$B$509,0))),"")</f>
        <v/>
      </c>
      <c r="J547" s="9">
        <f>IFERROR(IF($G547="","",INDEX('Job Catalog'!$F$10:$F$509,MATCH($G547,'Job Catalog'!$B$10:$B$509,0))),"")</f>
        <v/>
      </c>
      <c r="K547" s="9">
        <f>IFERROR(IF($G547="","",INDEX('Job Catalog'!$H$10:$H$509,MATCH($G547,'Job Catalog'!$B$10:$B$509,0))),"")</f>
        <v/>
      </c>
      <c r="L547" s="9">
        <f>IFERROR(IF($G547="","",INDEX('Job Catalog'!$I$10:$I$509,MATCH($G547,'Job Catalog'!$B$10:$B$509,0))),"")</f>
        <v/>
      </c>
      <c r="M547" s="37">
        <f>IFERROR(IF($G547="","",INDEX('Job Catalog'!$K$10:$K$509,MATCH($G547,'Job Catalog'!$B$10:$B$509,0))),"")</f>
        <v/>
      </c>
    </row>
    <row r="548">
      <c r="B548" s="7" t="n"/>
      <c r="C548" s="7" t="n"/>
      <c r="D548" s="7" t="n"/>
      <c r="E548" s="7" t="n"/>
      <c r="F548" s="7" t="n"/>
      <c r="G548" s="7" t="n"/>
      <c r="H548" s="9">
        <f>IFERROR(IF($G548="","",INDEX('Job Catalog'!$C$10:$C$509,MATCH($G548,'Job Catalog'!$B$10:$B$509,0))),"")</f>
        <v/>
      </c>
      <c r="I548" s="9">
        <f>IFERROR(IF($G548="","",INDEX('Job Catalog'!$D$10:$D$509,MATCH($G548,'Job Catalog'!$B$10:$B$509,0))),"")</f>
        <v/>
      </c>
      <c r="J548" s="9">
        <f>IFERROR(IF($G548="","",INDEX('Job Catalog'!$F$10:$F$509,MATCH($G548,'Job Catalog'!$B$10:$B$509,0))),"")</f>
        <v/>
      </c>
      <c r="K548" s="9">
        <f>IFERROR(IF($G548="","",INDEX('Job Catalog'!$H$10:$H$509,MATCH($G548,'Job Catalog'!$B$10:$B$509,0))),"")</f>
        <v/>
      </c>
      <c r="L548" s="9">
        <f>IFERROR(IF($G548="","",INDEX('Job Catalog'!$I$10:$I$509,MATCH($G548,'Job Catalog'!$B$10:$B$509,0))),"")</f>
        <v/>
      </c>
      <c r="M548" s="37">
        <f>IFERROR(IF($G548="","",INDEX('Job Catalog'!$K$10:$K$509,MATCH($G548,'Job Catalog'!$B$10:$B$509,0))),"")</f>
        <v/>
      </c>
    </row>
    <row r="549">
      <c r="B549" s="7" t="n"/>
      <c r="C549" s="7" t="n"/>
      <c r="D549" s="7" t="n"/>
      <c r="E549" s="7" t="n"/>
      <c r="F549" s="7" t="n"/>
      <c r="G549" s="7" t="n"/>
      <c r="H549" s="9">
        <f>IFERROR(IF($G549="","",INDEX('Job Catalog'!$C$10:$C$509,MATCH($G549,'Job Catalog'!$B$10:$B$509,0))),"")</f>
        <v/>
      </c>
      <c r="I549" s="9">
        <f>IFERROR(IF($G549="","",INDEX('Job Catalog'!$D$10:$D$509,MATCH($G549,'Job Catalog'!$B$10:$B$509,0))),"")</f>
        <v/>
      </c>
      <c r="J549" s="9">
        <f>IFERROR(IF($G549="","",INDEX('Job Catalog'!$F$10:$F$509,MATCH($G549,'Job Catalog'!$B$10:$B$509,0))),"")</f>
        <v/>
      </c>
      <c r="K549" s="9">
        <f>IFERROR(IF($G549="","",INDEX('Job Catalog'!$H$10:$H$509,MATCH($G549,'Job Catalog'!$B$10:$B$509,0))),"")</f>
        <v/>
      </c>
      <c r="L549" s="9">
        <f>IFERROR(IF($G549="","",INDEX('Job Catalog'!$I$10:$I$509,MATCH($G549,'Job Catalog'!$B$10:$B$509,0))),"")</f>
        <v/>
      </c>
      <c r="M549" s="37">
        <f>IFERROR(IF($G549="","",INDEX('Job Catalog'!$K$10:$K$509,MATCH($G549,'Job Catalog'!$B$10:$B$509,0))),"")</f>
        <v/>
      </c>
    </row>
    <row r="550">
      <c r="B550" s="7" t="n"/>
      <c r="C550" s="7" t="n"/>
      <c r="D550" s="7" t="n"/>
      <c r="E550" s="7" t="n"/>
      <c r="F550" s="7" t="n"/>
      <c r="G550" s="7" t="n"/>
      <c r="H550" s="9">
        <f>IFERROR(IF($G550="","",INDEX('Job Catalog'!$C$10:$C$509,MATCH($G550,'Job Catalog'!$B$10:$B$509,0))),"")</f>
        <v/>
      </c>
      <c r="I550" s="9">
        <f>IFERROR(IF($G550="","",INDEX('Job Catalog'!$D$10:$D$509,MATCH($G550,'Job Catalog'!$B$10:$B$509,0))),"")</f>
        <v/>
      </c>
      <c r="J550" s="9">
        <f>IFERROR(IF($G550="","",INDEX('Job Catalog'!$F$10:$F$509,MATCH($G550,'Job Catalog'!$B$10:$B$509,0))),"")</f>
        <v/>
      </c>
      <c r="K550" s="9">
        <f>IFERROR(IF($G550="","",INDEX('Job Catalog'!$H$10:$H$509,MATCH($G550,'Job Catalog'!$B$10:$B$509,0))),"")</f>
        <v/>
      </c>
      <c r="L550" s="9">
        <f>IFERROR(IF($G550="","",INDEX('Job Catalog'!$I$10:$I$509,MATCH($G550,'Job Catalog'!$B$10:$B$509,0))),"")</f>
        <v/>
      </c>
      <c r="M550" s="37">
        <f>IFERROR(IF($G550="","",INDEX('Job Catalog'!$K$10:$K$509,MATCH($G550,'Job Catalog'!$B$10:$B$509,0))),"")</f>
        <v/>
      </c>
    </row>
    <row r="551">
      <c r="B551" s="7" t="n"/>
      <c r="C551" s="7" t="n"/>
      <c r="D551" s="7" t="n"/>
      <c r="E551" s="7" t="n"/>
      <c r="F551" s="7" t="n"/>
      <c r="G551" s="7" t="n"/>
      <c r="H551" s="9">
        <f>IFERROR(IF($G551="","",INDEX('Job Catalog'!$C$10:$C$509,MATCH($G551,'Job Catalog'!$B$10:$B$509,0))),"")</f>
        <v/>
      </c>
      <c r="I551" s="9">
        <f>IFERROR(IF($G551="","",INDEX('Job Catalog'!$D$10:$D$509,MATCH($G551,'Job Catalog'!$B$10:$B$509,0))),"")</f>
        <v/>
      </c>
      <c r="J551" s="9">
        <f>IFERROR(IF($G551="","",INDEX('Job Catalog'!$F$10:$F$509,MATCH($G551,'Job Catalog'!$B$10:$B$509,0))),"")</f>
        <v/>
      </c>
      <c r="K551" s="9">
        <f>IFERROR(IF($G551="","",INDEX('Job Catalog'!$H$10:$H$509,MATCH($G551,'Job Catalog'!$B$10:$B$509,0))),"")</f>
        <v/>
      </c>
      <c r="L551" s="9">
        <f>IFERROR(IF($G551="","",INDEX('Job Catalog'!$I$10:$I$509,MATCH($G551,'Job Catalog'!$B$10:$B$509,0))),"")</f>
        <v/>
      </c>
      <c r="M551" s="37">
        <f>IFERROR(IF($G551="","",INDEX('Job Catalog'!$K$10:$K$509,MATCH($G551,'Job Catalog'!$B$10:$B$509,0))),"")</f>
        <v/>
      </c>
    </row>
    <row r="552">
      <c r="B552" s="7" t="n"/>
      <c r="C552" s="7" t="n"/>
      <c r="D552" s="7" t="n"/>
      <c r="E552" s="7" t="n"/>
      <c r="F552" s="7" t="n"/>
      <c r="G552" s="7" t="n"/>
      <c r="H552" s="9">
        <f>IFERROR(IF($G552="","",INDEX('Job Catalog'!$C$10:$C$509,MATCH($G552,'Job Catalog'!$B$10:$B$509,0))),"")</f>
        <v/>
      </c>
      <c r="I552" s="9">
        <f>IFERROR(IF($G552="","",INDEX('Job Catalog'!$D$10:$D$509,MATCH($G552,'Job Catalog'!$B$10:$B$509,0))),"")</f>
        <v/>
      </c>
      <c r="J552" s="9">
        <f>IFERROR(IF($G552="","",INDEX('Job Catalog'!$F$10:$F$509,MATCH($G552,'Job Catalog'!$B$10:$B$509,0))),"")</f>
        <v/>
      </c>
      <c r="K552" s="9">
        <f>IFERROR(IF($G552="","",INDEX('Job Catalog'!$H$10:$H$509,MATCH($G552,'Job Catalog'!$B$10:$B$509,0))),"")</f>
        <v/>
      </c>
      <c r="L552" s="9">
        <f>IFERROR(IF($G552="","",INDEX('Job Catalog'!$I$10:$I$509,MATCH($G552,'Job Catalog'!$B$10:$B$509,0))),"")</f>
        <v/>
      </c>
      <c r="M552" s="37">
        <f>IFERROR(IF($G552="","",INDEX('Job Catalog'!$K$10:$K$509,MATCH($G552,'Job Catalog'!$B$10:$B$509,0))),"")</f>
        <v/>
      </c>
    </row>
    <row r="553">
      <c r="B553" s="7" t="n"/>
      <c r="C553" s="7" t="n"/>
      <c r="D553" s="7" t="n"/>
      <c r="E553" s="7" t="n"/>
      <c r="F553" s="7" t="n"/>
      <c r="G553" s="7" t="n"/>
      <c r="H553" s="9">
        <f>IFERROR(IF($G553="","",INDEX('Job Catalog'!$C$10:$C$509,MATCH($G553,'Job Catalog'!$B$10:$B$509,0))),"")</f>
        <v/>
      </c>
      <c r="I553" s="9">
        <f>IFERROR(IF($G553="","",INDEX('Job Catalog'!$D$10:$D$509,MATCH($G553,'Job Catalog'!$B$10:$B$509,0))),"")</f>
        <v/>
      </c>
      <c r="J553" s="9">
        <f>IFERROR(IF($G553="","",INDEX('Job Catalog'!$F$10:$F$509,MATCH($G553,'Job Catalog'!$B$10:$B$509,0))),"")</f>
        <v/>
      </c>
      <c r="K553" s="9">
        <f>IFERROR(IF($G553="","",INDEX('Job Catalog'!$H$10:$H$509,MATCH($G553,'Job Catalog'!$B$10:$B$509,0))),"")</f>
        <v/>
      </c>
      <c r="L553" s="9">
        <f>IFERROR(IF($G553="","",INDEX('Job Catalog'!$I$10:$I$509,MATCH($G553,'Job Catalog'!$B$10:$B$509,0))),"")</f>
        <v/>
      </c>
      <c r="M553" s="37">
        <f>IFERROR(IF($G553="","",INDEX('Job Catalog'!$K$10:$K$509,MATCH($G553,'Job Catalog'!$B$10:$B$509,0))),"")</f>
        <v/>
      </c>
    </row>
    <row r="554">
      <c r="B554" s="7" t="n"/>
      <c r="C554" s="7" t="n"/>
      <c r="D554" s="7" t="n"/>
      <c r="E554" s="7" t="n"/>
      <c r="F554" s="7" t="n"/>
      <c r="G554" s="7" t="n"/>
      <c r="H554" s="9">
        <f>IFERROR(IF($G554="","",INDEX('Job Catalog'!$C$10:$C$509,MATCH($G554,'Job Catalog'!$B$10:$B$509,0))),"")</f>
        <v/>
      </c>
      <c r="I554" s="9">
        <f>IFERROR(IF($G554="","",INDEX('Job Catalog'!$D$10:$D$509,MATCH($G554,'Job Catalog'!$B$10:$B$509,0))),"")</f>
        <v/>
      </c>
      <c r="J554" s="9">
        <f>IFERROR(IF($G554="","",INDEX('Job Catalog'!$F$10:$F$509,MATCH($G554,'Job Catalog'!$B$10:$B$509,0))),"")</f>
        <v/>
      </c>
      <c r="K554" s="9">
        <f>IFERROR(IF($G554="","",INDEX('Job Catalog'!$H$10:$H$509,MATCH($G554,'Job Catalog'!$B$10:$B$509,0))),"")</f>
        <v/>
      </c>
      <c r="L554" s="9">
        <f>IFERROR(IF($G554="","",INDEX('Job Catalog'!$I$10:$I$509,MATCH($G554,'Job Catalog'!$B$10:$B$509,0))),"")</f>
        <v/>
      </c>
      <c r="M554" s="37">
        <f>IFERROR(IF($G554="","",INDEX('Job Catalog'!$K$10:$K$509,MATCH($G554,'Job Catalog'!$B$10:$B$509,0))),"")</f>
        <v/>
      </c>
    </row>
    <row r="555">
      <c r="B555" s="7" t="n"/>
      <c r="C555" s="7" t="n"/>
      <c r="D555" s="7" t="n"/>
      <c r="E555" s="7" t="n"/>
      <c r="F555" s="7" t="n"/>
      <c r="G555" s="7" t="n"/>
      <c r="H555" s="9">
        <f>IFERROR(IF($G555="","",INDEX('Job Catalog'!$C$10:$C$509,MATCH($G555,'Job Catalog'!$B$10:$B$509,0))),"")</f>
        <v/>
      </c>
      <c r="I555" s="9">
        <f>IFERROR(IF($G555="","",INDEX('Job Catalog'!$D$10:$D$509,MATCH($G555,'Job Catalog'!$B$10:$B$509,0))),"")</f>
        <v/>
      </c>
      <c r="J555" s="9">
        <f>IFERROR(IF($G555="","",INDEX('Job Catalog'!$F$10:$F$509,MATCH($G555,'Job Catalog'!$B$10:$B$509,0))),"")</f>
        <v/>
      </c>
      <c r="K555" s="9">
        <f>IFERROR(IF($G555="","",INDEX('Job Catalog'!$H$10:$H$509,MATCH($G555,'Job Catalog'!$B$10:$B$509,0))),"")</f>
        <v/>
      </c>
      <c r="L555" s="9">
        <f>IFERROR(IF($G555="","",INDEX('Job Catalog'!$I$10:$I$509,MATCH($G555,'Job Catalog'!$B$10:$B$509,0))),"")</f>
        <v/>
      </c>
      <c r="M555" s="37">
        <f>IFERROR(IF($G555="","",INDEX('Job Catalog'!$K$10:$K$509,MATCH($G555,'Job Catalog'!$B$10:$B$509,0))),"")</f>
        <v/>
      </c>
    </row>
    <row r="556">
      <c r="B556" s="7" t="n"/>
      <c r="C556" s="7" t="n"/>
      <c r="D556" s="7" t="n"/>
      <c r="E556" s="7" t="n"/>
      <c r="F556" s="7" t="n"/>
      <c r="G556" s="7" t="n"/>
      <c r="H556" s="9">
        <f>IFERROR(IF($G556="","",INDEX('Job Catalog'!$C$10:$C$509,MATCH($G556,'Job Catalog'!$B$10:$B$509,0))),"")</f>
        <v/>
      </c>
      <c r="I556" s="9">
        <f>IFERROR(IF($G556="","",INDEX('Job Catalog'!$D$10:$D$509,MATCH($G556,'Job Catalog'!$B$10:$B$509,0))),"")</f>
        <v/>
      </c>
      <c r="J556" s="9">
        <f>IFERROR(IF($G556="","",INDEX('Job Catalog'!$F$10:$F$509,MATCH($G556,'Job Catalog'!$B$10:$B$509,0))),"")</f>
        <v/>
      </c>
      <c r="K556" s="9">
        <f>IFERROR(IF($G556="","",INDEX('Job Catalog'!$H$10:$H$509,MATCH($G556,'Job Catalog'!$B$10:$B$509,0))),"")</f>
        <v/>
      </c>
      <c r="L556" s="9">
        <f>IFERROR(IF($G556="","",INDEX('Job Catalog'!$I$10:$I$509,MATCH($G556,'Job Catalog'!$B$10:$B$509,0))),"")</f>
        <v/>
      </c>
      <c r="M556" s="37">
        <f>IFERROR(IF($G556="","",INDEX('Job Catalog'!$K$10:$K$509,MATCH($G556,'Job Catalog'!$B$10:$B$509,0))),"")</f>
        <v/>
      </c>
    </row>
    <row r="557">
      <c r="B557" s="7" t="n"/>
      <c r="C557" s="7" t="n"/>
      <c r="D557" s="7" t="n"/>
      <c r="E557" s="7" t="n"/>
      <c r="F557" s="7" t="n"/>
      <c r="G557" s="7" t="n"/>
      <c r="H557" s="9">
        <f>IFERROR(IF($G557="","",INDEX('Job Catalog'!$C$10:$C$509,MATCH($G557,'Job Catalog'!$B$10:$B$509,0))),"")</f>
        <v/>
      </c>
      <c r="I557" s="9">
        <f>IFERROR(IF($G557="","",INDEX('Job Catalog'!$D$10:$D$509,MATCH($G557,'Job Catalog'!$B$10:$B$509,0))),"")</f>
        <v/>
      </c>
      <c r="J557" s="9">
        <f>IFERROR(IF($G557="","",INDEX('Job Catalog'!$F$10:$F$509,MATCH($G557,'Job Catalog'!$B$10:$B$509,0))),"")</f>
        <v/>
      </c>
      <c r="K557" s="9">
        <f>IFERROR(IF($G557="","",INDEX('Job Catalog'!$H$10:$H$509,MATCH($G557,'Job Catalog'!$B$10:$B$509,0))),"")</f>
        <v/>
      </c>
      <c r="L557" s="9">
        <f>IFERROR(IF($G557="","",INDEX('Job Catalog'!$I$10:$I$509,MATCH($G557,'Job Catalog'!$B$10:$B$509,0))),"")</f>
        <v/>
      </c>
      <c r="M557" s="37">
        <f>IFERROR(IF($G557="","",INDEX('Job Catalog'!$K$10:$K$509,MATCH($G557,'Job Catalog'!$B$10:$B$509,0))),"")</f>
        <v/>
      </c>
    </row>
    <row r="558">
      <c r="B558" s="7" t="n"/>
      <c r="C558" s="7" t="n"/>
      <c r="D558" s="7" t="n"/>
      <c r="E558" s="7" t="n"/>
      <c r="F558" s="7" t="n"/>
      <c r="G558" s="7" t="n"/>
      <c r="H558" s="9">
        <f>IFERROR(IF($G558="","",INDEX('Job Catalog'!$C$10:$C$509,MATCH($G558,'Job Catalog'!$B$10:$B$509,0))),"")</f>
        <v/>
      </c>
      <c r="I558" s="9">
        <f>IFERROR(IF($G558="","",INDEX('Job Catalog'!$D$10:$D$509,MATCH($G558,'Job Catalog'!$B$10:$B$509,0))),"")</f>
        <v/>
      </c>
      <c r="J558" s="9">
        <f>IFERROR(IF($G558="","",INDEX('Job Catalog'!$F$10:$F$509,MATCH($G558,'Job Catalog'!$B$10:$B$509,0))),"")</f>
        <v/>
      </c>
      <c r="K558" s="9">
        <f>IFERROR(IF($G558="","",INDEX('Job Catalog'!$H$10:$H$509,MATCH($G558,'Job Catalog'!$B$10:$B$509,0))),"")</f>
        <v/>
      </c>
      <c r="L558" s="9">
        <f>IFERROR(IF($G558="","",INDEX('Job Catalog'!$I$10:$I$509,MATCH($G558,'Job Catalog'!$B$10:$B$509,0))),"")</f>
        <v/>
      </c>
      <c r="M558" s="37">
        <f>IFERROR(IF($G558="","",INDEX('Job Catalog'!$K$10:$K$509,MATCH($G558,'Job Catalog'!$B$10:$B$509,0))),"")</f>
        <v/>
      </c>
    </row>
    <row r="559">
      <c r="B559" s="7" t="n"/>
      <c r="C559" s="7" t="n"/>
      <c r="D559" s="7" t="n"/>
      <c r="E559" s="7" t="n"/>
      <c r="F559" s="7" t="n"/>
      <c r="G559" s="7" t="n"/>
      <c r="H559" s="9">
        <f>IFERROR(IF($G559="","",INDEX('Job Catalog'!$C$10:$C$509,MATCH($G559,'Job Catalog'!$B$10:$B$509,0))),"")</f>
        <v/>
      </c>
      <c r="I559" s="9">
        <f>IFERROR(IF($G559="","",INDEX('Job Catalog'!$D$10:$D$509,MATCH($G559,'Job Catalog'!$B$10:$B$509,0))),"")</f>
        <v/>
      </c>
      <c r="J559" s="9">
        <f>IFERROR(IF($G559="","",INDEX('Job Catalog'!$F$10:$F$509,MATCH($G559,'Job Catalog'!$B$10:$B$509,0))),"")</f>
        <v/>
      </c>
      <c r="K559" s="9">
        <f>IFERROR(IF($G559="","",INDEX('Job Catalog'!$H$10:$H$509,MATCH($G559,'Job Catalog'!$B$10:$B$509,0))),"")</f>
        <v/>
      </c>
      <c r="L559" s="9">
        <f>IFERROR(IF($G559="","",INDEX('Job Catalog'!$I$10:$I$509,MATCH($G559,'Job Catalog'!$B$10:$B$509,0))),"")</f>
        <v/>
      </c>
      <c r="M559" s="37">
        <f>IFERROR(IF($G559="","",INDEX('Job Catalog'!$K$10:$K$509,MATCH($G559,'Job Catalog'!$B$10:$B$509,0))),"")</f>
        <v/>
      </c>
    </row>
    <row r="560">
      <c r="B560" s="7" t="n"/>
      <c r="C560" s="7" t="n"/>
      <c r="D560" s="7" t="n"/>
      <c r="E560" s="7" t="n"/>
      <c r="F560" s="7" t="n"/>
      <c r="G560" s="7" t="n"/>
      <c r="H560" s="9">
        <f>IFERROR(IF($G560="","",INDEX('Job Catalog'!$C$10:$C$509,MATCH($G560,'Job Catalog'!$B$10:$B$509,0))),"")</f>
        <v/>
      </c>
      <c r="I560" s="9">
        <f>IFERROR(IF($G560="","",INDEX('Job Catalog'!$D$10:$D$509,MATCH($G560,'Job Catalog'!$B$10:$B$509,0))),"")</f>
        <v/>
      </c>
      <c r="J560" s="9">
        <f>IFERROR(IF($G560="","",INDEX('Job Catalog'!$F$10:$F$509,MATCH($G560,'Job Catalog'!$B$10:$B$509,0))),"")</f>
        <v/>
      </c>
      <c r="K560" s="9">
        <f>IFERROR(IF($G560="","",INDEX('Job Catalog'!$H$10:$H$509,MATCH($G560,'Job Catalog'!$B$10:$B$509,0))),"")</f>
        <v/>
      </c>
      <c r="L560" s="9">
        <f>IFERROR(IF($G560="","",INDEX('Job Catalog'!$I$10:$I$509,MATCH($G560,'Job Catalog'!$B$10:$B$509,0))),"")</f>
        <v/>
      </c>
      <c r="M560" s="37">
        <f>IFERROR(IF($G560="","",INDEX('Job Catalog'!$K$10:$K$509,MATCH($G560,'Job Catalog'!$B$10:$B$509,0))),"")</f>
        <v/>
      </c>
    </row>
    <row r="561">
      <c r="B561" s="7" t="n"/>
      <c r="C561" s="7" t="n"/>
      <c r="D561" s="7" t="n"/>
      <c r="E561" s="7" t="n"/>
      <c r="F561" s="7" t="n"/>
      <c r="G561" s="7" t="n"/>
      <c r="H561" s="9">
        <f>IFERROR(IF($G561="","",INDEX('Job Catalog'!$C$10:$C$509,MATCH($G561,'Job Catalog'!$B$10:$B$509,0))),"")</f>
        <v/>
      </c>
      <c r="I561" s="9">
        <f>IFERROR(IF($G561="","",INDEX('Job Catalog'!$D$10:$D$509,MATCH($G561,'Job Catalog'!$B$10:$B$509,0))),"")</f>
        <v/>
      </c>
      <c r="J561" s="9">
        <f>IFERROR(IF($G561="","",INDEX('Job Catalog'!$F$10:$F$509,MATCH($G561,'Job Catalog'!$B$10:$B$509,0))),"")</f>
        <v/>
      </c>
      <c r="K561" s="9">
        <f>IFERROR(IF($G561="","",INDEX('Job Catalog'!$H$10:$H$509,MATCH($G561,'Job Catalog'!$B$10:$B$509,0))),"")</f>
        <v/>
      </c>
      <c r="L561" s="9">
        <f>IFERROR(IF($G561="","",INDEX('Job Catalog'!$I$10:$I$509,MATCH($G561,'Job Catalog'!$B$10:$B$509,0))),"")</f>
        <v/>
      </c>
      <c r="M561" s="37">
        <f>IFERROR(IF($G561="","",INDEX('Job Catalog'!$K$10:$K$509,MATCH($G561,'Job Catalog'!$B$10:$B$509,0))),"")</f>
        <v/>
      </c>
    </row>
    <row r="562">
      <c r="B562" s="7" t="n"/>
      <c r="C562" s="7" t="n"/>
      <c r="D562" s="7" t="n"/>
      <c r="E562" s="7" t="n"/>
      <c r="F562" s="7" t="n"/>
      <c r="G562" s="7" t="n"/>
      <c r="H562" s="9">
        <f>IFERROR(IF($G562="","",INDEX('Job Catalog'!$C$10:$C$509,MATCH($G562,'Job Catalog'!$B$10:$B$509,0))),"")</f>
        <v/>
      </c>
      <c r="I562" s="9">
        <f>IFERROR(IF($G562="","",INDEX('Job Catalog'!$D$10:$D$509,MATCH($G562,'Job Catalog'!$B$10:$B$509,0))),"")</f>
        <v/>
      </c>
      <c r="J562" s="9">
        <f>IFERROR(IF($G562="","",INDEX('Job Catalog'!$F$10:$F$509,MATCH($G562,'Job Catalog'!$B$10:$B$509,0))),"")</f>
        <v/>
      </c>
      <c r="K562" s="9">
        <f>IFERROR(IF($G562="","",INDEX('Job Catalog'!$H$10:$H$509,MATCH($G562,'Job Catalog'!$B$10:$B$509,0))),"")</f>
        <v/>
      </c>
      <c r="L562" s="9">
        <f>IFERROR(IF($G562="","",INDEX('Job Catalog'!$I$10:$I$509,MATCH($G562,'Job Catalog'!$B$10:$B$509,0))),"")</f>
        <v/>
      </c>
      <c r="M562" s="37">
        <f>IFERROR(IF($G562="","",INDEX('Job Catalog'!$K$10:$K$509,MATCH($G562,'Job Catalog'!$B$10:$B$509,0))),"")</f>
        <v/>
      </c>
    </row>
    <row r="563">
      <c r="B563" s="7" t="n"/>
      <c r="C563" s="7" t="n"/>
      <c r="D563" s="7" t="n"/>
      <c r="E563" s="7" t="n"/>
      <c r="F563" s="7" t="n"/>
      <c r="G563" s="7" t="n"/>
      <c r="H563" s="9">
        <f>IFERROR(IF($G563="","",INDEX('Job Catalog'!$C$10:$C$509,MATCH($G563,'Job Catalog'!$B$10:$B$509,0))),"")</f>
        <v/>
      </c>
      <c r="I563" s="9">
        <f>IFERROR(IF($G563="","",INDEX('Job Catalog'!$D$10:$D$509,MATCH($G563,'Job Catalog'!$B$10:$B$509,0))),"")</f>
        <v/>
      </c>
      <c r="J563" s="9">
        <f>IFERROR(IF($G563="","",INDEX('Job Catalog'!$F$10:$F$509,MATCH($G563,'Job Catalog'!$B$10:$B$509,0))),"")</f>
        <v/>
      </c>
      <c r="K563" s="9">
        <f>IFERROR(IF($G563="","",INDEX('Job Catalog'!$H$10:$H$509,MATCH($G563,'Job Catalog'!$B$10:$B$509,0))),"")</f>
        <v/>
      </c>
      <c r="L563" s="9">
        <f>IFERROR(IF($G563="","",INDEX('Job Catalog'!$I$10:$I$509,MATCH($G563,'Job Catalog'!$B$10:$B$509,0))),"")</f>
        <v/>
      </c>
      <c r="M563" s="37">
        <f>IFERROR(IF($G563="","",INDEX('Job Catalog'!$K$10:$K$509,MATCH($G563,'Job Catalog'!$B$10:$B$509,0))),"")</f>
        <v/>
      </c>
    </row>
    <row r="564">
      <c r="B564" s="7" t="n"/>
      <c r="C564" s="7" t="n"/>
      <c r="D564" s="7" t="n"/>
      <c r="E564" s="7" t="n"/>
      <c r="F564" s="7" t="n"/>
      <c r="G564" s="7" t="n"/>
      <c r="H564" s="9">
        <f>IFERROR(IF($G564="","",INDEX('Job Catalog'!$C$10:$C$509,MATCH($G564,'Job Catalog'!$B$10:$B$509,0))),"")</f>
        <v/>
      </c>
      <c r="I564" s="9">
        <f>IFERROR(IF($G564="","",INDEX('Job Catalog'!$D$10:$D$509,MATCH($G564,'Job Catalog'!$B$10:$B$509,0))),"")</f>
        <v/>
      </c>
      <c r="J564" s="9">
        <f>IFERROR(IF($G564="","",INDEX('Job Catalog'!$F$10:$F$509,MATCH($G564,'Job Catalog'!$B$10:$B$509,0))),"")</f>
        <v/>
      </c>
      <c r="K564" s="9">
        <f>IFERROR(IF($G564="","",INDEX('Job Catalog'!$H$10:$H$509,MATCH($G564,'Job Catalog'!$B$10:$B$509,0))),"")</f>
        <v/>
      </c>
      <c r="L564" s="9">
        <f>IFERROR(IF($G564="","",INDEX('Job Catalog'!$I$10:$I$509,MATCH($G564,'Job Catalog'!$B$10:$B$509,0))),"")</f>
        <v/>
      </c>
      <c r="M564" s="37">
        <f>IFERROR(IF($G564="","",INDEX('Job Catalog'!$K$10:$K$509,MATCH($G564,'Job Catalog'!$B$10:$B$509,0))),"")</f>
        <v/>
      </c>
    </row>
    <row r="565">
      <c r="B565" s="7" t="n"/>
      <c r="C565" s="7" t="n"/>
      <c r="D565" s="7" t="n"/>
      <c r="E565" s="7" t="n"/>
      <c r="F565" s="7" t="n"/>
      <c r="G565" s="7" t="n"/>
      <c r="H565" s="9">
        <f>IFERROR(IF($G565="","",INDEX('Job Catalog'!$C$10:$C$509,MATCH($G565,'Job Catalog'!$B$10:$B$509,0))),"")</f>
        <v/>
      </c>
      <c r="I565" s="9">
        <f>IFERROR(IF($G565="","",INDEX('Job Catalog'!$D$10:$D$509,MATCH($G565,'Job Catalog'!$B$10:$B$509,0))),"")</f>
        <v/>
      </c>
      <c r="J565" s="9">
        <f>IFERROR(IF($G565="","",INDEX('Job Catalog'!$F$10:$F$509,MATCH($G565,'Job Catalog'!$B$10:$B$509,0))),"")</f>
        <v/>
      </c>
      <c r="K565" s="9">
        <f>IFERROR(IF($G565="","",INDEX('Job Catalog'!$H$10:$H$509,MATCH($G565,'Job Catalog'!$B$10:$B$509,0))),"")</f>
        <v/>
      </c>
      <c r="L565" s="9">
        <f>IFERROR(IF($G565="","",INDEX('Job Catalog'!$I$10:$I$509,MATCH($G565,'Job Catalog'!$B$10:$B$509,0))),"")</f>
        <v/>
      </c>
      <c r="M565" s="37">
        <f>IFERROR(IF($G565="","",INDEX('Job Catalog'!$K$10:$K$509,MATCH($G565,'Job Catalog'!$B$10:$B$509,0))),"")</f>
        <v/>
      </c>
    </row>
    <row r="566">
      <c r="B566" s="7" t="n"/>
      <c r="C566" s="7" t="n"/>
      <c r="D566" s="7" t="n"/>
      <c r="E566" s="7" t="n"/>
      <c r="F566" s="7" t="n"/>
      <c r="G566" s="7" t="n"/>
      <c r="H566" s="9">
        <f>IFERROR(IF($G566="","",INDEX('Job Catalog'!$C$10:$C$509,MATCH($G566,'Job Catalog'!$B$10:$B$509,0))),"")</f>
        <v/>
      </c>
      <c r="I566" s="9">
        <f>IFERROR(IF($G566="","",INDEX('Job Catalog'!$D$10:$D$509,MATCH($G566,'Job Catalog'!$B$10:$B$509,0))),"")</f>
        <v/>
      </c>
      <c r="J566" s="9">
        <f>IFERROR(IF($G566="","",INDEX('Job Catalog'!$F$10:$F$509,MATCH($G566,'Job Catalog'!$B$10:$B$509,0))),"")</f>
        <v/>
      </c>
      <c r="K566" s="9">
        <f>IFERROR(IF($G566="","",INDEX('Job Catalog'!$H$10:$H$509,MATCH($G566,'Job Catalog'!$B$10:$B$509,0))),"")</f>
        <v/>
      </c>
      <c r="L566" s="9">
        <f>IFERROR(IF($G566="","",INDEX('Job Catalog'!$I$10:$I$509,MATCH($G566,'Job Catalog'!$B$10:$B$509,0))),"")</f>
        <v/>
      </c>
      <c r="M566" s="37">
        <f>IFERROR(IF($G566="","",INDEX('Job Catalog'!$K$10:$K$509,MATCH($G566,'Job Catalog'!$B$10:$B$509,0))),"")</f>
        <v/>
      </c>
    </row>
    <row r="567">
      <c r="B567" s="7" t="n"/>
      <c r="C567" s="7" t="n"/>
      <c r="D567" s="7" t="n"/>
      <c r="E567" s="7" t="n"/>
      <c r="F567" s="7" t="n"/>
      <c r="G567" s="7" t="n"/>
      <c r="H567" s="9">
        <f>IFERROR(IF($G567="","",INDEX('Job Catalog'!$C$10:$C$509,MATCH($G567,'Job Catalog'!$B$10:$B$509,0))),"")</f>
        <v/>
      </c>
      <c r="I567" s="9">
        <f>IFERROR(IF($G567="","",INDEX('Job Catalog'!$D$10:$D$509,MATCH($G567,'Job Catalog'!$B$10:$B$509,0))),"")</f>
        <v/>
      </c>
      <c r="J567" s="9">
        <f>IFERROR(IF($G567="","",INDEX('Job Catalog'!$F$10:$F$509,MATCH($G567,'Job Catalog'!$B$10:$B$509,0))),"")</f>
        <v/>
      </c>
      <c r="K567" s="9">
        <f>IFERROR(IF($G567="","",INDEX('Job Catalog'!$H$10:$H$509,MATCH($G567,'Job Catalog'!$B$10:$B$509,0))),"")</f>
        <v/>
      </c>
      <c r="L567" s="9">
        <f>IFERROR(IF($G567="","",INDEX('Job Catalog'!$I$10:$I$509,MATCH($G567,'Job Catalog'!$B$10:$B$509,0))),"")</f>
        <v/>
      </c>
      <c r="M567" s="37">
        <f>IFERROR(IF($G567="","",INDEX('Job Catalog'!$K$10:$K$509,MATCH($G567,'Job Catalog'!$B$10:$B$509,0))),"")</f>
        <v/>
      </c>
    </row>
    <row r="568">
      <c r="B568" s="7" t="n"/>
      <c r="C568" s="7" t="n"/>
      <c r="D568" s="7" t="n"/>
      <c r="E568" s="7" t="n"/>
      <c r="F568" s="7" t="n"/>
      <c r="G568" s="7" t="n"/>
      <c r="H568" s="9">
        <f>IFERROR(IF($G568="","",INDEX('Job Catalog'!$C$10:$C$509,MATCH($G568,'Job Catalog'!$B$10:$B$509,0))),"")</f>
        <v/>
      </c>
      <c r="I568" s="9">
        <f>IFERROR(IF($G568="","",INDEX('Job Catalog'!$D$10:$D$509,MATCH($G568,'Job Catalog'!$B$10:$B$509,0))),"")</f>
        <v/>
      </c>
      <c r="J568" s="9">
        <f>IFERROR(IF($G568="","",INDEX('Job Catalog'!$F$10:$F$509,MATCH($G568,'Job Catalog'!$B$10:$B$509,0))),"")</f>
        <v/>
      </c>
      <c r="K568" s="9">
        <f>IFERROR(IF($G568="","",INDEX('Job Catalog'!$H$10:$H$509,MATCH($G568,'Job Catalog'!$B$10:$B$509,0))),"")</f>
        <v/>
      </c>
      <c r="L568" s="9">
        <f>IFERROR(IF($G568="","",INDEX('Job Catalog'!$I$10:$I$509,MATCH($G568,'Job Catalog'!$B$10:$B$509,0))),"")</f>
        <v/>
      </c>
      <c r="M568" s="37">
        <f>IFERROR(IF($G568="","",INDEX('Job Catalog'!$K$10:$K$509,MATCH($G568,'Job Catalog'!$B$10:$B$509,0))),"")</f>
        <v/>
      </c>
    </row>
    <row r="569">
      <c r="B569" s="7" t="n"/>
      <c r="C569" s="7" t="n"/>
      <c r="D569" s="7" t="n"/>
      <c r="E569" s="7" t="n"/>
      <c r="F569" s="7" t="n"/>
      <c r="G569" s="7" t="n"/>
      <c r="H569" s="9">
        <f>IFERROR(IF($G569="","",INDEX('Job Catalog'!$C$10:$C$509,MATCH($G569,'Job Catalog'!$B$10:$B$509,0))),"")</f>
        <v/>
      </c>
      <c r="I569" s="9">
        <f>IFERROR(IF($G569="","",INDEX('Job Catalog'!$D$10:$D$509,MATCH($G569,'Job Catalog'!$B$10:$B$509,0))),"")</f>
        <v/>
      </c>
      <c r="J569" s="9">
        <f>IFERROR(IF($G569="","",INDEX('Job Catalog'!$F$10:$F$509,MATCH($G569,'Job Catalog'!$B$10:$B$509,0))),"")</f>
        <v/>
      </c>
      <c r="K569" s="9">
        <f>IFERROR(IF($G569="","",INDEX('Job Catalog'!$H$10:$H$509,MATCH($G569,'Job Catalog'!$B$10:$B$509,0))),"")</f>
        <v/>
      </c>
      <c r="L569" s="9">
        <f>IFERROR(IF($G569="","",INDEX('Job Catalog'!$I$10:$I$509,MATCH($G569,'Job Catalog'!$B$10:$B$509,0))),"")</f>
        <v/>
      </c>
      <c r="M569" s="37">
        <f>IFERROR(IF($G569="","",INDEX('Job Catalog'!$K$10:$K$509,MATCH($G569,'Job Catalog'!$B$10:$B$509,0))),"")</f>
        <v/>
      </c>
    </row>
    <row r="570">
      <c r="B570" s="7" t="n"/>
      <c r="C570" s="7" t="n"/>
      <c r="D570" s="7" t="n"/>
      <c r="E570" s="7" t="n"/>
      <c r="F570" s="7" t="n"/>
      <c r="G570" s="7" t="n"/>
      <c r="H570" s="9">
        <f>IFERROR(IF($G570="","",INDEX('Job Catalog'!$C$10:$C$509,MATCH($G570,'Job Catalog'!$B$10:$B$509,0))),"")</f>
        <v/>
      </c>
      <c r="I570" s="9">
        <f>IFERROR(IF($G570="","",INDEX('Job Catalog'!$D$10:$D$509,MATCH($G570,'Job Catalog'!$B$10:$B$509,0))),"")</f>
        <v/>
      </c>
      <c r="J570" s="9">
        <f>IFERROR(IF($G570="","",INDEX('Job Catalog'!$F$10:$F$509,MATCH($G570,'Job Catalog'!$B$10:$B$509,0))),"")</f>
        <v/>
      </c>
      <c r="K570" s="9">
        <f>IFERROR(IF($G570="","",INDEX('Job Catalog'!$H$10:$H$509,MATCH($G570,'Job Catalog'!$B$10:$B$509,0))),"")</f>
        <v/>
      </c>
      <c r="L570" s="9">
        <f>IFERROR(IF($G570="","",INDEX('Job Catalog'!$I$10:$I$509,MATCH($G570,'Job Catalog'!$B$10:$B$509,0))),"")</f>
        <v/>
      </c>
      <c r="M570" s="37">
        <f>IFERROR(IF($G570="","",INDEX('Job Catalog'!$K$10:$K$509,MATCH($G570,'Job Catalog'!$B$10:$B$509,0))),"")</f>
        <v/>
      </c>
    </row>
    <row r="571">
      <c r="B571" s="7" t="n"/>
      <c r="C571" s="7" t="n"/>
      <c r="D571" s="7" t="n"/>
      <c r="E571" s="7" t="n"/>
      <c r="F571" s="7" t="n"/>
      <c r="G571" s="7" t="n"/>
      <c r="H571" s="9">
        <f>IFERROR(IF($G571="","",INDEX('Job Catalog'!$C$10:$C$509,MATCH($G571,'Job Catalog'!$B$10:$B$509,0))),"")</f>
        <v/>
      </c>
      <c r="I571" s="9">
        <f>IFERROR(IF($G571="","",INDEX('Job Catalog'!$D$10:$D$509,MATCH($G571,'Job Catalog'!$B$10:$B$509,0))),"")</f>
        <v/>
      </c>
      <c r="J571" s="9">
        <f>IFERROR(IF($G571="","",INDEX('Job Catalog'!$F$10:$F$509,MATCH($G571,'Job Catalog'!$B$10:$B$509,0))),"")</f>
        <v/>
      </c>
      <c r="K571" s="9">
        <f>IFERROR(IF($G571="","",INDEX('Job Catalog'!$H$10:$H$509,MATCH($G571,'Job Catalog'!$B$10:$B$509,0))),"")</f>
        <v/>
      </c>
      <c r="L571" s="9">
        <f>IFERROR(IF($G571="","",INDEX('Job Catalog'!$I$10:$I$509,MATCH($G571,'Job Catalog'!$B$10:$B$509,0))),"")</f>
        <v/>
      </c>
      <c r="M571" s="37">
        <f>IFERROR(IF($G571="","",INDEX('Job Catalog'!$K$10:$K$509,MATCH($G571,'Job Catalog'!$B$10:$B$509,0))),"")</f>
        <v/>
      </c>
    </row>
    <row r="572">
      <c r="B572" s="7" t="n"/>
      <c r="C572" s="7" t="n"/>
      <c r="D572" s="7" t="n"/>
      <c r="E572" s="7" t="n"/>
      <c r="F572" s="7" t="n"/>
      <c r="G572" s="7" t="n"/>
      <c r="H572" s="9">
        <f>IFERROR(IF($G572="","",INDEX('Job Catalog'!$C$10:$C$509,MATCH($G572,'Job Catalog'!$B$10:$B$509,0))),"")</f>
        <v/>
      </c>
      <c r="I572" s="9">
        <f>IFERROR(IF($G572="","",INDEX('Job Catalog'!$D$10:$D$509,MATCH($G572,'Job Catalog'!$B$10:$B$509,0))),"")</f>
        <v/>
      </c>
      <c r="J572" s="9">
        <f>IFERROR(IF($G572="","",INDEX('Job Catalog'!$F$10:$F$509,MATCH($G572,'Job Catalog'!$B$10:$B$509,0))),"")</f>
        <v/>
      </c>
      <c r="K572" s="9">
        <f>IFERROR(IF($G572="","",INDEX('Job Catalog'!$H$10:$H$509,MATCH($G572,'Job Catalog'!$B$10:$B$509,0))),"")</f>
        <v/>
      </c>
      <c r="L572" s="9">
        <f>IFERROR(IF($G572="","",INDEX('Job Catalog'!$I$10:$I$509,MATCH($G572,'Job Catalog'!$B$10:$B$509,0))),"")</f>
        <v/>
      </c>
      <c r="M572" s="37">
        <f>IFERROR(IF($G572="","",INDEX('Job Catalog'!$K$10:$K$509,MATCH($G572,'Job Catalog'!$B$10:$B$509,0))),"")</f>
        <v/>
      </c>
    </row>
    <row r="573">
      <c r="B573" s="7" t="n"/>
      <c r="C573" s="7" t="n"/>
      <c r="D573" s="7" t="n"/>
      <c r="E573" s="7" t="n"/>
      <c r="F573" s="7" t="n"/>
      <c r="G573" s="7" t="n"/>
      <c r="H573" s="9">
        <f>IFERROR(IF($G573="","",INDEX('Job Catalog'!$C$10:$C$509,MATCH($G573,'Job Catalog'!$B$10:$B$509,0))),"")</f>
        <v/>
      </c>
      <c r="I573" s="9">
        <f>IFERROR(IF($G573="","",INDEX('Job Catalog'!$D$10:$D$509,MATCH($G573,'Job Catalog'!$B$10:$B$509,0))),"")</f>
        <v/>
      </c>
      <c r="J573" s="9">
        <f>IFERROR(IF($G573="","",INDEX('Job Catalog'!$F$10:$F$509,MATCH($G573,'Job Catalog'!$B$10:$B$509,0))),"")</f>
        <v/>
      </c>
      <c r="K573" s="9">
        <f>IFERROR(IF($G573="","",INDEX('Job Catalog'!$H$10:$H$509,MATCH($G573,'Job Catalog'!$B$10:$B$509,0))),"")</f>
        <v/>
      </c>
      <c r="L573" s="9">
        <f>IFERROR(IF($G573="","",INDEX('Job Catalog'!$I$10:$I$509,MATCH($G573,'Job Catalog'!$B$10:$B$509,0))),"")</f>
        <v/>
      </c>
      <c r="M573" s="37">
        <f>IFERROR(IF($G573="","",INDEX('Job Catalog'!$K$10:$K$509,MATCH($G573,'Job Catalog'!$B$10:$B$509,0))),"")</f>
        <v/>
      </c>
    </row>
    <row r="574">
      <c r="B574" s="7" t="n"/>
      <c r="C574" s="7" t="n"/>
      <c r="D574" s="7" t="n"/>
      <c r="E574" s="7" t="n"/>
      <c r="F574" s="7" t="n"/>
      <c r="G574" s="7" t="n"/>
      <c r="H574" s="9">
        <f>IFERROR(IF($G574="","",INDEX('Job Catalog'!$C$10:$C$509,MATCH($G574,'Job Catalog'!$B$10:$B$509,0))),"")</f>
        <v/>
      </c>
      <c r="I574" s="9">
        <f>IFERROR(IF($G574="","",INDEX('Job Catalog'!$D$10:$D$509,MATCH($G574,'Job Catalog'!$B$10:$B$509,0))),"")</f>
        <v/>
      </c>
      <c r="J574" s="9">
        <f>IFERROR(IF($G574="","",INDEX('Job Catalog'!$F$10:$F$509,MATCH($G574,'Job Catalog'!$B$10:$B$509,0))),"")</f>
        <v/>
      </c>
      <c r="K574" s="9">
        <f>IFERROR(IF($G574="","",INDEX('Job Catalog'!$H$10:$H$509,MATCH($G574,'Job Catalog'!$B$10:$B$509,0))),"")</f>
        <v/>
      </c>
      <c r="L574" s="9">
        <f>IFERROR(IF($G574="","",INDEX('Job Catalog'!$I$10:$I$509,MATCH($G574,'Job Catalog'!$B$10:$B$509,0))),"")</f>
        <v/>
      </c>
      <c r="M574" s="37">
        <f>IFERROR(IF($G574="","",INDEX('Job Catalog'!$K$10:$K$509,MATCH($G574,'Job Catalog'!$B$10:$B$509,0))),"")</f>
        <v/>
      </c>
    </row>
    <row r="575">
      <c r="B575" s="7" t="n"/>
      <c r="C575" s="7" t="n"/>
      <c r="D575" s="7" t="n"/>
      <c r="E575" s="7" t="n"/>
      <c r="F575" s="7" t="n"/>
      <c r="G575" s="7" t="n"/>
      <c r="H575" s="9">
        <f>IFERROR(IF($G575="","",INDEX('Job Catalog'!$C$10:$C$509,MATCH($G575,'Job Catalog'!$B$10:$B$509,0))),"")</f>
        <v/>
      </c>
      <c r="I575" s="9">
        <f>IFERROR(IF($G575="","",INDEX('Job Catalog'!$D$10:$D$509,MATCH($G575,'Job Catalog'!$B$10:$B$509,0))),"")</f>
        <v/>
      </c>
      <c r="J575" s="9">
        <f>IFERROR(IF($G575="","",INDEX('Job Catalog'!$F$10:$F$509,MATCH($G575,'Job Catalog'!$B$10:$B$509,0))),"")</f>
        <v/>
      </c>
      <c r="K575" s="9">
        <f>IFERROR(IF($G575="","",INDEX('Job Catalog'!$H$10:$H$509,MATCH($G575,'Job Catalog'!$B$10:$B$509,0))),"")</f>
        <v/>
      </c>
      <c r="L575" s="9">
        <f>IFERROR(IF($G575="","",INDEX('Job Catalog'!$I$10:$I$509,MATCH($G575,'Job Catalog'!$B$10:$B$509,0))),"")</f>
        <v/>
      </c>
      <c r="M575" s="37">
        <f>IFERROR(IF($G575="","",INDEX('Job Catalog'!$K$10:$K$509,MATCH($G575,'Job Catalog'!$B$10:$B$509,0))),"")</f>
        <v/>
      </c>
    </row>
    <row r="576">
      <c r="B576" s="7" t="n"/>
      <c r="C576" s="7" t="n"/>
      <c r="D576" s="7" t="n"/>
      <c r="E576" s="7" t="n"/>
      <c r="F576" s="7" t="n"/>
      <c r="G576" s="7" t="n"/>
      <c r="H576" s="9">
        <f>IFERROR(IF($G576="","",INDEX('Job Catalog'!$C$10:$C$509,MATCH($G576,'Job Catalog'!$B$10:$B$509,0))),"")</f>
        <v/>
      </c>
      <c r="I576" s="9">
        <f>IFERROR(IF($G576="","",INDEX('Job Catalog'!$D$10:$D$509,MATCH($G576,'Job Catalog'!$B$10:$B$509,0))),"")</f>
        <v/>
      </c>
      <c r="J576" s="9">
        <f>IFERROR(IF($G576="","",INDEX('Job Catalog'!$F$10:$F$509,MATCH($G576,'Job Catalog'!$B$10:$B$509,0))),"")</f>
        <v/>
      </c>
      <c r="K576" s="9">
        <f>IFERROR(IF($G576="","",INDEX('Job Catalog'!$H$10:$H$509,MATCH($G576,'Job Catalog'!$B$10:$B$509,0))),"")</f>
        <v/>
      </c>
      <c r="L576" s="9">
        <f>IFERROR(IF($G576="","",INDEX('Job Catalog'!$I$10:$I$509,MATCH($G576,'Job Catalog'!$B$10:$B$509,0))),"")</f>
        <v/>
      </c>
      <c r="M576" s="37">
        <f>IFERROR(IF($G576="","",INDEX('Job Catalog'!$K$10:$K$509,MATCH($G576,'Job Catalog'!$B$10:$B$509,0))),"")</f>
        <v/>
      </c>
    </row>
    <row r="577">
      <c r="B577" s="7" t="n"/>
      <c r="C577" s="7" t="n"/>
      <c r="D577" s="7" t="n"/>
      <c r="E577" s="7" t="n"/>
      <c r="F577" s="7" t="n"/>
      <c r="G577" s="7" t="n"/>
      <c r="H577" s="9">
        <f>IFERROR(IF($G577="","",INDEX('Job Catalog'!$C$10:$C$509,MATCH($G577,'Job Catalog'!$B$10:$B$509,0))),"")</f>
        <v/>
      </c>
      <c r="I577" s="9">
        <f>IFERROR(IF($G577="","",INDEX('Job Catalog'!$D$10:$D$509,MATCH($G577,'Job Catalog'!$B$10:$B$509,0))),"")</f>
        <v/>
      </c>
      <c r="J577" s="9">
        <f>IFERROR(IF($G577="","",INDEX('Job Catalog'!$F$10:$F$509,MATCH($G577,'Job Catalog'!$B$10:$B$509,0))),"")</f>
        <v/>
      </c>
      <c r="K577" s="9">
        <f>IFERROR(IF($G577="","",INDEX('Job Catalog'!$H$10:$H$509,MATCH($G577,'Job Catalog'!$B$10:$B$509,0))),"")</f>
        <v/>
      </c>
      <c r="L577" s="9">
        <f>IFERROR(IF($G577="","",INDEX('Job Catalog'!$I$10:$I$509,MATCH($G577,'Job Catalog'!$B$10:$B$509,0))),"")</f>
        <v/>
      </c>
      <c r="M577" s="37">
        <f>IFERROR(IF($G577="","",INDEX('Job Catalog'!$K$10:$K$509,MATCH($G577,'Job Catalog'!$B$10:$B$509,0))),"")</f>
        <v/>
      </c>
    </row>
    <row r="578">
      <c r="B578" s="7" t="n"/>
      <c r="C578" s="7" t="n"/>
      <c r="D578" s="7" t="n"/>
      <c r="E578" s="7" t="n"/>
      <c r="F578" s="7" t="n"/>
      <c r="G578" s="7" t="n"/>
      <c r="H578" s="9">
        <f>IFERROR(IF($G578="","",INDEX('Job Catalog'!$C$10:$C$509,MATCH($G578,'Job Catalog'!$B$10:$B$509,0))),"")</f>
        <v/>
      </c>
      <c r="I578" s="9">
        <f>IFERROR(IF($G578="","",INDEX('Job Catalog'!$D$10:$D$509,MATCH($G578,'Job Catalog'!$B$10:$B$509,0))),"")</f>
        <v/>
      </c>
      <c r="J578" s="9">
        <f>IFERROR(IF($G578="","",INDEX('Job Catalog'!$F$10:$F$509,MATCH($G578,'Job Catalog'!$B$10:$B$509,0))),"")</f>
        <v/>
      </c>
      <c r="K578" s="9">
        <f>IFERROR(IF($G578="","",INDEX('Job Catalog'!$H$10:$H$509,MATCH($G578,'Job Catalog'!$B$10:$B$509,0))),"")</f>
        <v/>
      </c>
      <c r="L578" s="9">
        <f>IFERROR(IF($G578="","",INDEX('Job Catalog'!$I$10:$I$509,MATCH($G578,'Job Catalog'!$B$10:$B$509,0))),"")</f>
        <v/>
      </c>
      <c r="M578" s="37">
        <f>IFERROR(IF($G578="","",INDEX('Job Catalog'!$K$10:$K$509,MATCH($G578,'Job Catalog'!$B$10:$B$509,0))),"")</f>
        <v/>
      </c>
    </row>
    <row r="579">
      <c r="B579" s="7" t="n"/>
      <c r="C579" s="7" t="n"/>
      <c r="D579" s="7" t="n"/>
      <c r="E579" s="7" t="n"/>
      <c r="F579" s="7" t="n"/>
      <c r="G579" s="7" t="n"/>
      <c r="H579" s="9">
        <f>IFERROR(IF($G579="","",INDEX('Job Catalog'!$C$10:$C$509,MATCH($G579,'Job Catalog'!$B$10:$B$509,0))),"")</f>
        <v/>
      </c>
      <c r="I579" s="9">
        <f>IFERROR(IF($G579="","",INDEX('Job Catalog'!$D$10:$D$509,MATCH($G579,'Job Catalog'!$B$10:$B$509,0))),"")</f>
        <v/>
      </c>
      <c r="J579" s="9">
        <f>IFERROR(IF($G579="","",INDEX('Job Catalog'!$F$10:$F$509,MATCH($G579,'Job Catalog'!$B$10:$B$509,0))),"")</f>
        <v/>
      </c>
      <c r="K579" s="9">
        <f>IFERROR(IF($G579="","",INDEX('Job Catalog'!$H$10:$H$509,MATCH($G579,'Job Catalog'!$B$10:$B$509,0))),"")</f>
        <v/>
      </c>
      <c r="L579" s="9">
        <f>IFERROR(IF($G579="","",INDEX('Job Catalog'!$I$10:$I$509,MATCH($G579,'Job Catalog'!$B$10:$B$509,0))),"")</f>
        <v/>
      </c>
      <c r="M579" s="37">
        <f>IFERROR(IF($G579="","",INDEX('Job Catalog'!$K$10:$K$509,MATCH($G579,'Job Catalog'!$B$10:$B$509,0))),"")</f>
        <v/>
      </c>
    </row>
    <row r="580">
      <c r="B580" s="7" t="n"/>
      <c r="C580" s="7" t="n"/>
      <c r="D580" s="7" t="n"/>
      <c r="E580" s="7" t="n"/>
      <c r="F580" s="7" t="n"/>
      <c r="G580" s="7" t="n"/>
      <c r="H580" s="9">
        <f>IFERROR(IF($G580="","",INDEX('Job Catalog'!$C$10:$C$509,MATCH($G580,'Job Catalog'!$B$10:$B$509,0))),"")</f>
        <v/>
      </c>
      <c r="I580" s="9">
        <f>IFERROR(IF($G580="","",INDEX('Job Catalog'!$D$10:$D$509,MATCH($G580,'Job Catalog'!$B$10:$B$509,0))),"")</f>
        <v/>
      </c>
      <c r="J580" s="9">
        <f>IFERROR(IF($G580="","",INDEX('Job Catalog'!$F$10:$F$509,MATCH($G580,'Job Catalog'!$B$10:$B$509,0))),"")</f>
        <v/>
      </c>
      <c r="K580" s="9">
        <f>IFERROR(IF($G580="","",INDEX('Job Catalog'!$H$10:$H$509,MATCH($G580,'Job Catalog'!$B$10:$B$509,0))),"")</f>
        <v/>
      </c>
      <c r="L580" s="9">
        <f>IFERROR(IF($G580="","",INDEX('Job Catalog'!$I$10:$I$509,MATCH($G580,'Job Catalog'!$B$10:$B$509,0))),"")</f>
        <v/>
      </c>
      <c r="M580" s="37">
        <f>IFERROR(IF($G580="","",INDEX('Job Catalog'!$K$10:$K$509,MATCH($G580,'Job Catalog'!$B$10:$B$509,0))),"")</f>
        <v/>
      </c>
    </row>
    <row r="581">
      <c r="B581" s="7" t="n"/>
      <c r="C581" s="7" t="n"/>
      <c r="D581" s="7" t="n"/>
      <c r="E581" s="7" t="n"/>
      <c r="F581" s="7" t="n"/>
      <c r="G581" s="7" t="n"/>
      <c r="H581" s="9">
        <f>IFERROR(IF($G581="","",INDEX('Job Catalog'!$C$10:$C$509,MATCH($G581,'Job Catalog'!$B$10:$B$509,0))),"")</f>
        <v/>
      </c>
      <c r="I581" s="9">
        <f>IFERROR(IF($G581="","",INDEX('Job Catalog'!$D$10:$D$509,MATCH($G581,'Job Catalog'!$B$10:$B$509,0))),"")</f>
        <v/>
      </c>
      <c r="J581" s="9">
        <f>IFERROR(IF($G581="","",INDEX('Job Catalog'!$F$10:$F$509,MATCH($G581,'Job Catalog'!$B$10:$B$509,0))),"")</f>
        <v/>
      </c>
      <c r="K581" s="9">
        <f>IFERROR(IF($G581="","",INDEX('Job Catalog'!$H$10:$H$509,MATCH($G581,'Job Catalog'!$B$10:$B$509,0))),"")</f>
        <v/>
      </c>
      <c r="L581" s="9">
        <f>IFERROR(IF($G581="","",INDEX('Job Catalog'!$I$10:$I$509,MATCH($G581,'Job Catalog'!$B$10:$B$509,0))),"")</f>
        <v/>
      </c>
      <c r="M581" s="37">
        <f>IFERROR(IF($G581="","",INDEX('Job Catalog'!$K$10:$K$509,MATCH($G581,'Job Catalog'!$B$10:$B$509,0))),"")</f>
        <v/>
      </c>
    </row>
    <row r="582">
      <c r="B582" s="7" t="n"/>
      <c r="C582" s="7" t="n"/>
      <c r="D582" s="7" t="n"/>
      <c r="E582" s="7" t="n"/>
      <c r="F582" s="7" t="n"/>
      <c r="G582" s="7" t="n"/>
      <c r="H582" s="9">
        <f>IFERROR(IF($G582="","",INDEX('Job Catalog'!$C$10:$C$509,MATCH($G582,'Job Catalog'!$B$10:$B$509,0))),"")</f>
        <v/>
      </c>
      <c r="I582" s="9">
        <f>IFERROR(IF($G582="","",INDEX('Job Catalog'!$D$10:$D$509,MATCH($G582,'Job Catalog'!$B$10:$B$509,0))),"")</f>
        <v/>
      </c>
      <c r="J582" s="9">
        <f>IFERROR(IF($G582="","",INDEX('Job Catalog'!$F$10:$F$509,MATCH($G582,'Job Catalog'!$B$10:$B$509,0))),"")</f>
        <v/>
      </c>
      <c r="K582" s="9">
        <f>IFERROR(IF($G582="","",INDEX('Job Catalog'!$H$10:$H$509,MATCH($G582,'Job Catalog'!$B$10:$B$509,0))),"")</f>
        <v/>
      </c>
      <c r="L582" s="9">
        <f>IFERROR(IF($G582="","",INDEX('Job Catalog'!$I$10:$I$509,MATCH($G582,'Job Catalog'!$B$10:$B$509,0))),"")</f>
        <v/>
      </c>
      <c r="M582" s="37">
        <f>IFERROR(IF($G582="","",INDEX('Job Catalog'!$K$10:$K$509,MATCH($G582,'Job Catalog'!$B$10:$B$509,0))),"")</f>
        <v/>
      </c>
    </row>
    <row r="583">
      <c r="B583" s="7" t="n"/>
      <c r="C583" s="7" t="n"/>
      <c r="D583" s="7" t="n"/>
      <c r="E583" s="7" t="n"/>
      <c r="F583" s="7" t="n"/>
      <c r="G583" s="7" t="n"/>
      <c r="H583" s="9">
        <f>IFERROR(IF($G583="","",INDEX('Job Catalog'!$C$10:$C$509,MATCH($G583,'Job Catalog'!$B$10:$B$509,0))),"")</f>
        <v/>
      </c>
      <c r="I583" s="9">
        <f>IFERROR(IF($G583="","",INDEX('Job Catalog'!$D$10:$D$509,MATCH($G583,'Job Catalog'!$B$10:$B$509,0))),"")</f>
        <v/>
      </c>
      <c r="J583" s="9">
        <f>IFERROR(IF($G583="","",INDEX('Job Catalog'!$F$10:$F$509,MATCH($G583,'Job Catalog'!$B$10:$B$509,0))),"")</f>
        <v/>
      </c>
      <c r="K583" s="9">
        <f>IFERROR(IF($G583="","",INDEX('Job Catalog'!$H$10:$H$509,MATCH($G583,'Job Catalog'!$B$10:$B$509,0))),"")</f>
        <v/>
      </c>
      <c r="L583" s="9">
        <f>IFERROR(IF($G583="","",INDEX('Job Catalog'!$I$10:$I$509,MATCH($G583,'Job Catalog'!$B$10:$B$509,0))),"")</f>
        <v/>
      </c>
      <c r="M583" s="37">
        <f>IFERROR(IF($G583="","",INDEX('Job Catalog'!$K$10:$K$509,MATCH($G583,'Job Catalog'!$B$10:$B$509,0))),"")</f>
        <v/>
      </c>
    </row>
    <row r="584">
      <c r="B584" s="7" t="n"/>
      <c r="C584" s="7" t="n"/>
      <c r="D584" s="7" t="n"/>
      <c r="E584" s="7" t="n"/>
      <c r="F584" s="7" t="n"/>
      <c r="G584" s="7" t="n"/>
      <c r="H584" s="9">
        <f>IFERROR(IF($G584="","",INDEX('Job Catalog'!$C$10:$C$509,MATCH($G584,'Job Catalog'!$B$10:$B$509,0))),"")</f>
        <v/>
      </c>
      <c r="I584" s="9">
        <f>IFERROR(IF($G584="","",INDEX('Job Catalog'!$D$10:$D$509,MATCH($G584,'Job Catalog'!$B$10:$B$509,0))),"")</f>
        <v/>
      </c>
      <c r="J584" s="9">
        <f>IFERROR(IF($G584="","",INDEX('Job Catalog'!$F$10:$F$509,MATCH($G584,'Job Catalog'!$B$10:$B$509,0))),"")</f>
        <v/>
      </c>
      <c r="K584" s="9">
        <f>IFERROR(IF($G584="","",INDEX('Job Catalog'!$H$10:$H$509,MATCH($G584,'Job Catalog'!$B$10:$B$509,0))),"")</f>
        <v/>
      </c>
      <c r="L584" s="9">
        <f>IFERROR(IF($G584="","",INDEX('Job Catalog'!$I$10:$I$509,MATCH($G584,'Job Catalog'!$B$10:$B$509,0))),"")</f>
        <v/>
      </c>
      <c r="M584" s="37">
        <f>IFERROR(IF($G584="","",INDEX('Job Catalog'!$K$10:$K$509,MATCH($G584,'Job Catalog'!$B$10:$B$509,0))),"")</f>
        <v/>
      </c>
    </row>
    <row r="585">
      <c r="B585" s="7" t="n"/>
      <c r="C585" s="7" t="n"/>
      <c r="D585" s="7" t="n"/>
      <c r="E585" s="7" t="n"/>
      <c r="F585" s="7" t="n"/>
      <c r="G585" s="7" t="n"/>
      <c r="H585" s="9">
        <f>IFERROR(IF($G585="","",INDEX('Job Catalog'!$C$10:$C$509,MATCH($G585,'Job Catalog'!$B$10:$B$509,0))),"")</f>
        <v/>
      </c>
      <c r="I585" s="9">
        <f>IFERROR(IF($G585="","",INDEX('Job Catalog'!$D$10:$D$509,MATCH($G585,'Job Catalog'!$B$10:$B$509,0))),"")</f>
        <v/>
      </c>
      <c r="J585" s="9">
        <f>IFERROR(IF($G585="","",INDEX('Job Catalog'!$F$10:$F$509,MATCH($G585,'Job Catalog'!$B$10:$B$509,0))),"")</f>
        <v/>
      </c>
      <c r="K585" s="9">
        <f>IFERROR(IF($G585="","",INDEX('Job Catalog'!$H$10:$H$509,MATCH($G585,'Job Catalog'!$B$10:$B$509,0))),"")</f>
        <v/>
      </c>
      <c r="L585" s="9">
        <f>IFERROR(IF($G585="","",INDEX('Job Catalog'!$I$10:$I$509,MATCH($G585,'Job Catalog'!$B$10:$B$509,0))),"")</f>
        <v/>
      </c>
      <c r="M585" s="37">
        <f>IFERROR(IF($G585="","",INDEX('Job Catalog'!$K$10:$K$509,MATCH($G585,'Job Catalog'!$B$10:$B$509,0))),"")</f>
        <v/>
      </c>
    </row>
    <row r="586">
      <c r="B586" s="7" t="n"/>
      <c r="C586" s="7" t="n"/>
      <c r="D586" s="7" t="n"/>
      <c r="E586" s="7" t="n"/>
      <c r="F586" s="7" t="n"/>
      <c r="G586" s="7" t="n"/>
      <c r="H586" s="9">
        <f>IFERROR(IF($G586="","",INDEX('Job Catalog'!$C$10:$C$509,MATCH($G586,'Job Catalog'!$B$10:$B$509,0))),"")</f>
        <v/>
      </c>
      <c r="I586" s="9">
        <f>IFERROR(IF($G586="","",INDEX('Job Catalog'!$D$10:$D$509,MATCH($G586,'Job Catalog'!$B$10:$B$509,0))),"")</f>
        <v/>
      </c>
      <c r="J586" s="9">
        <f>IFERROR(IF($G586="","",INDEX('Job Catalog'!$F$10:$F$509,MATCH($G586,'Job Catalog'!$B$10:$B$509,0))),"")</f>
        <v/>
      </c>
      <c r="K586" s="9">
        <f>IFERROR(IF($G586="","",INDEX('Job Catalog'!$H$10:$H$509,MATCH($G586,'Job Catalog'!$B$10:$B$509,0))),"")</f>
        <v/>
      </c>
      <c r="L586" s="9">
        <f>IFERROR(IF($G586="","",INDEX('Job Catalog'!$I$10:$I$509,MATCH($G586,'Job Catalog'!$B$10:$B$509,0))),"")</f>
        <v/>
      </c>
      <c r="M586" s="37">
        <f>IFERROR(IF($G586="","",INDEX('Job Catalog'!$K$10:$K$509,MATCH($G586,'Job Catalog'!$B$10:$B$509,0))),"")</f>
        <v/>
      </c>
    </row>
    <row r="587">
      <c r="B587" s="7" t="n"/>
      <c r="C587" s="7" t="n"/>
      <c r="D587" s="7" t="n"/>
      <c r="E587" s="7" t="n"/>
      <c r="F587" s="7" t="n"/>
      <c r="G587" s="7" t="n"/>
      <c r="H587" s="9">
        <f>IFERROR(IF($G587="","",INDEX('Job Catalog'!$C$10:$C$509,MATCH($G587,'Job Catalog'!$B$10:$B$509,0))),"")</f>
        <v/>
      </c>
      <c r="I587" s="9">
        <f>IFERROR(IF($G587="","",INDEX('Job Catalog'!$D$10:$D$509,MATCH($G587,'Job Catalog'!$B$10:$B$509,0))),"")</f>
        <v/>
      </c>
      <c r="J587" s="9">
        <f>IFERROR(IF($G587="","",INDEX('Job Catalog'!$F$10:$F$509,MATCH($G587,'Job Catalog'!$B$10:$B$509,0))),"")</f>
        <v/>
      </c>
      <c r="K587" s="9">
        <f>IFERROR(IF($G587="","",INDEX('Job Catalog'!$H$10:$H$509,MATCH($G587,'Job Catalog'!$B$10:$B$509,0))),"")</f>
        <v/>
      </c>
      <c r="L587" s="9">
        <f>IFERROR(IF($G587="","",INDEX('Job Catalog'!$I$10:$I$509,MATCH($G587,'Job Catalog'!$B$10:$B$509,0))),"")</f>
        <v/>
      </c>
      <c r="M587" s="37">
        <f>IFERROR(IF($G587="","",INDEX('Job Catalog'!$K$10:$K$509,MATCH($G587,'Job Catalog'!$B$10:$B$509,0))),"")</f>
        <v/>
      </c>
    </row>
    <row r="588">
      <c r="B588" s="7" t="n"/>
      <c r="C588" s="7" t="n"/>
      <c r="D588" s="7" t="n"/>
      <c r="E588" s="7" t="n"/>
      <c r="F588" s="7" t="n"/>
      <c r="G588" s="7" t="n"/>
      <c r="H588" s="9">
        <f>IFERROR(IF($G588="","",INDEX('Job Catalog'!$C$10:$C$509,MATCH($G588,'Job Catalog'!$B$10:$B$509,0))),"")</f>
        <v/>
      </c>
      <c r="I588" s="9">
        <f>IFERROR(IF($G588="","",INDEX('Job Catalog'!$D$10:$D$509,MATCH($G588,'Job Catalog'!$B$10:$B$509,0))),"")</f>
        <v/>
      </c>
      <c r="J588" s="9">
        <f>IFERROR(IF($G588="","",INDEX('Job Catalog'!$F$10:$F$509,MATCH($G588,'Job Catalog'!$B$10:$B$509,0))),"")</f>
        <v/>
      </c>
      <c r="K588" s="9">
        <f>IFERROR(IF($G588="","",INDEX('Job Catalog'!$H$10:$H$509,MATCH($G588,'Job Catalog'!$B$10:$B$509,0))),"")</f>
        <v/>
      </c>
      <c r="L588" s="9">
        <f>IFERROR(IF($G588="","",INDEX('Job Catalog'!$I$10:$I$509,MATCH($G588,'Job Catalog'!$B$10:$B$509,0))),"")</f>
        <v/>
      </c>
      <c r="M588" s="37">
        <f>IFERROR(IF($G588="","",INDEX('Job Catalog'!$K$10:$K$509,MATCH($G588,'Job Catalog'!$B$10:$B$509,0))),"")</f>
        <v/>
      </c>
    </row>
    <row r="589">
      <c r="B589" s="7" t="n"/>
      <c r="C589" s="7" t="n"/>
      <c r="D589" s="7" t="n"/>
      <c r="E589" s="7" t="n"/>
      <c r="F589" s="7" t="n"/>
      <c r="G589" s="7" t="n"/>
      <c r="H589" s="9">
        <f>IFERROR(IF($G589="","",INDEX('Job Catalog'!$C$10:$C$509,MATCH($G589,'Job Catalog'!$B$10:$B$509,0))),"")</f>
        <v/>
      </c>
      <c r="I589" s="9">
        <f>IFERROR(IF($G589="","",INDEX('Job Catalog'!$D$10:$D$509,MATCH($G589,'Job Catalog'!$B$10:$B$509,0))),"")</f>
        <v/>
      </c>
      <c r="J589" s="9">
        <f>IFERROR(IF($G589="","",INDEX('Job Catalog'!$F$10:$F$509,MATCH($G589,'Job Catalog'!$B$10:$B$509,0))),"")</f>
        <v/>
      </c>
      <c r="K589" s="9">
        <f>IFERROR(IF($G589="","",INDEX('Job Catalog'!$H$10:$H$509,MATCH($G589,'Job Catalog'!$B$10:$B$509,0))),"")</f>
        <v/>
      </c>
      <c r="L589" s="9">
        <f>IFERROR(IF($G589="","",INDEX('Job Catalog'!$I$10:$I$509,MATCH($G589,'Job Catalog'!$B$10:$B$509,0))),"")</f>
        <v/>
      </c>
      <c r="M589" s="37">
        <f>IFERROR(IF($G589="","",INDEX('Job Catalog'!$K$10:$K$509,MATCH($G589,'Job Catalog'!$B$10:$B$509,0))),"")</f>
        <v/>
      </c>
    </row>
    <row r="590">
      <c r="B590" s="7" t="n"/>
      <c r="C590" s="7" t="n"/>
      <c r="D590" s="7" t="n"/>
      <c r="E590" s="7" t="n"/>
      <c r="F590" s="7" t="n"/>
      <c r="G590" s="7" t="n"/>
      <c r="H590" s="9">
        <f>IFERROR(IF($G590="","",INDEX('Job Catalog'!$C$10:$C$509,MATCH($G590,'Job Catalog'!$B$10:$B$509,0))),"")</f>
        <v/>
      </c>
      <c r="I590" s="9">
        <f>IFERROR(IF($G590="","",INDEX('Job Catalog'!$D$10:$D$509,MATCH($G590,'Job Catalog'!$B$10:$B$509,0))),"")</f>
        <v/>
      </c>
      <c r="J590" s="9">
        <f>IFERROR(IF($G590="","",INDEX('Job Catalog'!$F$10:$F$509,MATCH($G590,'Job Catalog'!$B$10:$B$509,0))),"")</f>
        <v/>
      </c>
      <c r="K590" s="9">
        <f>IFERROR(IF($G590="","",INDEX('Job Catalog'!$H$10:$H$509,MATCH($G590,'Job Catalog'!$B$10:$B$509,0))),"")</f>
        <v/>
      </c>
      <c r="L590" s="9">
        <f>IFERROR(IF($G590="","",INDEX('Job Catalog'!$I$10:$I$509,MATCH($G590,'Job Catalog'!$B$10:$B$509,0))),"")</f>
        <v/>
      </c>
      <c r="M590" s="37">
        <f>IFERROR(IF($G590="","",INDEX('Job Catalog'!$K$10:$K$509,MATCH($G590,'Job Catalog'!$B$10:$B$509,0))),"")</f>
        <v/>
      </c>
    </row>
    <row r="591">
      <c r="B591" s="7" t="n"/>
      <c r="C591" s="7" t="n"/>
      <c r="D591" s="7" t="n"/>
      <c r="E591" s="7" t="n"/>
      <c r="F591" s="7" t="n"/>
      <c r="G591" s="7" t="n"/>
      <c r="H591" s="9">
        <f>IFERROR(IF($G591="","",INDEX('Job Catalog'!$C$10:$C$509,MATCH($G591,'Job Catalog'!$B$10:$B$509,0))),"")</f>
        <v/>
      </c>
      <c r="I591" s="9">
        <f>IFERROR(IF($G591="","",INDEX('Job Catalog'!$D$10:$D$509,MATCH($G591,'Job Catalog'!$B$10:$B$509,0))),"")</f>
        <v/>
      </c>
      <c r="J591" s="9">
        <f>IFERROR(IF($G591="","",INDEX('Job Catalog'!$F$10:$F$509,MATCH($G591,'Job Catalog'!$B$10:$B$509,0))),"")</f>
        <v/>
      </c>
      <c r="K591" s="9">
        <f>IFERROR(IF($G591="","",INDEX('Job Catalog'!$H$10:$H$509,MATCH($G591,'Job Catalog'!$B$10:$B$509,0))),"")</f>
        <v/>
      </c>
      <c r="L591" s="9">
        <f>IFERROR(IF($G591="","",INDEX('Job Catalog'!$I$10:$I$509,MATCH($G591,'Job Catalog'!$B$10:$B$509,0))),"")</f>
        <v/>
      </c>
      <c r="M591" s="37">
        <f>IFERROR(IF($G591="","",INDEX('Job Catalog'!$K$10:$K$509,MATCH($G591,'Job Catalog'!$B$10:$B$509,0))),"")</f>
        <v/>
      </c>
    </row>
    <row r="592">
      <c r="B592" s="7" t="n"/>
      <c r="C592" s="7" t="n"/>
      <c r="D592" s="7" t="n"/>
      <c r="E592" s="7" t="n"/>
      <c r="F592" s="7" t="n"/>
      <c r="G592" s="7" t="n"/>
      <c r="H592" s="9">
        <f>IFERROR(IF($G592="","",INDEX('Job Catalog'!$C$10:$C$509,MATCH($G592,'Job Catalog'!$B$10:$B$509,0))),"")</f>
        <v/>
      </c>
      <c r="I592" s="9">
        <f>IFERROR(IF($G592="","",INDEX('Job Catalog'!$D$10:$D$509,MATCH($G592,'Job Catalog'!$B$10:$B$509,0))),"")</f>
        <v/>
      </c>
      <c r="J592" s="9">
        <f>IFERROR(IF($G592="","",INDEX('Job Catalog'!$F$10:$F$509,MATCH($G592,'Job Catalog'!$B$10:$B$509,0))),"")</f>
        <v/>
      </c>
      <c r="K592" s="9">
        <f>IFERROR(IF($G592="","",INDEX('Job Catalog'!$H$10:$H$509,MATCH($G592,'Job Catalog'!$B$10:$B$509,0))),"")</f>
        <v/>
      </c>
      <c r="L592" s="9">
        <f>IFERROR(IF($G592="","",INDEX('Job Catalog'!$I$10:$I$509,MATCH($G592,'Job Catalog'!$B$10:$B$509,0))),"")</f>
        <v/>
      </c>
      <c r="M592" s="37">
        <f>IFERROR(IF($G592="","",INDEX('Job Catalog'!$K$10:$K$509,MATCH($G592,'Job Catalog'!$B$10:$B$509,0))),"")</f>
        <v/>
      </c>
    </row>
    <row r="593">
      <c r="B593" s="7" t="n"/>
      <c r="C593" s="7" t="n"/>
      <c r="D593" s="7" t="n"/>
      <c r="E593" s="7" t="n"/>
      <c r="F593" s="7" t="n"/>
      <c r="G593" s="7" t="n"/>
      <c r="H593" s="9">
        <f>IFERROR(IF($G593="","",INDEX('Job Catalog'!$C$10:$C$509,MATCH($G593,'Job Catalog'!$B$10:$B$509,0))),"")</f>
        <v/>
      </c>
      <c r="I593" s="9">
        <f>IFERROR(IF($G593="","",INDEX('Job Catalog'!$D$10:$D$509,MATCH($G593,'Job Catalog'!$B$10:$B$509,0))),"")</f>
        <v/>
      </c>
      <c r="J593" s="9">
        <f>IFERROR(IF($G593="","",INDEX('Job Catalog'!$F$10:$F$509,MATCH($G593,'Job Catalog'!$B$10:$B$509,0))),"")</f>
        <v/>
      </c>
      <c r="K593" s="9">
        <f>IFERROR(IF($G593="","",INDEX('Job Catalog'!$H$10:$H$509,MATCH($G593,'Job Catalog'!$B$10:$B$509,0))),"")</f>
        <v/>
      </c>
      <c r="L593" s="9">
        <f>IFERROR(IF($G593="","",INDEX('Job Catalog'!$I$10:$I$509,MATCH($G593,'Job Catalog'!$B$10:$B$509,0))),"")</f>
        <v/>
      </c>
      <c r="M593" s="37">
        <f>IFERROR(IF($G593="","",INDEX('Job Catalog'!$K$10:$K$509,MATCH($G593,'Job Catalog'!$B$10:$B$509,0))),"")</f>
        <v/>
      </c>
    </row>
    <row r="594">
      <c r="B594" s="7" t="n"/>
      <c r="C594" s="7" t="n"/>
      <c r="D594" s="7" t="n"/>
      <c r="E594" s="7" t="n"/>
      <c r="F594" s="7" t="n"/>
      <c r="G594" s="7" t="n"/>
      <c r="H594" s="9">
        <f>IFERROR(IF($G594="","",INDEX('Job Catalog'!$C$10:$C$509,MATCH($G594,'Job Catalog'!$B$10:$B$509,0))),"")</f>
        <v/>
      </c>
      <c r="I594" s="9">
        <f>IFERROR(IF($G594="","",INDEX('Job Catalog'!$D$10:$D$509,MATCH($G594,'Job Catalog'!$B$10:$B$509,0))),"")</f>
        <v/>
      </c>
      <c r="J594" s="9">
        <f>IFERROR(IF($G594="","",INDEX('Job Catalog'!$F$10:$F$509,MATCH($G594,'Job Catalog'!$B$10:$B$509,0))),"")</f>
        <v/>
      </c>
      <c r="K594" s="9">
        <f>IFERROR(IF($G594="","",INDEX('Job Catalog'!$H$10:$H$509,MATCH($G594,'Job Catalog'!$B$10:$B$509,0))),"")</f>
        <v/>
      </c>
      <c r="L594" s="9">
        <f>IFERROR(IF($G594="","",INDEX('Job Catalog'!$I$10:$I$509,MATCH($G594,'Job Catalog'!$B$10:$B$509,0))),"")</f>
        <v/>
      </c>
      <c r="M594" s="37">
        <f>IFERROR(IF($G594="","",INDEX('Job Catalog'!$K$10:$K$509,MATCH($G594,'Job Catalog'!$B$10:$B$509,0))),"")</f>
        <v/>
      </c>
    </row>
    <row r="595">
      <c r="B595" s="7" t="n"/>
      <c r="C595" s="7" t="n"/>
      <c r="D595" s="7" t="n"/>
      <c r="E595" s="7" t="n"/>
      <c r="F595" s="7" t="n"/>
      <c r="G595" s="7" t="n"/>
      <c r="H595" s="9">
        <f>IFERROR(IF($G595="","",INDEX('Job Catalog'!$C$10:$C$509,MATCH($G595,'Job Catalog'!$B$10:$B$509,0))),"")</f>
        <v/>
      </c>
      <c r="I595" s="9">
        <f>IFERROR(IF($G595="","",INDEX('Job Catalog'!$D$10:$D$509,MATCH($G595,'Job Catalog'!$B$10:$B$509,0))),"")</f>
        <v/>
      </c>
      <c r="J595" s="9">
        <f>IFERROR(IF($G595="","",INDEX('Job Catalog'!$F$10:$F$509,MATCH($G595,'Job Catalog'!$B$10:$B$509,0))),"")</f>
        <v/>
      </c>
      <c r="K595" s="9">
        <f>IFERROR(IF($G595="","",INDEX('Job Catalog'!$H$10:$H$509,MATCH($G595,'Job Catalog'!$B$10:$B$509,0))),"")</f>
        <v/>
      </c>
      <c r="L595" s="9">
        <f>IFERROR(IF($G595="","",INDEX('Job Catalog'!$I$10:$I$509,MATCH($G595,'Job Catalog'!$B$10:$B$509,0))),"")</f>
        <v/>
      </c>
      <c r="M595" s="37">
        <f>IFERROR(IF($G595="","",INDEX('Job Catalog'!$K$10:$K$509,MATCH($G595,'Job Catalog'!$B$10:$B$509,0))),"")</f>
        <v/>
      </c>
    </row>
    <row r="596">
      <c r="B596" s="7" t="n"/>
      <c r="C596" s="7" t="n"/>
      <c r="D596" s="7" t="n"/>
      <c r="E596" s="7" t="n"/>
      <c r="F596" s="7" t="n"/>
      <c r="G596" s="7" t="n"/>
      <c r="H596" s="9">
        <f>IFERROR(IF($G596="","",INDEX('Job Catalog'!$C$10:$C$509,MATCH($G596,'Job Catalog'!$B$10:$B$509,0))),"")</f>
        <v/>
      </c>
      <c r="I596" s="9">
        <f>IFERROR(IF($G596="","",INDEX('Job Catalog'!$D$10:$D$509,MATCH($G596,'Job Catalog'!$B$10:$B$509,0))),"")</f>
        <v/>
      </c>
      <c r="J596" s="9">
        <f>IFERROR(IF($G596="","",INDEX('Job Catalog'!$F$10:$F$509,MATCH($G596,'Job Catalog'!$B$10:$B$509,0))),"")</f>
        <v/>
      </c>
      <c r="K596" s="9">
        <f>IFERROR(IF($G596="","",INDEX('Job Catalog'!$H$10:$H$509,MATCH($G596,'Job Catalog'!$B$10:$B$509,0))),"")</f>
        <v/>
      </c>
      <c r="L596" s="9">
        <f>IFERROR(IF($G596="","",INDEX('Job Catalog'!$I$10:$I$509,MATCH($G596,'Job Catalog'!$B$10:$B$509,0))),"")</f>
        <v/>
      </c>
      <c r="M596" s="37">
        <f>IFERROR(IF($G596="","",INDEX('Job Catalog'!$K$10:$K$509,MATCH($G596,'Job Catalog'!$B$10:$B$509,0))),"")</f>
        <v/>
      </c>
    </row>
    <row r="597">
      <c r="B597" s="7" t="n"/>
      <c r="C597" s="7" t="n"/>
      <c r="D597" s="7" t="n"/>
      <c r="E597" s="7" t="n"/>
      <c r="F597" s="7" t="n"/>
      <c r="G597" s="7" t="n"/>
      <c r="H597" s="9">
        <f>IFERROR(IF($G597="","",INDEX('Job Catalog'!$C$10:$C$509,MATCH($G597,'Job Catalog'!$B$10:$B$509,0))),"")</f>
        <v/>
      </c>
      <c r="I597" s="9">
        <f>IFERROR(IF($G597="","",INDEX('Job Catalog'!$D$10:$D$509,MATCH($G597,'Job Catalog'!$B$10:$B$509,0))),"")</f>
        <v/>
      </c>
      <c r="J597" s="9">
        <f>IFERROR(IF($G597="","",INDEX('Job Catalog'!$F$10:$F$509,MATCH($G597,'Job Catalog'!$B$10:$B$509,0))),"")</f>
        <v/>
      </c>
      <c r="K597" s="9">
        <f>IFERROR(IF($G597="","",INDEX('Job Catalog'!$H$10:$H$509,MATCH($G597,'Job Catalog'!$B$10:$B$509,0))),"")</f>
        <v/>
      </c>
      <c r="L597" s="9">
        <f>IFERROR(IF($G597="","",INDEX('Job Catalog'!$I$10:$I$509,MATCH($G597,'Job Catalog'!$B$10:$B$509,0))),"")</f>
        <v/>
      </c>
      <c r="M597" s="37">
        <f>IFERROR(IF($G597="","",INDEX('Job Catalog'!$K$10:$K$509,MATCH($G597,'Job Catalog'!$B$10:$B$509,0))),"")</f>
        <v/>
      </c>
    </row>
    <row r="598">
      <c r="B598" s="7" t="n"/>
      <c r="C598" s="7" t="n"/>
      <c r="D598" s="7" t="n"/>
      <c r="E598" s="7" t="n"/>
      <c r="F598" s="7" t="n"/>
      <c r="G598" s="7" t="n"/>
      <c r="H598" s="9">
        <f>IFERROR(IF($G598="","",INDEX('Job Catalog'!$C$10:$C$509,MATCH($G598,'Job Catalog'!$B$10:$B$509,0))),"")</f>
        <v/>
      </c>
      <c r="I598" s="9">
        <f>IFERROR(IF($G598="","",INDEX('Job Catalog'!$D$10:$D$509,MATCH($G598,'Job Catalog'!$B$10:$B$509,0))),"")</f>
        <v/>
      </c>
      <c r="J598" s="9">
        <f>IFERROR(IF($G598="","",INDEX('Job Catalog'!$F$10:$F$509,MATCH($G598,'Job Catalog'!$B$10:$B$509,0))),"")</f>
        <v/>
      </c>
      <c r="K598" s="9">
        <f>IFERROR(IF($G598="","",INDEX('Job Catalog'!$H$10:$H$509,MATCH($G598,'Job Catalog'!$B$10:$B$509,0))),"")</f>
        <v/>
      </c>
      <c r="L598" s="9">
        <f>IFERROR(IF($G598="","",INDEX('Job Catalog'!$I$10:$I$509,MATCH($G598,'Job Catalog'!$B$10:$B$509,0))),"")</f>
        <v/>
      </c>
      <c r="M598" s="37">
        <f>IFERROR(IF($G598="","",INDEX('Job Catalog'!$K$10:$K$509,MATCH($G598,'Job Catalog'!$B$10:$B$509,0))),"")</f>
        <v/>
      </c>
    </row>
    <row r="599">
      <c r="B599" s="7" t="n"/>
      <c r="C599" s="7" t="n"/>
      <c r="D599" s="7" t="n"/>
      <c r="E599" s="7" t="n"/>
      <c r="F599" s="7" t="n"/>
      <c r="G599" s="7" t="n"/>
      <c r="H599" s="9">
        <f>IFERROR(IF($G599="","",INDEX('Job Catalog'!$C$10:$C$509,MATCH($G599,'Job Catalog'!$B$10:$B$509,0))),"")</f>
        <v/>
      </c>
      <c r="I599" s="9">
        <f>IFERROR(IF($G599="","",INDEX('Job Catalog'!$D$10:$D$509,MATCH($G599,'Job Catalog'!$B$10:$B$509,0))),"")</f>
        <v/>
      </c>
      <c r="J599" s="9">
        <f>IFERROR(IF($G599="","",INDEX('Job Catalog'!$F$10:$F$509,MATCH($G599,'Job Catalog'!$B$10:$B$509,0))),"")</f>
        <v/>
      </c>
      <c r="K599" s="9">
        <f>IFERROR(IF($G599="","",INDEX('Job Catalog'!$H$10:$H$509,MATCH($G599,'Job Catalog'!$B$10:$B$509,0))),"")</f>
        <v/>
      </c>
      <c r="L599" s="9">
        <f>IFERROR(IF($G599="","",INDEX('Job Catalog'!$I$10:$I$509,MATCH($G599,'Job Catalog'!$B$10:$B$509,0))),"")</f>
        <v/>
      </c>
      <c r="M599" s="37">
        <f>IFERROR(IF($G599="","",INDEX('Job Catalog'!$K$10:$K$509,MATCH($G599,'Job Catalog'!$B$10:$B$509,0))),"")</f>
        <v/>
      </c>
    </row>
    <row r="600">
      <c r="B600" s="7" t="n"/>
      <c r="C600" s="7" t="n"/>
      <c r="D600" s="7" t="n"/>
      <c r="E600" s="7" t="n"/>
      <c r="F600" s="7" t="n"/>
      <c r="G600" s="7" t="n"/>
      <c r="H600" s="9">
        <f>IFERROR(IF($G600="","",INDEX('Job Catalog'!$C$10:$C$509,MATCH($G600,'Job Catalog'!$B$10:$B$509,0))),"")</f>
        <v/>
      </c>
      <c r="I600" s="9">
        <f>IFERROR(IF($G600="","",INDEX('Job Catalog'!$D$10:$D$509,MATCH($G600,'Job Catalog'!$B$10:$B$509,0))),"")</f>
        <v/>
      </c>
      <c r="J600" s="9">
        <f>IFERROR(IF($G600="","",INDEX('Job Catalog'!$F$10:$F$509,MATCH($G600,'Job Catalog'!$B$10:$B$509,0))),"")</f>
        <v/>
      </c>
      <c r="K600" s="9">
        <f>IFERROR(IF($G600="","",INDEX('Job Catalog'!$H$10:$H$509,MATCH($G600,'Job Catalog'!$B$10:$B$509,0))),"")</f>
        <v/>
      </c>
      <c r="L600" s="9">
        <f>IFERROR(IF($G600="","",INDEX('Job Catalog'!$I$10:$I$509,MATCH($G600,'Job Catalog'!$B$10:$B$509,0))),"")</f>
        <v/>
      </c>
      <c r="M600" s="37">
        <f>IFERROR(IF($G600="","",INDEX('Job Catalog'!$K$10:$K$509,MATCH($G600,'Job Catalog'!$B$10:$B$509,0))),"")</f>
        <v/>
      </c>
    </row>
    <row r="601">
      <c r="B601" s="7" t="n"/>
      <c r="C601" s="7" t="n"/>
      <c r="D601" s="7" t="n"/>
      <c r="E601" s="7" t="n"/>
      <c r="F601" s="7" t="n"/>
      <c r="G601" s="7" t="n"/>
      <c r="H601" s="9">
        <f>IFERROR(IF($G601="","",INDEX('Job Catalog'!$C$10:$C$509,MATCH($G601,'Job Catalog'!$B$10:$B$509,0))),"")</f>
        <v/>
      </c>
      <c r="I601" s="9">
        <f>IFERROR(IF($G601="","",INDEX('Job Catalog'!$D$10:$D$509,MATCH($G601,'Job Catalog'!$B$10:$B$509,0))),"")</f>
        <v/>
      </c>
      <c r="J601" s="9">
        <f>IFERROR(IF($G601="","",INDEX('Job Catalog'!$F$10:$F$509,MATCH($G601,'Job Catalog'!$B$10:$B$509,0))),"")</f>
        <v/>
      </c>
      <c r="K601" s="9">
        <f>IFERROR(IF($G601="","",INDEX('Job Catalog'!$H$10:$H$509,MATCH($G601,'Job Catalog'!$B$10:$B$509,0))),"")</f>
        <v/>
      </c>
      <c r="L601" s="9">
        <f>IFERROR(IF($G601="","",INDEX('Job Catalog'!$I$10:$I$509,MATCH($G601,'Job Catalog'!$B$10:$B$509,0))),"")</f>
        <v/>
      </c>
      <c r="M601" s="37">
        <f>IFERROR(IF($G601="","",INDEX('Job Catalog'!$K$10:$K$509,MATCH($G601,'Job Catalog'!$B$10:$B$509,0))),"")</f>
        <v/>
      </c>
    </row>
    <row r="602">
      <c r="B602" s="7" t="n"/>
      <c r="C602" s="7" t="n"/>
      <c r="D602" s="7" t="n"/>
      <c r="E602" s="7" t="n"/>
      <c r="F602" s="7" t="n"/>
      <c r="G602" s="7" t="n"/>
      <c r="H602" s="9">
        <f>IFERROR(IF($G602="","",INDEX('Job Catalog'!$C$10:$C$509,MATCH($G602,'Job Catalog'!$B$10:$B$509,0))),"")</f>
        <v/>
      </c>
      <c r="I602" s="9">
        <f>IFERROR(IF($G602="","",INDEX('Job Catalog'!$D$10:$D$509,MATCH($G602,'Job Catalog'!$B$10:$B$509,0))),"")</f>
        <v/>
      </c>
      <c r="J602" s="9">
        <f>IFERROR(IF($G602="","",INDEX('Job Catalog'!$F$10:$F$509,MATCH($G602,'Job Catalog'!$B$10:$B$509,0))),"")</f>
        <v/>
      </c>
      <c r="K602" s="9">
        <f>IFERROR(IF($G602="","",INDEX('Job Catalog'!$H$10:$H$509,MATCH($G602,'Job Catalog'!$B$10:$B$509,0))),"")</f>
        <v/>
      </c>
      <c r="L602" s="9">
        <f>IFERROR(IF($G602="","",INDEX('Job Catalog'!$I$10:$I$509,MATCH($G602,'Job Catalog'!$B$10:$B$509,0))),"")</f>
        <v/>
      </c>
      <c r="M602" s="37">
        <f>IFERROR(IF($G602="","",INDEX('Job Catalog'!$K$10:$K$509,MATCH($G602,'Job Catalog'!$B$10:$B$509,0))),"")</f>
        <v/>
      </c>
    </row>
    <row r="603">
      <c r="B603" s="7" t="n"/>
      <c r="C603" s="7" t="n"/>
      <c r="D603" s="7" t="n"/>
      <c r="E603" s="7" t="n"/>
      <c r="F603" s="7" t="n"/>
      <c r="G603" s="7" t="n"/>
      <c r="H603" s="9">
        <f>IFERROR(IF($G603="","",INDEX('Job Catalog'!$C$10:$C$509,MATCH($G603,'Job Catalog'!$B$10:$B$509,0))),"")</f>
        <v/>
      </c>
      <c r="I603" s="9">
        <f>IFERROR(IF($G603="","",INDEX('Job Catalog'!$D$10:$D$509,MATCH($G603,'Job Catalog'!$B$10:$B$509,0))),"")</f>
        <v/>
      </c>
      <c r="J603" s="9">
        <f>IFERROR(IF($G603="","",INDEX('Job Catalog'!$F$10:$F$509,MATCH($G603,'Job Catalog'!$B$10:$B$509,0))),"")</f>
        <v/>
      </c>
      <c r="K603" s="9">
        <f>IFERROR(IF($G603="","",INDEX('Job Catalog'!$H$10:$H$509,MATCH($G603,'Job Catalog'!$B$10:$B$509,0))),"")</f>
        <v/>
      </c>
      <c r="L603" s="9">
        <f>IFERROR(IF($G603="","",INDEX('Job Catalog'!$I$10:$I$509,MATCH($G603,'Job Catalog'!$B$10:$B$509,0))),"")</f>
        <v/>
      </c>
      <c r="M603" s="37">
        <f>IFERROR(IF($G603="","",INDEX('Job Catalog'!$K$10:$K$509,MATCH($G603,'Job Catalog'!$B$10:$B$509,0))),"")</f>
        <v/>
      </c>
    </row>
    <row r="604">
      <c r="B604" s="7" t="n"/>
      <c r="C604" s="7" t="n"/>
      <c r="D604" s="7" t="n"/>
      <c r="E604" s="7" t="n"/>
      <c r="F604" s="7" t="n"/>
      <c r="G604" s="7" t="n"/>
      <c r="H604" s="9">
        <f>IFERROR(IF($G604="","",INDEX('Job Catalog'!$C$10:$C$509,MATCH($G604,'Job Catalog'!$B$10:$B$509,0))),"")</f>
        <v/>
      </c>
      <c r="I604" s="9">
        <f>IFERROR(IF($G604="","",INDEX('Job Catalog'!$D$10:$D$509,MATCH($G604,'Job Catalog'!$B$10:$B$509,0))),"")</f>
        <v/>
      </c>
      <c r="J604" s="9">
        <f>IFERROR(IF($G604="","",INDEX('Job Catalog'!$F$10:$F$509,MATCH($G604,'Job Catalog'!$B$10:$B$509,0))),"")</f>
        <v/>
      </c>
      <c r="K604" s="9">
        <f>IFERROR(IF($G604="","",INDEX('Job Catalog'!$H$10:$H$509,MATCH($G604,'Job Catalog'!$B$10:$B$509,0))),"")</f>
        <v/>
      </c>
      <c r="L604" s="9">
        <f>IFERROR(IF($G604="","",INDEX('Job Catalog'!$I$10:$I$509,MATCH($G604,'Job Catalog'!$B$10:$B$509,0))),"")</f>
        <v/>
      </c>
      <c r="M604" s="37">
        <f>IFERROR(IF($G604="","",INDEX('Job Catalog'!$K$10:$K$509,MATCH($G604,'Job Catalog'!$B$10:$B$509,0))),"")</f>
        <v/>
      </c>
    </row>
    <row r="605">
      <c r="B605" s="7" t="n"/>
      <c r="C605" s="7" t="n"/>
      <c r="D605" s="7" t="n"/>
      <c r="E605" s="7" t="n"/>
      <c r="F605" s="7" t="n"/>
      <c r="G605" s="7" t="n"/>
      <c r="H605" s="9">
        <f>IFERROR(IF($G605="","",INDEX('Job Catalog'!$C$10:$C$509,MATCH($G605,'Job Catalog'!$B$10:$B$509,0))),"")</f>
        <v/>
      </c>
      <c r="I605" s="9">
        <f>IFERROR(IF($G605="","",INDEX('Job Catalog'!$D$10:$D$509,MATCH($G605,'Job Catalog'!$B$10:$B$509,0))),"")</f>
        <v/>
      </c>
      <c r="J605" s="9">
        <f>IFERROR(IF($G605="","",INDEX('Job Catalog'!$F$10:$F$509,MATCH($G605,'Job Catalog'!$B$10:$B$509,0))),"")</f>
        <v/>
      </c>
      <c r="K605" s="9">
        <f>IFERROR(IF($G605="","",INDEX('Job Catalog'!$H$10:$H$509,MATCH($G605,'Job Catalog'!$B$10:$B$509,0))),"")</f>
        <v/>
      </c>
      <c r="L605" s="9">
        <f>IFERROR(IF($G605="","",INDEX('Job Catalog'!$I$10:$I$509,MATCH($G605,'Job Catalog'!$B$10:$B$509,0))),"")</f>
        <v/>
      </c>
      <c r="M605" s="37">
        <f>IFERROR(IF($G605="","",INDEX('Job Catalog'!$K$10:$K$509,MATCH($G605,'Job Catalog'!$B$10:$B$509,0))),"")</f>
        <v/>
      </c>
    </row>
    <row r="606">
      <c r="B606" s="7" t="n"/>
      <c r="C606" s="7" t="n"/>
      <c r="D606" s="7" t="n"/>
      <c r="E606" s="7" t="n"/>
      <c r="F606" s="7" t="n"/>
      <c r="G606" s="7" t="n"/>
      <c r="H606" s="9">
        <f>IFERROR(IF($G606="","",INDEX('Job Catalog'!$C$10:$C$509,MATCH($G606,'Job Catalog'!$B$10:$B$509,0))),"")</f>
        <v/>
      </c>
      <c r="I606" s="9">
        <f>IFERROR(IF($G606="","",INDEX('Job Catalog'!$D$10:$D$509,MATCH($G606,'Job Catalog'!$B$10:$B$509,0))),"")</f>
        <v/>
      </c>
      <c r="J606" s="9">
        <f>IFERROR(IF($G606="","",INDEX('Job Catalog'!$F$10:$F$509,MATCH($G606,'Job Catalog'!$B$10:$B$509,0))),"")</f>
        <v/>
      </c>
      <c r="K606" s="9">
        <f>IFERROR(IF($G606="","",INDEX('Job Catalog'!$H$10:$H$509,MATCH($G606,'Job Catalog'!$B$10:$B$509,0))),"")</f>
        <v/>
      </c>
      <c r="L606" s="9">
        <f>IFERROR(IF($G606="","",INDEX('Job Catalog'!$I$10:$I$509,MATCH($G606,'Job Catalog'!$B$10:$B$509,0))),"")</f>
        <v/>
      </c>
      <c r="M606" s="37">
        <f>IFERROR(IF($G606="","",INDEX('Job Catalog'!$K$10:$K$509,MATCH($G606,'Job Catalog'!$B$10:$B$509,0))),"")</f>
        <v/>
      </c>
    </row>
    <row r="607">
      <c r="B607" s="7" t="n"/>
      <c r="C607" s="7" t="n"/>
      <c r="D607" s="7" t="n"/>
      <c r="E607" s="7" t="n"/>
      <c r="F607" s="7" t="n"/>
      <c r="G607" s="7" t="n"/>
      <c r="H607" s="9">
        <f>IFERROR(IF($G607="","",INDEX('Job Catalog'!$C$10:$C$509,MATCH($G607,'Job Catalog'!$B$10:$B$509,0))),"")</f>
        <v/>
      </c>
      <c r="I607" s="9">
        <f>IFERROR(IF($G607="","",INDEX('Job Catalog'!$D$10:$D$509,MATCH($G607,'Job Catalog'!$B$10:$B$509,0))),"")</f>
        <v/>
      </c>
      <c r="J607" s="9">
        <f>IFERROR(IF($G607="","",INDEX('Job Catalog'!$F$10:$F$509,MATCH($G607,'Job Catalog'!$B$10:$B$509,0))),"")</f>
        <v/>
      </c>
      <c r="K607" s="9">
        <f>IFERROR(IF($G607="","",INDEX('Job Catalog'!$H$10:$H$509,MATCH($G607,'Job Catalog'!$B$10:$B$509,0))),"")</f>
        <v/>
      </c>
      <c r="L607" s="9">
        <f>IFERROR(IF($G607="","",INDEX('Job Catalog'!$I$10:$I$509,MATCH($G607,'Job Catalog'!$B$10:$B$509,0))),"")</f>
        <v/>
      </c>
      <c r="M607" s="37">
        <f>IFERROR(IF($G607="","",INDEX('Job Catalog'!$K$10:$K$509,MATCH($G607,'Job Catalog'!$B$10:$B$509,0))),"")</f>
        <v/>
      </c>
    </row>
    <row r="608">
      <c r="B608" s="7" t="n"/>
      <c r="C608" s="7" t="n"/>
      <c r="D608" s="7" t="n"/>
      <c r="E608" s="7" t="n"/>
      <c r="F608" s="7" t="n"/>
      <c r="G608" s="7" t="n"/>
      <c r="H608" s="9">
        <f>IFERROR(IF($G608="","",INDEX('Job Catalog'!$C$10:$C$509,MATCH($G608,'Job Catalog'!$B$10:$B$509,0))),"")</f>
        <v/>
      </c>
      <c r="I608" s="9">
        <f>IFERROR(IF($G608="","",INDEX('Job Catalog'!$D$10:$D$509,MATCH($G608,'Job Catalog'!$B$10:$B$509,0))),"")</f>
        <v/>
      </c>
      <c r="J608" s="9">
        <f>IFERROR(IF($G608="","",INDEX('Job Catalog'!$F$10:$F$509,MATCH($G608,'Job Catalog'!$B$10:$B$509,0))),"")</f>
        <v/>
      </c>
      <c r="K608" s="9">
        <f>IFERROR(IF($G608="","",INDEX('Job Catalog'!$H$10:$H$509,MATCH($G608,'Job Catalog'!$B$10:$B$509,0))),"")</f>
        <v/>
      </c>
      <c r="L608" s="9">
        <f>IFERROR(IF($G608="","",INDEX('Job Catalog'!$I$10:$I$509,MATCH($G608,'Job Catalog'!$B$10:$B$509,0))),"")</f>
        <v/>
      </c>
      <c r="M608" s="37">
        <f>IFERROR(IF($G608="","",INDEX('Job Catalog'!$K$10:$K$509,MATCH($G608,'Job Catalog'!$B$10:$B$509,0))),"")</f>
        <v/>
      </c>
    </row>
    <row r="609">
      <c r="B609" s="7" t="n"/>
      <c r="C609" s="7" t="n"/>
      <c r="D609" s="7" t="n"/>
      <c r="E609" s="7" t="n"/>
      <c r="F609" s="7" t="n"/>
      <c r="G609" s="7" t="n"/>
      <c r="H609" s="9">
        <f>IFERROR(IF($G609="","",INDEX('Job Catalog'!$C$10:$C$509,MATCH($G609,'Job Catalog'!$B$10:$B$509,0))),"")</f>
        <v/>
      </c>
      <c r="I609" s="9">
        <f>IFERROR(IF($G609="","",INDEX('Job Catalog'!$D$10:$D$509,MATCH($G609,'Job Catalog'!$B$10:$B$509,0))),"")</f>
        <v/>
      </c>
      <c r="J609" s="9">
        <f>IFERROR(IF($G609="","",INDEX('Job Catalog'!$F$10:$F$509,MATCH($G609,'Job Catalog'!$B$10:$B$509,0))),"")</f>
        <v/>
      </c>
      <c r="K609" s="9">
        <f>IFERROR(IF($G609="","",INDEX('Job Catalog'!$H$10:$H$509,MATCH($G609,'Job Catalog'!$B$10:$B$509,0))),"")</f>
        <v/>
      </c>
      <c r="L609" s="9">
        <f>IFERROR(IF($G609="","",INDEX('Job Catalog'!$I$10:$I$509,MATCH($G609,'Job Catalog'!$B$10:$B$509,0))),"")</f>
        <v/>
      </c>
      <c r="M609" s="37">
        <f>IFERROR(IF($G609="","",INDEX('Job Catalog'!$K$10:$K$509,MATCH($G609,'Job Catalog'!$B$10:$B$509,0))),"")</f>
        <v/>
      </c>
    </row>
    <row r="610">
      <c r="B610" s="7" t="n"/>
      <c r="C610" s="7" t="n"/>
      <c r="D610" s="7" t="n"/>
      <c r="E610" s="7" t="n"/>
      <c r="F610" s="7" t="n"/>
      <c r="G610" s="7" t="n"/>
      <c r="H610" s="9">
        <f>IFERROR(IF($G610="","",INDEX('Job Catalog'!$C$10:$C$509,MATCH($G610,'Job Catalog'!$B$10:$B$509,0))),"")</f>
        <v/>
      </c>
      <c r="I610" s="9">
        <f>IFERROR(IF($G610="","",INDEX('Job Catalog'!$D$10:$D$509,MATCH($G610,'Job Catalog'!$B$10:$B$509,0))),"")</f>
        <v/>
      </c>
      <c r="J610" s="9">
        <f>IFERROR(IF($G610="","",INDEX('Job Catalog'!$F$10:$F$509,MATCH($G610,'Job Catalog'!$B$10:$B$509,0))),"")</f>
        <v/>
      </c>
      <c r="K610" s="9">
        <f>IFERROR(IF($G610="","",INDEX('Job Catalog'!$H$10:$H$509,MATCH($G610,'Job Catalog'!$B$10:$B$509,0))),"")</f>
        <v/>
      </c>
      <c r="L610" s="9">
        <f>IFERROR(IF($G610="","",INDEX('Job Catalog'!$I$10:$I$509,MATCH($G610,'Job Catalog'!$B$10:$B$509,0))),"")</f>
        <v/>
      </c>
      <c r="M610" s="37">
        <f>IFERROR(IF($G610="","",INDEX('Job Catalog'!$K$10:$K$509,MATCH($G610,'Job Catalog'!$B$10:$B$509,0))),"")</f>
        <v/>
      </c>
    </row>
    <row r="611">
      <c r="B611" s="7" t="n"/>
      <c r="C611" s="7" t="n"/>
      <c r="D611" s="7" t="n"/>
      <c r="E611" s="7" t="n"/>
      <c r="F611" s="7" t="n"/>
      <c r="G611" s="7" t="n"/>
      <c r="H611" s="9">
        <f>IFERROR(IF($G611="","",INDEX('Job Catalog'!$C$10:$C$509,MATCH($G611,'Job Catalog'!$B$10:$B$509,0))),"")</f>
        <v/>
      </c>
      <c r="I611" s="9">
        <f>IFERROR(IF($G611="","",INDEX('Job Catalog'!$D$10:$D$509,MATCH($G611,'Job Catalog'!$B$10:$B$509,0))),"")</f>
        <v/>
      </c>
      <c r="J611" s="9">
        <f>IFERROR(IF($G611="","",INDEX('Job Catalog'!$F$10:$F$509,MATCH($G611,'Job Catalog'!$B$10:$B$509,0))),"")</f>
        <v/>
      </c>
      <c r="K611" s="9">
        <f>IFERROR(IF($G611="","",INDEX('Job Catalog'!$H$10:$H$509,MATCH($G611,'Job Catalog'!$B$10:$B$509,0))),"")</f>
        <v/>
      </c>
      <c r="L611" s="9">
        <f>IFERROR(IF($G611="","",INDEX('Job Catalog'!$I$10:$I$509,MATCH($G611,'Job Catalog'!$B$10:$B$509,0))),"")</f>
        <v/>
      </c>
      <c r="M611" s="37">
        <f>IFERROR(IF($G611="","",INDEX('Job Catalog'!$K$10:$K$509,MATCH($G611,'Job Catalog'!$B$10:$B$509,0))),"")</f>
        <v/>
      </c>
    </row>
    <row r="612">
      <c r="B612" s="7" t="n"/>
      <c r="C612" s="7" t="n"/>
      <c r="D612" s="7" t="n"/>
      <c r="E612" s="7" t="n"/>
      <c r="F612" s="7" t="n"/>
      <c r="G612" s="7" t="n"/>
      <c r="H612" s="9">
        <f>IFERROR(IF($G612="","",INDEX('Job Catalog'!$C$10:$C$509,MATCH($G612,'Job Catalog'!$B$10:$B$509,0))),"")</f>
        <v/>
      </c>
      <c r="I612" s="9">
        <f>IFERROR(IF($G612="","",INDEX('Job Catalog'!$D$10:$D$509,MATCH($G612,'Job Catalog'!$B$10:$B$509,0))),"")</f>
        <v/>
      </c>
      <c r="J612" s="9">
        <f>IFERROR(IF($G612="","",INDEX('Job Catalog'!$F$10:$F$509,MATCH($G612,'Job Catalog'!$B$10:$B$509,0))),"")</f>
        <v/>
      </c>
      <c r="K612" s="9">
        <f>IFERROR(IF($G612="","",INDEX('Job Catalog'!$H$10:$H$509,MATCH($G612,'Job Catalog'!$B$10:$B$509,0))),"")</f>
        <v/>
      </c>
      <c r="L612" s="9">
        <f>IFERROR(IF($G612="","",INDEX('Job Catalog'!$I$10:$I$509,MATCH($G612,'Job Catalog'!$B$10:$B$509,0))),"")</f>
        <v/>
      </c>
      <c r="M612" s="37">
        <f>IFERROR(IF($G612="","",INDEX('Job Catalog'!$K$10:$K$509,MATCH($G612,'Job Catalog'!$B$10:$B$509,0))),"")</f>
        <v/>
      </c>
    </row>
    <row r="613">
      <c r="B613" s="7" t="n"/>
      <c r="C613" s="7" t="n"/>
      <c r="D613" s="7" t="n"/>
      <c r="E613" s="7" t="n"/>
      <c r="F613" s="7" t="n"/>
      <c r="G613" s="7" t="n"/>
      <c r="H613" s="9">
        <f>IFERROR(IF($G613="","",INDEX('Job Catalog'!$C$10:$C$509,MATCH($G613,'Job Catalog'!$B$10:$B$509,0))),"")</f>
        <v/>
      </c>
      <c r="I613" s="9">
        <f>IFERROR(IF($G613="","",INDEX('Job Catalog'!$D$10:$D$509,MATCH($G613,'Job Catalog'!$B$10:$B$509,0))),"")</f>
        <v/>
      </c>
      <c r="J613" s="9">
        <f>IFERROR(IF($G613="","",INDEX('Job Catalog'!$F$10:$F$509,MATCH($G613,'Job Catalog'!$B$10:$B$509,0))),"")</f>
        <v/>
      </c>
      <c r="K613" s="9">
        <f>IFERROR(IF($G613="","",INDEX('Job Catalog'!$H$10:$H$509,MATCH($G613,'Job Catalog'!$B$10:$B$509,0))),"")</f>
        <v/>
      </c>
      <c r="L613" s="9">
        <f>IFERROR(IF($G613="","",INDEX('Job Catalog'!$I$10:$I$509,MATCH($G613,'Job Catalog'!$B$10:$B$509,0))),"")</f>
        <v/>
      </c>
      <c r="M613" s="37">
        <f>IFERROR(IF($G613="","",INDEX('Job Catalog'!$K$10:$K$509,MATCH($G613,'Job Catalog'!$B$10:$B$509,0))),"")</f>
        <v/>
      </c>
    </row>
    <row r="614">
      <c r="B614" s="7" t="n"/>
      <c r="C614" s="7" t="n"/>
      <c r="D614" s="7" t="n"/>
      <c r="E614" s="7" t="n"/>
      <c r="F614" s="7" t="n"/>
      <c r="G614" s="7" t="n"/>
      <c r="H614" s="9">
        <f>IFERROR(IF($G614="","",INDEX('Job Catalog'!$C$10:$C$509,MATCH($G614,'Job Catalog'!$B$10:$B$509,0))),"")</f>
        <v/>
      </c>
      <c r="I614" s="9">
        <f>IFERROR(IF($G614="","",INDEX('Job Catalog'!$D$10:$D$509,MATCH($G614,'Job Catalog'!$B$10:$B$509,0))),"")</f>
        <v/>
      </c>
      <c r="J614" s="9">
        <f>IFERROR(IF($G614="","",INDEX('Job Catalog'!$F$10:$F$509,MATCH($G614,'Job Catalog'!$B$10:$B$509,0))),"")</f>
        <v/>
      </c>
      <c r="K614" s="9">
        <f>IFERROR(IF($G614="","",INDEX('Job Catalog'!$H$10:$H$509,MATCH($G614,'Job Catalog'!$B$10:$B$509,0))),"")</f>
        <v/>
      </c>
      <c r="L614" s="9">
        <f>IFERROR(IF($G614="","",INDEX('Job Catalog'!$I$10:$I$509,MATCH($G614,'Job Catalog'!$B$10:$B$509,0))),"")</f>
        <v/>
      </c>
      <c r="M614" s="37">
        <f>IFERROR(IF($G614="","",INDEX('Job Catalog'!$K$10:$K$509,MATCH($G614,'Job Catalog'!$B$10:$B$509,0))),"")</f>
        <v/>
      </c>
    </row>
    <row r="615">
      <c r="B615" s="7" t="n"/>
      <c r="C615" s="7" t="n"/>
      <c r="D615" s="7" t="n"/>
      <c r="E615" s="7" t="n"/>
      <c r="F615" s="7" t="n"/>
      <c r="G615" s="7" t="n"/>
      <c r="H615" s="9">
        <f>IFERROR(IF($G615="","",INDEX('Job Catalog'!$C$10:$C$509,MATCH($G615,'Job Catalog'!$B$10:$B$509,0))),"")</f>
        <v/>
      </c>
      <c r="I615" s="9">
        <f>IFERROR(IF($G615="","",INDEX('Job Catalog'!$D$10:$D$509,MATCH($G615,'Job Catalog'!$B$10:$B$509,0))),"")</f>
        <v/>
      </c>
      <c r="J615" s="9">
        <f>IFERROR(IF($G615="","",INDEX('Job Catalog'!$F$10:$F$509,MATCH($G615,'Job Catalog'!$B$10:$B$509,0))),"")</f>
        <v/>
      </c>
      <c r="K615" s="9">
        <f>IFERROR(IF($G615="","",INDEX('Job Catalog'!$H$10:$H$509,MATCH($G615,'Job Catalog'!$B$10:$B$509,0))),"")</f>
        <v/>
      </c>
      <c r="L615" s="9">
        <f>IFERROR(IF($G615="","",INDEX('Job Catalog'!$I$10:$I$509,MATCH($G615,'Job Catalog'!$B$10:$B$509,0))),"")</f>
        <v/>
      </c>
      <c r="M615" s="37">
        <f>IFERROR(IF($G615="","",INDEX('Job Catalog'!$K$10:$K$509,MATCH($G615,'Job Catalog'!$B$10:$B$509,0))),"")</f>
        <v/>
      </c>
    </row>
    <row r="616">
      <c r="B616" s="7" t="n"/>
      <c r="C616" s="7" t="n"/>
      <c r="D616" s="7" t="n"/>
      <c r="E616" s="7" t="n"/>
      <c r="F616" s="7" t="n"/>
      <c r="G616" s="7" t="n"/>
      <c r="H616" s="9">
        <f>IFERROR(IF($G616="","",INDEX('Job Catalog'!$C$10:$C$509,MATCH($G616,'Job Catalog'!$B$10:$B$509,0))),"")</f>
        <v/>
      </c>
      <c r="I616" s="9">
        <f>IFERROR(IF($G616="","",INDEX('Job Catalog'!$D$10:$D$509,MATCH($G616,'Job Catalog'!$B$10:$B$509,0))),"")</f>
        <v/>
      </c>
      <c r="J616" s="9">
        <f>IFERROR(IF($G616="","",INDEX('Job Catalog'!$F$10:$F$509,MATCH($G616,'Job Catalog'!$B$10:$B$509,0))),"")</f>
        <v/>
      </c>
      <c r="K616" s="9">
        <f>IFERROR(IF($G616="","",INDEX('Job Catalog'!$H$10:$H$509,MATCH($G616,'Job Catalog'!$B$10:$B$509,0))),"")</f>
        <v/>
      </c>
      <c r="L616" s="9">
        <f>IFERROR(IF($G616="","",INDEX('Job Catalog'!$I$10:$I$509,MATCH($G616,'Job Catalog'!$B$10:$B$509,0))),"")</f>
        <v/>
      </c>
      <c r="M616" s="37">
        <f>IFERROR(IF($G616="","",INDEX('Job Catalog'!$K$10:$K$509,MATCH($G616,'Job Catalog'!$B$10:$B$509,0))),"")</f>
        <v/>
      </c>
    </row>
    <row r="617">
      <c r="B617" s="7" t="n"/>
      <c r="C617" s="7" t="n"/>
      <c r="D617" s="7" t="n"/>
      <c r="E617" s="7" t="n"/>
      <c r="F617" s="7" t="n"/>
      <c r="G617" s="7" t="n"/>
      <c r="H617" s="9">
        <f>IFERROR(IF($G617="","",INDEX('Job Catalog'!$C$10:$C$509,MATCH($G617,'Job Catalog'!$B$10:$B$509,0))),"")</f>
        <v/>
      </c>
      <c r="I617" s="9">
        <f>IFERROR(IF($G617="","",INDEX('Job Catalog'!$D$10:$D$509,MATCH($G617,'Job Catalog'!$B$10:$B$509,0))),"")</f>
        <v/>
      </c>
      <c r="J617" s="9">
        <f>IFERROR(IF($G617="","",INDEX('Job Catalog'!$F$10:$F$509,MATCH($G617,'Job Catalog'!$B$10:$B$509,0))),"")</f>
        <v/>
      </c>
      <c r="K617" s="9">
        <f>IFERROR(IF($G617="","",INDEX('Job Catalog'!$H$10:$H$509,MATCH($G617,'Job Catalog'!$B$10:$B$509,0))),"")</f>
        <v/>
      </c>
      <c r="L617" s="9">
        <f>IFERROR(IF($G617="","",INDEX('Job Catalog'!$I$10:$I$509,MATCH($G617,'Job Catalog'!$B$10:$B$509,0))),"")</f>
        <v/>
      </c>
      <c r="M617" s="37">
        <f>IFERROR(IF($G617="","",INDEX('Job Catalog'!$K$10:$K$509,MATCH($G617,'Job Catalog'!$B$10:$B$509,0))),"")</f>
        <v/>
      </c>
    </row>
    <row r="618">
      <c r="B618" s="7" t="n"/>
      <c r="C618" s="7" t="n"/>
      <c r="D618" s="7" t="n"/>
      <c r="E618" s="7" t="n"/>
      <c r="F618" s="7" t="n"/>
      <c r="G618" s="7" t="n"/>
      <c r="H618" s="9">
        <f>IFERROR(IF($G618="","",INDEX('Job Catalog'!$C$10:$C$509,MATCH($G618,'Job Catalog'!$B$10:$B$509,0))),"")</f>
        <v/>
      </c>
      <c r="I618" s="9">
        <f>IFERROR(IF($G618="","",INDEX('Job Catalog'!$D$10:$D$509,MATCH($G618,'Job Catalog'!$B$10:$B$509,0))),"")</f>
        <v/>
      </c>
      <c r="J618" s="9">
        <f>IFERROR(IF($G618="","",INDEX('Job Catalog'!$F$10:$F$509,MATCH($G618,'Job Catalog'!$B$10:$B$509,0))),"")</f>
        <v/>
      </c>
      <c r="K618" s="9">
        <f>IFERROR(IF($G618="","",INDEX('Job Catalog'!$H$10:$H$509,MATCH($G618,'Job Catalog'!$B$10:$B$509,0))),"")</f>
        <v/>
      </c>
      <c r="L618" s="9">
        <f>IFERROR(IF($G618="","",INDEX('Job Catalog'!$I$10:$I$509,MATCH($G618,'Job Catalog'!$B$10:$B$509,0))),"")</f>
        <v/>
      </c>
      <c r="M618" s="37">
        <f>IFERROR(IF($G618="","",INDEX('Job Catalog'!$K$10:$K$509,MATCH($G618,'Job Catalog'!$B$10:$B$509,0))),"")</f>
        <v/>
      </c>
    </row>
    <row r="619">
      <c r="B619" s="7" t="n"/>
      <c r="C619" s="7" t="n"/>
      <c r="D619" s="7" t="n"/>
      <c r="E619" s="7" t="n"/>
      <c r="F619" s="7" t="n"/>
      <c r="G619" s="7" t="n"/>
      <c r="H619" s="9">
        <f>IFERROR(IF($G619="","",INDEX('Job Catalog'!$C$10:$C$509,MATCH($G619,'Job Catalog'!$B$10:$B$509,0))),"")</f>
        <v/>
      </c>
      <c r="I619" s="9">
        <f>IFERROR(IF($G619="","",INDEX('Job Catalog'!$D$10:$D$509,MATCH($G619,'Job Catalog'!$B$10:$B$509,0))),"")</f>
        <v/>
      </c>
      <c r="J619" s="9">
        <f>IFERROR(IF($G619="","",INDEX('Job Catalog'!$F$10:$F$509,MATCH($G619,'Job Catalog'!$B$10:$B$509,0))),"")</f>
        <v/>
      </c>
      <c r="K619" s="9">
        <f>IFERROR(IF($G619="","",INDEX('Job Catalog'!$H$10:$H$509,MATCH($G619,'Job Catalog'!$B$10:$B$509,0))),"")</f>
        <v/>
      </c>
      <c r="L619" s="9">
        <f>IFERROR(IF($G619="","",INDEX('Job Catalog'!$I$10:$I$509,MATCH($G619,'Job Catalog'!$B$10:$B$509,0))),"")</f>
        <v/>
      </c>
      <c r="M619" s="37">
        <f>IFERROR(IF($G619="","",INDEX('Job Catalog'!$K$10:$K$509,MATCH($G619,'Job Catalog'!$B$10:$B$509,0))),"")</f>
        <v/>
      </c>
    </row>
    <row r="620">
      <c r="B620" s="7" t="n"/>
      <c r="C620" s="7" t="n"/>
      <c r="D620" s="7" t="n"/>
      <c r="E620" s="7" t="n"/>
      <c r="F620" s="7" t="n"/>
      <c r="G620" s="7" t="n"/>
      <c r="H620" s="9">
        <f>IFERROR(IF($G620="","",INDEX('Job Catalog'!$C$10:$C$509,MATCH($G620,'Job Catalog'!$B$10:$B$509,0))),"")</f>
        <v/>
      </c>
      <c r="I620" s="9">
        <f>IFERROR(IF($G620="","",INDEX('Job Catalog'!$D$10:$D$509,MATCH($G620,'Job Catalog'!$B$10:$B$509,0))),"")</f>
        <v/>
      </c>
      <c r="J620" s="9">
        <f>IFERROR(IF($G620="","",INDEX('Job Catalog'!$F$10:$F$509,MATCH($G620,'Job Catalog'!$B$10:$B$509,0))),"")</f>
        <v/>
      </c>
      <c r="K620" s="9">
        <f>IFERROR(IF($G620="","",INDEX('Job Catalog'!$H$10:$H$509,MATCH($G620,'Job Catalog'!$B$10:$B$509,0))),"")</f>
        <v/>
      </c>
      <c r="L620" s="9">
        <f>IFERROR(IF($G620="","",INDEX('Job Catalog'!$I$10:$I$509,MATCH($G620,'Job Catalog'!$B$10:$B$509,0))),"")</f>
        <v/>
      </c>
      <c r="M620" s="37">
        <f>IFERROR(IF($G620="","",INDEX('Job Catalog'!$K$10:$K$509,MATCH($G620,'Job Catalog'!$B$10:$B$509,0))),"")</f>
        <v/>
      </c>
    </row>
    <row r="621">
      <c r="B621" s="7" t="n"/>
      <c r="C621" s="7" t="n"/>
      <c r="D621" s="7" t="n"/>
      <c r="E621" s="7" t="n"/>
      <c r="F621" s="7" t="n"/>
      <c r="G621" s="7" t="n"/>
      <c r="H621" s="9">
        <f>IFERROR(IF($G621="","",INDEX('Job Catalog'!$C$10:$C$509,MATCH($G621,'Job Catalog'!$B$10:$B$509,0))),"")</f>
        <v/>
      </c>
      <c r="I621" s="9">
        <f>IFERROR(IF($G621="","",INDEX('Job Catalog'!$D$10:$D$509,MATCH($G621,'Job Catalog'!$B$10:$B$509,0))),"")</f>
        <v/>
      </c>
      <c r="J621" s="9">
        <f>IFERROR(IF($G621="","",INDEX('Job Catalog'!$F$10:$F$509,MATCH($G621,'Job Catalog'!$B$10:$B$509,0))),"")</f>
        <v/>
      </c>
      <c r="K621" s="9">
        <f>IFERROR(IF($G621="","",INDEX('Job Catalog'!$H$10:$H$509,MATCH($G621,'Job Catalog'!$B$10:$B$509,0))),"")</f>
        <v/>
      </c>
      <c r="L621" s="9">
        <f>IFERROR(IF($G621="","",INDEX('Job Catalog'!$I$10:$I$509,MATCH($G621,'Job Catalog'!$B$10:$B$509,0))),"")</f>
        <v/>
      </c>
      <c r="M621" s="37">
        <f>IFERROR(IF($G621="","",INDEX('Job Catalog'!$K$10:$K$509,MATCH($G621,'Job Catalog'!$B$10:$B$509,0))),"")</f>
        <v/>
      </c>
    </row>
    <row r="622">
      <c r="B622" s="7" t="n"/>
      <c r="C622" s="7" t="n"/>
      <c r="D622" s="7" t="n"/>
      <c r="E622" s="7" t="n"/>
      <c r="F622" s="7" t="n"/>
      <c r="G622" s="7" t="n"/>
      <c r="H622" s="9">
        <f>IFERROR(IF($G622="","",INDEX('Job Catalog'!$C$10:$C$509,MATCH($G622,'Job Catalog'!$B$10:$B$509,0))),"")</f>
        <v/>
      </c>
      <c r="I622" s="9">
        <f>IFERROR(IF($G622="","",INDEX('Job Catalog'!$D$10:$D$509,MATCH($G622,'Job Catalog'!$B$10:$B$509,0))),"")</f>
        <v/>
      </c>
      <c r="J622" s="9">
        <f>IFERROR(IF($G622="","",INDEX('Job Catalog'!$F$10:$F$509,MATCH($G622,'Job Catalog'!$B$10:$B$509,0))),"")</f>
        <v/>
      </c>
      <c r="K622" s="9">
        <f>IFERROR(IF($G622="","",INDEX('Job Catalog'!$H$10:$H$509,MATCH($G622,'Job Catalog'!$B$10:$B$509,0))),"")</f>
        <v/>
      </c>
      <c r="L622" s="9">
        <f>IFERROR(IF($G622="","",INDEX('Job Catalog'!$I$10:$I$509,MATCH($G622,'Job Catalog'!$B$10:$B$509,0))),"")</f>
        <v/>
      </c>
      <c r="M622" s="37">
        <f>IFERROR(IF($G622="","",INDEX('Job Catalog'!$K$10:$K$509,MATCH($G622,'Job Catalog'!$B$10:$B$509,0))),"")</f>
        <v/>
      </c>
    </row>
    <row r="623">
      <c r="B623" s="7" t="n"/>
      <c r="C623" s="7" t="n"/>
      <c r="D623" s="7" t="n"/>
      <c r="E623" s="7" t="n"/>
      <c r="F623" s="7" t="n"/>
      <c r="G623" s="7" t="n"/>
      <c r="H623" s="9">
        <f>IFERROR(IF($G623="","",INDEX('Job Catalog'!$C$10:$C$509,MATCH($G623,'Job Catalog'!$B$10:$B$509,0))),"")</f>
        <v/>
      </c>
      <c r="I623" s="9">
        <f>IFERROR(IF($G623="","",INDEX('Job Catalog'!$D$10:$D$509,MATCH($G623,'Job Catalog'!$B$10:$B$509,0))),"")</f>
        <v/>
      </c>
      <c r="J623" s="9">
        <f>IFERROR(IF($G623="","",INDEX('Job Catalog'!$F$10:$F$509,MATCH($G623,'Job Catalog'!$B$10:$B$509,0))),"")</f>
        <v/>
      </c>
      <c r="K623" s="9">
        <f>IFERROR(IF($G623="","",INDEX('Job Catalog'!$H$10:$H$509,MATCH($G623,'Job Catalog'!$B$10:$B$509,0))),"")</f>
        <v/>
      </c>
      <c r="L623" s="9">
        <f>IFERROR(IF($G623="","",INDEX('Job Catalog'!$I$10:$I$509,MATCH($G623,'Job Catalog'!$B$10:$B$509,0))),"")</f>
        <v/>
      </c>
      <c r="M623" s="37">
        <f>IFERROR(IF($G623="","",INDEX('Job Catalog'!$K$10:$K$509,MATCH($G623,'Job Catalog'!$B$10:$B$509,0))),"")</f>
        <v/>
      </c>
    </row>
    <row r="624">
      <c r="B624" s="7" t="n"/>
      <c r="C624" s="7" t="n"/>
      <c r="D624" s="7" t="n"/>
      <c r="E624" s="7" t="n"/>
      <c r="F624" s="7" t="n"/>
      <c r="G624" s="7" t="n"/>
      <c r="H624" s="9">
        <f>IFERROR(IF($G624="","",INDEX('Job Catalog'!$C$10:$C$509,MATCH($G624,'Job Catalog'!$B$10:$B$509,0))),"")</f>
        <v/>
      </c>
      <c r="I624" s="9">
        <f>IFERROR(IF($G624="","",INDEX('Job Catalog'!$D$10:$D$509,MATCH($G624,'Job Catalog'!$B$10:$B$509,0))),"")</f>
        <v/>
      </c>
      <c r="J624" s="9">
        <f>IFERROR(IF($G624="","",INDEX('Job Catalog'!$F$10:$F$509,MATCH($G624,'Job Catalog'!$B$10:$B$509,0))),"")</f>
        <v/>
      </c>
      <c r="K624" s="9">
        <f>IFERROR(IF($G624="","",INDEX('Job Catalog'!$H$10:$H$509,MATCH($G624,'Job Catalog'!$B$10:$B$509,0))),"")</f>
        <v/>
      </c>
      <c r="L624" s="9">
        <f>IFERROR(IF($G624="","",INDEX('Job Catalog'!$I$10:$I$509,MATCH($G624,'Job Catalog'!$B$10:$B$509,0))),"")</f>
        <v/>
      </c>
      <c r="M624" s="37">
        <f>IFERROR(IF($G624="","",INDEX('Job Catalog'!$K$10:$K$509,MATCH($G624,'Job Catalog'!$B$10:$B$509,0))),"")</f>
        <v/>
      </c>
    </row>
    <row r="625">
      <c r="B625" s="7" t="n"/>
      <c r="C625" s="7" t="n"/>
      <c r="D625" s="7" t="n"/>
      <c r="E625" s="7" t="n"/>
      <c r="F625" s="7" t="n"/>
      <c r="G625" s="7" t="n"/>
      <c r="H625" s="9">
        <f>IFERROR(IF($G625="","",INDEX('Job Catalog'!$C$10:$C$509,MATCH($G625,'Job Catalog'!$B$10:$B$509,0))),"")</f>
        <v/>
      </c>
      <c r="I625" s="9">
        <f>IFERROR(IF($G625="","",INDEX('Job Catalog'!$D$10:$D$509,MATCH($G625,'Job Catalog'!$B$10:$B$509,0))),"")</f>
        <v/>
      </c>
      <c r="J625" s="9">
        <f>IFERROR(IF($G625="","",INDEX('Job Catalog'!$F$10:$F$509,MATCH($G625,'Job Catalog'!$B$10:$B$509,0))),"")</f>
        <v/>
      </c>
      <c r="K625" s="9">
        <f>IFERROR(IF($G625="","",INDEX('Job Catalog'!$H$10:$H$509,MATCH($G625,'Job Catalog'!$B$10:$B$509,0))),"")</f>
        <v/>
      </c>
      <c r="L625" s="9">
        <f>IFERROR(IF($G625="","",INDEX('Job Catalog'!$I$10:$I$509,MATCH($G625,'Job Catalog'!$B$10:$B$509,0))),"")</f>
        <v/>
      </c>
      <c r="M625" s="37">
        <f>IFERROR(IF($G625="","",INDEX('Job Catalog'!$K$10:$K$509,MATCH($G625,'Job Catalog'!$B$10:$B$509,0))),"")</f>
        <v/>
      </c>
    </row>
    <row r="626">
      <c r="B626" s="7" t="n"/>
      <c r="C626" s="7" t="n"/>
      <c r="D626" s="7" t="n"/>
      <c r="E626" s="7" t="n"/>
      <c r="F626" s="7" t="n"/>
      <c r="G626" s="7" t="n"/>
      <c r="H626" s="9">
        <f>IFERROR(IF($G626="","",INDEX('Job Catalog'!$C$10:$C$509,MATCH($G626,'Job Catalog'!$B$10:$B$509,0))),"")</f>
        <v/>
      </c>
      <c r="I626" s="9">
        <f>IFERROR(IF($G626="","",INDEX('Job Catalog'!$D$10:$D$509,MATCH($G626,'Job Catalog'!$B$10:$B$509,0))),"")</f>
        <v/>
      </c>
      <c r="J626" s="9">
        <f>IFERROR(IF($G626="","",INDEX('Job Catalog'!$F$10:$F$509,MATCH($G626,'Job Catalog'!$B$10:$B$509,0))),"")</f>
        <v/>
      </c>
      <c r="K626" s="9">
        <f>IFERROR(IF($G626="","",INDEX('Job Catalog'!$H$10:$H$509,MATCH($G626,'Job Catalog'!$B$10:$B$509,0))),"")</f>
        <v/>
      </c>
      <c r="L626" s="9">
        <f>IFERROR(IF($G626="","",INDEX('Job Catalog'!$I$10:$I$509,MATCH($G626,'Job Catalog'!$B$10:$B$509,0))),"")</f>
        <v/>
      </c>
      <c r="M626" s="37">
        <f>IFERROR(IF($G626="","",INDEX('Job Catalog'!$K$10:$K$509,MATCH($G626,'Job Catalog'!$B$10:$B$509,0))),"")</f>
        <v/>
      </c>
    </row>
    <row r="627">
      <c r="B627" s="7" t="n"/>
      <c r="C627" s="7" t="n"/>
      <c r="D627" s="7" t="n"/>
      <c r="E627" s="7" t="n"/>
      <c r="F627" s="7" t="n"/>
      <c r="G627" s="7" t="n"/>
      <c r="H627" s="9">
        <f>IFERROR(IF($G627="","",INDEX('Job Catalog'!$C$10:$C$509,MATCH($G627,'Job Catalog'!$B$10:$B$509,0))),"")</f>
        <v/>
      </c>
      <c r="I627" s="9">
        <f>IFERROR(IF($G627="","",INDEX('Job Catalog'!$D$10:$D$509,MATCH($G627,'Job Catalog'!$B$10:$B$509,0))),"")</f>
        <v/>
      </c>
      <c r="J627" s="9">
        <f>IFERROR(IF($G627="","",INDEX('Job Catalog'!$F$10:$F$509,MATCH($G627,'Job Catalog'!$B$10:$B$509,0))),"")</f>
        <v/>
      </c>
      <c r="K627" s="9">
        <f>IFERROR(IF($G627="","",INDEX('Job Catalog'!$H$10:$H$509,MATCH($G627,'Job Catalog'!$B$10:$B$509,0))),"")</f>
        <v/>
      </c>
      <c r="L627" s="9">
        <f>IFERROR(IF($G627="","",INDEX('Job Catalog'!$I$10:$I$509,MATCH($G627,'Job Catalog'!$B$10:$B$509,0))),"")</f>
        <v/>
      </c>
      <c r="M627" s="37">
        <f>IFERROR(IF($G627="","",INDEX('Job Catalog'!$K$10:$K$509,MATCH($G627,'Job Catalog'!$B$10:$B$509,0))),"")</f>
        <v/>
      </c>
    </row>
    <row r="628">
      <c r="B628" s="7" t="n"/>
      <c r="C628" s="7" t="n"/>
      <c r="D628" s="7" t="n"/>
      <c r="E628" s="7" t="n"/>
      <c r="F628" s="7" t="n"/>
      <c r="G628" s="7" t="n"/>
      <c r="H628" s="9">
        <f>IFERROR(IF($G628="","",INDEX('Job Catalog'!$C$10:$C$509,MATCH($G628,'Job Catalog'!$B$10:$B$509,0))),"")</f>
        <v/>
      </c>
      <c r="I628" s="9">
        <f>IFERROR(IF($G628="","",INDEX('Job Catalog'!$D$10:$D$509,MATCH($G628,'Job Catalog'!$B$10:$B$509,0))),"")</f>
        <v/>
      </c>
      <c r="J628" s="9">
        <f>IFERROR(IF($G628="","",INDEX('Job Catalog'!$F$10:$F$509,MATCH($G628,'Job Catalog'!$B$10:$B$509,0))),"")</f>
        <v/>
      </c>
      <c r="K628" s="9">
        <f>IFERROR(IF($G628="","",INDEX('Job Catalog'!$H$10:$H$509,MATCH($G628,'Job Catalog'!$B$10:$B$509,0))),"")</f>
        <v/>
      </c>
      <c r="L628" s="9">
        <f>IFERROR(IF($G628="","",INDEX('Job Catalog'!$I$10:$I$509,MATCH($G628,'Job Catalog'!$B$10:$B$509,0))),"")</f>
        <v/>
      </c>
      <c r="M628" s="37">
        <f>IFERROR(IF($G628="","",INDEX('Job Catalog'!$K$10:$K$509,MATCH($G628,'Job Catalog'!$B$10:$B$509,0))),"")</f>
        <v/>
      </c>
    </row>
    <row r="629">
      <c r="B629" s="7" t="n"/>
      <c r="C629" s="7" t="n"/>
      <c r="D629" s="7" t="n"/>
      <c r="E629" s="7" t="n"/>
      <c r="F629" s="7" t="n"/>
      <c r="G629" s="7" t="n"/>
      <c r="H629" s="9">
        <f>IFERROR(IF($G629="","",INDEX('Job Catalog'!$C$10:$C$509,MATCH($G629,'Job Catalog'!$B$10:$B$509,0))),"")</f>
        <v/>
      </c>
      <c r="I629" s="9">
        <f>IFERROR(IF($G629="","",INDEX('Job Catalog'!$D$10:$D$509,MATCH($G629,'Job Catalog'!$B$10:$B$509,0))),"")</f>
        <v/>
      </c>
      <c r="J629" s="9">
        <f>IFERROR(IF($G629="","",INDEX('Job Catalog'!$F$10:$F$509,MATCH($G629,'Job Catalog'!$B$10:$B$509,0))),"")</f>
        <v/>
      </c>
      <c r="K629" s="9">
        <f>IFERROR(IF($G629="","",INDEX('Job Catalog'!$H$10:$H$509,MATCH($G629,'Job Catalog'!$B$10:$B$509,0))),"")</f>
        <v/>
      </c>
      <c r="L629" s="9">
        <f>IFERROR(IF($G629="","",INDEX('Job Catalog'!$I$10:$I$509,MATCH($G629,'Job Catalog'!$B$10:$B$509,0))),"")</f>
        <v/>
      </c>
      <c r="M629" s="37">
        <f>IFERROR(IF($G629="","",INDEX('Job Catalog'!$K$10:$K$509,MATCH($G629,'Job Catalog'!$B$10:$B$509,0))),"")</f>
        <v/>
      </c>
    </row>
    <row r="630">
      <c r="B630" s="7" t="n"/>
      <c r="C630" s="7" t="n"/>
      <c r="D630" s="7" t="n"/>
      <c r="E630" s="7" t="n"/>
      <c r="F630" s="7" t="n"/>
      <c r="G630" s="7" t="n"/>
      <c r="H630" s="9">
        <f>IFERROR(IF($G630="","",INDEX('Job Catalog'!$C$10:$C$509,MATCH($G630,'Job Catalog'!$B$10:$B$509,0))),"")</f>
        <v/>
      </c>
      <c r="I630" s="9">
        <f>IFERROR(IF($G630="","",INDEX('Job Catalog'!$D$10:$D$509,MATCH($G630,'Job Catalog'!$B$10:$B$509,0))),"")</f>
        <v/>
      </c>
      <c r="J630" s="9">
        <f>IFERROR(IF($G630="","",INDEX('Job Catalog'!$F$10:$F$509,MATCH($G630,'Job Catalog'!$B$10:$B$509,0))),"")</f>
        <v/>
      </c>
      <c r="K630" s="9">
        <f>IFERROR(IF($G630="","",INDEX('Job Catalog'!$H$10:$H$509,MATCH($G630,'Job Catalog'!$B$10:$B$509,0))),"")</f>
        <v/>
      </c>
      <c r="L630" s="9">
        <f>IFERROR(IF($G630="","",INDEX('Job Catalog'!$I$10:$I$509,MATCH($G630,'Job Catalog'!$B$10:$B$509,0))),"")</f>
        <v/>
      </c>
      <c r="M630" s="37">
        <f>IFERROR(IF($G630="","",INDEX('Job Catalog'!$K$10:$K$509,MATCH($G630,'Job Catalog'!$B$10:$B$509,0))),"")</f>
        <v/>
      </c>
    </row>
    <row r="631">
      <c r="B631" s="7" t="n"/>
      <c r="C631" s="7" t="n"/>
      <c r="D631" s="7" t="n"/>
      <c r="E631" s="7" t="n"/>
      <c r="F631" s="7" t="n"/>
      <c r="G631" s="7" t="n"/>
      <c r="H631" s="9">
        <f>IFERROR(IF($G631="","",INDEX('Job Catalog'!$C$10:$C$509,MATCH($G631,'Job Catalog'!$B$10:$B$509,0))),"")</f>
        <v/>
      </c>
      <c r="I631" s="9">
        <f>IFERROR(IF($G631="","",INDEX('Job Catalog'!$D$10:$D$509,MATCH($G631,'Job Catalog'!$B$10:$B$509,0))),"")</f>
        <v/>
      </c>
      <c r="J631" s="9">
        <f>IFERROR(IF($G631="","",INDEX('Job Catalog'!$F$10:$F$509,MATCH($G631,'Job Catalog'!$B$10:$B$509,0))),"")</f>
        <v/>
      </c>
      <c r="K631" s="9">
        <f>IFERROR(IF($G631="","",INDEX('Job Catalog'!$H$10:$H$509,MATCH($G631,'Job Catalog'!$B$10:$B$509,0))),"")</f>
        <v/>
      </c>
      <c r="L631" s="9">
        <f>IFERROR(IF($G631="","",INDEX('Job Catalog'!$I$10:$I$509,MATCH($G631,'Job Catalog'!$B$10:$B$509,0))),"")</f>
        <v/>
      </c>
      <c r="M631" s="37">
        <f>IFERROR(IF($G631="","",INDEX('Job Catalog'!$K$10:$K$509,MATCH($G631,'Job Catalog'!$B$10:$B$509,0))),"")</f>
        <v/>
      </c>
    </row>
    <row r="632">
      <c r="B632" s="7" t="n"/>
      <c r="C632" s="7" t="n"/>
      <c r="D632" s="7" t="n"/>
      <c r="E632" s="7" t="n"/>
      <c r="F632" s="7" t="n"/>
      <c r="G632" s="7" t="n"/>
      <c r="H632" s="9">
        <f>IFERROR(IF($G632="","",INDEX('Job Catalog'!$C$10:$C$509,MATCH($G632,'Job Catalog'!$B$10:$B$509,0))),"")</f>
        <v/>
      </c>
      <c r="I632" s="9">
        <f>IFERROR(IF($G632="","",INDEX('Job Catalog'!$D$10:$D$509,MATCH($G632,'Job Catalog'!$B$10:$B$509,0))),"")</f>
        <v/>
      </c>
      <c r="J632" s="9">
        <f>IFERROR(IF($G632="","",INDEX('Job Catalog'!$F$10:$F$509,MATCH($G632,'Job Catalog'!$B$10:$B$509,0))),"")</f>
        <v/>
      </c>
      <c r="K632" s="9">
        <f>IFERROR(IF($G632="","",INDEX('Job Catalog'!$H$10:$H$509,MATCH($G632,'Job Catalog'!$B$10:$B$509,0))),"")</f>
        <v/>
      </c>
      <c r="L632" s="9">
        <f>IFERROR(IF($G632="","",INDEX('Job Catalog'!$I$10:$I$509,MATCH($G632,'Job Catalog'!$B$10:$B$509,0))),"")</f>
        <v/>
      </c>
      <c r="M632" s="37">
        <f>IFERROR(IF($G632="","",INDEX('Job Catalog'!$K$10:$K$509,MATCH($G632,'Job Catalog'!$B$10:$B$509,0))),"")</f>
        <v/>
      </c>
    </row>
    <row r="633">
      <c r="B633" s="7" t="n"/>
      <c r="C633" s="7" t="n"/>
      <c r="D633" s="7" t="n"/>
      <c r="E633" s="7" t="n"/>
      <c r="F633" s="7" t="n"/>
      <c r="G633" s="7" t="n"/>
      <c r="H633" s="9">
        <f>IFERROR(IF($G633="","",INDEX('Job Catalog'!$C$10:$C$509,MATCH($G633,'Job Catalog'!$B$10:$B$509,0))),"")</f>
        <v/>
      </c>
      <c r="I633" s="9">
        <f>IFERROR(IF($G633="","",INDEX('Job Catalog'!$D$10:$D$509,MATCH($G633,'Job Catalog'!$B$10:$B$509,0))),"")</f>
        <v/>
      </c>
      <c r="J633" s="9">
        <f>IFERROR(IF($G633="","",INDEX('Job Catalog'!$F$10:$F$509,MATCH($G633,'Job Catalog'!$B$10:$B$509,0))),"")</f>
        <v/>
      </c>
      <c r="K633" s="9">
        <f>IFERROR(IF($G633="","",INDEX('Job Catalog'!$H$10:$H$509,MATCH($G633,'Job Catalog'!$B$10:$B$509,0))),"")</f>
        <v/>
      </c>
      <c r="L633" s="9">
        <f>IFERROR(IF($G633="","",INDEX('Job Catalog'!$I$10:$I$509,MATCH($G633,'Job Catalog'!$B$10:$B$509,0))),"")</f>
        <v/>
      </c>
      <c r="M633" s="37">
        <f>IFERROR(IF($G633="","",INDEX('Job Catalog'!$K$10:$K$509,MATCH($G633,'Job Catalog'!$B$10:$B$509,0))),"")</f>
        <v/>
      </c>
    </row>
    <row r="634">
      <c r="B634" s="7" t="n"/>
      <c r="C634" s="7" t="n"/>
      <c r="D634" s="7" t="n"/>
      <c r="E634" s="7" t="n"/>
      <c r="F634" s="7" t="n"/>
      <c r="G634" s="7" t="n"/>
      <c r="H634" s="9">
        <f>IFERROR(IF($G634="","",INDEX('Job Catalog'!$C$10:$C$509,MATCH($G634,'Job Catalog'!$B$10:$B$509,0))),"")</f>
        <v/>
      </c>
      <c r="I634" s="9">
        <f>IFERROR(IF($G634="","",INDEX('Job Catalog'!$D$10:$D$509,MATCH($G634,'Job Catalog'!$B$10:$B$509,0))),"")</f>
        <v/>
      </c>
      <c r="J634" s="9">
        <f>IFERROR(IF($G634="","",INDEX('Job Catalog'!$F$10:$F$509,MATCH($G634,'Job Catalog'!$B$10:$B$509,0))),"")</f>
        <v/>
      </c>
      <c r="K634" s="9">
        <f>IFERROR(IF($G634="","",INDEX('Job Catalog'!$H$10:$H$509,MATCH($G634,'Job Catalog'!$B$10:$B$509,0))),"")</f>
        <v/>
      </c>
      <c r="L634" s="9">
        <f>IFERROR(IF($G634="","",INDEX('Job Catalog'!$I$10:$I$509,MATCH($G634,'Job Catalog'!$B$10:$B$509,0))),"")</f>
        <v/>
      </c>
      <c r="M634" s="37">
        <f>IFERROR(IF($G634="","",INDEX('Job Catalog'!$K$10:$K$509,MATCH($G634,'Job Catalog'!$B$10:$B$509,0))),"")</f>
        <v/>
      </c>
    </row>
    <row r="635">
      <c r="B635" s="7" t="n"/>
      <c r="C635" s="7" t="n"/>
      <c r="D635" s="7" t="n"/>
      <c r="E635" s="7" t="n"/>
      <c r="F635" s="7" t="n"/>
      <c r="G635" s="7" t="n"/>
      <c r="H635" s="9">
        <f>IFERROR(IF($G635="","",INDEX('Job Catalog'!$C$10:$C$509,MATCH($G635,'Job Catalog'!$B$10:$B$509,0))),"")</f>
        <v/>
      </c>
      <c r="I635" s="9">
        <f>IFERROR(IF($G635="","",INDEX('Job Catalog'!$D$10:$D$509,MATCH($G635,'Job Catalog'!$B$10:$B$509,0))),"")</f>
        <v/>
      </c>
      <c r="J635" s="9">
        <f>IFERROR(IF($G635="","",INDEX('Job Catalog'!$F$10:$F$509,MATCH($G635,'Job Catalog'!$B$10:$B$509,0))),"")</f>
        <v/>
      </c>
      <c r="K635" s="9">
        <f>IFERROR(IF($G635="","",INDEX('Job Catalog'!$H$10:$H$509,MATCH($G635,'Job Catalog'!$B$10:$B$509,0))),"")</f>
        <v/>
      </c>
      <c r="L635" s="9">
        <f>IFERROR(IF($G635="","",INDEX('Job Catalog'!$I$10:$I$509,MATCH($G635,'Job Catalog'!$B$10:$B$509,0))),"")</f>
        <v/>
      </c>
      <c r="M635" s="37">
        <f>IFERROR(IF($G635="","",INDEX('Job Catalog'!$K$10:$K$509,MATCH($G635,'Job Catalog'!$B$10:$B$509,0))),"")</f>
        <v/>
      </c>
    </row>
    <row r="636">
      <c r="B636" s="7" t="n"/>
      <c r="C636" s="7" t="n"/>
      <c r="D636" s="7" t="n"/>
      <c r="E636" s="7" t="n"/>
      <c r="F636" s="7" t="n"/>
      <c r="G636" s="7" t="n"/>
      <c r="H636" s="9">
        <f>IFERROR(IF($G636="","",INDEX('Job Catalog'!$C$10:$C$509,MATCH($G636,'Job Catalog'!$B$10:$B$509,0))),"")</f>
        <v/>
      </c>
      <c r="I636" s="9">
        <f>IFERROR(IF($G636="","",INDEX('Job Catalog'!$D$10:$D$509,MATCH($G636,'Job Catalog'!$B$10:$B$509,0))),"")</f>
        <v/>
      </c>
      <c r="J636" s="9">
        <f>IFERROR(IF($G636="","",INDEX('Job Catalog'!$F$10:$F$509,MATCH($G636,'Job Catalog'!$B$10:$B$509,0))),"")</f>
        <v/>
      </c>
      <c r="K636" s="9">
        <f>IFERROR(IF($G636="","",INDEX('Job Catalog'!$H$10:$H$509,MATCH($G636,'Job Catalog'!$B$10:$B$509,0))),"")</f>
        <v/>
      </c>
      <c r="L636" s="9">
        <f>IFERROR(IF($G636="","",INDEX('Job Catalog'!$I$10:$I$509,MATCH($G636,'Job Catalog'!$B$10:$B$509,0))),"")</f>
        <v/>
      </c>
      <c r="M636" s="37">
        <f>IFERROR(IF($G636="","",INDEX('Job Catalog'!$K$10:$K$509,MATCH($G636,'Job Catalog'!$B$10:$B$509,0))),"")</f>
        <v/>
      </c>
    </row>
    <row r="637">
      <c r="B637" s="7" t="n"/>
      <c r="C637" s="7" t="n"/>
      <c r="D637" s="7" t="n"/>
      <c r="E637" s="7" t="n"/>
      <c r="F637" s="7" t="n"/>
      <c r="G637" s="7" t="n"/>
      <c r="H637" s="9">
        <f>IFERROR(IF($G637="","",INDEX('Job Catalog'!$C$10:$C$509,MATCH($G637,'Job Catalog'!$B$10:$B$509,0))),"")</f>
        <v/>
      </c>
      <c r="I637" s="9">
        <f>IFERROR(IF($G637="","",INDEX('Job Catalog'!$D$10:$D$509,MATCH($G637,'Job Catalog'!$B$10:$B$509,0))),"")</f>
        <v/>
      </c>
      <c r="J637" s="9">
        <f>IFERROR(IF($G637="","",INDEX('Job Catalog'!$F$10:$F$509,MATCH($G637,'Job Catalog'!$B$10:$B$509,0))),"")</f>
        <v/>
      </c>
      <c r="K637" s="9">
        <f>IFERROR(IF($G637="","",INDEX('Job Catalog'!$H$10:$H$509,MATCH($G637,'Job Catalog'!$B$10:$B$509,0))),"")</f>
        <v/>
      </c>
      <c r="L637" s="9">
        <f>IFERROR(IF($G637="","",INDEX('Job Catalog'!$I$10:$I$509,MATCH($G637,'Job Catalog'!$B$10:$B$509,0))),"")</f>
        <v/>
      </c>
      <c r="M637" s="37">
        <f>IFERROR(IF($G637="","",INDEX('Job Catalog'!$K$10:$K$509,MATCH($G637,'Job Catalog'!$B$10:$B$509,0))),"")</f>
        <v/>
      </c>
    </row>
    <row r="638">
      <c r="B638" s="7" t="n"/>
      <c r="C638" s="7" t="n"/>
      <c r="D638" s="7" t="n"/>
      <c r="E638" s="7" t="n"/>
      <c r="F638" s="7" t="n"/>
      <c r="G638" s="7" t="n"/>
      <c r="H638" s="9">
        <f>IFERROR(IF($G638="","",INDEX('Job Catalog'!$C$10:$C$509,MATCH($G638,'Job Catalog'!$B$10:$B$509,0))),"")</f>
        <v/>
      </c>
      <c r="I638" s="9">
        <f>IFERROR(IF($G638="","",INDEX('Job Catalog'!$D$10:$D$509,MATCH($G638,'Job Catalog'!$B$10:$B$509,0))),"")</f>
        <v/>
      </c>
      <c r="J638" s="9">
        <f>IFERROR(IF($G638="","",INDEX('Job Catalog'!$F$10:$F$509,MATCH($G638,'Job Catalog'!$B$10:$B$509,0))),"")</f>
        <v/>
      </c>
      <c r="K638" s="9">
        <f>IFERROR(IF($G638="","",INDEX('Job Catalog'!$H$10:$H$509,MATCH($G638,'Job Catalog'!$B$10:$B$509,0))),"")</f>
        <v/>
      </c>
      <c r="L638" s="9">
        <f>IFERROR(IF($G638="","",INDEX('Job Catalog'!$I$10:$I$509,MATCH($G638,'Job Catalog'!$B$10:$B$509,0))),"")</f>
        <v/>
      </c>
      <c r="M638" s="37">
        <f>IFERROR(IF($G638="","",INDEX('Job Catalog'!$K$10:$K$509,MATCH($G638,'Job Catalog'!$B$10:$B$509,0))),"")</f>
        <v/>
      </c>
    </row>
    <row r="639">
      <c r="B639" s="7" t="n"/>
      <c r="C639" s="7" t="n"/>
      <c r="D639" s="7" t="n"/>
      <c r="E639" s="7" t="n"/>
      <c r="F639" s="7" t="n"/>
      <c r="G639" s="7" t="n"/>
      <c r="H639" s="9">
        <f>IFERROR(IF($G639="","",INDEX('Job Catalog'!$C$10:$C$509,MATCH($G639,'Job Catalog'!$B$10:$B$509,0))),"")</f>
        <v/>
      </c>
      <c r="I639" s="9">
        <f>IFERROR(IF($G639="","",INDEX('Job Catalog'!$D$10:$D$509,MATCH($G639,'Job Catalog'!$B$10:$B$509,0))),"")</f>
        <v/>
      </c>
      <c r="J639" s="9">
        <f>IFERROR(IF($G639="","",INDEX('Job Catalog'!$F$10:$F$509,MATCH($G639,'Job Catalog'!$B$10:$B$509,0))),"")</f>
        <v/>
      </c>
      <c r="K639" s="9">
        <f>IFERROR(IF($G639="","",INDEX('Job Catalog'!$H$10:$H$509,MATCH($G639,'Job Catalog'!$B$10:$B$509,0))),"")</f>
        <v/>
      </c>
      <c r="L639" s="9">
        <f>IFERROR(IF($G639="","",INDEX('Job Catalog'!$I$10:$I$509,MATCH($G639,'Job Catalog'!$B$10:$B$509,0))),"")</f>
        <v/>
      </c>
      <c r="M639" s="37">
        <f>IFERROR(IF($G639="","",INDEX('Job Catalog'!$K$10:$K$509,MATCH($G639,'Job Catalog'!$B$10:$B$509,0))),"")</f>
        <v/>
      </c>
    </row>
    <row r="640">
      <c r="B640" s="7" t="n"/>
      <c r="C640" s="7" t="n"/>
      <c r="D640" s="7" t="n"/>
      <c r="E640" s="7" t="n"/>
      <c r="F640" s="7" t="n"/>
      <c r="G640" s="7" t="n"/>
      <c r="H640" s="9">
        <f>IFERROR(IF($G640="","",INDEX('Job Catalog'!$C$10:$C$509,MATCH($G640,'Job Catalog'!$B$10:$B$509,0))),"")</f>
        <v/>
      </c>
      <c r="I640" s="9">
        <f>IFERROR(IF($G640="","",INDEX('Job Catalog'!$D$10:$D$509,MATCH($G640,'Job Catalog'!$B$10:$B$509,0))),"")</f>
        <v/>
      </c>
      <c r="J640" s="9">
        <f>IFERROR(IF($G640="","",INDEX('Job Catalog'!$F$10:$F$509,MATCH($G640,'Job Catalog'!$B$10:$B$509,0))),"")</f>
        <v/>
      </c>
      <c r="K640" s="9">
        <f>IFERROR(IF($G640="","",INDEX('Job Catalog'!$H$10:$H$509,MATCH($G640,'Job Catalog'!$B$10:$B$509,0))),"")</f>
        <v/>
      </c>
      <c r="L640" s="9">
        <f>IFERROR(IF($G640="","",INDEX('Job Catalog'!$I$10:$I$509,MATCH($G640,'Job Catalog'!$B$10:$B$509,0))),"")</f>
        <v/>
      </c>
      <c r="M640" s="37">
        <f>IFERROR(IF($G640="","",INDEX('Job Catalog'!$K$10:$K$509,MATCH($G640,'Job Catalog'!$B$10:$B$509,0))),"")</f>
        <v/>
      </c>
    </row>
    <row r="641">
      <c r="B641" s="7" t="n"/>
      <c r="C641" s="7" t="n"/>
      <c r="D641" s="7" t="n"/>
      <c r="E641" s="7" t="n"/>
      <c r="F641" s="7" t="n"/>
      <c r="G641" s="7" t="n"/>
      <c r="H641" s="9">
        <f>IFERROR(IF($G641="","",INDEX('Job Catalog'!$C$10:$C$509,MATCH($G641,'Job Catalog'!$B$10:$B$509,0))),"")</f>
        <v/>
      </c>
      <c r="I641" s="9">
        <f>IFERROR(IF($G641="","",INDEX('Job Catalog'!$D$10:$D$509,MATCH($G641,'Job Catalog'!$B$10:$B$509,0))),"")</f>
        <v/>
      </c>
      <c r="J641" s="9">
        <f>IFERROR(IF($G641="","",INDEX('Job Catalog'!$F$10:$F$509,MATCH($G641,'Job Catalog'!$B$10:$B$509,0))),"")</f>
        <v/>
      </c>
      <c r="K641" s="9">
        <f>IFERROR(IF($G641="","",INDEX('Job Catalog'!$H$10:$H$509,MATCH($G641,'Job Catalog'!$B$10:$B$509,0))),"")</f>
        <v/>
      </c>
      <c r="L641" s="9">
        <f>IFERROR(IF($G641="","",INDEX('Job Catalog'!$I$10:$I$509,MATCH($G641,'Job Catalog'!$B$10:$B$509,0))),"")</f>
        <v/>
      </c>
      <c r="M641" s="37">
        <f>IFERROR(IF($G641="","",INDEX('Job Catalog'!$K$10:$K$509,MATCH($G641,'Job Catalog'!$B$10:$B$509,0))),"")</f>
        <v/>
      </c>
    </row>
    <row r="642">
      <c r="B642" s="7" t="n"/>
      <c r="C642" s="7" t="n"/>
      <c r="D642" s="7" t="n"/>
      <c r="E642" s="7" t="n"/>
      <c r="F642" s="7" t="n"/>
      <c r="G642" s="7" t="n"/>
      <c r="H642" s="9">
        <f>IFERROR(IF($G642="","",INDEX('Job Catalog'!$C$10:$C$509,MATCH($G642,'Job Catalog'!$B$10:$B$509,0))),"")</f>
        <v/>
      </c>
      <c r="I642" s="9">
        <f>IFERROR(IF($G642="","",INDEX('Job Catalog'!$D$10:$D$509,MATCH($G642,'Job Catalog'!$B$10:$B$509,0))),"")</f>
        <v/>
      </c>
      <c r="J642" s="9">
        <f>IFERROR(IF($G642="","",INDEX('Job Catalog'!$F$10:$F$509,MATCH($G642,'Job Catalog'!$B$10:$B$509,0))),"")</f>
        <v/>
      </c>
      <c r="K642" s="9">
        <f>IFERROR(IF($G642="","",INDEX('Job Catalog'!$H$10:$H$509,MATCH($G642,'Job Catalog'!$B$10:$B$509,0))),"")</f>
        <v/>
      </c>
      <c r="L642" s="9">
        <f>IFERROR(IF($G642="","",INDEX('Job Catalog'!$I$10:$I$509,MATCH($G642,'Job Catalog'!$B$10:$B$509,0))),"")</f>
        <v/>
      </c>
      <c r="M642" s="37">
        <f>IFERROR(IF($G642="","",INDEX('Job Catalog'!$K$10:$K$509,MATCH($G642,'Job Catalog'!$B$10:$B$509,0))),"")</f>
        <v/>
      </c>
    </row>
    <row r="643">
      <c r="B643" s="7" t="n"/>
      <c r="C643" s="7" t="n"/>
      <c r="D643" s="7" t="n"/>
      <c r="E643" s="7" t="n"/>
      <c r="F643" s="7" t="n"/>
      <c r="G643" s="7" t="n"/>
      <c r="H643" s="9">
        <f>IFERROR(IF($G643="","",INDEX('Job Catalog'!$C$10:$C$509,MATCH($G643,'Job Catalog'!$B$10:$B$509,0))),"")</f>
        <v/>
      </c>
      <c r="I643" s="9">
        <f>IFERROR(IF($G643="","",INDEX('Job Catalog'!$D$10:$D$509,MATCH($G643,'Job Catalog'!$B$10:$B$509,0))),"")</f>
        <v/>
      </c>
      <c r="J643" s="9">
        <f>IFERROR(IF($G643="","",INDEX('Job Catalog'!$F$10:$F$509,MATCH($G643,'Job Catalog'!$B$10:$B$509,0))),"")</f>
        <v/>
      </c>
      <c r="K643" s="9">
        <f>IFERROR(IF($G643="","",INDEX('Job Catalog'!$H$10:$H$509,MATCH($G643,'Job Catalog'!$B$10:$B$509,0))),"")</f>
        <v/>
      </c>
      <c r="L643" s="9">
        <f>IFERROR(IF($G643="","",INDEX('Job Catalog'!$I$10:$I$509,MATCH($G643,'Job Catalog'!$B$10:$B$509,0))),"")</f>
        <v/>
      </c>
      <c r="M643" s="37">
        <f>IFERROR(IF($G643="","",INDEX('Job Catalog'!$K$10:$K$509,MATCH($G643,'Job Catalog'!$B$10:$B$509,0))),"")</f>
        <v/>
      </c>
    </row>
    <row r="644">
      <c r="B644" s="7" t="n"/>
      <c r="C644" s="7" t="n"/>
      <c r="D644" s="7" t="n"/>
      <c r="E644" s="7" t="n"/>
      <c r="F644" s="7" t="n"/>
      <c r="G644" s="7" t="n"/>
      <c r="H644" s="9">
        <f>IFERROR(IF($G644="","",INDEX('Job Catalog'!$C$10:$C$509,MATCH($G644,'Job Catalog'!$B$10:$B$509,0))),"")</f>
        <v/>
      </c>
      <c r="I644" s="9">
        <f>IFERROR(IF($G644="","",INDEX('Job Catalog'!$D$10:$D$509,MATCH($G644,'Job Catalog'!$B$10:$B$509,0))),"")</f>
        <v/>
      </c>
      <c r="J644" s="9">
        <f>IFERROR(IF($G644="","",INDEX('Job Catalog'!$F$10:$F$509,MATCH($G644,'Job Catalog'!$B$10:$B$509,0))),"")</f>
        <v/>
      </c>
      <c r="K644" s="9">
        <f>IFERROR(IF($G644="","",INDEX('Job Catalog'!$H$10:$H$509,MATCH($G644,'Job Catalog'!$B$10:$B$509,0))),"")</f>
        <v/>
      </c>
      <c r="L644" s="9">
        <f>IFERROR(IF($G644="","",INDEX('Job Catalog'!$I$10:$I$509,MATCH($G644,'Job Catalog'!$B$10:$B$509,0))),"")</f>
        <v/>
      </c>
      <c r="M644" s="37">
        <f>IFERROR(IF($G644="","",INDEX('Job Catalog'!$K$10:$K$509,MATCH($G644,'Job Catalog'!$B$10:$B$509,0))),"")</f>
        <v/>
      </c>
    </row>
    <row r="645">
      <c r="B645" s="7" t="n"/>
      <c r="C645" s="7" t="n"/>
      <c r="D645" s="7" t="n"/>
      <c r="E645" s="7" t="n"/>
      <c r="F645" s="7" t="n"/>
      <c r="G645" s="7" t="n"/>
      <c r="H645" s="9">
        <f>IFERROR(IF($G645="","",INDEX('Job Catalog'!$C$10:$C$509,MATCH($G645,'Job Catalog'!$B$10:$B$509,0))),"")</f>
        <v/>
      </c>
      <c r="I645" s="9">
        <f>IFERROR(IF($G645="","",INDEX('Job Catalog'!$D$10:$D$509,MATCH($G645,'Job Catalog'!$B$10:$B$509,0))),"")</f>
        <v/>
      </c>
      <c r="J645" s="9">
        <f>IFERROR(IF($G645="","",INDEX('Job Catalog'!$F$10:$F$509,MATCH($G645,'Job Catalog'!$B$10:$B$509,0))),"")</f>
        <v/>
      </c>
      <c r="K645" s="9">
        <f>IFERROR(IF($G645="","",INDEX('Job Catalog'!$H$10:$H$509,MATCH($G645,'Job Catalog'!$B$10:$B$509,0))),"")</f>
        <v/>
      </c>
      <c r="L645" s="9">
        <f>IFERROR(IF($G645="","",INDEX('Job Catalog'!$I$10:$I$509,MATCH($G645,'Job Catalog'!$B$10:$B$509,0))),"")</f>
        <v/>
      </c>
      <c r="M645" s="37">
        <f>IFERROR(IF($G645="","",INDEX('Job Catalog'!$K$10:$K$509,MATCH($G645,'Job Catalog'!$B$10:$B$509,0))),"")</f>
        <v/>
      </c>
    </row>
    <row r="646">
      <c r="B646" s="7" t="n"/>
      <c r="C646" s="7" t="n"/>
      <c r="D646" s="7" t="n"/>
      <c r="E646" s="7" t="n"/>
      <c r="F646" s="7" t="n"/>
      <c r="G646" s="7" t="n"/>
      <c r="H646" s="9">
        <f>IFERROR(IF($G646="","",INDEX('Job Catalog'!$C$10:$C$509,MATCH($G646,'Job Catalog'!$B$10:$B$509,0))),"")</f>
        <v/>
      </c>
      <c r="I646" s="9">
        <f>IFERROR(IF($G646="","",INDEX('Job Catalog'!$D$10:$D$509,MATCH($G646,'Job Catalog'!$B$10:$B$509,0))),"")</f>
        <v/>
      </c>
      <c r="J646" s="9">
        <f>IFERROR(IF($G646="","",INDEX('Job Catalog'!$F$10:$F$509,MATCH($G646,'Job Catalog'!$B$10:$B$509,0))),"")</f>
        <v/>
      </c>
      <c r="K646" s="9">
        <f>IFERROR(IF($G646="","",INDEX('Job Catalog'!$H$10:$H$509,MATCH($G646,'Job Catalog'!$B$10:$B$509,0))),"")</f>
        <v/>
      </c>
      <c r="L646" s="9">
        <f>IFERROR(IF($G646="","",INDEX('Job Catalog'!$I$10:$I$509,MATCH($G646,'Job Catalog'!$B$10:$B$509,0))),"")</f>
        <v/>
      </c>
      <c r="M646" s="37">
        <f>IFERROR(IF($G646="","",INDEX('Job Catalog'!$K$10:$K$509,MATCH($G646,'Job Catalog'!$B$10:$B$509,0))),"")</f>
        <v/>
      </c>
    </row>
    <row r="647">
      <c r="B647" s="7" t="n"/>
      <c r="C647" s="7" t="n"/>
      <c r="D647" s="7" t="n"/>
      <c r="E647" s="7" t="n"/>
      <c r="F647" s="7" t="n"/>
      <c r="G647" s="7" t="n"/>
      <c r="H647" s="9">
        <f>IFERROR(IF($G647="","",INDEX('Job Catalog'!$C$10:$C$509,MATCH($G647,'Job Catalog'!$B$10:$B$509,0))),"")</f>
        <v/>
      </c>
      <c r="I647" s="9">
        <f>IFERROR(IF($G647="","",INDEX('Job Catalog'!$D$10:$D$509,MATCH($G647,'Job Catalog'!$B$10:$B$509,0))),"")</f>
        <v/>
      </c>
      <c r="J647" s="9">
        <f>IFERROR(IF($G647="","",INDEX('Job Catalog'!$F$10:$F$509,MATCH($G647,'Job Catalog'!$B$10:$B$509,0))),"")</f>
        <v/>
      </c>
      <c r="K647" s="9">
        <f>IFERROR(IF($G647="","",INDEX('Job Catalog'!$H$10:$H$509,MATCH($G647,'Job Catalog'!$B$10:$B$509,0))),"")</f>
        <v/>
      </c>
      <c r="L647" s="9">
        <f>IFERROR(IF($G647="","",INDEX('Job Catalog'!$I$10:$I$509,MATCH($G647,'Job Catalog'!$B$10:$B$509,0))),"")</f>
        <v/>
      </c>
      <c r="M647" s="37">
        <f>IFERROR(IF($G647="","",INDEX('Job Catalog'!$K$10:$K$509,MATCH($G647,'Job Catalog'!$B$10:$B$509,0))),"")</f>
        <v/>
      </c>
    </row>
    <row r="648">
      <c r="B648" s="7" t="n"/>
      <c r="C648" s="7" t="n"/>
      <c r="D648" s="7" t="n"/>
      <c r="E648" s="7" t="n"/>
      <c r="F648" s="7" t="n"/>
      <c r="G648" s="7" t="n"/>
      <c r="H648" s="9">
        <f>IFERROR(IF($G648="","",INDEX('Job Catalog'!$C$10:$C$509,MATCH($G648,'Job Catalog'!$B$10:$B$509,0))),"")</f>
        <v/>
      </c>
      <c r="I648" s="9">
        <f>IFERROR(IF($G648="","",INDEX('Job Catalog'!$D$10:$D$509,MATCH($G648,'Job Catalog'!$B$10:$B$509,0))),"")</f>
        <v/>
      </c>
      <c r="J648" s="9">
        <f>IFERROR(IF($G648="","",INDEX('Job Catalog'!$F$10:$F$509,MATCH($G648,'Job Catalog'!$B$10:$B$509,0))),"")</f>
        <v/>
      </c>
      <c r="K648" s="9">
        <f>IFERROR(IF($G648="","",INDEX('Job Catalog'!$H$10:$H$509,MATCH($G648,'Job Catalog'!$B$10:$B$509,0))),"")</f>
        <v/>
      </c>
      <c r="L648" s="9">
        <f>IFERROR(IF($G648="","",INDEX('Job Catalog'!$I$10:$I$509,MATCH($G648,'Job Catalog'!$B$10:$B$509,0))),"")</f>
        <v/>
      </c>
      <c r="M648" s="37">
        <f>IFERROR(IF($G648="","",INDEX('Job Catalog'!$K$10:$K$509,MATCH($G648,'Job Catalog'!$B$10:$B$509,0))),"")</f>
        <v/>
      </c>
    </row>
    <row r="649">
      <c r="B649" s="7" t="n"/>
      <c r="C649" s="7" t="n"/>
      <c r="D649" s="7" t="n"/>
      <c r="E649" s="7" t="n"/>
      <c r="F649" s="7" t="n"/>
      <c r="G649" s="7" t="n"/>
      <c r="H649" s="9">
        <f>IFERROR(IF($G649="","",INDEX('Job Catalog'!$C$10:$C$509,MATCH($G649,'Job Catalog'!$B$10:$B$509,0))),"")</f>
        <v/>
      </c>
      <c r="I649" s="9">
        <f>IFERROR(IF($G649="","",INDEX('Job Catalog'!$D$10:$D$509,MATCH($G649,'Job Catalog'!$B$10:$B$509,0))),"")</f>
        <v/>
      </c>
      <c r="J649" s="9">
        <f>IFERROR(IF($G649="","",INDEX('Job Catalog'!$F$10:$F$509,MATCH($G649,'Job Catalog'!$B$10:$B$509,0))),"")</f>
        <v/>
      </c>
      <c r="K649" s="9">
        <f>IFERROR(IF($G649="","",INDEX('Job Catalog'!$H$10:$H$509,MATCH($G649,'Job Catalog'!$B$10:$B$509,0))),"")</f>
        <v/>
      </c>
      <c r="L649" s="9">
        <f>IFERROR(IF($G649="","",INDEX('Job Catalog'!$I$10:$I$509,MATCH($G649,'Job Catalog'!$B$10:$B$509,0))),"")</f>
        <v/>
      </c>
      <c r="M649" s="37">
        <f>IFERROR(IF($G649="","",INDEX('Job Catalog'!$K$10:$K$509,MATCH($G649,'Job Catalog'!$B$10:$B$509,0))),"")</f>
        <v/>
      </c>
    </row>
    <row r="650">
      <c r="B650" s="7" t="n"/>
      <c r="C650" s="7" t="n"/>
      <c r="D650" s="7" t="n"/>
      <c r="E650" s="7" t="n"/>
      <c r="F650" s="7" t="n"/>
      <c r="G650" s="7" t="n"/>
      <c r="H650" s="9">
        <f>IFERROR(IF($G650="","",INDEX('Job Catalog'!$C$10:$C$509,MATCH($G650,'Job Catalog'!$B$10:$B$509,0))),"")</f>
        <v/>
      </c>
      <c r="I650" s="9">
        <f>IFERROR(IF($G650="","",INDEX('Job Catalog'!$D$10:$D$509,MATCH($G650,'Job Catalog'!$B$10:$B$509,0))),"")</f>
        <v/>
      </c>
      <c r="J650" s="9">
        <f>IFERROR(IF($G650="","",INDEX('Job Catalog'!$F$10:$F$509,MATCH($G650,'Job Catalog'!$B$10:$B$509,0))),"")</f>
        <v/>
      </c>
      <c r="K650" s="9">
        <f>IFERROR(IF($G650="","",INDEX('Job Catalog'!$H$10:$H$509,MATCH($G650,'Job Catalog'!$B$10:$B$509,0))),"")</f>
        <v/>
      </c>
      <c r="L650" s="9">
        <f>IFERROR(IF($G650="","",INDEX('Job Catalog'!$I$10:$I$509,MATCH($G650,'Job Catalog'!$B$10:$B$509,0))),"")</f>
        <v/>
      </c>
      <c r="M650" s="37">
        <f>IFERROR(IF($G650="","",INDEX('Job Catalog'!$K$10:$K$509,MATCH($G650,'Job Catalog'!$B$10:$B$509,0))),"")</f>
        <v/>
      </c>
    </row>
    <row r="651">
      <c r="B651" s="7" t="n"/>
      <c r="C651" s="7" t="n"/>
      <c r="D651" s="7" t="n"/>
      <c r="E651" s="7" t="n"/>
      <c r="F651" s="7" t="n"/>
      <c r="G651" s="7" t="n"/>
      <c r="H651" s="9">
        <f>IFERROR(IF($G651="","",INDEX('Job Catalog'!$C$10:$C$509,MATCH($G651,'Job Catalog'!$B$10:$B$509,0))),"")</f>
        <v/>
      </c>
      <c r="I651" s="9">
        <f>IFERROR(IF($G651="","",INDEX('Job Catalog'!$D$10:$D$509,MATCH($G651,'Job Catalog'!$B$10:$B$509,0))),"")</f>
        <v/>
      </c>
      <c r="J651" s="9">
        <f>IFERROR(IF($G651="","",INDEX('Job Catalog'!$F$10:$F$509,MATCH($G651,'Job Catalog'!$B$10:$B$509,0))),"")</f>
        <v/>
      </c>
      <c r="K651" s="9">
        <f>IFERROR(IF($G651="","",INDEX('Job Catalog'!$H$10:$H$509,MATCH($G651,'Job Catalog'!$B$10:$B$509,0))),"")</f>
        <v/>
      </c>
      <c r="L651" s="9">
        <f>IFERROR(IF($G651="","",INDEX('Job Catalog'!$I$10:$I$509,MATCH($G651,'Job Catalog'!$B$10:$B$509,0))),"")</f>
        <v/>
      </c>
      <c r="M651" s="37">
        <f>IFERROR(IF($G651="","",INDEX('Job Catalog'!$K$10:$K$509,MATCH($G651,'Job Catalog'!$B$10:$B$509,0))),"")</f>
        <v/>
      </c>
    </row>
    <row r="652">
      <c r="B652" s="7" t="n"/>
      <c r="C652" s="7" t="n"/>
      <c r="D652" s="7" t="n"/>
      <c r="E652" s="7" t="n"/>
      <c r="F652" s="7" t="n"/>
      <c r="G652" s="7" t="n"/>
      <c r="H652" s="9">
        <f>IFERROR(IF($G652="","",INDEX('Job Catalog'!$C$10:$C$509,MATCH($G652,'Job Catalog'!$B$10:$B$509,0))),"")</f>
        <v/>
      </c>
      <c r="I652" s="9">
        <f>IFERROR(IF($G652="","",INDEX('Job Catalog'!$D$10:$D$509,MATCH($G652,'Job Catalog'!$B$10:$B$509,0))),"")</f>
        <v/>
      </c>
      <c r="J652" s="9">
        <f>IFERROR(IF($G652="","",INDEX('Job Catalog'!$F$10:$F$509,MATCH($G652,'Job Catalog'!$B$10:$B$509,0))),"")</f>
        <v/>
      </c>
      <c r="K652" s="9">
        <f>IFERROR(IF($G652="","",INDEX('Job Catalog'!$H$10:$H$509,MATCH($G652,'Job Catalog'!$B$10:$B$509,0))),"")</f>
        <v/>
      </c>
      <c r="L652" s="9">
        <f>IFERROR(IF($G652="","",INDEX('Job Catalog'!$I$10:$I$509,MATCH($G652,'Job Catalog'!$B$10:$B$509,0))),"")</f>
        <v/>
      </c>
      <c r="M652" s="37">
        <f>IFERROR(IF($G652="","",INDEX('Job Catalog'!$K$10:$K$509,MATCH($G652,'Job Catalog'!$B$10:$B$509,0))),"")</f>
        <v/>
      </c>
    </row>
    <row r="653">
      <c r="B653" s="7" t="n"/>
      <c r="C653" s="7" t="n"/>
      <c r="D653" s="7" t="n"/>
      <c r="E653" s="7" t="n"/>
      <c r="F653" s="7" t="n"/>
      <c r="G653" s="7" t="n"/>
      <c r="H653" s="9">
        <f>IFERROR(IF($G653="","",INDEX('Job Catalog'!$C$10:$C$509,MATCH($G653,'Job Catalog'!$B$10:$B$509,0))),"")</f>
        <v/>
      </c>
      <c r="I653" s="9">
        <f>IFERROR(IF($G653="","",INDEX('Job Catalog'!$D$10:$D$509,MATCH($G653,'Job Catalog'!$B$10:$B$509,0))),"")</f>
        <v/>
      </c>
      <c r="J653" s="9">
        <f>IFERROR(IF($G653="","",INDEX('Job Catalog'!$F$10:$F$509,MATCH($G653,'Job Catalog'!$B$10:$B$509,0))),"")</f>
        <v/>
      </c>
      <c r="K653" s="9">
        <f>IFERROR(IF($G653="","",INDEX('Job Catalog'!$H$10:$H$509,MATCH($G653,'Job Catalog'!$B$10:$B$509,0))),"")</f>
        <v/>
      </c>
      <c r="L653" s="9">
        <f>IFERROR(IF($G653="","",INDEX('Job Catalog'!$I$10:$I$509,MATCH($G653,'Job Catalog'!$B$10:$B$509,0))),"")</f>
        <v/>
      </c>
      <c r="M653" s="37">
        <f>IFERROR(IF($G653="","",INDEX('Job Catalog'!$K$10:$K$509,MATCH($G653,'Job Catalog'!$B$10:$B$509,0))),"")</f>
        <v/>
      </c>
    </row>
    <row r="654">
      <c r="B654" s="7" t="n"/>
      <c r="C654" s="7" t="n"/>
      <c r="D654" s="7" t="n"/>
      <c r="E654" s="7" t="n"/>
      <c r="F654" s="7" t="n"/>
      <c r="G654" s="7" t="n"/>
      <c r="H654" s="9">
        <f>IFERROR(IF($G654="","",INDEX('Job Catalog'!$C$10:$C$509,MATCH($G654,'Job Catalog'!$B$10:$B$509,0))),"")</f>
        <v/>
      </c>
      <c r="I654" s="9">
        <f>IFERROR(IF($G654="","",INDEX('Job Catalog'!$D$10:$D$509,MATCH($G654,'Job Catalog'!$B$10:$B$509,0))),"")</f>
        <v/>
      </c>
      <c r="J654" s="9">
        <f>IFERROR(IF($G654="","",INDEX('Job Catalog'!$F$10:$F$509,MATCH($G654,'Job Catalog'!$B$10:$B$509,0))),"")</f>
        <v/>
      </c>
      <c r="K654" s="9">
        <f>IFERROR(IF($G654="","",INDEX('Job Catalog'!$H$10:$H$509,MATCH($G654,'Job Catalog'!$B$10:$B$509,0))),"")</f>
        <v/>
      </c>
      <c r="L654" s="9">
        <f>IFERROR(IF($G654="","",INDEX('Job Catalog'!$I$10:$I$509,MATCH($G654,'Job Catalog'!$B$10:$B$509,0))),"")</f>
        <v/>
      </c>
      <c r="M654" s="37">
        <f>IFERROR(IF($G654="","",INDEX('Job Catalog'!$K$10:$K$509,MATCH($G654,'Job Catalog'!$B$10:$B$509,0))),"")</f>
        <v/>
      </c>
    </row>
    <row r="655">
      <c r="B655" s="7" t="n"/>
      <c r="C655" s="7" t="n"/>
      <c r="D655" s="7" t="n"/>
      <c r="E655" s="7" t="n"/>
      <c r="F655" s="7" t="n"/>
      <c r="G655" s="7" t="n"/>
      <c r="H655" s="9">
        <f>IFERROR(IF($G655="","",INDEX('Job Catalog'!$C$10:$C$509,MATCH($G655,'Job Catalog'!$B$10:$B$509,0))),"")</f>
        <v/>
      </c>
      <c r="I655" s="9">
        <f>IFERROR(IF($G655="","",INDEX('Job Catalog'!$D$10:$D$509,MATCH($G655,'Job Catalog'!$B$10:$B$509,0))),"")</f>
        <v/>
      </c>
      <c r="J655" s="9">
        <f>IFERROR(IF($G655="","",INDEX('Job Catalog'!$F$10:$F$509,MATCH($G655,'Job Catalog'!$B$10:$B$509,0))),"")</f>
        <v/>
      </c>
      <c r="K655" s="9">
        <f>IFERROR(IF($G655="","",INDEX('Job Catalog'!$H$10:$H$509,MATCH($G655,'Job Catalog'!$B$10:$B$509,0))),"")</f>
        <v/>
      </c>
      <c r="L655" s="9">
        <f>IFERROR(IF($G655="","",INDEX('Job Catalog'!$I$10:$I$509,MATCH($G655,'Job Catalog'!$B$10:$B$509,0))),"")</f>
        <v/>
      </c>
      <c r="M655" s="37">
        <f>IFERROR(IF($G655="","",INDEX('Job Catalog'!$K$10:$K$509,MATCH($G655,'Job Catalog'!$B$10:$B$509,0))),"")</f>
        <v/>
      </c>
    </row>
    <row r="656">
      <c r="B656" s="7" t="n"/>
      <c r="C656" s="7" t="n"/>
      <c r="D656" s="7" t="n"/>
      <c r="E656" s="7" t="n"/>
      <c r="F656" s="7" t="n"/>
      <c r="G656" s="7" t="n"/>
      <c r="H656" s="9">
        <f>IFERROR(IF($G656="","",INDEX('Job Catalog'!$C$10:$C$509,MATCH($G656,'Job Catalog'!$B$10:$B$509,0))),"")</f>
        <v/>
      </c>
      <c r="I656" s="9">
        <f>IFERROR(IF($G656="","",INDEX('Job Catalog'!$D$10:$D$509,MATCH($G656,'Job Catalog'!$B$10:$B$509,0))),"")</f>
        <v/>
      </c>
      <c r="J656" s="9">
        <f>IFERROR(IF($G656="","",INDEX('Job Catalog'!$F$10:$F$509,MATCH($G656,'Job Catalog'!$B$10:$B$509,0))),"")</f>
        <v/>
      </c>
      <c r="K656" s="9">
        <f>IFERROR(IF($G656="","",INDEX('Job Catalog'!$H$10:$H$509,MATCH($G656,'Job Catalog'!$B$10:$B$509,0))),"")</f>
        <v/>
      </c>
      <c r="L656" s="9">
        <f>IFERROR(IF($G656="","",INDEX('Job Catalog'!$I$10:$I$509,MATCH($G656,'Job Catalog'!$B$10:$B$509,0))),"")</f>
        <v/>
      </c>
      <c r="M656" s="37">
        <f>IFERROR(IF($G656="","",INDEX('Job Catalog'!$K$10:$K$509,MATCH($G656,'Job Catalog'!$B$10:$B$509,0))),"")</f>
        <v/>
      </c>
    </row>
    <row r="657">
      <c r="B657" s="7" t="n"/>
      <c r="C657" s="7" t="n"/>
      <c r="D657" s="7" t="n"/>
      <c r="E657" s="7" t="n"/>
      <c r="F657" s="7" t="n"/>
      <c r="G657" s="7" t="n"/>
      <c r="H657" s="9">
        <f>IFERROR(IF($G657="","",INDEX('Job Catalog'!$C$10:$C$509,MATCH($G657,'Job Catalog'!$B$10:$B$509,0))),"")</f>
        <v/>
      </c>
      <c r="I657" s="9">
        <f>IFERROR(IF($G657="","",INDEX('Job Catalog'!$D$10:$D$509,MATCH($G657,'Job Catalog'!$B$10:$B$509,0))),"")</f>
        <v/>
      </c>
      <c r="J657" s="9">
        <f>IFERROR(IF($G657="","",INDEX('Job Catalog'!$F$10:$F$509,MATCH($G657,'Job Catalog'!$B$10:$B$509,0))),"")</f>
        <v/>
      </c>
      <c r="K657" s="9">
        <f>IFERROR(IF($G657="","",INDEX('Job Catalog'!$H$10:$H$509,MATCH($G657,'Job Catalog'!$B$10:$B$509,0))),"")</f>
        <v/>
      </c>
      <c r="L657" s="9">
        <f>IFERROR(IF($G657="","",INDEX('Job Catalog'!$I$10:$I$509,MATCH($G657,'Job Catalog'!$B$10:$B$509,0))),"")</f>
        <v/>
      </c>
      <c r="M657" s="37">
        <f>IFERROR(IF($G657="","",INDEX('Job Catalog'!$K$10:$K$509,MATCH($G657,'Job Catalog'!$B$10:$B$509,0))),"")</f>
        <v/>
      </c>
    </row>
    <row r="658">
      <c r="B658" s="7" t="n"/>
      <c r="C658" s="7" t="n"/>
      <c r="D658" s="7" t="n"/>
      <c r="E658" s="7" t="n"/>
      <c r="F658" s="7" t="n"/>
      <c r="G658" s="7" t="n"/>
      <c r="H658" s="9">
        <f>IFERROR(IF($G658="","",INDEX('Job Catalog'!$C$10:$C$509,MATCH($G658,'Job Catalog'!$B$10:$B$509,0))),"")</f>
        <v/>
      </c>
      <c r="I658" s="9">
        <f>IFERROR(IF($G658="","",INDEX('Job Catalog'!$D$10:$D$509,MATCH($G658,'Job Catalog'!$B$10:$B$509,0))),"")</f>
        <v/>
      </c>
      <c r="J658" s="9">
        <f>IFERROR(IF($G658="","",INDEX('Job Catalog'!$F$10:$F$509,MATCH($G658,'Job Catalog'!$B$10:$B$509,0))),"")</f>
        <v/>
      </c>
      <c r="K658" s="9">
        <f>IFERROR(IF($G658="","",INDEX('Job Catalog'!$H$10:$H$509,MATCH($G658,'Job Catalog'!$B$10:$B$509,0))),"")</f>
        <v/>
      </c>
      <c r="L658" s="9">
        <f>IFERROR(IF($G658="","",INDEX('Job Catalog'!$I$10:$I$509,MATCH($G658,'Job Catalog'!$B$10:$B$509,0))),"")</f>
        <v/>
      </c>
      <c r="M658" s="37">
        <f>IFERROR(IF($G658="","",INDEX('Job Catalog'!$K$10:$K$509,MATCH($G658,'Job Catalog'!$B$10:$B$509,0))),"")</f>
        <v/>
      </c>
    </row>
    <row r="659">
      <c r="B659" s="7" t="n"/>
      <c r="C659" s="7" t="n"/>
      <c r="D659" s="7" t="n"/>
      <c r="E659" s="7" t="n"/>
      <c r="F659" s="7" t="n"/>
      <c r="G659" s="7" t="n"/>
      <c r="H659" s="9">
        <f>IFERROR(IF($G659="","",INDEX('Job Catalog'!$C$10:$C$509,MATCH($G659,'Job Catalog'!$B$10:$B$509,0))),"")</f>
        <v/>
      </c>
      <c r="I659" s="9">
        <f>IFERROR(IF($G659="","",INDEX('Job Catalog'!$D$10:$D$509,MATCH($G659,'Job Catalog'!$B$10:$B$509,0))),"")</f>
        <v/>
      </c>
      <c r="J659" s="9">
        <f>IFERROR(IF($G659="","",INDEX('Job Catalog'!$F$10:$F$509,MATCH($G659,'Job Catalog'!$B$10:$B$509,0))),"")</f>
        <v/>
      </c>
      <c r="K659" s="9">
        <f>IFERROR(IF($G659="","",INDEX('Job Catalog'!$H$10:$H$509,MATCH($G659,'Job Catalog'!$B$10:$B$509,0))),"")</f>
        <v/>
      </c>
      <c r="L659" s="9">
        <f>IFERROR(IF($G659="","",INDEX('Job Catalog'!$I$10:$I$509,MATCH($G659,'Job Catalog'!$B$10:$B$509,0))),"")</f>
        <v/>
      </c>
      <c r="M659" s="37">
        <f>IFERROR(IF($G659="","",INDEX('Job Catalog'!$K$10:$K$509,MATCH($G659,'Job Catalog'!$B$10:$B$509,0))),"")</f>
        <v/>
      </c>
    </row>
    <row r="660">
      <c r="B660" s="7" t="n"/>
      <c r="C660" s="7" t="n"/>
      <c r="D660" s="7" t="n"/>
      <c r="E660" s="7" t="n"/>
      <c r="F660" s="7" t="n"/>
      <c r="G660" s="7" t="n"/>
      <c r="H660" s="9">
        <f>IFERROR(IF($G660="","",INDEX('Job Catalog'!$C$10:$C$509,MATCH($G660,'Job Catalog'!$B$10:$B$509,0))),"")</f>
        <v/>
      </c>
      <c r="I660" s="9">
        <f>IFERROR(IF($G660="","",INDEX('Job Catalog'!$D$10:$D$509,MATCH($G660,'Job Catalog'!$B$10:$B$509,0))),"")</f>
        <v/>
      </c>
      <c r="J660" s="9">
        <f>IFERROR(IF($G660="","",INDEX('Job Catalog'!$F$10:$F$509,MATCH($G660,'Job Catalog'!$B$10:$B$509,0))),"")</f>
        <v/>
      </c>
      <c r="K660" s="9">
        <f>IFERROR(IF($G660="","",INDEX('Job Catalog'!$H$10:$H$509,MATCH($G660,'Job Catalog'!$B$10:$B$509,0))),"")</f>
        <v/>
      </c>
      <c r="L660" s="9">
        <f>IFERROR(IF($G660="","",INDEX('Job Catalog'!$I$10:$I$509,MATCH($G660,'Job Catalog'!$B$10:$B$509,0))),"")</f>
        <v/>
      </c>
      <c r="M660" s="37">
        <f>IFERROR(IF($G660="","",INDEX('Job Catalog'!$K$10:$K$509,MATCH($G660,'Job Catalog'!$B$10:$B$509,0))),"")</f>
        <v/>
      </c>
    </row>
    <row r="661">
      <c r="B661" s="7" t="n"/>
      <c r="C661" s="7" t="n"/>
      <c r="D661" s="7" t="n"/>
      <c r="E661" s="7" t="n"/>
      <c r="F661" s="7" t="n"/>
      <c r="G661" s="7" t="n"/>
      <c r="H661" s="9">
        <f>IFERROR(IF($G661="","",INDEX('Job Catalog'!$C$10:$C$509,MATCH($G661,'Job Catalog'!$B$10:$B$509,0))),"")</f>
        <v/>
      </c>
      <c r="I661" s="9">
        <f>IFERROR(IF($G661="","",INDEX('Job Catalog'!$D$10:$D$509,MATCH($G661,'Job Catalog'!$B$10:$B$509,0))),"")</f>
        <v/>
      </c>
      <c r="J661" s="9">
        <f>IFERROR(IF($G661="","",INDEX('Job Catalog'!$F$10:$F$509,MATCH($G661,'Job Catalog'!$B$10:$B$509,0))),"")</f>
        <v/>
      </c>
      <c r="K661" s="9">
        <f>IFERROR(IF($G661="","",INDEX('Job Catalog'!$H$10:$H$509,MATCH($G661,'Job Catalog'!$B$10:$B$509,0))),"")</f>
        <v/>
      </c>
      <c r="L661" s="9">
        <f>IFERROR(IF($G661="","",INDEX('Job Catalog'!$I$10:$I$509,MATCH($G661,'Job Catalog'!$B$10:$B$509,0))),"")</f>
        <v/>
      </c>
      <c r="M661" s="37">
        <f>IFERROR(IF($G661="","",INDEX('Job Catalog'!$K$10:$K$509,MATCH($G661,'Job Catalog'!$B$10:$B$509,0))),"")</f>
        <v/>
      </c>
    </row>
    <row r="662">
      <c r="B662" s="7" t="n"/>
      <c r="C662" s="7" t="n"/>
      <c r="D662" s="7" t="n"/>
      <c r="E662" s="7" t="n"/>
      <c r="F662" s="7" t="n"/>
      <c r="G662" s="7" t="n"/>
      <c r="H662" s="9">
        <f>IFERROR(IF($G662="","",INDEX('Job Catalog'!$C$10:$C$509,MATCH($G662,'Job Catalog'!$B$10:$B$509,0))),"")</f>
        <v/>
      </c>
      <c r="I662" s="9">
        <f>IFERROR(IF($G662="","",INDEX('Job Catalog'!$D$10:$D$509,MATCH($G662,'Job Catalog'!$B$10:$B$509,0))),"")</f>
        <v/>
      </c>
      <c r="J662" s="9">
        <f>IFERROR(IF($G662="","",INDEX('Job Catalog'!$F$10:$F$509,MATCH($G662,'Job Catalog'!$B$10:$B$509,0))),"")</f>
        <v/>
      </c>
      <c r="K662" s="9">
        <f>IFERROR(IF($G662="","",INDEX('Job Catalog'!$H$10:$H$509,MATCH($G662,'Job Catalog'!$B$10:$B$509,0))),"")</f>
        <v/>
      </c>
      <c r="L662" s="9">
        <f>IFERROR(IF($G662="","",INDEX('Job Catalog'!$I$10:$I$509,MATCH($G662,'Job Catalog'!$B$10:$B$509,0))),"")</f>
        <v/>
      </c>
      <c r="M662" s="37">
        <f>IFERROR(IF($G662="","",INDEX('Job Catalog'!$K$10:$K$509,MATCH($G662,'Job Catalog'!$B$10:$B$509,0))),"")</f>
        <v/>
      </c>
    </row>
    <row r="663">
      <c r="B663" s="7" t="n"/>
      <c r="C663" s="7" t="n"/>
      <c r="D663" s="7" t="n"/>
      <c r="E663" s="7" t="n"/>
      <c r="F663" s="7" t="n"/>
      <c r="G663" s="7" t="n"/>
      <c r="H663" s="9">
        <f>IFERROR(IF($G663="","",INDEX('Job Catalog'!$C$10:$C$509,MATCH($G663,'Job Catalog'!$B$10:$B$509,0))),"")</f>
        <v/>
      </c>
      <c r="I663" s="9">
        <f>IFERROR(IF($G663="","",INDEX('Job Catalog'!$D$10:$D$509,MATCH($G663,'Job Catalog'!$B$10:$B$509,0))),"")</f>
        <v/>
      </c>
      <c r="J663" s="9">
        <f>IFERROR(IF($G663="","",INDEX('Job Catalog'!$F$10:$F$509,MATCH($G663,'Job Catalog'!$B$10:$B$509,0))),"")</f>
        <v/>
      </c>
      <c r="K663" s="9">
        <f>IFERROR(IF($G663="","",INDEX('Job Catalog'!$H$10:$H$509,MATCH($G663,'Job Catalog'!$B$10:$B$509,0))),"")</f>
        <v/>
      </c>
      <c r="L663" s="9">
        <f>IFERROR(IF($G663="","",INDEX('Job Catalog'!$I$10:$I$509,MATCH($G663,'Job Catalog'!$B$10:$B$509,0))),"")</f>
        <v/>
      </c>
      <c r="M663" s="37">
        <f>IFERROR(IF($G663="","",INDEX('Job Catalog'!$K$10:$K$509,MATCH($G663,'Job Catalog'!$B$10:$B$509,0))),"")</f>
        <v/>
      </c>
    </row>
    <row r="664">
      <c r="B664" s="7" t="n"/>
      <c r="C664" s="7" t="n"/>
      <c r="D664" s="7" t="n"/>
      <c r="E664" s="7" t="n"/>
      <c r="F664" s="7" t="n"/>
      <c r="G664" s="7" t="n"/>
      <c r="H664" s="9">
        <f>IFERROR(IF($G664="","",INDEX('Job Catalog'!$C$10:$C$509,MATCH($G664,'Job Catalog'!$B$10:$B$509,0))),"")</f>
        <v/>
      </c>
      <c r="I664" s="9">
        <f>IFERROR(IF($G664="","",INDEX('Job Catalog'!$D$10:$D$509,MATCH($G664,'Job Catalog'!$B$10:$B$509,0))),"")</f>
        <v/>
      </c>
      <c r="J664" s="9">
        <f>IFERROR(IF($G664="","",INDEX('Job Catalog'!$F$10:$F$509,MATCH($G664,'Job Catalog'!$B$10:$B$509,0))),"")</f>
        <v/>
      </c>
      <c r="K664" s="9">
        <f>IFERROR(IF($G664="","",INDEX('Job Catalog'!$H$10:$H$509,MATCH($G664,'Job Catalog'!$B$10:$B$509,0))),"")</f>
        <v/>
      </c>
      <c r="L664" s="9">
        <f>IFERROR(IF($G664="","",INDEX('Job Catalog'!$I$10:$I$509,MATCH($G664,'Job Catalog'!$B$10:$B$509,0))),"")</f>
        <v/>
      </c>
      <c r="M664" s="37">
        <f>IFERROR(IF($G664="","",INDEX('Job Catalog'!$K$10:$K$509,MATCH($G664,'Job Catalog'!$B$10:$B$509,0))),"")</f>
        <v/>
      </c>
    </row>
    <row r="665">
      <c r="B665" s="7" t="n"/>
      <c r="C665" s="7" t="n"/>
      <c r="D665" s="7" t="n"/>
      <c r="E665" s="7" t="n"/>
      <c r="F665" s="7" t="n"/>
      <c r="G665" s="7" t="n"/>
      <c r="H665" s="9">
        <f>IFERROR(IF($G665="","",INDEX('Job Catalog'!$C$10:$C$509,MATCH($G665,'Job Catalog'!$B$10:$B$509,0))),"")</f>
        <v/>
      </c>
      <c r="I665" s="9">
        <f>IFERROR(IF($G665="","",INDEX('Job Catalog'!$D$10:$D$509,MATCH($G665,'Job Catalog'!$B$10:$B$509,0))),"")</f>
        <v/>
      </c>
      <c r="J665" s="9">
        <f>IFERROR(IF($G665="","",INDEX('Job Catalog'!$F$10:$F$509,MATCH($G665,'Job Catalog'!$B$10:$B$509,0))),"")</f>
        <v/>
      </c>
      <c r="K665" s="9">
        <f>IFERROR(IF($G665="","",INDEX('Job Catalog'!$H$10:$H$509,MATCH($G665,'Job Catalog'!$B$10:$B$509,0))),"")</f>
        <v/>
      </c>
      <c r="L665" s="9">
        <f>IFERROR(IF($G665="","",INDEX('Job Catalog'!$I$10:$I$509,MATCH($G665,'Job Catalog'!$B$10:$B$509,0))),"")</f>
        <v/>
      </c>
      <c r="M665" s="37">
        <f>IFERROR(IF($G665="","",INDEX('Job Catalog'!$K$10:$K$509,MATCH($G665,'Job Catalog'!$B$10:$B$509,0))),"")</f>
        <v/>
      </c>
    </row>
    <row r="666">
      <c r="B666" s="7" t="n"/>
      <c r="C666" s="7" t="n"/>
      <c r="D666" s="7" t="n"/>
      <c r="E666" s="7" t="n"/>
      <c r="F666" s="7" t="n"/>
      <c r="G666" s="7" t="n"/>
      <c r="H666" s="9">
        <f>IFERROR(IF($G666="","",INDEX('Job Catalog'!$C$10:$C$509,MATCH($G666,'Job Catalog'!$B$10:$B$509,0))),"")</f>
        <v/>
      </c>
      <c r="I666" s="9">
        <f>IFERROR(IF($G666="","",INDEX('Job Catalog'!$D$10:$D$509,MATCH($G666,'Job Catalog'!$B$10:$B$509,0))),"")</f>
        <v/>
      </c>
      <c r="J666" s="9">
        <f>IFERROR(IF($G666="","",INDEX('Job Catalog'!$F$10:$F$509,MATCH($G666,'Job Catalog'!$B$10:$B$509,0))),"")</f>
        <v/>
      </c>
      <c r="K666" s="9">
        <f>IFERROR(IF($G666="","",INDEX('Job Catalog'!$H$10:$H$509,MATCH($G666,'Job Catalog'!$B$10:$B$509,0))),"")</f>
        <v/>
      </c>
      <c r="L666" s="9">
        <f>IFERROR(IF($G666="","",INDEX('Job Catalog'!$I$10:$I$509,MATCH($G666,'Job Catalog'!$B$10:$B$509,0))),"")</f>
        <v/>
      </c>
      <c r="M666" s="37">
        <f>IFERROR(IF($G666="","",INDEX('Job Catalog'!$K$10:$K$509,MATCH($G666,'Job Catalog'!$B$10:$B$509,0))),"")</f>
        <v/>
      </c>
    </row>
    <row r="667">
      <c r="B667" s="7" t="n"/>
      <c r="C667" s="7" t="n"/>
      <c r="D667" s="7" t="n"/>
      <c r="E667" s="7" t="n"/>
      <c r="F667" s="7" t="n"/>
      <c r="G667" s="7" t="n"/>
      <c r="H667" s="9">
        <f>IFERROR(IF($G667="","",INDEX('Job Catalog'!$C$10:$C$509,MATCH($G667,'Job Catalog'!$B$10:$B$509,0))),"")</f>
        <v/>
      </c>
      <c r="I667" s="9">
        <f>IFERROR(IF($G667="","",INDEX('Job Catalog'!$D$10:$D$509,MATCH($G667,'Job Catalog'!$B$10:$B$509,0))),"")</f>
        <v/>
      </c>
      <c r="J667" s="9">
        <f>IFERROR(IF($G667="","",INDEX('Job Catalog'!$F$10:$F$509,MATCH($G667,'Job Catalog'!$B$10:$B$509,0))),"")</f>
        <v/>
      </c>
      <c r="K667" s="9">
        <f>IFERROR(IF($G667="","",INDEX('Job Catalog'!$H$10:$H$509,MATCH($G667,'Job Catalog'!$B$10:$B$509,0))),"")</f>
        <v/>
      </c>
      <c r="L667" s="9">
        <f>IFERROR(IF($G667="","",INDEX('Job Catalog'!$I$10:$I$509,MATCH($G667,'Job Catalog'!$B$10:$B$509,0))),"")</f>
        <v/>
      </c>
      <c r="M667" s="37">
        <f>IFERROR(IF($G667="","",INDEX('Job Catalog'!$K$10:$K$509,MATCH($G667,'Job Catalog'!$B$10:$B$509,0))),"")</f>
        <v/>
      </c>
    </row>
    <row r="668">
      <c r="B668" s="7" t="n"/>
      <c r="C668" s="7" t="n"/>
      <c r="D668" s="7" t="n"/>
      <c r="E668" s="7" t="n"/>
      <c r="F668" s="7" t="n"/>
      <c r="G668" s="7" t="n"/>
      <c r="H668" s="9">
        <f>IFERROR(IF($G668="","",INDEX('Job Catalog'!$C$10:$C$509,MATCH($G668,'Job Catalog'!$B$10:$B$509,0))),"")</f>
        <v/>
      </c>
      <c r="I668" s="9">
        <f>IFERROR(IF($G668="","",INDEX('Job Catalog'!$D$10:$D$509,MATCH($G668,'Job Catalog'!$B$10:$B$509,0))),"")</f>
        <v/>
      </c>
      <c r="J668" s="9">
        <f>IFERROR(IF($G668="","",INDEX('Job Catalog'!$F$10:$F$509,MATCH($G668,'Job Catalog'!$B$10:$B$509,0))),"")</f>
        <v/>
      </c>
      <c r="K668" s="9">
        <f>IFERROR(IF($G668="","",INDEX('Job Catalog'!$H$10:$H$509,MATCH($G668,'Job Catalog'!$B$10:$B$509,0))),"")</f>
        <v/>
      </c>
      <c r="L668" s="9">
        <f>IFERROR(IF($G668="","",INDEX('Job Catalog'!$I$10:$I$509,MATCH($G668,'Job Catalog'!$B$10:$B$509,0))),"")</f>
        <v/>
      </c>
      <c r="M668" s="37">
        <f>IFERROR(IF($G668="","",INDEX('Job Catalog'!$K$10:$K$509,MATCH($G668,'Job Catalog'!$B$10:$B$509,0))),"")</f>
        <v/>
      </c>
    </row>
    <row r="669">
      <c r="B669" s="7" t="n"/>
      <c r="C669" s="7" t="n"/>
      <c r="D669" s="7" t="n"/>
      <c r="E669" s="7" t="n"/>
      <c r="F669" s="7" t="n"/>
      <c r="G669" s="7" t="n"/>
      <c r="H669" s="9">
        <f>IFERROR(IF($G669="","",INDEX('Job Catalog'!$C$10:$C$509,MATCH($G669,'Job Catalog'!$B$10:$B$509,0))),"")</f>
        <v/>
      </c>
      <c r="I669" s="9">
        <f>IFERROR(IF($G669="","",INDEX('Job Catalog'!$D$10:$D$509,MATCH($G669,'Job Catalog'!$B$10:$B$509,0))),"")</f>
        <v/>
      </c>
      <c r="J669" s="9">
        <f>IFERROR(IF($G669="","",INDEX('Job Catalog'!$F$10:$F$509,MATCH($G669,'Job Catalog'!$B$10:$B$509,0))),"")</f>
        <v/>
      </c>
      <c r="K669" s="9">
        <f>IFERROR(IF($G669="","",INDEX('Job Catalog'!$H$10:$H$509,MATCH($G669,'Job Catalog'!$B$10:$B$509,0))),"")</f>
        <v/>
      </c>
      <c r="L669" s="9">
        <f>IFERROR(IF($G669="","",INDEX('Job Catalog'!$I$10:$I$509,MATCH($G669,'Job Catalog'!$B$10:$B$509,0))),"")</f>
        <v/>
      </c>
      <c r="M669" s="37">
        <f>IFERROR(IF($G669="","",INDEX('Job Catalog'!$K$10:$K$509,MATCH($G669,'Job Catalog'!$B$10:$B$509,0))),"")</f>
        <v/>
      </c>
    </row>
    <row r="670">
      <c r="B670" s="7" t="n"/>
      <c r="C670" s="7" t="n"/>
      <c r="D670" s="7" t="n"/>
      <c r="E670" s="7" t="n"/>
      <c r="F670" s="7" t="n"/>
      <c r="G670" s="7" t="n"/>
      <c r="H670" s="9">
        <f>IFERROR(IF($G670="","",INDEX('Job Catalog'!$C$10:$C$509,MATCH($G670,'Job Catalog'!$B$10:$B$509,0))),"")</f>
        <v/>
      </c>
      <c r="I670" s="9">
        <f>IFERROR(IF($G670="","",INDEX('Job Catalog'!$D$10:$D$509,MATCH($G670,'Job Catalog'!$B$10:$B$509,0))),"")</f>
        <v/>
      </c>
      <c r="J670" s="9">
        <f>IFERROR(IF($G670="","",INDEX('Job Catalog'!$F$10:$F$509,MATCH($G670,'Job Catalog'!$B$10:$B$509,0))),"")</f>
        <v/>
      </c>
      <c r="K670" s="9">
        <f>IFERROR(IF($G670="","",INDEX('Job Catalog'!$H$10:$H$509,MATCH($G670,'Job Catalog'!$B$10:$B$509,0))),"")</f>
        <v/>
      </c>
      <c r="L670" s="9">
        <f>IFERROR(IF($G670="","",INDEX('Job Catalog'!$I$10:$I$509,MATCH($G670,'Job Catalog'!$B$10:$B$509,0))),"")</f>
        <v/>
      </c>
      <c r="M670" s="37">
        <f>IFERROR(IF($G670="","",INDEX('Job Catalog'!$K$10:$K$509,MATCH($G670,'Job Catalog'!$B$10:$B$509,0))),"")</f>
        <v/>
      </c>
    </row>
    <row r="671">
      <c r="B671" s="7" t="n"/>
      <c r="C671" s="7" t="n"/>
      <c r="D671" s="7" t="n"/>
      <c r="E671" s="7" t="n"/>
      <c r="F671" s="7" t="n"/>
      <c r="G671" s="7" t="n"/>
      <c r="H671" s="9">
        <f>IFERROR(IF($G671="","",INDEX('Job Catalog'!$C$10:$C$509,MATCH($G671,'Job Catalog'!$B$10:$B$509,0))),"")</f>
        <v/>
      </c>
      <c r="I671" s="9">
        <f>IFERROR(IF($G671="","",INDEX('Job Catalog'!$D$10:$D$509,MATCH($G671,'Job Catalog'!$B$10:$B$509,0))),"")</f>
        <v/>
      </c>
      <c r="J671" s="9">
        <f>IFERROR(IF($G671="","",INDEX('Job Catalog'!$F$10:$F$509,MATCH($G671,'Job Catalog'!$B$10:$B$509,0))),"")</f>
        <v/>
      </c>
      <c r="K671" s="9">
        <f>IFERROR(IF($G671="","",INDEX('Job Catalog'!$H$10:$H$509,MATCH($G671,'Job Catalog'!$B$10:$B$509,0))),"")</f>
        <v/>
      </c>
      <c r="L671" s="9">
        <f>IFERROR(IF($G671="","",INDEX('Job Catalog'!$I$10:$I$509,MATCH($G671,'Job Catalog'!$B$10:$B$509,0))),"")</f>
        <v/>
      </c>
      <c r="M671" s="37">
        <f>IFERROR(IF($G671="","",INDEX('Job Catalog'!$K$10:$K$509,MATCH($G671,'Job Catalog'!$B$10:$B$509,0))),"")</f>
        <v/>
      </c>
    </row>
    <row r="672">
      <c r="B672" s="7" t="n"/>
      <c r="C672" s="7" t="n"/>
      <c r="D672" s="7" t="n"/>
      <c r="E672" s="7" t="n"/>
      <c r="F672" s="7" t="n"/>
      <c r="G672" s="7" t="n"/>
      <c r="H672" s="9">
        <f>IFERROR(IF($G672="","",INDEX('Job Catalog'!$C$10:$C$509,MATCH($G672,'Job Catalog'!$B$10:$B$509,0))),"")</f>
        <v/>
      </c>
      <c r="I672" s="9">
        <f>IFERROR(IF($G672="","",INDEX('Job Catalog'!$D$10:$D$509,MATCH($G672,'Job Catalog'!$B$10:$B$509,0))),"")</f>
        <v/>
      </c>
      <c r="J672" s="9">
        <f>IFERROR(IF($G672="","",INDEX('Job Catalog'!$F$10:$F$509,MATCH($G672,'Job Catalog'!$B$10:$B$509,0))),"")</f>
        <v/>
      </c>
      <c r="K672" s="9">
        <f>IFERROR(IF($G672="","",INDEX('Job Catalog'!$H$10:$H$509,MATCH($G672,'Job Catalog'!$B$10:$B$509,0))),"")</f>
        <v/>
      </c>
      <c r="L672" s="9">
        <f>IFERROR(IF($G672="","",INDEX('Job Catalog'!$I$10:$I$509,MATCH($G672,'Job Catalog'!$B$10:$B$509,0))),"")</f>
        <v/>
      </c>
      <c r="M672" s="37">
        <f>IFERROR(IF($G672="","",INDEX('Job Catalog'!$K$10:$K$509,MATCH($G672,'Job Catalog'!$B$10:$B$509,0))),"")</f>
        <v/>
      </c>
    </row>
    <row r="673">
      <c r="B673" s="7" t="n"/>
      <c r="C673" s="7" t="n"/>
      <c r="D673" s="7" t="n"/>
      <c r="E673" s="7" t="n"/>
      <c r="F673" s="7" t="n"/>
      <c r="G673" s="7" t="n"/>
      <c r="H673" s="9">
        <f>IFERROR(IF($G673="","",INDEX('Job Catalog'!$C$10:$C$509,MATCH($G673,'Job Catalog'!$B$10:$B$509,0))),"")</f>
        <v/>
      </c>
      <c r="I673" s="9">
        <f>IFERROR(IF($G673="","",INDEX('Job Catalog'!$D$10:$D$509,MATCH($G673,'Job Catalog'!$B$10:$B$509,0))),"")</f>
        <v/>
      </c>
      <c r="J673" s="9">
        <f>IFERROR(IF($G673="","",INDEX('Job Catalog'!$F$10:$F$509,MATCH($G673,'Job Catalog'!$B$10:$B$509,0))),"")</f>
        <v/>
      </c>
      <c r="K673" s="9">
        <f>IFERROR(IF($G673="","",INDEX('Job Catalog'!$H$10:$H$509,MATCH($G673,'Job Catalog'!$B$10:$B$509,0))),"")</f>
        <v/>
      </c>
      <c r="L673" s="9">
        <f>IFERROR(IF($G673="","",INDEX('Job Catalog'!$I$10:$I$509,MATCH($G673,'Job Catalog'!$B$10:$B$509,0))),"")</f>
        <v/>
      </c>
      <c r="M673" s="37">
        <f>IFERROR(IF($G673="","",INDEX('Job Catalog'!$K$10:$K$509,MATCH($G673,'Job Catalog'!$B$10:$B$509,0))),"")</f>
        <v/>
      </c>
    </row>
    <row r="674">
      <c r="B674" s="7" t="n"/>
      <c r="C674" s="7" t="n"/>
      <c r="D674" s="7" t="n"/>
      <c r="E674" s="7" t="n"/>
      <c r="F674" s="7" t="n"/>
      <c r="G674" s="7" t="n"/>
      <c r="H674" s="9">
        <f>IFERROR(IF($G674="","",INDEX('Job Catalog'!$C$10:$C$509,MATCH($G674,'Job Catalog'!$B$10:$B$509,0))),"")</f>
        <v/>
      </c>
      <c r="I674" s="9">
        <f>IFERROR(IF($G674="","",INDEX('Job Catalog'!$D$10:$D$509,MATCH($G674,'Job Catalog'!$B$10:$B$509,0))),"")</f>
        <v/>
      </c>
      <c r="J674" s="9">
        <f>IFERROR(IF($G674="","",INDEX('Job Catalog'!$F$10:$F$509,MATCH($G674,'Job Catalog'!$B$10:$B$509,0))),"")</f>
        <v/>
      </c>
      <c r="K674" s="9">
        <f>IFERROR(IF($G674="","",INDEX('Job Catalog'!$H$10:$H$509,MATCH($G674,'Job Catalog'!$B$10:$B$509,0))),"")</f>
        <v/>
      </c>
      <c r="L674" s="9">
        <f>IFERROR(IF($G674="","",INDEX('Job Catalog'!$I$10:$I$509,MATCH($G674,'Job Catalog'!$B$10:$B$509,0))),"")</f>
        <v/>
      </c>
      <c r="M674" s="37">
        <f>IFERROR(IF($G674="","",INDEX('Job Catalog'!$K$10:$K$509,MATCH($G674,'Job Catalog'!$B$10:$B$509,0))),"")</f>
        <v/>
      </c>
    </row>
    <row r="675">
      <c r="B675" s="7" t="n"/>
      <c r="C675" s="7" t="n"/>
      <c r="D675" s="7" t="n"/>
      <c r="E675" s="7" t="n"/>
      <c r="F675" s="7" t="n"/>
      <c r="G675" s="7" t="n"/>
      <c r="H675" s="9">
        <f>IFERROR(IF($G675="","",INDEX('Job Catalog'!$C$10:$C$509,MATCH($G675,'Job Catalog'!$B$10:$B$509,0))),"")</f>
        <v/>
      </c>
      <c r="I675" s="9">
        <f>IFERROR(IF($G675="","",INDEX('Job Catalog'!$D$10:$D$509,MATCH($G675,'Job Catalog'!$B$10:$B$509,0))),"")</f>
        <v/>
      </c>
      <c r="J675" s="9">
        <f>IFERROR(IF($G675="","",INDEX('Job Catalog'!$F$10:$F$509,MATCH($G675,'Job Catalog'!$B$10:$B$509,0))),"")</f>
        <v/>
      </c>
      <c r="K675" s="9">
        <f>IFERROR(IF($G675="","",INDEX('Job Catalog'!$H$10:$H$509,MATCH($G675,'Job Catalog'!$B$10:$B$509,0))),"")</f>
        <v/>
      </c>
      <c r="L675" s="9">
        <f>IFERROR(IF($G675="","",INDEX('Job Catalog'!$I$10:$I$509,MATCH($G675,'Job Catalog'!$B$10:$B$509,0))),"")</f>
        <v/>
      </c>
      <c r="M675" s="37">
        <f>IFERROR(IF($G675="","",INDEX('Job Catalog'!$K$10:$K$509,MATCH($G675,'Job Catalog'!$B$10:$B$509,0))),"")</f>
        <v/>
      </c>
    </row>
    <row r="676">
      <c r="B676" s="7" t="n"/>
      <c r="C676" s="7" t="n"/>
      <c r="D676" s="7" t="n"/>
      <c r="E676" s="7" t="n"/>
      <c r="F676" s="7" t="n"/>
      <c r="G676" s="7" t="n"/>
      <c r="H676" s="9">
        <f>IFERROR(IF($G676="","",INDEX('Job Catalog'!$C$10:$C$509,MATCH($G676,'Job Catalog'!$B$10:$B$509,0))),"")</f>
        <v/>
      </c>
      <c r="I676" s="9">
        <f>IFERROR(IF($G676="","",INDEX('Job Catalog'!$D$10:$D$509,MATCH($G676,'Job Catalog'!$B$10:$B$509,0))),"")</f>
        <v/>
      </c>
      <c r="J676" s="9">
        <f>IFERROR(IF($G676="","",INDEX('Job Catalog'!$F$10:$F$509,MATCH($G676,'Job Catalog'!$B$10:$B$509,0))),"")</f>
        <v/>
      </c>
      <c r="K676" s="9">
        <f>IFERROR(IF($G676="","",INDEX('Job Catalog'!$H$10:$H$509,MATCH($G676,'Job Catalog'!$B$10:$B$509,0))),"")</f>
        <v/>
      </c>
      <c r="L676" s="9">
        <f>IFERROR(IF($G676="","",INDEX('Job Catalog'!$I$10:$I$509,MATCH($G676,'Job Catalog'!$B$10:$B$509,0))),"")</f>
        <v/>
      </c>
      <c r="M676" s="37">
        <f>IFERROR(IF($G676="","",INDEX('Job Catalog'!$K$10:$K$509,MATCH($G676,'Job Catalog'!$B$10:$B$509,0))),"")</f>
        <v/>
      </c>
    </row>
    <row r="677">
      <c r="B677" s="7" t="n"/>
      <c r="C677" s="7" t="n"/>
      <c r="D677" s="7" t="n"/>
      <c r="E677" s="7" t="n"/>
      <c r="F677" s="7" t="n"/>
      <c r="G677" s="7" t="n"/>
      <c r="H677" s="9">
        <f>IFERROR(IF($G677="","",INDEX('Job Catalog'!$C$10:$C$509,MATCH($G677,'Job Catalog'!$B$10:$B$509,0))),"")</f>
        <v/>
      </c>
      <c r="I677" s="9">
        <f>IFERROR(IF($G677="","",INDEX('Job Catalog'!$D$10:$D$509,MATCH($G677,'Job Catalog'!$B$10:$B$509,0))),"")</f>
        <v/>
      </c>
      <c r="J677" s="9">
        <f>IFERROR(IF($G677="","",INDEX('Job Catalog'!$F$10:$F$509,MATCH($G677,'Job Catalog'!$B$10:$B$509,0))),"")</f>
        <v/>
      </c>
      <c r="K677" s="9">
        <f>IFERROR(IF($G677="","",INDEX('Job Catalog'!$H$10:$H$509,MATCH($G677,'Job Catalog'!$B$10:$B$509,0))),"")</f>
        <v/>
      </c>
      <c r="L677" s="9">
        <f>IFERROR(IF($G677="","",INDEX('Job Catalog'!$I$10:$I$509,MATCH($G677,'Job Catalog'!$B$10:$B$509,0))),"")</f>
        <v/>
      </c>
      <c r="M677" s="37">
        <f>IFERROR(IF($G677="","",INDEX('Job Catalog'!$K$10:$K$509,MATCH($G677,'Job Catalog'!$B$10:$B$509,0))),"")</f>
        <v/>
      </c>
    </row>
    <row r="678">
      <c r="B678" s="7" t="n"/>
      <c r="C678" s="7" t="n"/>
      <c r="D678" s="7" t="n"/>
      <c r="E678" s="7" t="n"/>
      <c r="F678" s="7" t="n"/>
      <c r="G678" s="7" t="n"/>
      <c r="H678" s="9">
        <f>IFERROR(IF($G678="","",INDEX('Job Catalog'!$C$10:$C$509,MATCH($G678,'Job Catalog'!$B$10:$B$509,0))),"")</f>
        <v/>
      </c>
      <c r="I678" s="9">
        <f>IFERROR(IF($G678="","",INDEX('Job Catalog'!$D$10:$D$509,MATCH($G678,'Job Catalog'!$B$10:$B$509,0))),"")</f>
        <v/>
      </c>
      <c r="J678" s="9">
        <f>IFERROR(IF($G678="","",INDEX('Job Catalog'!$F$10:$F$509,MATCH($G678,'Job Catalog'!$B$10:$B$509,0))),"")</f>
        <v/>
      </c>
      <c r="K678" s="9">
        <f>IFERROR(IF($G678="","",INDEX('Job Catalog'!$H$10:$H$509,MATCH($G678,'Job Catalog'!$B$10:$B$509,0))),"")</f>
        <v/>
      </c>
      <c r="L678" s="9">
        <f>IFERROR(IF($G678="","",INDEX('Job Catalog'!$I$10:$I$509,MATCH($G678,'Job Catalog'!$B$10:$B$509,0))),"")</f>
        <v/>
      </c>
      <c r="M678" s="37">
        <f>IFERROR(IF($G678="","",INDEX('Job Catalog'!$K$10:$K$509,MATCH($G678,'Job Catalog'!$B$10:$B$509,0))),"")</f>
        <v/>
      </c>
    </row>
    <row r="679">
      <c r="B679" s="7" t="n"/>
      <c r="C679" s="7" t="n"/>
      <c r="D679" s="7" t="n"/>
      <c r="E679" s="7" t="n"/>
      <c r="F679" s="7" t="n"/>
      <c r="G679" s="7" t="n"/>
      <c r="H679" s="9">
        <f>IFERROR(IF($G679="","",INDEX('Job Catalog'!$C$10:$C$509,MATCH($G679,'Job Catalog'!$B$10:$B$509,0))),"")</f>
        <v/>
      </c>
      <c r="I679" s="9">
        <f>IFERROR(IF($G679="","",INDEX('Job Catalog'!$D$10:$D$509,MATCH($G679,'Job Catalog'!$B$10:$B$509,0))),"")</f>
        <v/>
      </c>
      <c r="J679" s="9">
        <f>IFERROR(IF($G679="","",INDEX('Job Catalog'!$F$10:$F$509,MATCH($G679,'Job Catalog'!$B$10:$B$509,0))),"")</f>
        <v/>
      </c>
      <c r="K679" s="9">
        <f>IFERROR(IF($G679="","",INDEX('Job Catalog'!$H$10:$H$509,MATCH($G679,'Job Catalog'!$B$10:$B$509,0))),"")</f>
        <v/>
      </c>
      <c r="L679" s="9">
        <f>IFERROR(IF($G679="","",INDEX('Job Catalog'!$I$10:$I$509,MATCH($G679,'Job Catalog'!$B$10:$B$509,0))),"")</f>
        <v/>
      </c>
      <c r="M679" s="37">
        <f>IFERROR(IF($G679="","",INDEX('Job Catalog'!$K$10:$K$509,MATCH($G679,'Job Catalog'!$B$10:$B$509,0))),"")</f>
        <v/>
      </c>
    </row>
    <row r="680">
      <c r="B680" s="7" t="n"/>
      <c r="C680" s="7" t="n"/>
      <c r="D680" s="7" t="n"/>
      <c r="E680" s="7" t="n"/>
      <c r="F680" s="7" t="n"/>
      <c r="G680" s="7" t="n"/>
      <c r="H680" s="9">
        <f>IFERROR(IF($G680="","",INDEX('Job Catalog'!$C$10:$C$509,MATCH($G680,'Job Catalog'!$B$10:$B$509,0))),"")</f>
        <v/>
      </c>
      <c r="I680" s="9">
        <f>IFERROR(IF($G680="","",INDEX('Job Catalog'!$D$10:$D$509,MATCH($G680,'Job Catalog'!$B$10:$B$509,0))),"")</f>
        <v/>
      </c>
      <c r="J680" s="9">
        <f>IFERROR(IF($G680="","",INDEX('Job Catalog'!$F$10:$F$509,MATCH($G680,'Job Catalog'!$B$10:$B$509,0))),"")</f>
        <v/>
      </c>
      <c r="K680" s="9">
        <f>IFERROR(IF($G680="","",INDEX('Job Catalog'!$H$10:$H$509,MATCH($G680,'Job Catalog'!$B$10:$B$509,0))),"")</f>
        <v/>
      </c>
      <c r="L680" s="9">
        <f>IFERROR(IF($G680="","",INDEX('Job Catalog'!$I$10:$I$509,MATCH($G680,'Job Catalog'!$B$10:$B$509,0))),"")</f>
        <v/>
      </c>
      <c r="M680" s="37">
        <f>IFERROR(IF($G680="","",INDEX('Job Catalog'!$K$10:$K$509,MATCH($G680,'Job Catalog'!$B$10:$B$509,0))),"")</f>
        <v/>
      </c>
    </row>
    <row r="681">
      <c r="B681" s="7" t="n"/>
      <c r="C681" s="7" t="n"/>
      <c r="D681" s="7" t="n"/>
      <c r="E681" s="7" t="n"/>
      <c r="F681" s="7" t="n"/>
      <c r="G681" s="7" t="n"/>
      <c r="H681" s="9">
        <f>IFERROR(IF($G681="","",INDEX('Job Catalog'!$C$10:$C$509,MATCH($G681,'Job Catalog'!$B$10:$B$509,0))),"")</f>
        <v/>
      </c>
      <c r="I681" s="9">
        <f>IFERROR(IF($G681="","",INDEX('Job Catalog'!$D$10:$D$509,MATCH($G681,'Job Catalog'!$B$10:$B$509,0))),"")</f>
        <v/>
      </c>
      <c r="J681" s="9">
        <f>IFERROR(IF($G681="","",INDEX('Job Catalog'!$F$10:$F$509,MATCH($G681,'Job Catalog'!$B$10:$B$509,0))),"")</f>
        <v/>
      </c>
      <c r="K681" s="9">
        <f>IFERROR(IF($G681="","",INDEX('Job Catalog'!$H$10:$H$509,MATCH($G681,'Job Catalog'!$B$10:$B$509,0))),"")</f>
        <v/>
      </c>
      <c r="L681" s="9">
        <f>IFERROR(IF($G681="","",INDEX('Job Catalog'!$I$10:$I$509,MATCH($G681,'Job Catalog'!$B$10:$B$509,0))),"")</f>
        <v/>
      </c>
      <c r="M681" s="37">
        <f>IFERROR(IF($G681="","",INDEX('Job Catalog'!$K$10:$K$509,MATCH($G681,'Job Catalog'!$B$10:$B$509,0))),"")</f>
        <v/>
      </c>
    </row>
    <row r="682">
      <c r="B682" s="7" t="n"/>
      <c r="C682" s="7" t="n"/>
      <c r="D682" s="7" t="n"/>
      <c r="E682" s="7" t="n"/>
      <c r="F682" s="7" t="n"/>
      <c r="G682" s="7" t="n"/>
      <c r="H682" s="9">
        <f>IFERROR(IF($G682="","",INDEX('Job Catalog'!$C$10:$C$509,MATCH($G682,'Job Catalog'!$B$10:$B$509,0))),"")</f>
        <v/>
      </c>
      <c r="I682" s="9">
        <f>IFERROR(IF($G682="","",INDEX('Job Catalog'!$D$10:$D$509,MATCH($G682,'Job Catalog'!$B$10:$B$509,0))),"")</f>
        <v/>
      </c>
      <c r="J682" s="9">
        <f>IFERROR(IF($G682="","",INDEX('Job Catalog'!$F$10:$F$509,MATCH($G682,'Job Catalog'!$B$10:$B$509,0))),"")</f>
        <v/>
      </c>
      <c r="K682" s="9">
        <f>IFERROR(IF($G682="","",INDEX('Job Catalog'!$H$10:$H$509,MATCH($G682,'Job Catalog'!$B$10:$B$509,0))),"")</f>
        <v/>
      </c>
      <c r="L682" s="9">
        <f>IFERROR(IF($G682="","",INDEX('Job Catalog'!$I$10:$I$509,MATCH($G682,'Job Catalog'!$B$10:$B$509,0))),"")</f>
        <v/>
      </c>
      <c r="M682" s="37">
        <f>IFERROR(IF($G682="","",INDEX('Job Catalog'!$K$10:$K$509,MATCH($G682,'Job Catalog'!$B$10:$B$509,0))),"")</f>
        <v/>
      </c>
    </row>
    <row r="683">
      <c r="B683" s="7" t="n"/>
      <c r="C683" s="7" t="n"/>
      <c r="D683" s="7" t="n"/>
      <c r="E683" s="7" t="n"/>
      <c r="F683" s="7" t="n"/>
      <c r="G683" s="7" t="n"/>
      <c r="H683" s="9">
        <f>IFERROR(IF($G683="","",INDEX('Job Catalog'!$C$10:$C$509,MATCH($G683,'Job Catalog'!$B$10:$B$509,0))),"")</f>
        <v/>
      </c>
      <c r="I683" s="9">
        <f>IFERROR(IF($G683="","",INDEX('Job Catalog'!$D$10:$D$509,MATCH($G683,'Job Catalog'!$B$10:$B$509,0))),"")</f>
        <v/>
      </c>
      <c r="J683" s="9">
        <f>IFERROR(IF($G683="","",INDEX('Job Catalog'!$F$10:$F$509,MATCH($G683,'Job Catalog'!$B$10:$B$509,0))),"")</f>
        <v/>
      </c>
      <c r="K683" s="9">
        <f>IFERROR(IF($G683="","",INDEX('Job Catalog'!$H$10:$H$509,MATCH($G683,'Job Catalog'!$B$10:$B$509,0))),"")</f>
        <v/>
      </c>
      <c r="L683" s="9">
        <f>IFERROR(IF($G683="","",INDEX('Job Catalog'!$I$10:$I$509,MATCH($G683,'Job Catalog'!$B$10:$B$509,0))),"")</f>
        <v/>
      </c>
      <c r="M683" s="37">
        <f>IFERROR(IF($G683="","",INDEX('Job Catalog'!$K$10:$K$509,MATCH($G683,'Job Catalog'!$B$10:$B$509,0))),"")</f>
        <v/>
      </c>
    </row>
    <row r="684">
      <c r="B684" s="7" t="n"/>
      <c r="C684" s="7" t="n"/>
      <c r="D684" s="7" t="n"/>
      <c r="E684" s="7" t="n"/>
      <c r="F684" s="7" t="n"/>
      <c r="G684" s="7" t="n"/>
      <c r="H684" s="9">
        <f>IFERROR(IF($G684="","",INDEX('Job Catalog'!$C$10:$C$509,MATCH($G684,'Job Catalog'!$B$10:$B$509,0))),"")</f>
        <v/>
      </c>
      <c r="I684" s="9">
        <f>IFERROR(IF($G684="","",INDEX('Job Catalog'!$D$10:$D$509,MATCH($G684,'Job Catalog'!$B$10:$B$509,0))),"")</f>
        <v/>
      </c>
      <c r="J684" s="9">
        <f>IFERROR(IF($G684="","",INDEX('Job Catalog'!$F$10:$F$509,MATCH($G684,'Job Catalog'!$B$10:$B$509,0))),"")</f>
        <v/>
      </c>
      <c r="K684" s="9">
        <f>IFERROR(IF($G684="","",INDEX('Job Catalog'!$H$10:$H$509,MATCH($G684,'Job Catalog'!$B$10:$B$509,0))),"")</f>
        <v/>
      </c>
      <c r="L684" s="9">
        <f>IFERROR(IF($G684="","",INDEX('Job Catalog'!$I$10:$I$509,MATCH($G684,'Job Catalog'!$B$10:$B$509,0))),"")</f>
        <v/>
      </c>
      <c r="M684" s="37">
        <f>IFERROR(IF($G684="","",INDEX('Job Catalog'!$K$10:$K$509,MATCH($G684,'Job Catalog'!$B$10:$B$509,0))),"")</f>
        <v/>
      </c>
    </row>
    <row r="685">
      <c r="B685" s="7" t="n"/>
      <c r="C685" s="7" t="n"/>
      <c r="D685" s="7" t="n"/>
      <c r="E685" s="7" t="n"/>
      <c r="F685" s="7" t="n"/>
      <c r="G685" s="7" t="n"/>
      <c r="H685" s="9">
        <f>IFERROR(IF($G685="","",INDEX('Job Catalog'!$C$10:$C$509,MATCH($G685,'Job Catalog'!$B$10:$B$509,0))),"")</f>
        <v/>
      </c>
      <c r="I685" s="9">
        <f>IFERROR(IF($G685="","",INDEX('Job Catalog'!$D$10:$D$509,MATCH($G685,'Job Catalog'!$B$10:$B$509,0))),"")</f>
        <v/>
      </c>
      <c r="J685" s="9">
        <f>IFERROR(IF($G685="","",INDEX('Job Catalog'!$F$10:$F$509,MATCH($G685,'Job Catalog'!$B$10:$B$509,0))),"")</f>
        <v/>
      </c>
      <c r="K685" s="9">
        <f>IFERROR(IF($G685="","",INDEX('Job Catalog'!$H$10:$H$509,MATCH($G685,'Job Catalog'!$B$10:$B$509,0))),"")</f>
        <v/>
      </c>
      <c r="L685" s="9">
        <f>IFERROR(IF($G685="","",INDEX('Job Catalog'!$I$10:$I$509,MATCH($G685,'Job Catalog'!$B$10:$B$509,0))),"")</f>
        <v/>
      </c>
      <c r="M685" s="37">
        <f>IFERROR(IF($G685="","",INDEX('Job Catalog'!$K$10:$K$509,MATCH($G685,'Job Catalog'!$B$10:$B$509,0))),"")</f>
        <v/>
      </c>
    </row>
    <row r="686">
      <c r="B686" s="7" t="n"/>
      <c r="C686" s="7" t="n"/>
      <c r="D686" s="7" t="n"/>
      <c r="E686" s="7" t="n"/>
      <c r="F686" s="7" t="n"/>
      <c r="G686" s="7" t="n"/>
      <c r="H686" s="9">
        <f>IFERROR(IF($G686="","",INDEX('Job Catalog'!$C$10:$C$509,MATCH($G686,'Job Catalog'!$B$10:$B$509,0))),"")</f>
        <v/>
      </c>
      <c r="I686" s="9">
        <f>IFERROR(IF($G686="","",INDEX('Job Catalog'!$D$10:$D$509,MATCH($G686,'Job Catalog'!$B$10:$B$509,0))),"")</f>
        <v/>
      </c>
      <c r="J686" s="9">
        <f>IFERROR(IF($G686="","",INDEX('Job Catalog'!$F$10:$F$509,MATCH($G686,'Job Catalog'!$B$10:$B$509,0))),"")</f>
        <v/>
      </c>
      <c r="K686" s="9">
        <f>IFERROR(IF($G686="","",INDEX('Job Catalog'!$H$10:$H$509,MATCH($G686,'Job Catalog'!$B$10:$B$509,0))),"")</f>
        <v/>
      </c>
      <c r="L686" s="9">
        <f>IFERROR(IF($G686="","",INDEX('Job Catalog'!$I$10:$I$509,MATCH($G686,'Job Catalog'!$B$10:$B$509,0))),"")</f>
        <v/>
      </c>
      <c r="M686" s="37">
        <f>IFERROR(IF($G686="","",INDEX('Job Catalog'!$K$10:$K$509,MATCH($G686,'Job Catalog'!$B$10:$B$509,0))),"")</f>
        <v/>
      </c>
    </row>
    <row r="687">
      <c r="B687" s="7" t="n"/>
      <c r="C687" s="7" t="n"/>
      <c r="D687" s="7" t="n"/>
      <c r="E687" s="7" t="n"/>
      <c r="F687" s="7" t="n"/>
      <c r="G687" s="7" t="n"/>
      <c r="H687" s="9">
        <f>IFERROR(IF($G687="","",INDEX('Job Catalog'!$C$10:$C$509,MATCH($G687,'Job Catalog'!$B$10:$B$509,0))),"")</f>
        <v/>
      </c>
      <c r="I687" s="9">
        <f>IFERROR(IF($G687="","",INDEX('Job Catalog'!$D$10:$D$509,MATCH($G687,'Job Catalog'!$B$10:$B$509,0))),"")</f>
        <v/>
      </c>
      <c r="J687" s="9">
        <f>IFERROR(IF($G687="","",INDEX('Job Catalog'!$F$10:$F$509,MATCH($G687,'Job Catalog'!$B$10:$B$509,0))),"")</f>
        <v/>
      </c>
      <c r="K687" s="9">
        <f>IFERROR(IF($G687="","",INDEX('Job Catalog'!$H$10:$H$509,MATCH($G687,'Job Catalog'!$B$10:$B$509,0))),"")</f>
        <v/>
      </c>
      <c r="L687" s="9">
        <f>IFERROR(IF($G687="","",INDEX('Job Catalog'!$I$10:$I$509,MATCH($G687,'Job Catalog'!$B$10:$B$509,0))),"")</f>
        <v/>
      </c>
      <c r="M687" s="37">
        <f>IFERROR(IF($G687="","",INDEX('Job Catalog'!$K$10:$K$509,MATCH($G687,'Job Catalog'!$B$10:$B$509,0))),"")</f>
        <v/>
      </c>
    </row>
    <row r="688">
      <c r="B688" s="7" t="n"/>
      <c r="C688" s="7" t="n"/>
      <c r="D688" s="7" t="n"/>
      <c r="E688" s="7" t="n"/>
      <c r="F688" s="7" t="n"/>
      <c r="G688" s="7" t="n"/>
      <c r="H688" s="9">
        <f>IFERROR(IF($G688="","",INDEX('Job Catalog'!$C$10:$C$509,MATCH($G688,'Job Catalog'!$B$10:$B$509,0))),"")</f>
        <v/>
      </c>
      <c r="I688" s="9">
        <f>IFERROR(IF($G688="","",INDEX('Job Catalog'!$D$10:$D$509,MATCH($G688,'Job Catalog'!$B$10:$B$509,0))),"")</f>
        <v/>
      </c>
      <c r="J688" s="9">
        <f>IFERROR(IF($G688="","",INDEX('Job Catalog'!$F$10:$F$509,MATCH($G688,'Job Catalog'!$B$10:$B$509,0))),"")</f>
        <v/>
      </c>
      <c r="K688" s="9">
        <f>IFERROR(IF($G688="","",INDEX('Job Catalog'!$H$10:$H$509,MATCH($G688,'Job Catalog'!$B$10:$B$509,0))),"")</f>
        <v/>
      </c>
      <c r="L688" s="9">
        <f>IFERROR(IF($G688="","",INDEX('Job Catalog'!$I$10:$I$509,MATCH($G688,'Job Catalog'!$B$10:$B$509,0))),"")</f>
        <v/>
      </c>
      <c r="M688" s="37">
        <f>IFERROR(IF($G688="","",INDEX('Job Catalog'!$K$10:$K$509,MATCH($G688,'Job Catalog'!$B$10:$B$509,0))),"")</f>
        <v/>
      </c>
    </row>
    <row r="689">
      <c r="B689" s="7" t="n"/>
      <c r="C689" s="7" t="n"/>
      <c r="D689" s="7" t="n"/>
      <c r="E689" s="7" t="n"/>
      <c r="F689" s="7" t="n"/>
      <c r="G689" s="7" t="n"/>
      <c r="H689" s="9">
        <f>IFERROR(IF($G689="","",INDEX('Job Catalog'!$C$10:$C$509,MATCH($G689,'Job Catalog'!$B$10:$B$509,0))),"")</f>
        <v/>
      </c>
      <c r="I689" s="9">
        <f>IFERROR(IF($G689="","",INDEX('Job Catalog'!$D$10:$D$509,MATCH($G689,'Job Catalog'!$B$10:$B$509,0))),"")</f>
        <v/>
      </c>
      <c r="J689" s="9">
        <f>IFERROR(IF($G689="","",INDEX('Job Catalog'!$F$10:$F$509,MATCH($G689,'Job Catalog'!$B$10:$B$509,0))),"")</f>
        <v/>
      </c>
      <c r="K689" s="9">
        <f>IFERROR(IF($G689="","",INDEX('Job Catalog'!$H$10:$H$509,MATCH($G689,'Job Catalog'!$B$10:$B$509,0))),"")</f>
        <v/>
      </c>
      <c r="L689" s="9">
        <f>IFERROR(IF($G689="","",INDEX('Job Catalog'!$I$10:$I$509,MATCH($G689,'Job Catalog'!$B$10:$B$509,0))),"")</f>
        <v/>
      </c>
      <c r="M689" s="37">
        <f>IFERROR(IF($G689="","",INDEX('Job Catalog'!$K$10:$K$509,MATCH($G689,'Job Catalog'!$B$10:$B$509,0))),"")</f>
        <v/>
      </c>
    </row>
    <row r="690">
      <c r="B690" s="7" t="n"/>
      <c r="C690" s="7" t="n"/>
      <c r="D690" s="7" t="n"/>
      <c r="E690" s="7" t="n"/>
      <c r="F690" s="7" t="n"/>
      <c r="G690" s="7" t="n"/>
      <c r="H690" s="9">
        <f>IFERROR(IF($G690="","",INDEX('Job Catalog'!$C$10:$C$509,MATCH($G690,'Job Catalog'!$B$10:$B$509,0))),"")</f>
        <v/>
      </c>
      <c r="I690" s="9">
        <f>IFERROR(IF($G690="","",INDEX('Job Catalog'!$D$10:$D$509,MATCH($G690,'Job Catalog'!$B$10:$B$509,0))),"")</f>
        <v/>
      </c>
      <c r="J690" s="9">
        <f>IFERROR(IF($G690="","",INDEX('Job Catalog'!$F$10:$F$509,MATCH($G690,'Job Catalog'!$B$10:$B$509,0))),"")</f>
        <v/>
      </c>
      <c r="K690" s="9">
        <f>IFERROR(IF($G690="","",INDEX('Job Catalog'!$H$10:$H$509,MATCH($G690,'Job Catalog'!$B$10:$B$509,0))),"")</f>
        <v/>
      </c>
      <c r="L690" s="9">
        <f>IFERROR(IF($G690="","",INDEX('Job Catalog'!$I$10:$I$509,MATCH($G690,'Job Catalog'!$B$10:$B$509,0))),"")</f>
        <v/>
      </c>
      <c r="M690" s="37">
        <f>IFERROR(IF($G690="","",INDEX('Job Catalog'!$K$10:$K$509,MATCH($G690,'Job Catalog'!$B$10:$B$509,0))),"")</f>
        <v/>
      </c>
    </row>
    <row r="691">
      <c r="B691" s="7" t="n"/>
      <c r="C691" s="7" t="n"/>
      <c r="D691" s="7" t="n"/>
      <c r="E691" s="7" t="n"/>
      <c r="F691" s="7" t="n"/>
      <c r="G691" s="7" t="n"/>
      <c r="H691" s="9">
        <f>IFERROR(IF($G691="","",INDEX('Job Catalog'!$C$10:$C$509,MATCH($G691,'Job Catalog'!$B$10:$B$509,0))),"")</f>
        <v/>
      </c>
      <c r="I691" s="9">
        <f>IFERROR(IF($G691="","",INDEX('Job Catalog'!$D$10:$D$509,MATCH($G691,'Job Catalog'!$B$10:$B$509,0))),"")</f>
        <v/>
      </c>
      <c r="J691" s="9">
        <f>IFERROR(IF($G691="","",INDEX('Job Catalog'!$F$10:$F$509,MATCH($G691,'Job Catalog'!$B$10:$B$509,0))),"")</f>
        <v/>
      </c>
      <c r="K691" s="9">
        <f>IFERROR(IF($G691="","",INDEX('Job Catalog'!$H$10:$H$509,MATCH($G691,'Job Catalog'!$B$10:$B$509,0))),"")</f>
        <v/>
      </c>
      <c r="L691" s="9">
        <f>IFERROR(IF($G691="","",INDEX('Job Catalog'!$I$10:$I$509,MATCH($G691,'Job Catalog'!$B$10:$B$509,0))),"")</f>
        <v/>
      </c>
      <c r="M691" s="37">
        <f>IFERROR(IF($G691="","",INDEX('Job Catalog'!$K$10:$K$509,MATCH($G691,'Job Catalog'!$B$10:$B$509,0))),"")</f>
        <v/>
      </c>
    </row>
    <row r="692">
      <c r="B692" s="7" t="n"/>
      <c r="C692" s="7" t="n"/>
      <c r="D692" s="7" t="n"/>
      <c r="E692" s="7" t="n"/>
      <c r="F692" s="7" t="n"/>
      <c r="G692" s="7" t="n"/>
      <c r="H692" s="9">
        <f>IFERROR(IF($G692="","",INDEX('Job Catalog'!$C$10:$C$509,MATCH($G692,'Job Catalog'!$B$10:$B$509,0))),"")</f>
        <v/>
      </c>
      <c r="I692" s="9">
        <f>IFERROR(IF($G692="","",INDEX('Job Catalog'!$D$10:$D$509,MATCH($G692,'Job Catalog'!$B$10:$B$509,0))),"")</f>
        <v/>
      </c>
      <c r="J692" s="9">
        <f>IFERROR(IF($G692="","",INDEX('Job Catalog'!$F$10:$F$509,MATCH($G692,'Job Catalog'!$B$10:$B$509,0))),"")</f>
        <v/>
      </c>
      <c r="K692" s="9">
        <f>IFERROR(IF($G692="","",INDEX('Job Catalog'!$H$10:$H$509,MATCH($G692,'Job Catalog'!$B$10:$B$509,0))),"")</f>
        <v/>
      </c>
      <c r="L692" s="9">
        <f>IFERROR(IF($G692="","",INDEX('Job Catalog'!$I$10:$I$509,MATCH($G692,'Job Catalog'!$B$10:$B$509,0))),"")</f>
        <v/>
      </c>
      <c r="M692" s="37">
        <f>IFERROR(IF($G692="","",INDEX('Job Catalog'!$K$10:$K$509,MATCH($G692,'Job Catalog'!$B$10:$B$509,0))),"")</f>
        <v/>
      </c>
    </row>
    <row r="693">
      <c r="B693" s="7" t="n"/>
      <c r="C693" s="7" t="n"/>
      <c r="D693" s="7" t="n"/>
      <c r="E693" s="7" t="n"/>
      <c r="F693" s="7" t="n"/>
      <c r="G693" s="7" t="n"/>
      <c r="H693" s="9">
        <f>IFERROR(IF($G693="","",INDEX('Job Catalog'!$C$10:$C$509,MATCH($G693,'Job Catalog'!$B$10:$B$509,0))),"")</f>
        <v/>
      </c>
      <c r="I693" s="9">
        <f>IFERROR(IF($G693="","",INDEX('Job Catalog'!$D$10:$D$509,MATCH($G693,'Job Catalog'!$B$10:$B$509,0))),"")</f>
        <v/>
      </c>
      <c r="J693" s="9">
        <f>IFERROR(IF($G693="","",INDEX('Job Catalog'!$F$10:$F$509,MATCH($G693,'Job Catalog'!$B$10:$B$509,0))),"")</f>
        <v/>
      </c>
      <c r="K693" s="9">
        <f>IFERROR(IF($G693="","",INDEX('Job Catalog'!$H$10:$H$509,MATCH($G693,'Job Catalog'!$B$10:$B$509,0))),"")</f>
        <v/>
      </c>
      <c r="L693" s="9">
        <f>IFERROR(IF($G693="","",INDEX('Job Catalog'!$I$10:$I$509,MATCH($G693,'Job Catalog'!$B$10:$B$509,0))),"")</f>
        <v/>
      </c>
      <c r="M693" s="37">
        <f>IFERROR(IF($G693="","",INDEX('Job Catalog'!$K$10:$K$509,MATCH($G693,'Job Catalog'!$B$10:$B$509,0))),"")</f>
        <v/>
      </c>
    </row>
    <row r="694">
      <c r="B694" s="7" t="n"/>
      <c r="C694" s="7" t="n"/>
      <c r="D694" s="7" t="n"/>
      <c r="E694" s="7" t="n"/>
      <c r="F694" s="7" t="n"/>
      <c r="G694" s="7" t="n"/>
      <c r="H694" s="9">
        <f>IFERROR(IF($G694="","",INDEX('Job Catalog'!$C$10:$C$509,MATCH($G694,'Job Catalog'!$B$10:$B$509,0))),"")</f>
        <v/>
      </c>
      <c r="I694" s="9">
        <f>IFERROR(IF($G694="","",INDEX('Job Catalog'!$D$10:$D$509,MATCH($G694,'Job Catalog'!$B$10:$B$509,0))),"")</f>
        <v/>
      </c>
      <c r="J694" s="9">
        <f>IFERROR(IF($G694="","",INDEX('Job Catalog'!$F$10:$F$509,MATCH($G694,'Job Catalog'!$B$10:$B$509,0))),"")</f>
        <v/>
      </c>
      <c r="K694" s="9">
        <f>IFERROR(IF($G694="","",INDEX('Job Catalog'!$H$10:$H$509,MATCH($G694,'Job Catalog'!$B$10:$B$509,0))),"")</f>
        <v/>
      </c>
      <c r="L694" s="9">
        <f>IFERROR(IF($G694="","",INDEX('Job Catalog'!$I$10:$I$509,MATCH($G694,'Job Catalog'!$B$10:$B$509,0))),"")</f>
        <v/>
      </c>
      <c r="M694" s="37">
        <f>IFERROR(IF($G694="","",INDEX('Job Catalog'!$K$10:$K$509,MATCH($G694,'Job Catalog'!$B$10:$B$509,0))),"")</f>
        <v/>
      </c>
    </row>
    <row r="695">
      <c r="B695" s="7" t="n"/>
      <c r="C695" s="7" t="n"/>
      <c r="D695" s="7" t="n"/>
      <c r="E695" s="7" t="n"/>
      <c r="F695" s="7" t="n"/>
      <c r="G695" s="7" t="n"/>
      <c r="H695" s="9">
        <f>IFERROR(IF($G695="","",INDEX('Job Catalog'!$C$10:$C$509,MATCH($G695,'Job Catalog'!$B$10:$B$509,0))),"")</f>
        <v/>
      </c>
      <c r="I695" s="9">
        <f>IFERROR(IF($G695="","",INDEX('Job Catalog'!$D$10:$D$509,MATCH($G695,'Job Catalog'!$B$10:$B$509,0))),"")</f>
        <v/>
      </c>
      <c r="J695" s="9">
        <f>IFERROR(IF($G695="","",INDEX('Job Catalog'!$F$10:$F$509,MATCH($G695,'Job Catalog'!$B$10:$B$509,0))),"")</f>
        <v/>
      </c>
      <c r="K695" s="9">
        <f>IFERROR(IF($G695="","",INDEX('Job Catalog'!$H$10:$H$509,MATCH($G695,'Job Catalog'!$B$10:$B$509,0))),"")</f>
        <v/>
      </c>
      <c r="L695" s="9">
        <f>IFERROR(IF($G695="","",INDEX('Job Catalog'!$I$10:$I$509,MATCH($G695,'Job Catalog'!$B$10:$B$509,0))),"")</f>
        <v/>
      </c>
      <c r="M695" s="37">
        <f>IFERROR(IF($G695="","",INDEX('Job Catalog'!$K$10:$K$509,MATCH($G695,'Job Catalog'!$B$10:$B$509,0))),"")</f>
        <v/>
      </c>
    </row>
    <row r="696">
      <c r="B696" s="7" t="n"/>
      <c r="C696" s="7" t="n"/>
      <c r="D696" s="7" t="n"/>
      <c r="E696" s="7" t="n"/>
      <c r="F696" s="7" t="n"/>
      <c r="G696" s="7" t="n"/>
      <c r="H696" s="9">
        <f>IFERROR(IF($G696="","",INDEX('Job Catalog'!$C$10:$C$509,MATCH($G696,'Job Catalog'!$B$10:$B$509,0))),"")</f>
        <v/>
      </c>
      <c r="I696" s="9">
        <f>IFERROR(IF($G696="","",INDEX('Job Catalog'!$D$10:$D$509,MATCH($G696,'Job Catalog'!$B$10:$B$509,0))),"")</f>
        <v/>
      </c>
      <c r="J696" s="9">
        <f>IFERROR(IF($G696="","",INDEX('Job Catalog'!$F$10:$F$509,MATCH($G696,'Job Catalog'!$B$10:$B$509,0))),"")</f>
        <v/>
      </c>
      <c r="K696" s="9">
        <f>IFERROR(IF($G696="","",INDEX('Job Catalog'!$H$10:$H$509,MATCH($G696,'Job Catalog'!$B$10:$B$509,0))),"")</f>
        <v/>
      </c>
      <c r="L696" s="9">
        <f>IFERROR(IF($G696="","",INDEX('Job Catalog'!$I$10:$I$509,MATCH($G696,'Job Catalog'!$B$10:$B$509,0))),"")</f>
        <v/>
      </c>
      <c r="M696" s="37">
        <f>IFERROR(IF($G696="","",INDEX('Job Catalog'!$K$10:$K$509,MATCH($G696,'Job Catalog'!$B$10:$B$509,0))),"")</f>
        <v/>
      </c>
    </row>
    <row r="697">
      <c r="B697" s="7" t="n"/>
      <c r="C697" s="7" t="n"/>
      <c r="D697" s="7" t="n"/>
      <c r="E697" s="7" t="n"/>
      <c r="F697" s="7" t="n"/>
      <c r="G697" s="7" t="n"/>
      <c r="H697" s="9">
        <f>IFERROR(IF($G697="","",INDEX('Job Catalog'!$C$10:$C$509,MATCH($G697,'Job Catalog'!$B$10:$B$509,0))),"")</f>
        <v/>
      </c>
      <c r="I697" s="9">
        <f>IFERROR(IF($G697="","",INDEX('Job Catalog'!$D$10:$D$509,MATCH($G697,'Job Catalog'!$B$10:$B$509,0))),"")</f>
        <v/>
      </c>
      <c r="J697" s="9">
        <f>IFERROR(IF($G697="","",INDEX('Job Catalog'!$F$10:$F$509,MATCH($G697,'Job Catalog'!$B$10:$B$509,0))),"")</f>
        <v/>
      </c>
      <c r="K697" s="9">
        <f>IFERROR(IF($G697="","",INDEX('Job Catalog'!$H$10:$H$509,MATCH($G697,'Job Catalog'!$B$10:$B$509,0))),"")</f>
        <v/>
      </c>
      <c r="L697" s="9">
        <f>IFERROR(IF($G697="","",INDEX('Job Catalog'!$I$10:$I$509,MATCH($G697,'Job Catalog'!$B$10:$B$509,0))),"")</f>
        <v/>
      </c>
      <c r="M697" s="37">
        <f>IFERROR(IF($G697="","",INDEX('Job Catalog'!$K$10:$K$509,MATCH($G697,'Job Catalog'!$B$10:$B$509,0))),"")</f>
        <v/>
      </c>
    </row>
    <row r="698">
      <c r="B698" s="7" t="n"/>
      <c r="C698" s="7" t="n"/>
      <c r="D698" s="7" t="n"/>
      <c r="E698" s="7" t="n"/>
      <c r="F698" s="7" t="n"/>
      <c r="G698" s="7" t="n"/>
      <c r="H698" s="9">
        <f>IFERROR(IF($G698="","",INDEX('Job Catalog'!$C$10:$C$509,MATCH($G698,'Job Catalog'!$B$10:$B$509,0))),"")</f>
        <v/>
      </c>
      <c r="I698" s="9">
        <f>IFERROR(IF($G698="","",INDEX('Job Catalog'!$D$10:$D$509,MATCH($G698,'Job Catalog'!$B$10:$B$509,0))),"")</f>
        <v/>
      </c>
      <c r="J698" s="9">
        <f>IFERROR(IF($G698="","",INDEX('Job Catalog'!$F$10:$F$509,MATCH($G698,'Job Catalog'!$B$10:$B$509,0))),"")</f>
        <v/>
      </c>
      <c r="K698" s="9">
        <f>IFERROR(IF($G698="","",INDEX('Job Catalog'!$H$10:$H$509,MATCH($G698,'Job Catalog'!$B$10:$B$509,0))),"")</f>
        <v/>
      </c>
      <c r="L698" s="9">
        <f>IFERROR(IF($G698="","",INDEX('Job Catalog'!$I$10:$I$509,MATCH($G698,'Job Catalog'!$B$10:$B$509,0))),"")</f>
        <v/>
      </c>
      <c r="M698" s="37">
        <f>IFERROR(IF($G698="","",INDEX('Job Catalog'!$K$10:$K$509,MATCH($G698,'Job Catalog'!$B$10:$B$509,0))),"")</f>
        <v/>
      </c>
    </row>
    <row r="699">
      <c r="B699" s="7" t="n"/>
      <c r="C699" s="7" t="n"/>
      <c r="D699" s="7" t="n"/>
      <c r="E699" s="7" t="n"/>
      <c r="F699" s="7" t="n"/>
      <c r="G699" s="7" t="n"/>
      <c r="H699" s="9">
        <f>IFERROR(IF($G699="","",INDEX('Job Catalog'!$C$10:$C$509,MATCH($G699,'Job Catalog'!$B$10:$B$509,0))),"")</f>
        <v/>
      </c>
      <c r="I699" s="9">
        <f>IFERROR(IF($G699="","",INDEX('Job Catalog'!$D$10:$D$509,MATCH($G699,'Job Catalog'!$B$10:$B$509,0))),"")</f>
        <v/>
      </c>
      <c r="J699" s="9">
        <f>IFERROR(IF($G699="","",INDEX('Job Catalog'!$F$10:$F$509,MATCH($G699,'Job Catalog'!$B$10:$B$509,0))),"")</f>
        <v/>
      </c>
      <c r="K699" s="9">
        <f>IFERROR(IF($G699="","",INDEX('Job Catalog'!$H$10:$H$509,MATCH($G699,'Job Catalog'!$B$10:$B$509,0))),"")</f>
        <v/>
      </c>
      <c r="L699" s="9">
        <f>IFERROR(IF($G699="","",INDEX('Job Catalog'!$I$10:$I$509,MATCH($G699,'Job Catalog'!$B$10:$B$509,0))),"")</f>
        <v/>
      </c>
      <c r="M699" s="37">
        <f>IFERROR(IF($G699="","",INDEX('Job Catalog'!$K$10:$K$509,MATCH($G699,'Job Catalog'!$B$10:$B$509,0))),"")</f>
        <v/>
      </c>
    </row>
    <row r="700">
      <c r="B700" s="7" t="n"/>
      <c r="C700" s="7" t="n"/>
      <c r="D700" s="7" t="n"/>
      <c r="E700" s="7" t="n"/>
      <c r="F700" s="7" t="n"/>
      <c r="G700" s="7" t="n"/>
      <c r="H700" s="9">
        <f>IFERROR(IF($G700="","",INDEX('Job Catalog'!$C$10:$C$509,MATCH($G700,'Job Catalog'!$B$10:$B$509,0))),"")</f>
        <v/>
      </c>
      <c r="I700" s="9">
        <f>IFERROR(IF($G700="","",INDEX('Job Catalog'!$D$10:$D$509,MATCH($G700,'Job Catalog'!$B$10:$B$509,0))),"")</f>
        <v/>
      </c>
      <c r="J700" s="9">
        <f>IFERROR(IF($G700="","",INDEX('Job Catalog'!$F$10:$F$509,MATCH($G700,'Job Catalog'!$B$10:$B$509,0))),"")</f>
        <v/>
      </c>
      <c r="K700" s="9">
        <f>IFERROR(IF($G700="","",INDEX('Job Catalog'!$H$10:$H$509,MATCH($G700,'Job Catalog'!$B$10:$B$509,0))),"")</f>
        <v/>
      </c>
      <c r="L700" s="9">
        <f>IFERROR(IF($G700="","",INDEX('Job Catalog'!$I$10:$I$509,MATCH($G700,'Job Catalog'!$B$10:$B$509,0))),"")</f>
        <v/>
      </c>
      <c r="M700" s="37">
        <f>IFERROR(IF($G700="","",INDEX('Job Catalog'!$K$10:$K$509,MATCH($G700,'Job Catalog'!$B$10:$B$509,0))),"")</f>
        <v/>
      </c>
    </row>
    <row r="701">
      <c r="B701" s="7" t="n"/>
      <c r="C701" s="7" t="n"/>
      <c r="D701" s="7" t="n"/>
      <c r="E701" s="7" t="n"/>
      <c r="F701" s="7" t="n"/>
      <c r="G701" s="7" t="n"/>
      <c r="H701" s="9">
        <f>IFERROR(IF($G701="","",INDEX('Job Catalog'!$C$10:$C$509,MATCH($G701,'Job Catalog'!$B$10:$B$509,0))),"")</f>
        <v/>
      </c>
      <c r="I701" s="9">
        <f>IFERROR(IF($G701="","",INDEX('Job Catalog'!$D$10:$D$509,MATCH($G701,'Job Catalog'!$B$10:$B$509,0))),"")</f>
        <v/>
      </c>
      <c r="J701" s="9">
        <f>IFERROR(IF($G701="","",INDEX('Job Catalog'!$F$10:$F$509,MATCH($G701,'Job Catalog'!$B$10:$B$509,0))),"")</f>
        <v/>
      </c>
      <c r="K701" s="9">
        <f>IFERROR(IF($G701="","",INDEX('Job Catalog'!$H$10:$H$509,MATCH($G701,'Job Catalog'!$B$10:$B$509,0))),"")</f>
        <v/>
      </c>
      <c r="L701" s="9">
        <f>IFERROR(IF($G701="","",INDEX('Job Catalog'!$I$10:$I$509,MATCH($G701,'Job Catalog'!$B$10:$B$509,0))),"")</f>
        <v/>
      </c>
      <c r="M701" s="37">
        <f>IFERROR(IF($G701="","",INDEX('Job Catalog'!$K$10:$K$509,MATCH($G701,'Job Catalog'!$B$10:$B$509,0))),"")</f>
        <v/>
      </c>
    </row>
    <row r="702">
      <c r="B702" s="7" t="n"/>
      <c r="C702" s="7" t="n"/>
      <c r="D702" s="7" t="n"/>
      <c r="E702" s="7" t="n"/>
      <c r="F702" s="7" t="n"/>
      <c r="G702" s="7" t="n"/>
      <c r="H702" s="9">
        <f>IFERROR(IF($G702="","",INDEX('Job Catalog'!$C$10:$C$509,MATCH($G702,'Job Catalog'!$B$10:$B$509,0))),"")</f>
        <v/>
      </c>
      <c r="I702" s="9">
        <f>IFERROR(IF($G702="","",INDEX('Job Catalog'!$D$10:$D$509,MATCH($G702,'Job Catalog'!$B$10:$B$509,0))),"")</f>
        <v/>
      </c>
      <c r="J702" s="9">
        <f>IFERROR(IF($G702="","",INDEX('Job Catalog'!$F$10:$F$509,MATCH($G702,'Job Catalog'!$B$10:$B$509,0))),"")</f>
        <v/>
      </c>
      <c r="K702" s="9">
        <f>IFERROR(IF($G702="","",INDEX('Job Catalog'!$H$10:$H$509,MATCH($G702,'Job Catalog'!$B$10:$B$509,0))),"")</f>
        <v/>
      </c>
      <c r="L702" s="9">
        <f>IFERROR(IF($G702="","",INDEX('Job Catalog'!$I$10:$I$509,MATCH($G702,'Job Catalog'!$B$10:$B$509,0))),"")</f>
        <v/>
      </c>
      <c r="M702" s="37">
        <f>IFERROR(IF($G702="","",INDEX('Job Catalog'!$K$10:$K$509,MATCH($G702,'Job Catalog'!$B$10:$B$509,0))),"")</f>
        <v/>
      </c>
    </row>
    <row r="703">
      <c r="B703" s="7" t="n"/>
      <c r="C703" s="7" t="n"/>
      <c r="D703" s="7" t="n"/>
      <c r="E703" s="7" t="n"/>
      <c r="F703" s="7" t="n"/>
      <c r="G703" s="7" t="n"/>
      <c r="H703" s="9">
        <f>IFERROR(IF($G703="","",INDEX('Job Catalog'!$C$10:$C$509,MATCH($G703,'Job Catalog'!$B$10:$B$509,0))),"")</f>
        <v/>
      </c>
      <c r="I703" s="9">
        <f>IFERROR(IF($G703="","",INDEX('Job Catalog'!$D$10:$D$509,MATCH($G703,'Job Catalog'!$B$10:$B$509,0))),"")</f>
        <v/>
      </c>
      <c r="J703" s="9">
        <f>IFERROR(IF($G703="","",INDEX('Job Catalog'!$F$10:$F$509,MATCH($G703,'Job Catalog'!$B$10:$B$509,0))),"")</f>
        <v/>
      </c>
      <c r="K703" s="9">
        <f>IFERROR(IF($G703="","",INDEX('Job Catalog'!$H$10:$H$509,MATCH($G703,'Job Catalog'!$B$10:$B$509,0))),"")</f>
        <v/>
      </c>
      <c r="L703" s="9">
        <f>IFERROR(IF($G703="","",INDEX('Job Catalog'!$I$10:$I$509,MATCH($G703,'Job Catalog'!$B$10:$B$509,0))),"")</f>
        <v/>
      </c>
      <c r="M703" s="37">
        <f>IFERROR(IF($G703="","",INDEX('Job Catalog'!$K$10:$K$509,MATCH($G703,'Job Catalog'!$B$10:$B$509,0))),"")</f>
        <v/>
      </c>
    </row>
    <row r="704">
      <c r="B704" s="7" t="n"/>
      <c r="C704" s="7" t="n"/>
      <c r="D704" s="7" t="n"/>
      <c r="E704" s="7" t="n"/>
      <c r="F704" s="7" t="n"/>
      <c r="G704" s="7" t="n"/>
      <c r="H704" s="9">
        <f>IFERROR(IF($G704="","",INDEX('Job Catalog'!$C$10:$C$509,MATCH($G704,'Job Catalog'!$B$10:$B$509,0))),"")</f>
        <v/>
      </c>
      <c r="I704" s="9">
        <f>IFERROR(IF($G704="","",INDEX('Job Catalog'!$D$10:$D$509,MATCH($G704,'Job Catalog'!$B$10:$B$509,0))),"")</f>
        <v/>
      </c>
      <c r="J704" s="9">
        <f>IFERROR(IF($G704="","",INDEX('Job Catalog'!$F$10:$F$509,MATCH($G704,'Job Catalog'!$B$10:$B$509,0))),"")</f>
        <v/>
      </c>
      <c r="K704" s="9">
        <f>IFERROR(IF($G704="","",INDEX('Job Catalog'!$H$10:$H$509,MATCH($G704,'Job Catalog'!$B$10:$B$509,0))),"")</f>
        <v/>
      </c>
      <c r="L704" s="9">
        <f>IFERROR(IF($G704="","",INDEX('Job Catalog'!$I$10:$I$509,MATCH($G704,'Job Catalog'!$B$10:$B$509,0))),"")</f>
        <v/>
      </c>
      <c r="M704" s="37">
        <f>IFERROR(IF($G704="","",INDEX('Job Catalog'!$K$10:$K$509,MATCH($G704,'Job Catalog'!$B$10:$B$509,0))),"")</f>
        <v/>
      </c>
    </row>
    <row r="705">
      <c r="B705" s="7" t="n"/>
      <c r="C705" s="7" t="n"/>
      <c r="D705" s="7" t="n"/>
      <c r="E705" s="7" t="n"/>
      <c r="F705" s="7" t="n"/>
      <c r="G705" s="7" t="n"/>
      <c r="H705" s="9">
        <f>IFERROR(IF($G705="","",INDEX('Job Catalog'!$C$10:$C$509,MATCH($G705,'Job Catalog'!$B$10:$B$509,0))),"")</f>
        <v/>
      </c>
      <c r="I705" s="9">
        <f>IFERROR(IF($G705="","",INDEX('Job Catalog'!$D$10:$D$509,MATCH($G705,'Job Catalog'!$B$10:$B$509,0))),"")</f>
        <v/>
      </c>
      <c r="J705" s="9">
        <f>IFERROR(IF($G705="","",INDEX('Job Catalog'!$F$10:$F$509,MATCH($G705,'Job Catalog'!$B$10:$B$509,0))),"")</f>
        <v/>
      </c>
      <c r="K705" s="9">
        <f>IFERROR(IF($G705="","",INDEX('Job Catalog'!$H$10:$H$509,MATCH($G705,'Job Catalog'!$B$10:$B$509,0))),"")</f>
        <v/>
      </c>
      <c r="L705" s="9">
        <f>IFERROR(IF($G705="","",INDEX('Job Catalog'!$I$10:$I$509,MATCH($G705,'Job Catalog'!$B$10:$B$509,0))),"")</f>
        <v/>
      </c>
      <c r="M705" s="37">
        <f>IFERROR(IF($G705="","",INDEX('Job Catalog'!$K$10:$K$509,MATCH($G705,'Job Catalog'!$B$10:$B$509,0))),"")</f>
        <v/>
      </c>
    </row>
    <row r="706">
      <c r="B706" s="7" t="n"/>
      <c r="C706" s="7" t="n"/>
      <c r="D706" s="7" t="n"/>
      <c r="E706" s="7" t="n"/>
      <c r="F706" s="7" t="n"/>
      <c r="G706" s="7" t="n"/>
      <c r="H706" s="9">
        <f>IFERROR(IF($G706="","",INDEX('Job Catalog'!$C$10:$C$509,MATCH($G706,'Job Catalog'!$B$10:$B$509,0))),"")</f>
        <v/>
      </c>
      <c r="I706" s="9">
        <f>IFERROR(IF($G706="","",INDEX('Job Catalog'!$D$10:$D$509,MATCH($G706,'Job Catalog'!$B$10:$B$509,0))),"")</f>
        <v/>
      </c>
      <c r="J706" s="9">
        <f>IFERROR(IF($G706="","",INDEX('Job Catalog'!$F$10:$F$509,MATCH($G706,'Job Catalog'!$B$10:$B$509,0))),"")</f>
        <v/>
      </c>
      <c r="K706" s="9">
        <f>IFERROR(IF($G706="","",INDEX('Job Catalog'!$H$10:$H$509,MATCH($G706,'Job Catalog'!$B$10:$B$509,0))),"")</f>
        <v/>
      </c>
      <c r="L706" s="9">
        <f>IFERROR(IF($G706="","",INDEX('Job Catalog'!$I$10:$I$509,MATCH($G706,'Job Catalog'!$B$10:$B$509,0))),"")</f>
        <v/>
      </c>
      <c r="M706" s="37">
        <f>IFERROR(IF($G706="","",INDEX('Job Catalog'!$K$10:$K$509,MATCH($G706,'Job Catalog'!$B$10:$B$509,0))),"")</f>
        <v/>
      </c>
    </row>
    <row r="707">
      <c r="B707" s="7" t="n"/>
      <c r="C707" s="7" t="n"/>
      <c r="D707" s="7" t="n"/>
      <c r="E707" s="7" t="n"/>
      <c r="F707" s="7" t="n"/>
      <c r="G707" s="7" t="n"/>
      <c r="H707" s="9">
        <f>IFERROR(IF($G707="","",INDEX('Job Catalog'!$C$10:$C$509,MATCH($G707,'Job Catalog'!$B$10:$B$509,0))),"")</f>
        <v/>
      </c>
      <c r="I707" s="9">
        <f>IFERROR(IF($G707="","",INDEX('Job Catalog'!$D$10:$D$509,MATCH($G707,'Job Catalog'!$B$10:$B$509,0))),"")</f>
        <v/>
      </c>
      <c r="J707" s="9">
        <f>IFERROR(IF($G707="","",INDEX('Job Catalog'!$F$10:$F$509,MATCH($G707,'Job Catalog'!$B$10:$B$509,0))),"")</f>
        <v/>
      </c>
      <c r="K707" s="9">
        <f>IFERROR(IF($G707="","",INDEX('Job Catalog'!$H$10:$H$509,MATCH($G707,'Job Catalog'!$B$10:$B$509,0))),"")</f>
        <v/>
      </c>
      <c r="L707" s="9">
        <f>IFERROR(IF($G707="","",INDEX('Job Catalog'!$I$10:$I$509,MATCH($G707,'Job Catalog'!$B$10:$B$509,0))),"")</f>
        <v/>
      </c>
      <c r="M707" s="37">
        <f>IFERROR(IF($G707="","",INDEX('Job Catalog'!$K$10:$K$509,MATCH($G707,'Job Catalog'!$B$10:$B$509,0))),"")</f>
        <v/>
      </c>
    </row>
    <row r="708">
      <c r="B708" s="7" t="n"/>
      <c r="C708" s="7" t="n"/>
      <c r="D708" s="7" t="n"/>
      <c r="E708" s="7" t="n"/>
      <c r="F708" s="7" t="n"/>
      <c r="G708" s="7" t="n"/>
      <c r="H708" s="9">
        <f>IFERROR(IF($G708="","",INDEX('Job Catalog'!$C$10:$C$509,MATCH($G708,'Job Catalog'!$B$10:$B$509,0))),"")</f>
        <v/>
      </c>
      <c r="I708" s="9">
        <f>IFERROR(IF($G708="","",INDEX('Job Catalog'!$D$10:$D$509,MATCH($G708,'Job Catalog'!$B$10:$B$509,0))),"")</f>
        <v/>
      </c>
      <c r="J708" s="9">
        <f>IFERROR(IF($G708="","",INDEX('Job Catalog'!$F$10:$F$509,MATCH($G708,'Job Catalog'!$B$10:$B$509,0))),"")</f>
        <v/>
      </c>
      <c r="K708" s="9">
        <f>IFERROR(IF($G708="","",INDEX('Job Catalog'!$H$10:$H$509,MATCH($G708,'Job Catalog'!$B$10:$B$509,0))),"")</f>
        <v/>
      </c>
      <c r="L708" s="9">
        <f>IFERROR(IF($G708="","",INDEX('Job Catalog'!$I$10:$I$509,MATCH($G708,'Job Catalog'!$B$10:$B$509,0))),"")</f>
        <v/>
      </c>
      <c r="M708" s="37">
        <f>IFERROR(IF($G708="","",INDEX('Job Catalog'!$K$10:$K$509,MATCH($G708,'Job Catalog'!$B$10:$B$509,0))),"")</f>
        <v/>
      </c>
    </row>
    <row r="709">
      <c r="B709" s="7" t="n"/>
      <c r="C709" s="7" t="n"/>
      <c r="D709" s="7" t="n"/>
      <c r="E709" s="7" t="n"/>
      <c r="F709" s="7" t="n"/>
      <c r="G709" s="7" t="n"/>
      <c r="H709" s="9">
        <f>IFERROR(IF($G709="","",INDEX('Job Catalog'!$C$10:$C$509,MATCH($G709,'Job Catalog'!$B$10:$B$509,0))),"")</f>
        <v/>
      </c>
      <c r="I709" s="9">
        <f>IFERROR(IF($G709="","",INDEX('Job Catalog'!$D$10:$D$509,MATCH($G709,'Job Catalog'!$B$10:$B$509,0))),"")</f>
        <v/>
      </c>
      <c r="J709" s="9">
        <f>IFERROR(IF($G709="","",INDEX('Job Catalog'!$F$10:$F$509,MATCH($G709,'Job Catalog'!$B$10:$B$509,0))),"")</f>
        <v/>
      </c>
      <c r="K709" s="9">
        <f>IFERROR(IF($G709="","",INDEX('Job Catalog'!$H$10:$H$509,MATCH($G709,'Job Catalog'!$B$10:$B$509,0))),"")</f>
        <v/>
      </c>
      <c r="L709" s="9">
        <f>IFERROR(IF($G709="","",INDEX('Job Catalog'!$I$10:$I$509,MATCH($G709,'Job Catalog'!$B$10:$B$509,0))),"")</f>
        <v/>
      </c>
      <c r="M709" s="37">
        <f>IFERROR(IF($G709="","",INDEX('Job Catalog'!$K$10:$K$509,MATCH($G709,'Job Catalog'!$B$10:$B$509,0))),"")</f>
        <v/>
      </c>
    </row>
    <row r="710">
      <c r="B710" s="7" t="n"/>
      <c r="C710" s="7" t="n"/>
      <c r="D710" s="7" t="n"/>
      <c r="E710" s="7" t="n"/>
      <c r="F710" s="7" t="n"/>
      <c r="G710" s="7" t="n"/>
      <c r="H710" s="9">
        <f>IFERROR(IF($G710="","",INDEX('Job Catalog'!$C$10:$C$509,MATCH($G710,'Job Catalog'!$B$10:$B$509,0))),"")</f>
        <v/>
      </c>
      <c r="I710" s="9">
        <f>IFERROR(IF($G710="","",INDEX('Job Catalog'!$D$10:$D$509,MATCH($G710,'Job Catalog'!$B$10:$B$509,0))),"")</f>
        <v/>
      </c>
      <c r="J710" s="9">
        <f>IFERROR(IF($G710="","",INDEX('Job Catalog'!$F$10:$F$509,MATCH($G710,'Job Catalog'!$B$10:$B$509,0))),"")</f>
        <v/>
      </c>
      <c r="K710" s="9">
        <f>IFERROR(IF($G710="","",INDEX('Job Catalog'!$H$10:$H$509,MATCH($G710,'Job Catalog'!$B$10:$B$509,0))),"")</f>
        <v/>
      </c>
      <c r="L710" s="9">
        <f>IFERROR(IF($G710="","",INDEX('Job Catalog'!$I$10:$I$509,MATCH($G710,'Job Catalog'!$B$10:$B$509,0))),"")</f>
        <v/>
      </c>
      <c r="M710" s="37">
        <f>IFERROR(IF($G710="","",INDEX('Job Catalog'!$K$10:$K$509,MATCH($G710,'Job Catalog'!$B$10:$B$509,0))),"")</f>
        <v/>
      </c>
    </row>
    <row r="711">
      <c r="B711" s="7" t="n"/>
      <c r="C711" s="7" t="n"/>
      <c r="D711" s="7" t="n"/>
      <c r="E711" s="7" t="n"/>
      <c r="F711" s="7" t="n"/>
      <c r="G711" s="7" t="n"/>
      <c r="H711" s="9">
        <f>IFERROR(IF($G711="","",INDEX('Job Catalog'!$C$10:$C$509,MATCH($G711,'Job Catalog'!$B$10:$B$509,0))),"")</f>
        <v/>
      </c>
      <c r="I711" s="9">
        <f>IFERROR(IF($G711="","",INDEX('Job Catalog'!$D$10:$D$509,MATCH($G711,'Job Catalog'!$B$10:$B$509,0))),"")</f>
        <v/>
      </c>
      <c r="J711" s="9">
        <f>IFERROR(IF($G711="","",INDEX('Job Catalog'!$F$10:$F$509,MATCH($G711,'Job Catalog'!$B$10:$B$509,0))),"")</f>
        <v/>
      </c>
      <c r="K711" s="9">
        <f>IFERROR(IF($G711="","",INDEX('Job Catalog'!$H$10:$H$509,MATCH($G711,'Job Catalog'!$B$10:$B$509,0))),"")</f>
        <v/>
      </c>
      <c r="L711" s="9">
        <f>IFERROR(IF($G711="","",INDEX('Job Catalog'!$I$10:$I$509,MATCH($G711,'Job Catalog'!$B$10:$B$509,0))),"")</f>
        <v/>
      </c>
      <c r="M711" s="37">
        <f>IFERROR(IF($G711="","",INDEX('Job Catalog'!$K$10:$K$509,MATCH($G711,'Job Catalog'!$B$10:$B$509,0))),"")</f>
        <v/>
      </c>
    </row>
    <row r="712">
      <c r="B712" s="7" t="n"/>
      <c r="C712" s="7" t="n"/>
      <c r="D712" s="7" t="n"/>
      <c r="E712" s="7" t="n"/>
      <c r="F712" s="7" t="n"/>
      <c r="G712" s="7" t="n"/>
      <c r="H712" s="9">
        <f>IFERROR(IF($G712="","",INDEX('Job Catalog'!$C$10:$C$509,MATCH($G712,'Job Catalog'!$B$10:$B$509,0))),"")</f>
        <v/>
      </c>
      <c r="I712" s="9">
        <f>IFERROR(IF($G712="","",INDEX('Job Catalog'!$D$10:$D$509,MATCH($G712,'Job Catalog'!$B$10:$B$509,0))),"")</f>
        <v/>
      </c>
      <c r="J712" s="9">
        <f>IFERROR(IF($G712="","",INDEX('Job Catalog'!$F$10:$F$509,MATCH($G712,'Job Catalog'!$B$10:$B$509,0))),"")</f>
        <v/>
      </c>
      <c r="K712" s="9">
        <f>IFERROR(IF($G712="","",INDEX('Job Catalog'!$H$10:$H$509,MATCH($G712,'Job Catalog'!$B$10:$B$509,0))),"")</f>
        <v/>
      </c>
      <c r="L712" s="9">
        <f>IFERROR(IF($G712="","",INDEX('Job Catalog'!$I$10:$I$509,MATCH($G712,'Job Catalog'!$B$10:$B$509,0))),"")</f>
        <v/>
      </c>
      <c r="M712" s="37">
        <f>IFERROR(IF($G712="","",INDEX('Job Catalog'!$K$10:$K$509,MATCH($G712,'Job Catalog'!$B$10:$B$509,0))),"")</f>
        <v/>
      </c>
    </row>
    <row r="713">
      <c r="B713" s="7" t="n"/>
      <c r="C713" s="7" t="n"/>
      <c r="D713" s="7" t="n"/>
      <c r="E713" s="7" t="n"/>
      <c r="F713" s="7" t="n"/>
      <c r="G713" s="7" t="n"/>
      <c r="H713" s="9">
        <f>IFERROR(IF($G713="","",INDEX('Job Catalog'!$C$10:$C$509,MATCH($G713,'Job Catalog'!$B$10:$B$509,0))),"")</f>
        <v/>
      </c>
      <c r="I713" s="9">
        <f>IFERROR(IF($G713="","",INDEX('Job Catalog'!$D$10:$D$509,MATCH($G713,'Job Catalog'!$B$10:$B$509,0))),"")</f>
        <v/>
      </c>
      <c r="J713" s="9">
        <f>IFERROR(IF($G713="","",INDEX('Job Catalog'!$F$10:$F$509,MATCH($G713,'Job Catalog'!$B$10:$B$509,0))),"")</f>
        <v/>
      </c>
      <c r="K713" s="9">
        <f>IFERROR(IF($G713="","",INDEX('Job Catalog'!$H$10:$H$509,MATCH($G713,'Job Catalog'!$B$10:$B$509,0))),"")</f>
        <v/>
      </c>
      <c r="L713" s="9">
        <f>IFERROR(IF($G713="","",INDEX('Job Catalog'!$I$10:$I$509,MATCH($G713,'Job Catalog'!$B$10:$B$509,0))),"")</f>
        <v/>
      </c>
      <c r="M713" s="37">
        <f>IFERROR(IF($G713="","",INDEX('Job Catalog'!$K$10:$K$509,MATCH($G713,'Job Catalog'!$B$10:$B$509,0))),"")</f>
        <v/>
      </c>
    </row>
    <row r="714">
      <c r="B714" s="7" t="n"/>
      <c r="C714" s="7" t="n"/>
      <c r="D714" s="7" t="n"/>
      <c r="E714" s="7" t="n"/>
      <c r="F714" s="7" t="n"/>
      <c r="G714" s="7" t="n"/>
      <c r="H714" s="9">
        <f>IFERROR(IF($G714="","",INDEX('Job Catalog'!$C$10:$C$509,MATCH($G714,'Job Catalog'!$B$10:$B$509,0))),"")</f>
        <v/>
      </c>
      <c r="I714" s="9">
        <f>IFERROR(IF($G714="","",INDEX('Job Catalog'!$D$10:$D$509,MATCH($G714,'Job Catalog'!$B$10:$B$509,0))),"")</f>
        <v/>
      </c>
      <c r="J714" s="9">
        <f>IFERROR(IF($G714="","",INDEX('Job Catalog'!$F$10:$F$509,MATCH($G714,'Job Catalog'!$B$10:$B$509,0))),"")</f>
        <v/>
      </c>
      <c r="K714" s="9">
        <f>IFERROR(IF($G714="","",INDEX('Job Catalog'!$H$10:$H$509,MATCH($G714,'Job Catalog'!$B$10:$B$509,0))),"")</f>
        <v/>
      </c>
      <c r="L714" s="9">
        <f>IFERROR(IF($G714="","",INDEX('Job Catalog'!$I$10:$I$509,MATCH($G714,'Job Catalog'!$B$10:$B$509,0))),"")</f>
        <v/>
      </c>
      <c r="M714" s="37">
        <f>IFERROR(IF($G714="","",INDEX('Job Catalog'!$K$10:$K$509,MATCH($G714,'Job Catalog'!$B$10:$B$509,0))),"")</f>
        <v/>
      </c>
    </row>
    <row r="715">
      <c r="B715" s="7" t="n"/>
      <c r="C715" s="7" t="n"/>
      <c r="D715" s="7" t="n"/>
      <c r="E715" s="7" t="n"/>
      <c r="F715" s="7" t="n"/>
      <c r="G715" s="7" t="n"/>
      <c r="H715" s="9">
        <f>IFERROR(IF($G715="","",INDEX('Job Catalog'!$C$10:$C$509,MATCH($G715,'Job Catalog'!$B$10:$B$509,0))),"")</f>
        <v/>
      </c>
      <c r="I715" s="9">
        <f>IFERROR(IF($G715="","",INDEX('Job Catalog'!$D$10:$D$509,MATCH($G715,'Job Catalog'!$B$10:$B$509,0))),"")</f>
        <v/>
      </c>
      <c r="J715" s="9">
        <f>IFERROR(IF($G715="","",INDEX('Job Catalog'!$F$10:$F$509,MATCH($G715,'Job Catalog'!$B$10:$B$509,0))),"")</f>
        <v/>
      </c>
      <c r="K715" s="9">
        <f>IFERROR(IF($G715="","",INDEX('Job Catalog'!$H$10:$H$509,MATCH($G715,'Job Catalog'!$B$10:$B$509,0))),"")</f>
        <v/>
      </c>
      <c r="L715" s="9">
        <f>IFERROR(IF($G715="","",INDEX('Job Catalog'!$I$10:$I$509,MATCH($G715,'Job Catalog'!$B$10:$B$509,0))),"")</f>
        <v/>
      </c>
      <c r="M715" s="37">
        <f>IFERROR(IF($G715="","",INDEX('Job Catalog'!$K$10:$K$509,MATCH($G715,'Job Catalog'!$B$10:$B$509,0))),"")</f>
        <v/>
      </c>
    </row>
    <row r="716">
      <c r="B716" s="7" t="n"/>
      <c r="C716" s="7" t="n"/>
      <c r="D716" s="7" t="n"/>
      <c r="E716" s="7" t="n"/>
      <c r="F716" s="7" t="n"/>
      <c r="G716" s="7" t="n"/>
      <c r="H716" s="9">
        <f>IFERROR(IF($G716="","",INDEX('Job Catalog'!$C$10:$C$509,MATCH($G716,'Job Catalog'!$B$10:$B$509,0))),"")</f>
        <v/>
      </c>
      <c r="I716" s="9">
        <f>IFERROR(IF($G716="","",INDEX('Job Catalog'!$D$10:$D$509,MATCH($G716,'Job Catalog'!$B$10:$B$509,0))),"")</f>
        <v/>
      </c>
      <c r="J716" s="9">
        <f>IFERROR(IF($G716="","",INDEX('Job Catalog'!$F$10:$F$509,MATCH($G716,'Job Catalog'!$B$10:$B$509,0))),"")</f>
        <v/>
      </c>
      <c r="K716" s="9">
        <f>IFERROR(IF($G716="","",INDEX('Job Catalog'!$H$10:$H$509,MATCH($G716,'Job Catalog'!$B$10:$B$509,0))),"")</f>
        <v/>
      </c>
      <c r="L716" s="9">
        <f>IFERROR(IF($G716="","",INDEX('Job Catalog'!$I$10:$I$509,MATCH($G716,'Job Catalog'!$B$10:$B$509,0))),"")</f>
        <v/>
      </c>
      <c r="M716" s="37">
        <f>IFERROR(IF($G716="","",INDEX('Job Catalog'!$K$10:$K$509,MATCH($G716,'Job Catalog'!$B$10:$B$509,0))),"")</f>
        <v/>
      </c>
    </row>
    <row r="717">
      <c r="B717" s="7" t="n"/>
      <c r="C717" s="7" t="n"/>
      <c r="D717" s="7" t="n"/>
      <c r="E717" s="7" t="n"/>
      <c r="F717" s="7" t="n"/>
      <c r="G717" s="7" t="n"/>
      <c r="H717" s="9">
        <f>IFERROR(IF($G717="","",INDEX('Job Catalog'!$C$10:$C$509,MATCH($G717,'Job Catalog'!$B$10:$B$509,0))),"")</f>
        <v/>
      </c>
      <c r="I717" s="9">
        <f>IFERROR(IF($G717="","",INDEX('Job Catalog'!$D$10:$D$509,MATCH($G717,'Job Catalog'!$B$10:$B$509,0))),"")</f>
        <v/>
      </c>
      <c r="J717" s="9">
        <f>IFERROR(IF($G717="","",INDEX('Job Catalog'!$F$10:$F$509,MATCH($G717,'Job Catalog'!$B$10:$B$509,0))),"")</f>
        <v/>
      </c>
      <c r="K717" s="9">
        <f>IFERROR(IF($G717="","",INDEX('Job Catalog'!$H$10:$H$509,MATCH($G717,'Job Catalog'!$B$10:$B$509,0))),"")</f>
        <v/>
      </c>
      <c r="L717" s="9">
        <f>IFERROR(IF($G717="","",INDEX('Job Catalog'!$I$10:$I$509,MATCH($G717,'Job Catalog'!$B$10:$B$509,0))),"")</f>
        <v/>
      </c>
      <c r="M717" s="37">
        <f>IFERROR(IF($G717="","",INDEX('Job Catalog'!$K$10:$K$509,MATCH($G717,'Job Catalog'!$B$10:$B$509,0))),"")</f>
        <v/>
      </c>
    </row>
    <row r="718">
      <c r="B718" s="7" t="n"/>
      <c r="C718" s="7" t="n"/>
      <c r="D718" s="7" t="n"/>
      <c r="E718" s="7" t="n"/>
      <c r="F718" s="7" t="n"/>
      <c r="G718" s="7" t="n"/>
      <c r="H718" s="9">
        <f>IFERROR(IF($G718="","",INDEX('Job Catalog'!$C$10:$C$509,MATCH($G718,'Job Catalog'!$B$10:$B$509,0))),"")</f>
        <v/>
      </c>
      <c r="I718" s="9">
        <f>IFERROR(IF($G718="","",INDEX('Job Catalog'!$D$10:$D$509,MATCH($G718,'Job Catalog'!$B$10:$B$509,0))),"")</f>
        <v/>
      </c>
      <c r="J718" s="9">
        <f>IFERROR(IF($G718="","",INDEX('Job Catalog'!$F$10:$F$509,MATCH($G718,'Job Catalog'!$B$10:$B$509,0))),"")</f>
        <v/>
      </c>
      <c r="K718" s="9">
        <f>IFERROR(IF($G718="","",INDEX('Job Catalog'!$H$10:$H$509,MATCH($G718,'Job Catalog'!$B$10:$B$509,0))),"")</f>
        <v/>
      </c>
      <c r="L718" s="9">
        <f>IFERROR(IF($G718="","",INDEX('Job Catalog'!$I$10:$I$509,MATCH($G718,'Job Catalog'!$B$10:$B$509,0))),"")</f>
        <v/>
      </c>
      <c r="M718" s="37">
        <f>IFERROR(IF($G718="","",INDEX('Job Catalog'!$K$10:$K$509,MATCH($G718,'Job Catalog'!$B$10:$B$509,0))),"")</f>
        <v/>
      </c>
    </row>
    <row r="719">
      <c r="B719" s="7" t="n"/>
      <c r="C719" s="7" t="n"/>
      <c r="D719" s="7" t="n"/>
      <c r="E719" s="7" t="n"/>
      <c r="F719" s="7" t="n"/>
      <c r="G719" s="7" t="n"/>
      <c r="H719" s="9">
        <f>IFERROR(IF($G719="","",INDEX('Job Catalog'!$C$10:$C$509,MATCH($G719,'Job Catalog'!$B$10:$B$509,0))),"")</f>
        <v/>
      </c>
      <c r="I719" s="9">
        <f>IFERROR(IF($G719="","",INDEX('Job Catalog'!$D$10:$D$509,MATCH($G719,'Job Catalog'!$B$10:$B$509,0))),"")</f>
        <v/>
      </c>
      <c r="J719" s="9">
        <f>IFERROR(IF($G719="","",INDEX('Job Catalog'!$F$10:$F$509,MATCH($G719,'Job Catalog'!$B$10:$B$509,0))),"")</f>
        <v/>
      </c>
      <c r="K719" s="9">
        <f>IFERROR(IF($G719="","",INDEX('Job Catalog'!$H$10:$H$509,MATCH($G719,'Job Catalog'!$B$10:$B$509,0))),"")</f>
        <v/>
      </c>
      <c r="L719" s="9">
        <f>IFERROR(IF($G719="","",INDEX('Job Catalog'!$I$10:$I$509,MATCH($G719,'Job Catalog'!$B$10:$B$509,0))),"")</f>
        <v/>
      </c>
      <c r="M719" s="37">
        <f>IFERROR(IF($G719="","",INDEX('Job Catalog'!$K$10:$K$509,MATCH($G719,'Job Catalog'!$B$10:$B$509,0))),"")</f>
        <v/>
      </c>
    </row>
    <row r="720">
      <c r="B720" s="7" t="n"/>
      <c r="C720" s="7" t="n"/>
      <c r="D720" s="7" t="n"/>
      <c r="E720" s="7" t="n"/>
      <c r="F720" s="7" t="n"/>
      <c r="G720" s="7" t="n"/>
      <c r="H720" s="9">
        <f>IFERROR(IF($G720="","",INDEX('Job Catalog'!$C$10:$C$509,MATCH($G720,'Job Catalog'!$B$10:$B$509,0))),"")</f>
        <v/>
      </c>
      <c r="I720" s="9">
        <f>IFERROR(IF($G720="","",INDEX('Job Catalog'!$D$10:$D$509,MATCH($G720,'Job Catalog'!$B$10:$B$509,0))),"")</f>
        <v/>
      </c>
      <c r="J720" s="9">
        <f>IFERROR(IF($G720="","",INDEX('Job Catalog'!$F$10:$F$509,MATCH($G720,'Job Catalog'!$B$10:$B$509,0))),"")</f>
        <v/>
      </c>
      <c r="K720" s="9">
        <f>IFERROR(IF($G720="","",INDEX('Job Catalog'!$H$10:$H$509,MATCH($G720,'Job Catalog'!$B$10:$B$509,0))),"")</f>
        <v/>
      </c>
      <c r="L720" s="9">
        <f>IFERROR(IF($G720="","",INDEX('Job Catalog'!$I$10:$I$509,MATCH($G720,'Job Catalog'!$B$10:$B$509,0))),"")</f>
        <v/>
      </c>
      <c r="M720" s="37">
        <f>IFERROR(IF($G720="","",INDEX('Job Catalog'!$K$10:$K$509,MATCH($G720,'Job Catalog'!$B$10:$B$509,0))),"")</f>
        <v/>
      </c>
    </row>
    <row r="721">
      <c r="B721" s="7" t="n"/>
      <c r="C721" s="7" t="n"/>
      <c r="D721" s="7" t="n"/>
      <c r="E721" s="7" t="n"/>
      <c r="F721" s="7" t="n"/>
      <c r="G721" s="7" t="n"/>
      <c r="H721" s="9">
        <f>IFERROR(IF($G721="","",INDEX('Job Catalog'!$C$10:$C$509,MATCH($G721,'Job Catalog'!$B$10:$B$509,0))),"")</f>
        <v/>
      </c>
      <c r="I721" s="9">
        <f>IFERROR(IF($G721="","",INDEX('Job Catalog'!$D$10:$D$509,MATCH($G721,'Job Catalog'!$B$10:$B$509,0))),"")</f>
        <v/>
      </c>
      <c r="J721" s="9">
        <f>IFERROR(IF($G721="","",INDEX('Job Catalog'!$F$10:$F$509,MATCH($G721,'Job Catalog'!$B$10:$B$509,0))),"")</f>
        <v/>
      </c>
      <c r="K721" s="9">
        <f>IFERROR(IF($G721="","",INDEX('Job Catalog'!$H$10:$H$509,MATCH($G721,'Job Catalog'!$B$10:$B$509,0))),"")</f>
        <v/>
      </c>
      <c r="L721" s="9">
        <f>IFERROR(IF($G721="","",INDEX('Job Catalog'!$I$10:$I$509,MATCH($G721,'Job Catalog'!$B$10:$B$509,0))),"")</f>
        <v/>
      </c>
      <c r="M721" s="37">
        <f>IFERROR(IF($G721="","",INDEX('Job Catalog'!$K$10:$K$509,MATCH($G721,'Job Catalog'!$B$10:$B$509,0))),"")</f>
        <v/>
      </c>
    </row>
    <row r="722">
      <c r="B722" s="7" t="n"/>
      <c r="C722" s="7" t="n"/>
      <c r="D722" s="7" t="n"/>
      <c r="E722" s="7" t="n"/>
      <c r="F722" s="7" t="n"/>
      <c r="G722" s="7" t="n"/>
      <c r="H722" s="9">
        <f>IFERROR(IF($G722="","",INDEX('Job Catalog'!$C$10:$C$509,MATCH($G722,'Job Catalog'!$B$10:$B$509,0))),"")</f>
        <v/>
      </c>
      <c r="I722" s="9">
        <f>IFERROR(IF($G722="","",INDEX('Job Catalog'!$D$10:$D$509,MATCH($G722,'Job Catalog'!$B$10:$B$509,0))),"")</f>
        <v/>
      </c>
      <c r="J722" s="9">
        <f>IFERROR(IF($G722="","",INDEX('Job Catalog'!$F$10:$F$509,MATCH($G722,'Job Catalog'!$B$10:$B$509,0))),"")</f>
        <v/>
      </c>
      <c r="K722" s="9">
        <f>IFERROR(IF($G722="","",INDEX('Job Catalog'!$H$10:$H$509,MATCH($G722,'Job Catalog'!$B$10:$B$509,0))),"")</f>
        <v/>
      </c>
      <c r="L722" s="9">
        <f>IFERROR(IF($G722="","",INDEX('Job Catalog'!$I$10:$I$509,MATCH($G722,'Job Catalog'!$B$10:$B$509,0))),"")</f>
        <v/>
      </c>
      <c r="M722" s="37">
        <f>IFERROR(IF($G722="","",INDEX('Job Catalog'!$K$10:$K$509,MATCH($G722,'Job Catalog'!$B$10:$B$509,0))),"")</f>
        <v/>
      </c>
    </row>
    <row r="723">
      <c r="B723" s="7" t="n"/>
      <c r="C723" s="7" t="n"/>
      <c r="D723" s="7" t="n"/>
      <c r="E723" s="7" t="n"/>
      <c r="F723" s="7" t="n"/>
      <c r="G723" s="7" t="n"/>
      <c r="H723" s="9">
        <f>IFERROR(IF($G723="","",INDEX('Job Catalog'!$C$10:$C$509,MATCH($G723,'Job Catalog'!$B$10:$B$509,0))),"")</f>
        <v/>
      </c>
      <c r="I723" s="9">
        <f>IFERROR(IF($G723="","",INDEX('Job Catalog'!$D$10:$D$509,MATCH($G723,'Job Catalog'!$B$10:$B$509,0))),"")</f>
        <v/>
      </c>
      <c r="J723" s="9">
        <f>IFERROR(IF($G723="","",INDEX('Job Catalog'!$F$10:$F$509,MATCH($G723,'Job Catalog'!$B$10:$B$509,0))),"")</f>
        <v/>
      </c>
      <c r="K723" s="9">
        <f>IFERROR(IF($G723="","",INDEX('Job Catalog'!$H$10:$H$509,MATCH($G723,'Job Catalog'!$B$10:$B$509,0))),"")</f>
        <v/>
      </c>
      <c r="L723" s="9">
        <f>IFERROR(IF($G723="","",INDEX('Job Catalog'!$I$10:$I$509,MATCH($G723,'Job Catalog'!$B$10:$B$509,0))),"")</f>
        <v/>
      </c>
      <c r="M723" s="37">
        <f>IFERROR(IF($G723="","",INDEX('Job Catalog'!$K$10:$K$509,MATCH($G723,'Job Catalog'!$B$10:$B$509,0))),"")</f>
        <v/>
      </c>
    </row>
    <row r="724">
      <c r="B724" s="7" t="n"/>
      <c r="C724" s="7" t="n"/>
      <c r="D724" s="7" t="n"/>
      <c r="E724" s="7" t="n"/>
      <c r="F724" s="7" t="n"/>
      <c r="G724" s="7" t="n"/>
      <c r="H724" s="9">
        <f>IFERROR(IF($G724="","",INDEX('Job Catalog'!$C$10:$C$509,MATCH($G724,'Job Catalog'!$B$10:$B$509,0))),"")</f>
        <v/>
      </c>
      <c r="I724" s="9">
        <f>IFERROR(IF($G724="","",INDEX('Job Catalog'!$D$10:$D$509,MATCH($G724,'Job Catalog'!$B$10:$B$509,0))),"")</f>
        <v/>
      </c>
      <c r="J724" s="9">
        <f>IFERROR(IF($G724="","",INDEX('Job Catalog'!$F$10:$F$509,MATCH($G724,'Job Catalog'!$B$10:$B$509,0))),"")</f>
        <v/>
      </c>
      <c r="K724" s="9">
        <f>IFERROR(IF($G724="","",INDEX('Job Catalog'!$H$10:$H$509,MATCH($G724,'Job Catalog'!$B$10:$B$509,0))),"")</f>
        <v/>
      </c>
      <c r="L724" s="9">
        <f>IFERROR(IF($G724="","",INDEX('Job Catalog'!$I$10:$I$509,MATCH($G724,'Job Catalog'!$B$10:$B$509,0))),"")</f>
        <v/>
      </c>
      <c r="M724" s="37">
        <f>IFERROR(IF($G724="","",INDEX('Job Catalog'!$K$10:$K$509,MATCH($G724,'Job Catalog'!$B$10:$B$509,0))),"")</f>
        <v/>
      </c>
    </row>
    <row r="725">
      <c r="B725" s="7" t="n"/>
      <c r="C725" s="7" t="n"/>
      <c r="D725" s="7" t="n"/>
      <c r="E725" s="7" t="n"/>
      <c r="F725" s="7" t="n"/>
      <c r="G725" s="7" t="n"/>
      <c r="H725" s="9">
        <f>IFERROR(IF($G725="","",INDEX('Job Catalog'!$C$10:$C$509,MATCH($G725,'Job Catalog'!$B$10:$B$509,0))),"")</f>
        <v/>
      </c>
      <c r="I725" s="9">
        <f>IFERROR(IF($G725="","",INDEX('Job Catalog'!$D$10:$D$509,MATCH($G725,'Job Catalog'!$B$10:$B$509,0))),"")</f>
        <v/>
      </c>
      <c r="J725" s="9">
        <f>IFERROR(IF($G725="","",INDEX('Job Catalog'!$F$10:$F$509,MATCH($G725,'Job Catalog'!$B$10:$B$509,0))),"")</f>
        <v/>
      </c>
      <c r="K725" s="9">
        <f>IFERROR(IF($G725="","",INDEX('Job Catalog'!$H$10:$H$509,MATCH($G725,'Job Catalog'!$B$10:$B$509,0))),"")</f>
        <v/>
      </c>
      <c r="L725" s="9">
        <f>IFERROR(IF($G725="","",INDEX('Job Catalog'!$I$10:$I$509,MATCH($G725,'Job Catalog'!$B$10:$B$509,0))),"")</f>
        <v/>
      </c>
      <c r="M725" s="37">
        <f>IFERROR(IF($G725="","",INDEX('Job Catalog'!$K$10:$K$509,MATCH($G725,'Job Catalog'!$B$10:$B$509,0))),"")</f>
        <v/>
      </c>
    </row>
    <row r="726">
      <c r="B726" s="7" t="n"/>
      <c r="C726" s="7" t="n"/>
      <c r="D726" s="7" t="n"/>
      <c r="E726" s="7" t="n"/>
      <c r="F726" s="7" t="n"/>
      <c r="G726" s="7" t="n"/>
      <c r="H726" s="9">
        <f>IFERROR(IF($G726="","",INDEX('Job Catalog'!$C$10:$C$509,MATCH($G726,'Job Catalog'!$B$10:$B$509,0))),"")</f>
        <v/>
      </c>
      <c r="I726" s="9">
        <f>IFERROR(IF($G726="","",INDEX('Job Catalog'!$D$10:$D$509,MATCH($G726,'Job Catalog'!$B$10:$B$509,0))),"")</f>
        <v/>
      </c>
      <c r="J726" s="9">
        <f>IFERROR(IF($G726="","",INDEX('Job Catalog'!$F$10:$F$509,MATCH($G726,'Job Catalog'!$B$10:$B$509,0))),"")</f>
        <v/>
      </c>
      <c r="K726" s="9">
        <f>IFERROR(IF($G726="","",INDEX('Job Catalog'!$H$10:$H$509,MATCH($G726,'Job Catalog'!$B$10:$B$509,0))),"")</f>
        <v/>
      </c>
      <c r="L726" s="9">
        <f>IFERROR(IF($G726="","",INDEX('Job Catalog'!$I$10:$I$509,MATCH($G726,'Job Catalog'!$B$10:$B$509,0))),"")</f>
        <v/>
      </c>
      <c r="M726" s="37">
        <f>IFERROR(IF($G726="","",INDEX('Job Catalog'!$K$10:$K$509,MATCH($G726,'Job Catalog'!$B$10:$B$509,0))),"")</f>
        <v/>
      </c>
    </row>
    <row r="727">
      <c r="B727" s="7" t="n"/>
      <c r="C727" s="7" t="n"/>
      <c r="D727" s="7" t="n"/>
      <c r="E727" s="7" t="n"/>
      <c r="F727" s="7" t="n"/>
      <c r="G727" s="7" t="n"/>
      <c r="H727" s="9">
        <f>IFERROR(IF($G727="","",INDEX('Job Catalog'!$C$10:$C$509,MATCH($G727,'Job Catalog'!$B$10:$B$509,0))),"")</f>
        <v/>
      </c>
      <c r="I727" s="9">
        <f>IFERROR(IF($G727="","",INDEX('Job Catalog'!$D$10:$D$509,MATCH($G727,'Job Catalog'!$B$10:$B$509,0))),"")</f>
        <v/>
      </c>
      <c r="J727" s="9">
        <f>IFERROR(IF($G727="","",INDEX('Job Catalog'!$F$10:$F$509,MATCH($G727,'Job Catalog'!$B$10:$B$509,0))),"")</f>
        <v/>
      </c>
      <c r="K727" s="9">
        <f>IFERROR(IF($G727="","",INDEX('Job Catalog'!$H$10:$H$509,MATCH($G727,'Job Catalog'!$B$10:$B$509,0))),"")</f>
        <v/>
      </c>
      <c r="L727" s="9">
        <f>IFERROR(IF($G727="","",INDEX('Job Catalog'!$I$10:$I$509,MATCH($G727,'Job Catalog'!$B$10:$B$509,0))),"")</f>
        <v/>
      </c>
      <c r="M727" s="37">
        <f>IFERROR(IF($G727="","",INDEX('Job Catalog'!$K$10:$K$509,MATCH($G727,'Job Catalog'!$B$10:$B$509,0))),"")</f>
        <v/>
      </c>
    </row>
    <row r="728">
      <c r="B728" s="7" t="n"/>
      <c r="C728" s="7" t="n"/>
      <c r="D728" s="7" t="n"/>
      <c r="E728" s="7" t="n"/>
      <c r="F728" s="7" t="n"/>
      <c r="G728" s="7" t="n"/>
      <c r="H728" s="9">
        <f>IFERROR(IF($G728="","",INDEX('Job Catalog'!$C$10:$C$509,MATCH($G728,'Job Catalog'!$B$10:$B$509,0))),"")</f>
        <v/>
      </c>
      <c r="I728" s="9">
        <f>IFERROR(IF($G728="","",INDEX('Job Catalog'!$D$10:$D$509,MATCH($G728,'Job Catalog'!$B$10:$B$509,0))),"")</f>
        <v/>
      </c>
      <c r="J728" s="9">
        <f>IFERROR(IF($G728="","",INDEX('Job Catalog'!$F$10:$F$509,MATCH($G728,'Job Catalog'!$B$10:$B$509,0))),"")</f>
        <v/>
      </c>
      <c r="K728" s="9">
        <f>IFERROR(IF($G728="","",INDEX('Job Catalog'!$H$10:$H$509,MATCH($G728,'Job Catalog'!$B$10:$B$509,0))),"")</f>
        <v/>
      </c>
      <c r="L728" s="9">
        <f>IFERROR(IF($G728="","",INDEX('Job Catalog'!$I$10:$I$509,MATCH($G728,'Job Catalog'!$B$10:$B$509,0))),"")</f>
        <v/>
      </c>
      <c r="M728" s="37">
        <f>IFERROR(IF($G728="","",INDEX('Job Catalog'!$K$10:$K$509,MATCH($G728,'Job Catalog'!$B$10:$B$509,0))),"")</f>
        <v/>
      </c>
    </row>
    <row r="729">
      <c r="B729" s="7" t="n"/>
      <c r="C729" s="7" t="n"/>
      <c r="D729" s="7" t="n"/>
      <c r="E729" s="7" t="n"/>
      <c r="F729" s="7" t="n"/>
      <c r="G729" s="7" t="n"/>
      <c r="H729" s="9">
        <f>IFERROR(IF($G729="","",INDEX('Job Catalog'!$C$10:$C$509,MATCH($G729,'Job Catalog'!$B$10:$B$509,0))),"")</f>
        <v/>
      </c>
      <c r="I729" s="9">
        <f>IFERROR(IF($G729="","",INDEX('Job Catalog'!$D$10:$D$509,MATCH($G729,'Job Catalog'!$B$10:$B$509,0))),"")</f>
        <v/>
      </c>
      <c r="J729" s="9">
        <f>IFERROR(IF($G729="","",INDEX('Job Catalog'!$F$10:$F$509,MATCH($G729,'Job Catalog'!$B$10:$B$509,0))),"")</f>
        <v/>
      </c>
      <c r="K729" s="9">
        <f>IFERROR(IF($G729="","",INDEX('Job Catalog'!$H$10:$H$509,MATCH($G729,'Job Catalog'!$B$10:$B$509,0))),"")</f>
        <v/>
      </c>
      <c r="L729" s="9">
        <f>IFERROR(IF($G729="","",INDEX('Job Catalog'!$I$10:$I$509,MATCH($G729,'Job Catalog'!$B$10:$B$509,0))),"")</f>
        <v/>
      </c>
      <c r="M729" s="37">
        <f>IFERROR(IF($G729="","",INDEX('Job Catalog'!$K$10:$K$509,MATCH($G729,'Job Catalog'!$B$10:$B$509,0))),"")</f>
        <v/>
      </c>
    </row>
    <row r="730">
      <c r="B730" s="7" t="n"/>
      <c r="C730" s="7" t="n"/>
      <c r="D730" s="7" t="n"/>
      <c r="E730" s="7" t="n"/>
      <c r="F730" s="7" t="n"/>
      <c r="G730" s="7" t="n"/>
      <c r="H730" s="9">
        <f>IFERROR(IF($G730="","",INDEX('Job Catalog'!$C$10:$C$509,MATCH($G730,'Job Catalog'!$B$10:$B$509,0))),"")</f>
        <v/>
      </c>
      <c r="I730" s="9">
        <f>IFERROR(IF($G730="","",INDEX('Job Catalog'!$D$10:$D$509,MATCH($G730,'Job Catalog'!$B$10:$B$509,0))),"")</f>
        <v/>
      </c>
      <c r="J730" s="9">
        <f>IFERROR(IF($G730="","",INDEX('Job Catalog'!$F$10:$F$509,MATCH($G730,'Job Catalog'!$B$10:$B$509,0))),"")</f>
        <v/>
      </c>
      <c r="K730" s="9">
        <f>IFERROR(IF($G730="","",INDEX('Job Catalog'!$H$10:$H$509,MATCH($G730,'Job Catalog'!$B$10:$B$509,0))),"")</f>
        <v/>
      </c>
      <c r="L730" s="9">
        <f>IFERROR(IF($G730="","",INDEX('Job Catalog'!$I$10:$I$509,MATCH($G730,'Job Catalog'!$B$10:$B$509,0))),"")</f>
        <v/>
      </c>
      <c r="M730" s="37">
        <f>IFERROR(IF($G730="","",INDEX('Job Catalog'!$K$10:$K$509,MATCH($G730,'Job Catalog'!$B$10:$B$509,0))),"")</f>
        <v/>
      </c>
    </row>
    <row r="731">
      <c r="B731" s="7" t="n"/>
      <c r="C731" s="7" t="n"/>
      <c r="D731" s="7" t="n"/>
      <c r="E731" s="7" t="n"/>
      <c r="F731" s="7" t="n"/>
      <c r="G731" s="7" t="n"/>
      <c r="H731" s="9">
        <f>IFERROR(IF($G731="","",INDEX('Job Catalog'!$C$10:$C$509,MATCH($G731,'Job Catalog'!$B$10:$B$509,0))),"")</f>
        <v/>
      </c>
      <c r="I731" s="9">
        <f>IFERROR(IF($G731="","",INDEX('Job Catalog'!$D$10:$D$509,MATCH($G731,'Job Catalog'!$B$10:$B$509,0))),"")</f>
        <v/>
      </c>
      <c r="J731" s="9">
        <f>IFERROR(IF($G731="","",INDEX('Job Catalog'!$F$10:$F$509,MATCH($G731,'Job Catalog'!$B$10:$B$509,0))),"")</f>
        <v/>
      </c>
      <c r="K731" s="9">
        <f>IFERROR(IF($G731="","",INDEX('Job Catalog'!$H$10:$H$509,MATCH($G731,'Job Catalog'!$B$10:$B$509,0))),"")</f>
        <v/>
      </c>
      <c r="L731" s="9">
        <f>IFERROR(IF($G731="","",INDEX('Job Catalog'!$I$10:$I$509,MATCH($G731,'Job Catalog'!$B$10:$B$509,0))),"")</f>
        <v/>
      </c>
      <c r="M731" s="37">
        <f>IFERROR(IF($G731="","",INDEX('Job Catalog'!$K$10:$K$509,MATCH($G731,'Job Catalog'!$B$10:$B$509,0))),"")</f>
        <v/>
      </c>
    </row>
    <row r="732">
      <c r="B732" s="7" t="n"/>
      <c r="C732" s="7" t="n"/>
      <c r="D732" s="7" t="n"/>
      <c r="E732" s="7" t="n"/>
      <c r="F732" s="7" t="n"/>
      <c r="G732" s="7" t="n"/>
      <c r="H732" s="9">
        <f>IFERROR(IF($G732="","",INDEX('Job Catalog'!$C$10:$C$509,MATCH($G732,'Job Catalog'!$B$10:$B$509,0))),"")</f>
        <v/>
      </c>
      <c r="I732" s="9">
        <f>IFERROR(IF($G732="","",INDEX('Job Catalog'!$D$10:$D$509,MATCH($G732,'Job Catalog'!$B$10:$B$509,0))),"")</f>
        <v/>
      </c>
      <c r="J732" s="9">
        <f>IFERROR(IF($G732="","",INDEX('Job Catalog'!$F$10:$F$509,MATCH($G732,'Job Catalog'!$B$10:$B$509,0))),"")</f>
        <v/>
      </c>
      <c r="K732" s="9">
        <f>IFERROR(IF($G732="","",INDEX('Job Catalog'!$H$10:$H$509,MATCH($G732,'Job Catalog'!$B$10:$B$509,0))),"")</f>
        <v/>
      </c>
      <c r="L732" s="9">
        <f>IFERROR(IF($G732="","",INDEX('Job Catalog'!$I$10:$I$509,MATCH($G732,'Job Catalog'!$B$10:$B$509,0))),"")</f>
        <v/>
      </c>
      <c r="M732" s="37">
        <f>IFERROR(IF($G732="","",INDEX('Job Catalog'!$K$10:$K$509,MATCH($G732,'Job Catalog'!$B$10:$B$509,0))),"")</f>
        <v/>
      </c>
    </row>
    <row r="733">
      <c r="B733" s="7" t="n"/>
      <c r="C733" s="7" t="n"/>
      <c r="D733" s="7" t="n"/>
      <c r="E733" s="7" t="n"/>
      <c r="F733" s="7" t="n"/>
      <c r="G733" s="7" t="n"/>
      <c r="H733" s="9">
        <f>IFERROR(IF($G733="","",INDEX('Job Catalog'!$C$10:$C$509,MATCH($G733,'Job Catalog'!$B$10:$B$509,0))),"")</f>
        <v/>
      </c>
      <c r="I733" s="9">
        <f>IFERROR(IF($G733="","",INDEX('Job Catalog'!$D$10:$D$509,MATCH($G733,'Job Catalog'!$B$10:$B$509,0))),"")</f>
        <v/>
      </c>
      <c r="J733" s="9">
        <f>IFERROR(IF($G733="","",INDEX('Job Catalog'!$F$10:$F$509,MATCH($G733,'Job Catalog'!$B$10:$B$509,0))),"")</f>
        <v/>
      </c>
      <c r="K733" s="9">
        <f>IFERROR(IF($G733="","",INDEX('Job Catalog'!$H$10:$H$509,MATCH($G733,'Job Catalog'!$B$10:$B$509,0))),"")</f>
        <v/>
      </c>
      <c r="L733" s="9">
        <f>IFERROR(IF($G733="","",INDEX('Job Catalog'!$I$10:$I$509,MATCH($G733,'Job Catalog'!$B$10:$B$509,0))),"")</f>
        <v/>
      </c>
      <c r="M733" s="37">
        <f>IFERROR(IF($G733="","",INDEX('Job Catalog'!$K$10:$K$509,MATCH($G733,'Job Catalog'!$B$10:$B$509,0))),"")</f>
        <v/>
      </c>
    </row>
    <row r="734">
      <c r="B734" s="7" t="n"/>
      <c r="C734" s="7" t="n"/>
      <c r="D734" s="7" t="n"/>
      <c r="E734" s="7" t="n"/>
      <c r="F734" s="7" t="n"/>
      <c r="G734" s="7" t="n"/>
      <c r="H734" s="9">
        <f>IFERROR(IF($G734="","",INDEX('Job Catalog'!$C$10:$C$509,MATCH($G734,'Job Catalog'!$B$10:$B$509,0))),"")</f>
        <v/>
      </c>
      <c r="I734" s="9">
        <f>IFERROR(IF($G734="","",INDEX('Job Catalog'!$D$10:$D$509,MATCH($G734,'Job Catalog'!$B$10:$B$509,0))),"")</f>
        <v/>
      </c>
      <c r="J734" s="9">
        <f>IFERROR(IF($G734="","",INDEX('Job Catalog'!$F$10:$F$509,MATCH($G734,'Job Catalog'!$B$10:$B$509,0))),"")</f>
        <v/>
      </c>
      <c r="K734" s="9">
        <f>IFERROR(IF($G734="","",INDEX('Job Catalog'!$H$10:$H$509,MATCH($G734,'Job Catalog'!$B$10:$B$509,0))),"")</f>
        <v/>
      </c>
      <c r="L734" s="9">
        <f>IFERROR(IF($G734="","",INDEX('Job Catalog'!$I$10:$I$509,MATCH($G734,'Job Catalog'!$B$10:$B$509,0))),"")</f>
        <v/>
      </c>
      <c r="M734" s="37">
        <f>IFERROR(IF($G734="","",INDEX('Job Catalog'!$K$10:$K$509,MATCH($G734,'Job Catalog'!$B$10:$B$509,0))),"")</f>
        <v/>
      </c>
    </row>
    <row r="735">
      <c r="B735" s="7" t="n"/>
      <c r="C735" s="7" t="n"/>
      <c r="D735" s="7" t="n"/>
      <c r="E735" s="7" t="n"/>
      <c r="F735" s="7" t="n"/>
      <c r="G735" s="7" t="n"/>
      <c r="H735" s="9">
        <f>IFERROR(IF($G735="","",INDEX('Job Catalog'!$C$10:$C$509,MATCH($G735,'Job Catalog'!$B$10:$B$509,0))),"")</f>
        <v/>
      </c>
      <c r="I735" s="9">
        <f>IFERROR(IF($G735="","",INDEX('Job Catalog'!$D$10:$D$509,MATCH($G735,'Job Catalog'!$B$10:$B$509,0))),"")</f>
        <v/>
      </c>
      <c r="J735" s="9">
        <f>IFERROR(IF($G735="","",INDEX('Job Catalog'!$F$10:$F$509,MATCH($G735,'Job Catalog'!$B$10:$B$509,0))),"")</f>
        <v/>
      </c>
      <c r="K735" s="9">
        <f>IFERROR(IF($G735="","",INDEX('Job Catalog'!$H$10:$H$509,MATCH($G735,'Job Catalog'!$B$10:$B$509,0))),"")</f>
        <v/>
      </c>
      <c r="L735" s="9">
        <f>IFERROR(IF($G735="","",INDEX('Job Catalog'!$I$10:$I$509,MATCH($G735,'Job Catalog'!$B$10:$B$509,0))),"")</f>
        <v/>
      </c>
      <c r="M735" s="37">
        <f>IFERROR(IF($G735="","",INDEX('Job Catalog'!$K$10:$K$509,MATCH($G735,'Job Catalog'!$B$10:$B$509,0))),"")</f>
        <v/>
      </c>
    </row>
    <row r="736">
      <c r="B736" s="7" t="n"/>
      <c r="C736" s="7" t="n"/>
      <c r="D736" s="7" t="n"/>
      <c r="E736" s="7" t="n"/>
      <c r="F736" s="7" t="n"/>
      <c r="G736" s="7" t="n"/>
      <c r="H736" s="9">
        <f>IFERROR(IF($G736="","",INDEX('Job Catalog'!$C$10:$C$509,MATCH($G736,'Job Catalog'!$B$10:$B$509,0))),"")</f>
        <v/>
      </c>
      <c r="I736" s="9">
        <f>IFERROR(IF($G736="","",INDEX('Job Catalog'!$D$10:$D$509,MATCH($G736,'Job Catalog'!$B$10:$B$509,0))),"")</f>
        <v/>
      </c>
      <c r="J736" s="9">
        <f>IFERROR(IF($G736="","",INDEX('Job Catalog'!$F$10:$F$509,MATCH($G736,'Job Catalog'!$B$10:$B$509,0))),"")</f>
        <v/>
      </c>
      <c r="K736" s="9">
        <f>IFERROR(IF($G736="","",INDEX('Job Catalog'!$H$10:$H$509,MATCH($G736,'Job Catalog'!$B$10:$B$509,0))),"")</f>
        <v/>
      </c>
      <c r="L736" s="9">
        <f>IFERROR(IF($G736="","",INDEX('Job Catalog'!$I$10:$I$509,MATCH($G736,'Job Catalog'!$B$10:$B$509,0))),"")</f>
        <v/>
      </c>
      <c r="M736" s="37">
        <f>IFERROR(IF($G736="","",INDEX('Job Catalog'!$K$10:$K$509,MATCH($G736,'Job Catalog'!$B$10:$B$509,0))),"")</f>
        <v/>
      </c>
    </row>
    <row r="737">
      <c r="B737" s="7" t="n"/>
      <c r="C737" s="7" t="n"/>
      <c r="D737" s="7" t="n"/>
      <c r="E737" s="7" t="n"/>
      <c r="F737" s="7" t="n"/>
      <c r="G737" s="7" t="n"/>
      <c r="H737" s="9">
        <f>IFERROR(IF($G737="","",INDEX('Job Catalog'!$C$10:$C$509,MATCH($G737,'Job Catalog'!$B$10:$B$509,0))),"")</f>
        <v/>
      </c>
      <c r="I737" s="9">
        <f>IFERROR(IF($G737="","",INDEX('Job Catalog'!$D$10:$D$509,MATCH($G737,'Job Catalog'!$B$10:$B$509,0))),"")</f>
        <v/>
      </c>
      <c r="J737" s="9">
        <f>IFERROR(IF($G737="","",INDEX('Job Catalog'!$F$10:$F$509,MATCH($G737,'Job Catalog'!$B$10:$B$509,0))),"")</f>
        <v/>
      </c>
      <c r="K737" s="9">
        <f>IFERROR(IF($G737="","",INDEX('Job Catalog'!$H$10:$H$509,MATCH($G737,'Job Catalog'!$B$10:$B$509,0))),"")</f>
        <v/>
      </c>
      <c r="L737" s="9">
        <f>IFERROR(IF($G737="","",INDEX('Job Catalog'!$I$10:$I$509,MATCH($G737,'Job Catalog'!$B$10:$B$509,0))),"")</f>
        <v/>
      </c>
      <c r="M737" s="37">
        <f>IFERROR(IF($G737="","",INDEX('Job Catalog'!$K$10:$K$509,MATCH($G737,'Job Catalog'!$B$10:$B$509,0))),"")</f>
        <v/>
      </c>
    </row>
    <row r="738">
      <c r="B738" s="7" t="n"/>
      <c r="C738" s="7" t="n"/>
      <c r="D738" s="7" t="n"/>
      <c r="E738" s="7" t="n"/>
      <c r="F738" s="7" t="n"/>
      <c r="G738" s="7" t="n"/>
      <c r="H738" s="9">
        <f>IFERROR(IF($G738="","",INDEX('Job Catalog'!$C$10:$C$509,MATCH($G738,'Job Catalog'!$B$10:$B$509,0))),"")</f>
        <v/>
      </c>
      <c r="I738" s="9">
        <f>IFERROR(IF($G738="","",INDEX('Job Catalog'!$D$10:$D$509,MATCH($G738,'Job Catalog'!$B$10:$B$509,0))),"")</f>
        <v/>
      </c>
      <c r="J738" s="9">
        <f>IFERROR(IF($G738="","",INDEX('Job Catalog'!$F$10:$F$509,MATCH($G738,'Job Catalog'!$B$10:$B$509,0))),"")</f>
        <v/>
      </c>
      <c r="K738" s="9">
        <f>IFERROR(IF($G738="","",INDEX('Job Catalog'!$H$10:$H$509,MATCH($G738,'Job Catalog'!$B$10:$B$509,0))),"")</f>
        <v/>
      </c>
      <c r="L738" s="9">
        <f>IFERROR(IF($G738="","",INDEX('Job Catalog'!$I$10:$I$509,MATCH($G738,'Job Catalog'!$B$10:$B$509,0))),"")</f>
        <v/>
      </c>
      <c r="M738" s="37">
        <f>IFERROR(IF($G738="","",INDEX('Job Catalog'!$K$10:$K$509,MATCH($G738,'Job Catalog'!$B$10:$B$509,0))),"")</f>
        <v/>
      </c>
    </row>
    <row r="739">
      <c r="B739" s="7" t="n"/>
      <c r="C739" s="7" t="n"/>
      <c r="D739" s="7" t="n"/>
      <c r="E739" s="7" t="n"/>
      <c r="F739" s="7" t="n"/>
      <c r="G739" s="7" t="n"/>
      <c r="H739" s="9">
        <f>IFERROR(IF($G739="","",INDEX('Job Catalog'!$C$10:$C$509,MATCH($G739,'Job Catalog'!$B$10:$B$509,0))),"")</f>
        <v/>
      </c>
      <c r="I739" s="9">
        <f>IFERROR(IF($G739="","",INDEX('Job Catalog'!$D$10:$D$509,MATCH($G739,'Job Catalog'!$B$10:$B$509,0))),"")</f>
        <v/>
      </c>
      <c r="J739" s="9">
        <f>IFERROR(IF($G739="","",INDEX('Job Catalog'!$F$10:$F$509,MATCH($G739,'Job Catalog'!$B$10:$B$509,0))),"")</f>
        <v/>
      </c>
      <c r="K739" s="9">
        <f>IFERROR(IF($G739="","",INDEX('Job Catalog'!$H$10:$H$509,MATCH($G739,'Job Catalog'!$B$10:$B$509,0))),"")</f>
        <v/>
      </c>
      <c r="L739" s="9">
        <f>IFERROR(IF($G739="","",INDEX('Job Catalog'!$I$10:$I$509,MATCH($G739,'Job Catalog'!$B$10:$B$509,0))),"")</f>
        <v/>
      </c>
      <c r="M739" s="37">
        <f>IFERROR(IF($G739="","",INDEX('Job Catalog'!$K$10:$K$509,MATCH($G739,'Job Catalog'!$B$10:$B$509,0))),"")</f>
        <v/>
      </c>
    </row>
    <row r="740">
      <c r="B740" s="7" t="n"/>
      <c r="C740" s="7" t="n"/>
      <c r="D740" s="7" t="n"/>
      <c r="E740" s="7" t="n"/>
      <c r="F740" s="7" t="n"/>
      <c r="G740" s="7" t="n"/>
      <c r="H740" s="9">
        <f>IFERROR(IF($G740="","",INDEX('Job Catalog'!$C$10:$C$509,MATCH($G740,'Job Catalog'!$B$10:$B$509,0))),"")</f>
        <v/>
      </c>
      <c r="I740" s="9">
        <f>IFERROR(IF($G740="","",INDEX('Job Catalog'!$D$10:$D$509,MATCH($G740,'Job Catalog'!$B$10:$B$509,0))),"")</f>
        <v/>
      </c>
      <c r="J740" s="9">
        <f>IFERROR(IF($G740="","",INDEX('Job Catalog'!$F$10:$F$509,MATCH($G740,'Job Catalog'!$B$10:$B$509,0))),"")</f>
        <v/>
      </c>
      <c r="K740" s="9">
        <f>IFERROR(IF($G740="","",INDEX('Job Catalog'!$H$10:$H$509,MATCH($G740,'Job Catalog'!$B$10:$B$509,0))),"")</f>
        <v/>
      </c>
      <c r="L740" s="9">
        <f>IFERROR(IF($G740="","",INDEX('Job Catalog'!$I$10:$I$509,MATCH($G740,'Job Catalog'!$B$10:$B$509,0))),"")</f>
        <v/>
      </c>
      <c r="M740" s="37">
        <f>IFERROR(IF($G740="","",INDEX('Job Catalog'!$K$10:$K$509,MATCH($G740,'Job Catalog'!$B$10:$B$509,0))),"")</f>
        <v/>
      </c>
    </row>
    <row r="741">
      <c r="B741" s="7" t="n"/>
      <c r="C741" s="7" t="n"/>
      <c r="D741" s="7" t="n"/>
      <c r="E741" s="7" t="n"/>
      <c r="F741" s="7" t="n"/>
      <c r="G741" s="7" t="n"/>
      <c r="H741" s="9">
        <f>IFERROR(IF($G741="","",INDEX('Job Catalog'!$C$10:$C$509,MATCH($G741,'Job Catalog'!$B$10:$B$509,0))),"")</f>
        <v/>
      </c>
      <c r="I741" s="9">
        <f>IFERROR(IF($G741="","",INDEX('Job Catalog'!$D$10:$D$509,MATCH($G741,'Job Catalog'!$B$10:$B$509,0))),"")</f>
        <v/>
      </c>
      <c r="J741" s="9">
        <f>IFERROR(IF($G741="","",INDEX('Job Catalog'!$F$10:$F$509,MATCH($G741,'Job Catalog'!$B$10:$B$509,0))),"")</f>
        <v/>
      </c>
      <c r="K741" s="9">
        <f>IFERROR(IF($G741="","",INDEX('Job Catalog'!$H$10:$H$509,MATCH($G741,'Job Catalog'!$B$10:$B$509,0))),"")</f>
        <v/>
      </c>
      <c r="L741" s="9">
        <f>IFERROR(IF($G741="","",INDEX('Job Catalog'!$I$10:$I$509,MATCH($G741,'Job Catalog'!$B$10:$B$509,0))),"")</f>
        <v/>
      </c>
      <c r="M741" s="37">
        <f>IFERROR(IF($G741="","",INDEX('Job Catalog'!$K$10:$K$509,MATCH($G741,'Job Catalog'!$B$10:$B$509,0))),"")</f>
        <v/>
      </c>
    </row>
    <row r="742">
      <c r="B742" s="7" t="n"/>
      <c r="C742" s="7" t="n"/>
      <c r="D742" s="7" t="n"/>
      <c r="E742" s="7" t="n"/>
      <c r="F742" s="7" t="n"/>
      <c r="G742" s="7" t="n"/>
      <c r="H742" s="9">
        <f>IFERROR(IF($G742="","",INDEX('Job Catalog'!$C$10:$C$509,MATCH($G742,'Job Catalog'!$B$10:$B$509,0))),"")</f>
        <v/>
      </c>
      <c r="I742" s="9">
        <f>IFERROR(IF($G742="","",INDEX('Job Catalog'!$D$10:$D$509,MATCH($G742,'Job Catalog'!$B$10:$B$509,0))),"")</f>
        <v/>
      </c>
      <c r="J742" s="9">
        <f>IFERROR(IF($G742="","",INDEX('Job Catalog'!$F$10:$F$509,MATCH($G742,'Job Catalog'!$B$10:$B$509,0))),"")</f>
        <v/>
      </c>
      <c r="K742" s="9">
        <f>IFERROR(IF($G742="","",INDEX('Job Catalog'!$H$10:$H$509,MATCH($G742,'Job Catalog'!$B$10:$B$509,0))),"")</f>
        <v/>
      </c>
      <c r="L742" s="9">
        <f>IFERROR(IF($G742="","",INDEX('Job Catalog'!$I$10:$I$509,MATCH($G742,'Job Catalog'!$B$10:$B$509,0))),"")</f>
        <v/>
      </c>
      <c r="M742" s="37">
        <f>IFERROR(IF($G742="","",INDEX('Job Catalog'!$K$10:$K$509,MATCH($G742,'Job Catalog'!$B$10:$B$509,0))),"")</f>
        <v/>
      </c>
    </row>
    <row r="743">
      <c r="B743" s="7" t="n"/>
      <c r="C743" s="7" t="n"/>
      <c r="D743" s="7" t="n"/>
      <c r="E743" s="7" t="n"/>
      <c r="F743" s="7" t="n"/>
      <c r="G743" s="7" t="n"/>
      <c r="H743" s="9">
        <f>IFERROR(IF($G743="","",INDEX('Job Catalog'!$C$10:$C$509,MATCH($G743,'Job Catalog'!$B$10:$B$509,0))),"")</f>
        <v/>
      </c>
      <c r="I743" s="9">
        <f>IFERROR(IF($G743="","",INDEX('Job Catalog'!$D$10:$D$509,MATCH($G743,'Job Catalog'!$B$10:$B$509,0))),"")</f>
        <v/>
      </c>
      <c r="J743" s="9">
        <f>IFERROR(IF($G743="","",INDEX('Job Catalog'!$F$10:$F$509,MATCH($G743,'Job Catalog'!$B$10:$B$509,0))),"")</f>
        <v/>
      </c>
      <c r="K743" s="9">
        <f>IFERROR(IF($G743="","",INDEX('Job Catalog'!$H$10:$H$509,MATCH($G743,'Job Catalog'!$B$10:$B$509,0))),"")</f>
        <v/>
      </c>
      <c r="L743" s="9">
        <f>IFERROR(IF($G743="","",INDEX('Job Catalog'!$I$10:$I$509,MATCH($G743,'Job Catalog'!$B$10:$B$509,0))),"")</f>
        <v/>
      </c>
      <c r="M743" s="37">
        <f>IFERROR(IF($G743="","",INDEX('Job Catalog'!$K$10:$K$509,MATCH($G743,'Job Catalog'!$B$10:$B$509,0))),"")</f>
        <v/>
      </c>
    </row>
    <row r="744">
      <c r="B744" s="7" t="n"/>
      <c r="C744" s="7" t="n"/>
      <c r="D744" s="7" t="n"/>
      <c r="E744" s="7" t="n"/>
      <c r="F744" s="7" t="n"/>
      <c r="G744" s="7" t="n"/>
      <c r="H744" s="9">
        <f>IFERROR(IF($G744="","",INDEX('Job Catalog'!$C$10:$C$509,MATCH($G744,'Job Catalog'!$B$10:$B$509,0))),"")</f>
        <v/>
      </c>
      <c r="I744" s="9">
        <f>IFERROR(IF($G744="","",INDEX('Job Catalog'!$D$10:$D$509,MATCH($G744,'Job Catalog'!$B$10:$B$509,0))),"")</f>
        <v/>
      </c>
      <c r="J744" s="9">
        <f>IFERROR(IF($G744="","",INDEX('Job Catalog'!$F$10:$F$509,MATCH($G744,'Job Catalog'!$B$10:$B$509,0))),"")</f>
        <v/>
      </c>
      <c r="K744" s="9">
        <f>IFERROR(IF($G744="","",INDEX('Job Catalog'!$H$10:$H$509,MATCH($G744,'Job Catalog'!$B$10:$B$509,0))),"")</f>
        <v/>
      </c>
      <c r="L744" s="9">
        <f>IFERROR(IF($G744="","",INDEX('Job Catalog'!$I$10:$I$509,MATCH($G744,'Job Catalog'!$B$10:$B$509,0))),"")</f>
        <v/>
      </c>
      <c r="M744" s="37">
        <f>IFERROR(IF($G744="","",INDEX('Job Catalog'!$K$10:$K$509,MATCH($G744,'Job Catalog'!$B$10:$B$509,0))),"")</f>
        <v/>
      </c>
    </row>
    <row r="745">
      <c r="B745" s="7" t="n"/>
      <c r="C745" s="7" t="n"/>
      <c r="D745" s="7" t="n"/>
      <c r="E745" s="7" t="n"/>
      <c r="F745" s="7" t="n"/>
      <c r="G745" s="7" t="n"/>
      <c r="H745" s="9">
        <f>IFERROR(IF($G745="","",INDEX('Job Catalog'!$C$10:$C$509,MATCH($G745,'Job Catalog'!$B$10:$B$509,0))),"")</f>
        <v/>
      </c>
      <c r="I745" s="9">
        <f>IFERROR(IF($G745="","",INDEX('Job Catalog'!$D$10:$D$509,MATCH($G745,'Job Catalog'!$B$10:$B$509,0))),"")</f>
        <v/>
      </c>
      <c r="J745" s="9">
        <f>IFERROR(IF($G745="","",INDEX('Job Catalog'!$F$10:$F$509,MATCH($G745,'Job Catalog'!$B$10:$B$509,0))),"")</f>
        <v/>
      </c>
      <c r="K745" s="9">
        <f>IFERROR(IF($G745="","",INDEX('Job Catalog'!$H$10:$H$509,MATCH($G745,'Job Catalog'!$B$10:$B$509,0))),"")</f>
        <v/>
      </c>
      <c r="L745" s="9">
        <f>IFERROR(IF($G745="","",INDEX('Job Catalog'!$I$10:$I$509,MATCH($G745,'Job Catalog'!$B$10:$B$509,0))),"")</f>
        <v/>
      </c>
      <c r="M745" s="37">
        <f>IFERROR(IF($G745="","",INDEX('Job Catalog'!$K$10:$K$509,MATCH($G745,'Job Catalog'!$B$10:$B$509,0))),"")</f>
        <v/>
      </c>
    </row>
    <row r="746">
      <c r="B746" s="7" t="n"/>
      <c r="C746" s="7" t="n"/>
      <c r="D746" s="7" t="n"/>
      <c r="E746" s="7" t="n"/>
      <c r="F746" s="7" t="n"/>
      <c r="G746" s="7" t="n"/>
      <c r="H746" s="9">
        <f>IFERROR(IF($G746="","",INDEX('Job Catalog'!$C$10:$C$509,MATCH($G746,'Job Catalog'!$B$10:$B$509,0))),"")</f>
        <v/>
      </c>
      <c r="I746" s="9">
        <f>IFERROR(IF($G746="","",INDEX('Job Catalog'!$D$10:$D$509,MATCH($G746,'Job Catalog'!$B$10:$B$509,0))),"")</f>
        <v/>
      </c>
      <c r="J746" s="9">
        <f>IFERROR(IF($G746="","",INDEX('Job Catalog'!$F$10:$F$509,MATCH($G746,'Job Catalog'!$B$10:$B$509,0))),"")</f>
        <v/>
      </c>
      <c r="K746" s="9">
        <f>IFERROR(IF($G746="","",INDEX('Job Catalog'!$H$10:$H$509,MATCH($G746,'Job Catalog'!$B$10:$B$509,0))),"")</f>
        <v/>
      </c>
      <c r="L746" s="9">
        <f>IFERROR(IF($G746="","",INDEX('Job Catalog'!$I$10:$I$509,MATCH($G746,'Job Catalog'!$B$10:$B$509,0))),"")</f>
        <v/>
      </c>
      <c r="M746" s="37">
        <f>IFERROR(IF($G746="","",INDEX('Job Catalog'!$K$10:$K$509,MATCH($G746,'Job Catalog'!$B$10:$B$509,0))),"")</f>
        <v/>
      </c>
    </row>
    <row r="747">
      <c r="B747" s="7" t="n"/>
      <c r="C747" s="7" t="n"/>
      <c r="D747" s="7" t="n"/>
      <c r="E747" s="7" t="n"/>
      <c r="F747" s="7" t="n"/>
      <c r="G747" s="7" t="n"/>
      <c r="H747" s="9">
        <f>IFERROR(IF($G747="","",INDEX('Job Catalog'!$C$10:$C$509,MATCH($G747,'Job Catalog'!$B$10:$B$509,0))),"")</f>
        <v/>
      </c>
      <c r="I747" s="9">
        <f>IFERROR(IF($G747="","",INDEX('Job Catalog'!$D$10:$D$509,MATCH($G747,'Job Catalog'!$B$10:$B$509,0))),"")</f>
        <v/>
      </c>
      <c r="J747" s="9">
        <f>IFERROR(IF($G747="","",INDEX('Job Catalog'!$F$10:$F$509,MATCH($G747,'Job Catalog'!$B$10:$B$509,0))),"")</f>
        <v/>
      </c>
      <c r="K747" s="9">
        <f>IFERROR(IF($G747="","",INDEX('Job Catalog'!$H$10:$H$509,MATCH($G747,'Job Catalog'!$B$10:$B$509,0))),"")</f>
        <v/>
      </c>
      <c r="L747" s="9">
        <f>IFERROR(IF($G747="","",INDEX('Job Catalog'!$I$10:$I$509,MATCH($G747,'Job Catalog'!$B$10:$B$509,0))),"")</f>
        <v/>
      </c>
      <c r="M747" s="37">
        <f>IFERROR(IF($G747="","",INDEX('Job Catalog'!$K$10:$K$509,MATCH($G747,'Job Catalog'!$B$10:$B$509,0))),"")</f>
        <v/>
      </c>
    </row>
    <row r="748">
      <c r="B748" s="7" t="n"/>
      <c r="C748" s="7" t="n"/>
      <c r="D748" s="7" t="n"/>
      <c r="E748" s="7" t="n"/>
      <c r="F748" s="7" t="n"/>
      <c r="G748" s="7" t="n"/>
      <c r="H748" s="9">
        <f>IFERROR(IF($G748="","",INDEX('Job Catalog'!$C$10:$C$509,MATCH($G748,'Job Catalog'!$B$10:$B$509,0))),"")</f>
        <v/>
      </c>
      <c r="I748" s="9">
        <f>IFERROR(IF($G748="","",INDEX('Job Catalog'!$D$10:$D$509,MATCH($G748,'Job Catalog'!$B$10:$B$509,0))),"")</f>
        <v/>
      </c>
      <c r="J748" s="9">
        <f>IFERROR(IF($G748="","",INDEX('Job Catalog'!$F$10:$F$509,MATCH($G748,'Job Catalog'!$B$10:$B$509,0))),"")</f>
        <v/>
      </c>
      <c r="K748" s="9">
        <f>IFERROR(IF($G748="","",INDEX('Job Catalog'!$H$10:$H$509,MATCH($G748,'Job Catalog'!$B$10:$B$509,0))),"")</f>
        <v/>
      </c>
      <c r="L748" s="9">
        <f>IFERROR(IF($G748="","",INDEX('Job Catalog'!$I$10:$I$509,MATCH($G748,'Job Catalog'!$B$10:$B$509,0))),"")</f>
        <v/>
      </c>
      <c r="M748" s="37">
        <f>IFERROR(IF($G748="","",INDEX('Job Catalog'!$K$10:$K$509,MATCH($G748,'Job Catalog'!$B$10:$B$509,0))),"")</f>
        <v/>
      </c>
    </row>
    <row r="749">
      <c r="B749" s="7" t="n"/>
      <c r="C749" s="7" t="n"/>
      <c r="D749" s="7" t="n"/>
      <c r="E749" s="7" t="n"/>
      <c r="F749" s="7" t="n"/>
      <c r="G749" s="7" t="n"/>
      <c r="H749" s="9">
        <f>IFERROR(IF($G749="","",INDEX('Job Catalog'!$C$10:$C$509,MATCH($G749,'Job Catalog'!$B$10:$B$509,0))),"")</f>
        <v/>
      </c>
      <c r="I749" s="9">
        <f>IFERROR(IF($G749="","",INDEX('Job Catalog'!$D$10:$D$509,MATCH($G749,'Job Catalog'!$B$10:$B$509,0))),"")</f>
        <v/>
      </c>
      <c r="J749" s="9">
        <f>IFERROR(IF($G749="","",INDEX('Job Catalog'!$F$10:$F$509,MATCH($G749,'Job Catalog'!$B$10:$B$509,0))),"")</f>
        <v/>
      </c>
      <c r="K749" s="9">
        <f>IFERROR(IF($G749="","",INDEX('Job Catalog'!$H$10:$H$509,MATCH($G749,'Job Catalog'!$B$10:$B$509,0))),"")</f>
        <v/>
      </c>
      <c r="L749" s="9">
        <f>IFERROR(IF($G749="","",INDEX('Job Catalog'!$I$10:$I$509,MATCH($G749,'Job Catalog'!$B$10:$B$509,0))),"")</f>
        <v/>
      </c>
      <c r="M749" s="37">
        <f>IFERROR(IF($G749="","",INDEX('Job Catalog'!$K$10:$K$509,MATCH($G749,'Job Catalog'!$B$10:$B$509,0))),"")</f>
        <v/>
      </c>
    </row>
    <row r="750">
      <c r="B750" s="7" t="n"/>
      <c r="C750" s="7" t="n"/>
      <c r="D750" s="7" t="n"/>
      <c r="E750" s="7" t="n"/>
      <c r="F750" s="7" t="n"/>
      <c r="G750" s="7" t="n"/>
      <c r="H750" s="9">
        <f>IFERROR(IF($G750="","",INDEX('Job Catalog'!$C$10:$C$509,MATCH($G750,'Job Catalog'!$B$10:$B$509,0))),"")</f>
        <v/>
      </c>
      <c r="I750" s="9">
        <f>IFERROR(IF($G750="","",INDEX('Job Catalog'!$D$10:$D$509,MATCH($G750,'Job Catalog'!$B$10:$B$509,0))),"")</f>
        <v/>
      </c>
      <c r="J750" s="9">
        <f>IFERROR(IF($G750="","",INDEX('Job Catalog'!$F$10:$F$509,MATCH($G750,'Job Catalog'!$B$10:$B$509,0))),"")</f>
        <v/>
      </c>
      <c r="K750" s="9">
        <f>IFERROR(IF($G750="","",INDEX('Job Catalog'!$H$10:$H$509,MATCH($G750,'Job Catalog'!$B$10:$B$509,0))),"")</f>
        <v/>
      </c>
      <c r="L750" s="9">
        <f>IFERROR(IF($G750="","",INDEX('Job Catalog'!$I$10:$I$509,MATCH($G750,'Job Catalog'!$B$10:$B$509,0))),"")</f>
        <v/>
      </c>
      <c r="M750" s="37">
        <f>IFERROR(IF($G750="","",INDEX('Job Catalog'!$K$10:$K$509,MATCH($G750,'Job Catalog'!$B$10:$B$509,0))),"")</f>
        <v/>
      </c>
    </row>
    <row r="751">
      <c r="B751" s="7" t="n"/>
      <c r="C751" s="7" t="n"/>
      <c r="D751" s="7" t="n"/>
      <c r="E751" s="7" t="n"/>
      <c r="F751" s="7" t="n"/>
      <c r="G751" s="7" t="n"/>
      <c r="H751" s="9">
        <f>IFERROR(IF($G751="","",INDEX('Job Catalog'!$C$10:$C$509,MATCH($G751,'Job Catalog'!$B$10:$B$509,0))),"")</f>
        <v/>
      </c>
      <c r="I751" s="9">
        <f>IFERROR(IF($G751="","",INDEX('Job Catalog'!$D$10:$D$509,MATCH($G751,'Job Catalog'!$B$10:$B$509,0))),"")</f>
        <v/>
      </c>
      <c r="J751" s="9">
        <f>IFERROR(IF($G751="","",INDEX('Job Catalog'!$F$10:$F$509,MATCH($G751,'Job Catalog'!$B$10:$B$509,0))),"")</f>
        <v/>
      </c>
      <c r="K751" s="9">
        <f>IFERROR(IF($G751="","",INDEX('Job Catalog'!$H$10:$H$509,MATCH($G751,'Job Catalog'!$B$10:$B$509,0))),"")</f>
        <v/>
      </c>
      <c r="L751" s="9">
        <f>IFERROR(IF($G751="","",INDEX('Job Catalog'!$I$10:$I$509,MATCH($G751,'Job Catalog'!$B$10:$B$509,0))),"")</f>
        <v/>
      </c>
      <c r="M751" s="37">
        <f>IFERROR(IF($G751="","",INDEX('Job Catalog'!$K$10:$K$509,MATCH($G751,'Job Catalog'!$B$10:$B$509,0))),"")</f>
        <v/>
      </c>
    </row>
    <row r="752">
      <c r="B752" s="7" t="n"/>
      <c r="C752" s="7" t="n"/>
      <c r="D752" s="7" t="n"/>
      <c r="E752" s="7" t="n"/>
      <c r="F752" s="7" t="n"/>
      <c r="G752" s="7" t="n"/>
      <c r="H752" s="9">
        <f>IFERROR(IF($G752="","",INDEX('Job Catalog'!$C$10:$C$509,MATCH($G752,'Job Catalog'!$B$10:$B$509,0))),"")</f>
        <v/>
      </c>
      <c r="I752" s="9">
        <f>IFERROR(IF($G752="","",INDEX('Job Catalog'!$D$10:$D$509,MATCH($G752,'Job Catalog'!$B$10:$B$509,0))),"")</f>
        <v/>
      </c>
      <c r="J752" s="9">
        <f>IFERROR(IF($G752="","",INDEX('Job Catalog'!$F$10:$F$509,MATCH($G752,'Job Catalog'!$B$10:$B$509,0))),"")</f>
        <v/>
      </c>
      <c r="K752" s="9">
        <f>IFERROR(IF($G752="","",INDEX('Job Catalog'!$H$10:$H$509,MATCH($G752,'Job Catalog'!$B$10:$B$509,0))),"")</f>
        <v/>
      </c>
      <c r="L752" s="9">
        <f>IFERROR(IF($G752="","",INDEX('Job Catalog'!$I$10:$I$509,MATCH($G752,'Job Catalog'!$B$10:$B$509,0))),"")</f>
        <v/>
      </c>
      <c r="M752" s="37">
        <f>IFERROR(IF($G752="","",INDEX('Job Catalog'!$K$10:$K$509,MATCH($G752,'Job Catalog'!$B$10:$B$509,0))),"")</f>
        <v/>
      </c>
    </row>
    <row r="753">
      <c r="B753" s="7" t="n"/>
      <c r="C753" s="7" t="n"/>
      <c r="D753" s="7" t="n"/>
      <c r="E753" s="7" t="n"/>
      <c r="F753" s="7" t="n"/>
      <c r="G753" s="7" t="n"/>
      <c r="H753" s="9">
        <f>IFERROR(IF($G753="","",INDEX('Job Catalog'!$C$10:$C$509,MATCH($G753,'Job Catalog'!$B$10:$B$509,0))),"")</f>
        <v/>
      </c>
      <c r="I753" s="9">
        <f>IFERROR(IF($G753="","",INDEX('Job Catalog'!$D$10:$D$509,MATCH($G753,'Job Catalog'!$B$10:$B$509,0))),"")</f>
        <v/>
      </c>
      <c r="J753" s="9">
        <f>IFERROR(IF($G753="","",INDEX('Job Catalog'!$F$10:$F$509,MATCH($G753,'Job Catalog'!$B$10:$B$509,0))),"")</f>
        <v/>
      </c>
      <c r="K753" s="9">
        <f>IFERROR(IF($G753="","",INDEX('Job Catalog'!$H$10:$H$509,MATCH($G753,'Job Catalog'!$B$10:$B$509,0))),"")</f>
        <v/>
      </c>
      <c r="L753" s="9">
        <f>IFERROR(IF($G753="","",INDEX('Job Catalog'!$I$10:$I$509,MATCH($G753,'Job Catalog'!$B$10:$B$509,0))),"")</f>
        <v/>
      </c>
      <c r="M753" s="37">
        <f>IFERROR(IF($G753="","",INDEX('Job Catalog'!$K$10:$K$509,MATCH($G753,'Job Catalog'!$B$10:$B$509,0))),"")</f>
        <v/>
      </c>
    </row>
    <row r="754">
      <c r="B754" s="7" t="n"/>
      <c r="C754" s="7" t="n"/>
      <c r="D754" s="7" t="n"/>
      <c r="E754" s="7" t="n"/>
      <c r="F754" s="7" t="n"/>
      <c r="G754" s="7" t="n"/>
      <c r="H754" s="9">
        <f>IFERROR(IF($G754="","",INDEX('Job Catalog'!$C$10:$C$509,MATCH($G754,'Job Catalog'!$B$10:$B$509,0))),"")</f>
        <v/>
      </c>
      <c r="I754" s="9">
        <f>IFERROR(IF($G754="","",INDEX('Job Catalog'!$D$10:$D$509,MATCH($G754,'Job Catalog'!$B$10:$B$509,0))),"")</f>
        <v/>
      </c>
      <c r="J754" s="9">
        <f>IFERROR(IF($G754="","",INDEX('Job Catalog'!$F$10:$F$509,MATCH($G754,'Job Catalog'!$B$10:$B$509,0))),"")</f>
        <v/>
      </c>
      <c r="K754" s="9">
        <f>IFERROR(IF($G754="","",INDEX('Job Catalog'!$H$10:$H$509,MATCH($G754,'Job Catalog'!$B$10:$B$509,0))),"")</f>
        <v/>
      </c>
      <c r="L754" s="9">
        <f>IFERROR(IF($G754="","",INDEX('Job Catalog'!$I$10:$I$509,MATCH($G754,'Job Catalog'!$B$10:$B$509,0))),"")</f>
        <v/>
      </c>
      <c r="M754" s="37">
        <f>IFERROR(IF($G754="","",INDEX('Job Catalog'!$K$10:$K$509,MATCH($G754,'Job Catalog'!$B$10:$B$509,0))),"")</f>
        <v/>
      </c>
    </row>
    <row r="755">
      <c r="B755" s="7" t="n"/>
      <c r="C755" s="7" t="n"/>
      <c r="D755" s="7" t="n"/>
      <c r="E755" s="7" t="n"/>
      <c r="F755" s="7" t="n"/>
      <c r="G755" s="7" t="n"/>
      <c r="H755" s="9">
        <f>IFERROR(IF($G755="","",INDEX('Job Catalog'!$C$10:$C$509,MATCH($G755,'Job Catalog'!$B$10:$B$509,0))),"")</f>
        <v/>
      </c>
      <c r="I755" s="9">
        <f>IFERROR(IF($G755="","",INDEX('Job Catalog'!$D$10:$D$509,MATCH($G755,'Job Catalog'!$B$10:$B$509,0))),"")</f>
        <v/>
      </c>
      <c r="J755" s="9">
        <f>IFERROR(IF($G755="","",INDEX('Job Catalog'!$F$10:$F$509,MATCH($G755,'Job Catalog'!$B$10:$B$509,0))),"")</f>
        <v/>
      </c>
      <c r="K755" s="9">
        <f>IFERROR(IF($G755="","",INDEX('Job Catalog'!$H$10:$H$509,MATCH($G755,'Job Catalog'!$B$10:$B$509,0))),"")</f>
        <v/>
      </c>
      <c r="L755" s="9">
        <f>IFERROR(IF($G755="","",INDEX('Job Catalog'!$I$10:$I$509,MATCH($G755,'Job Catalog'!$B$10:$B$509,0))),"")</f>
        <v/>
      </c>
      <c r="M755" s="37">
        <f>IFERROR(IF($G755="","",INDEX('Job Catalog'!$K$10:$K$509,MATCH($G755,'Job Catalog'!$B$10:$B$509,0))),"")</f>
        <v/>
      </c>
    </row>
    <row r="756">
      <c r="B756" s="7" t="n"/>
      <c r="C756" s="7" t="n"/>
      <c r="D756" s="7" t="n"/>
      <c r="E756" s="7" t="n"/>
      <c r="F756" s="7" t="n"/>
      <c r="G756" s="7" t="n"/>
      <c r="H756" s="9">
        <f>IFERROR(IF($G756="","",INDEX('Job Catalog'!$C$10:$C$509,MATCH($G756,'Job Catalog'!$B$10:$B$509,0))),"")</f>
        <v/>
      </c>
      <c r="I756" s="9">
        <f>IFERROR(IF($G756="","",INDEX('Job Catalog'!$D$10:$D$509,MATCH($G756,'Job Catalog'!$B$10:$B$509,0))),"")</f>
        <v/>
      </c>
      <c r="J756" s="9">
        <f>IFERROR(IF($G756="","",INDEX('Job Catalog'!$F$10:$F$509,MATCH($G756,'Job Catalog'!$B$10:$B$509,0))),"")</f>
        <v/>
      </c>
      <c r="K756" s="9">
        <f>IFERROR(IF($G756="","",INDEX('Job Catalog'!$H$10:$H$509,MATCH($G756,'Job Catalog'!$B$10:$B$509,0))),"")</f>
        <v/>
      </c>
      <c r="L756" s="9">
        <f>IFERROR(IF($G756="","",INDEX('Job Catalog'!$I$10:$I$509,MATCH($G756,'Job Catalog'!$B$10:$B$509,0))),"")</f>
        <v/>
      </c>
      <c r="M756" s="37">
        <f>IFERROR(IF($G756="","",INDEX('Job Catalog'!$K$10:$K$509,MATCH($G756,'Job Catalog'!$B$10:$B$509,0))),"")</f>
        <v/>
      </c>
    </row>
    <row r="757">
      <c r="B757" s="7" t="n"/>
      <c r="C757" s="7" t="n"/>
      <c r="D757" s="7" t="n"/>
      <c r="E757" s="7" t="n"/>
      <c r="F757" s="7" t="n"/>
      <c r="G757" s="7" t="n"/>
      <c r="H757" s="9">
        <f>IFERROR(IF($G757="","",INDEX('Job Catalog'!$C$10:$C$509,MATCH($G757,'Job Catalog'!$B$10:$B$509,0))),"")</f>
        <v/>
      </c>
      <c r="I757" s="9">
        <f>IFERROR(IF($G757="","",INDEX('Job Catalog'!$D$10:$D$509,MATCH($G757,'Job Catalog'!$B$10:$B$509,0))),"")</f>
        <v/>
      </c>
      <c r="J757" s="9">
        <f>IFERROR(IF($G757="","",INDEX('Job Catalog'!$F$10:$F$509,MATCH($G757,'Job Catalog'!$B$10:$B$509,0))),"")</f>
        <v/>
      </c>
      <c r="K757" s="9">
        <f>IFERROR(IF($G757="","",INDEX('Job Catalog'!$H$10:$H$509,MATCH($G757,'Job Catalog'!$B$10:$B$509,0))),"")</f>
        <v/>
      </c>
      <c r="L757" s="9">
        <f>IFERROR(IF($G757="","",INDEX('Job Catalog'!$I$10:$I$509,MATCH($G757,'Job Catalog'!$B$10:$B$509,0))),"")</f>
        <v/>
      </c>
      <c r="M757" s="37">
        <f>IFERROR(IF($G757="","",INDEX('Job Catalog'!$K$10:$K$509,MATCH($G757,'Job Catalog'!$B$10:$B$509,0))),"")</f>
        <v/>
      </c>
    </row>
    <row r="758">
      <c r="B758" s="7" t="n"/>
      <c r="C758" s="7" t="n"/>
      <c r="D758" s="7" t="n"/>
      <c r="E758" s="7" t="n"/>
      <c r="F758" s="7" t="n"/>
      <c r="G758" s="7" t="n"/>
      <c r="H758" s="9">
        <f>IFERROR(IF($G758="","",INDEX('Job Catalog'!$C$10:$C$509,MATCH($G758,'Job Catalog'!$B$10:$B$509,0))),"")</f>
        <v/>
      </c>
      <c r="I758" s="9">
        <f>IFERROR(IF($G758="","",INDEX('Job Catalog'!$D$10:$D$509,MATCH($G758,'Job Catalog'!$B$10:$B$509,0))),"")</f>
        <v/>
      </c>
      <c r="J758" s="9">
        <f>IFERROR(IF($G758="","",INDEX('Job Catalog'!$F$10:$F$509,MATCH($G758,'Job Catalog'!$B$10:$B$509,0))),"")</f>
        <v/>
      </c>
      <c r="K758" s="9">
        <f>IFERROR(IF($G758="","",INDEX('Job Catalog'!$H$10:$H$509,MATCH($G758,'Job Catalog'!$B$10:$B$509,0))),"")</f>
        <v/>
      </c>
      <c r="L758" s="9">
        <f>IFERROR(IF($G758="","",INDEX('Job Catalog'!$I$10:$I$509,MATCH($G758,'Job Catalog'!$B$10:$B$509,0))),"")</f>
        <v/>
      </c>
      <c r="M758" s="37">
        <f>IFERROR(IF($G758="","",INDEX('Job Catalog'!$K$10:$K$509,MATCH($G758,'Job Catalog'!$B$10:$B$509,0))),"")</f>
        <v/>
      </c>
    </row>
    <row r="759">
      <c r="B759" s="7" t="n"/>
      <c r="C759" s="7" t="n"/>
      <c r="D759" s="7" t="n"/>
      <c r="E759" s="7" t="n"/>
      <c r="F759" s="7" t="n"/>
      <c r="G759" s="7" t="n"/>
      <c r="H759" s="9">
        <f>IFERROR(IF($G759="","",INDEX('Job Catalog'!$C$10:$C$509,MATCH($G759,'Job Catalog'!$B$10:$B$509,0))),"")</f>
        <v/>
      </c>
      <c r="I759" s="9">
        <f>IFERROR(IF($G759="","",INDEX('Job Catalog'!$D$10:$D$509,MATCH($G759,'Job Catalog'!$B$10:$B$509,0))),"")</f>
        <v/>
      </c>
      <c r="J759" s="9">
        <f>IFERROR(IF($G759="","",INDEX('Job Catalog'!$F$10:$F$509,MATCH($G759,'Job Catalog'!$B$10:$B$509,0))),"")</f>
        <v/>
      </c>
      <c r="K759" s="9">
        <f>IFERROR(IF($G759="","",INDEX('Job Catalog'!$H$10:$H$509,MATCH($G759,'Job Catalog'!$B$10:$B$509,0))),"")</f>
        <v/>
      </c>
      <c r="L759" s="9">
        <f>IFERROR(IF($G759="","",INDEX('Job Catalog'!$I$10:$I$509,MATCH($G759,'Job Catalog'!$B$10:$B$509,0))),"")</f>
        <v/>
      </c>
      <c r="M759" s="37">
        <f>IFERROR(IF($G759="","",INDEX('Job Catalog'!$K$10:$K$509,MATCH($G759,'Job Catalog'!$B$10:$B$509,0))),"")</f>
        <v/>
      </c>
    </row>
    <row r="760">
      <c r="B760" s="7" t="n"/>
      <c r="C760" s="7" t="n"/>
      <c r="D760" s="7" t="n"/>
      <c r="E760" s="7" t="n"/>
      <c r="F760" s="7" t="n"/>
      <c r="G760" s="7" t="n"/>
      <c r="H760" s="9">
        <f>IFERROR(IF($G760="","",INDEX('Job Catalog'!$C$10:$C$509,MATCH($G760,'Job Catalog'!$B$10:$B$509,0))),"")</f>
        <v/>
      </c>
      <c r="I760" s="9">
        <f>IFERROR(IF($G760="","",INDEX('Job Catalog'!$D$10:$D$509,MATCH($G760,'Job Catalog'!$B$10:$B$509,0))),"")</f>
        <v/>
      </c>
      <c r="J760" s="9">
        <f>IFERROR(IF($G760="","",INDEX('Job Catalog'!$F$10:$F$509,MATCH($G760,'Job Catalog'!$B$10:$B$509,0))),"")</f>
        <v/>
      </c>
      <c r="K760" s="9">
        <f>IFERROR(IF($G760="","",INDEX('Job Catalog'!$H$10:$H$509,MATCH($G760,'Job Catalog'!$B$10:$B$509,0))),"")</f>
        <v/>
      </c>
      <c r="L760" s="9">
        <f>IFERROR(IF($G760="","",INDEX('Job Catalog'!$I$10:$I$509,MATCH($G760,'Job Catalog'!$B$10:$B$509,0))),"")</f>
        <v/>
      </c>
      <c r="M760" s="37">
        <f>IFERROR(IF($G760="","",INDEX('Job Catalog'!$K$10:$K$509,MATCH($G760,'Job Catalog'!$B$10:$B$509,0))),"")</f>
        <v/>
      </c>
    </row>
    <row r="761">
      <c r="B761" s="7" t="n"/>
      <c r="C761" s="7" t="n"/>
      <c r="D761" s="7" t="n"/>
      <c r="E761" s="7" t="n"/>
      <c r="F761" s="7" t="n"/>
      <c r="G761" s="7" t="n"/>
      <c r="H761" s="9">
        <f>IFERROR(IF($G761="","",INDEX('Job Catalog'!$C$10:$C$509,MATCH($G761,'Job Catalog'!$B$10:$B$509,0))),"")</f>
        <v/>
      </c>
      <c r="I761" s="9">
        <f>IFERROR(IF($G761="","",INDEX('Job Catalog'!$D$10:$D$509,MATCH($G761,'Job Catalog'!$B$10:$B$509,0))),"")</f>
        <v/>
      </c>
      <c r="J761" s="9">
        <f>IFERROR(IF($G761="","",INDEX('Job Catalog'!$F$10:$F$509,MATCH($G761,'Job Catalog'!$B$10:$B$509,0))),"")</f>
        <v/>
      </c>
      <c r="K761" s="9">
        <f>IFERROR(IF($G761="","",INDEX('Job Catalog'!$H$10:$H$509,MATCH($G761,'Job Catalog'!$B$10:$B$509,0))),"")</f>
        <v/>
      </c>
      <c r="L761" s="9">
        <f>IFERROR(IF($G761="","",INDEX('Job Catalog'!$I$10:$I$509,MATCH($G761,'Job Catalog'!$B$10:$B$509,0))),"")</f>
        <v/>
      </c>
      <c r="M761" s="37">
        <f>IFERROR(IF($G761="","",INDEX('Job Catalog'!$K$10:$K$509,MATCH($G761,'Job Catalog'!$B$10:$B$509,0))),"")</f>
        <v/>
      </c>
    </row>
    <row r="762">
      <c r="B762" s="7" t="n"/>
      <c r="C762" s="7" t="n"/>
      <c r="D762" s="7" t="n"/>
      <c r="E762" s="7" t="n"/>
      <c r="F762" s="7" t="n"/>
      <c r="G762" s="7" t="n"/>
      <c r="H762" s="9">
        <f>IFERROR(IF($G762="","",INDEX('Job Catalog'!$C$10:$C$509,MATCH($G762,'Job Catalog'!$B$10:$B$509,0))),"")</f>
        <v/>
      </c>
      <c r="I762" s="9">
        <f>IFERROR(IF($G762="","",INDEX('Job Catalog'!$D$10:$D$509,MATCH($G762,'Job Catalog'!$B$10:$B$509,0))),"")</f>
        <v/>
      </c>
      <c r="J762" s="9">
        <f>IFERROR(IF($G762="","",INDEX('Job Catalog'!$F$10:$F$509,MATCH($G762,'Job Catalog'!$B$10:$B$509,0))),"")</f>
        <v/>
      </c>
      <c r="K762" s="9">
        <f>IFERROR(IF($G762="","",INDEX('Job Catalog'!$H$10:$H$509,MATCH($G762,'Job Catalog'!$B$10:$B$509,0))),"")</f>
        <v/>
      </c>
      <c r="L762" s="9">
        <f>IFERROR(IF($G762="","",INDEX('Job Catalog'!$I$10:$I$509,MATCH($G762,'Job Catalog'!$B$10:$B$509,0))),"")</f>
        <v/>
      </c>
      <c r="M762" s="37">
        <f>IFERROR(IF($G762="","",INDEX('Job Catalog'!$K$10:$K$509,MATCH($G762,'Job Catalog'!$B$10:$B$509,0))),"")</f>
        <v/>
      </c>
    </row>
    <row r="763">
      <c r="B763" s="7" t="n"/>
      <c r="C763" s="7" t="n"/>
      <c r="D763" s="7" t="n"/>
      <c r="E763" s="7" t="n"/>
      <c r="F763" s="7" t="n"/>
      <c r="G763" s="7" t="n"/>
      <c r="H763" s="9">
        <f>IFERROR(IF($G763="","",INDEX('Job Catalog'!$C$10:$C$509,MATCH($G763,'Job Catalog'!$B$10:$B$509,0))),"")</f>
        <v/>
      </c>
      <c r="I763" s="9">
        <f>IFERROR(IF($G763="","",INDEX('Job Catalog'!$D$10:$D$509,MATCH($G763,'Job Catalog'!$B$10:$B$509,0))),"")</f>
        <v/>
      </c>
      <c r="J763" s="9">
        <f>IFERROR(IF($G763="","",INDEX('Job Catalog'!$F$10:$F$509,MATCH($G763,'Job Catalog'!$B$10:$B$509,0))),"")</f>
        <v/>
      </c>
      <c r="K763" s="9">
        <f>IFERROR(IF($G763="","",INDEX('Job Catalog'!$H$10:$H$509,MATCH($G763,'Job Catalog'!$B$10:$B$509,0))),"")</f>
        <v/>
      </c>
      <c r="L763" s="9">
        <f>IFERROR(IF($G763="","",INDEX('Job Catalog'!$I$10:$I$509,MATCH($G763,'Job Catalog'!$B$10:$B$509,0))),"")</f>
        <v/>
      </c>
      <c r="M763" s="37">
        <f>IFERROR(IF($G763="","",INDEX('Job Catalog'!$K$10:$K$509,MATCH($G763,'Job Catalog'!$B$10:$B$509,0))),"")</f>
        <v/>
      </c>
    </row>
    <row r="764">
      <c r="B764" s="7" t="n"/>
      <c r="C764" s="7" t="n"/>
      <c r="D764" s="7" t="n"/>
      <c r="E764" s="7" t="n"/>
      <c r="F764" s="7" t="n"/>
      <c r="G764" s="7" t="n"/>
      <c r="H764" s="9">
        <f>IFERROR(IF($G764="","",INDEX('Job Catalog'!$C$10:$C$509,MATCH($G764,'Job Catalog'!$B$10:$B$509,0))),"")</f>
        <v/>
      </c>
      <c r="I764" s="9">
        <f>IFERROR(IF($G764="","",INDEX('Job Catalog'!$D$10:$D$509,MATCH($G764,'Job Catalog'!$B$10:$B$509,0))),"")</f>
        <v/>
      </c>
      <c r="J764" s="9">
        <f>IFERROR(IF($G764="","",INDEX('Job Catalog'!$F$10:$F$509,MATCH($G764,'Job Catalog'!$B$10:$B$509,0))),"")</f>
        <v/>
      </c>
      <c r="K764" s="9">
        <f>IFERROR(IF($G764="","",INDEX('Job Catalog'!$H$10:$H$509,MATCH($G764,'Job Catalog'!$B$10:$B$509,0))),"")</f>
        <v/>
      </c>
      <c r="L764" s="9">
        <f>IFERROR(IF($G764="","",INDEX('Job Catalog'!$I$10:$I$509,MATCH($G764,'Job Catalog'!$B$10:$B$509,0))),"")</f>
        <v/>
      </c>
      <c r="M764" s="37">
        <f>IFERROR(IF($G764="","",INDEX('Job Catalog'!$K$10:$K$509,MATCH($G764,'Job Catalog'!$B$10:$B$509,0))),"")</f>
        <v/>
      </c>
    </row>
    <row r="765">
      <c r="B765" s="7" t="n"/>
      <c r="C765" s="7" t="n"/>
      <c r="D765" s="7" t="n"/>
      <c r="E765" s="7" t="n"/>
      <c r="F765" s="7" t="n"/>
      <c r="G765" s="7" t="n"/>
      <c r="H765" s="9">
        <f>IFERROR(IF($G765="","",INDEX('Job Catalog'!$C$10:$C$509,MATCH($G765,'Job Catalog'!$B$10:$B$509,0))),"")</f>
        <v/>
      </c>
      <c r="I765" s="9">
        <f>IFERROR(IF($G765="","",INDEX('Job Catalog'!$D$10:$D$509,MATCH($G765,'Job Catalog'!$B$10:$B$509,0))),"")</f>
        <v/>
      </c>
      <c r="J765" s="9">
        <f>IFERROR(IF($G765="","",INDEX('Job Catalog'!$F$10:$F$509,MATCH($G765,'Job Catalog'!$B$10:$B$509,0))),"")</f>
        <v/>
      </c>
      <c r="K765" s="9">
        <f>IFERROR(IF($G765="","",INDEX('Job Catalog'!$H$10:$H$509,MATCH($G765,'Job Catalog'!$B$10:$B$509,0))),"")</f>
        <v/>
      </c>
      <c r="L765" s="9">
        <f>IFERROR(IF($G765="","",INDEX('Job Catalog'!$I$10:$I$509,MATCH($G765,'Job Catalog'!$B$10:$B$509,0))),"")</f>
        <v/>
      </c>
      <c r="M765" s="37">
        <f>IFERROR(IF($G765="","",INDEX('Job Catalog'!$K$10:$K$509,MATCH($G765,'Job Catalog'!$B$10:$B$509,0))),"")</f>
        <v/>
      </c>
    </row>
    <row r="766">
      <c r="B766" s="7" t="n"/>
      <c r="C766" s="7" t="n"/>
      <c r="D766" s="7" t="n"/>
      <c r="E766" s="7" t="n"/>
      <c r="F766" s="7" t="n"/>
      <c r="G766" s="7" t="n"/>
      <c r="H766" s="9">
        <f>IFERROR(IF($G766="","",INDEX('Job Catalog'!$C$10:$C$509,MATCH($G766,'Job Catalog'!$B$10:$B$509,0))),"")</f>
        <v/>
      </c>
      <c r="I766" s="9">
        <f>IFERROR(IF($G766="","",INDEX('Job Catalog'!$D$10:$D$509,MATCH($G766,'Job Catalog'!$B$10:$B$509,0))),"")</f>
        <v/>
      </c>
      <c r="J766" s="9">
        <f>IFERROR(IF($G766="","",INDEX('Job Catalog'!$F$10:$F$509,MATCH($G766,'Job Catalog'!$B$10:$B$509,0))),"")</f>
        <v/>
      </c>
      <c r="K766" s="9">
        <f>IFERROR(IF($G766="","",INDEX('Job Catalog'!$H$10:$H$509,MATCH($G766,'Job Catalog'!$B$10:$B$509,0))),"")</f>
        <v/>
      </c>
      <c r="L766" s="9">
        <f>IFERROR(IF($G766="","",INDEX('Job Catalog'!$I$10:$I$509,MATCH($G766,'Job Catalog'!$B$10:$B$509,0))),"")</f>
        <v/>
      </c>
      <c r="M766" s="37">
        <f>IFERROR(IF($G766="","",INDEX('Job Catalog'!$K$10:$K$509,MATCH($G766,'Job Catalog'!$B$10:$B$509,0))),"")</f>
        <v/>
      </c>
    </row>
    <row r="767">
      <c r="B767" s="7" t="n"/>
      <c r="C767" s="7" t="n"/>
      <c r="D767" s="7" t="n"/>
      <c r="E767" s="7" t="n"/>
      <c r="F767" s="7" t="n"/>
      <c r="G767" s="7" t="n"/>
      <c r="H767" s="9">
        <f>IFERROR(IF($G767="","",INDEX('Job Catalog'!$C$10:$C$509,MATCH($G767,'Job Catalog'!$B$10:$B$509,0))),"")</f>
        <v/>
      </c>
      <c r="I767" s="9">
        <f>IFERROR(IF($G767="","",INDEX('Job Catalog'!$D$10:$D$509,MATCH($G767,'Job Catalog'!$B$10:$B$509,0))),"")</f>
        <v/>
      </c>
      <c r="J767" s="9">
        <f>IFERROR(IF($G767="","",INDEX('Job Catalog'!$F$10:$F$509,MATCH($G767,'Job Catalog'!$B$10:$B$509,0))),"")</f>
        <v/>
      </c>
      <c r="K767" s="9">
        <f>IFERROR(IF($G767="","",INDEX('Job Catalog'!$H$10:$H$509,MATCH($G767,'Job Catalog'!$B$10:$B$509,0))),"")</f>
        <v/>
      </c>
      <c r="L767" s="9">
        <f>IFERROR(IF($G767="","",INDEX('Job Catalog'!$I$10:$I$509,MATCH($G767,'Job Catalog'!$B$10:$B$509,0))),"")</f>
        <v/>
      </c>
      <c r="M767" s="37">
        <f>IFERROR(IF($G767="","",INDEX('Job Catalog'!$K$10:$K$509,MATCH($G767,'Job Catalog'!$B$10:$B$509,0))),"")</f>
        <v/>
      </c>
    </row>
    <row r="768">
      <c r="B768" s="7" t="n"/>
      <c r="C768" s="7" t="n"/>
      <c r="D768" s="7" t="n"/>
      <c r="E768" s="7" t="n"/>
      <c r="F768" s="7" t="n"/>
      <c r="G768" s="7" t="n"/>
      <c r="H768" s="9">
        <f>IFERROR(IF($G768="","",INDEX('Job Catalog'!$C$10:$C$509,MATCH($G768,'Job Catalog'!$B$10:$B$509,0))),"")</f>
        <v/>
      </c>
      <c r="I768" s="9">
        <f>IFERROR(IF($G768="","",INDEX('Job Catalog'!$D$10:$D$509,MATCH($G768,'Job Catalog'!$B$10:$B$509,0))),"")</f>
        <v/>
      </c>
      <c r="J768" s="9">
        <f>IFERROR(IF($G768="","",INDEX('Job Catalog'!$F$10:$F$509,MATCH($G768,'Job Catalog'!$B$10:$B$509,0))),"")</f>
        <v/>
      </c>
      <c r="K768" s="9">
        <f>IFERROR(IF($G768="","",INDEX('Job Catalog'!$H$10:$H$509,MATCH($G768,'Job Catalog'!$B$10:$B$509,0))),"")</f>
        <v/>
      </c>
      <c r="L768" s="9">
        <f>IFERROR(IF($G768="","",INDEX('Job Catalog'!$I$10:$I$509,MATCH($G768,'Job Catalog'!$B$10:$B$509,0))),"")</f>
        <v/>
      </c>
      <c r="M768" s="37">
        <f>IFERROR(IF($G768="","",INDEX('Job Catalog'!$K$10:$K$509,MATCH($G768,'Job Catalog'!$B$10:$B$509,0))),"")</f>
        <v/>
      </c>
    </row>
    <row r="769">
      <c r="B769" s="7" t="n"/>
      <c r="C769" s="7" t="n"/>
      <c r="D769" s="7" t="n"/>
      <c r="E769" s="7" t="n"/>
      <c r="F769" s="7" t="n"/>
      <c r="G769" s="7" t="n"/>
      <c r="H769" s="9">
        <f>IFERROR(IF($G769="","",INDEX('Job Catalog'!$C$10:$C$509,MATCH($G769,'Job Catalog'!$B$10:$B$509,0))),"")</f>
        <v/>
      </c>
      <c r="I769" s="9">
        <f>IFERROR(IF($G769="","",INDEX('Job Catalog'!$D$10:$D$509,MATCH($G769,'Job Catalog'!$B$10:$B$509,0))),"")</f>
        <v/>
      </c>
      <c r="J769" s="9">
        <f>IFERROR(IF($G769="","",INDEX('Job Catalog'!$F$10:$F$509,MATCH($G769,'Job Catalog'!$B$10:$B$509,0))),"")</f>
        <v/>
      </c>
      <c r="K769" s="9">
        <f>IFERROR(IF($G769="","",INDEX('Job Catalog'!$H$10:$H$509,MATCH($G769,'Job Catalog'!$B$10:$B$509,0))),"")</f>
        <v/>
      </c>
      <c r="L769" s="9">
        <f>IFERROR(IF($G769="","",INDEX('Job Catalog'!$I$10:$I$509,MATCH($G769,'Job Catalog'!$B$10:$B$509,0))),"")</f>
        <v/>
      </c>
      <c r="M769" s="37">
        <f>IFERROR(IF($G769="","",INDEX('Job Catalog'!$K$10:$K$509,MATCH($G769,'Job Catalog'!$B$10:$B$509,0))),"")</f>
        <v/>
      </c>
    </row>
    <row r="770">
      <c r="B770" s="7" t="n"/>
      <c r="C770" s="7" t="n"/>
      <c r="D770" s="7" t="n"/>
      <c r="E770" s="7" t="n"/>
      <c r="F770" s="7" t="n"/>
      <c r="G770" s="7" t="n"/>
      <c r="H770" s="9">
        <f>IFERROR(IF($G770="","",INDEX('Job Catalog'!$C$10:$C$509,MATCH($G770,'Job Catalog'!$B$10:$B$509,0))),"")</f>
        <v/>
      </c>
      <c r="I770" s="9">
        <f>IFERROR(IF($G770="","",INDEX('Job Catalog'!$D$10:$D$509,MATCH($G770,'Job Catalog'!$B$10:$B$509,0))),"")</f>
        <v/>
      </c>
      <c r="J770" s="9">
        <f>IFERROR(IF($G770="","",INDEX('Job Catalog'!$F$10:$F$509,MATCH($G770,'Job Catalog'!$B$10:$B$509,0))),"")</f>
        <v/>
      </c>
      <c r="K770" s="9">
        <f>IFERROR(IF($G770="","",INDEX('Job Catalog'!$H$10:$H$509,MATCH($G770,'Job Catalog'!$B$10:$B$509,0))),"")</f>
        <v/>
      </c>
      <c r="L770" s="9">
        <f>IFERROR(IF($G770="","",INDEX('Job Catalog'!$I$10:$I$509,MATCH($G770,'Job Catalog'!$B$10:$B$509,0))),"")</f>
        <v/>
      </c>
      <c r="M770" s="37">
        <f>IFERROR(IF($G770="","",INDEX('Job Catalog'!$K$10:$K$509,MATCH($G770,'Job Catalog'!$B$10:$B$509,0))),"")</f>
        <v/>
      </c>
    </row>
    <row r="771">
      <c r="B771" s="7" t="n"/>
      <c r="C771" s="7" t="n"/>
      <c r="D771" s="7" t="n"/>
      <c r="E771" s="7" t="n"/>
      <c r="F771" s="7" t="n"/>
      <c r="G771" s="7" t="n"/>
      <c r="H771" s="9">
        <f>IFERROR(IF($G771="","",INDEX('Job Catalog'!$C$10:$C$509,MATCH($G771,'Job Catalog'!$B$10:$B$509,0))),"")</f>
        <v/>
      </c>
      <c r="I771" s="9">
        <f>IFERROR(IF($G771="","",INDEX('Job Catalog'!$D$10:$D$509,MATCH($G771,'Job Catalog'!$B$10:$B$509,0))),"")</f>
        <v/>
      </c>
      <c r="J771" s="9">
        <f>IFERROR(IF($G771="","",INDEX('Job Catalog'!$F$10:$F$509,MATCH($G771,'Job Catalog'!$B$10:$B$509,0))),"")</f>
        <v/>
      </c>
      <c r="K771" s="9">
        <f>IFERROR(IF($G771="","",INDEX('Job Catalog'!$H$10:$H$509,MATCH($G771,'Job Catalog'!$B$10:$B$509,0))),"")</f>
        <v/>
      </c>
      <c r="L771" s="9">
        <f>IFERROR(IF($G771="","",INDEX('Job Catalog'!$I$10:$I$509,MATCH($G771,'Job Catalog'!$B$10:$B$509,0))),"")</f>
        <v/>
      </c>
      <c r="M771" s="37">
        <f>IFERROR(IF($G771="","",INDEX('Job Catalog'!$K$10:$K$509,MATCH($G771,'Job Catalog'!$B$10:$B$509,0))),"")</f>
        <v/>
      </c>
    </row>
    <row r="772">
      <c r="B772" s="7" t="n"/>
      <c r="C772" s="7" t="n"/>
      <c r="D772" s="7" t="n"/>
      <c r="E772" s="7" t="n"/>
      <c r="F772" s="7" t="n"/>
      <c r="G772" s="7" t="n"/>
      <c r="H772" s="9">
        <f>IFERROR(IF($G772="","",INDEX('Job Catalog'!$C$10:$C$509,MATCH($G772,'Job Catalog'!$B$10:$B$509,0))),"")</f>
        <v/>
      </c>
      <c r="I772" s="9">
        <f>IFERROR(IF($G772="","",INDEX('Job Catalog'!$D$10:$D$509,MATCH($G772,'Job Catalog'!$B$10:$B$509,0))),"")</f>
        <v/>
      </c>
      <c r="J772" s="9">
        <f>IFERROR(IF($G772="","",INDEX('Job Catalog'!$F$10:$F$509,MATCH($G772,'Job Catalog'!$B$10:$B$509,0))),"")</f>
        <v/>
      </c>
      <c r="K772" s="9">
        <f>IFERROR(IF($G772="","",INDEX('Job Catalog'!$H$10:$H$509,MATCH($G772,'Job Catalog'!$B$10:$B$509,0))),"")</f>
        <v/>
      </c>
      <c r="L772" s="9">
        <f>IFERROR(IF($G772="","",INDEX('Job Catalog'!$I$10:$I$509,MATCH($G772,'Job Catalog'!$B$10:$B$509,0))),"")</f>
        <v/>
      </c>
      <c r="M772" s="37">
        <f>IFERROR(IF($G772="","",INDEX('Job Catalog'!$K$10:$K$509,MATCH($G772,'Job Catalog'!$B$10:$B$509,0))),"")</f>
        <v/>
      </c>
    </row>
    <row r="773">
      <c r="B773" s="7" t="n"/>
      <c r="C773" s="7" t="n"/>
      <c r="D773" s="7" t="n"/>
      <c r="E773" s="7" t="n"/>
      <c r="F773" s="7" t="n"/>
      <c r="G773" s="7" t="n"/>
      <c r="H773" s="9">
        <f>IFERROR(IF($G773="","",INDEX('Job Catalog'!$C$10:$C$509,MATCH($G773,'Job Catalog'!$B$10:$B$509,0))),"")</f>
        <v/>
      </c>
      <c r="I773" s="9">
        <f>IFERROR(IF($G773="","",INDEX('Job Catalog'!$D$10:$D$509,MATCH($G773,'Job Catalog'!$B$10:$B$509,0))),"")</f>
        <v/>
      </c>
      <c r="J773" s="9">
        <f>IFERROR(IF($G773="","",INDEX('Job Catalog'!$F$10:$F$509,MATCH($G773,'Job Catalog'!$B$10:$B$509,0))),"")</f>
        <v/>
      </c>
      <c r="K773" s="9">
        <f>IFERROR(IF($G773="","",INDEX('Job Catalog'!$H$10:$H$509,MATCH($G773,'Job Catalog'!$B$10:$B$509,0))),"")</f>
        <v/>
      </c>
      <c r="L773" s="9">
        <f>IFERROR(IF($G773="","",INDEX('Job Catalog'!$I$10:$I$509,MATCH($G773,'Job Catalog'!$B$10:$B$509,0))),"")</f>
        <v/>
      </c>
      <c r="M773" s="37">
        <f>IFERROR(IF($G773="","",INDEX('Job Catalog'!$K$10:$K$509,MATCH($G773,'Job Catalog'!$B$10:$B$509,0))),"")</f>
        <v/>
      </c>
    </row>
    <row r="774">
      <c r="B774" s="7" t="n"/>
      <c r="C774" s="7" t="n"/>
      <c r="D774" s="7" t="n"/>
      <c r="E774" s="7" t="n"/>
      <c r="F774" s="7" t="n"/>
      <c r="G774" s="7" t="n"/>
      <c r="H774" s="9">
        <f>IFERROR(IF($G774="","",INDEX('Job Catalog'!$C$10:$C$509,MATCH($G774,'Job Catalog'!$B$10:$B$509,0))),"")</f>
        <v/>
      </c>
      <c r="I774" s="9">
        <f>IFERROR(IF($G774="","",INDEX('Job Catalog'!$D$10:$D$509,MATCH($G774,'Job Catalog'!$B$10:$B$509,0))),"")</f>
        <v/>
      </c>
      <c r="J774" s="9">
        <f>IFERROR(IF($G774="","",INDEX('Job Catalog'!$F$10:$F$509,MATCH($G774,'Job Catalog'!$B$10:$B$509,0))),"")</f>
        <v/>
      </c>
      <c r="K774" s="9">
        <f>IFERROR(IF($G774="","",INDEX('Job Catalog'!$H$10:$H$509,MATCH($G774,'Job Catalog'!$B$10:$B$509,0))),"")</f>
        <v/>
      </c>
      <c r="L774" s="9">
        <f>IFERROR(IF($G774="","",INDEX('Job Catalog'!$I$10:$I$509,MATCH($G774,'Job Catalog'!$B$10:$B$509,0))),"")</f>
        <v/>
      </c>
      <c r="M774" s="37">
        <f>IFERROR(IF($G774="","",INDEX('Job Catalog'!$K$10:$K$509,MATCH($G774,'Job Catalog'!$B$10:$B$509,0))),"")</f>
        <v/>
      </c>
    </row>
    <row r="775">
      <c r="B775" s="7" t="n"/>
      <c r="C775" s="7" t="n"/>
      <c r="D775" s="7" t="n"/>
      <c r="E775" s="7" t="n"/>
      <c r="F775" s="7" t="n"/>
      <c r="G775" s="7" t="n"/>
      <c r="H775" s="9">
        <f>IFERROR(IF($G775="","",INDEX('Job Catalog'!$C$10:$C$509,MATCH($G775,'Job Catalog'!$B$10:$B$509,0))),"")</f>
        <v/>
      </c>
      <c r="I775" s="9">
        <f>IFERROR(IF($G775="","",INDEX('Job Catalog'!$D$10:$D$509,MATCH($G775,'Job Catalog'!$B$10:$B$509,0))),"")</f>
        <v/>
      </c>
      <c r="J775" s="9">
        <f>IFERROR(IF($G775="","",INDEX('Job Catalog'!$F$10:$F$509,MATCH($G775,'Job Catalog'!$B$10:$B$509,0))),"")</f>
        <v/>
      </c>
      <c r="K775" s="9">
        <f>IFERROR(IF($G775="","",INDEX('Job Catalog'!$H$10:$H$509,MATCH($G775,'Job Catalog'!$B$10:$B$509,0))),"")</f>
        <v/>
      </c>
      <c r="L775" s="9">
        <f>IFERROR(IF($G775="","",INDEX('Job Catalog'!$I$10:$I$509,MATCH($G775,'Job Catalog'!$B$10:$B$509,0))),"")</f>
        <v/>
      </c>
      <c r="M775" s="37">
        <f>IFERROR(IF($G775="","",INDEX('Job Catalog'!$K$10:$K$509,MATCH($G775,'Job Catalog'!$B$10:$B$509,0))),"")</f>
        <v/>
      </c>
    </row>
    <row r="776">
      <c r="B776" s="7" t="n"/>
      <c r="C776" s="7" t="n"/>
      <c r="D776" s="7" t="n"/>
      <c r="E776" s="7" t="n"/>
      <c r="F776" s="7" t="n"/>
      <c r="G776" s="7" t="n"/>
      <c r="H776" s="9">
        <f>IFERROR(IF($G776="","",INDEX('Job Catalog'!$C$10:$C$509,MATCH($G776,'Job Catalog'!$B$10:$B$509,0))),"")</f>
        <v/>
      </c>
      <c r="I776" s="9">
        <f>IFERROR(IF($G776="","",INDEX('Job Catalog'!$D$10:$D$509,MATCH($G776,'Job Catalog'!$B$10:$B$509,0))),"")</f>
        <v/>
      </c>
      <c r="J776" s="9">
        <f>IFERROR(IF($G776="","",INDEX('Job Catalog'!$F$10:$F$509,MATCH($G776,'Job Catalog'!$B$10:$B$509,0))),"")</f>
        <v/>
      </c>
      <c r="K776" s="9">
        <f>IFERROR(IF($G776="","",INDEX('Job Catalog'!$H$10:$H$509,MATCH($G776,'Job Catalog'!$B$10:$B$509,0))),"")</f>
        <v/>
      </c>
      <c r="L776" s="9">
        <f>IFERROR(IF($G776="","",INDEX('Job Catalog'!$I$10:$I$509,MATCH($G776,'Job Catalog'!$B$10:$B$509,0))),"")</f>
        <v/>
      </c>
      <c r="M776" s="37">
        <f>IFERROR(IF($G776="","",INDEX('Job Catalog'!$K$10:$K$509,MATCH($G776,'Job Catalog'!$B$10:$B$509,0))),"")</f>
        <v/>
      </c>
    </row>
    <row r="777">
      <c r="B777" s="7" t="n"/>
      <c r="C777" s="7" t="n"/>
      <c r="D777" s="7" t="n"/>
      <c r="E777" s="7" t="n"/>
      <c r="F777" s="7" t="n"/>
      <c r="G777" s="7" t="n"/>
      <c r="H777" s="9">
        <f>IFERROR(IF($G777="","",INDEX('Job Catalog'!$C$10:$C$509,MATCH($G777,'Job Catalog'!$B$10:$B$509,0))),"")</f>
        <v/>
      </c>
      <c r="I777" s="9">
        <f>IFERROR(IF($G777="","",INDEX('Job Catalog'!$D$10:$D$509,MATCH($G777,'Job Catalog'!$B$10:$B$509,0))),"")</f>
        <v/>
      </c>
      <c r="J777" s="9">
        <f>IFERROR(IF($G777="","",INDEX('Job Catalog'!$F$10:$F$509,MATCH($G777,'Job Catalog'!$B$10:$B$509,0))),"")</f>
        <v/>
      </c>
      <c r="K777" s="9">
        <f>IFERROR(IF($G777="","",INDEX('Job Catalog'!$H$10:$H$509,MATCH($G777,'Job Catalog'!$B$10:$B$509,0))),"")</f>
        <v/>
      </c>
      <c r="L777" s="9">
        <f>IFERROR(IF($G777="","",INDEX('Job Catalog'!$I$10:$I$509,MATCH($G777,'Job Catalog'!$B$10:$B$509,0))),"")</f>
        <v/>
      </c>
      <c r="M777" s="37">
        <f>IFERROR(IF($G777="","",INDEX('Job Catalog'!$K$10:$K$509,MATCH($G777,'Job Catalog'!$B$10:$B$509,0))),"")</f>
        <v/>
      </c>
    </row>
    <row r="778">
      <c r="B778" s="7" t="n"/>
      <c r="C778" s="7" t="n"/>
      <c r="D778" s="7" t="n"/>
      <c r="E778" s="7" t="n"/>
      <c r="F778" s="7" t="n"/>
      <c r="G778" s="7" t="n"/>
      <c r="H778" s="9">
        <f>IFERROR(IF($G778="","",INDEX('Job Catalog'!$C$10:$C$509,MATCH($G778,'Job Catalog'!$B$10:$B$509,0))),"")</f>
        <v/>
      </c>
      <c r="I778" s="9">
        <f>IFERROR(IF($G778="","",INDEX('Job Catalog'!$D$10:$D$509,MATCH($G778,'Job Catalog'!$B$10:$B$509,0))),"")</f>
        <v/>
      </c>
      <c r="J778" s="9">
        <f>IFERROR(IF($G778="","",INDEX('Job Catalog'!$F$10:$F$509,MATCH($G778,'Job Catalog'!$B$10:$B$509,0))),"")</f>
        <v/>
      </c>
      <c r="K778" s="9">
        <f>IFERROR(IF($G778="","",INDEX('Job Catalog'!$H$10:$H$509,MATCH($G778,'Job Catalog'!$B$10:$B$509,0))),"")</f>
        <v/>
      </c>
      <c r="L778" s="9">
        <f>IFERROR(IF($G778="","",INDEX('Job Catalog'!$I$10:$I$509,MATCH($G778,'Job Catalog'!$B$10:$B$509,0))),"")</f>
        <v/>
      </c>
      <c r="M778" s="37">
        <f>IFERROR(IF($G778="","",INDEX('Job Catalog'!$K$10:$K$509,MATCH($G778,'Job Catalog'!$B$10:$B$509,0))),"")</f>
        <v/>
      </c>
    </row>
    <row r="779">
      <c r="B779" s="7" t="n"/>
      <c r="C779" s="7" t="n"/>
      <c r="D779" s="7" t="n"/>
      <c r="E779" s="7" t="n"/>
      <c r="F779" s="7" t="n"/>
      <c r="G779" s="7" t="n"/>
      <c r="H779" s="9">
        <f>IFERROR(IF($G779="","",INDEX('Job Catalog'!$C$10:$C$509,MATCH($G779,'Job Catalog'!$B$10:$B$509,0))),"")</f>
        <v/>
      </c>
      <c r="I779" s="9">
        <f>IFERROR(IF($G779="","",INDEX('Job Catalog'!$D$10:$D$509,MATCH($G779,'Job Catalog'!$B$10:$B$509,0))),"")</f>
        <v/>
      </c>
      <c r="J779" s="9">
        <f>IFERROR(IF($G779="","",INDEX('Job Catalog'!$F$10:$F$509,MATCH($G779,'Job Catalog'!$B$10:$B$509,0))),"")</f>
        <v/>
      </c>
      <c r="K779" s="9">
        <f>IFERROR(IF($G779="","",INDEX('Job Catalog'!$H$10:$H$509,MATCH($G779,'Job Catalog'!$B$10:$B$509,0))),"")</f>
        <v/>
      </c>
      <c r="L779" s="9">
        <f>IFERROR(IF($G779="","",INDEX('Job Catalog'!$I$10:$I$509,MATCH($G779,'Job Catalog'!$B$10:$B$509,0))),"")</f>
        <v/>
      </c>
      <c r="M779" s="37">
        <f>IFERROR(IF($G779="","",INDEX('Job Catalog'!$K$10:$K$509,MATCH($G779,'Job Catalog'!$B$10:$B$509,0))),"")</f>
        <v/>
      </c>
    </row>
    <row r="780">
      <c r="B780" s="7" t="n"/>
      <c r="C780" s="7" t="n"/>
      <c r="D780" s="7" t="n"/>
      <c r="E780" s="7" t="n"/>
      <c r="F780" s="7" t="n"/>
      <c r="G780" s="7" t="n"/>
      <c r="H780" s="9">
        <f>IFERROR(IF($G780="","",INDEX('Job Catalog'!$C$10:$C$509,MATCH($G780,'Job Catalog'!$B$10:$B$509,0))),"")</f>
        <v/>
      </c>
      <c r="I780" s="9">
        <f>IFERROR(IF($G780="","",INDEX('Job Catalog'!$D$10:$D$509,MATCH($G780,'Job Catalog'!$B$10:$B$509,0))),"")</f>
        <v/>
      </c>
      <c r="J780" s="9">
        <f>IFERROR(IF($G780="","",INDEX('Job Catalog'!$F$10:$F$509,MATCH($G780,'Job Catalog'!$B$10:$B$509,0))),"")</f>
        <v/>
      </c>
      <c r="K780" s="9">
        <f>IFERROR(IF($G780="","",INDEX('Job Catalog'!$H$10:$H$509,MATCH($G780,'Job Catalog'!$B$10:$B$509,0))),"")</f>
        <v/>
      </c>
      <c r="L780" s="9">
        <f>IFERROR(IF($G780="","",INDEX('Job Catalog'!$I$10:$I$509,MATCH($G780,'Job Catalog'!$B$10:$B$509,0))),"")</f>
        <v/>
      </c>
      <c r="M780" s="37">
        <f>IFERROR(IF($G780="","",INDEX('Job Catalog'!$K$10:$K$509,MATCH($G780,'Job Catalog'!$B$10:$B$509,0))),"")</f>
        <v/>
      </c>
    </row>
    <row r="781">
      <c r="B781" s="7" t="n"/>
      <c r="C781" s="7" t="n"/>
      <c r="D781" s="7" t="n"/>
      <c r="E781" s="7" t="n"/>
      <c r="F781" s="7" t="n"/>
      <c r="G781" s="7" t="n"/>
      <c r="H781" s="9">
        <f>IFERROR(IF($G781="","",INDEX('Job Catalog'!$C$10:$C$509,MATCH($G781,'Job Catalog'!$B$10:$B$509,0))),"")</f>
        <v/>
      </c>
      <c r="I781" s="9">
        <f>IFERROR(IF($G781="","",INDEX('Job Catalog'!$D$10:$D$509,MATCH($G781,'Job Catalog'!$B$10:$B$509,0))),"")</f>
        <v/>
      </c>
      <c r="J781" s="9">
        <f>IFERROR(IF($G781="","",INDEX('Job Catalog'!$F$10:$F$509,MATCH($G781,'Job Catalog'!$B$10:$B$509,0))),"")</f>
        <v/>
      </c>
      <c r="K781" s="9">
        <f>IFERROR(IF($G781="","",INDEX('Job Catalog'!$H$10:$H$509,MATCH($G781,'Job Catalog'!$B$10:$B$509,0))),"")</f>
        <v/>
      </c>
      <c r="L781" s="9">
        <f>IFERROR(IF($G781="","",INDEX('Job Catalog'!$I$10:$I$509,MATCH($G781,'Job Catalog'!$B$10:$B$509,0))),"")</f>
        <v/>
      </c>
      <c r="M781" s="37">
        <f>IFERROR(IF($G781="","",INDEX('Job Catalog'!$K$10:$K$509,MATCH($G781,'Job Catalog'!$B$10:$B$509,0))),"")</f>
        <v/>
      </c>
    </row>
    <row r="782">
      <c r="B782" s="7" t="n"/>
      <c r="C782" s="7" t="n"/>
      <c r="D782" s="7" t="n"/>
      <c r="E782" s="7" t="n"/>
      <c r="F782" s="7" t="n"/>
      <c r="G782" s="7" t="n"/>
      <c r="H782" s="9">
        <f>IFERROR(IF($G782="","",INDEX('Job Catalog'!$C$10:$C$509,MATCH($G782,'Job Catalog'!$B$10:$B$509,0))),"")</f>
        <v/>
      </c>
      <c r="I782" s="9">
        <f>IFERROR(IF($G782="","",INDEX('Job Catalog'!$D$10:$D$509,MATCH($G782,'Job Catalog'!$B$10:$B$509,0))),"")</f>
        <v/>
      </c>
      <c r="J782" s="9">
        <f>IFERROR(IF($G782="","",INDEX('Job Catalog'!$F$10:$F$509,MATCH($G782,'Job Catalog'!$B$10:$B$509,0))),"")</f>
        <v/>
      </c>
      <c r="K782" s="9">
        <f>IFERROR(IF($G782="","",INDEX('Job Catalog'!$H$10:$H$509,MATCH($G782,'Job Catalog'!$B$10:$B$509,0))),"")</f>
        <v/>
      </c>
      <c r="L782" s="9">
        <f>IFERROR(IF($G782="","",INDEX('Job Catalog'!$I$10:$I$509,MATCH($G782,'Job Catalog'!$B$10:$B$509,0))),"")</f>
        <v/>
      </c>
      <c r="M782" s="37">
        <f>IFERROR(IF($G782="","",INDEX('Job Catalog'!$K$10:$K$509,MATCH($G782,'Job Catalog'!$B$10:$B$509,0))),"")</f>
        <v/>
      </c>
    </row>
    <row r="783">
      <c r="B783" s="7" t="n"/>
      <c r="C783" s="7" t="n"/>
      <c r="D783" s="7" t="n"/>
      <c r="E783" s="7" t="n"/>
      <c r="F783" s="7" t="n"/>
      <c r="G783" s="7" t="n"/>
      <c r="H783" s="9">
        <f>IFERROR(IF($G783="","",INDEX('Job Catalog'!$C$10:$C$509,MATCH($G783,'Job Catalog'!$B$10:$B$509,0))),"")</f>
        <v/>
      </c>
      <c r="I783" s="9">
        <f>IFERROR(IF($G783="","",INDEX('Job Catalog'!$D$10:$D$509,MATCH($G783,'Job Catalog'!$B$10:$B$509,0))),"")</f>
        <v/>
      </c>
      <c r="J783" s="9">
        <f>IFERROR(IF($G783="","",INDEX('Job Catalog'!$F$10:$F$509,MATCH($G783,'Job Catalog'!$B$10:$B$509,0))),"")</f>
        <v/>
      </c>
      <c r="K783" s="9">
        <f>IFERROR(IF($G783="","",INDEX('Job Catalog'!$H$10:$H$509,MATCH($G783,'Job Catalog'!$B$10:$B$509,0))),"")</f>
        <v/>
      </c>
      <c r="L783" s="9">
        <f>IFERROR(IF($G783="","",INDEX('Job Catalog'!$I$10:$I$509,MATCH($G783,'Job Catalog'!$B$10:$B$509,0))),"")</f>
        <v/>
      </c>
      <c r="M783" s="37">
        <f>IFERROR(IF($G783="","",INDEX('Job Catalog'!$K$10:$K$509,MATCH($G783,'Job Catalog'!$B$10:$B$509,0))),"")</f>
        <v/>
      </c>
    </row>
    <row r="784">
      <c r="B784" s="7" t="n"/>
      <c r="C784" s="7" t="n"/>
      <c r="D784" s="7" t="n"/>
      <c r="E784" s="7" t="n"/>
      <c r="F784" s="7" t="n"/>
      <c r="G784" s="7" t="n"/>
      <c r="H784" s="9">
        <f>IFERROR(IF($G784="","",INDEX('Job Catalog'!$C$10:$C$509,MATCH($G784,'Job Catalog'!$B$10:$B$509,0))),"")</f>
        <v/>
      </c>
      <c r="I784" s="9">
        <f>IFERROR(IF($G784="","",INDEX('Job Catalog'!$D$10:$D$509,MATCH($G784,'Job Catalog'!$B$10:$B$509,0))),"")</f>
        <v/>
      </c>
      <c r="J784" s="9">
        <f>IFERROR(IF($G784="","",INDEX('Job Catalog'!$F$10:$F$509,MATCH($G784,'Job Catalog'!$B$10:$B$509,0))),"")</f>
        <v/>
      </c>
      <c r="K784" s="9">
        <f>IFERROR(IF($G784="","",INDEX('Job Catalog'!$H$10:$H$509,MATCH($G784,'Job Catalog'!$B$10:$B$509,0))),"")</f>
        <v/>
      </c>
      <c r="L784" s="9">
        <f>IFERROR(IF($G784="","",INDEX('Job Catalog'!$I$10:$I$509,MATCH($G784,'Job Catalog'!$B$10:$B$509,0))),"")</f>
        <v/>
      </c>
      <c r="M784" s="37">
        <f>IFERROR(IF($G784="","",INDEX('Job Catalog'!$K$10:$K$509,MATCH($G784,'Job Catalog'!$B$10:$B$509,0))),"")</f>
        <v/>
      </c>
    </row>
    <row r="785">
      <c r="B785" s="7" t="n"/>
      <c r="C785" s="7" t="n"/>
      <c r="D785" s="7" t="n"/>
      <c r="E785" s="7" t="n"/>
      <c r="F785" s="7" t="n"/>
      <c r="G785" s="7" t="n"/>
      <c r="H785" s="9">
        <f>IFERROR(IF($G785="","",INDEX('Job Catalog'!$C$10:$C$509,MATCH($G785,'Job Catalog'!$B$10:$B$509,0))),"")</f>
        <v/>
      </c>
      <c r="I785" s="9">
        <f>IFERROR(IF($G785="","",INDEX('Job Catalog'!$D$10:$D$509,MATCH($G785,'Job Catalog'!$B$10:$B$509,0))),"")</f>
        <v/>
      </c>
      <c r="J785" s="9">
        <f>IFERROR(IF($G785="","",INDEX('Job Catalog'!$F$10:$F$509,MATCH($G785,'Job Catalog'!$B$10:$B$509,0))),"")</f>
        <v/>
      </c>
      <c r="K785" s="9">
        <f>IFERROR(IF($G785="","",INDEX('Job Catalog'!$H$10:$H$509,MATCH($G785,'Job Catalog'!$B$10:$B$509,0))),"")</f>
        <v/>
      </c>
      <c r="L785" s="9">
        <f>IFERROR(IF($G785="","",INDEX('Job Catalog'!$I$10:$I$509,MATCH($G785,'Job Catalog'!$B$10:$B$509,0))),"")</f>
        <v/>
      </c>
      <c r="M785" s="37">
        <f>IFERROR(IF($G785="","",INDEX('Job Catalog'!$K$10:$K$509,MATCH($G785,'Job Catalog'!$B$10:$B$509,0))),"")</f>
        <v/>
      </c>
    </row>
    <row r="786">
      <c r="B786" s="7" t="n"/>
      <c r="C786" s="7" t="n"/>
      <c r="D786" s="7" t="n"/>
      <c r="E786" s="7" t="n"/>
      <c r="F786" s="7" t="n"/>
      <c r="G786" s="7" t="n"/>
      <c r="H786" s="9">
        <f>IFERROR(IF($G786="","",INDEX('Job Catalog'!$C$10:$C$509,MATCH($G786,'Job Catalog'!$B$10:$B$509,0))),"")</f>
        <v/>
      </c>
      <c r="I786" s="9">
        <f>IFERROR(IF($G786="","",INDEX('Job Catalog'!$D$10:$D$509,MATCH($G786,'Job Catalog'!$B$10:$B$509,0))),"")</f>
        <v/>
      </c>
      <c r="J786" s="9">
        <f>IFERROR(IF($G786="","",INDEX('Job Catalog'!$F$10:$F$509,MATCH($G786,'Job Catalog'!$B$10:$B$509,0))),"")</f>
        <v/>
      </c>
      <c r="K786" s="9">
        <f>IFERROR(IF($G786="","",INDEX('Job Catalog'!$H$10:$H$509,MATCH($G786,'Job Catalog'!$B$10:$B$509,0))),"")</f>
        <v/>
      </c>
      <c r="L786" s="9">
        <f>IFERROR(IF($G786="","",INDEX('Job Catalog'!$I$10:$I$509,MATCH($G786,'Job Catalog'!$B$10:$B$509,0))),"")</f>
        <v/>
      </c>
      <c r="M786" s="37">
        <f>IFERROR(IF($G786="","",INDEX('Job Catalog'!$K$10:$K$509,MATCH($G786,'Job Catalog'!$B$10:$B$509,0))),"")</f>
        <v/>
      </c>
    </row>
    <row r="787">
      <c r="B787" s="7" t="n"/>
      <c r="C787" s="7" t="n"/>
      <c r="D787" s="7" t="n"/>
      <c r="E787" s="7" t="n"/>
      <c r="F787" s="7" t="n"/>
      <c r="G787" s="7" t="n"/>
      <c r="H787" s="9">
        <f>IFERROR(IF($G787="","",INDEX('Job Catalog'!$C$10:$C$509,MATCH($G787,'Job Catalog'!$B$10:$B$509,0))),"")</f>
        <v/>
      </c>
      <c r="I787" s="9">
        <f>IFERROR(IF($G787="","",INDEX('Job Catalog'!$D$10:$D$509,MATCH($G787,'Job Catalog'!$B$10:$B$509,0))),"")</f>
        <v/>
      </c>
      <c r="J787" s="9">
        <f>IFERROR(IF($G787="","",INDEX('Job Catalog'!$F$10:$F$509,MATCH($G787,'Job Catalog'!$B$10:$B$509,0))),"")</f>
        <v/>
      </c>
      <c r="K787" s="9">
        <f>IFERROR(IF($G787="","",INDEX('Job Catalog'!$H$10:$H$509,MATCH($G787,'Job Catalog'!$B$10:$B$509,0))),"")</f>
        <v/>
      </c>
      <c r="L787" s="9">
        <f>IFERROR(IF($G787="","",INDEX('Job Catalog'!$I$10:$I$509,MATCH($G787,'Job Catalog'!$B$10:$B$509,0))),"")</f>
        <v/>
      </c>
      <c r="M787" s="37">
        <f>IFERROR(IF($G787="","",INDEX('Job Catalog'!$K$10:$K$509,MATCH($G787,'Job Catalog'!$B$10:$B$509,0))),"")</f>
        <v/>
      </c>
    </row>
    <row r="788">
      <c r="B788" s="7" t="n"/>
      <c r="C788" s="7" t="n"/>
      <c r="D788" s="7" t="n"/>
      <c r="E788" s="7" t="n"/>
      <c r="F788" s="7" t="n"/>
      <c r="G788" s="7" t="n"/>
      <c r="H788" s="9">
        <f>IFERROR(IF($G788="","",INDEX('Job Catalog'!$C$10:$C$509,MATCH($G788,'Job Catalog'!$B$10:$B$509,0))),"")</f>
        <v/>
      </c>
      <c r="I788" s="9">
        <f>IFERROR(IF($G788="","",INDEX('Job Catalog'!$D$10:$D$509,MATCH($G788,'Job Catalog'!$B$10:$B$509,0))),"")</f>
        <v/>
      </c>
      <c r="J788" s="9">
        <f>IFERROR(IF($G788="","",INDEX('Job Catalog'!$F$10:$F$509,MATCH($G788,'Job Catalog'!$B$10:$B$509,0))),"")</f>
        <v/>
      </c>
      <c r="K788" s="9">
        <f>IFERROR(IF($G788="","",INDEX('Job Catalog'!$H$10:$H$509,MATCH($G788,'Job Catalog'!$B$10:$B$509,0))),"")</f>
        <v/>
      </c>
      <c r="L788" s="9">
        <f>IFERROR(IF($G788="","",INDEX('Job Catalog'!$I$10:$I$509,MATCH($G788,'Job Catalog'!$B$10:$B$509,0))),"")</f>
        <v/>
      </c>
      <c r="M788" s="37">
        <f>IFERROR(IF($G788="","",INDEX('Job Catalog'!$K$10:$K$509,MATCH($G788,'Job Catalog'!$B$10:$B$509,0))),"")</f>
        <v/>
      </c>
    </row>
    <row r="789">
      <c r="B789" s="7" t="n"/>
      <c r="C789" s="7" t="n"/>
      <c r="D789" s="7" t="n"/>
      <c r="E789" s="7" t="n"/>
      <c r="F789" s="7" t="n"/>
      <c r="G789" s="7" t="n"/>
      <c r="H789" s="9">
        <f>IFERROR(IF($G789="","",INDEX('Job Catalog'!$C$10:$C$509,MATCH($G789,'Job Catalog'!$B$10:$B$509,0))),"")</f>
        <v/>
      </c>
      <c r="I789" s="9">
        <f>IFERROR(IF($G789="","",INDEX('Job Catalog'!$D$10:$D$509,MATCH($G789,'Job Catalog'!$B$10:$B$509,0))),"")</f>
        <v/>
      </c>
      <c r="J789" s="9">
        <f>IFERROR(IF($G789="","",INDEX('Job Catalog'!$F$10:$F$509,MATCH($G789,'Job Catalog'!$B$10:$B$509,0))),"")</f>
        <v/>
      </c>
      <c r="K789" s="9">
        <f>IFERROR(IF($G789="","",INDEX('Job Catalog'!$H$10:$H$509,MATCH($G789,'Job Catalog'!$B$10:$B$509,0))),"")</f>
        <v/>
      </c>
      <c r="L789" s="9">
        <f>IFERROR(IF($G789="","",INDEX('Job Catalog'!$I$10:$I$509,MATCH($G789,'Job Catalog'!$B$10:$B$509,0))),"")</f>
        <v/>
      </c>
      <c r="M789" s="37">
        <f>IFERROR(IF($G789="","",INDEX('Job Catalog'!$K$10:$K$509,MATCH($G789,'Job Catalog'!$B$10:$B$509,0))),"")</f>
        <v/>
      </c>
    </row>
    <row r="790">
      <c r="B790" s="7" t="n"/>
      <c r="C790" s="7" t="n"/>
      <c r="D790" s="7" t="n"/>
      <c r="E790" s="7" t="n"/>
      <c r="F790" s="7" t="n"/>
      <c r="G790" s="7" t="n"/>
      <c r="H790" s="9">
        <f>IFERROR(IF($G790="","",INDEX('Job Catalog'!$C$10:$C$509,MATCH($G790,'Job Catalog'!$B$10:$B$509,0))),"")</f>
        <v/>
      </c>
      <c r="I790" s="9">
        <f>IFERROR(IF($G790="","",INDEX('Job Catalog'!$D$10:$D$509,MATCH($G790,'Job Catalog'!$B$10:$B$509,0))),"")</f>
        <v/>
      </c>
      <c r="J790" s="9">
        <f>IFERROR(IF($G790="","",INDEX('Job Catalog'!$F$10:$F$509,MATCH($G790,'Job Catalog'!$B$10:$B$509,0))),"")</f>
        <v/>
      </c>
      <c r="K790" s="9">
        <f>IFERROR(IF($G790="","",INDEX('Job Catalog'!$H$10:$H$509,MATCH($G790,'Job Catalog'!$B$10:$B$509,0))),"")</f>
        <v/>
      </c>
      <c r="L790" s="9">
        <f>IFERROR(IF($G790="","",INDEX('Job Catalog'!$I$10:$I$509,MATCH($G790,'Job Catalog'!$B$10:$B$509,0))),"")</f>
        <v/>
      </c>
      <c r="M790" s="37">
        <f>IFERROR(IF($G790="","",INDEX('Job Catalog'!$K$10:$K$509,MATCH($G790,'Job Catalog'!$B$10:$B$509,0))),"")</f>
        <v/>
      </c>
    </row>
    <row r="791">
      <c r="B791" s="7" t="n"/>
      <c r="C791" s="7" t="n"/>
      <c r="D791" s="7" t="n"/>
      <c r="E791" s="7" t="n"/>
      <c r="F791" s="7" t="n"/>
      <c r="G791" s="7" t="n"/>
      <c r="H791" s="9">
        <f>IFERROR(IF($G791="","",INDEX('Job Catalog'!$C$10:$C$509,MATCH($G791,'Job Catalog'!$B$10:$B$509,0))),"")</f>
        <v/>
      </c>
      <c r="I791" s="9">
        <f>IFERROR(IF($G791="","",INDEX('Job Catalog'!$D$10:$D$509,MATCH($G791,'Job Catalog'!$B$10:$B$509,0))),"")</f>
        <v/>
      </c>
      <c r="J791" s="9">
        <f>IFERROR(IF($G791="","",INDEX('Job Catalog'!$F$10:$F$509,MATCH($G791,'Job Catalog'!$B$10:$B$509,0))),"")</f>
        <v/>
      </c>
      <c r="K791" s="9">
        <f>IFERROR(IF($G791="","",INDEX('Job Catalog'!$H$10:$H$509,MATCH($G791,'Job Catalog'!$B$10:$B$509,0))),"")</f>
        <v/>
      </c>
      <c r="L791" s="9">
        <f>IFERROR(IF($G791="","",INDEX('Job Catalog'!$I$10:$I$509,MATCH($G791,'Job Catalog'!$B$10:$B$509,0))),"")</f>
        <v/>
      </c>
      <c r="M791" s="37">
        <f>IFERROR(IF($G791="","",INDEX('Job Catalog'!$K$10:$K$509,MATCH($G791,'Job Catalog'!$B$10:$B$509,0))),"")</f>
        <v/>
      </c>
    </row>
    <row r="792">
      <c r="B792" s="7" t="n"/>
      <c r="C792" s="7" t="n"/>
      <c r="D792" s="7" t="n"/>
      <c r="E792" s="7" t="n"/>
      <c r="F792" s="7" t="n"/>
      <c r="G792" s="7" t="n"/>
      <c r="H792" s="9">
        <f>IFERROR(IF($G792="","",INDEX('Job Catalog'!$C$10:$C$509,MATCH($G792,'Job Catalog'!$B$10:$B$509,0))),"")</f>
        <v/>
      </c>
      <c r="I792" s="9">
        <f>IFERROR(IF($G792="","",INDEX('Job Catalog'!$D$10:$D$509,MATCH($G792,'Job Catalog'!$B$10:$B$509,0))),"")</f>
        <v/>
      </c>
      <c r="J792" s="9">
        <f>IFERROR(IF($G792="","",INDEX('Job Catalog'!$F$10:$F$509,MATCH($G792,'Job Catalog'!$B$10:$B$509,0))),"")</f>
        <v/>
      </c>
      <c r="K792" s="9">
        <f>IFERROR(IF($G792="","",INDEX('Job Catalog'!$H$10:$H$509,MATCH($G792,'Job Catalog'!$B$10:$B$509,0))),"")</f>
        <v/>
      </c>
      <c r="L792" s="9">
        <f>IFERROR(IF($G792="","",INDEX('Job Catalog'!$I$10:$I$509,MATCH($G792,'Job Catalog'!$B$10:$B$509,0))),"")</f>
        <v/>
      </c>
      <c r="M792" s="37">
        <f>IFERROR(IF($G792="","",INDEX('Job Catalog'!$K$10:$K$509,MATCH($G792,'Job Catalog'!$B$10:$B$509,0))),"")</f>
        <v/>
      </c>
    </row>
    <row r="793">
      <c r="B793" s="7" t="n"/>
      <c r="C793" s="7" t="n"/>
      <c r="D793" s="7" t="n"/>
      <c r="E793" s="7" t="n"/>
      <c r="F793" s="7" t="n"/>
      <c r="G793" s="7" t="n"/>
      <c r="H793" s="9">
        <f>IFERROR(IF($G793="","",INDEX('Job Catalog'!$C$10:$C$509,MATCH($G793,'Job Catalog'!$B$10:$B$509,0))),"")</f>
        <v/>
      </c>
      <c r="I793" s="9">
        <f>IFERROR(IF($G793="","",INDEX('Job Catalog'!$D$10:$D$509,MATCH($G793,'Job Catalog'!$B$10:$B$509,0))),"")</f>
        <v/>
      </c>
      <c r="J793" s="9">
        <f>IFERROR(IF($G793="","",INDEX('Job Catalog'!$F$10:$F$509,MATCH($G793,'Job Catalog'!$B$10:$B$509,0))),"")</f>
        <v/>
      </c>
      <c r="K793" s="9">
        <f>IFERROR(IF($G793="","",INDEX('Job Catalog'!$H$10:$H$509,MATCH($G793,'Job Catalog'!$B$10:$B$509,0))),"")</f>
        <v/>
      </c>
      <c r="L793" s="9">
        <f>IFERROR(IF($G793="","",INDEX('Job Catalog'!$I$10:$I$509,MATCH($G793,'Job Catalog'!$B$10:$B$509,0))),"")</f>
        <v/>
      </c>
      <c r="M793" s="37">
        <f>IFERROR(IF($G793="","",INDEX('Job Catalog'!$K$10:$K$509,MATCH($G793,'Job Catalog'!$B$10:$B$509,0))),"")</f>
        <v/>
      </c>
    </row>
    <row r="794">
      <c r="B794" s="7" t="n"/>
      <c r="C794" s="7" t="n"/>
      <c r="D794" s="7" t="n"/>
      <c r="E794" s="7" t="n"/>
      <c r="F794" s="7" t="n"/>
      <c r="G794" s="7" t="n"/>
      <c r="H794" s="9">
        <f>IFERROR(IF($G794="","",INDEX('Job Catalog'!$C$10:$C$509,MATCH($G794,'Job Catalog'!$B$10:$B$509,0))),"")</f>
        <v/>
      </c>
      <c r="I794" s="9">
        <f>IFERROR(IF($G794="","",INDEX('Job Catalog'!$D$10:$D$509,MATCH($G794,'Job Catalog'!$B$10:$B$509,0))),"")</f>
        <v/>
      </c>
      <c r="J794" s="9">
        <f>IFERROR(IF($G794="","",INDEX('Job Catalog'!$F$10:$F$509,MATCH($G794,'Job Catalog'!$B$10:$B$509,0))),"")</f>
        <v/>
      </c>
      <c r="K794" s="9">
        <f>IFERROR(IF($G794="","",INDEX('Job Catalog'!$H$10:$H$509,MATCH($G794,'Job Catalog'!$B$10:$B$509,0))),"")</f>
        <v/>
      </c>
      <c r="L794" s="9">
        <f>IFERROR(IF($G794="","",INDEX('Job Catalog'!$I$10:$I$509,MATCH($G794,'Job Catalog'!$B$10:$B$509,0))),"")</f>
        <v/>
      </c>
      <c r="M794" s="37">
        <f>IFERROR(IF($G794="","",INDEX('Job Catalog'!$K$10:$K$509,MATCH($G794,'Job Catalog'!$B$10:$B$509,0))),"")</f>
        <v/>
      </c>
    </row>
    <row r="795">
      <c r="B795" s="7" t="n"/>
      <c r="C795" s="7" t="n"/>
      <c r="D795" s="7" t="n"/>
      <c r="E795" s="7" t="n"/>
      <c r="F795" s="7" t="n"/>
      <c r="G795" s="7" t="n"/>
      <c r="H795" s="9">
        <f>IFERROR(IF($G795="","",INDEX('Job Catalog'!$C$10:$C$509,MATCH($G795,'Job Catalog'!$B$10:$B$509,0))),"")</f>
        <v/>
      </c>
      <c r="I795" s="9">
        <f>IFERROR(IF($G795="","",INDEX('Job Catalog'!$D$10:$D$509,MATCH($G795,'Job Catalog'!$B$10:$B$509,0))),"")</f>
        <v/>
      </c>
      <c r="J795" s="9">
        <f>IFERROR(IF($G795="","",INDEX('Job Catalog'!$F$10:$F$509,MATCH($G795,'Job Catalog'!$B$10:$B$509,0))),"")</f>
        <v/>
      </c>
      <c r="K795" s="9">
        <f>IFERROR(IF($G795="","",INDEX('Job Catalog'!$H$10:$H$509,MATCH($G795,'Job Catalog'!$B$10:$B$509,0))),"")</f>
        <v/>
      </c>
      <c r="L795" s="9">
        <f>IFERROR(IF($G795="","",INDEX('Job Catalog'!$I$10:$I$509,MATCH($G795,'Job Catalog'!$B$10:$B$509,0))),"")</f>
        <v/>
      </c>
      <c r="M795" s="37">
        <f>IFERROR(IF($G795="","",INDEX('Job Catalog'!$K$10:$K$509,MATCH($G795,'Job Catalog'!$B$10:$B$509,0))),"")</f>
        <v/>
      </c>
    </row>
    <row r="796">
      <c r="B796" s="7" t="n"/>
      <c r="C796" s="7" t="n"/>
      <c r="D796" s="7" t="n"/>
      <c r="E796" s="7" t="n"/>
      <c r="F796" s="7" t="n"/>
      <c r="G796" s="7" t="n"/>
      <c r="H796" s="9">
        <f>IFERROR(IF($G796="","",INDEX('Job Catalog'!$C$10:$C$509,MATCH($G796,'Job Catalog'!$B$10:$B$509,0))),"")</f>
        <v/>
      </c>
      <c r="I796" s="9">
        <f>IFERROR(IF($G796="","",INDEX('Job Catalog'!$D$10:$D$509,MATCH($G796,'Job Catalog'!$B$10:$B$509,0))),"")</f>
        <v/>
      </c>
      <c r="J796" s="9">
        <f>IFERROR(IF($G796="","",INDEX('Job Catalog'!$F$10:$F$509,MATCH($G796,'Job Catalog'!$B$10:$B$509,0))),"")</f>
        <v/>
      </c>
      <c r="K796" s="9">
        <f>IFERROR(IF($G796="","",INDEX('Job Catalog'!$H$10:$H$509,MATCH($G796,'Job Catalog'!$B$10:$B$509,0))),"")</f>
        <v/>
      </c>
      <c r="L796" s="9">
        <f>IFERROR(IF($G796="","",INDEX('Job Catalog'!$I$10:$I$509,MATCH($G796,'Job Catalog'!$B$10:$B$509,0))),"")</f>
        <v/>
      </c>
      <c r="M796" s="37">
        <f>IFERROR(IF($G796="","",INDEX('Job Catalog'!$K$10:$K$509,MATCH($G796,'Job Catalog'!$B$10:$B$509,0))),"")</f>
        <v/>
      </c>
    </row>
    <row r="797">
      <c r="B797" s="7" t="n"/>
      <c r="C797" s="7" t="n"/>
      <c r="D797" s="7" t="n"/>
      <c r="E797" s="7" t="n"/>
      <c r="F797" s="7" t="n"/>
      <c r="G797" s="7" t="n"/>
      <c r="H797" s="9">
        <f>IFERROR(IF($G797="","",INDEX('Job Catalog'!$C$10:$C$509,MATCH($G797,'Job Catalog'!$B$10:$B$509,0))),"")</f>
        <v/>
      </c>
      <c r="I797" s="9">
        <f>IFERROR(IF($G797="","",INDEX('Job Catalog'!$D$10:$D$509,MATCH($G797,'Job Catalog'!$B$10:$B$509,0))),"")</f>
        <v/>
      </c>
      <c r="J797" s="9">
        <f>IFERROR(IF($G797="","",INDEX('Job Catalog'!$F$10:$F$509,MATCH($G797,'Job Catalog'!$B$10:$B$509,0))),"")</f>
        <v/>
      </c>
      <c r="K797" s="9">
        <f>IFERROR(IF($G797="","",INDEX('Job Catalog'!$H$10:$H$509,MATCH($G797,'Job Catalog'!$B$10:$B$509,0))),"")</f>
        <v/>
      </c>
      <c r="L797" s="9">
        <f>IFERROR(IF($G797="","",INDEX('Job Catalog'!$I$10:$I$509,MATCH($G797,'Job Catalog'!$B$10:$B$509,0))),"")</f>
        <v/>
      </c>
      <c r="M797" s="37">
        <f>IFERROR(IF($G797="","",INDEX('Job Catalog'!$K$10:$K$509,MATCH($G797,'Job Catalog'!$B$10:$B$509,0))),"")</f>
        <v/>
      </c>
    </row>
    <row r="798">
      <c r="B798" s="7" t="n"/>
      <c r="C798" s="7" t="n"/>
      <c r="D798" s="7" t="n"/>
      <c r="E798" s="7" t="n"/>
      <c r="F798" s="7" t="n"/>
      <c r="G798" s="7" t="n"/>
      <c r="H798" s="9">
        <f>IFERROR(IF($G798="","",INDEX('Job Catalog'!$C$10:$C$509,MATCH($G798,'Job Catalog'!$B$10:$B$509,0))),"")</f>
        <v/>
      </c>
      <c r="I798" s="9">
        <f>IFERROR(IF($G798="","",INDEX('Job Catalog'!$D$10:$D$509,MATCH($G798,'Job Catalog'!$B$10:$B$509,0))),"")</f>
        <v/>
      </c>
      <c r="J798" s="9">
        <f>IFERROR(IF($G798="","",INDEX('Job Catalog'!$F$10:$F$509,MATCH($G798,'Job Catalog'!$B$10:$B$509,0))),"")</f>
        <v/>
      </c>
      <c r="K798" s="9">
        <f>IFERROR(IF($G798="","",INDEX('Job Catalog'!$H$10:$H$509,MATCH($G798,'Job Catalog'!$B$10:$B$509,0))),"")</f>
        <v/>
      </c>
      <c r="L798" s="9">
        <f>IFERROR(IF($G798="","",INDEX('Job Catalog'!$I$10:$I$509,MATCH($G798,'Job Catalog'!$B$10:$B$509,0))),"")</f>
        <v/>
      </c>
      <c r="M798" s="37">
        <f>IFERROR(IF($G798="","",INDEX('Job Catalog'!$K$10:$K$509,MATCH($G798,'Job Catalog'!$B$10:$B$509,0))),"")</f>
        <v/>
      </c>
    </row>
    <row r="799">
      <c r="B799" s="7" t="n"/>
      <c r="C799" s="7" t="n"/>
      <c r="D799" s="7" t="n"/>
      <c r="E799" s="7" t="n"/>
      <c r="F799" s="7" t="n"/>
      <c r="G799" s="7" t="n"/>
      <c r="H799" s="9">
        <f>IFERROR(IF($G799="","",INDEX('Job Catalog'!$C$10:$C$509,MATCH($G799,'Job Catalog'!$B$10:$B$509,0))),"")</f>
        <v/>
      </c>
      <c r="I799" s="9">
        <f>IFERROR(IF($G799="","",INDEX('Job Catalog'!$D$10:$D$509,MATCH($G799,'Job Catalog'!$B$10:$B$509,0))),"")</f>
        <v/>
      </c>
      <c r="J799" s="9">
        <f>IFERROR(IF($G799="","",INDEX('Job Catalog'!$F$10:$F$509,MATCH($G799,'Job Catalog'!$B$10:$B$509,0))),"")</f>
        <v/>
      </c>
      <c r="K799" s="9">
        <f>IFERROR(IF($G799="","",INDEX('Job Catalog'!$H$10:$H$509,MATCH($G799,'Job Catalog'!$B$10:$B$509,0))),"")</f>
        <v/>
      </c>
      <c r="L799" s="9">
        <f>IFERROR(IF($G799="","",INDEX('Job Catalog'!$I$10:$I$509,MATCH($G799,'Job Catalog'!$B$10:$B$509,0))),"")</f>
        <v/>
      </c>
      <c r="M799" s="37">
        <f>IFERROR(IF($G799="","",INDEX('Job Catalog'!$K$10:$K$509,MATCH($G799,'Job Catalog'!$B$10:$B$509,0))),"")</f>
        <v/>
      </c>
    </row>
    <row r="800">
      <c r="B800" s="7" t="n"/>
      <c r="C800" s="7" t="n"/>
      <c r="D800" s="7" t="n"/>
      <c r="E800" s="7" t="n"/>
      <c r="F800" s="7" t="n"/>
      <c r="G800" s="7" t="n"/>
      <c r="H800" s="9">
        <f>IFERROR(IF($G800="","",INDEX('Job Catalog'!$C$10:$C$509,MATCH($G800,'Job Catalog'!$B$10:$B$509,0))),"")</f>
        <v/>
      </c>
      <c r="I800" s="9">
        <f>IFERROR(IF($G800="","",INDEX('Job Catalog'!$D$10:$D$509,MATCH($G800,'Job Catalog'!$B$10:$B$509,0))),"")</f>
        <v/>
      </c>
      <c r="J800" s="9">
        <f>IFERROR(IF($G800="","",INDEX('Job Catalog'!$F$10:$F$509,MATCH($G800,'Job Catalog'!$B$10:$B$509,0))),"")</f>
        <v/>
      </c>
      <c r="K800" s="9">
        <f>IFERROR(IF($G800="","",INDEX('Job Catalog'!$H$10:$H$509,MATCH($G800,'Job Catalog'!$B$10:$B$509,0))),"")</f>
        <v/>
      </c>
      <c r="L800" s="9">
        <f>IFERROR(IF($G800="","",INDEX('Job Catalog'!$I$10:$I$509,MATCH($G800,'Job Catalog'!$B$10:$B$509,0))),"")</f>
        <v/>
      </c>
      <c r="M800" s="37">
        <f>IFERROR(IF($G800="","",INDEX('Job Catalog'!$K$10:$K$509,MATCH($G800,'Job Catalog'!$B$10:$B$509,0))),"")</f>
        <v/>
      </c>
    </row>
    <row r="801">
      <c r="B801" s="7" t="n"/>
      <c r="C801" s="7" t="n"/>
      <c r="D801" s="7" t="n"/>
      <c r="E801" s="7" t="n"/>
      <c r="F801" s="7" t="n"/>
      <c r="G801" s="7" t="n"/>
      <c r="H801" s="9">
        <f>IFERROR(IF($G801="","",INDEX('Job Catalog'!$C$10:$C$509,MATCH($G801,'Job Catalog'!$B$10:$B$509,0))),"")</f>
        <v/>
      </c>
      <c r="I801" s="9">
        <f>IFERROR(IF($G801="","",INDEX('Job Catalog'!$D$10:$D$509,MATCH($G801,'Job Catalog'!$B$10:$B$509,0))),"")</f>
        <v/>
      </c>
      <c r="J801" s="9">
        <f>IFERROR(IF($G801="","",INDEX('Job Catalog'!$F$10:$F$509,MATCH($G801,'Job Catalog'!$B$10:$B$509,0))),"")</f>
        <v/>
      </c>
      <c r="K801" s="9">
        <f>IFERROR(IF($G801="","",INDEX('Job Catalog'!$H$10:$H$509,MATCH($G801,'Job Catalog'!$B$10:$B$509,0))),"")</f>
        <v/>
      </c>
      <c r="L801" s="9">
        <f>IFERROR(IF($G801="","",INDEX('Job Catalog'!$I$10:$I$509,MATCH($G801,'Job Catalog'!$B$10:$B$509,0))),"")</f>
        <v/>
      </c>
      <c r="M801" s="37">
        <f>IFERROR(IF($G801="","",INDEX('Job Catalog'!$K$10:$K$509,MATCH($G801,'Job Catalog'!$B$10:$B$509,0))),"")</f>
        <v/>
      </c>
    </row>
    <row r="802">
      <c r="B802" s="7" t="n"/>
      <c r="C802" s="7" t="n"/>
      <c r="D802" s="7" t="n"/>
      <c r="E802" s="7" t="n"/>
      <c r="F802" s="7" t="n"/>
      <c r="G802" s="7" t="n"/>
      <c r="H802" s="9">
        <f>IFERROR(IF($G802="","",INDEX('Job Catalog'!$C$10:$C$509,MATCH($G802,'Job Catalog'!$B$10:$B$509,0))),"")</f>
        <v/>
      </c>
      <c r="I802" s="9">
        <f>IFERROR(IF($G802="","",INDEX('Job Catalog'!$D$10:$D$509,MATCH($G802,'Job Catalog'!$B$10:$B$509,0))),"")</f>
        <v/>
      </c>
      <c r="J802" s="9">
        <f>IFERROR(IF($G802="","",INDEX('Job Catalog'!$F$10:$F$509,MATCH($G802,'Job Catalog'!$B$10:$B$509,0))),"")</f>
        <v/>
      </c>
      <c r="K802" s="9">
        <f>IFERROR(IF($G802="","",INDEX('Job Catalog'!$H$10:$H$509,MATCH($G802,'Job Catalog'!$B$10:$B$509,0))),"")</f>
        <v/>
      </c>
      <c r="L802" s="9">
        <f>IFERROR(IF($G802="","",INDEX('Job Catalog'!$I$10:$I$509,MATCH($G802,'Job Catalog'!$B$10:$B$509,0))),"")</f>
        <v/>
      </c>
      <c r="M802" s="37">
        <f>IFERROR(IF($G802="","",INDEX('Job Catalog'!$K$10:$K$509,MATCH($G802,'Job Catalog'!$B$10:$B$509,0))),"")</f>
        <v/>
      </c>
    </row>
    <row r="803">
      <c r="B803" s="7" t="n"/>
      <c r="C803" s="7" t="n"/>
      <c r="D803" s="7" t="n"/>
      <c r="E803" s="7" t="n"/>
      <c r="F803" s="7" t="n"/>
      <c r="G803" s="7" t="n"/>
      <c r="H803" s="9">
        <f>IFERROR(IF($G803="","",INDEX('Job Catalog'!$C$10:$C$509,MATCH($G803,'Job Catalog'!$B$10:$B$509,0))),"")</f>
        <v/>
      </c>
      <c r="I803" s="9">
        <f>IFERROR(IF($G803="","",INDEX('Job Catalog'!$D$10:$D$509,MATCH($G803,'Job Catalog'!$B$10:$B$509,0))),"")</f>
        <v/>
      </c>
      <c r="J803" s="9">
        <f>IFERROR(IF($G803="","",INDEX('Job Catalog'!$F$10:$F$509,MATCH($G803,'Job Catalog'!$B$10:$B$509,0))),"")</f>
        <v/>
      </c>
      <c r="K803" s="9">
        <f>IFERROR(IF($G803="","",INDEX('Job Catalog'!$H$10:$H$509,MATCH($G803,'Job Catalog'!$B$10:$B$509,0))),"")</f>
        <v/>
      </c>
      <c r="L803" s="9">
        <f>IFERROR(IF($G803="","",INDEX('Job Catalog'!$I$10:$I$509,MATCH($G803,'Job Catalog'!$B$10:$B$509,0))),"")</f>
        <v/>
      </c>
      <c r="M803" s="37">
        <f>IFERROR(IF($G803="","",INDEX('Job Catalog'!$K$10:$K$509,MATCH($G803,'Job Catalog'!$B$10:$B$509,0))),"")</f>
        <v/>
      </c>
    </row>
    <row r="804">
      <c r="B804" s="7" t="n"/>
      <c r="C804" s="7" t="n"/>
      <c r="D804" s="7" t="n"/>
      <c r="E804" s="7" t="n"/>
      <c r="F804" s="7" t="n"/>
      <c r="G804" s="7" t="n"/>
      <c r="H804" s="9">
        <f>IFERROR(IF($G804="","",INDEX('Job Catalog'!$C$10:$C$509,MATCH($G804,'Job Catalog'!$B$10:$B$509,0))),"")</f>
        <v/>
      </c>
      <c r="I804" s="9">
        <f>IFERROR(IF($G804="","",INDEX('Job Catalog'!$D$10:$D$509,MATCH($G804,'Job Catalog'!$B$10:$B$509,0))),"")</f>
        <v/>
      </c>
      <c r="J804" s="9">
        <f>IFERROR(IF($G804="","",INDEX('Job Catalog'!$F$10:$F$509,MATCH($G804,'Job Catalog'!$B$10:$B$509,0))),"")</f>
        <v/>
      </c>
      <c r="K804" s="9">
        <f>IFERROR(IF($G804="","",INDEX('Job Catalog'!$H$10:$H$509,MATCH($G804,'Job Catalog'!$B$10:$B$509,0))),"")</f>
        <v/>
      </c>
      <c r="L804" s="9">
        <f>IFERROR(IF($G804="","",INDEX('Job Catalog'!$I$10:$I$509,MATCH($G804,'Job Catalog'!$B$10:$B$509,0))),"")</f>
        <v/>
      </c>
      <c r="M804" s="37">
        <f>IFERROR(IF($G804="","",INDEX('Job Catalog'!$K$10:$K$509,MATCH($G804,'Job Catalog'!$B$10:$B$509,0))),"")</f>
        <v/>
      </c>
    </row>
    <row r="805">
      <c r="B805" s="7" t="n"/>
      <c r="C805" s="7" t="n"/>
      <c r="D805" s="7" t="n"/>
      <c r="E805" s="7" t="n"/>
      <c r="F805" s="7" t="n"/>
      <c r="G805" s="7" t="n"/>
      <c r="H805" s="9">
        <f>IFERROR(IF($G805="","",INDEX('Job Catalog'!$C$10:$C$509,MATCH($G805,'Job Catalog'!$B$10:$B$509,0))),"")</f>
        <v/>
      </c>
      <c r="I805" s="9">
        <f>IFERROR(IF($G805="","",INDEX('Job Catalog'!$D$10:$D$509,MATCH($G805,'Job Catalog'!$B$10:$B$509,0))),"")</f>
        <v/>
      </c>
      <c r="J805" s="9">
        <f>IFERROR(IF($G805="","",INDEX('Job Catalog'!$F$10:$F$509,MATCH($G805,'Job Catalog'!$B$10:$B$509,0))),"")</f>
        <v/>
      </c>
      <c r="K805" s="9">
        <f>IFERROR(IF($G805="","",INDEX('Job Catalog'!$H$10:$H$509,MATCH($G805,'Job Catalog'!$B$10:$B$509,0))),"")</f>
        <v/>
      </c>
      <c r="L805" s="9">
        <f>IFERROR(IF($G805="","",INDEX('Job Catalog'!$I$10:$I$509,MATCH($G805,'Job Catalog'!$B$10:$B$509,0))),"")</f>
        <v/>
      </c>
      <c r="M805" s="37">
        <f>IFERROR(IF($G805="","",INDEX('Job Catalog'!$K$10:$K$509,MATCH($G805,'Job Catalog'!$B$10:$B$509,0))),"")</f>
        <v/>
      </c>
    </row>
    <row r="806">
      <c r="B806" s="7" t="n"/>
      <c r="C806" s="7" t="n"/>
      <c r="D806" s="7" t="n"/>
      <c r="E806" s="7" t="n"/>
      <c r="F806" s="7" t="n"/>
      <c r="G806" s="7" t="n"/>
      <c r="H806" s="9">
        <f>IFERROR(IF($G806="","",INDEX('Job Catalog'!$C$10:$C$509,MATCH($G806,'Job Catalog'!$B$10:$B$509,0))),"")</f>
        <v/>
      </c>
      <c r="I806" s="9">
        <f>IFERROR(IF($G806="","",INDEX('Job Catalog'!$D$10:$D$509,MATCH($G806,'Job Catalog'!$B$10:$B$509,0))),"")</f>
        <v/>
      </c>
      <c r="J806" s="9">
        <f>IFERROR(IF($G806="","",INDEX('Job Catalog'!$F$10:$F$509,MATCH($G806,'Job Catalog'!$B$10:$B$509,0))),"")</f>
        <v/>
      </c>
      <c r="K806" s="9">
        <f>IFERROR(IF($G806="","",INDEX('Job Catalog'!$H$10:$H$509,MATCH($G806,'Job Catalog'!$B$10:$B$509,0))),"")</f>
        <v/>
      </c>
      <c r="L806" s="9">
        <f>IFERROR(IF($G806="","",INDEX('Job Catalog'!$I$10:$I$509,MATCH($G806,'Job Catalog'!$B$10:$B$509,0))),"")</f>
        <v/>
      </c>
      <c r="M806" s="37">
        <f>IFERROR(IF($G806="","",INDEX('Job Catalog'!$K$10:$K$509,MATCH($G806,'Job Catalog'!$B$10:$B$509,0))),"")</f>
        <v/>
      </c>
    </row>
    <row r="807">
      <c r="B807" s="7" t="n"/>
      <c r="C807" s="7" t="n"/>
      <c r="D807" s="7" t="n"/>
      <c r="E807" s="7" t="n"/>
      <c r="F807" s="7" t="n"/>
      <c r="G807" s="7" t="n"/>
      <c r="H807" s="9">
        <f>IFERROR(IF($G807="","",INDEX('Job Catalog'!$C$10:$C$509,MATCH($G807,'Job Catalog'!$B$10:$B$509,0))),"")</f>
        <v/>
      </c>
      <c r="I807" s="9">
        <f>IFERROR(IF($G807="","",INDEX('Job Catalog'!$D$10:$D$509,MATCH($G807,'Job Catalog'!$B$10:$B$509,0))),"")</f>
        <v/>
      </c>
      <c r="J807" s="9">
        <f>IFERROR(IF($G807="","",INDEX('Job Catalog'!$F$10:$F$509,MATCH($G807,'Job Catalog'!$B$10:$B$509,0))),"")</f>
        <v/>
      </c>
      <c r="K807" s="9">
        <f>IFERROR(IF($G807="","",INDEX('Job Catalog'!$H$10:$H$509,MATCH($G807,'Job Catalog'!$B$10:$B$509,0))),"")</f>
        <v/>
      </c>
      <c r="L807" s="9">
        <f>IFERROR(IF($G807="","",INDEX('Job Catalog'!$I$10:$I$509,MATCH($G807,'Job Catalog'!$B$10:$B$509,0))),"")</f>
        <v/>
      </c>
      <c r="M807" s="37">
        <f>IFERROR(IF($G807="","",INDEX('Job Catalog'!$K$10:$K$509,MATCH($G807,'Job Catalog'!$B$10:$B$509,0))),"")</f>
        <v/>
      </c>
    </row>
    <row r="808">
      <c r="B808" s="7" t="n"/>
      <c r="C808" s="7" t="n"/>
      <c r="D808" s="7" t="n"/>
      <c r="E808" s="7" t="n"/>
      <c r="F808" s="7" t="n"/>
      <c r="G808" s="7" t="n"/>
      <c r="H808" s="9">
        <f>IFERROR(IF($G808="","",INDEX('Job Catalog'!$C$10:$C$509,MATCH($G808,'Job Catalog'!$B$10:$B$509,0))),"")</f>
        <v/>
      </c>
      <c r="I808" s="9">
        <f>IFERROR(IF($G808="","",INDEX('Job Catalog'!$D$10:$D$509,MATCH($G808,'Job Catalog'!$B$10:$B$509,0))),"")</f>
        <v/>
      </c>
      <c r="J808" s="9">
        <f>IFERROR(IF($G808="","",INDEX('Job Catalog'!$F$10:$F$509,MATCH($G808,'Job Catalog'!$B$10:$B$509,0))),"")</f>
        <v/>
      </c>
      <c r="K808" s="9">
        <f>IFERROR(IF($G808="","",INDEX('Job Catalog'!$H$10:$H$509,MATCH($G808,'Job Catalog'!$B$10:$B$509,0))),"")</f>
        <v/>
      </c>
      <c r="L808" s="9">
        <f>IFERROR(IF($G808="","",INDEX('Job Catalog'!$I$10:$I$509,MATCH($G808,'Job Catalog'!$B$10:$B$509,0))),"")</f>
        <v/>
      </c>
      <c r="M808" s="37">
        <f>IFERROR(IF($G808="","",INDEX('Job Catalog'!$K$10:$K$509,MATCH($G808,'Job Catalog'!$B$10:$B$509,0))),"")</f>
        <v/>
      </c>
    </row>
    <row r="809">
      <c r="B809" s="7" t="n"/>
      <c r="C809" s="7" t="n"/>
      <c r="D809" s="7" t="n"/>
      <c r="E809" s="7" t="n"/>
      <c r="F809" s="7" t="n"/>
      <c r="G809" s="7" t="n"/>
      <c r="H809" s="9">
        <f>IFERROR(IF($G809="","",INDEX('Job Catalog'!$C$10:$C$509,MATCH($G809,'Job Catalog'!$B$10:$B$509,0))),"")</f>
        <v/>
      </c>
      <c r="I809" s="9">
        <f>IFERROR(IF($G809="","",INDEX('Job Catalog'!$D$10:$D$509,MATCH($G809,'Job Catalog'!$B$10:$B$509,0))),"")</f>
        <v/>
      </c>
      <c r="J809" s="9">
        <f>IFERROR(IF($G809="","",INDEX('Job Catalog'!$F$10:$F$509,MATCH($G809,'Job Catalog'!$B$10:$B$509,0))),"")</f>
        <v/>
      </c>
      <c r="K809" s="9">
        <f>IFERROR(IF($G809="","",INDEX('Job Catalog'!$H$10:$H$509,MATCH($G809,'Job Catalog'!$B$10:$B$509,0))),"")</f>
        <v/>
      </c>
      <c r="L809" s="9">
        <f>IFERROR(IF($G809="","",INDEX('Job Catalog'!$I$10:$I$509,MATCH($G809,'Job Catalog'!$B$10:$B$509,0))),"")</f>
        <v/>
      </c>
      <c r="M809" s="37">
        <f>IFERROR(IF($G809="","",INDEX('Job Catalog'!$K$10:$K$509,MATCH($G809,'Job Catalog'!$B$10:$B$509,0))),"")</f>
        <v/>
      </c>
    </row>
    <row r="810">
      <c r="B810" s="7" t="n"/>
      <c r="C810" s="7" t="n"/>
      <c r="D810" s="7" t="n"/>
      <c r="E810" s="7" t="n"/>
      <c r="F810" s="7" t="n"/>
      <c r="G810" s="7" t="n"/>
      <c r="H810" s="9">
        <f>IFERROR(IF($G810="","",INDEX('Job Catalog'!$C$10:$C$509,MATCH($G810,'Job Catalog'!$B$10:$B$509,0))),"")</f>
        <v/>
      </c>
      <c r="I810" s="9">
        <f>IFERROR(IF($G810="","",INDEX('Job Catalog'!$D$10:$D$509,MATCH($G810,'Job Catalog'!$B$10:$B$509,0))),"")</f>
        <v/>
      </c>
      <c r="J810" s="9">
        <f>IFERROR(IF($G810="","",INDEX('Job Catalog'!$F$10:$F$509,MATCH($G810,'Job Catalog'!$B$10:$B$509,0))),"")</f>
        <v/>
      </c>
      <c r="K810" s="9">
        <f>IFERROR(IF($G810="","",INDEX('Job Catalog'!$H$10:$H$509,MATCH($G810,'Job Catalog'!$B$10:$B$509,0))),"")</f>
        <v/>
      </c>
      <c r="L810" s="9">
        <f>IFERROR(IF($G810="","",INDEX('Job Catalog'!$I$10:$I$509,MATCH($G810,'Job Catalog'!$B$10:$B$509,0))),"")</f>
        <v/>
      </c>
      <c r="M810" s="37">
        <f>IFERROR(IF($G810="","",INDEX('Job Catalog'!$K$10:$K$509,MATCH($G810,'Job Catalog'!$B$10:$B$509,0))),"")</f>
        <v/>
      </c>
    </row>
    <row r="811">
      <c r="B811" s="7" t="n"/>
      <c r="C811" s="7" t="n"/>
      <c r="D811" s="7" t="n"/>
      <c r="E811" s="7" t="n"/>
      <c r="F811" s="7" t="n"/>
      <c r="G811" s="7" t="n"/>
      <c r="H811" s="9">
        <f>IFERROR(IF($G811="","",INDEX('Job Catalog'!$C$10:$C$509,MATCH($G811,'Job Catalog'!$B$10:$B$509,0))),"")</f>
        <v/>
      </c>
      <c r="I811" s="9">
        <f>IFERROR(IF($G811="","",INDEX('Job Catalog'!$D$10:$D$509,MATCH($G811,'Job Catalog'!$B$10:$B$509,0))),"")</f>
        <v/>
      </c>
      <c r="J811" s="9">
        <f>IFERROR(IF($G811="","",INDEX('Job Catalog'!$F$10:$F$509,MATCH($G811,'Job Catalog'!$B$10:$B$509,0))),"")</f>
        <v/>
      </c>
      <c r="K811" s="9">
        <f>IFERROR(IF($G811="","",INDEX('Job Catalog'!$H$10:$H$509,MATCH($G811,'Job Catalog'!$B$10:$B$509,0))),"")</f>
        <v/>
      </c>
      <c r="L811" s="9">
        <f>IFERROR(IF($G811="","",INDEX('Job Catalog'!$I$10:$I$509,MATCH($G811,'Job Catalog'!$B$10:$B$509,0))),"")</f>
        <v/>
      </c>
      <c r="M811" s="37">
        <f>IFERROR(IF($G811="","",INDEX('Job Catalog'!$K$10:$K$509,MATCH($G811,'Job Catalog'!$B$10:$B$509,0))),"")</f>
        <v/>
      </c>
    </row>
    <row r="812">
      <c r="B812" s="7" t="n"/>
      <c r="C812" s="7" t="n"/>
      <c r="D812" s="7" t="n"/>
      <c r="E812" s="7" t="n"/>
      <c r="F812" s="7" t="n"/>
      <c r="G812" s="7" t="n"/>
      <c r="H812" s="9">
        <f>IFERROR(IF($G812="","",INDEX('Job Catalog'!$C$10:$C$509,MATCH($G812,'Job Catalog'!$B$10:$B$509,0))),"")</f>
        <v/>
      </c>
      <c r="I812" s="9">
        <f>IFERROR(IF($G812="","",INDEX('Job Catalog'!$D$10:$D$509,MATCH($G812,'Job Catalog'!$B$10:$B$509,0))),"")</f>
        <v/>
      </c>
      <c r="J812" s="9">
        <f>IFERROR(IF($G812="","",INDEX('Job Catalog'!$F$10:$F$509,MATCH($G812,'Job Catalog'!$B$10:$B$509,0))),"")</f>
        <v/>
      </c>
      <c r="K812" s="9">
        <f>IFERROR(IF($G812="","",INDEX('Job Catalog'!$H$10:$H$509,MATCH($G812,'Job Catalog'!$B$10:$B$509,0))),"")</f>
        <v/>
      </c>
      <c r="L812" s="9">
        <f>IFERROR(IF($G812="","",INDEX('Job Catalog'!$I$10:$I$509,MATCH($G812,'Job Catalog'!$B$10:$B$509,0))),"")</f>
        <v/>
      </c>
      <c r="M812" s="37">
        <f>IFERROR(IF($G812="","",INDEX('Job Catalog'!$K$10:$K$509,MATCH($G812,'Job Catalog'!$B$10:$B$509,0))),"")</f>
        <v/>
      </c>
    </row>
    <row r="813">
      <c r="B813" s="7" t="n"/>
      <c r="C813" s="7" t="n"/>
      <c r="D813" s="7" t="n"/>
      <c r="E813" s="7" t="n"/>
      <c r="F813" s="7" t="n"/>
      <c r="G813" s="7" t="n"/>
      <c r="H813" s="9">
        <f>IFERROR(IF($G813="","",INDEX('Job Catalog'!$C$10:$C$509,MATCH($G813,'Job Catalog'!$B$10:$B$509,0))),"")</f>
        <v/>
      </c>
      <c r="I813" s="9">
        <f>IFERROR(IF($G813="","",INDEX('Job Catalog'!$D$10:$D$509,MATCH($G813,'Job Catalog'!$B$10:$B$509,0))),"")</f>
        <v/>
      </c>
      <c r="J813" s="9">
        <f>IFERROR(IF($G813="","",INDEX('Job Catalog'!$F$10:$F$509,MATCH($G813,'Job Catalog'!$B$10:$B$509,0))),"")</f>
        <v/>
      </c>
      <c r="K813" s="9">
        <f>IFERROR(IF($G813="","",INDEX('Job Catalog'!$H$10:$H$509,MATCH($G813,'Job Catalog'!$B$10:$B$509,0))),"")</f>
        <v/>
      </c>
      <c r="L813" s="9">
        <f>IFERROR(IF($G813="","",INDEX('Job Catalog'!$I$10:$I$509,MATCH($G813,'Job Catalog'!$B$10:$B$509,0))),"")</f>
        <v/>
      </c>
      <c r="M813" s="37">
        <f>IFERROR(IF($G813="","",INDEX('Job Catalog'!$K$10:$K$509,MATCH($G813,'Job Catalog'!$B$10:$B$509,0))),"")</f>
        <v/>
      </c>
    </row>
    <row r="814">
      <c r="B814" s="7" t="n"/>
      <c r="C814" s="7" t="n"/>
      <c r="D814" s="7" t="n"/>
      <c r="E814" s="7" t="n"/>
      <c r="F814" s="7" t="n"/>
      <c r="G814" s="7" t="n"/>
      <c r="H814" s="9">
        <f>IFERROR(IF($G814="","",INDEX('Job Catalog'!$C$10:$C$509,MATCH($G814,'Job Catalog'!$B$10:$B$509,0))),"")</f>
        <v/>
      </c>
      <c r="I814" s="9">
        <f>IFERROR(IF($G814="","",INDEX('Job Catalog'!$D$10:$D$509,MATCH($G814,'Job Catalog'!$B$10:$B$509,0))),"")</f>
        <v/>
      </c>
      <c r="J814" s="9">
        <f>IFERROR(IF($G814="","",INDEX('Job Catalog'!$F$10:$F$509,MATCH($G814,'Job Catalog'!$B$10:$B$509,0))),"")</f>
        <v/>
      </c>
      <c r="K814" s="9">
        <f>IFERROR(IF($G814="","",INDEX('Job Catalog'!$H$10:$H$509,MATCH($G814,'Job Catalog'!$B$10:$B$509,0))),"")</f>
        <v/>
      </c>
      <c r="L814" s="9">
        <f>IFERROR(IF($G814="","",INDEX('Job Catalog'!$I$10:$I$509,MATCH($G814,'Job Catalog'!$B$10:$B$509,0))),"")</f>
        <v/>
      </c>
      <c r="M814" s="37">
        <f>IFERROR(IF($G814="","",INDEX('Job Catalog'!$K$10:$K$509,MATCH($G814,'Job Catalog'!$B$10:$B$509,0))),"")</f>
        <v/>
      </c>
    </row>
    <row r="815">
      <c r="B815" s="7" t="n"/>
      <c r="C815" s="7" t="n"/>
      <c r="D815" s="7" t="n"/>
      <c r="E815" s="7" t="n"/>
      <c r="F815" s="7" t="n"/>
      <c r="G815" s="7" t="n"/>
      <c r="H815" s="9">
        <f>IFERROR(IF($G815="","",INDEX('Job Catalog'!$C$10:$C$509,MATCH($G815,'Job Catalog'!$B$10:$B$509,0))),"")</f>
        <v/>
      </c>
      <c r="I815" s="9">
        <f>IFERROR(IF($G815="","",INDEX('Job Catalog'!$D$10:$D$509,MATCH($G815,'Job Catalog'!$B$10:$B$509,0))),"")</f>
        <v/>
      </c>
      <c r="J815" s="9">
        <f>IFERROR(IF($G815="","",INDEX('Job Catalog'!$F$10:$F$509,MATCH($G815,'Job Catalog'!$B$10:$B$509,0))),"")</f>
        <v/>
      </c>
      <c r="K815" s="9">
        <f>IFERROR(IF($G815="","",INDEX('Job Catalog'!$H$10:$H$509,MATCH($G815,'Job Catalog'!$B$10:$B$509,0))),"")</f>
        <v/>
      </c>
      <c r="L815" s="9">
        <f>IFERROR(IF($G815="","",INDEX('Job Catalog'!$I$10:$I$509,MATCH($G815,'Job Catalog'!$B$10:$B$509,0))),"")</f>
        <v/>
      </c>
      <c r="M815" s="37">
        <f>IFERROR(IF($G815="","",INDEX('Job Catalog'!$K$10:$K$509,MATCH($G815,'Job Catalog'!$B$10:$B$509,0))),"")</f>
        <v/>
      </c>
    </row>
    <row r="816">
      <c r="B816" s="7" t="n"/>
      <c r="C816" s="7" t="n"/>
      <c r="D816" s="7" t="n"/>
      <c r="E816" s="7" t="n"/>
      <c r="F816" s="7" t="n"/>
      <c r="G816" s="7" t="n"/>
      <c r="H816" s="9">
        <f>IFERROR(IF($G816="","",INDEX('Job Catalog'!$C$10:$C$509,MATCH($G816,'Job Catalog'!$B$10:$B$509,0))),"")</f>
        <v/>
      </c>
      <c r="I816" s="9">
        <f>IFERROR(IF($G816="","",INDEX('Job Catalog'!$D$10:$D$509,MATCH($G816,'Job Catalog'!$B$10:$B$509,0))),"")</f>
        <v/>
      </c>
      <c r="J816" s="9">
        <f>IFERROR(IF($G816="","",INDEX('Job Catalog'!$F$10:$F$509,MATCH($G816,'Job Catalog'!$B$10:$B$509,0))),"")</f>
        <v/>
      </c>
      <c r="K816" s="9">
        <f>IFERROR(IF($G816="","",INDEX('Job Catalog'!$H$10:$H$509,MATCH($G816,'Job Catalog'!$B$10:$B$509,0))),"")</f>
        <v/>
      </c>
      <c r="L816" s="9">
        <f>IFERROR(IF($G816="","",INDEX('Job Catalog'!$I$10:$I$509,MATCH($G816,'Job Catalog'!$B$10:$B$509,0))),"")</f>
        <v/>
      </c>
      <c r="M816" s="37">
        <f>IFERROR(IF($G816="","",INDEX('Job Catalog'!$K$10:$K$509,MATCH($G816,'Job Catalog'!$B$10:$B$509,0))),"")</f>
        <v/>
      </c>
    </row>
    <row r="817">
      <c r="B817" s="7" t="n"/>
      <c r="C817" s="7" t="n"/>
      <c r="D817" s="7" t="n"/>
      <c r="E817" s="7" t="n"/>
      <c r="F817" s="7" t="n"/>
      <c r="G817" s="7" t="n"/>
      <c r="H817" s="9">
        <f>IFERROR(IF($G817="","",INDEX('Job Catalog'!$C$10:$C$509,MATCH($G817,'Job Catalog'!$B$10:$B$509,0))),"")</f>
        <v/>
      </c>
      <c r="I817" s="9">
        <f>IFERROR(IF($G817="","",INDEX('Job Catalog'!$D$10:$D$509,MATCH($G817,'Job Catalog'!$B$10:$B$509,0))),"")</f>
        <v/>
      </c>
      <c r="J817" s="9">
        <f>IFERROR(IF($G817="","",INDEX('Job Catalog'!$F$10:$F$509,MATCH($G817,'Job Catalog'!$B$10:$B$509,0))),"")</f>
        <v/>
      </c>
      <c r="K817" s="9">
        <f>IFERROR(IF($G817="","",INDEX('Job Catalog'!$H$10:$H$509,MATCH($G817,'Job Catalog'!$B$10:$B$509,0))),"")</f>
        <v/>
      </c>
      <c r="L817" s="9">
        <f>IFERROR(IF($G817="","",INDEX('Job Catalog'!$I$10:$I$509,MATCH($G817,'Job Catalog'!$B$10:$B$509,0))),"")</f>
        <v/>
      </c>
      <c r="M817" s="37">
        <f>IFERROR(IF($G817="","",INDEX('Job Catalog'!$K$10:$K$509,MATCH($G817,'Job Catalog'!$B$10:$B$509,0))),"")</f>
        <v/>
      </c>
    </row>
    <row r="818">
      <c r="B818" s="7" t="n"/>
      <c r="C818" s="7" t="n"/>
      <c r="D818" s="7" t="n"/>
      <c r="E818" s="7" t="n"/>
      <c r="F818" s="7" t="n"/>
      <c r="G818" s="7" t="n"/>
      <c r="H818" s="9">
        <f>IFERROR(IF($G818="","",INDEX('Job Catalog'!$C$10:$C$509,MATCH($G818,'Job Catalog'!$B$10:$B$509,0))),"")</f>
        <v/>
      </c>
      <c r="I818" s="9">
        <f>IFERROR(IF($G818="","",INDEX('Job Catalog'!$D$10:$D$509,MATCH($G818,'Job Catalog'!$B$10:$B$509,0))),"")</f>
        <v/>
      </c>
      <c r="J818" s="9">
        <f>IFERROR(IF($G818="","",INDEX('Job Catalog'!$F$10:$F$509,MATCH($G818,'Job Catalog'!$B$10:$B$509,0))),"")</f>
        <v/>
      </c>
      <c r="K818" s="9">
        <f>IFERROR(IF($G818="","",INDEX('Job Catalog'!$H$10:$H$509,MATCH($G818,'Job Catalog'!$B$10:$B$509,0))),"")</f>
        <v/>
      </c>
      <c r="L818" s="9">
        <f>IFERROR(IF($G818="","",INDEX('Job Catalog'!$I$10:$I$509,MATCH($G818,'Job Catalog'!$B$10:$B$509,0))),"")</f>
        <v/>
      </c>
      <c r="M818" s="37">
        <f>IFERROR(IF($G818="","",INDEX('Job Catalog'!$K$10:$K$509,MATCH($G818,'Job Catalog'!$B$10:$B$509,0))),"")</f>
        <v/>
      </c>
    </row>
    <row r="819">
      <c r="B819" s="7" t="n"/>
      <c r="C819" s="7" t="n"/>
      <c r="D819" s="7" t="n"/>
      <c r="E819" s="7" t="n"/>
      <c r="F819" s="7" t="n"/>
      <c r="G819" s="7" t="n"/>
      <c r="H819" s="9">
        <f>IFERROR(IF($G819="","",INDEX('Job Catalog'!$C$10:$C$509,MATCH($G819,'Job Catalog'!$B$10:$B$509,0))),"")</f>
        <v/>
      </c>
      <c r="I819" s="9">
        <f>IFERROR(IF($G819="","",INDEX('Job Catalog'!$D$10:$D$509,MATCH($G819,'Job Catalog'!$B$10:$B$509,0))),"")</f>
        <v/>
      </c>
      <c r="J819" s="9">
        <f>IFERROR(IF($G819="","",INDEX('Job Catalog'!$F$10:$F$509,MATCH($G819,'Job Catalog'!$B$10:$B$509,0))),"")</f>
        <v/>
      </c>
      <c r="K819" s="9">
        <f>IFERROR(IF($G819="","",INDEX('Job Catalog'!$H$10:$H$509,MATCH($G819,'Job Catalog'!$B$10:$B$509,0))),"")</f>
        <v/>
      </c>
      <c r="L819" s="9">
        <f>IFERROR(IF($G819="","",INDEX('Job Catalog'!$I$10:$I$509,MATCH($G819,'Job Catalog'!$B$10:$B$509,0))),"")</f>
        <v/>
      </c>
      <c r="M819" s="37">
        <f>IFERROR(IF($G819="","",INDEX('Job Catalog'!$K$10:$K$509,MATCH($G819,'Job Catalog'!$B$10:$B$509,0))),"")</f>
        <v/>
      </c>
    </row>
    <row r="820">
      <c r="B820" s="7" t="n"/>
      <c r="C820" s="7" t="n"/>
      <c r="D820" s="7" t="n"/>
      <c r="E820" s="7" t="n"/>
      <c r="F820" s="7" t="n"/>
      <c r="G820" s="7" t="n"/>
      <c r="H820" s="9">
        <f>IFERROR(IF($G820="","",INDEX('Job Catalog'!$C$10:$C$509,MATCH($G820,'Job Catalog'!$B$10:$B$509,0))),"")</f>
        <v/>
      </c>
      <c r="I820" s="9">
        <f>IFERROR(IF($G820="","",INDEX('Job Catalog'!$D$10:$D$509,MATCH($G820,'Job Catalog'!$B$10:$B$509,0))),"")</f>
        <v/>
      </c>
      <c r="J820" s="9">
        <f>IFERROR(IF($G820="","",INDEX('Job Catalog'!$F$10:$F$509,MATCH($G820,'Job Catalog'!$B$10:$B$509,0))),"")</f>
        <v/>
      </c>
      <c r="K820" s="9">
        <f>IFERROR(IF($G820="","",INDEX('Job Catalog'!$H$10:$H$509,MATCH($G820,'Job Catalog'!$B$10:$B$509,0))),"")</f>
        <v/>
      </c>
      <c r="L820" s="9">
        <f>IFERROR(IF($G820="","",INDEX('Job Catalog'!$I$10:$I$509,MATCH($G820,'Job Catalog'!$B$10:$B$509,0))),"")</f>
        <v/>
      </c>
      <c r="M820" s="37">
        <f>IFERROR(IF($G820="","",INDEX('Job Catalog'!$K$10:$K$509,MATCH($G820,'Job Catalog'!$B$10:$B$509,0))),"")</f>
        <v/>
      </c>
    </row>
    <row r="821">
      <c r="B821" s="7" t="n"/>
      <c r="C821" s="7" t="n"/>
      <c r="D821" s="7" t="n"/>
      <c r="E821" s="7" t="n"/>
      <c r="F821" s="7" t="n"/>
      <c r="G821" s="7" t="n"/>
      <c r="H821" s="9">
        <f>IFERROR(IF($G821="","",INDEX('Job Catalog'!$C$10:$C$509,MATCH($G821,'Job Catalog'!$B$10:$B$509,0))),"")</f>
        <v/>
      </c>
      <c r="I821" s="9">
        <f>IFERROR(IF($G821="","",INDEX('Job Catalog'!$D$10:$D$509,MATCH($G821,'Job Catalog'!$B$10:$B$509,0))),"")</f>
        <v/>
      </c>
      <c r="J821" s="9">
        <f>IFERROR(IF($G821="","",INDEX('Job Catalog'!$F$10:$F$509,MATCH($G821,'Job Catalog'!$B$10:$B$509,0))),"")</f>
        <v/>
      </c>
      <c r="K821" s="9">
        <f>IFERROR(IF($G821="","",INDEX('Job Catalog'!$H$10:$H$509,MATCH($G821,'Job Catalog'!$B$10:$B$509,0))),"")</f>
        <v/>
      </c>
      <c r="L821" s="9">
        <f>IFERROR(IF($G821="","",INDEX('Job Catalog'!$I$10:$I$509,MATCH($G821,'Job Catalog'!$B$10:$B$509,0))),"")</f>
        <v/>
      </c>
      <c r="M821" s="37">
        <f>IFERROR(IF($G821="","",INDEX('Job Catalog'!$K$10:$K$509,MATCH($G821,'Job Catalog'!$B$10:$B$509,0))),"")</f>
        <v/>
      </c>
    </row>
    <row r="822">
      <c r="B822" s="7" t="n"/>
      <c r="C822" s="7" t="n"/>
      <c r="D822" s="7" t="n"/>
      <c r="E822" s="7" t="n"/>
      <c r="F822" s="7" t="n"/>
      <c r="G822" s="7" t="n"/>
      <c r="H822" s="9">
        <f>IFERROR(IF($G822="","",INDEX('Job Catalog'!$C$10:$C$509,MATCH($G822,'Job Catalog'!$B$10:$B$509,0))),"")</f>
        <v/>
      </c>
      <c r="I822" s="9">
        <f>IFERROR(IF($G822="","",INDEX('Job Catalog'!$D$10:$D$509,MATCH($G822,'Job Catalog'!$B$10:$B$509,0))),"")</f>
        <v/>
      </c>
      <c r="J822" s="9">
        <f>IFERROR(IF($G822="","",INDEX('Job Catalog'!$F$10:$F$509,MATCH($G822,'Job Catalog'!$B$10:$B$509,0))),"")</f>
        <v/>
      </c>
      <c r="K822" s="9">
        <f>IFERROR(IF($G822="","",INDEX('Job Catalog'!$H$10:$H$509,MATCH($G822,'Job Catalog'!$B$10:$B$509,0))),"")</f>
        <v/>
      </c>
      <c r="L822" s="9">
        <f>IFERROR(IF($G822="","",INDEX('Job Catalog'!$I$10:$I$509,MATCH($G822,'Job Catalog'!$B$10:$B$509,0))),"")</f>
        <v/>
      </c>
      <c r="M822" s="37">
        <f>IFERROR(IF($G822="","",INDEX('Job Catalog'!$K$10:$K$509,MATCH($G822,'Job Catalog'!$B$10:$B$509,0))),"")</f>
        <v/>
      </c>
    </row>
    <row r="823">
      <c r="B823" s="7" t="n"/>
      <c r="C823" s="7" t="n"/>
      <c r="D823" s="7" t="n"/>
      <c r="E823" s="7" t="n"/>
      <c r="F823" s="7" t="n"/>
      <c r="G823" s="7" t="n"/>
      <c r="H823" s="9">
        <f>IFERROR(IF($G823="","",INDEX('Job Catalog'!$C$10:$C$509,MATCH($G823,'Job Catalog'!$B$10:$B$509,0))),"")</f>
        <v/>
      </c>
      <c r="I823" s="9">
        <f>IFERROR(IF($G823="","",INDEX('Job Catalog'!$D$10:$D$509,MATCH($G823,'Job Catalog'!$B$10:$B$509,0))),"")</f>
        <v/>
      </c>
      <c r="J823" s="9">
        <f>IFERROR(IF($G823="","",INDEX('Job Catalog'!$F$10:$F$509,MATCH($G823,'Job Catalog'!$B$10:$B$509,0))),"")</f>
        <v/>
      </c>
      <c r="K823" s="9">
        <f>IFERROR(IF($G823="","",INDEX('Job Catalog'!$H$10:$H$509,MATCH($G823,'Job Catalog'!$B$10:$B$509,0))),"")</f>
        <v/>
      </c>
      <c r="L823" s="9">
        <f>IFERROR(IF($G823="","",INDEX('Job Catalog'!$I$10:$I$509,MATCH($G823,'Job Catalog'!$B$10:$B$509,0))),"")</f>
        <v/>
      </c>
      <c r="M823" s="37">
        <f>IFERROR(IF($G823="","",INDEX('Job Catalog'!$K$10:$K$509,MATCH($G823,'Job Catalog'!$B$10:$B$509,0))),"")</f>
        <v/>
      </c>
    </row>
    <row r="824">
      <c r="B824" s="7" t="n"/>
      <c r="C824" s="7" t="n"/>
      <c r="D824" s="7" t="n"/>
      <c r="E824" s="7" t="n"/>
      <c r="F824" s="7" t="n"/>
      <c r="G824" s="7" t="n"/>
      <c r="H824" s="9">
        <f>IFERROR(IF($G824="","",INDEX('Job Catalog'!$C$10:$C$509,MATCH($G824,'Job Catalog'!$B$10:$B$509,0))),"")</f>
        <v/>
      </c>
      <c r="I824" s="9">
        <f>IFERROR(IF($G824="","",INDEX('Job Catalog'!$D$10:$D$509,MATCH($G824,'Job Catalog'!$B$10:$B$509,0))),"")</f>
        <v/>
      </c>
      <c r="J824" s="9">
        <f>IFERROR(IF($G824="","",INDEX('Job Catalog'!$F$10:$F$509,MATCH($G824,'Job Catalog'!$B$10:$B$509,0))),"")</f>
        <v/>
      </c>
      <c r="K824" s="9">
        <f>IFERROR(IF($G824="","",INDEX('Job Catalog'!$H$10:$H$509,MATCH($G824,'Job Catalog'!$B$10:$B$509,0))),"")</f>
        <v/>
      </c>
      <c r="L824" s="9">
        <f>IFERROR(IF($G824="","",INDEX('Job Catalog'!$I$10:$I$509,MATCH($G824,'Job Catalog'!$B$10:$B$509,0))),"")</f>
        <v/>
      </c>
      <c r="M824" s="37">
        <f>IFERROR(IF($G824="","",INDEX('Job Catalog'!$K$10:$K$509,MATCH($G824,'Job Catalog'!$B$10:$B$509,0))),"")</f>
        <v/>
      </c>
    </row>
    <row r="825">
      <c r="B825" s="7" t="n"/>
      <c r="C825" s="7" t="n"/>
      <c r="D825" s="7" t="n"/>
      <c r="E825" s="7" t="n"/>
      <c r="F825" s="7" t="n"/>
      <c r="G825" s="7" t="n"/>
      <c r="H825" s="9">
        <f>IFERROR(IF($G825="","",INDEX('Job Catalog'!$C$10:$C$509,MATCH($G825,'Job Catalog'!$B$10:$B$509,0))),"")</f>
        <v/>
      </c>
      <c r="I825" s="9">
        <f>IFERROR(IF($G825="","",INDEX('Job Catalog'!$D$10:$D$509,MATCH($G825,'Job Catalog'!$B$10:$B$509,0))),"")</f>
        <v/>
      </c>
      <c r="J825" s="9">
        <f>IFERROR(IF($G825="","",INDEX('Job Catalog'!$F$10:$F$509,MATCH($G825,'Job Catalog'!$B$10:$B$509,0))),"")</f>
        <v/>
      </c>
      <c r="K825" s="9">
        <f>IFERROR(IF($G825="","",INDEX('Job Catalog'!$H$10:$H$509,MATCH($G825,'Job Catalog'!$B$10:$B$509,0))),"")</f>
        <v/>
      </c>
      <c r="L825" s="9">
        <f>IFERROR(IF($G825="","",INDEX('Job Catalog'!$I$10:$I$509,MATCH($G825,'Job Catalog'!$B$10:$B$509,0))),"")</f>
        <v/>
      </c>
      <c r="M825" s="37">
        <f>IFERROR(IF($G825="","",INDEX('Job Catalog'!$K$10:$K$509,MATCH($G825,'Job Catalog'!$B$10:$B$509,0))),"")</f>
        <v/>
      </c>
    </row>
    <row r="826">
      <c r="B826" s="7" t="n"/>
      <c r="C826" s="7" t="n"/>
      <c r="D826" s="7" t="n"/>
      <c r="E826" s="7" t="n"/>
      <c r="F826" s="7" t="n"/>
      <c r="G826" s="7" t="n"/>
      <c r="H826" s="9">
        <f>IFERROR(IF($G826="","",INDEX('Job Catalog'!$C$10:$C$509,MATCH($G826,'Job Catalog'!$B$10:$B$509,0))),"")</f>
        <v/>
      </c>
      <c r="I826" s="9">
        <f>IFERROR(IF($G826="","",INDEX('Job Catalog'!$D$10:$D$509,MATCH($G826,'Job Catalog'!$B$10:$B$509,0))),"")</f>
        <v/>
      </c>
      <c r="J826" s="9">
        <f>IFERROR(IF($G826="","",INDEX('Job Catalog'!$F$10:$F$509,MATCH($G826,'Job Catalog'!$B$10:$B$509,0))),"")</f>
        <v/>
      </c>
      <c r="K826" s="9">
        <f>IFERROR(IF($G826="","",INDEX('Job Catalog'!$H$10:$H$509,MATCH($G826,'Job Catalog'!$B$10:$B$509,0))),"")</f>
        <v/>
      </c>
      <c r="L826" s="9">
        <f>IFERROR(IF($G826="","",INDEX('Job Catalog'!$I$10:$I$509,MATCH($G826,'Job Catalog'!$B$10:$B$509,0))),"")</f>
        <v/>
      </c>
      <c r="M826" s="37">
        <f>IFERROR(IF($G826="","",INDEX('Job Catalog'!$K$10:$K$509,MATCH($G826,'Job Catalog'!$B$10:$B$509,0))),"")</f>
        <v/>
      </c>
    </row>
    <row r="827">
      <c r="B827" s="7" t="n"/>
      <c r="C827" s="7" t="n"/>
      <c r="D827" s="7" t="n"/>
      <c r="E827" s="7" t="n"/>
      <c r="F827" s="7" t="n"/>
      <c r="G827" s="7" t="n"/>
      <c r="H827" s="9">
        <f>IFERROR(IF($G827="","",INDEX('Job Catalog'!$C$10:$C$509,MATCH($G827,'Job Catalog'!$B$10:$B$509,0))),"")</f>
        <v/>
      </c>
      <c r="I827" s="9">
        <f>IFERROR(IF($G827="","",INDEX('Job Catalog'!$D$10:$D$509,MATCH($G827,'Job Catalog'!$B$10:$B$509,0))),"")</f>
        <v/>
      </c>
      <c r="J827" s="9">
        <f>IFERROR(IF($G827="","",INDEX('Job Catalog'!$F$10:$F$509,MATCH($G827,'Job Catalog'!$B$10:$B$509,0))),"")</f>
        <v/>
      </c>
      <c r="K827" s="9">
        <f>IFERROR(IF($G827="","",INDEX('Job Catalog'!$H$10:$H$509,MATCH($G827,'Job Catalog'!$B$10:$B$509,0))),"")</f>
        <v/>
      </c>
      <c r="L827" s="9">
        <f>IFERROR(IF($G827="","",INDEX('Job Catalog'!$I$10:$I$509,MATCH($G827,'Job Catalog'!$B$10:$B$509,0))),"")</f>
        <v/>
      </c>
      <c r="M827" s="37">
        <f>IFERROR(IF($G827="","",INDEX('Job Catalog'!$K$10:$K$509,MATCH($G827,'Job Catalog'!$B$10:$B$509,0))),"")</f>
        <v/>
      </c>
    </row>
    <row r="828">
      <c r="B828" s="7" t="n"/>
      <c r="C828" s="7" t="n"/>
      <c r="D828" s="7" t="n"/>
      <c r="E828" s="7" t="n"/>
      <c r="F828" s="7" t="n"/>
      <c r="G828" s="7" t="n"/>
      <c r="H828" s="9">
        <f>IFERROR(IF($G828="","",INDEX('Job Catalog'!$C$10:$C$509,MATCH($G828,'Job Catalog'!$B$10:$B$509,0))),"")</f>
        <v/>
      </c>
      <c r="I828" s="9">
        <f>IFERROR(IF($G828="","",INDEX('Job Catalog'!$D$10:$D$509,MATCH($G828,'Job Catalog'!$B$10:$B$509,0))),"")</f>
        <v/>
      </c>
      <c r="J828" s="9">
        <f>IFERROR(IF($G828="","",INDEX('Job Catalog'!$F$10:$F$509,MATCH($G828,'Job Catalog'!$B$10:$B$509,0))),"")</f>
        <v/>
      </c>
      <c r="K828" s="9">
        <f>IFERROR(IF($G828="","",INDEX('Job Catalog'!$H$10:$H$509,MATCH($G828,'Job Catalog'!$B$10:$B$509,0))),"")</f>
        <v/>
      </c>
      <c r="L828" s="9">
        <f>IFERROR(IF($G828="","",INDEX('Job Catalog'!$I$10:$I$509,MATCH($G828,'Job Catalog'!$B$10:$B$509,0))),"")</f>
        <v/>
      </c>
      <c r="M828" s="37">
        <f>IFERROR(IF($G828="","",INDEX('Job Catalog'!$K$10:$K$509,MATCH($G828,'Job Catalog'!$B$10:$B$509,0))),"")</f>
        <v/>
      </c>
    </row>
    <row r="829">
      <c r="B829" s="7" t="n"/>
      <c r="C829" s="7" t="n"/>
      <c r="D829" s="7" t="n"/>
      <c r="E829" s="7" t="n"/>
      <c r="F829" s="7" t="n"/>
      <c r="G829" s="7" t="n"/>
      <c r="H829" s="9">
        <f>IFERROR(IF($G829="","",INDEX('Job Catalog'!$C$10:$C$509,MATCH($G829,'Job Catalog'!$B$10:$B$509,0))),"")</f>
        <v/>
      </c>
      <c r="I829" s="9">
        <f>IFERROR(IF($G829="","",INDEX('Job Catalog'!$D$10:$D$509,MATCH($G829,'Job Catalog'!$B$10:$B$509,0))),"")</f>
        <v/>
      </c>
      <c r="J829" s="9">
        <f>IFERROR(IF($G829="","",INDEX('Job Catalog'!$F$10:$F$509,MATCH($G829,'Job Catalog'!$B$10:$B$509,0))),"")</f>
        <v/>
      </c>
      <c r="K829" s="9">
        <f>IFERROR(IF($G829="","",INDEX('Job Catalog'!$H$10:$H$509,MATCH($G829,'Job Catalog'!$B$10:$B$509,0))),"")</f>
        <v/>
      </c>
      <c r="L829" s="9">
        <f>IFERROR(IF($G829="","",INDEX('Job Catalog'!$I$10:$I$509,MATCH($G829,'Job Catalog'!$B$10:$B$509,0))),"")</f>
        <v/>
      </c>
      <c r="M829" s="37">
        <f>IFERROR(IF($G829="","",INDEX('Job Catalog'!$K$10:$K$509,MATCH($G829,'Job Catalog'!$B$10:$B$509,0))),"")</f>
        <v/>
      </c>
    </row>
    <row r="830">
      <c r="B830" s="7" t="n"/>
      <c r="C830" s="7" t="n"/>
      <c r="D830" s="7" t="n"/>
      <c r="E830" s="7" t="n"/>
      <c r="F830" s="7" t="n"/>
      <c r="G830" s="7" t="n"/>
      <c r="H830" s="9">
        <f>IFERROR(IF($G830="","",INDEX('Job Catalog'!$C$10:$C$509,MATCH($G830,'Job Catalog'!$B$10:$B$509,0))),"")</f>
        <v/>
      </c>
      <c r="I830" s="9">
        <f>IFERROR(IF($G830="","",INDEX('Job Catalog'!$D$10:$D$509,MATCH($G830,'Job Catalog'!$B$10:$B$509,0))),"")</f>
        <v/>
      </c>
      <c r="J830" s="9">
        <f>IFERROR(IF($G830="","",INDEX('Job Catalog'!$F$10:$F$509,MATCH($G830,'Job Catalog'!$B$10:$B$509,0))),"")</f>
        <v/>
      </c>
      <c r="K830" s="9">
        <f>IFERROR(IF($G830="","",INDEX('Job Catalog'!$H$10:$H$509,MATCH($G830,'Job Catalog'!$B$10:$B$509,0))),"")</f>
        <v/>
      </c>
      <c r="L830" s="9">
        <f>IFERROR(IF($G830="","",INDEX('Job Catalog'!$I$10:$I$509,MATCH($G830,'Job Catalog'!$B$10:$B$509,0))),"")</f>
        <v/>
      </c>
      <c r="M830" s="37">
        <f>IFERROR(IF($G830="","",INDEX('Job Catalog'!$K$10:$K$509,MATCH($G830,'Job Catalog'!$B$10:$B$509,0))),"")</f>
        <v/>
      </c>
    </row>
    <row r="831">
      <c r="B831" s="7" t="n"/>
      <c r="C831" s="7" t="n"/>
      <c r="D831" s="7" t="n"/>
      <c r="E831" s="7" t="n"/>
      <c r="F831" s="7" t="n"/>
      <c r="G831" s="7" t="n"/>
      <c r="H831" s="9">
        <f>IFERROR(IF($G831="","",INDEX('Job Catalog'!$C$10:$C$509,MATCH($G831,'Job Catalog'!$B$10:$B$509,0))),"")</f>
        <v/>
      </c>
      <c r="I831" s="9">
        <f>IFERROR(IF($G831="","",INDEX('Job Catalog'!$D$10:$D$509,MATCH($G831,'Job Catalog'!$B$10:$B$509,0))),"")</f>
        <v/>
      </c>
      <c r="J831" s="9">
        <f>IFERROR(IF($G831="","",INDEX('Job Catalog'!$F$10:$F$509,MATCH($G831,'Job Catalog'!$B$10:$B$509,0))),"")</f>
        <v/>
      </c>
      <c r="K831" s="9">
        <f>IFERROR(IF($G831="","",INDEX('Job Catalog'!$H$10:$H$509,MATCH($G831,'Job Catalog'!$B$10:$B$509,0))),"")</f>
        <v/>
      </c>
      <c r="L831" s="9">
        <f>IFERROR(IF($G831="","",INDEX('Job Catalog'!$I$10:$I$509,MATCH($G831,'Job Catalog'!$B$10:$B$509,0))),"")</f>
        <v/>
      </c>
      <c r="M831" s="37">
        <f>IFERROR(IF($G831="","",INDEX('Job Catalog'!$K$10:$K$509,MATCH($G831,'Job Catalog'!$B$10:$B$509,0))),"")</f>
        <v/>
      </c>
    </row>
    <row r="832">
      <c r="B832" s="7" t="n"/>
      <c r="C832" s="7" t="n"/>
      <c r="D832" s="7" t="n"/>
      <c r="E832" s="7" t="n"/>
      <c r="F832" s="7" t="n"/>
      <c r="G832" s="7" t="n"/>
      <c r="H832" s="9">
        <f>IFERROR(IF($G832="","",INDEX('Job Catalog'!$C$10:$C$509,MATCH($G832,'Job Catalog'!$B$10:$B$509,0))),"")</f>
        <v/>
      </c>
      <c r="I832" s="9">
        <f>IFERROR(IF($G832="","",INDEX('Job Catalog'!$D$10:$D$509,MATCH($G832,'Job Catalog'!$B$10:$B$509,0))),"")</f>
        <v/>
      </c>
      <c r="J832" s="9">
        <f>IFERROR(IF($G832="","",INDEX('Job Catalog'!$F$10:$F$509,MATCH($G832,'Job Catalog'!$B$10:$B$509,0))),"")</f>
        <v/>
      </c>
      <c r="K832" s="9">
        <f>IFERROR(IF($G832="","",INDEX('Job Catalog'!$H$10:$H$509,MATCH($G832,'Job Catalog'!$B$10:$B$509,0))),"")</f>
        <v/>
      </c>
      <c r="L832" s="9">
        <f>IFERROR(IF($G832="","",INDEX('Job Catalog'!$I$10:$I$509,MATCH($G832,'Job Catalog'!$B$10:$B$509,0))),"")</f>
        <v/>
      </c>
      <c r="M832" s="37">
        <f>IFERROR(IF($G832="","",INDEX('Job Catalog'!$K$10:$K$509,MATCH($G832,'Job Catalog'!$B$10:$B$509,0))),"")</f>
        <v/>
      </c>
    </row>
    <row r="833">
      <c r="B833" s="7" t="n"/>
      <c r="C833" s="7" t="n"/>
      <c r="D833" s="7" t="n"/>
      <c r="E833" s="7" t="n"/>
      <c r="F833" s="7" t="n"/>
      <c r="G833" s="7" t="n"/>
      <c r="H833" s="9">
        <f>IFERROR(IF($G833="","",INDEX('Job Catalog'!$C$10:$C$509,MATCH($G833,'Job Catalog'!$B$10:$B$509,0))),"")</f>
        <v/>
      </c>
      <c r="I833" s="9">
        <f>IFERROR(IF($G833="","",INDEX('Job Catalog'!$D$10:$D$509,MATCH($G833,'Job Catalog'!$B$10:$B$509,0))),"")</f>
        <v/>
      </c>
      <c r="J833" s="9">
        <f>IFERROR(IF($G833="","",INDEX('Job Catalog'!$F$10:$F$509,MATCH($G833,'Job Catalog'!$B$10:$B$509,0))),"")</f>
        <v/>
      </c>
      <c r="K833" s="9">
        <f>IFERROR(IF($G833="","",INDEX('Job Catalog'!$H$10:$H$509,MATCH($G833,'Job Catalog'!$B$10:$B$509,0))),"")</f>
        <v/>
      </c>
      <c r="L833" s="9">
        <f>IFERROR(IF($G833="","",INDEX('Job Catalog'!$I$10:$I$509,MATCH($G833,'Job Catalog'!$B$10:$B$509,0))),"")</f>
        <v/>
      </c>
      <c r="M833" s="37">
        <f>IFERROR(IF($G833="","",INDEX('Job Catalog'!$K$10:$K$509,MATCH($G833,'Job Catalog'!$B$10:$B$509,0))),"")</f>
        <v/>
      </c>
    </row>
    <row r="834">
      <c r="B834" s="7" t="n"/>
      <c r="C834" s="7" t="n"/>
      <c r="D834" s="7" t="n"/>
      <c r="E834" s="7" t="n"/>
      <c r="F834" s="7" t="n"/>
      <c r="G834" s="7" t="n"/>
      <c r="H834" s="9">
        <f>IFERROR(IF($G834="","",INDEX('Job Catalog'!$C$10:$C$509,MATCH($G834,'Job Catalog'!$B$10:$B$509,0))),"")</f>
        <v/>
      </c>
      <c r="I834" s="9">
        <f>IFERROR(IF($G834="","",INDEX('Job Catalog'!$D$10:$D$509,MATCH($G834,'Job Catalog'!$B$10:$B$509,0))),"")</f>
        <v/>
      </c>
      <c r="J834" s="9">
        <f>IFERROR(IF($G834="","",INDEX('Job Catalog'!$F$10:$F$509,MATCH($G834,'Job Catalog'!$B$10:$B$509,0))),"")</f>
        <v/>
      </c>
      <c r="K834" s="9">
        <f>IFERROR(IF($G834="","",INDEX('Job Catalog'!$H$10:$H$509,MATCH($G834,'Job Catalog'!$B$10:$B$509,0))),"")</f>
        <v/>
      </c>
      <c r="L834" s="9">
        <f>IFERROR(IF($G834="","",INDEX('Job Catalog'!$I$10:$I$509,MATCH($G834,'Job Catalog'!$B$10:$B$509,0))),"")</f>
        <v/>
      </c>
      <c r="M834" s="37">
        <f>IFERROR(IF($G834="","",INDEX('Job Catalog'!$K$10:$K$509,MATCH($G834,'Job Catalog'!$B$10:$B$509,0))),"")</f>
        <v/>
      </c>
    </row>
    <row r="835">
      <c r="B835" s="7" t="n"/>
      <c r="C835" s="7" t="n"/>
      <c r="D835" s="7" t="n"/>
      <c r="E835" s="7" t="n"/>
      <c r="F835" s="7" t="n"/>
      <c r="G835" s="7" t="n"/>
      <c r="H835" s="9">
        <f>IFERROR(IF($G835="","",INDEX('Job Catalog'!$C$10:$C$509,MATCH($G835,'Job Catalog'!$B$10:$B$509,0))),"")</f>
        <v/>
      </c>
      <c r="I835" s="9">
        <f>IFERROR(IF($G835="","",INDEX('Job Catalog'!$D$10:$D$509,MATCH($G835,'Job Catalog'!$B$10:$B$509,0))),"")</f>
        <v/>
      </c>
      <c r="J835" s="9">
        <f>IFERROR(IF($G835="","",INDEX('Job Catalog'!$F$10:$F$509,MATCH($G835,'Job Catalog'!$B$10:$B$509,0))),"")</f>
        <v/>
      </c>
      <c r="K835" s="9">
        <f>IFERROR(IF($G835="","",INDEX('Job Catalog'!$H$10:$H$509,MATCH($G835,'Job Catalog'!$B$10:$B$509,0))),"")</f>
        <v/>
      </c>
      <c r="L835" s="9">
        <f>IFERROR(IF($G835="","",INDEX('Job Catalog'!$I$10:$I$509,MATCH($G835,'Job Catalog'!$B$10:$B$509,0))),"")</f>
        <v/>
      </c>
      <c r="M835" s="37">
        <f>IFERROR(IF($G835="","",INDEX('Job Catalog'!$K$10:$K$509,MATCH($G835,'Job Catalog'!$B$10:$B$509,0))),"")</f>
        <v/>
      </c>
    </row>
    <row r="836">
      <c r="B836" s="7" t="n"/>
      <c r="C836" s="7" t="n"/>
      <c r="D836" s="7" t="n"/>
      <c r="E836" s="7" t="n"/>
      <c r="F836" s="7" t="n"/>
      <c r="G836" s="7" t="n"/>
      <c r="H836" s="9">
        <f>IFERROR(IF($G836="","",INDEX('Job Catalog'!$C$10:$C$509,MATCH($G836,'Job Catalog'!$B$10:$B$509,0))),"")</f>
        <v/>
      </c>
      <c r="I836" s="9">
        <f>IFERROR(IF($G836="","",INDEX('Job Catalog'!$D$10:$D$509,MATCH($G836,'Job Catalog'!$B$10:$B$509,0))),"")</f>
        <v/>
      </c>
      <c r="J836" s="9">
        <f>IFERROR(IF($G836="","",INDEX('Job Catalog'!$F$10:$F$509,MATCH($G836,'Job Catalog'!$B$10:$B$509,0))),"")</f>
        <v/>
      </c>
      <c r="K836" s="9">
        <f>IFERROR(IF($G836="","",INDEX('Job Catalog'!$H$10:$H$509,MATCH($G836,'Job Catalog'!$B$10:$B$509,0))),"")</f>
        <v/>
      </c>
      <c r="L836" s="9">
        <f>IFERROR(IF($G836="","",INDEX('Job Catalog'!$I$10:$I$509,MATCH($G836,'Job Catalog'!$B$10:$B$509,0))),"")</f>
        <v/>
      </c>
      <c r="M836" s="37">
        <f>IFERROR(IF($G836="","",INDEX('Job Catalog'!$K$10:$K$509,MATCH($G836,'Job Catalog'!$B$10:$B$509,0))),"")</f>
        <v/>
      </c>
    </row>
    <row r="837">
      <c r="B837" s="7" t="n"/>
      <c r="C837" s="7" t="n"/>
      <c r="D837" s="7" t="n"/>
      <c r="E837" s="7" t="n"/>
      <c r="F837" s="7" t="n"/>
      <c r="G837" s="7" t="n"/>
      <c r="H837" s="9">
        <f>IFERROR(IF($G837="","",INDEX('Job Catalog'!$C$10:$C$509,MATCH($G837,'Job Catalog'!$B$10:$B$509,0))),"")</f>
        <v/>
      </c>
      <c r="I837" s="9">
        <f>IFERROR(IF($G837="","",INDEX('Job Catalog'!$D$10:$D$509,MATCH($G837,'Job Catalog'!$B$10:$B$509,0))),"")</f>
        <v/>
      </c>
      <c r="J837" s="9">
        <f>IFERROR(IF($G837="","",INDEX('Job Catalog'!$F$10:$F$509,MATCH($G837,'Job Catalog'!$B$10:$B$509,0))),"")</f>
        <v/>
      </c>
      <c r="K837" s="9">
        <f>IFERROR(IF($G837="","",INDEX('Job Catalog'!$H$10:$H$509,MATCH($G837,'Job Catalog'!$B$10:$B$509,0))),"")</f>
        <v/>
      </c>
      <c r="L837" s="9">
        <f>IFERROR(IF($G837="","",INDEX('Job Catalog'!$I$10:$I$509,MATCH($G837,'Job Catalog'!$B$10:$B$509,0))),"")</f>
        <v/>
      </c>
      <c r="M837" s="37">
        <f>IFERROR(IF($G837="","",INDEX('Job Catalog'!$K$10:$K$509,MATCH($G837,'Job Catalog'!$B$10:$B$509,0))),"")</f>
        <v/>
      </c>
    </row>
    <row r="838">
      <c r="B838" s="7" t="n"/>
      <c r="C838" s="7" t="n"/>
      <c r="D838" s="7" t="n"/>
      <c r="E838" s="7" t="n"/>
      <c r="F838" s="7" t="n"/>
      <c r="G838" s="7" t="n"/>
      <c r="H838" s="9">
        <f>IFERROR(IF($G838="","",INDEX('Job Catalog'!$C$10:$C$509,MATCH($G838,'Job Catalog'!$B$10:$B$509,0))),"")</f>
        <v/>
      </c>
      <c r="I838" s="9">
        <f>IFERROR(IF($G838="","",INDEX('Job Catalog'!$D$10:$D$509,MATCH($G838,'Job Catalog'!$B$10:$B$509,0))),"")</f>
        <v/>
      </c>
      <c r="J838" s="9">
        <f>IFERROR(IF($G838="","",INDEX('Job Catalog'!$F$10:$F$509,MATCH($G838,'Job Catalog'!$B$10:$B$509,0))),"")</f>
        <v/>
      </c>
      <c r="K838" s="9">
        <f>IFERROR(IF($G838="","",INDEX('Job Catalog'!$H$10:$H$509,MATCH($G838,'Job Catalog'!$B$10:$B$509,0))),"")</f>
        <v/>
      </c>
      <c r="L838" s="9">
        <f>IFERROR(IF($G838="","",INDEX('Job Catalog'!$I$10:$I$509,MATCH($G838,'Job Catalog'!$B$10:$B$509,0))),"")</f>
        <v/>
      </c>
      <c r="M838" s="37">
        <f>IFERROR(IF($G838="","",INDEX('Job Catalog'!$K$10:$K$509,MATCH($G838,'Job Catalog'!$B$10:$B$509,0))),"")</f>
        <v/>
      </c>
    </row>
    <row r="839">
      <c r="B839" s="7" t="n"/>
      <c r="C839" s="7" t="n"/>
      <c r="D839" s="7" t="n"/>
      <c r="E839" s="7" t="n"/>
      <c r="F839" s="7" t="n"/>
      <c r="G839" s="7" t="n"/>
      <c r="H839" s="9">
        <f>IFERROR(IF($G839="","",INDEX('Job Catalog'!$C$10:$C$509,MATCH($G839,'Job Catalog'!$B$10:$B$509,0))),"")</f>
        <v/>
      </c>
      <c r="I839" s="9">
        <f>IFERROR(IF($G839="","",INDEX('Job Catalog'!$D$10:$D$509,MATCH($G839,'Job Catalog'!$B$10:$B$509,0))),"")</f>
        <v/>
      </c>
      <c r="J839" s="9">
        <f>IFERROR(IF($G839="","",INDEX('Job Catalog'!$F$10:$F$509,MATCH($G839,'Job Catalog'!$B$10:$B$509,0))),"")</f>
        <v/>
      </c>
      <c r="K839" s="9">
        <f>IFERROR(IF($G839="","",INDEX('Job Catalog'!$H$10:$H$509,MATCH($G839,'Job Catalog'!$B$10:$B$509,0))),"")</f>
        <v/>
      </c>
      <c r="L839" s="9">
        <f>IFERROR(IF($G839="","",INDEX('Job Catalog'!$I$10:$I$509,MATCH($G839,'Job Catalog'!$B$10:$B$509,0))),"")</f>
        <v/>
      </c>
      <c r="M839" s="37">
        <f>IFERROR(IF($G839="","",INDEX('Job Catalog'!$K$10:$K$509,MATCH($G839,'Job Catalog'!$B$10:$B$509,0))),"")</f>
        <v/>
      </c>
    </row>
    <row r="840">
      <c r="B840" s="7" t="n"/>
      <c r="C840" s="7" t="n"/>
      <c r="D840" s="7" t="n"/>
      <c r="E840" s="7" t="n"/>
      <c r="F840" s="7" t="n"/>
      <c r="G840" s="7" t="n"/>
      <c r="H840" s="9">
        <f>IFERROR(IF($G840="","",INDEX('Job Catalog'!$C$10:$C$509,MATCH($G840,'Job Catalog'!$B$10:$B$509,0))),"")</f>
        <v/>
      </c>
      <c r="I840" s="9">
        <f>IFERROR(IF($G840="","",INDEX('Job Catalog'!$D$10:$D$509,MATCH($G840,'Job Catalog'!$B$10:$B$509,0))),"")</f>
        <v/>
      </c>
      <c r="J840" s="9">
        <f>IFERROR(IF($G840="","",INDEX('Job Catalog'!$F$10:$F$509,MATCH($G840,'Job Catalog'!$B$10:$B$509,0))),"")</f>
        <v/>
      </c>
      <c r="K840" s="9">
        <f>IFERROR(IF($G840="","",INDEX('Job Catalog'!$H$10:$H$509,MATCH($G840,'Job Catalog'!$B$10:$B$509,0))),"")</f>
        <v/>
      </c>
      <c r="L840" s="9">
        <f>IFERROR(IF($G840="","",INDEX('Job Catalog'!$I$10:$I$509,MATCH($G840,'Job Catalog'!$B$10:$B$509,0))),"")</f>
        <v/>
      </c>
      <c r="M840" s="37">
        <f>IFERROR(IF($G840="","",INDEX('Job Catalog'!$K$10:$K$509,MATCH($G840,'Job Catalog'!$B$10:$B$509,0))),"")</f>
        <v/>
      </c>
    </row>
    <row r="841">
      <c r="B841" s="7" t="n"/>
      <c r="C841" s="7" t="n"/>
      <c r="D841" s="7" t="n"/>
      <c r="E841" s="7" t="n"/>
      <c r="F841" s="7" t="n"/>
      <c r="G841" s="7" t="n"/>
      <c r="H841" s="9">
        <f>IFERROR(IF($G841="","",INDEX('Job Catalog'!$C$10:$C$509,MATCH($G841,'Job Catalog'!$B$10:$B$509,0))),"")</f>
        <v/>
      </c>
      <c r="I841" s="9">
        <f>IFERROR(IF($G841="","",INDEX('Job Catalog'!$D$10:$D$509,MATCH($G841,'Job Catalog'!$B$10:$B$509,0))),"")</f>
        <v/>
      </c>
      <c r="J841" s="9">
        <f>IFERROR(IF($G841="","",INDEX('Job Catalog'!$F$10:$F$509,MATCH($G841,'Job Catalog'!$B$10:$B$509,0))),"")</f>
        <v/>
      </c>
      <c r="K841" s="9">
        <f>IFERROR(IF($G841="","",INDEX('Job Catalog'!$H$10:$H$509,MATCH($G841,'Job Catalog'!$B$10:$B$509,0))),"")</f>
        <v/>
      </c>
      <c r="L841" s="9">
        <f>IFERROR(IF($G841="","",INDEX('Job Catalog'!$I$10:$I$509,MATCH($G841,'Job Catalog'!$B$10:$B$509,0))),"")</f>
        <v/>
      </c>
      <c r="M841" s="37">
        <f>IFERROR(IF($G841="","",INDEX('Job Catalog'!$K$10:$K$509,MATCH($G841,'Job Catalog'!$B$10:$B$509,0))),"")</f>
        <v/>
      </c>
    </row>
    <row r="842">
      <c r="B842" s="7" t="n"/>
      <c r="C842" s="7" t="n"/>
      <c r="D842" s="7" t="n"/>
      <c r="E842" s="7" t="n"/>
      <c r="F842" s="7" t="n"/>
      <c r="G842" s="7" t="n"/>
      <c r="H842" s="9">
        <f>IFERROR(IF($G842="","",INDEX('Job Catalog'!$C$10:$C$509,MATCH($G842,'Job Catalog'!$B$10:$B$509,0))),"")</f>
        <v/>
      </c>
      <c r="I842" s="9">
        <f>IFERROR(IF($G842="","",INDEX('Job Catalog'!$D$10:$D$509,MATCH($G842,'Job Catalog'!$B$10:$B$509,0))),"")</f>
        <v/>
      </c>
      <c r="J842" s="9">
        <f>IFERROR(IF($G842="","",INDEX('Job Catalog'!$F$10:$F$509,MATCH($G842,'Job Catalog'!$B$10:$B$509,0))),"")</f>
        <v/>
      </c>
      <c r="K842" s="9">
        <f>IFERROR(IF($G842="","",INDEX('Job Catalog'!$H$10:$H$509,MATCH($G842,'Job Catalog'!$B$10:$B$509,0))),"")</f>
        <v/>
      </c>
      <c r="L842" s="9">
        <f>IFERROR(IF($G842="","",INDEX('Job Catalog'!$I$10:$I$509,MATCH($G842,'Job Catalog'!$B$10:$B$509,0))),"")</f>
        <v/>
      </c>
      <c r="M842" s="37">
        <f>IFERROR(IF($G842="","",INDEX('Job Catalog'!$K$10:$K$509,MATCH($G842,'Job Catalog'!$B$10:$B$509,0))),"")</f>
        <v/>
      </c>
    </row>
    <row r="843">
      <c r="B843" s="7" t="n"/>
      <c r="C843" s="7" t="n"/>
      <c r="D843" s="7" t="n"/>
      <c r="E843" s="7" t="n"/>
      <c r="F843" s="7" t="n"/>
      <c r="G843" s="7" t="n"/>
      <c r="H843" s="9">
        <f>IFERROR(IF($G843="","",INDEX('Job Catalog'!$C$10:$C$509,MATCH($G843,'Job Catalog'!$B$10:$B$509,0))),"")</f>
        <v/>
      </c>
      <c r="I843" s="9">
        <f>IFERROR(IF($G843="","",INDEX('Job Catalog'!$D$10:$D$509,MATCH($G843,'Job Catalog'!$B$10:$B$509,0))),"")</f>
        <v/>
      </c>
      <c r="J843" s="9">
        <f>IFERROR(IF($G843="","",INDEX('Job Catalog'!$F$10:$F$509,MATCH($G843,'Job Catalog'!$B$10:$B$509,0))),"")</f>
        <v/>
      </c>
      <c r="K843" s="9">
        <f>IFERROR(IF($G843="","",INDEX('Job Catalog'!$H$10:$H$509,MATCH($G843,'Job Catalog'!$B$10:$B$509,0))),"")</f>
        <v/>
      </c>
      <c r="L843" s="9">
        <f>IFERROR(IF($G843="","",INDEX('Job Catalog'!$I$10:$I$509,MATCH($G843,'Job Catalog'!$B$10:$B$509,0))),"")</f>
        <v/>
      </c>
      <c r="M843" s="37">
        <f>IFERROR(IF($G843="","",INDEX('Job Catalog'!$K$10:$K$509,MATCH($G843,'Job Catalog'!$B$10:$B$509,0))),"")</f>
        <v/>
      </c>
    </row>
    <row r="844">
      <c r="B844" s="7" t="n"/>
      <c r="C844" s="7" t="n"/>
      <c r="D844" s="7" t="n"/>
      <c r="E844" s="7" t="n"/>
      <c r="F844" s="7" t="n"/>
      <c r="G844" s="7" t="n"/>
      <c r="H844" s="9">
        <f>IFERROR(IF($G844="","",INDEX('Job Catalog'!$C$10:$C$509,MATCH($G844,'Job Catalog'!$B$10:$B$509,0))),"")</f>
        <v/>
      </c>
      <c r="I844" s="9">
        <f>IFERROR(IF($G844="","",INDEX('Job Catalog'!$D$10:$D$509,MATCH($G844,'Job Catalog'!$B$10:$B$509,0))),"")</f>
        <v/>
      </c>
      <c r="J844" s="9">
        <f>IFERROR(IF($G844="","",INDEX('Job Catalog'!$F$10:$F$509,MATCH($G844,'Job Catalog'!$B$10:$B$509,0))),"")</f>
        <v/>
      </c>
      <c r="K844" s="9">
        <f>IFERROR(IF($G844="","",INDEX('Job Catalog'!$H$10:$H$509,MATCH($G844,'Job Catalog'!$B$10:$B$509,0))),"")</f>
        <v/>
      </c>
      <c r="L844" s="9">
        <f>IFERROR(IF($G844="","",INDEX('Job Catalog'!$I$10:$I$509,MATCH($G844,'Job Catalog'!$B$10:$B$509,0))),"")</f>
        <v/>
      </c>
      <c r="M844" s="37">
        <f>IFERROR(IF($G844="","",INDEX('Job Catalog'!$K$10:$K$509,MATCH($G844,'Job Catalog'!$B$10:$B$509,0))),"")</f>
        <v/>
      </c>
    </row>
    <row r="845">
      <c r="B845" s="7" t="n"/>
      <c r="C845" s="7" t="n"/>
      <c r="D845" s="7" t="n"/>
      <c r="E845" s="7" t="n"/>
      <c r="F845" s="7" t="n"/>
      <c r="G845" s="7" t="n"/>
      <c r="H845" s="9">
        <f>IFERROR(IF($G845="","",INDEX('Job Catalog'!$C$10:$C$509,MATCH($G845,'Job Catalog'!$B$10:$B$509,0))),"")</f>
        <v/>
      </c>
      <c r="I845" s="9">
        <f>IFERROR(IF($G845="","",INDEX('Job Catalog'!$D$10:$D$509,MATCH($G845,'Job Catalog'!$B$10:$B$509,0))),"")</f>
        <v/>
      </c>
      <c r="J845" s="9">
        <f>IFERROR(IF($G845="","",INDEX('Job Catalog'!$F$10:$F$509,MATCH($G845,'Job Catalog'!$B$10:$B$509,0))),"")</f>
        <v/>
      </c>
      <c r="K845" s="9">
        <f>IFERROR(IF($G845="","",INDEX('Job Catalog'!$H$10:$H$509,MATCH($G845,'Job Catalog'!$B$10:$B$509,0))),"")</f>
        <v/>
      </c>
      <c r="L845" s="9">
        <f>IFERROR(IF($G845="","",INDEX('Job Catalog'!$I$10:$I$509,MATCH($G845,'Job Catalog'!$B$10:$B$509,0))),"")</f>
        <v/>
      </c>
      <c r="M845" s="37">
        <f>IFERROR(IF($G845="","",INDEX('Job Catalog'!$K$10:$K$509,MATCH($G845,'Job Catalog'!$B$10:$B$509,0))),"")</f>
        <v/>
      </c>
    </row>
    <row r="846">
      <c r="B846" s="7" t="n"/>
      <c r="C846" s="7" t="n"/>
      <c r="D846" s="7" t="n"/>
      <c r="E846" s="7" t="n"/>
      <c r="F846" s="7" t="n"/>
      <c r="G846" s="7" t="n"/>
      <c r="H846" s="9">
        <f>IFERROR(IF($G846="","",INDEX('Job Catalog'!$C$10:$C$509,MATCH($G846,'Job Catalog'!$B$10:$B$509,0))),"")</f>
        <v/>
      </c>
      <c r="I846" s="9">
        <f>IFERROR(IF($G846="","",INDEX('Job Catalog'!$D$10:$D$509,MATCH($G846,'Job Catalog'!$B$10:$B$509,0))),"")</f>
        <v/>
      </c>
      <c r="J846" s="9">
        <f>IFERROR(IF($G846="","",INDEX('Job Catalog'!$F$10:$F$509,MATCH($G846,'Job Catalog'!$B$10:$B$509,0))),"")</f>
        <v/>
      </c>
      <c r="K846" s="9">
        <f>IFERROR(IF($G846="","",INDEX('Job Catalog'!$H$10:$H$509,MATCH($G846,'Job Catalog'!$B$10:$B$509,0))),"")</f>
        <v/>
      </c>
      <c r="L846" s="9">
        <f>IFERROR(IF($G846="","",INDEX('Job Catalog'!$I$10:$I$509,MATCH($G846,'Job Catalog'!$B$10:$B$509,0))),"")</f>
        <v/>
      </c>
      <c r="M846" s="37">
        <f>IFERROR(IF($G846="","",INDEX('Job Catalog'!$K$10:$K$509,MATCH($G846,'Job Catalog'!$B$10:$B$509,0))),"")</f>
        <v/>
      </c>
    </row>
    <row r="847">
      <c r="B847" s="7" t="n"/>
      <c r="C847" s="7" t="n"/>
      <c r="D847" s="7" t="n"/>
      <c r="E847" s="7" t="n"/>
      <c r="F847" s="7" t="n"/>
      <c r="G847" s="7" t="n"/>
      <c r="H847" s="9">
        <f>IFERROR(IF($G847="","",INDEX('Job Catalog'!$C$10:$C$509,MATCH($G847,'Job Catalog'!$B$10:$B$509,0))),"")</f>
        <v/>
      </c>
      <c r="I847" s="9">
        <f>IFERROR(IF($G847="","",INDEX('Job Catalog'!$D$10:$D$509,MATCH($G847,'Job Catalog'!$B$10:$B$509,0))),"")</f>
        <v/>
      </c>
      <c r="J847" s="9">
        <f>IFERROR(IF($G847="","",INDEX('Job Catalog'!$F$10:$F$509,MATCH($G847,'Job Catalog'!$B$10:$B$509,0))),"")</f>
        <v/>
      </c>
      <c r="K847" s="9">
        <f>IFERROR(IF($G847="","",INDEX('Job Catalog'!$H$10:$H$509,MATCH($G847,'Job Catalog'!$B$10:$B$509,0))),"")</f>
        <v/>
      </c>
      <c r="L847" s="9">
        <f>IFERROR(IF($G847="","",INDEX('Job Catalog'!$I$10:$I$509,MATCH($G847,'Job Catalog'!$B$10:$B$509,0))),"")</f>
        <v/>
      </c>
      <c r="M847" s="37">
        <f>IFERROR(IF($G847="","",INDEX('Job Catalog'!$K$10:$K$509,MATCH($G847,'Job Catalog'!$B$10:$B$509,0))),"")</f>
        <v/>
      </c>
    </row>
    <row r="848">
      <c r="B848" s="7" t="n"/>
      <c r="C848" s="7" t="n"/>
      <c r="D848" s="7" t="n"/>
      <c r="E848" s="7" t="n"/>
      <c r="F848" s="7" t="n"/>
      <c r="G848" s="7" t="n"/>
      <c r="H848" s="9">
        <f>IFERROR(IF($G848="","",INDEX('Job Catalog'!$C$10:$C$509,MATCH($G848,'Job Catalog'!$B$10:$B$509,0))),"")</f>
        <v/>
      </c>
      <c r="I848" s="9">
        <f>IFERROR(IF($G848="","",INDEX('Job Catalog'!$D$10:$D$509,MATCH($G848,'Job Catalog'!$B$10:$B$509,0))),"")</f>
        <v/>
      </c>
      <c r="J848" s="9">
        <f>IFERROR(IF($G848="","",INDEX('Job Catalog'!$F$10:$F$509,MATCH($G848,'Job Catalog'!$B$10:$B$509,0))),"")</f>
        <v/>
      </c>
      <c r="K848" s="9">
        <f>IFERROR(IF($G848="","",INDEX('Job Catalog'!$H$10:$H$509,MATCH($G848,'Job Catalog'!$B$10:$B$509,0))),"")</f>
        <v/>
      </c>
      <c r="L848" s="9">
        <f>IFERROR(IF($G848="","",INDEX('Job Catalog'!$I$10:$I$509,MATCH($G848,'Job Catalog'!$B$10:$B$509,0))),"")</f>
        <v/>
      </c>
      <c r="M848" s="37">
        <f>IFERROR(IF($G848="","",INDEX('Job Catalog'!$K$10:$K$509,MATCH($G848,'Job Catalog'!$B$10:$B$509,0))),"")</f>
        <v/>
      </c>
    </row>
    <row r="849">
      <c r="B849" s="7" t="n"/>
      <c r="C849" s="7" t="n"/>
      <c r="D849" s="7" t="n"/>
      <c r="E849" s="7" t="n"/>
      <c r="F849" s="7" t="n"/>
      <c r="G849" s="7" t="n"/>
      <c r="H849" s="9">
        <f>IFERROR(IF($G849="","",INDEX('Job Catalog'!$C$10:$C$509,MATCH($G849,'Job Catalog'!$B$10:$B$509,0))),"")</f>
        <v/>
      </c>
      <c r="I849" s="9">
        <f>IFERROR(IF($G849="","",INDEX('Job Catalog'!$D$10:$D$509,MATCH($G849,'Job Catalog'!$B$10:$B$509,0))),"")</f>
        <v/>
      </c>
      <c r="J849" s="9">
        <f>IFERROR(IF($G849="","",INDEX('Job Catalog'!$F$10:$F$509,MATCH($G849,'Job Catalog'!$B$10:$B$509,0))),"")</f>
        <v/>
      </c>
      <c r="K849" s="9">
        <f>IFERROR(IF($G849="","",INDEX('Job Catalog'!$H$10:$H$509,MATCH($G849,'Job Catalog'!$B$10:$B$509,0))),"")</f>
        <v/>
      </c>
      <c r="L849" s="9">
        <f>IFERROR(IF($G849="","",INDEX('Job Catalog'!$I$10:$I$509,MATCH($G849,'Job Catalog'!$B$10:$B$509,0))),"")</f>
        <v/>
      </c>
      <c r="M849" s="37">
        <f>IFERROR(IF($G849="","",INDEX('Job Catalog'!$K$10:$K$509,MATCH($G849,'Job Catalog'!$B$10:$B$509,0))),"")</f>
        <v/>
      </c>
    </row>
    <row r="850">
      <c r="B850" s="7" t="n"/>
      <c r="C850" s="7" t="n"/>
      <c r="D850" s="7" t="n"/>
      <c r="E850" s="7" t="n"/>
      <c r="F850" s="7" t="n"/>
      <c r="G850" s="7" t="n"/>
      <c r="H850" s="9">
        <f>IFERROR(IF($G850="","",INDEX('Job Catalog'!$C$10:$C$509,MATCH($G850,'Job Catalog'!$B$10:$B$509,0))),"")</f>
        <v/>
      </c>
      <c r="I850" s="9">
        <f>IFERROR(IF($G850="","",INDEX('Job Catalog'!$D$10:$D$509,MATCH($G850,'Job Catalog'!$B$10:$B$509,0))),"")</f>
        <v/>
      </c>
      <c r="J850" s="9">
        <f>IFERROR(IF($G850="","",INDEX('Job Catalog'!$F$10:$F$509,MATCH($G850,'Job Catalog'!$B$10:$B$509,0))),"")</f>
        <v/>
      </c>
      <c r="K850" s="9">
        <f>IFERROR(IF($G850="","",INDEX('Job Catalog'!$H$10:$H$509,MATCH($G850,'Job Catalog'!$B$10:$B$509,0))),"")</f>
        <v/>
      </c>
      <c r="L850" s="9">
        <f>IFERROR(IF($G850="","",INDEX('Job Catalog'!$I$10:$I$509,MATCH($G850,'Job Catalog'!$B$10:$B$509,0))),"")</f>
        <v/>
      </c>
      <c r="M850" s="37">
        <f>IFERROR(IF($G850="","",INDEX('Job Catalog'!$K$10:$K$509,MATCH($G850,'Job Catalog'!$B$10:$B$509,0))),"")</f>
        <v/>
      </c>
    </row>
    <row r="851">
      <c r="B851" s="7" t="n"/>
      <c r="C851" s="7" t="n"/>
      <c r="D851" s="7" t="n"/>
      <c r="E851" s="7" t="n"/>
      <c r="F851" s="7" t="n"/>
      <c r="G851" s="7" t="n"/>
      <c r="H851" s="9">
        <f>IFERROR(IF($G851="","",INDEX('Job Catalog'!$C$10:$C$509,MATCH($G851,'Job Catalog'!$B$10:$B$509,0))),"")</f>
        <v/>
      </c>
      <c r="I851" s="9">
        <f>IFERROR(IF($G851="","",INDEX('Job Catalog'!$D$10:$D$509,MATCH($G851,'Job Catalog'!$B$10:$B$509,0))),"")</f>
        <v/>
      </c>
      <c r="J851" s="9">
        <f>IFERROR(IF($G851="","",INDEX('Job Catalog'!$F$10:$F$509,MATCH($G851,'Job Catalog'!$B$10:$B$509,0))),"")</f>
        <v/>
      </c>
      <c r="K851" s="9">
        <f>IFERROR(IF($G851="","",INDEX('Job Catalog'!$H$10:$H$509,MATCH($G851,'Job Catalog'!$B$10:$B$509,0))),"")</f>
        <v/>
      </c>
      <c r="L851" s="9">
        <f>IFERROR(IF($G851="","",INDEX('Job Catalog'!$I$10:$I$509,MATCH($G851,'Job Catalog'!$B$10:$B$509,0))),"")</f>
        <v/>
      </c>
      <c r="M851" s="37">
        <f>IFERROR(IF($G851="","",INDEX('Job Catalog'!$K$10:$K$509,MATCH($G851,'Job Catalog'!$B$10:$B$509,0))),"")</f>
        <v/>
      </c>
    </row>
    <row r="852">
      <c r="B852" s="7" t="n"/>
      <c r="C852" s="7" t="n"/>
      <c r="D852" s="7" t="n"/>
      <c r="E852" s="7" t="n"/>
      <c r="F852" s="7" t="n"/>
      <c r="G852" s="7" t="n"/>
      <c r="H852" s="9">
        <f>IFERROR(IF($G852="","",INDEX('Job Catalog'!$C$10:$C$509,MATCH($G852,'Job Catalog'!$B$10:$B$509,0))),"")</f>
        <v/>
      </c>
      <c r="I852" s="9">
        <f>IFERROR(IF($G852="","",INDEX('Job Catalog'!$D$10:$D$509,MATCH($G852,'Job Catalog'!$B$10:$B$509,0))),"")</f>
        <v/>
      </c>
      <c r="J852" s="9">
        <f>IFERROR(IF($G852="","",INDEX('Job Catalog'!$F$10:$F$509,MATCH($G852,'Job Catalog'!$B$10:$B$509,0))),"")</f>
        <v/>
      </c>
      <c r="K852" s="9">
        <f>IFERROR(IF($G852="","",INDEX('Job Catalog'!$H$10:$H$509,MATCH($G852,'Job Catalog'!$B$10:$B$509,0))),"")</f>
        <v/>
      </c>
      <c r="L852" s="9">
        <f>IFERROR(IF($G852="","",INDEX('Job Catalog'!$I$10:$I$509,MATCH($G852,'Job Catalog'!$B$10:$B$509,0))),"")</f>
        <v/>
      </c>
      <c r="M852" s="37">
        <f>IFERROR(IF($G852="","",INDEX('Job Catalog'!$K$10:$K$509,MATCH($G852,'Job Catalog'!$B$10:$B$509,0))),"")</f>
        <v/>
      </c>
    </row>
    <row r="853">
      <c r="B853" s="7" t="n"/>
      <c r="C853" s="7" t="n"/>
      <c r="D853" s="7" t="n"/>
      <c r="E853" s="7" t="n"/>
      <c r="F853" s="7" t="n"/>
      <c r="G853" s="7" t="n"/>
      <c r="H853" s="9">
        <f>IFERROR(IF($G853="","",INDEX('Job Catalog'!$C$10:$C$509,MATCH($G853,'Job Catalog'!$B$10:$B$509,0))),"")</f>
        <v/>
      </c>
      <c r="I853" s="9">
        <f>IFERROR(IF($G853="","",INDEX('Job Catalog'!$D$10:$D$509,MATCH($G853,'Job Catalog'!$B$10:$B$509,0))),"")</f>
        <v/>
      </c>
      <c r="J853" s="9">
        <f>IFERROR(IF($G853="","",INDEX('Job Catalog'!$F$10:$F$509,MATCH($G853,'Job Catalog'!$B$10:$B$509,0))),"")</f>
        <v/>
      </c>
      <c r="K853" s="9">
        <f>IFERROR(IF($G853="","",INDEX('Job Catalog'!$H$10:$H$509,MATCH($G853,'Job Catalog'!$B$10:$B$509,0))),"")</f>
        <v/>
      </c>
      <c r="L853" s="9">
        <f>IFERROR(IF($G853="","",INDEX('Job Catalog'!$I$10:$I$509,MATCH($G853,'Job Catalog'!$B$10:$B$509,0))),"")</f>
        <v/>
      </c>
      <c r="M853" s="37">
        <f>IFERROR(IF($G853="","",INDEX('Job Catalog'!$K$10:$K$509,MATCH($G853,'Job Catalog'!$B$10:$B$509,0))),"")</f>
        <v/>
      </c>
    </row>
    <row r="854">
      <c r="B854" s="7" t="n"/>
      <c r="C854" s="7" t="n"/>
      <c r="D854" s="7" t="n"/>
      <c r="E854" s="7" t="n"/>
      <c r="F854" s="7" t="n"/>
      <c r="G854" s="7" t="n"/>
      <c r="H854" s="9">
        <f>IFERROR(IF($G854="","",INDEX('Job Catalog'!$C$10:$C$509,MATCH($G854,'Job Catalog'!$B$10:$B$509,0))),"")</f>
        <v/>
      </c>
      <c r="I854" s="9">
        <f>IFERROR(IF($G854="","",INDEX('Job Catalog'!$D$10:$D$509,MATCH($G854,'Job Catalog'!$B$10:$B$509,0))),"")</f>
        <v/>
      </c>
      <c r="J854" s="9">
        <f>IFERROR(IF($G854="","",INDEX('Job Catalog'!$F$10:$F$509,MATCH($G854,'Job Catalog'!$B$10:$B$509,0))),"")</f>
        <v/>
      </c>
      <c r="K854" s="9">
        <f>IFERROR(IF($G854="","",INDEX('Job Catalog'!$H$10:$H$509,MATCH($G854,'Job Catalog'!$B$10:$B$509,0))),"")</f>
        <v/>
      </c>
      <c r="L854" s="9">
        <f>IFERROR(IF($G854="","",INDEX('Job Catalog'!$I$10:$I$509,MATCH($G854,'Job Catalog'!$B$10:$B$509,0))),"")</f>
        <v/>
      </c>
      <c r="M854" s="37">
        <f>IFERROR(IF($G854="","",INDEX('Job Catalog'!$K$10:$K$509,MATCH($G854,'Job Catalog'!$B$10:$B$509,0))),"")</f>
        <v/>
      </c>
    </row>
    <row r="855">
      <c r="B855" s="7" t="n"/>
      <c r="C855" s="7" t="n"/>
      <c r="D855" s="7" t="n"/>
      <c r="E855" s="7" t="n"/>
      <c r="F855" s="7" t="n"/>
      <c r="G855" s="7" t="n"/>
      <c r="H855" s="9">
        <f>IFERROR(IF($G855="","",INDEX('Job Catalog'!$C$10:$C$509,MATCH($G855,'Job Catalog'!$B$10:$B$509,0))),"")</f>
        <v/>
      </c>
      <c r="I855" s="9">
        <f>IFERROR(IF($G855="","",INDEX('Job Catalog'!$D$10:$D$509,MATCH($G855,'Job Catalog'!$B$10:$B$509,0))),"")</f>
        <v/>
      </c>
      <c r="J855" s="9">
        <f>IFERROR(IF($G855="","",INDEX('Job Catalog'!$F$10:$F$509,MATCH($G855,'Job Catalog'!$B$10:$B$509,0))),"")</f>
        <v/>
      </c>
      <c r="K855" s="9">
        <f>IFERROR(IF($G855="","",INDEX('Job Catalog'!$H$10:$H$509,MATCH($G855,'Job Catalog'!$B$10:$B$509,0))),"")</f>
        <v/>
      </c>
      <c r="L855" s="9">
        <f>IFERROR(IF($G855="","",INDEX('Job Catalog'!$I$10:$I$509,MATCH($G855,'Job Catalog'!$B$10:$B$509,0))),"")</f>
        <v/>
      </c>
      <c r="M855" s="37">
        <f>IFERROR(IF($G855="","",INDEX('Job Catalog'!$K$10:$K$509,MATCH($G855,'Job Catalog'!$B$10:$B$509,0))),"")</f>
        <v/>
      </c>
    </row>
    <row r="856">
      <c r="B856" s="7" t="n"/>
      <c r="C856" s="7" t="n"/>
      <c r="D856" s="7" t="n"/>
      <c r="E856" s="7" t="n"/>
      <c r="F856" s="7" t="n"/>
      <c r="G856" s="7" t="n"/>
      <c r="H856" s="9">
        <f>IFERROR(IF($G856="","",INDEX('Job Catalog'!$C$10:$C$509,MATCH($G856,'Job Catalog'!$B$10:$B$509,0))),"")</f>
        <v/>
      </c>
      <c r="I856" s="9">
        <f>IFERROR(IF($G856="","",INDEX('Job Catalog'!$D$10:$D$509,MATCH($G856,'Job Catalog'!$B$10:$B$509,0))),"")</f>
        <v/>
      </c>
      <c r="J856" s="9">
        <f>IFERROR(IF($G856="","",INDEX('Job Catalog'!$F$10:$F$509,MATCH($G856,'Job Catalog'!$B$10:$B$509,0))),"")</f>
        <v/>
      </c>
      <c r="K856" s="9">
        <f>IFERROR(IF($G856="","",INDEX('Job Catalog'!$H$10:$H$509,MATCH($G856,'Job Catalog'!$B$10:$B$509,0))),"")</f>
        <v/>
      </c>
      <c r="L856" s="9">
        <f>IFERROR(IF($G856="","",INDEX('Job Catalog'!$I$10:$I$509,MATCH($G856,'Job Catalog'!$B$10:$B$509,0))),"")</f>
        <v/>
      </c>
      <c r="M856" s="37">
        <f>IFERROR(IF($G856="","",INDEX('Job Catalog'!$K$10:$K$509,MATCH($G856,'Job Catalog'!$B$10:$B$509,0))),"")</f>
        <v/>
      </c>
    </row>
    <row r="857">
      <c r="B857" s="7" t="n"/>
      <c r="C857" s="7" t="n"/>
      <c r="D857" s="7" t="n"/>
      <c r="E857" s="7" t="n"/>
      <c r="F857" s="7" t="n"/>
      <c r="G857" s="7" t="n"/>
      <c r="H857" s="9">
        <f>IFERROR(IF($G857="","",INDEX('Job Catalog'!$C$10:$C$509,MATCH($G857,'Job Catalog'!$B$10:$B$509,0))),"")</f>
        <v/>
      </c>
      <c r="I857" s="9">
        <f>IFERROR(IF($G857="","",INDEX('Job Catalog'!$D$10:$D$509,MATCH($G857,'Job Catalog'!$B$10:$B$509,0))),"")</f>
        <v/>
      </c>
      <c r="J857" s="9">
        <f>IFERROR(IF($G857="","",INDEX('Job Catalog'!$F$10:$F$509,MATCH($G857,'Job Catalog'!$B$10:$B$509,0))),"")</f>
        <v/>
      </c>
      <c r="K857" s="9">
        <f>IFERROR(IF($G857="","",INDEX('Job Catalog'!$H$10:$H$509,MATCH($G857,'Job Catalog'!$B$10:$B$509,0))),"")</f>
        <v/>
      </c>
      <c r="L857" s="9">
        <f>IFERROR(IF($G857="","",INDEX('Job Catalog'!$I$10:$I$509,MATCH($G857,'Job Catalog'!$B$10:$B$509,0))),"")</f>
        <v/>
      </c>
      <c r="M857" s="37">
        <f>IFERROR(IF($G857="","",INDEX('Job Catalog'!$K$10:$K$509,MATCH($G857,'Job Catalog'!$B$10:$B$509,0))),"")</f>
        <v/>
      </c>
    </row>
    <row r="858">
      <c r="B858" s="7" t="n"/>
      <c r="C858" s="7" t="n"/>
      <c r="D858" s="7" t="n"/>
      <c r="E858" s="7" t="n"/>
      <c r="F858" s="7" t="n"/>
      <c r="G858" s="7" t="n"/>
      <c r="H858" s="9">
        <f>IFERROR(IF($G858="","",INDEX('Job Catalog'!$C$10:$C$509,MATCH($G858,'Job Catalog'!$B$10:$B$509,0))),"")</f>
        <v/>
      </c>
      <c r="I858" s="9">
        <f>IFERROR(IF($G858="","",INDEX('Job Catalog'!$D$10:$D$509,MATCH($G858,'Job Catalog'!$B$10:$B$509,0))),"")</f>
        <v/>
      </c>
      <c r="J858" s="9">
        <f>IFERROR(IF($G858="","",INDEX('Job Catalog'!$F$10:$F$509,MATCH($G858,'Job Catalog'!$B$10:$B$509,0))),"")</f>
        <v/>
      </c>
      <c r="K858" s="9">
        <f>IFERROR(IF($G858="","",INDEX('Job Catalog'!$H$10:$H$509,MATCH($G858,'Job Catalog'!$B$10:$B$509,0))),"")</f>
        <v/>
      </c>
      <c r="L858" s="9">
        <f>IFERROR(IF($G858="","",INDEX('Job Catalog'!$I$10:$I$509,MATCH($G858,'Job Catalog'!$B$10:$B$509,0))),"")</f>
        <v/>
      </c>
      <c r="M858" s="37">
        <f>IFERROR(IF($G858="","",INDEX('Job Catalog'!$K$10:$K$509,MATCH($G858,'Job Catalog'!$B$10:$B$509,0))),"")</f>
        <v/>
      </c>
    </row>
    <row r="859">
      <c r="B859" s="7" t="n"/>
      <c r="C859" s="7" t="n"/>
      <c r="D859" s="7" t="n"/>
      <c r="E859" s="7" t="n"/>
      <c r="F859" s="7" t="n"/>
      <c r="G859" s="7" t="n"/>
      <c r="H859" s="9">
        <f>IFERROR(IF($G859="","",INDEX('Job Catalog'!$C$10:$C$509,MATCH($G859,'Job Catalog'!$B$10:$B$509,0))),"")</f>
        <v/>
      </c>
      <c r="I859" s="9">
        <f>IFERROR(IF($G859="","",INDEX('Job Catalog'!$D$10:$D$509,MATCH($G859,'Job Catalog'!$B$10:$B$509,0))),"")</f>
        <v/>
      </c>
      <c r="J859" s="9">
        <f>IFERROR(IF($G859="","",INDEX('Job Catalog'!$F$10:$F$509,MATCH($G859,'Job Catalog'!$B$10:$B$509,0))),"")</f>
        <v/>
      </c>
      <c r="K859" s="9">
        <f>IFERROR(IF($G859="","",INDEX('Job Catalog'!$H$10:$H$509,MATCH($G859,'Job Catalog'!$B$10:$B$509,0))),"")</f>
        <v/>
      </c>
      <c r="L859" s="9">
        <f>IFERROR(IF($G859="","",INDEX('Job Catalog'!$I$10:$I$509,MATCH($G859,'Job Catalog'!$B$10:$B$509,0))),"")</f>
        <v/>
      </c>
      <c r="M859" s="37">
        <f>IFERROR(IF($G859="","",INDEX('Job Catalog'!$K$10:$K$509,MATCH($G859,'Job Catalog'!$B$10:$B$509,0))),"")</f>
        <v/>
      </c>
    </row>
    <row r="860">
      <c r="B860" s="7" t="n"/>
      <c r="C860" s="7" t="n"/>
      <c r="D860" s="7" t="n"/>
      <c r="E860" s="7" t="n"/>
      <c r="F860" s="7" t="n"/>
      <c r="G860" s="7" t="n"/>
      <c r="H860" s="9">
        <f>IFERROR(IF($G860="","",INDEX('Job Catalog'!$C$10:$C$509,MATCH($G860,'Job Catalog'!$B$10:$B$509,0))),"")</f>
        <v/>
      </c>
      <c r="I860" s="9">
        <f>IFERROR(IF($G860="","",INDEX('Job Catalog'!$D$10:$D$509,MATCH($G860,'Job Catalog'!$B$10:$B$509,0))),"")</f>
        <v/>
      </c>
      <c r="J860" s="9">
        <f>IFERROR(IF($G860="","",INDEX('Job Catalog'!$F$10:$F$509,MATCH($G860,'Job Catalog'!$B$10:$B$509,0))),"")</f>
        <v/>
      </c>
      <c r="K860" s="9">
        <f>IFERROR(IF($G860="","",INDEX('Job Catalog'!$H$10:$H$509,MATCH($G860,'Job Catalog'!$B$10:$B$509,0))),"")</f>
        <v/>
      </c>
      <c r="L860" s="9">
        <f>IFERROR(IF($G860="","",INDEX('Job Catalog'!$I$10:$I$509,MATCH($G860,'Job Catalog'!$B$10:$B$509,0))),"")</f>
        <v/>
      </c>
      <c r="M860" s="37">
        <f>IFERROR(IF($G860="","",INDEX('Job Catalog'!$K$10:$K$509,MATCH($G860,'Job Catalog'!$B$10:$B$509,0))),"")</f>
        <v/>
      </c>
    </row>
    <row r="861">
      <c r="B861" s="7" t="n"/>
      <c r="C861" s="7" t="n"/>
      <c r="D861" s="7" t="n"/>
      <c r="E861" s="7" t="n"/>
      <c r="F861" s="7" t="n"/>
      <c r="G861" s="7" t="n"/>
      <c r="H861" s="9">
        <f>IFERROR(IF($G861="","",INDEX('Job Catalog'!$C$10:$C$509,MATCH($G861,'Job Catalog'!$B$10:$B$509,0))),"")</f>
        <v/>
      </c>
      <c r="I861" s="9">
        <f>IFERROR(IF($G861="","",INDEX('Job Catalog'!$D$10:$D$509,MATCH($G861,'Job Catalog'!$B$10:$B$509,0))),"")</f>
        <v/>
      </c>
      <c r="J861" s="9">
        <f>IFERROR(IF($G861="","",INDEX('Job Catalog'!$F$10:$F$509,MATCH($G861,'Job Catalog'!$B$10:$B$509,0))),"")</f>
        <v/>
      </c>
      <c r="K861" s="9">
        <f>IFERROR(IF($G861="","",INDEX('Job Catalog'!$H$10:$H$509,MATCH($G861,'Job Catalog'!$B$10:$B$509,0))),"")</f>
        <v/>
      </c>
      <c r="L861" s="9">
        <f>IFERROR(IF($G861="","",INDEX('Job Catalog'!$I$10:$I$509,MATCH($G861,'Job Catalog'!$B$10:$B$509,0))),"")</f>
        <v/>
      </c>
      <c r="M861" s="37">
        <f>IFERROR(IF($G861="","",INDEX('Job Catalog'!$K$10:$K$509,MATCH($G861,'Job Catalog'!$B$10:$B$509,0))),"")</f>
        <v/>
      </c>
    </row>
    <row r="862">
      <c r="B862" s="7" t="n"/>
      <c r="C862" s="7" t="n"/>
      <c r="D862" s="7" t="n"/>
      <c r="E862" s="7" t="n"/>
      <c r="F862" s="7" t="n"/>
      <c r="G862" s="7" t="n"/>
      <c r="H862" s="9">
        <f>IFERROR(IF($G862="","",INDEX('Job Catalog'!$C$10:$C$509,MATCH($G862,'Job Catalog'!$B$10:$B$509,0))),"")</f>
        <v/>
      </c>
      <c r="I862" s="9">
        <f>IFERROR(IF($G862="","",INDEX('Job Catalog'!$D$10:$D$509,MATCH($G862,'Job Catalog'!$B$10:$B$509,0))),"")</f>
        <v/>
      </c>
      <c r="J862" s="9">
        <f>IFERROR(IF($G862="","",INDEX('Job Catalog'!$F$10:$F$509,MATCH($G862,'Job Catalog'!$B$10:$B$509,0))),"")</f>
        <v/>
      </c>
      <c r="K862" s="9">
        <f>IFERROR(IF($G862="","",INDEX('Job Catalog'!$H$10:$H$509,MATCH($G862,'Job Catalog'!$B$10:$B$509,0))),"")</f>
        <v/>
      </c>
      <c r="L862" s="9">
        <f>IFERROR(IF($G862="","",INDEX('Job Catalog'!$I$10:$I$509,MATCH($G862,'Job Catalog'!$B$10:$B$509,0))),"")</f>
        <v/>
      </c>
      <c r="M862" s="37">
        <f>IFERROR(IF($G862="","",INDEX('Job Catalog'!$K$10:$K$509,MATCH($G862,'Job Catalog'!$B$10:$B$509,0))),"")</f>
        <v/>
      </c>
    </row>
    <row r="863">
      <c r="B863" s="7" t="n"/>
      <c r="C863" s="7" t="n"/>
      <c r="D863" s="7" t="n"/>
      <c r="E863" s="7" t="n"/>
      <c r="F863" s="7" t="n"/>
      <c r="G863" s="7" t="n"/>
      <c r="H863" s="9">
        <f>IFERROR(IF($G863="","",INDEX('Job Catalog'!$C$10:$C$509,MATCH($G863,'Job Catalog'!$B$10:$B$509,0))),"")</f>
        <v/>
      </c>
      <c r="I863" s="9">
        <f>IFERROR(IF($G863="","",INDEX('Job Catalog'!$D$10:$D$509,MATCH($G863,'Job Catalog'!$B$10:$B$509,0))),"")</f>
        <v/>
      </c>
      <c r="J863" s="9">
        <f>IFERROR(IF($G863="","",INDEX('Job Catalog'!$F$10:$F$509,MATCH($G863,'Job Catalog'!$B$10:$B$509,0))),"")</f>
        <v/>
      </c>
      <c r="K863" s="9">
        <f>IFERROR(IF($G863="","",INDEX('Job Catalog'!$H$10:$H$509,MATCH($G863,'Job Catalog'!$B$10:$B$509,0))),"")</f>
        <v/>
      </c>
      <c r="L863" s="9">
        <f>IFERROR(IF($G863="","",INDEX('Job Catalog'!$I$10:$I$509,MATCH($G863,'Job Catalog'!$B$10:$B$509,0))),"")</f>
        <v/>
      </c>
      <c r="M863" s="37">
        <f>IFERROR(IF($G863="","",INDEX('Job Catalog'!$K$10:$K$509,MATCH($G863,'Job Catalog'!$B$10:$B$509,0))),"")</f>
        <v/>
      </c>
    </row>
    <row r="864">
      <c r="B864" s="7" t="n"/>
      <c r="C864" s="7" t="n"/>
      <c r="D864" s="7" t="n"/>
      <c r="E864" s="7" t="n"/>
      <c r="F864" s="7" t="n"/>
      <c r="G864" s="7" t="n"/>
      <c r="H864" s="9">
        <f>IFERROR(IF($G864="","",INDEX('Job Catalog'!$C$10:$C$509,MATCH($G864,'Job Catalog'!$B$10:$B$509,0))),"")</f>
        <v/>
      </c>
      <c r="I864" s="9">
        <f>IFERROR(IF($G864="","",INDEX('Job Catalog'!$D$10:$D$509,MATCH($G864,'Job Catalog'!$B$10:$B$509,0))),"")</f>
        <v/>
      </c>
      <c r="J864" s="9">
        <f>IFERROR(IF($G864="","",INDEX('Job Catalog'!$F$10:$F$509,MATCH($G864,'Job Catalog'!$B$10:$B$509,0))),"")</f>
        <v/>
      </c>
      <c r="K864" s="9">
        <f>IFERROR(IF($G864="","",INDEX('Job Catalog'!$H$10:$H$509,MATCH($G864,'Job Catalog'!$B$10:$B$509,0))),"")</f>
        <v/>
      </c>
      <c r="L864" s="9">
        <f>IFERROR(IF($G864="","",INDEX('Job Catalog'!$I$10:$I$509,MATCH($G864,'Job Catalog'!$B$10:$B$509,0))),"")</f>
        <v/>
      </c>
      <c r="M864" s="37">
        <f>IFERROR(IF($G864="","",INDEX('Job Catalog'!$K$10:$K$509,MATCH($G864,'Job Catalog'!$B$10:$B$509,0))),"")</f>
        <v/>
      </c>
    </row>
    <row r="865">
      <c r="B865" s="7" t="n"/>
      <c r="C865" s="7" t="n"/>
      <c r="D865" s="7" t="n"/>
      <c r="E865" s="7" t="n"/>
      <c r="F865" s="7" t="n"/>
      <c r="G865" s="7" t="n"/>
      <c r="H865" s="9">
        <f>IFERROR(IF($G865="","",INDEX('Job Catalog'!$C$10:$C$509,MATCH($G865,'Job Catalog'!$B$10:$B$509,0))),"")</f>
        <v/>
      </c>
      <c r="I865" s="9">
        <f>IFERROR(IF($G865="","",INDEX('Job Catalog'!$D$10:$D$509,MATCH($G865,'Job Catalog'!$B$10:$B$509,0))),"")</f>
        <v/>
      </c>
      <c r="J865" s="9">
        <f>IFERROR(IF($G865="","",INDEX('Job Catalog'!$F$10:$F$509,MATCH($G865,'Job Catalog'!$B$10:$B$509,0))),"")</f>
        <v/>
      </c>
      <c r="K865" s="9">
        <f>IFERROR(IF($G865="","",INDEX('Job Catalog'!$H$10:$H$509,MATCH($G865,'Job Catalog'!$B$10:$B$509,0))),"")</f>
        <v/>
      </c>
      <c r="L865" s="9">
        <f>IFERROR(IF($G865="","",INDEX('Job Catalog'!$I$10:$I$509,MATCH($G865,'Job Catalog'!$B$10:$B$509,0))),"")</f>
        <v/>
      </c>
      <c r="M865" s="37">
        <f>IFERROR(IF($G865="","",INDEX('Job Catalog'!$K$10:$K$509,MATCH($G865,'Job Catalog'!$B$10:$B$509,0))),"")</f>
        <v/>
      </c>
    </row>
    <row r="866">
      <c r="B866" s="7" t="n"/>
      <c r="C866" s="7" t="n"/>
      <c r="D866" s="7" t="n"/>
      <c r="E866" s="7" t="n"/>
      <c r="F866" s="7" t="n"/>
      <c r="G866" s="7" t="n"/>
      <c r="H866" s="9">
        <f>IFERROR(IF($G866="","",INDEX('Job Catalog'!$C$10:$C$509,MATCH($G866,'Job Catalog'!$B$10:$B$509,0))),"")</f>
        <v/>
      </c>
      <c r="I866" s="9">
        <f>IFERROR(IF($G866="","",INDEX('Job Catalog'!$D$10:$D$509,MATCH($G866,'Job Catalog'!$B$10:$B$509,0))),"")</f>
        <v/>
      </c>
      <c r="J866" s="9">
        <f>IFERROR(IF($G866="","",INDEX('Job Catalog'!$F$10:$F$509,MATCH($G866,'Job Catalog'!$B$10:$B$509,0))),"")</f>
        <v/>
      </c>
      <c r="K866" s="9">
        <f>IFERROR(IF($G866="","",INDEX('Job Catalog'!$H$10:$H$509,MATCH($G866,'Job Catalog'!$B$10:$B$509,0))),"")</f>
        <v/>
      </c>
      <c r="L866" s="9">
        <f>IFERROR(IF($G866="","",INDEX('Job Catalog'!$I$10:$I$509,MATCH($G866,'Job Catalog'!$B$10:$B$509,0))),"")</f>
        <v/>
      </c>
      <c r="M866" s="37">
        <f>IFERROR(IF($G866="","",INDEX('Job Catalog'!$K$10:$K$509,MATCH($G866,'Job Catalog'!$B$10:$B$509,0))),"")</f>
        <v/>
      </c>
    </row>
    <row r="867">
      <c r="B867" s="7" t="n"/>
      <c r="C867" s="7" t="n"/>
      <c r="D867" s="7" t="n"/>
      <c r="E867" s="7" t="n"/>
      <c r="F867" s="7" t="n"/>
      <c r="G867" s="7" t="n"/>
      <c r="H867" s="9">
        <f>IFERROR(IF($G867="","",INDEX('Job Catalog'!$C$10:$C$509,MATCH($G867,'Job Catalog'!$B$10:$B$509,0))),"")</f>
        <v/>
      </c>
      <c r="I867" s="9">
        <f>IFERROR(IF($G867="","",INDEX('Job Catalog'!$D$10:$D$509,MATCH($G867,'Job Catalog'!$B$10:$B$509,0))),"")</f>
        <v/>
      </c>
      <c r="J867" s="9">
        <f>IFERROR(IF($G867="","",INDEX('Job Catalog'!$F$10:$F$509,MATCH($G867,'Job Catalog'!$B$10:$B$509,0))),"")</f>
        <v/>
      </c>
      <c r="K867" s="9">
        <f>IFERROR(IF($G867="","",INDEX('Job Catalog'!$H$10:$H$509,MATCH($G867,'Job Catalog'!$B$10:$B$509,0))),"")</f>
        <v/>
      </c>
      <c r="L867" s="9">
        <f>IFERROR(IF($G867="","",INDEX('Job Catalog'!$I$10:$I$509,MATCH($G867,'Job Catalog'!$B$10:$B$509,0))),"")</f>
        <v/>
      </c>
      <c r="M867" s="37">
        <f>IFERROR(IF($G867="","",INDEX('Job Catalog'!$K$10:$K$509,MATCH($G867,'Job Catalog'!$B$10:$B$509,0))),"")</f>
        <v/>
      </c>
    </row>
    <row r="868">
      <c r="B868" s="7" t="n"/>
      <c r="C868" s="7" t="n"/>
      <c r="D868" s="7" t="n"/>
      <c r="E868" s="7" t="n"/>
      <c r="F868" s="7" t="n"/>
      <c r="G868" s="7" t="n"/>
      <c r="H868" s="9">
        <f>IFERROR(IF($G868="","",INDEX('Job Catalog'!$C$10:$C$509,MATCH($G868,'Job Catalog'!$B$10:$B$509,0))),"")</f>
        <v/>
      </c>
      <c r="I868" s="9">
        <f>IFERROR(IF($G868="","",INDEX('Job Catalog'!$D$10:$D$509,MATCH($G868,'Job Catalog'!$B$10:$B$509,0))),"")</f>
        <v/>
      </c>
      <c r="J868" s="9">
        <f>IFERROR(IF($G868="","",INDEX('Job Catalog'!$F$10:$F$509,MATCH($G868,'Job Catalog'!$B$10:$B$509,0))),"")</f>
        <v/>
      </c>
      <c r="K868" s="9">
        <f>IFERROR(IF($G868="","",INDEX('Job Catalog'!$H$10:$H$509,MATCH($G868,'Job Catalog'!$B$10:$B$509,0))),"")</f>
        <v/>
      </c>
      <c r="L868" s="9">
        <f>IFERROR(IF($G868="","",INDEX('Job Catalog'!$I$10:$I$509,MATCH($G868,'Job Catalog'!$B$10:$B$509,0))),"")</f>
        <v/>
      </c>
      <c r="M868" s="37">
        <f>IFERROR(IF($G868="","",INDEX('Job Catalog'!$K$10:$K$509,MATCH($G868,'Job Catalog'!$B$10:$B$509,0))),"")</f>
        <v/>
      </c>
    </row>
    <row r="869">
      <c r="B869" s="7" t="n"/>
      <c r="C869" s="7" t="n"/>
      <c r="D869" s="7" t="n"/>
      <c r="E869" s="7" t="n"/>
      <c r="F869" s="7" t="n"/>
      <c r="G869" s="7" t="n"/>
      <c r="H869" s="9">
        <f>IFERROR(IF($G869="","",INDEX('Job Catalog'!$C$10:$C$509,MATCH($G869,'Job Catalog'!$B$10:$B$509,0))),"")</f>
        <v/>
      </c>
      <c r="I869" s="9">
        <f>IFERROR(IF($G869="","",INDEX('Job Catalog'!$D$10:$D$509,MATCH($G869,'Job Catalog'!$B$10:$B$509,0))),"")</f>
        <v/>
      </c>
      <c r="J869" s="9">
        <f>IFERROR(IF($G869="","",INDEX('Job Catalog'!$F$10:$F$509,MATCH($G869,'Job Catalog'!$B$10:$B$509,0))),"")</f>
        <v/>
      </c>
      <c r="K869" s="9">
        <f>IFERROR(IF($G869="","",INDEX('Job Catalog'!$H$10:$H$509,MATCH($G869,'Job Catalog'!$B$10:$B$509,0))),"")</f>
        <v/>
      </c>
      <c r="L869" s="9">
        <f>IFERROR(IF($G869="","",INDEX('Job Catalog'!$I$10:$I$509,MATCH($G869,'Job Catalog'!$B$10:$B$509,0))),"")</f>
        <v/>
      </c>
      <c r="M869" s="37">
        <f>IFERROR(IF($G869="","",INDEX('Job Catalog'!$K$10:$K$509,MATCH($G869,'Job Catalog'!$B$10:$B$509,0))),"")</f>
        <v/>
      </c>
    </row>
    <row r="870">
      <c r="B870" s="7" t="n"/>
      <c r="C870" s="7" t="n"/>
      <c r="D870" s="7" t="n"/>
      <c r="E870" s="7" t="n"/>
      <c r="F870" s="7" t="n"/>
      <c r="G870" s="7" t="n"/>
      <c r="H870" s="9">
        <f>IFERROR(IF($G870="","",INDEX('Job Catalog'!$C$10:$C$509,MATCH($G870,'Job Catalog'!$B$10:$B$509,0))),"")</f>
        <v/>
      </c>
      <c r="I870" s="9">
        <f>IFERROR(IF($G870="","",INDEX('Job Catalog'!$D$10:$D$509,MATCH($G870,'Job Catalog'!$B$10:$B$509,0))),"")</f>
        <v/>
      </c>
      <c r="J870" s="9">
        <f>IFERROR(IF($G870="","",INDEX('Job Catalog'!$F$10:$F$509,MATCH($G870,'Job Catalog'!$B$10:$B$509,0))),"")</f>
        <v/>
      </c>
      <c r="K870" s="9">
        <f>IFERROR(IF($G870="","",INDEX('Job Catalog'!$H$10:$H$509,MATCH($G870,'Job Catalog'!$B$10:$B$509,0))),"")</f>
        <v/>
      </c>
      <c r="L870" s="9">
        <f>IFERROR(IF($G870="","",INDEX('Job Catalog'!$I$10:$I$509,MATCH($G870,'Job Catalog'!$B$10:$B$509,0))),"")</f>
        <v/>
      </c>
      <c r="M870" s="37">
        <f>IFERROR(IF($G870="","",INDEX('Job Catalog'!$K$10:$K$509,MATCH($G870,'Job Catalog'!$B$10:$B$509,0))),"")</f>
        <v/>
      </c>
    </row>
    <row r="871">
      <c r="B871" s="7" t="n"/>
      <c r="C871" s="7" t="n"/>
      <c r="D871" s="7" t="n"/>
      <c r="E871" s="7" t="n"/>
      <c r="F871" s="7" t="n"/>
      <c r="G871" s="7" t="n"/>
      <c r="H871" s="9">
        <f>IFERROR(IF($G871="","",INDEX('Job Catalog'!$C$10:$C$509,MATCH($G871,'Job Catalog'!$B$10:$B$509,0))),"")</f>
        <v/>
      </c>
      <c r="I871" s="9">
        <f>IFERROR(IF($G871="","",INDEX('Job Catalog'!$D$10:$D$509,MATCH($G871,'Job Catalog'!$B$10:$B$509,0))),"")</f>
        <v/>
      </c>
      <c r="J871" s="9">
        <f>IFERROR(IF($G871="","",INDEX('Job Catalog'!$F$10:$F$509,MATCH($G871,'Job Catalog'!$B$10:$B$509,0))),"")</f>
        <v/>
      </c>
      <c r="K871" s="9">
        <f>IFERROR(IF($G871="","",INDEX('Job Catalog'!$H$10:$H$509,MATCH($G871,'Job Catalog'!$B$10:$B$509,0))),"")</f>
        <v/>
      </c>
      <c r="L871" s="9">
        <f>IFERROR(IF($G871="","",INDEX('Job Catalog'!$I$10:$I$509,MATCH($G871,'Job Catalog'!$B$10:$B$509,0))),"")</f>
        <v/>
      </c>
      <c r="M871" s="37">
        <f>IFERROR(IF($G871="","",INDEX('Job Catalog'!$K$10:$K$509,MATCH($G871,'Job Catalog'!$B$10:$B$509,0))),"")</f>
        <v/>
      </c>
    </row>
    <row r="872">
      <c r="B872" s="7" t="n"/>
      <c r="C872" s="7" t="n"/>
      <c r="D872" s="7" t="n"/>
      <c r="E872" s="7" t="n"/>
      <c r="F872" s="7" t="n"/>
      <c r="G872" s="7" t="n"/>
      <c r="H872" s="9">
        <f>IFERROR(IF($G872="","",INDEX('Job Catalog'!$C$10:$C$509,MATCH($G872,'Job Catalog'!$B$10:$B$509,0))),"")</f>
        <v/>
      </c>
      <c r="I872" s="9">
        <f>IFERROR(IF($G872="","",INDEX('Job Catalog'!$D$10:$D$509,MATCH($G872,'Job Catalog'!$B$10:$B$509,0))),"")</f>
        <v/>
      </c>
      <c r="J872" s="9">
        <f>IFERROR(IF($G872="","",INDEX('Job Catalog'!$F$10:$F$509,MATCH($G872,'Job Catalog'!$B$10:$B$509,0))),"")</f>
        <v/>
      </c>
      <c r="K872" s="9">
        <f>IFERROR(IF($G872="","",INDEX('Job Catalog'!$H$10:$H$509,MATCH($G872,'Job Catalog'!$B$10:$B$509,0))),"")</f>
        <v/>
      </c>
      <c r="L872" s="9">
        <f>IFERROR(IF($G872="","",INDEX('Job Catalog'!$I$10:$I$509,MATCH($G872,'Job Catalog'!$B$10:$B$509,0))),"")</f>
        <v/>
      </c>
      <c r="M872" s="37">
        <f>IFERROR(IF($G872="","",INDEX('Job Catalog'!$K$10:$K$509,MATCH($G872,'Job Catalog'!$B$10:$B$509,0))),"")</f>
        <v/>
      </c>
    </row>
    <row r="873">
      <c r="B873" s="7" t="n"/>
      <c r="C873" s="7" t="n"/>
      <c r="D873" s="7" t="n"/>
      <c r="E873" s="7" t="n"/>
      <c r="F873" s="7" t="n"/>
      <c r="G873" s="7" t="n"/>
      <c r="H873" s="9">
        <f>IFERROR(IF($G873="","",INDEX('Job Catalog'!$C$10:$C$509,MATCH($G873,'Job Catalog'!$B$10:$B$509,0))),"")</f>
        <v/>
      </c>
      <c r="I873" s="9">
        <f>IFERROR(IF($G873="","",INDEX('Job Catalog'!$D$10:$D$509,MATCH($G873,'Job Catalog'!$B$10:$B$509,0))),"")</f>
        <v/>
      </c>
      <c r="J873" s="9">
        <f>IFERROR(IF($G873="","",INDEX('Job Catalog'!$F$10:$F$509,MATCH($G873,'Job Catalog'!$B$10:$B$509,0))),"")</f>
        <v/>
      </c>
      <c r="K873" s="9">
        <f>IFERROR(IF($G873="","",INDEX('Job Catalog'!$H$10:$H$509,MATCH($G873,'Job Catalog'!$B$10:$B$509,0))),"")</f>
        <v/>
      </c>
      <c r="L873" s="9">
        <f>IFERROR(IF($G873="","",INDEX('Job Catalog'!$I$10:$I$509,MATCH($G873,'Job Catalog'!$B$10:$B$509,0))),"")</f>
        <v/>
      </c>
      <c r="M873" s="37">
        <f>IFERROR(IF($G873="","",INDEX('Job Catalog'!$K$10:$K$509,MATCH($G873,'Job Catalog'!$B$10:$B$509,0))),"")</f>
        <v/>
      </c>
    </row>
    <row r="874">
      <c r="B874" s="7" t="n"/>
      <c r="C874" s="7" t="n"/>
      <c r="D874" s="7" t="n"/>
      <c r="E874" s="7" t="n"/>
      <c r="F874" s="7" t="n"/>
      <c r="G874" s="7" t="n"/>
      <c r="H874" s="9">
        <f>IFERROR(IF($G874="","",INDEX('Job Catalog'!$C$10:$C$509,MATCH($G874,'Job Catalog'!$B$10:$B$509,0))),"")</f>
        <v/>
      </c>
      <c r="I874" s="9">
        <f>IFERROR(IF($G874="","",INDEX('Job Catalog'!$D$10:$D$509,MATCH($G874,'Job Catalog'!$B$10:$B$509,0))),"")</f>
        <v/>
      </c>
      <c r="J874" s="9">
        <f>IFERROR(IF($G874="","",INDEX('Job Catalog'!$F$10:$F$509,MATCH($G874,'Job Catalog'!$B$10:$B$509,0))),"")</f>
        <v/>
      </c>
      <c r="K874" s="9">
        <f>IFERROR(IF($G874="","",INDEX('Job Catalog'!$H$10:$H$509,MATCH($G874,'Job Catalog'!$B$10:$B$509,0))),"")</f>
        <v/>
      </c>
      <c r="L874" s="9">
        <f>IFERROR(IF($G874="","",INDEX('Job Catalog'!$I$10:$I$509,MATCH($G874,'Job Catalog'!$B$10:$B$509,0))),"")</f>
        <v/>
      </c>
      <c r="M874" s="37">
        <f>IFERROR(IF($G874="","",INDEX('Job Catalog'!$K$10:$K$509,MATCH($G874,'Job Catalog'!$B$10:$B$509,0))),"")</f>
        <v/>
      </c>
    </row>
    <row r="875">
      <c r="B875" s="7" t="n"/>
      <c r="C875" s="7" t="n"/>
      <c r="D875" s="7" t="n"/>
      <c r="E875" s="7" t="n"/>
      <c r="F875" s="7" t="n"/>
      <c r="G875" s="7" t="n"/>
      <c r="H875" s="9">
        <f>IFERROR(IF($G875="","",INDEX('Job Catalog'!$C$10:$C$509,MATCH($G875,'Job Catalog'!$B$10:$B$509,0))),"")</f>
        <v/>
      </c>
      <c r="I875" s="9">
        <f>IFERROR(IF($G875="","",INDEX('Job Catalog'!$D$10:$D$509,MATCH($G875,'Job Catalog'!$B$10:$B$509,0))),"")</f>
        <v/>
      </c>
      <c r="J875" s="9">
        <f>IFERROR(IF($G875="","",INDEX('Job Catalog'!$F$10:$F$509,MATCH($G875,'Job Catalog'!$B$10:$B$509,0))),"")</f>
        <v/>
      </c>
      <c r="K875" s="9">
        <f>IFERROR(IF($G875="","",INDEX('Job Catalog'!$H$10:$H$509,MATCH($G875,'Job Catalog'!$B$10:$B$509,0))),"")</f>
        <v/>
      </c>
      <c r="L875" s="9">
        <f>IFERROR(IF($G875="","",INDEX('Job Catalog'!$I$10:$I$509,MATCH($G875,'Job Catalog'!$B$10:$B$509,0))),"")</f>
        <v/>
      </c>
      <c r="M875" s="37">
        <f>IFERROR(IF($G875="","",INDEX('Job Catalog'!$K$10:$K$509,MATCH($G875,'Job Catalog'!$B$10:$B$509,0))),"")</f>
        <v/>
      </c>
    </row>
    <row r="876">
      <c r="B876" s="7" t="n"/>
      <c r="C876" s="7" t="n"/>
      <c r="D876" s="7" t="n"/>
      <c r="E876" s="7" t="n"/>
      <c r="F876" s="7" t="n"/>
      <c r="G876" s="7" t="n"/>
      <c r="H876" s="9">
        <f>IFERROR(IF($G876="","",INDEX('Job Catalog'!$C$10:$C$509,MATCH($G876,'Job Catalog'!$B$10:$B$509,0))),"")</f>
        <v/>
      </c>
      <c r="I876" s="9">
        <f>IFERROR(IF($G876="","",INDEX('Job Catalog'!$D$10:$D$509,MATCH($G876,'Job Catalog'!$B$10:$B$509,0))),"")</f>
        <v/>
      </c>
      <c r="J876" s="9">
        <f>IFERROR(IF($G876="","",INDEX('Job Catalog'!$F$10:$F$509,MATCH($G876,'Job Catalog'!$B$10:$B$509,0))),"")</f>
        <v/>
      </c>
      <c r="K876" s="9">
        <f>IFERROR(IF($G876="","",INDEX('Job Catalog'!$H$10:$H$509,MATCH($G876,'Job Catalog'!$B$10:$B$509,0))),"")</f>
        <v/>
      </c>
      <c r="L876" s="9">
        <f>IFERROR(IF($G876="","",INDEX('Job Catalog'!$I$10:$I$509,MATCH($G876,'Job Catalog'!$B$10:$B$509,0))),"")</f>
        <v/>
      </c>
      <c r="M876" s="37">
        <f>IFERROR(IF($G876="","",INDEX('Job Catalog'!$K$10:$K$509,MATCH($G876,'Job Catalog'!$B$10:$B$509,0))),"")</f>
        <v/>
      </c>
    </row>
    <row r="877">
      <c r="B877" s="7" t="n"/>
      <c r="C877" s="7" t="n"/>
      <c r="D877" s="7" t="n"/>
      <c r="E877" s="7" t="n"/>
      <c r="F877" s="7" t="n"/>
      <c r="G877" s="7" t="n"/>
      <c r="H877" s="9">
        <f>IFERROR(IF($G877="","",INDEX('Job Catalog'!$C$10:$C$509,MATCH($G877,'Job Catalog'!$B$10:$B$509,0))),"")</f>
        <v/>
      </c>
      <c r="I877" s="9">
        <f>IFERROR(IF($G877="","",INDEX('Job Catalog'!$D$10:$D$509,MATCH($G877,'Job Catalog'!$B$10:$B$509,0))),"")</f>
        <v/>
      </c>
      <c r="J877" s="9">
        <f>IFERROR(IF($G877="","",INDEX('Job Catalog'!$F$10:$F$509,MATCH($G877,'Job Catalog'!$B$10:$B$509,0))),"")</f>
        <v/>
      </c>
      <c r="K877" s="9">
        <f>IFERROR(IF($G877="","",INDEX('Job Catalog'!$H$10:$H$509,MATCH($G877,'Job Catalog'!$B$10:$B$509,0))),"")</f>
        <v/>
      </c>
      <c r="L877" s="9">
        <f>IFERROR(IF($G877="","",INDEX('Job Catalog'!$I$10:$I$509,MATCH($G877,'Job Catalog'!$B$10:$B$509,0))),"")</f>
        <v/>
      </c>
      <c r="M877" s="37">
        <f>IFERROR(IF($G877="","",INDEX('Job Catalog'!$K$10:$K$509,MATCH($G877,'Job Catalog'!$B$10:$B$509,0))),"")</f>
        <v/>
      </c>
    </row>
    <row r="878">
      <c r="B878" s="7" t="n"/>
      <c r="C878" s="7" t="n"/>
      <c r="D878" s="7" t="n"/>
      <c r="E878" s="7" t="n"/>
      <c r="F878" s="7" t="n"/>
      <c r="G878" s="7" t="n"/>
      <c r="H878" s="9">
        <f>IFERROR(IF($G878="","",INDEX('Job Catalog'!$C$10:$C$509,MATCH($G878,'Job Catalog'!$B$10:$B$509,0))),"")</f>
        <v/>
      </c>
      <c r="I878" s="9">
        <f>IFERROR(IF($G878="","",INDEX('Job Catalog'!$D$10:$D$509,MATCH($G878,'Job Catalog'!$B$10:$B$509,0))),"")</f>
        <v/>
      </c>
      <c r="J878" s="9">
        <f>IFERROR(IF($G878="","",INDEX('Job Catalog'!$F$10:$F$509,MATCH($G878,'Job Catalog'!$B$10:$B$509,0))),"")</f>
        <v/>
      </c>
      <c r="K878" s="9">
        <f>IFERROR(IF($G878="","",INDEX('Job Catalog'!$H$10:$H$509,MATCH($G878,'Job Catalog'!$B$10:$B$509,0))),"")</f>
        <v/>
      </c>
      <c r="L878" s="9">
        <f>IFERROR(IF($G878="","",INDEX('Job Catalog'!$I$10:$I$509,MATCH($G878,'Job Catalog'!$B$10:$B$509,0))),"")</f>
        <v/>
      </c>
      <c r="M878" s="37">
        <f>IFERROR(IF($G878="","",INDEX('Job Catalog'!$K$10:$K$509,MATCH($G878,'Job Catalog'!$B$10:$B$509,0))),"")</f>
        <v/>
      </c>
    </row>
    <row r="879">
      <c r="B879" s="7" t="n"/>
      <c r="C879" s="7" t="n"/>
      <c r="D879" s="7" t="n"/>
      <c r="E879" s="7" t="n"/>
      <c r="F879" s="7" t="n"/>
      <c r="G879" s="7" t="n"/>
      <c r="H879" s="9">
        <f>IFERROR(IF($G879="","",INDEX('Job Catalog'!$C$10:$C$509,MATCH($G879,'Job Catalog'!$B$10:$B$509,0))),"")</f>
        <v/>
      </c>
      <c r="I879" s="9">
        <f>IFERROR(IF($G879="","",INDEX('Job Catalog'!$D$10:$D$509,MATCH($G879,'Job Catalog'!$B$10:$B$509,0))),"")</f>
        <v/>
      </c>
      <c r="J879" s="9">
        <f>IFERROR(IF($G879="","",INDEX('Job Catalog'!$F$10:$F$509,MATCH($G879,'Job Catalog'!$B$10:$B$509,0))),"")</f>
        <v/>
      </c>
      <c r="K879" s="9">
        <f>IFERROR(IF($G879="","",INDEX('Job Catalog'!$H$10:$H$509,MATCH($G879,'Job Catalog'!$B$10:$B$509,0))),"")</f>
        <v/>
      </c>
      <c r="L879" s="9">
        <f>IFERROR(IF($G879="","",INDEX('Job Catalog'!$I$10:$I$509,MATCH($G879,'Job Catalog'!$B$10:$B$509,0))),"")</f>
        <v/>
      </c>
      <c r="M879" s="37">
        <f>IFERROR(IF($G879="","",INDEX('Job Catalog'!$K$10:$K$509,MATCH($G879,'Job Catalog'!$B$10:$B$509,0))),"")</f>
        <v/>
      </c>
    </row>
    <row r="880">
      <c r="B880" s="7" t="n"/>
      <c r="C880" s="7" t="n"/>
      <c r="D880" s="7" t="n"/>
      <c r="E880" s="7" t="n"/>
      <c r="F880" s="7" t="n"/>
      <c r="G880" s="7" t="n"/>
      <c r="H880" s="9">
        <f>IFERROR(IF($G880="","",INDEX('Job Catalog'!$C$10:$C$509,MATCH($G880,'Job Catalog'!$B$10:$B$509,0))),"")</f>
        <v/>
      </c>
      <c r="I880" s="9">
        <f>IFERROR(IF($G880="","",INDEX('Job Catalog'!$D$10:$D$509,MATCH($G880,'Job Catalog'!$B$10:$B$509,0))),"")</f>
        <v/>
      </c>
      <c r="J880" s="9">
        <f>IFERROR(IF($G880="","",INDEX('Job Catalog'!$F$10:$F$509,MATCH($G880,'Job Catalog'!$B$10:$B$509,0))),"")</f>
        <v/>
      </c>
      <c r="K880" s="9">
        <f>IFERROR(IF($G880="","",INDEX('Job Catalog'!$H$10:$H$509,MATCH($G880,'Job Catalog'!$B$10:$B$509,0))),"")</f>
        <v/>
      </c>
      <c r="L880" s="9">
        <f>IFERROR(IF($G880="","",INDEX('Job Catalog'!$I$10:$I$509,MATCH($G880,'Job Catalog'!$B$10:$B$509,0))),"")</f>
        <v/>
      </c>
      <c r="M880" s="37">
        <f>IFERROR(IF($G880="","",INDEX('Job Catalog'!$K$10:$K$509,MATCH($G880,'Job Catalog'!$B$10:$B$509,0))),"")</f>
        <v/>
      </c>
    </row>
    <row r="881">
      <c r="B881" s="7" t="n"/>
      <c r="C881" s="7" t="n"/>
      <c r="D881" s="7" t="n"/>
      <c r="E881" s="7" t="n"/>
      <c r="F881" s="7" t="n"/>
      <c r="G881" s="7" t="n"/>
      <c r="H881" s="9">
        <f>IFERROR(IF($G881="","",INDEX('Job Catalog'!$C$10:$C$509,MATCH($G881,'Job Catalog'!$B$10:$B$509,0))),"")</f>
        <v/>
      </c>
      <c r="I881" s="9">
        <f>IFERROR(IF($G881="","",INDEX('Job Catalog'!$D$10:$D$509,MATCH($G881,'Job Catalog'!$B$10:$B$509,0))),"")</f>
        <v/>
      </c>
      <c r="J881" s="9">
        <f>IFERROR(IF($G881="","",INDEX('Job Catalog'!$F$10:$F$509,MATCH($G881,'Job Catalog'!$B$10:$B$509,0))),"")</f>
        <v/>
      </c>
      <c r="K881" s="9">
        <f>IFERROR(IF($G881="","",INDEX('Job Catalog'!$H$10:$H$509,MATCH($G881,'Job Catalog'!$B$10:$B$509,0))),"")</f>
        <v/>
      </c>
      <c r="L881" s="9">
        <f>IFERROR(IF($G881="","",INDEX('Job Catalog'!$I$10:$I$509,MATCH($G881,'Job Catalog'!$B$10:$B$509,0))),"")</f>
        <v/>
      </c>
      <c r="M881" s="37">
        <f>IFERROR(IF($G881="","",INDEX('Job Catalog'!$K$10:$K$509,MATCH($G881,'Job Catalog'!$B$10:$B$509,0))),"")</f>
        <v/>
      </c>
    </row>
    <row r="882">
      <c r="B882" s="7" t="n"/>
      <c r="C882" s="7" t="n"/>
      <c r="D882" s="7" t="n"/>
      <c r="E882" s="7" t="n"/>
      <c r="F882" s="7" t="n"/>
      <c r="G882" s="7" t="n"/>
      <c r="H882" s="9">
        <f>IFERROR(IF($G882="","",INDEX('Job Catalog'!$C$10:$C$509,MATCH($G882,'Job Catalog'!$B$10:$B$509,0))),"")</f>
        <v/>
      </c>
      <c r="I882" s="9">
        <f>IFERROR(IF($G882="","",INDEX('Job Catalog'!$D$10:$D$509,MATCH($G882,'Job Catalog'!$B$10:$B$509,0))),"")</f>
        <v/>
      </c>
      <c r="J882" s="9">
        <f>IFERROR(IF($G882="","",INDEX('Job Catalog'!$F$10:$F$509,MATCH($G882,'Job Catalog'!$B$10:$B$509,0))),"")</f>
        <v/>
      </c>
      <c r="K882" s="9">
        <f>IFERROR(IF($G882="","",INDEX('Job Catalog'!$H$10:$H$509,MATCH($G882,'Job Catalog'!$B$10:$B$509,0))),"")</f>
        <v/>
      </c>
      <c r="L882" s="9">
        <f>IFERROR(IF($G882="","",INDEX('Job Catalog'!$I$10:$I$509,MATCH($G882,'Job Catalog'!$B$10:$B$509,0))),"")</f>
        <v/>
      </c>
      <c r="M882" s="37">
        <f>IFERROR(IF($G882="","",INDEX('Job Catalog'!$K$10:$K$509,MATCH($G882,'Job Catalog'!$B$10:$B$509,0))),"")</f>
        <v/>
      </c>
    </row>
    <row r="883">
      <c r="B883" s="7" t="n"/>
      <c r="C883" s="7" t="n"/>
      <c r="D883" s="7" t="n"/>
      <c r="E883" s="7" t="n"/>
      <c r="F883" s="7" t="n"/>
      <c r="G883" s="7" t="n"/>
      <c r="H883" s="9">
        <f>IFERROR(IF($G883="","",INDEX('Job Catalog'!$C$10:$C$509,MATCH($G883,'Job Catalog'!$B$10:$B$509,0))),"")</f>
        <v/>
      </c>
      <c r="I883" s="9">
        <f>IFERROR(IF($G883="","",INDEX('Job Catalog'!$D$10:$D$509,MATCH($G883,'Job Catalog'!$B$10:$B$509,0))),"")</f>
        <v/>
      </c>
      <c r="J883" s="9">
        <f>IFERROR(IF($G883="","",INDEX('Job Catalog'!$F$10:$F$509,MATCH($G883,'Job Catalog'!$B$10:$B$509,0))),"")</f>
        <v/>
      </c>
      <c r="K883" s="9">
        <f>IFERROR(IF($G883="","",INDEX('Job Catalog'!$H$10:$H$509,MATCH($G883,'Job Catalog'!$B$10:$B$509,0))),"")</f>
        <v/>
      </c>
      <c r="L883" s="9">
        <f>IFERROR(IF($G883="","",INDEX('Job Catalog'!$I$10:$I$509,MATCH($G883,'Job Catalog'!$B$10:$B$509,0))),"")</f>
        <v/>
      </c>
      <c r="M883" s="37">
        <f>IFERROR(IF($G883="","",INDEX('Job Catalog'!$K$10:$K$509,MATCH($G883,'Job Catalog'!$B$10:$B$509,0))),"")</f>
        <v/>
      </c>
    </row>
    <row r="884">
      <c r="B884" s="7" t="n"/>
      <c r="C884" s="7" t="n"/>
      <c r="D884" s="7" t="n"/>
      <c r="E884" s="7" t="n"/>
      <c r="F884" s="7" t="n"/>
      <c r="G884" s="7" t="n"/>
      <c r="H884" s="9">
        <f>IFERROR(IF($G884="","",INDEX('Job Catalog'!$C$10:$C$509,MATCH($G884,'Job Catalog'!$B$10:$B$509,0))),"")</f>
        <v/>
      </c>
      <c r="I884" s="9">
        <f>IFERROR(IF($G884="","",INDEX('Job Catalog'!$D$10:$D$509,MATCH($G884,'Job Catalog'!$B$10:$B$509,0))),"")</f>
        <v/>
      </c>
      <c r="J884" s="9">
        <f>IFERROR(IF($G884="","",INDEX('Job Catalog'!$F$10:$F$509,MATCH($G884,'Job Catalog'!$B$10:$B$509,0))),"")</f>
        <v/>
      </c>
      <c r="K884" s="9">
        <f>IFERROR(IF($G884="","",INDEX('Job Catalog'!$H$10:$H$509,MATCH($G884,'Job Catalog'!$B$10:$B$509,0))),"")</f>
        <v/>
      </c>
      <c r="L884" s="9">
        <f>IFERROR(IF($G884="","",INDEX('Job Catalog'!$I$10:$I$509,MATCH($G884,'Job Catalog'!$B$10:$B$509,0))),"")</f>
        <v/>
      </c>
      <c r="M884" s="37">
        <f>IFERROR(IF($G884="","",INDEX('Job Catalog'!$K$10:$K$509,MATCH($G884,'Job Catalog'!$B$10:$B$509,0))),"")</f>
        <v/>
      </c>
    </row>
    <row r="885">
      <c r="B885" s="7" t="n"/>
      <c r="C885" s="7" t="n"/>
      <c r="D885" s="7" t="n"/>
      <c r="E885" s="7" t="n"/>
      <c r="F885" s="7" t="n"/>
      <c r="G885" s="7" t="n"/>
      <c r="H885" s="9">
        <f>IFERROR(IF($G885="","",INDEX('Job Catalog'!$C$10:$C$509,MATCH($G885,'Job Catalog'!$B$10:$B$509,0))),"")</f>
        <v/>
      </c>
      <c r="I885" s="9">
        <f>IFERROR(IF($G885="","",INDEX('Job Catalog'!$D$10:$D$509,MATCH($G885,'Job Catalog'!$B$10:$B$509,0))),"")</f>
        <v/>
      </c>
      <c r="J885" s="9">
        <f>IFERROR(IF($G885="","",INDEX('Job Catalog'!$F$10:$F$509,MATCH($G885,'Job Catalog'!$B$10:$B$509,0))),"")</f>
        <v/>
      </c>
      <c r="K885" s="9">
        <f>IFERROR(IF($G885="","",INDEX('Job Catalog'!$H$10:$H$509,MATCH($G885,'Job Catalog'!$B$10:$B$509,0))),"")</f>
        <v/>
      </c>
      <c r="L885" s="9">
        <f>IFERROR(IF($G885="","",INDEX('Job Catalog'!$I$10:$I$509,MATCH($G885,'Job Catalog'!$B$10:$B$509,0))),"")</f>
        <v/>
      </c>
      <c r="M885" s="37">
        <f>IFERROR(IF($G885="","",INDEX('Job Catalog'!$K$10:$K$509,MATCH($G885,'Job Catalog'!$B$10:$B$509,0))),"")</f>
        <v/>
      </c>
    </row>
    <row r="886">
      <c r="B886" s="7" t="n"/>
      <c r="C886" s="7" t="n"/>
      <c r="D886" s="7" t="n"/>
      <c r="E886" s="7" t="n"/>
      <c r="F886" s="7" t="n"/>
      <c r="G886" s="7" t="n"/>
      <c r="H886" s="9">
        <f>IFERROR(IF($G886="","",INDEX('Job Catalog'!$C$10:$C$509,MATCH($G886,'Job Catalog'!$B$10:$B$509,0))),"")</f>
        <v/>
      </c>
      <c r="I886" s="9">
        <f>IFERROR(IF($G886="","",INDEX('Job Catalog'!$D$10:$D$509,MATCH($G886,'Job Catalog'!$B$10:$B$509,0))),"")</f>
        <v/>
      </c>
      <c r="J886" s="9">
        <f>IFERROR(IF($G886="","",INDEX('Job Catalog'!$F$10:$F$509,MATCH($G886,'Job Catalog'!$B$10:$B$509,0))),"")</f>
        <v/>
      </c>
      <c r="K886" s="9">
        <f>IFERROR(IF($G886="","",INDEX('Job Catalog'!$H$10:$H$509,MATCH($G886,'Job Catalog'!$B$10:$B$509,0))),"")</f>
        <v/>
      </c>
      <c r="L886" s="9">
        <f>IFERROR(IF($G886="","",INDEX('Job Catalog'!$I$10:$I$509,MATCH($G886,'Job Catalog'!$B$10:$B$509,0))),"")</f>
        <v/>
      </c>
      <c r="M886" s="37">
        <f>IFERROR(IF($G886="","",INDEX('Job Catalog'!$K$10:$K$509,MATCH($G886,'Job Catalog'!$B$10:$B$509,0))),"")</f>
        <v/>
      </c>
    </row>
    <row r="887">
      <c r="B887" s="7" t="n"/>
      <c r="C887" s="7" t="n"/>
      <c r="D887" s="7" t="n"/>
      <c r="E887" s="7" t="n"/>
      <c r="F887" s="7" t="n"/>
      <c r="G887" s="7" t="n"/>
      <c r="H887" s="9">
        <f>IFERROR(IF($G887="","",INDEX('Job Catalog'!$C$10:$C$509,MATCH($G887,'Job Catalog'!$B$10:$B$509,0))),"")</f>
        <v/>
      </c>
      <c r="I887" s="9">
        <f>IFERROR(IF($G887="","",INDEX('Job Catalog'!$D$10:$D$509,MATCH($G887,'Job Catalog'!$B$10:$B$509,0))),"")</f>
        <v/>
      </c>
      <c r="J887" s="9">
        <f>IFERROR(IF($G887="","",INDEX('Job Catalog'!$F$10:$F$509,MATCH($G887,'Job Catalog'!$B$10:$B$509,0))),"")</f>
        <v/>
      </c>
      <c r="K887" s="9">
        <f>IFERROR(IF($G887="","",INDEX('Job Catalog'!$H$10:$H$509,MATCH($G887,'Job Catalog'!$B$10:$B$509,0))),"")</f>
        <v/>
      </c>
      <c r="L887" s="9">
        <f>IFERROR(IF($G887="","",INDEX('Job Catalog'!$I$10:$I$509,MATCH($G887,'Job Catalog'!$B$10:$B$509,0))),"")</f>
        <v/>
      </c>
      <c r="M887" s="37">
        <f>IFERROR(IF($G887="","",INDEX('Job Catalog'!$K$10:$K$509,MATCH($G887,'Job Catalog'!$B$10:$B$509,0))),"")</f>
        <v/>
      </c>
    </row>
    <row r="888">
      <c r="B888" s="7" t="n"/>
      <c r="C888" s="7" t="n"/>
      <c r="D888" s="7" t="n"/>
      <c r="E888" s="7" t="n"/>
      <c r="F888" s="7" t="n"/>
      <c r="G888" s="7" t="n"/>
      <c r="H888" s="9">
        <f>IFERROR(IF($G888="","",INDEX('Job Catalog'!$C$10:$C$509,MATCH($G888,'Job Catalog'!$B$10:$B$509,0))),"")</f>
        <v/>
      </c>
      <c r="I888" s="9">
        <f>IFERROR(IF($G888="","",INDEX('Job Catalog'!$D$10:$D$509,MATCH($G888,'Job Catalog'!$B$10:$B$509,0))),"")</f>
        <v/>
      </c>
      <c r="J888" s="9">
        <f>IFERROR(IF($G888="","",INDEX('Job Catalog'!$F$10:$F$509,MATCH($G888,'Job Catalog'!$B$10:$B$509,0))),"")</f>
        <v/>
      </c>
      <c r="K888" s="9">
        <f>IFERROR(IF($G888="","",INDEX('Job Catalog'!$H$10:$H$509,MATCH($G888,'Job Catalog'!$B$10:$B$509,0))),"")</f>
        <v/>
      </c>
      <c r="L888" s="9">
        <f>IFERROR(IF($G888="","",INDEX('Job Catalog'!$I$10:$I$509,MATCH($G888,'Job Catalog'!$B$10:$B$509,0))),"")</f>
        <v/>
      </c>
      <c r="M888" s="37">
        <f>IFERROR(IF($G888="","",INDEX('Job Catalog'!$K$10:$K$509,MATCH($G888,'Job Catalog'!$B$10:$B$509,0))),"")</f>
        <v/>
      </c>
    </row>
    <row r="889">
      <c r="B889" s="7" t="n"/>
      <c r="C889" s="7" t="n"/>
      <c r="D889" s="7" t="n"/>
      <c r="E889" s="7" t="n"/>
      <c r="F889" s="7" t="n"/>
      <c r="G889" s="7" t="n"/>
      <c r="H889" s="9">
        <f>IFERROR(IF($G889="","",INDEX('Job Catalog'!$C$10:$C$509,MATCH($G889,'Job Catalog'!$B$10:$B$509,0))),"")</f>
        <v/>
      </c>
      <c r="I889" s="9">
        <f>IFERROR(IF($G889="","",INDEX('Job Catalog'!$D$10:$D$509,MATCH($G889,'Job Catalog'!$B$10:$B$509,0))),"")</f>
        <v/>
      </c>
      <c r="J889" s="9">
        <f>IFERROR(IF($G889="","",INDEX('Job Catalog'!$F$10:$F$509,MATCH($G889,'Job Catalog'!$B$10:$B$509,0))),"")</f>
        <v/>
      </c>
      <c r="K889" s="9">
        <f>IFERROR(IF($G889="","",INDEX('Job Catalog'!$H$10:$H$509,MATCH($G889,'Job Catalog'!$B$10:$B$509,0))),"")</f>
        <v/>
      </c>
      <c r="L889" s="9">
        <f>IFERROR(IF($G889="","",INDEX('Job Catalog'!$I$10:$I$509,MATCH($G889,'Job Catalog'!$B$10:$B$509,0))),"")</f>
        <v/>
      </c>
      <c r="M889" s="37">
        <f>IFERROR(IF($G889="","",INDEX('Job Catalog'!$K$10:$K$509,MATCH($G889,'Job Catalog'!$B$10:$B$509,0))),"")</f>
        <v/>
      </c>
    </row>
    <row r="890">
      <c r="B890" s="7" t="n"/>
      <c r="C890" s="7" t="n"/>
      <c r="D890" s="7" t="n"/>
      <c r="E890" s="7" t="n"/>
      <c r="F890" s="7" t="n"/>
      <c r="G890" s="7" t="n"/>
      <c r="H890" s="9">
        <f>IFERROR(IF($G890="","",INDEX('Job Catalog'!$C$10:$C$509,MATCH($G890,'Job Catalog'!$B$10:$B$509,0))),"")</f>
        <v/>
      </c>
      <c r="I890" s="9">
        <f>IFERROR(IF($G890="","",INDEX('Job Catalog'!$D$10:$D$509,MATCH($G890,'Job Catalog'!$B$10:$B$509,0))),"")</f>
        <v/>
      </c>
      <c r="J890" s="9">
        <f>IFERROR(IF($G890="","",INDEX('Job Catalog'!$F$10:$F$509,MATCH($G890,'Job Catalog'!$B$10:$B$509,0))),"")</f>
        <v/>
      </c>
      <c r="K890" s="9">
        <f>IFERROR(IF($G890="","",INDEX('Job Catalog'!$H$10:$H$509,MATCH($G890,'Job Catalog'!$B$10:$B$509,0))),"")</f>
        <v/>
      </c>
      <c r="L890" s="9">
        <f>IFERROR(IF($G890="","",INDEX('Job Catalog'!$I$10:$I$509,MATCH($G890,'Job Catalog'!$B$10:$B$509,0))),"")</f>
        <v/>
      </c>
      <c r="M890" s="37">
        <f>IFERROR(IF($G890="","",INDEX('Job Catalog'!$K$10:$K$509,MATCH($G890,'Job Catalog'!$B$10:$B$509,0))),"")</f>
        <v/>
      </c>
    </row>
    <row r="891">
      <c r="B891" s="7" t="n"/>
      <c r="C891" s="7" t="n"/>
      <c r="D891" s="7" t="n"/>
      <c r="E891" s="7" t="n"/>
      <c r="F891" s="7" t="n"/>
      <c r="G891" s="7" t="n"/>
      <c r="H891" s="9">
        <f>IFERROR(IF($G891="","",INDEX('Job Catalog'!$C$10:$C$509,MATCH($G891,'Job Catalog'!$B$10:$B$509,0))),"")</f>
        <v/>
      </c>
      <c r="I891" s="9">
        <f>IFERROR(IF($G891="","",INDEX('Job Catalog'!$D$10:$D$509,MATCH($G891,'Job Catalog'!$B$10:$B$509,0))),"")</f>
        <v/>
      </c>
      <c r="J891" s="9">
        <f>IFERROR(IF($G891="","",INDEX('Job Catalog'!$F$10:$F$509,MATCH($G891,'Job Catalog'!$B$10:$B$509,0))),"")</f>
        <v/>
      </c>
      <c r="K891" s="9">
        <f>IFERROR(IF($G891="","",INDEX('Job Catalog'!$H$10:$H$509,MATCH($G891,'Job Catalog'!$B$10:$B$509,0))),"")</f>
        <v/>
      </c>
      <c r="L891" s="9">
        <f>IFERROR(IF($G891="","",INDEX('Job Catalog'!$I$10:$I$509,MATCH($G891,'Job Catalog'!$B$10:$B$509,0))),"")</f>
        <v/>
      </c>
      <c r="M891" s="37">
        <f>IFERROR(IF($G891="","",INDEX('Job Catalog'!$K$10:$K$509,MATCH($G891,'Job Catalog'!$B$10:$B$509,0))),"")</f>
        <v/>
      </c>
    </row>
    <row r="892">
      <c r="B892" s="7" t="n"/>
      <c r="C892" s="7" t="n"/>
      <c r="D892" s="7" t="n"/>
      <c r="E892" s="7" t="n"/>
      <c r="F892" s="7" t="n"/>
      <c r="G892" s="7" t="n"/>
      <c r="H892" s="9">
        <f>IFERROR(IF($G892="","",INDEX('Job Catalog'!$C$10:$C$509,MATCH($G892,'Job Catalog'!$B$10:$B$509,0))),"")</f>
        <v/>
      </c>
      <c r="I892" s="9">
        <f>IFERROR(IF($G892="","",INDEX('Job Catalog'!$D$10:$D$509,MATCH($G892,'Job Catalog'!$B$10:$B$509,0))),"")</f>
        <v/>
      </c>
      <c r="J892" s="9">
        <f>IFERROR(IF($G892="","",INDEX('Job Catalog'!$F$10:$F$509,MATCH($G892,'Job Catalog'!$B$10:$B$509,0))),"")</f>
        <v/>
      </c>
      <c r="K892" s="9">
        <f>IFERROR(IF($G892="","",INDEX('Job Catalog'!$H$10:$H$509,MATCH($G892,'Job Catalog'!$B$10:$B$509,0))),"")</f>
        <v/>
      </c>
      <c r="L892" s="9">
        <f>IFERROR(IF($G892="","",INDEX('Job Catalog'!$I$10:$I$509,MATCH($G892,'Job Catalog'!$B$10:$B$509,0))),"")</f>
        <v/>
      </c>
      <c r="M892" s="37">
        <f>IFERROR(IF($G892="","",INDEX('Job Catalog'!$K$10:$K$509,MATCH($G892,'Job Catalog'!$B$10:$B$509,0))),"")</f>
        <v/>
      </c>
    </row>
    <row r="893">
      <c r="B893" s="7" t="n"/>
      <c r="C893" s="7" t="n"/>
      <c r="D893" s="7" t="n"/>
      <c r="E893" s="7" t="n"/>
      <c r="F893" s="7" t="n"/>
      <c r="G893" s="7" t="n"/>
      <c r="H893" s="9">
        <f>IFERROR(IF($G893="","",INDEX('Job Catalog'!$C$10:$C$509,MATCH($G893,'Job Catalog'!$B$10:$B$509,0))),"")</f>
        <v/>
      </c>
      <c r="I893" s="9">
        <f>IFERROR(IF($G893="","",INDEX('Job Catalog'!$D$10:$D$509,MATCH($G893,'Job Catalog'!$B$10:$B$509,0))),"")</f>
        <v/>
      </c>
      <c r="J893" s="9">
        <f>IFERROR(IF($G893="","",INDEX('Job Catalog'!$F$10:$F$509,MATCH($G893,'Job Catalog'!$B$10:$B$509,0))),"")</f>
        <v/>
      </c>
      <c r="K893" s="9">
        <f>IFERROR(IF($G893="","",INDEX('Job Catalog'!$H$10:$H$509,MATCH($G893,'Job Catalog'!$B$10:$B$509,0))),"")</f>
        <v/>
      </c>
      <c r="L893" s="9">
        <f>IFERROR(IF($G893="","",INDEX('Job Catalog'!$I$10:$I$509,MATCH($G893,'Job Catalog'!$B$10:$B$509,0))),"")</f>
        <v/>
      </c>
      <c r="M893" s="37">
        <f>IFERROR(IF($G893="","",INDEX('Job Catalog'!$K$10:$K$509,MATCH($G893,'Job Catalog'!$B$10:$B$509,0))),"")</f>
        <v/>
      </c>
    </row>
    <row r="894">
      <c r="B894" s="7" t="n"/>
      <c r="C894" s="7" t="n"/>
      <c r="D894" s="7" t="n"/>
      <c r="E894" s="7" t="n"/>
      <c r="F894" s="7" t="n"/>
      <c r="G894" s="7" t="n"/>
      <c r="H894" s="9">
        <f>IFERROR(IF($G894="","",INDEX('Job Catalog'!$C$10:$C$509,MATCH($G894,'Job Catalog'!$B$10:$B$509,0))),"")</f>
        <v/>
      </c>
      <c r="I894" s="9">
        <f>IFERROR(IF($G894="","",INDEX('Job Catalog'!$D$10:$D$509,MATCH($G894,'Job Catalog'!$B$10:$B$509,0))),"")</f>
        <v/>
      </c>
      <c r="J894" s="9">
        <f>IFERROR(IF($G894="","",INDEX('Job Catalog'!$F$10:$F$509,MATCH($G894,'Job Catalog'!$B$10:$B$509,0))),"")</f>
        <v/>
      </c>
      <c r="K894" s="9">
        <f>IFERROR(IF($G894="","",INDEX('Job Catalog'!$H$10:$H$509,MATCH($G894,'Job Catalog'!$B$10:$B$509,0))),"")</f>
        <v/>
      </c>
      <c r="L894" s="9">
        <f>IFERROR(IF($G894="","",INDEX('Job Catalog'!$I$10:$I$509,MATCH($G894,'Job Catalog'!$B$10:$B$509,0))),"")</f>
        <v/>
      </c>
      <c r="M894" s="37">
        <f>IFERROR(IF($G894="","",INDEX('Job Catalog'!$K$10:$K$509,MATCH($G894,'Job Catalog'!$B$10:$B$509,0))),"")</f>
        <v/>
      </c>
    </row>
    <row r="895">
      <c r="B895" s="7" t="n"/>
      <c r="C895" s="7" t="n"/>
      <c r="D895" s="7" t="n"/>
      <c r="E895" s="7" t="n"/>
      <c r="F895" s="7" t="n"/>
      <c r="G895" s="7" t="n"/>
      <c r="H895" s="9">
        <f>IFERROR(IF($G895="","",INDEX('Job Catalog'!$C$10:$C$509,MATCH($G895,'Job Catalog'!$B$10:$B$509,0))),"")</f>
        <v/>
      </c>
      <c r="I895" s="9">
        <f>IFERROR(IF($G895="","",INDEX('Job Catalog'!$D$10:$D$509,MATCH($G895,'Job Catalog'!$B$10:$B$509,0))),"")</f>
        <v/>
      </c>
      <c r="J895" s="9">
        <f>IFERROR(IF($G895="","",INDEX('Job Catalog'!$F$10:$F$509,MATCH($G895,'Job Catalog'!$B$10:$B$509,0))),"")</f>
        <v/>
      </c>
      <c r="K895" s="9">
        <f>IFERROR(IF($G895="","",INDEX('Job Catalog'!$H$10:$H$509,MATCH($G895,'Job Catalog'!$B$10:$B$509,0))),"")</f>
        <v/>
      </c>
      <c r="L895" s="9">
        <f>IFERROR(IF($G895="","",INDEX('Job Catalog'!$I$10:$I$509,MATCH($G895,'Job Catalog'!$B$10:$B$509,0))),"")</f>
        <v/>
      </c>
      <c r="M895" s="37">
        <f>IFERROR(IF($G895="","",INDEX('Job Catalog'!$K$10:$K$509,MATCH($G895,'Job Catalog'!$B$10:$B$509,0))),"")</f>
        <v/>
      </c>
    </row>
    <row r="896">
      <c r="B896" s="7" t="n"/>
      <c r="C896" s="7" t="n"/>
      <c r="D896" s="7" t="n"/>
      <c r="E896" s="7" t="n"/>
      <c r="F896" s="7" t="n"/>
      <c r="G896" s="7" t="n"/>
      <c r="H896" s="9">
        <f>IFERROR(IF($G896="","",INDEX('Job Catalog'!$C$10:$C$509,MATCH($G896,'Job Catalog'!$B$10:$B$509,0))),"")</f>
        <v/>
      </c>
      <c r="I896" s="9">
        <f>IFERROR(IF($G896="","",INDEX('Job Catalog'!$D$10:$D$509,MATCH($G896,'Job Catalog'!$B$10:$B$509,0))),"")</f>
        <v/>
      </c>
      <c r="J896" s="9">
        <f>IFERROR(IF($G896="","",INDEX('Job Catalog'!$F$10:$F$509,MATCH($G896,'Job Catalog'!$B$10:$B$509,0))),"")</f>
        <v/>
      </c>
      <c r="K896" s="9">
        <f>IFERROR(IF($G896="","",INDEX('Job Catalog'!$H$10:$H$509,MATCH($G896,'Job Catalog'!$B$10:$B$509,0))),"")</f>
        <v/>
      </c>
      <c r="L896" s="9">
        <f>IFERROR(IF($G896="","",INDEX('Job Catalog'!$I$10:$I$509,MATCH($G896,'Job Catalog'!$B$10:$B$509,0))),"")</f>
        <v/>
      </c>
      <c r="M896" s="37">
        <f>IFERROR(IF($G896="","",INDEX('Job Catalog'!$K$10:$K$509,MATCH($G896,'Job Catalog'!$B$10:$B$509,0))),"")</f>
        <v/>
      </c>
    </row>
    <row r="897">
      <c r="B897" s="7" t="n"/>
      <c r="C897" s="7" t="n"/>
      <c r="D897" s="7" t="n"/>
      <c r="E897" s="7" t="n"/>
      <c r="F897" s="7" t="n"/>
      <c r="G897" s="7" t="n"/>
      <c r="H897" s="9">
        <f>IFERROR(IF($G897="","",INDEX('Job Catalog'!$C$10:$C$509,MATCH($G897,'Job Catalog'!$B$10:$B$509,0))),"")</f>
        <v/>
      </c>
      <c r="I897" s="9">
        <f>IFERROR(IF($G897="","",INDEX('Job Catalog'!$D$10:$D$509,MATCH($G897,'Job Catalog'!$B$10:$B$509,0))),"")</f>
        <v/>
      </c>
      <c r="J897" s="9">
        <f>IFERROR(IF($G897="","",INDEX('Job Catalog'!$F$10:$F$509,MATCH($G897,'Job Catalog'!$B$10:$B$509,0))),"")</f>
        <v/>
      </c>
      <c r="K897" s="9">
        <f>IFERROR(IF($G897="","",INDEX('Job Catalog'!$H$10:$H$509,MATCH($G897,'Job Catalog'!$B$10:$B$509,0))),"")</f>
        <v/>
      </c>
      <c r="L897" s="9">
        <f>IFERROR(IF($G897="","",INDEX('Job Catalog'!$I$10:$I$509,MATCH($G897,'Job Catalog'!$B$10:$B$509,0))),"")</f>
        <v/>
      </c>
      <c r="M897" s="37">
        <f>IFERROR(IF($G897="","",INDEX('Job Catalog'!$K$10:$K$509,MATCH($G897,'Job Catalog'!$B$10:$B$509,0))),"")</f>
        <v/>
      </c>
    </row>
    <row r="898">
      <c r="B898" s="7" t="n"/>
      <c r="C898" s="7" t="n"/>
      <c r="D898" s="7" t="n"/>
      <c r="E898" s="7" t="n"/>
      <c r="F898" s="7" t="n"/>
      <c r="G898" s="7" t="n"/>
      <c r="H898" s="9">
        <f>IFERROR(IF($G898="","",INDEX('Job Catalog'!$C$10:$C$509,MATCH($G898,'Job Catalog'!$B$10:$B$509,0))),"")</f>
        <v/>
      </c>
      <c r="I898" s="9">
        <f>IFERROR(IF($G898="","",INDEX('Job Catalog'!$D$10:$D$509,MATCH($G898,'Job Catalog'!$B$10:$B$509,0))),"")</f>
        <v/>
      </c>
      <c r="J898" s="9">
        <f>IFERROR(IF($G898="","",INDEX('Job Catalog'!$F$10:$F$509,MATCH($G898,'Job Catalog'!$B$10:$B$509,0))),"")</f>
        <v/>
      </c>
      <c r="K898" s="9">
        <f>IFERROR(IF($G898="","",INDEX('Job Catalog'!$H$10:$H$509,MATCH($G898,'Job Catalog'!$B$10:$B$509,0))),"")</f>
        <v/>
      </c>
      <c r="L898" s="9">
        <f>IFERROR(IF($G898="","",INDEX('Job Catalog'!$I$10:$I$509,MATCH($G898,'Job Catalog'!$B$10:$B$509,0))),"")</f>
        <v/>
      </c>
      <c r="M898" s="37">
        <f>IFERROR(IF($G898="","",INDEX('Job Catalog'!$K$10:$K$509,MATCH($G898,'Job Catalog'!$B$10:$B$509,0))),"")</f>
        <v/>
      </c>
    </row>
    <row r="899">
      <c r="B899" s="7" t="n"/>
      <c r="C899" s="7" t="n"/>
      <c r="D899" s="7" t="n"/>
      <c r="E899" s="7" t="n"/>
      <c r="F899" s="7" t="n"/>
      <c r="G899" s="7" t="n"/>
      <c r="H899" s="9">
        <f>IFERROR(IF($G899="","",INDEX('Job Catalog'!$C$10:$C$509,MATCH($G899,'Job Catalog'!$B$10:$B$509,0))),"")</f>
        <v/>
      </c>
      <c r="I899" s="9">
        <f>IFERROR(IF($G899="","",INDEX('Job Catalog'!$D$10:$D$509,MATCH($G899,'Job Catalog'!$B$10:$B$509,0))),"")</f>
        <v/>
      </c>
      <c r="J899" s="9">
        <f>IFERROR(IF($G899="","",INDEX('Job Catalog'!$F$10:$F$509,MATCH($G899,'Job Catalog'!$B$10:$B$509,0))),"")</f>
        <v/>
      </c>
      <c r="K899" s="9">
        <f>IFERROR(IF($G899="","",INDEX('Job Catalog'!$H$10:$H$509,MATCH($G899,'Job Catalog'!$B$10:$B$509,0))),"")</f>
        <v/>
      </c>
      <c r="L899" s="9">
        <f>IFERROR(IF($G899="","",INDEX('Job Catalog'!$I$10:$I$509,MATCH($G899,'Job Catalog'!$B$10:$B$509,0))),"")</f>
        <v/>
      </c>
      <c r="M899" s="37">
        <f>IFERROR(IF($G899="","",INDEX('Job Catalog'!$K$10:$K$509,MATCH($G899,'Job Catalog'!$B$10:$B$509,0))),"")</f>
        <v/>
      </c>
    </row>
    <row r="900">
      <c r="B900" s="7" t="n"/>
      <c r="C900" s="7" t="n"/>
      <c r="D900" s="7" t="n"/>
      <c r="E900" s="7" t="n"/>
      <c r="F900" s="7" t="n"/>
      <c r="G900" s="7" t="n"/>
      <c r="H900" s="9">
        <f>IFERROR(IF($G900="","",INDEX('Job Catalog'!$C$10:$C$509,MATCH($G900,'Job Catalog'!$B$10:$B$509,0))),"")</f>
        <v/>
      </c>
      <c r="I900" s="9">
        <f>IFERROR(IF($G900="","",INDEX('Job Catalog'!$D$10:$D$509,MATCH($G900,'Job Catalog'!$B$10:$B$509,0))),"")</f>
        <v/>
      </c>
      <c r="J900" s="9">
        <f>IFERROR(IF($G900="","",INDEX('Job Catalog'!$F$10:$F$509,MATCH($G900,'Job Catalog'!$B$10:$B$509,0))),"")</f>
        <v/>
      </c>
      <c r="K900" s="9">
        <f>IFERROR(IF($G900="","",INDEX('Job Catalog'!$H$10:$H$509,MATCH($G900,'Job Catalog'!$B$10:$B$509,0))),"")</f>
        <v/>
      </c>
      <c r="L900" s="9">
        <f>IFERROR(IF($G900="","",INDEX('Job Catalog'!$I$10:$I$509,MATCH($G900,'Job Catalog'!$B$10:$B$509,0))),"")</f>
        <v/>
      </c>
      <c r="M900" s="37">
        <f>IFERROR(IF($G900="","",INDEX('Job Catalog'!$K$10:$K$509,MATCH($G900,'Job Catalog'!$B$10:$B$509,0))),"")</f>
        <v/>
      </c>
    </row>
    <row r="901">
      <c r="B901" s="7" t="n"/>
      <c r="C901" s="7" t="n"/>
      <c r="D901" s="7" t="n"/>
      <c r="E901" s="7" t="n"/>
      <c r="F901" s="7" t="n"/>
      <c r="G901" s="7" t="n"/>
      <c r="H901" s="9">
        <f>IFERROR(IF($G901="","",INDEX('Job Catalog'!$C$10:$C$509,MATCH($G901,'Job Catalog'!$B$10:$B$509,0))),"")</f>
        <v/>
      </c>
      <c r="I901" s="9">
        <f>IFERROR(IF($G901="","",INDEX('Job Catalog'!$D$10:$D$509,MATCH($G901,'Job Catalog'!$B$10:$B$509,0))),"")</f>
        <v/>
      </c>
      <c r="J901" s="9">
        <f>IFERROR(IF($G901="","",INDEX('Job Catalog'!$F$10:$F$509,MATCH($G901,'Job Catalog'!$B$10:$B$509,0))),"")</f>
        <v/>
      </c>
      <c r="K901" s="9">
        <f>IFERROR(IF($G901="","",INDEX('Job Catalog'!$H$10:$H$509,MATCH($G901,'Job Catalog'!$B$10:$B$509,0))),"")</f>
        <v/>
      </c>
      <c r="L901" s="9">
        <f>IFERROR(IF($G901="","",INDEX('Job Catalog'!$I$10:$I$509,MATCH($G901,'Job Catalog'!$B$10:$B$509,0))),"")</f>
        <v/>
      </c>
      <c r="M901" s="37">
        <f>IFERROR(IF($G901="","",INDEX('Job Catalog'!$K$10:$K$509,MATCH($G901,'Job Catalog'!$B$10:$B$509,0))),"")</f>
        <v/>
      </c>
    </row>
    <row r="902">
      <c r="B902" s="7" t="n"/>
      <c r="C902" s="7" t="n"/>
      <c r="D902" s="7" t="n"/>
      <c r="E902" s="7" t="n"/>
      <c r="F902" s="7" t="n"/>
      <c r="G902" s="7" t="n"/>
      <c r="H902" s="9">
        <f>IFERROR(IF($G902="","",INDEX('Job Catalog'!$C$10:$C$509,MATCH($G902,'Job Catalog'!$B$10:$B$509,0))),"")</f>
        <v/>
      </c>
      <c r="I902" s="9">
        <f>IFERROR(IF($G902="","",INDEX('Job Catalog'!$D$10:$D$509,MATCH($G902,'Job Catalog'!$B$10:$B$509,0))),"")</f>
        <v/>
      </c>
      <c r="J902" s="9">
        <f>IFERROR(IF($G902="","",INDEX('Job Catalog'!$F$10:$F$509,MATCH($G902,'Job Catalog'!$B$10:$B$509,0))),"")</f>
        <v/>
      </c>
      <c r="K902" s="9">
        <f>IFERROR(IF($G902="","",INDEX('Job Catalog'!$H$10:$H$509,MATCH($G902,'Job Catalog'!$B$10:$B$509,0))),"")</f>
        <v/>
      </c>
      <c r="L902" s="9">
        <f>IFERROR(IF($G902="","",INDEX('Job Catalog'!$I$10:$I$509,MATCH($G902,'Job Catalog'!$B$10:$B$509,0))),"")</f>
        <v/>
      </c>
      <c r="M902" s="37">
        <f>IFERROR(IF($G902="","",INDEX('Job Catalog'!$K$10:$K$509,MATCH($G902,'Job Catalog'!$B$10:$B$509,0))),"")</f>
        <v/>
      </c>
    </row>
    <row r="903">
      <c r="B903" s="7" t="n"/>
      <c r="C903" s="7" t="n"/>
      <c r="D903" s="7" t="n"/>
      <c r="E903" s="7" t="n"/>
      <c r="F903" s="7" t="n"/>
      <c r="G903" s="7" t="n"/>
      <c r="H903" s="9">
        <f>IFERROR(IF($G903="","",INDEX('Job Catalog'!$C$10:$C$509,MATCH($G903,'Job Catalog'!$B$10:$B$509,0))),"")</f>
        <v/>
      </c>
      <c r="I903" s="9">
        <f>IFERROR(IF($G903="","",INDEX('Job Catalog'!$D$10:$D$509,MATCH($G903,'Job Catalog'!$B$10:$B$509,0))),"")</f>
        <v/>
      </c>
      <c r="J903" s="9">
        <f>IFERROR(IF($G903="","",INDEX('Job Catalog'!$F$10:$F$509,MATCH($G903,'Job Catalog'!$B$10:$B$509,0))),"")</f>
        <v/>
      </c>
      <c r="K903" s="9">
        <f>IFERROR(IF($G903="","",INDEX('Job Catalog'!$H$10:$H$509,MATCH($G903,'Job Catalog'!$B$10:$B$509,0))),"")</f>
        <v/>
      </c>
      <c r="L903" s="9">
        <f>IFERROR(IF($G903="","",INDEX('Job Catalog'!$I$10:$I$509,MATCH($G903,'Job Catalog'!$B$10:$B$509,0))),"")</f>
        <v/>
      </c>
      <c r="M903" s="37">
        <f>IFERROR(IF($G903="","",INDEX('Job Catalog'!$K$10:$K$509,MATCH($G903,'Job Catalog'!$B$10:$B$509,0))),"")</f>
        <v/>
      </c>
    </row>
    <row r="904">
      <c r="B904" s="7" t="n"/>
      <c r="C904" s="7" t="n"/>
      <c r="D904" s="7" t="n"/>
      <c r="E904" s="7" t="n"/>
      <c r="F904" s="7" t="n"/>
      <c r="G904" s="7" t="n"/>
      <c r="H904" s="9">
        <f>IFERROR(IF($G904="","",INDEX('Job Catalog'!$C$10:$C$509,MATCH($G904,'Job Catalog'!$B$10:$B$509,0))),"")</f>
        <v/>
      </c>
      <c r="I904" s="9">
        <f>IFERROR(IF($G904="","",INDEX('Job Catalog'!$D$10:$D$509,MATCH($G904,'Job Catalog'!$B$10:$B$509,0))),"")</f>
        <v/>
      </c>
      <c r="J904" s="9">
        <f>IFERROR(IF($G904="","",INDEX('Job Catalog'!$F$10:$F$509,MATCH($G904,'Job Catalog'!$B$10:$B$509,0))),"")</f>
        <v/>
      </c>
      <c r="K904" s="9">
        <f>IFERROR(IF($G904="","",INDEX('Job Catalog'!$H$10:$H$509,MATCH($G904,'Job Catalog'!$B$10:$B$509,0))),"")</f>
        <v/>
      </c>
      <c r="L904" s="9">
        <f>IFERROR(IF($G904="","",INDEX('Job Catalog'!$I$10:$I$509,MATCH($G904,'Job Catalog'!$B$10:$B$509,0))),"")</f>
        <v/>
      </c>
      <c r="M904" s="37">
        <f>IFERROR(IF($G904="","",INDEX('Job Catalog'!$K$10:$K$509,MATCH($G904,'Job Catalog'!$B$10:$B$509,0))),"")</f>
        <v/>
      </c>
    </row>
    <row r="905">
      <c r="B905" s="7" t="n"/>
      <c r="C905" s="7" t="n"/>
      <c r="D905" s="7" t="n"/>
      <c r="E905" s="7" t="n"/>
      <c r="F905" s="7" t="n"/>
      <c r="G905" s="7" t="n"/>
      <c r="H905" s="9">
        <f>IFERROR(IF($G905="","",INDEX('Job Catalog'!$C$10:$C$509,MATCH($G905,'Job Catalog'!$B$10:$B$509,0))),"")</f>
        <v/>
      </c>
      <c r="I905" s="9">
        <f>IFERROR(IF($G905="","",INDEX('Job Catalog'!$D$10:$D$509,MATCH($G905,'Job Catalog'!$B$10:$B$509,0))),"")</f>
        <v/>
      </c>
      <c r="J905" s="9">
        <f>IFERROR(IF($G905="","",INDEX('Job Catalog'!$F$10:$F$509,MATCH($G905,'Job Catalog'!$B$10:$B$509,0))),"")</f>
        <v/>
      </c>
      <c r="K905" s="9">
        <f>IFERROR(IF($G905="","",INDEX('Job Catalog'!$H$10:$H$509,MATCH($G905,'Job Catalog'!$B$10:$B$509,0))),"")</f>
        <v/>
      </c>
      <c r="L905" s="9">
        <f>IFERROR(IF($G905="","",INDEX('Job Catalog'!$I$10:$I$509,MATCH($G905,'Job Catalog'!$B$10:$B$509,0))),"")</f>
        <v/>
      </c>
      <c r="M905" s="37">
        <f>IFERROR(IF($G905="","",INDEX('Job Catalog'!$K$10:$K$509,MATCH($G905,'Job Catalog'!$B$10:$B$509,0))),"")</f>
        <v/>
      </c>
    </row>
    <row r="906">
      <c r="B906" s="7" t="n"/>
      <c r="C906" s="7" t="n"/>
      <c r="D906" s="7" t="n"/>
      <c r="E906" s="7" t="n"/>
      <c r="F906" s="7" t="n"/>
      <c r="G906" s="7" t="n"/>
      <c r="H906" s="9">
        <f>IFERROR(IF($G906="","",INDEX('Job Catalog'!$C$10:$C$509,MATCH($G906,'Job Catalog'!$B$10:$B$509,0))),"")</f>
        <v/>
      </c>
      <c r="I906" s="9">
        <f>IFERROR(IF($G906="","",INDEX('Job Catalog'!$D$10:$D$509,MATCH($G906,'Job Catalog'!$B$10:$B$509,0))),"")</f>
        <v/>
      </c>
      <c r="J906" s="9">
        <f>IFERROR(IF($G906="","",INDEX('Job Catalog'!$F$10:$F$509,MATCH($G906,'Job Catalog'!$B$10:$B$509,0))),"")</f>
        <v/>
      </c>
      <c r="K906" s="9">
        <f>IFERROR(IF($G906="","",INDEX('Job Catalog'!$H$10:$H$509,MATCH($G906,'Job Catalog'!$B$10:$B$509,0))),"")</f>
        <v/>
      </c>
      <c r="L906" s="9">
        <f>IFERROR(IF($G906="","",INDEX('Job Catalog'!$I$10:$I$509,MATCH($G906,'Job Catalog'!$B$10:$B$509,0))),"")</f>
        <v/>
      </c>
      <c r="M906" s="37">
        <f>IFERROR(IF($G906="","",INDEX('Job Catalog'!$K$10:$K$509,MATCH($G906,'Job Catalog'!$B$10:$B$509,0))),"")</f>
        <v/>
      </c>
    </row>
    <row r="907">
      <c r="B907" s="7" t="n"/>
      <c r="C907" s="7" t="n"/>
      <c r="D907" s="7" t="n"/>
      <c r="E907" s="7" t="n"/>
      <c r="F907" s="7" t="n"/>
      <c r="G907" s="7" t="n"/>
      <c r="H907" s="9">
        <f>IFERROR(IF($G907="","",INDEX('Job Catalog'!$C$10:$C$509,MATCH($G907,'Job Catalog'!$B$10:$B$509,0))),"")</f>
        <v/>
      </c>
      <c r="I907" s="9">
        <f>IFERROR(IF($G907="","",INDEX('Job Catalog'!$D$10:$D$509,MATCH($G907,'Job Catalog'!$B$10:$B$509,0))),"")</f>
        <v/>
      </c>
      <c r="J907" s="9">
        <f>IFERROR(IF($G907="","",INDEX('Job Catalog'!$F$10:$F$509,MATCH($G907,'Job Catalog'!$B$10:$B$509,0))),"")</f>
        <v/>
      </c>
      <c r="K907" s="9">
        <f>IFERROR(IF($G907="","",INDEX('Job Catalog'!$H$10:$H$509,MATCH($G907,'Job Catalog'!$B$10:$B$509,0))),"")</f>
        <v/>
      </c>
      <c r="L907" s="9">
        <f>IFERROR(IF($G907="","",INDEX('Job Catalog'!$I$10:$I$509,MATCH($G907,'Job Catalog'!$B$10:$B$509,0))),"")</f>
        <v/>
      </c>
      <c r="M907" s="37">
        <f>IFERROR(IF($G907="","",INDEX('Job Catalog'!$K$10:$K$509,MATCH($G907,'Job Catalog'!$B$10:$B$509,0))),"")</f>
        <v/>
      </c>
    </row>
    <row r="908">
      <c r="B908" s="7" t="n"/>
      <c r="C908" s="7" t="n"/>
      <c r="D908" s="7" t="n"/>
      <c r="E908" s="7" t="n"/>
      <c r="F908" s="7" t="n"/>
      <c r="G908" s="7" t="n"/>
      <c r="H908" s="9">
        <f>IFERROR(IF($G908="","",INDEX('Job Catalog'!$C$10:$C$509,MATCH($G908,'Job Catalog'!$B$10:$B$509,0))),"")</f>
        <v/>
      </c>
      <c r="I908" s="9">
        <f>IFERROR(IF($G908="","",INDEX('Job Catalog'!$D$10:$D$509,MATCH($G908,'Job Catalog'!$B$10:$B$509,0))),"")</f>
        <v/>
      </c>
      <c r="J908" s="9">
        <f>IFERROR(IF($G908="","",INDEX('Job Catalog'!$F$10:$F$509,MATCH($G908,'Job Catalog'!$B$10:$B$509,0))),"")</f>
        <v/>
      </c>
      <c r="K908" s="9">
        <f>IFERROR(IF($G908="","",INDEX('Job Catalog'!$H$10:$H$509,MATCH($G908,'Job Catalog'!$B$10:$B$509,0))),"")</f>
        <v/>
      </c>
      <c r="L908" s="9">
        <f>IFERROR(IF($G908="","",INDEX('Job Catalog'!$I$10:$I$509,MATCH($G908,'Job Catalog'!$B$10:$B$509,0))),"")</f>
        <v/>
      </c>
      <c r="M908" s="37">
        <f>IFERROR(IF($G908="","",INDEX('Job Catalog'!$K$10:$K$509,MATCH($G908,'Job Catalog'!$B$10:$B$509,0))),"")</f>
        <v/>
      </c>
    </row>
    <row r="909">
      <c r="B909" s="7" t="n"/>
      <c r="C909" s="7" t="n"/>
      <c r="D909" s="7" t="n"/>
      <c r="E909" s="7" t="n"/>
      <c r="F909" s="7" t="n"/>
      <c r="G909" s="7" t="n"/>
      <c r="H909" s="9">
        <f>IFERROR(IF($G909="","",INDEX('Job Catalog'!$C$10:$C$509,MATCH($G909,'Job Catalog'!$B$10:$B$509,0))),"")</f>
        <v/>
      </c>
      <c r="I909" s="9">
        <f>IFERROR(IF($G909="","",INDEX('Job Catalog'!$D$10:$D$509,MATCH($G909,'Job Catalog'!$B$10:$B$509,0))),"")</f>
        <v/>
      </c>
      <c r="J909" s="9">
        <f>IFERROR(IF($G909="","",INDEX('Job Catalog'!$F$10:$F$509,MATCH($G909,'Job Catalog'!$B$10:$B$509,0))),"")</f>
        <v/>
      </c>
      <c r="K909" s="9">
        <f>IFERROR(IF($G909="","",INDEX('Job Catalog'!$H$10:$H$509,MATCH($G909,'Job Catalog'!$B$10:$B$509,0))),"")</f>
        <v/>
      </c>
      <c r="L909" s="9">
        <f>IFERROR(IF($G909="","",INDEX('Job Catalog'!$I$10:$I$509,MATCH($G909,'Job Catalog'!$B$10:$B$509,0))),"")</f>
        <v/>
      </c>
      <c r="M909" s="37">
        <f>IFERROR(IF($G909="","",INDEX('Job Catalog'!$K$10:$K$509,MATCH($G909,'Job Catalog'!$B$10:$B$509,0))),"")</f>
        <v/>
      </c>
    </row>
    <row r="910">
      <c r="B910" s="7" t="n"/>
      <c r="C910" s="7" t="n"/>
      <c r="D910" s="7" t="n"/>
      <c r="E910" s="7" t="n"/>
      <c r="F910" s="7" t="n"/>
      <c r="G910" s="7" t="n"/>
      <c r="H910" s="9">
        <f>IFERROR(IF($G910="","",INDEX('Job Catalog'!$C$10:$C$509,MATCH($G910,'Job Catalog'!$B$10:$B$509,0))),"")</f>
        <v/>
      </c>
      <c r="I910" s="9">
        <f>IFERROR(IF($G910="","",INDEX('Job Catalog'!$D$10:$D$509,MATCH($G910,'Job Catalog'!$B$10:$B$509,0))),"")</f>
        <v/>
      </c>
      <c r="J910" s="9">
        <f>IFERROR(IF($G910="","",INDEX('Job Catalog'!$F$10:$F$509,MATCH($G910,'Job Catalog'!$B$10:$B$509,0))),"")</f>
        <v/>
      </c>
      <c r="K910" s="9">
        <f>IFERROR(IF($G910="","",INDEX('Job Catalog'!$H$10:$H$509,MATCH($G910,'Job Catalog'!$B$10:$B$509,0))),"")</f>
        <v/>
      </c>
      <c r="L910" s="9">
        <f>IFERROR(IF($G910="","",INDEX('Job Catalog'!$I$10:$I$509,MATCH($G910,'Job Catalog'!$B$10:$B$509,0))),"")</f>
        <v/>
      </c>
      <c r="M910" s="37">
        <f>IFERROR(IF($G910="","",INDEX('Job Catalog'!$K$10:$K$509,MATCH($G910,'Job Catalog'!$B$10:$B$509,0))),"")</f>
        <v/>
      </c>
    </row>
    <row r="911">
      <c r="B911" s="7" t="n"/>
      <c r="C911" s="7" t="n"/>
      <c r="D911" s="7" t="n"/>
      <c r="E911" s="7" t="n"/>
      <c r="F911" s="7" t="n"/>
      <c r="G911" s="7" t="n"/>
      <c r="H911" s="9">
        <f>IFERROR(IF($G911="","",INDEX('Job Catalog'!$C$10:$C$509,MATCH($G911,'Job Catalog'!$B$10:$B$509,0))),"")</f>
        <v/>
      </c>
      <c r="I911" s="9">
        <f>IFERROR(IF($G911="","",INDEX('Job Catalog'!$D$10:$D$509,MATCH($G911,'Job Catalog'!$B$10:$B$509,0))),"")</f>
        <v/>
      </c>
      <c r="J911" s="9">
        <f>IFERROR(IF($G911="","",INDEX('Job Catalog'!$F$10:$F$509,MATCH($G911,'Job Catalog'!$B$10:$B$509,0))),"")</f>
        <v/>
      </c>
      <c r="K911" s="9">
        <f>IFERROR(IF($G911="","",INDEX('Job Catalog'!$H$10:$H$509,MATCH($G911,'Job Catalog'!$B$10:$B$509,0))),"")</f>
        <v/>
      </c>
      <c r="L911" s="9">
        <f>IFERROR(IF($G911="","",INDEX('Job Catalog'!$I$10:$I$509,MATCH($G911,'Job Catalog'!$B$10:$B$509,0))),"")</f>
        <v/>
      </c>
      <c r="M911" s="37">
        <f>IFERROR(IF($G911="","",INDEX('Job Catalog'!$K$10:$K$509,MATCH($G911,'Job Catalog'!$B$10:$B$509,0))),"")</f>
        <v/>
      </c>
    </row>
    <row r="912">
      <c r="B912" s="7" t="n"/>
      <c r="C912" s="7" t="n"/>
      <c r="D912" s="7" t="n"/>
      <c r="E912" s="7" t="n"/>
      <c r="F912" s="7" t="n"/>
      <c r="G912" s="7" t="n"/>
      <c r="H912" s="9">
        <f>IFERROR(IF($G912="","",INDEX('Job Catalog'!$C$10:$C$509,MATCH($G912,'Job Catalog'!$B$10:$B$509,0))),"")</f>
        <v/>
      </c>
      <c r="I912" s="9">
        <f>IFERROR(IF($G912="","",INDEX('Job Catalog'!$D$10:$D$509,MATCH($G912,'Job Catalog'!$B$10:$B$509,0))),"")</f>
        <v/>
      </c>
      <c r="J912" s="9">
        <f>IFERROR(IF($G912="","",INDEX('Job Catalog'!$F$10:$F$509,MATCH($G912,'Job Catalog'!$B$10:$B$509,0))),"")</f>
        <v/>
      </c>
      <c r="K912" s="9">
        <f>IFERROR(IF($G912="","",INDEX('Job Catalog'!$H$10:$H$509,MATCH($G912,'Job Catalog'!$B$10:$B$509,0))),"")</f>
        <v/>
      </c>
      <c r="L912" s="9">
        <f>IFERROR(IF($G912="","",INDEX('Job Catalog'!$I$10:$I$509,MATCH($G912,'Job Catalog'!$B$10:$B$509,0))),"")</f>
        <v/>
      </c>
      <c r="M912" s="37">
        <f>IFERROR(IF($G912="","",INDEX('Job Catalog'!$K$10:$K$509,MATCH($G912,'Job Catalog'!$B$10:$B$509,0))),"")</f>
        <v/>
      </c>
    </row>
    <row r="913">
      <c r="B913" s="7" t="n"/>
      <c r="C913" s="7" t="n"/>
      <c r="D913" s="7" t="n"/>
      <c r="E913" s="7" t="n"/>
      <c r="F913" s="7" t="n"/>
      <c r="G913" s="7" t="n"/>
      <c r="H913" s="9">
        <f>IFERROR(IF($G913="","",INDEX('Job Catalog'!$C$10:$C$509,MATCH($G913,'Job Catalog'!$B$10:$B$509,0))),"")</f>
        <v/>
      </c>
      <c r="I913" s="9">
        <f>IFERROR(IF($G913="","",INDEX('Job Catalog'!$D$10:$D$509,MATCH($G913,'Job Catalog'!$B$10:$B$509,0))),"")</f>
        <v/>
      </c>
      <c r="J913" s="9">
        <f>IFERROR(IF($G913="","",INDEX('Job Catalog'!$F$10:$F$509,MATCH($G913,'Job Catalog'!$B$10:$B$509,0))),"")</f>
        <v/>
      </c>
      <c r="K913" s="9">
        <f>IFERROR(IF($G913="","",INDEX('Job Catalog'!$H$10:$H$509,MATCH($G913,'Job Catalog'!$B$10:$B$509,0))),"")</f>
        <v/>
      </c>
      <c r="L913" s="9">
        <f>IFERROR(IF($G913="","",INDEX('Job Catalog'!$I$10:$I$509,MATCH($G913,'Job Catalog'!$B$10:$B$509,0))),"")</f>
        <v/>
      </c>
      <c r="M913" s="37">
        <f>IFERROR(IF($G913="","",INDEX('Job Catalog'!$K$10:$K$509,MATCH($G913,'Job Catalog'!$B$10:$B$509,0))),"")</f>
        <v/>
      </c>
    </row>
    <row r="914">
      <c r="B914" s="7" t="n"/>
      <c r="C914" s="7" t="n"/>
      <c r="D914" s="7" t="n"/>
      <c r="E914" s="7" t="n"/>
      <c r="F914" s="7" t="n"/>
      <c r="G914" s="7" t="n"/>
      <c r="H914" s="9">
        <f>IFERROR(IF($G914="","",INDEX('Job Catalog'!$C$10:$C$509,MATCH($G914,'Job Catalog'!$B$10:$B$509,0))),"")</f>
        <v/>
      </c>
      <c r="I914" s="9">
        <f>IFERROR(IF($G914="","",INDEX('Job Catalog'!$D$10:$D$509,MATCH($G914,'Job Catalog'!$B$10:$B$509,0))),"")</f>
        <v/>
      </c>
      <c r="J914" s="9">
        <f>IFERROR(IF($G914="","",INDEX('Job Catalog'!$F$10:$F$509,MATCH($G914,'Job Catalog'!$B$10:$B$509,0))),"")</f>
        <v/>
      </c>
      <c r="K914" s="9">
        <f>IFERROR(IF($G914="","",INDEX('Job Catalog'!$H$10:$H$509,MATCH($G914,'Job Catalog'!$B$10:$B$509,0))),"")</f>
        <v/>
      </c>
      <c r="L914" s="9">
        <f>IFERROR(IF($G914="","",INDEX('Job Catalog'!$I$10:$I$509,MATCH($G914,'Job Catalog'!$B$10:$B$509,0))),"")</f>
        <v/>
      </c>
      <c r="M914" s="37">
        <f>IFERROR(IF($G914="","",INDEX('Job Catalog'!$K$10:$K$509,MATCH($G914,'Job Catalog'!$B$10:$B$509,0))),"")</f>
        <v/>
      </c>
    </row>
    <row r="915">
      <c r="B915" s="7" t="n"/>
      <c r="C915" s="7" t="n"/>
      <c r="D915" s="7" t="n"/>
      <c r="E915" s="7" t="n"/>
      <c r="F915" s="7" t="n"/>
      <c r="G915" s="7" t="n"/>
      <c r="H915" s="9">
        <f>IFERROR(IF($G915="","",INDEX('Job Catalog'!$C$10:$C$509,MATCH($G915,'Job Catalog'!$B$10:$B$509,0))),"")</f>
        <v/>
      </c>
      <c r="I915" s="9">
        <f>IFERROR(IF($G915="","",INDEX('Job Catalog'!$D$10:$D$509,MATCH($G915,'Job Catalog'!$B$10:$B$509,0))),"")</f>
        <v/>
      </c>
      <c r="J915" s="9">
        <f>IFERROR(IF($G915="","",INDEX('Job Catalog'!$F$10:$F$509,MATCH($G915,'Job Catalog'!$B$10:$B$509,0))),"")</f>
        <v/>
      </c>
      <c r="K915" s="9">
        <f>IFERROR(IF($G915="","",INDEX('Job Catalog'!$H$10:$H$509,MATCH($G915,'Job Catalog'!$B$10:$B$509,0))),"")</f>
        <v/>
      </c>
      <c r="L915" s="9">
        <f>IFERROR(IF($G915="","",INDEX('Job Catalog'!$I$10:$I$509,MATCH($G915,'Job Catalog'!$B$10:$B$509,0))),"")</f>
        <v/>
      </c>
      <c r="M915" s="37">
        <f>IFERROR(IF($G915="","",INDEX('Job Catalog'!$K$10:$K$509,MATCH($G915,'Job Catalog'!$B$10:$B$509,0))),"")</f>
        <v/>
      </c>
    </row>
    <row r="916">
      <c r="B916" s="7" t="n"/>
      <c r="C916" s="7" t="n"/>
      <c r="D916" s="7" t="n"/>
      <c r="E916" s="7" t="n"/>
      <c r="F916" s="7" t="n"/>
      <c r="G916" s="7" t="n"/>
      <c r="H916" s="9">
        <f>IFERROR(IF($G916="","",INDEX('Job Catalog'!$C$10:$C$509,MATCH($G916,'Job Catalog'!$B$10:$B$509,0))),"")</f>
        <v/>
      </c>
      <c r="I916" s="9">
        <f>IFERROR(IF($G916="","",INDEX('Job Catalog'!$D$10:$D$509,MATCH($G916,'Job Catalog'!$B$10:$B$509,0))),"")</f>
        <v/>
      </c>
      <c r="J916" s="9">
        <f>IFERROR(IF($G916="","",INDEX('Job Catalog'!$F$10:$F$509,MATCH($G916,'Job Catalog'!$B$10:$B$509,0))),"")</f>
        <v/>
      </c>
      <c r="K916" s="9">
        <f>IFERROR(IF($G916="","",INDEX('Job Catalog'!$H$10:$H$509,MATCH($G916,'Job Catalog'!$B$10:$B$509,0))),"")</f>
        <v/>
      </c>
      <c r="L916" s="9">
        <f>IFERROR(IF($G916="","",INDEX('Job Catalog'!$I$10:$I$509,MATCH($G916,'Job Catalog'!$B$10:$B$509,0))),"")</f>
        <v/>
      </c>
      <c r="M916" s="37">
        <f>IFERROR(IF($G916="","",INDEX('Job Catalog'!$K$10:$K$509,MATCH($G916,'Job Catalog'!$B$10:$B$509,0))),"")</f>
        <v/>
      </c>
    </row>
    <row r="917">
      <c r="B917" s="7" t="n"/>
      <c r="C917" s="7" t="n"/>
      <c r="D917" s="7" t="n"/>
      <c r="E917" s="7" t="n"/>
      <c r="F917" s="7" t="n"/>
      <c r="G917" s="7" t="n"/>
      <c r="H917" s="9">
        <f>IFERROR(IF($G917="","",INDEX('Job Catalog'!$C$10:$C$509,MATCH($G917,'Job Catalog'!$B$10:$B$509,0))),"")</f>
        <v/>
      </c>
      <c r="I917" s="9">
        <f>IFERROR(IF($G917="","",INDEX('Job Catalog'!$D$10:$D$509,MATCH($G917,'Job Catalog'!$B$10:$B$509,0))),"")</f>
        <v/>
      </c>
      <c r="J917" s="9">
        <f>IFERROR(IF($G917="","",INDEX('Job Catalog'!$F$10:$F$509,MATCH($G917,'Job Catalog'!$B$10:$B$509,0))),"")</f>
        <v/>
      </c>
      <c r="K917" s="9">
        <f>IFERROR(IF($G917="","",INDEX('Job Catalog'!$H$10:$H$509,MATCH($G917,'Job Catalog'!$B$10:$B$509,0))),"")</f>
        <v/>
      </c>
      <c r="L917" s="9">
        <f>IFERROR(IF($G917="","",INDEX('Job Catalog'!$I$10:$I$509,MATCH($G917,'Job Catalog'!$B$10:$B$509,0))),"")</f>
        <v/>
      </c>
      <c r="M917" s="37">
        <f>IFERROR(IF($G917="","",INDEX('Job Catalog'!$K$10:$K$509,MATCH($G917,'Job Catalog'!$B$10:$B$509,0))),"")</f>
        <v/>
      </c>
    </row>
    <row r="918">
      <c r="B918" s="7" t="n"/>
      <c r="C918" s="7" t="n"/>
      <c r="D918" s="7" t="n"/>
      <c r="E918" s="7" t="n"/>
      <c r="F918" s="7" t="n"/>
      <c r="G918" s="7" t="n"/>
      <c r="H918" s="9">
        <f>IFERROR(IF($G918="","",INDEX('Job Catalog'!$C$10:$C$509,MATCH($G918,'Job Catalog'!$B$10:$B$509,0))),"")</f>
        <v/>
      </c>
      <c r="I918" s="9">
        <f>IFERROR(IF($G918="","",INDEX('Job Catalog'!$D$10:$D$509,MATCH($G918,'Job Catalog'!$B$10:$B$509,0))),"")</f>
        <v/>
      </c>
      <c r="J918" s="9">
        <f>IFERROR(IF($G918="","",INDEX('Job Catalog'!$F$10:$F$509,MATCH($G918,'Job Catalog'!$B$10:$B$509,0))),"")</f>
        <v/>
      </c>
      <c r="K918" s="9">
        <f>IFERROR(IF($G918="","",INDEX('Job Catalog'!$H$10:$H$509,MATCH($G918,'Job Catalog'!$B$10:$B$509,0))),"")</f>
        <v/>
      </c>
      <c r="L918" s="9">
        <f>IFERROR(IF($G918="","",INDEX('Job Catalog'!$I$10:$I$509,MATCH($G918,'Job Catalog'!$B$10:$B$509,0))),"")</f>
        <v/>
      </c>
      <c r="M918" s="37">
        <f>IFERROR(IF($G918="","",INDEX('Job Catalog'!$K$10:$K$509,MATCH($G918,'Job Catalog'!$B$10:$B$509,0))),"")</f>
        <v/>
      </c>
    </row>
    <row r="919">
      <c r="B919" s="7" t="n"/>
      <c r="C919" s="7" t="n"/>
      <c r="D919" s="7" t="n"/>
      <c r="E919" s="7" t="n"/>
      <c r="F919" s="7" t="n"/>
      <c r="G919" s="7" t="n"/>
      <c r="H919" s="9">
        <f>IFERROR(IF($G919="","",INDEX('Job Catalog'!$C$10:$C$509,MATCH($G919,'Job Catalog'!$B$10:$B$509,0))),"")</f>
        <v/>
      </c>
      <c r="I919" s="9">
        <f>IFERROR(IF($G919="","",INDEX('Job Catalog'!$D$10:$D$509,MATCH($G919,'Job Catalog'!$B$10:$B$509,0))),"")</f>
        <v/>
      </c>
      <c r="J919" s="9">
        <f>IFERROR(IF($G919="","",INDEX('Job Catalog'!$F$10:$F$509,MATCH($G919,'Job Catalog'!$B$10:$B$509,0))),"")</f>
        <v/>
      </c>
      <c r="K919" s="9">
        <f>IFERROR(IF($G919="","",INDEX('Job Catalog'!$H$10:$H$509,MATCH($G919,'Job Catalog'!$B$10:$B$509,0))),"")</f>
        <v/>
      </c>
      <c r="L919" s="9">
        <f>IFERROR(IF($G919="","",INDEX('Job Catalog'!$I$10:$I$509,MATCH($G919,'Job Catalog'!$B$10:$B$509,0))),"")</f>
        <v/>
      </c>
      <c r="M919" s="37">
        <f>IFERROR(IF($G919="","",INDEX('Job Catalog'!$K$10:$K$509,MATCH($G919,'Job Catalog'!$B$10:$B$509,0))),"")</f>
        <v/>
      </c>
    </row>
    <row r="920">
      <c r="B920" s="7" t="n"/>
      <c r="C920" s="7" t="n"/>
      <c r="D920" s="7" t="n"/>
      <c r="E920" s="7" t="n"/>
      <c r="F920" s="7" t="n"/>
      <c r="G920" s="7" t="n"/>
      <c r="H920" s="9">
        <f>IFERROR(IF($G920="","",INDEX('Job Catalog'!$C$10:$C$509,MATCH($G920,'Job Catalog'!$B$10:$B$509,0))),"")</f>
        <v/>
      </c>
      <c r="I920" s="9">
        <f>IFERROR(IF($G920="","",INDEX('Job Catalog'!$D$10:$D$509,MATCH($G920,'Job Catalog'!$B$10:$B$509,0))),"")</f>
        <v/>
      </c>
      <c r="J920" s="9">
        <f>IFERROR(IF($G920="","",INDEX('Job Catalog'!$F$10:$F$509,MATCH($G920,'Job Catalog'!$B$10:$B$509,0))),"")</f>
        <v/>
      </c>
      <c r="K920" s="9">
        <f>IFERROR(IF($G920="","",INDEX('Job Catalog'!$H$10:$H$509,MATCH($G920,'Job Catalog'!$B$10:$B$509,0))),"")</f>
        <v/>
      </c>
      <c r="L920" s="9">
        <f>IFERROR(IF($G920="","",INDEX('Job Catalog'!$I$10:$I$509,MATCH($G920,'Job Catalog'!$B$10:$B$509,0))),"")</f>
        <v/>
      </c>
      <c r="M920" s="37">
        <f>IFERROR(IF($G920="","",INDEX('Job Catalog'!$K$10:$K$509,MATCH($G920,'Job Catalog'!$B$10:$B$509,0))),"")</f>
        <v/>
      </c>
    </row>
    <row r="921">
      <c r="B921" s="7" t="n"/>
      <c r="C921" s="7" t="n"/>
      <c r="D921" s="7" t="n"/>
      <c r="E921" s="7" t="n"/>
      <c r="F921" s="7" t="n"/>
      <c r="G921" s="7" t="n"/>
      <c r="H921" s="9">
        <f>IFERROR(IF($G921="","",INDEX('Job Catalog'!$C$10:$C$509,MATCH($G921,'Job Catalog'!$B$10:$B$509,0))),"")</f>
        <v/>
      </c>
      <c r="I921" s="9">
        <f>IFERROR(IF($G921="","",INDEX('Job Catalog'!$D$10:$D$509,MATCH($G921,'Job Catalog'!$B$10:$B$509,0))),"")</f>
        <v/>
      </c>
      <c r="J921" s="9">
        <f>IFERROR(IF($G921="","",INDEX('Job Catalog'!$F$10:$F$509,MATCH($G921,'Job Catalog'!$B$10:$B$509,0))),"")</f>
        <v/>
      </c>
      <c r="K921" s="9">
        <f>IFERROR(IF($G921="","",INDEX('Job Catalog'!$H$10:$H$509,MATCH($G921,'Job Catalog'!$B$10:$B$509,0))),"")</f>
        <v/>
      </c>
      <c r="L921" s="9">
        <f>IFERROR(IF($G921="","",INDEX('Job Catalog'!$I$10:$I$509,MATCH($G921,'Job Catalog'!$B$10:$B$509,0))),"")</f>
        <v/>
      </c>
      <c r="M921" s="37">
        <f>IFERROR(IF($G921="","",INDEX('Job Catalog'!$K$10:$K$509,MATCH($G921,'Job Catalog'!$B$10:$B$509,0))),"")</f>
        <v/>
      </c>
    </row>
    <row r="922">
      <c r="B922" s="7" t="n"/>
      <c r="C922" s="7" t="n"/>
      <c r="D922" s="7" t="n"/>
      <c r="E922" s="7" t="n"/>
      <c r="F922" s="7" t="n"/>
      <c r="G922" s="7" t="n"/>
      <c r="H922" s="9">
        <f>IFERROR(IF($G922="","",INDEX('Job Catalog'!$C$10:$C$509,MATCH($G922,'Job Catalog'!$B$10:$B$509,0))),"")</f>
        <v/>
      </c>
      <c r="I922" s="9">
        <f>IFERROR(IF($G922="","",INDEX('Job Catalog'!$D$10:$D$509,MATCH($G922,'Job Catalog'!$B$10:$B$509,0))),"")</f>
        <v/>
      </c>
      <c r="J922" s="9">
        <f>IFERROR(IF($G922="","",INDEX('Job Catalog'!$F$10:$F$509,MATCH($G922,'Job Catalog'!$B$10:$B$509,0))),"")</f>
        <v/>
      </c>
      <c r="K922" s="9">
        <f>IFERROR(IF($G922="","",INDEX('Job Catalog'!$H$10:$H$509,MATCH($G922,'Job Catalog'!$B$10:$B$509,0))),"")</f>
        <v/>
      </c>
      <c r="L922" s="9">
        <f>IFERROR(IF($G922="","",INDEX('Job Catalog'!$I$10:$I$509,MATCH($G922,'Job Catalog'!$B$10:$B$509,0))),"")</f>
        <v/>
      </c>
      <c r="M922" s="37">
        <f>IFERROR(IF($G922="","",INDEX('Job Catalog'!$K$10:$K$509,MATCH($G922,'Job Catalog'!$B$10:$B$509,0))),"")</f>
        <v/>
      </c>
    </row>
    <row r="923">
      <c r="B923" s="7" t="n"/>
      <c r="C923" s="7" t="n"/>
      <c r="D923" s="7" t="n"/>
      <c r="E923" s="7" t="n"/>
      <c r="F923" s="7" t="n"/>
      <c r="G923" s="7" t="n"/>
      <c r="H923" s="9">
        <f>IFERROR(IF($G923="","",INDEX('Job Catalog'!$C$10:$C$509,MATCH($G923,'Job Catalog'!$B$10:$B$509,0))),"")</f>
        <v/>
      </c>
      <c r="I923" s="9">
        <f>IFERROR(IF($G923="","",INDEX('Job Catalog'!$D$10:$D$509,MATCH($G923,'Job Catalog'!$B$10:$B$509,0))),"")</f>
        <v/>
      </c>
      <c r="J923" s="9">
        <f>IFERROR(IF($G923="","",INDEX('Job Catalog'!$F$10:$F$509,MATCH($G923,'Job Catalog'!$B$10:$B$509,0))),"")</f>
        <v/>
      </c>
      <c r="K923" s="9">
        <f>IFERROR(IF($G923="","",INDEX('Job Catalog'!$H$10:$H$509,MATCH($G923,'Job Catalog'!$B$10:$B$509,0))),"")</f>
        <v/>
      </c>
      <c r="L923" s="9">
        <f>IFERROR(IF($G923="","",INDEX('Job Catalog'!$I$10:$I$509,MATCH($G923,'Job Catalog'!$B$10:$B$509,0))),"")</f>
        <v/>
      </c>
      <c r="M923" s="37">
        <f>IFERROR(IF($G923="","",INDEX('Job Catalog'!$K$10:$K$509,MATCH($G923,'Job Catalog'!$B$10:$B$509,0))),"")</f>
        <v/>
      </c>
    </row>
    <row r="924">
      <c r="B924" s="7" t="n"/>
      <c r="C924" s="7" t="n"/>
      <c r="D924" s="7" t="n"/>
      <c r="E924" s="7" t="n"/>
      <c r="F924" s="7" t="n"/>
      <c r="G924" s="7" t="n"/>
      <c r="H924" s="9">
        <f>IFERROR(IF($G924="","",INDEX('Job Catalog'!$C$10:$C$509,MATCH($G924,'Job Catalog'!$B$10:$B$509,0))),"")</f>
        <v/>
      </c>
      <c r="I924" s="9">
        <f>IFERROR(IF($G924="","",INDEX('Job Catalog'!$D$10:$D$509,MATCH($G924,'Job Catalog'!$B$10:$B$509,0))),"")</f>
        <v/>
      </c>
      <c r="J924" s="9">
        <f>IFERROR(IF($G924="","",INDEX('Job Catalog'!$F$10:$F$509,MATCH($G924,'Job Catalog'!$B$10:$B$509,0))),"")</f>
        <v/>
      </c>
      <c r="K924" s="9">
        <f>IFERROR(IF($G924="","",INDEX('Job Catalog'!$H$10:$H$509,MATCH($G924,'Job Catalog'!$B$10:$B$509,0))),"")</f>
        <v/>
      </c>
      <c r="L924" s="9">
        <f>IFERROR(IF($G924="","",INDEX('Job Catalog'!$I$10:$I$509,MATCH($G924,'Job Catalog'!$B$10:$B$509,0))),"")</f>
        <v/>
      </c>
      <c r="M924" s="37">
        <f>IFERROR(IF($G924="","",INDEX('Job Catalog'!$K$10:$K$509,MATCH($G924,'Job Catalog'!$B$10:$B$509,0))),"")</f>
        <v/>
      </c>
    </row>
    <row r="925">
      <c r="B925" s="7" t="n"/>
      <c r="C925" s="7" t="n"/>
      <c r="D925" s="7" t="n"/>
      <c r="E925" s="7" t="n"/>
      <c r="F925" s="7" t="n"/>
      <c r="G925" s="7" t="n"/>
      <c r="H925" s="9">
        <f>IFERROR(IF($G925="","",INDEX('Job Catalog'!$C$10:$C$509,MATCH($G925,'Job Catalog'!$B$10:$B$509,0))),"")</f>
        <v/>
      </c>
      <c r="I925" s="9">
        <f>IFERROR(IF($G925="","",INDEX('Job Catalog'!$D$10:$D$509,MATCH($G925,'Job Catalog'!$B$10:$B$509,0))),"")</f>
        <v/>
      </c>
      <c r="J925" s="9">
        <f>IFERROR(IF($G925="","",INDEX('Job Catalog'!$F$10:$F$509,MATCH($G925,'Job Catalog'!$B$10:$B$509,0))),"")</f>
        <v/>
      </c>
      <c r="K925" s="9">
        <f>IFERROR(IF($G925="","",INDEX('Job Catalog'!$H$10:$H$509,MATCH($G925,'Job Catalog'!$B$10:$B$509,0))),"")</f>
        <v/>
      </c>
      <c r="L925" s="9">
        <f>IFERROR(IF($G925="","",INDEX('Job Catalog'!$I$10:$I$509,MATCH($G925,'Job Catalog'!$B$10:$B$509,0))),"")</f>
        <v/>
      </c>
      <c r="M925" s="37">
        <f>IFERROR(IF($G925="","",INDEX('Job Catalog'!$K$10:$K$509,MATCH($G925,'Job Catalog'!$B$10:$B$509,0))),"")</f>
        <v/>
      </c>
    </row>
    <row r="926">
      <c r="B926" s="7" t="n"/>
      <c r="C926" s="7" t="n"/>
      <c r="D926" s="7" t="n"/>
      <c r="E926" s="7" t="n"/>
      <c r="F926" s="7" t="n"/>
      <c r="G926" s="7" t="n"/>
      <c r="H926" s="9">
        <f>IFERROR(IF($G926="","",INDEX('Job Catalog'!$C$10:$C$509,MATCH($G926,'Job Catalog'!$B$10:$B$509,0))),"")</f>
        <v/>
      </c>
      <c r="I926" s="9">
        <f>IFERROR(IF($G926="","",INDEX('Job Catalog'!$D$10:$D$509,MATCH($G926,'Job Catalog'!$B$10:$B$509,0))),"")</f>
        <v/>
      </c>
      <c r="J926" s="9">
        <f>IFERROR(IF($G926="","",INDEX('Job Catalog'!$F$10:$F$509,MATCH($G926,'Job Catalog'!$B$10:$B$509,0))),"")</f>
        <v/>
      </c>
      <c r="K926" s="9">
        <f>IFERROR(IF($G926="","",INDEX('Job Catalog'!$H$10:$H$509,MATCH($G926,'Job Catalog'!$B$10:$B$509,0))),"")</f>
        <v/>
      </c>
      <c r="L926" s="9">
        <f>IFERROR(IF($G926="","",INDEX('Job Catalog'!$I$10:$I$509,MATCH($G926,'Job Catalog'!$B$10:$B$509,0))),"")</f>
        <v/>
      </c>
      <c r="M926" s="37">
        <f>IFERROR(IF($G926="","",INDEX('Job Catalog'!$K$10:$K$509,MATCH($G926,'Job Catalog'!$B$10:$B$509,0))),"")</f>
        <v/>
      </c>
    </row>
    <row r="927">
      <c r="B927" s="7" t="n"/>
      <c r="C927" s="7" t="n"/>
      <c r="D927" s="7" t="n"/>
      <c r="E927" s="7" t="n"/>
      <c r="F927" s="7" t="n"/>
      <c r="G927" s="7" t="n"/>
      <c r="H927" s="9">
        <f>IFERROR(IF($G927="","",INDEX('Job Catalog'!$C$10:$C$509,MATCH($G927,'Job Catalog'!$B$10:$B$509,0))),"")</f>
        <v/>
      </c>
      <c r="I927" s="9">
        <f>IFERROR(IF($G927="","",INDEX('Job Catalog'!$D$10:$D$509,MATCH($G927,'Job Catalog'!$B$10:$B$509,0))),"")</f>
        <v/>
      </c>
      <c r="J927" s="9">
        <f>IFERROR(IF($G927="","",INDEX('Job Catalog'!$F$10:$F$509,MATCH($G927,'Job Catalog'!$B$10:$B$509,0))),"")</f>
        <v/>
      </c>
      <c r="K927" s="9">
        <f>IFERROR(IF($G927="","",INDEX('Job Catalog'!$H$10:$H$509,MATCH($G927,'Job Catalog'!$B$10:$B$509,0))),"")</f>
        <v/>
      </c>
      <c r="L927" s="9">
        <f>IFERROR(IF($G927="","",INDEX('Job Catalog'!$I$10:$I$509,MATCH($G927,'Job Catalog'!$B$10:$B$509,0))),"")</f>
        <v/>
      </c>
      <c r="M927" s="37">
        <f>IFERROR(IF($G927="","",INDEX('Job Catalog'!$K$10:$K$509,MATCH($G927,'Job Catalog'!$B$10:$B$509,0))),"")</f>
        <v/>
      </c>
    </row>
    <row r="928">
      <c r="B928" s="7" t="n"/>
      <c r="C928" s="7" t="n"/>
      <c r="D928" s="7" t="n"/>
      <c r="E928" s="7" t="n"/>
      <c r="F928" s="7" t="n"/>
      <c r="G928" s="7" t="n"/>
      <c r="H928" s="9">
        <f>IFERROR(IF($G928="","",INDEX('Job Catalog'!$C$10:$C$509,MATCH($G928,'Job Catalog'!$B$10:$B$509,0))),"")</f>
        <v/>
      </c>
      <c r="I928" s="9">
        <f>IFERROR(IF($G928="","",INDEX('Job Catalog'!$D$10:$D$509,MATCH($G928,'Job Catalog'!$B$10:$B$509,0))),"")</f>
        <v/>
      </c>
      <c r="J928" s="9">
        <f>IFERROR(IF($G928="","",INDEX('Job Catalog'!$F$10:$F$509,MATCH($G928,'Job Catalog'!$B$10:$B$509,0))),"")</f>
        <v/>
      </c>
      <c r="K928" s="9">
        <f>IFERROR(IF($G928="","",INDEX('Job Catalog'!$H$10:$H$509,MATCH($G928,'Job Catalog'!$B$10:$B$509,0))),"")</f>
        <v/>
      </c>
      <c r="L928" s="9">
        <f>IFERROR(IF($G928="","",INDEX('Job Catalog'!$I$10:$I$509,MATCH($G928,'Job Catalog'!$B$10:$B$509,0))),"")</f>
        <v/>
      </c>
      <c r="M928" s="37">
        <f>IFERROR(IF($G928="","",INDEX('Job Catalog'!$K$10:$K$509,MATCH($G928,'Job Catalog'!$B$10:$B$509,0))),"")</f>
        <v/>
      </c>
    </row>
    <row r="929">
      <c r="B929" s="7" t="n"/>
      <c r="C929" s="7" t="n"/>
      <c r="D929" s="7" t="n"/>
      <c r="E929" s="7" t="n"/>
      <c r="F929" s="7" t="n"/>
      <c r="G929" s="7" t="n"/>
      <c r="H929" s="9">
        <f>IFERROR(IF($G929="","",INDEX('Job Catalog'!$C$10:$C$509,MATCH($G929,'Job Catalog'!$B$10:$B$509,0))),"")</f>
        <v/>
      </c>
      <c r="I929" s="9">
        <f>IFERROR(IF($G929="","",INDEX('Job Catalog'!$D$10:$D$509,MATCH($G929,'Job Catalog'!$B$10:$B$509,0))),"")</f>
        <v/>
      </c>
      <c r="J929" s="9">
        <f>IFERROR(IF($G929="","",INDEX('Job Catalog'!$F$10:$F$509,MATCH($G929,'Job Catalog'!$B$10:$B$509,0))),"")</f>
        <v/>
      </c>
      <c r="K929" s="9">
        <f>IFERROR(IF($G929="","",INDEX('Job Catalog'!$H$10:$H$509,MATCH($G929,'Job Catalog'!$B$10:$B$509,0))),"")</f>
        <v/>
      </c>
      <c r="L929" s="9">
        <f>IFERROR(IF($G929="","",INDEX('Job Catalog'!$I$10:$I$509,MATCH($G929,'Job Catalog'!$B$10:$B$509,0))),"")</f>
        <v/>
      </c>
      <c r="M929" s="37">
        <f>IFERROR(IF($G929="","",INDEX('Job Catalog'!$K$10:$K$509,MATCH($G929,'Job Catalog'!$B$10:$B$509,0))),"")</f>
        <v/>
      </c>
    </row>
    <row r="930">
      <c r="B930" s="7" t="n"/>
      <c r="C930" s="7" t="n"/>
      <c r="D930" s="7" t="n"/>
      <c r="E930" s="7" t="n"/>
      <c r="F930" s="7" t="n"/>
      <c r="G930" s="7" t="n"/>
      <c r="H930" s="9">
        <f>IFERROR(IF($G930="","",INDEX('Job Catalog'!$C$10:$C$509,MATCH($G930,'Job Catalog'!$B$10:$B$509,0))),"")</f>
        <v/>
      </c>
      <c r="I930" s="9">
        <f>IFERROR(IF($G930="","",INDEX('Job Catalog'!$D$10:$D$509,MATCH($G930,'Job Catalog'!$B$10:$B$509,0))),"")</f>
        <v/>
      </c>
      <c r="J930" s="9">
        <f>IFERROR(IF($G930="","",INDEX('Job Catalog'!$F$10:$F$509,MATCH($G930,'Job Catalog'!$B$10:$B$509,0))),"")</f>
        <v/>
      </c>
      <c r="K930" s="9">
        <f>IFERROR(IF($G930="","",INDEX('Job Catalog'!$H$10:$H$509,MATCH($G930,'Job Catalog'!$B$10:$B$509,0))),"")</f>
        <v/>
      </c>
      <c r="L930" s="9">
        <f>IFERROR(IF($G930="","",INDEX('Job Catalog'!$I$10:$I$509,MATCH($G930,'Job Catalog'!$B$10:$B$509,0))),"")</f>
        <v/>
      </c>
      <c r="M930" s="37">
        <f>IFERROR(IF($G930="","",INDEX('Job Catalog'!$K$10:$K$509,MATCH($G930,'Job Catalog'!$B$10:$B$509,0))),"")</f>
        <v/>
      </c>
    </row>
    <row r="931">
      <c r="B931" s="7" t="n"/>
      <c r="C931" s="7" t="n"/>
      <c r="D931" s="7" t="n"/>
      <c r="E931" s="7" t="n"/>
      <c r="F931" s="7" t="n"/>
      <c r="G931" s="7" t="n"/>
      <c r="H931" s="9">
        <f>IFERROR(IF($G931="","",INDEX('Job Catalog'!$C$10:$C$509,MATCH($G931,'Job Catalog'!$B$10:$B$509,0))),"")</f>
        <v/>
      </c>
      <c r="I931" s="9">
        <f>IFERROR(IF($G931="","",INDEX('Job Catalog'!$D$10:$D$509,MATCH($G931,'Job Catalog'!$B$10:$B$509,0))),"")</f>
        <v/>
      </c>
      <c r="J931" s="9">
        <f>IFERROR(IF($G931="","",INDEX('Job Catalog'!$F$10:$F$509,MATCH($G931,'Job Catalog'!$B$10:$B$509,0))),"")</f>
        <v/>
      </c>
      <c r="K931" s="9">
        <f>IFERROR(IF($G931="","",INDEX('Job Catalog'!$H$10:$H$509,MATCH($G931,'Job Catalog'!$B$10:$B$509,0))),"")</f>
        <v/>
      </c>
      <c r="L931" s="9">
        <f>IFERROR(IF($G931="","",INDEX('Job Catalog'!$I$10:$I$509,MATCH($G931,'Job Catalog'!$B$10:$B$509,0))),"")</f>
        <v/>
      </c>
      <c r="M931" s="37">
        <f>IFERROR(IF($G931="","",INDEX('Job Catalog'!$K$10:$K$509,MATCH($G931,'Job Catalog'!$B$10:$B$509,0))),"")</f>
        <v/>
      </c>
    </row>
    <row r="932">
      <c r="B932" s="7" t="n"/>
      <c r="C932" s="7" t="n"/>
      <c r="D932" s="7" t="n"/>
      <c r="E932" s="7" t="n"/>
      <c r="F932" s="7" t="n"/>
      <c r="G932" s="7" t="n"/>
      <c r="H932" s="9">
        <f>IFERROR(IF($G932="","",INDEX('Job Catalog'!$C$10:$C$509,MATCH($G932,'Job Catalog'!$B$10:$B$509,0))),"")</f>
        <v/>
      </c>
      <c r="I932" s="9">
        <f>IFERROR(IF($G932="","",INDEX('Job Catalog'!$D$10:$D$509,MATCH($G932,'Job Catalog'!$B$10:$B$509,0))),"")</f>
        <v/>
      </c>
      <c r="J932" s="9">
        <f>IFERROR(IF($G932="","",INDEX('Job Catalog'!$F$10:$F$509,MATCH($G932,'Job Catalog'!$B$10:$B$509,0))),"")</f>
        <v/>
      </c>
      <c r="K932" s="9">
        <f>IFERROR(IF($G932="","",INDEX('Job Catalog'!$H$10:$H$509,MATCH($G932,'Job Catalog'!$B$10:$B$509,0))),"")</f>
        <v/>
      </c>
      <c r="L932" s="9">
        <f>IFERROR(IF($G932="","",INDEX('Job Catalog'!$I$10:$I$509,MATCH($G932,'Job Catalog'!$B$10:$B$509,0))),"")</f>
        <v/>
      </c>
      <c r="M932" s="37">
        <f>IFERROR(IF($G932="","",INDEX('Job Catalog'!$K$10:$K$509,MATCH($G932,'Job Catalog'!$B$10:$B$509,0))),"")</f>
        <v/>
      </c>
    </row>
    <row r="933">
      <c r="B933" s="7" t="n"/>
      <c r="C933" s="7" t="n"/>
      <c r="D933" s="7" t="n"/>
      <c r="E933" s="7" t="n"/>
      <c r="F933" s="7" t="n"/>
      <c r="G933" s="7" t="n"/>
      <c r="H933" s="9">
        <f>IFERROR(IF($G933="","",INDEX('Job Catalog'!$C$10:$C$509,MATCH($G933,'Job Catalog'!$B$10:$B$509,0))),"")</f>
        <v/>
      </c>
      <c r="I933" s="9">
        <f>IFERROR(IF($G933="","",INDEX('Job Catalog'!$D$10:$D$509,MATCH($G933,'Job Catalog'!$B$10:$B$509,0))),"")</f>
        <v/>
      </c>
      <c r="J933" s="9">
        <f>IFERROR(IF($G933="","",INDEX('Job Catalog'!$F$10:$F$509,MATCH($G933,'Job Catalog'!$B$10:$B$509,0))),"")</f>
        <v/>
      </c>
      <c r="K933" s="9">
        <f>IFERROR(IF($G933="","",INDEX('Job Catalog'!$H$10:$H$509,MATCH($G933,'Job Catalog'!$B$10:$B$509,0))),"")</f>
        <v/>
      </c>
      <c r="L933" s="9">
        <f>IFERROR(IF($G933="","",INDEX('Job Catalog'!$I$10:$I$509,MATCH($G933,'Job Catalog'!$B$10:$B$509,0))),"")</f>
        <v/>
      </c>
      <c r="M933" s="37">
        <f>IFERROR(IF($G933="","",INDEX('Job Catalog'!$K$10:$K$509,MATCH($G933,'Job Catalog'!$B$10:$B$509,0))),"")</f>
        <v/>
      </c>
    </row>
    <row r="934">
      <c r="B934" s="7" t="n"/>
      <c r="C934" s="7" t="n"/>
      <c r="D934" s="7" t="n"/>
      <c r="E934" s="7" t="n"/>
      <c r="F934" s="7" t="n"/>
      <c r="G934" s="7" t="n"/>
      <c r="H934" s="9">
        <f>IFERROR(IF($G934="","",INDEX('Job Catalog'!$C$10:$C$509,MATCH($G934,'Job Catalog'!$B$10:$B$509,0))),"")</f>
        <v/>
      </c>
      <c r="I934" s="9">
        <f>IFERROR(IF($G934="","",INDEX('Job Catalog'!$D$10:$D$509,MATCH($G934,'Job Catalog'!$B$10:$B$509,0))),"")</f>
        <v/>
      </c>
      <c r="J934" s="9">
        <f>IFERROR(IF($G934="","",INDEX('Job Catalog'!$F$10:$F$509,MATCH($G934,'Job Catalog'!$B$10:$B$509,0))),"")</f>
        <v/>
      </c>
      <c r="K934" s="9">
        <f>IFERROR(IF($G934="","",INDEX('Job Catalog'!$H$10:$H$509,MATCH($G934,'Job Catalog'!$B$10:$B$509,0))),"")</f>
        <v/>
      </c>
      <c r="L934" s="9">
        <f>IFERROR(IF($G934="","",INDEX('Job Catalog'!$I$10:$I$509,MATCH($G934,'Job Catalog'!$B$10:$B$509,0))),"")</f>
        <v/>
      </c>
      <c r="M934" s="37">
        <f>IFERROR(IF($G934="","",INDEX('Job Catalog'!$K$10:$K$509,MATCH($G934,'Job Catalog'!$B$10:$B$509,0))),"")</f>
        <v/>
      </c>
    </row>
    <row r="935">
      <c r="B935" s="7" t="n"/>
      <c r="C935" s="7" t="n"/>
      <c r="D935" s="7" t="n"/>
      <c r="E935" s="7" t="n"/>
      <c r="F935" s="7" t="n"/>
      <c r="G935" s="7" t="n"/>
      <c r="H935" s="9">
        <f>IFERROR(IF($G935="","",INDEX('Job Catalog'!$C$10:$C$509,MATCH($G935,'Job Catalog'!$B$10:$B$509,0))),"")</f>
        <v/>
      </c>
      <c r="I935" s="9">
        <f>IFERROR(IF($G935="","",INDEX('Job Catalog'!$D$10:$D$509,MATCH($G935,'Job Catalog'!$B$10:$B$509,0))),"")</f>
        <v/>
      </c>
      <c r="J935" s="9">
        <f>IFERROR(IF($G935="","",INDEX('Job Catalog'!$F$10:$F$509,MATCH($G935,'Job Catalog'!$B$10:$B$509,0))),"")</f>
        <v/>
      </c>
      <c r="K935" s="9">
        <f>IFERROR(IF($G935="","",INDEX('Job Catalog'!$H$10:$H$509,MATCH($G935,'Job Catalog'!$B$10:$B$509,0))),"")</f>
        <v/>
      </c>
      <c r="L935" s="9">
        <f>IFERROR(IF($G935="","",INDEX('Job Catalog'!$I$10:$I$509,MATCH($G935,'Job Catalog'!$B$10:$B$509,0))),"")</f>
        <v/>
      </c>
      <c r="M935" s="37">
        <f>IFERROR(IF($G935="","",INDEX('Job Catalog'!$K$10:$K$509,MATCH($G935,'Job Catalog'!$B$10:$B$509,0))),"")</f>
        <v/>
      </c>
    </row>
    <row r="936">
      <c r="B936" s="7" t="n"/>
      <c r="C936" s="7" t="n"/>
      <c r="D936" s="7" t="n"/>
      <c r="E936" s="7" t="n"/>
      <c r="F936" s="7" t="n"/>
      <c r="G936" s="7" t="n"/>
      <c r="H936" s="9">
        <f>IFERROR(IF($G936="","",INDEX('Job Catalog'!$C$10:$C$509,MATCH($G936,'Job Catalog'!$B$10:$B$509,0))),"")</f>
        <v/>
      </c>
      <c r="I936" s="9">
        <f>IFERROR(IF($G936="","",INDEX('Job Catalog'!$D$10:$D$509,MATCH($G936,'Job Catalog'!$B$10:$B$509,0))),"")</f>
        <v/>
      </c>
      <c r="J936" s="9">
        <f>IFERROR(IF($G936="","",INDEX('Job Catalog'!$F$10:$F$509,MATCH($G936,'Job Catalog'!$B$10:$B$509,0))),"")</f>
        <v/>
      </c>
      <c r="K936" s="9">
        <f>IFERROR(IF($G936="","",INDEX('Job Catalog'!$H$10:$H$509,MATCH($G936,'Job Catalog'!$B$10:$B$509,0))),"")</f>
        <v/>
      </c>
      <c r="L936" s="9">
        <f>IFERROR(IF($G936="","",INDEX('Job Catalog'!$I$10:$I$509,MATCH($G936,'Job Catalog'!$B$10:$B$509,0))),"")</f>
        <v/>
      </c>
      <c r="M936" s="37">
        <f>IFERROR(IF($G936="","",INDEX('Job Catalog'!$K$10:$K$509,MATCH($G936,'Job Catalog'!$B$10:$B$509,0))),"")</f>
        <v/>
      </c>
    </row>
    <row r="937">
      <c r="B937" s="7" t="n"/>
      <c r="C937" s="7" t="n"/>
      <c r="D937" s="7" t="n"/>
      <c r="E937" s="7" t="n"/>
      <c r="F937" s="7" t="n"/>
      <c r="G937" s="7" t="n"/>
      <c r="H937" s="9">
        <f>IFERROR(IF($G937="","",INDEX('Job Catalog'!$C$10:$C$509,MATCH($G937,'Job Catalog'!$B$10:$B$509,0))),"")</f>
        <v/>
      </c>
      <c r="I937" s="9">
        <f>IFERROR(IF($G937="","",INDEX('Job Catalog'!$D$10:$D$509,MATCH($G937,'Job Catalog'!$B$10:$B$509,0))),"")</f>
        <v/>
      </c>
      <c r="J937" s="9">
        <f>IFERROR(IF($G937="","",INDEX('Job Catalog'!$F$10:$F$509,MATCH($G937,'Job Catalog'!$B$10:$B$509,0))),"")</f>
        <v/>
      </c>
      <c r="K937" s="9">
        <f>IFERROR(IF($G937="","",INDEX('Job Catalog'!$H$10:$H$509,MATCH($G937,'Job Catalog'!$B$10:$B$509,0))),"")</f>
        <v/>
      </c>
      <c r="L937" s="9">
        <f>IFERROR(IF($G937="","",INDEX('Job Catalog'!$I$10:$I$509,MATCH($G937,'Job Catalog'!$B$10:$B$509,0))),"")</f>
        <v/>
      </c>
      <c r="M937" s="37">
        <f>IFERROR(IF($G937="","",INDEX('Job Catalog'!$K$10:$K$509,MATCH($G937,'Job Catalog'!$B$10:$B$509,0))),"")</f>
        <v/>
      </c>
    </row>
    <row r="938">
      <c r="B938" s="7" t="n"/>
      <c r="C938" s="7" t="n"/>
      <c r="D938" s="7" t="n"/>
      <c r="E938" s="7" t="n"/>
      <c r="F938" s="7" t="n"/>
      <c r="G938" s="7" t="n"/>
      <c r="H938" s="9">
        <f>IFERROR(IF($G938="","",INDEX('Job Catalog'!$C$10:$C$509,MATCH($G938,'Job Catalog'!$B$10:$B$509,0))),"")</f>
        <v/>
      </c>
      <c r="I938" s="9">
        <f>IFERROR(IF($G938="","",INDEX('Job Catalog'!$D$10:$D$509,MATCH($G938,'Job Catalog'!$B$10:$B$509,0))),"")</f>
        <v/>
      </c>
      <c r="J938" s="9">
        <f>IFERROR(IF($G938="","",INDEX('Job Catalog'!$F$10:$F$509,MATCH($G938,'Job Catalog'!$B$10:$B$509,0))),"")</f>
        <v/>
      </c>
      <c r="K938" s="9">
        <f>IFERROR(IF($G938="","",INDEX('Job Catalog'!$H$10:$H$509,MATCH($G938,'Job Catalog'!$B$10:$B$509,0))),"")</f>
        <v/>
      </c>
      <c r="L938" s="9">
        <f>IFERROR(IF($G938="","",INDEX('Job Catalog'!$I$10:$I$509,MATCH($G938,'Job Catalog'!$B$10:$B$509,0))),"")</f>
        <v/>
      </c>
      <c r="M938" s="37">
        <f>IFERROR(IF($G938="","",INDEX('Job Catalog'!$K$10:$K$509,MATCH($G938,'Job Catalog'!$B$10:$B$509,0))),"")</f>
        <v/>
      </c>
    </row>
    <row r="939">
      <c r="B939" s="7" t="n"/>
      <c r="C939" s="7" t="n"/>
      <c r="D939" s="7" t="n"/>
      <c r="E939" s="7" t="n"/>
      <c r="F939" s="7" t="n"/>
      <c r="G939" s="7" t="n"/>
      <c r="H939" s="9">
        <f>IFERROR(IF($G939="","",INDEX('Job Catalog'!$C$10:$C$509,MATCH($G939,'Job Catalog'!$B$10:$B$509,0))),"")</f>
        <v/>
      </c>
      <c r="I939" s="9">
        <f>IFERROR(IF($G939="","",INDEX('Job Catalog'!$D$10:$D$509,MATCH($G939,'Job Catalog'!$B$10:$B$509,0))),"")</f>
        <v/>
      </c>
      <c r="J939" s="9">
        <f>IFERROR(IF($G939="","",INDEX('Job Catalog'!$F$10:$F$509,MATCH($G939,'Job Catalog'!$B$10:$B$509,0))),"")</f>
        <v/>
      </c>
      <c r="K939" s="9">
        <f>IFERROR(IF($G939="","",INDEX('Job Catalog'!$H$10:$H$509,MATCH($G939,'Job Catalog'!$B$10:$B$509,0))),"")</f>
        <v/>
      </c>
      <c r="L939" s="9">
        <f>IFERROR(IF($G939="","",INDEX('Job Catalog'!$I$10:$I$509,MATCH($G939,'Job Catalog'!$B$10:$B$509,0))),"")</f>
        <v/>
      </c>
      <c r="M939" s="37">
        <f>IFERROR(IF($G939="","",INDEX('Job Catalog'!$K$10:$K$509,MATCH($G939,'Job Catalog'!$B$10:$B$509,0))),"")</f>
        <v/>
      </c>
    </row>
    <row r="940">
      <c r="B940" s="7" t="n"/>
      <c r="C940" s="7" t="n"/>
      <c r="D940" s="7" t="n"/>
      <c r="E940" s="7" t="n"/>
      <c r="F940" s="7" t="n"/>
      <c r="G940" s="7" t="n"/>
      <c r="H940" s="9">
        <f>IFERROR(IF($G940="","",INDEX('Job Catalog'!$C$10:$C$509,MATCH($G940,'Job Catalog'!$B$10:$B$509,0))),"")</f>
        <v/>
      </c>
      <c r="I940" s="9">
        <f>IFERROR(IF($G940="","",INDEX('Job Catalog'!$D$10:$D$509,MATCH($G940,'Job Catalog'!$B$10:$B$509,0))),"")</f>
        <v/>
      </c>
      <c r="J940" s="9">
        <f>IFERROR(IF($G940="","",INDEX('Job Catalog'!$F$10:$F$509,MATCH($G940,'Job Catalog'!$B$10:$B$509,0))),"")</f>
        <v/>
      </c>
      <c r="K940" s="9">
        <f>IFERROR(IF($G940="","",INDEX('Job Catalog'!$H$10:$H$509,MATCH($G940,'Job Catalog'!$B$10:$B$509,0))),"")</f>
        <v/>
      </c>
      <c r="L940" s="9">
        <f>IFERROR(IF($G940="","",INDEX('Job Catalog'!$I$10:$I$509,MATCH($G940,'Job Catalog'!$B$10:$B$509,0))),"")</f>
        <v/>
      </c>
      <c r="M940" s="37">
        <f>IFERROR(IF($G940="","",INDEX('Job Catalog'!$K$10:$K$509,MATCH($G940,'Job Catalog'!$B$10:$B$509,0))),"")</f>
        <v/>
      </c>
    </row>
    <row r="941">
      <c r="B941" s="7" t="n"/>
      <c r="C941" s="7" t="n"/>
      <c r="D941" s="7" t="n"/>
      <c r="E941" s="7" t="n"/>
      <c r="F941" s="7" t="n"/>
      <c r="G941" s="7" t="n"/>
      <c r="H941" s="9">
        <f>IFERROR(IF($G941="","",INDEX('Job Catalog'!$C$10:$C$509,MATCH($G941,'Job Catalog'!$B$10:$B$509,0))),"")</f>
        <v/>
      </c>
      <c r="I941" s="9">
        <f>IFERROR(IF($G941="","",INDEX('Job Catalog'!$D$10:$D$509,MATCH($G941,'Job Catalog'!$B$10:$B$509,0))),"")</f>
        <v/>
      </c>
      <c r="J941" s="9">
        <f>IFERROR(IF($G941="","",INDEX('Job Catalog'!$F$10:$F$509,MATCH($G941,'Job Catalog'!$B$10:$B$509,0))),"")</f>
        <v/>
      </c>
      <c r="K941" s="9">
        <f>IFERROR(IF($G941="","",INDEX('Job Catalog'!$H$10:$H$509,MATCH($G941,'Job Catalog'!$B$10:$B$509,0))),"")</f>
        <v/>
      </c>
      <c r="L941" s="9">
        <f>IFERROR(IF($G941="","",INDEX('Job Catalog'!$I$10:$I$509,MATCH($G941,'Job Catalog'!$B$10:$B$509,0))),"")</f>
        <v/>
      </c>
      <c r="M941" s="37">
        <f>IFERROR(IF($G941="","",INDEX('Job Catalog'!$K$10:$K$509,MATCH($G941,'Job Catalog'!$B$10:$B$509,0))),"")</f>
        <v/>
      </c>
    </row>
    <row r="942">
      <c r="B942" s="7" t="n"/>
      <c r="C942" s="7" t="n"/>
      <c r="D942" s="7" t="n"/>
      <c r="E942" s="7" t="n"/>
      <c r="F942" s="7" t="n"/>
      <c r="G942" s="7" t="n"/>
      <c r="H942" s="9">
        <f>IFERROR(IF($G942="","",INDEX('Job Catalog'!$C$10:$C$509,MATCH($G942,'Job Catalog'!$B$10:$B$509,0))),"")</f>
        <v/>
      </c>
      <c r="I942" s="9">
        <f>IFERROR(IF($G942="","",INDEX('Job Catalog'!$D$10:$D$509,MATCH($G942,'Job Catalog'!$B$10:$B$509,0))),"")</f>
        <v/>
      </c>
      <c r="J942" s="9">
        <f>IFERROR(IF($G942="","",INDEX('Job Catalog'!$F$10:$F$509,MATCH($G942,'Job Catalog'!$B$10:$B$509,0))),"")</f>
        <v/>
      </c>
      <c r="K942" s="9">
        <f>IFERROR(IF($G942="","",INDEX('Job Catalog'!$H$10:$H$509,MATCH($G942,'Job Catalog'!$B$10:$B$509,0))),"")</f>
        <v/>
      </c>
      <c r="L942" s="9">
        <f>IFERROR(IF($G942="","",INDEX('Job Catalog'!$I$10:$I$509,MATCH($G942,'Job Catalog'!$B$10:$B$509,0))),"")</f>
        <v/>
      </c>
      <c r="M942" s="37">
        <f>IFERROR(IF($G942="","",INDEX('Job Catalog'!$K$10:$K$509,MATCH($G942,'Job Catalog'!$B$10:$B$509,0))),"")</f>
        <v/>
      </c>
    </row>
    <row r="943">
      <c r="B943" s="7" t="n"/>
      <c r="C943" s="7" t="n"/>
      <c r="D943" s="7" t="n"/>
      <c r="E943" s="7" t="n"/>
      <c r="F943" s="7" t="n"/>
      <c r="G943" s="7" t="n"/>
      <c r="H943" s="9">
        <f>IFERROR(IF($G943="","",INDEX('Job Catalog'!$C$10:$C$509,MATCH($G943,'Job Catalog'!$B$10:$B$509,0))),"")</f>
        <v/>
      </c>
      <c r="I943" s="9">
        <f>IFERROR(IF($G943="","",INDEX('Job Catalog'!$D$10:$D$509,MATCH($G943,'Job Catalog'!$B$10:$B$509,0))),"")</f>
        <v/>
      </c>
      <c r="J943" s="9">
        <f>IFERROR(IF($G943="","",INDEX('Job Catalog'!$F$10:$F$509,MATCH($G943,'Job Catalog'!$B$10:$B$509,0))),"")</f>
        <v/>
      </c>
      <c r="K943" s="9">
        <f>IFERROR(IF($G943="","",INDEX('Job Catalog'!$H$10:$H$509,MATCH($G943,'Job Catalog'!$B$10:$B$509,0))),"")</f>
        <v/>
      </c>
      <c r="L943" s="9">
        <f>IFERROR(IF($G943="","",INDEX('Job Catalog'!$I$10:$I$509,MATCH($G943,'Job Catalog'!$B$10:$B$509,0))),"")</f>
        <v/>
      </c>
      <c r="M943" s="37">
        <f>IFERROR(IF($G943="","",INDEX('Job Catalog'!$K$10:$K$509,MATCH($G943,'Job Catalog'!$B$10:$B$509,0))),"")</f>
        <v/>
      </c>
    </row>
    <row r="944">
      <c r="B944" s="7" t="n"/>
      <c r="C944" s="7" t="n"/>
      <c r="D944" s="7" t="n"/>
      <c r="E944" s="7" t="n"/>
      <c r="F944" s="7" t="n"/>
      <c r="G944" s="7" t="n"/>
      <c r="H944" s="9">
        <f>IFERROR(IF($G944="","",INDEX('Job Catalog'!$C$10:$C$509,MATCH($G944,'Job Catalog'!$B$10:$B$509,0))),"")</f>
        <v/>
      </c>
      <c r="I944" s="9">
        <f>IFERROR(IF($G944="","",INDEX('Job Catalog'!$D$10:$D$509,MATCH($G944,'Job Catalog'!$B$10:$B$509,0))),"")</f>
        <v/>
      </c>
      <c r="J944" s="9">
        <f>IFERROR(IF($G944="","",INDEX('Job Catalog'!$F$10:$F$509,MATCH($G944,'Job Catalog'!$B$10:$B$509,0))),"")</f>
        <v/>
      </c>
      <c r="K944" s="9">
        <f>IFERROR(IF($G944="","",INDEX('Job Catalog'!$H$10:$H$509,MATCH($G944,'Job Catalog'!$B$10:$B$509,0))),"")</f>
        <v/>
      </c>
      <c r="L944" s="9">
        <f>IFERROR(IF($G944="","",INDEX('Job Catalog'!$I$10:$I$509,MATCH($G944,'Job Catalog'!$B$10:$B$509,0))),"")</f>
        <v/>
      </c>
      <c r="M944" s="37">
        <f>IFERROR(IF($G944="","",INDEX('Job Catalog'!$K$10:$K$509,MATCH($G944,'Job Catalog'!$B$10:$B$509,0))),"")</f>
        <v/>
      </c>
    </row>
    <row r="945">
      <c r="B945" s="7" t="n"/>
      <c r="C945" s="7" t="n"/>
      <c r="D945" s="7" t="n"/>
      <c r="E945" s="7" t="n"/>
      <c r="F945" s="7" t="n"/>
      <c r="G945" s="7" t="n"/>
      <c r="H945" s="9">
        <f>IFERROR(IF($G945="","",INDEX('Job Catalog'!$C$10:$C$509,MATCH($G945,'Job Catalog'!$B$10:$B$509,0))),"")</f>
        <v/>
      </c>
      <c r="I945" s="9">
        <f>IFERROR(IF($G945="","",INDEX('Job Catalog'!$D$10:$D$509,MATCH($G945,'Job Catalog'!$B$10:$B$509,0))),"")</f>
        <v/>
      </c>
      <c r="J945" s="9">
        <f>IFERROR(IF($G945="","",INDEX('Job Catalog'!$F$10:$F$509,MATCH($G945,'Job Catalog'!$B$10:$B$509,0))),"")</f>
        <v/>
      </c>
      <c r="K945" s="9">
        <f>IFERROR(IF($G945="","",INDEX('Job Catalog'!$H$10:$H$509,MATCH($G945,'Job Catalog'!$B$10:$B$509,0))),"")</f>
        <v/>
      </c>
      <c r="L945" s="9">
        <f>IFERROR(IF($G945="","",INDEX('Job Catalog'!$I$10:$I$509,MATCH($G945,'Job Catalog'!$B$10:$B$509,0))),"")</f>
        <v/>
      </c>
      <c r="M945" s="37">
        <f>IFERROR(IF($G945="","",INDEX('Job Catalog'!$K$10:$K$509,MATCH($G945,'Job Catalog'!$B$10:$B$509,0))),"")</f>
        <v/>
      </c>
    </row>
    <row r="946">
      <c r="B946" s="7" t="n"/>
      <c r="C946" s="7" t="n"/>
      <c r="D946" s="7" t="n"/>
      <c r="E946" s="7" t="n"/>
      <c r="F946" s="7" t="n"/>
      <c r="G946" s="7" t="n"/>
      <c r="H946" s="9">
        <f>IFERROR(IF($G946="","",INDEX('Job Catalog'!$C$10:$C$509,MATCH($G946,'Job Catalog'!$B$10:$B$509,0))),"")</f>
        <v/>
      </c>
      <c r="I946" s="9">
        <f>IFERROR(IF($G946="","",INDEX('Job Catalog'!$D$10:$D$509,MATCH($G946,'Job Catalog'!$B$10:$B$509,0))),"")</f>
        <v/>
      </c>
      <c r="J946" s="9">
        <f>IFERROR(IF($G946="","",INDEX('Job Catalog'!$F$10:$F$509,MATCH($G946,'Job Catalog'!$B$10:$B$509,0))),"")</f>
        <v/>
      </c>
      <c r="K946" s="9">
        <f>IFERROR(IF($G946="","",INDEX('Job Catalog'!$H$10:$H$509,MATCH($G946,'Job Catalog'!$B$10:$B$509,0))),"")</f>
        <v/>
      </c>
      <c r="L946" s="9">
        <f>IFERROR(IF($G946="","",INDEX('Job Catalog'!$I$10:$I$509,MATCH($G946,'Job Catalog'!$B$10:$B$509,0))),"")</f>
        <v/>
      </c>
      <c r="M946" s="37">
        <f>IFERROR(IF($G946="","",INDEX('Job Catalog'!$K$10:$K$509,MATCH($G946,'Job Catalog'!$B$10:$B$509,0))),"")</f>
        <v/>
      </c>
    </row>
    <row r="947">
      <c r="B947" s="7" t="n"/>
      <c r="C947" s="7" t="n"/>
      <c r="D947" s="7" t="n"/>
      <c r="E947" s="7" t="n"/>
      <c r="F947" s="7" t="n"/>
      <c r="G947" s="7" t="n"/>
      <c r="H947" s="9">
        <f>IFERROR(IF($G947="","",INDEX('Job Catalog'!$C$10:$C$509,MATCH($G947,'Job Catalog'!$B$10:$B$509,0))),"")</f>
        <v/>
      </c>
      <c r="I947" s="9">
        <f>IFERROR(IF($G947="","",INDEX('Job Catalog'!$D$10:$D$509,MATCH($G947,'Job Catalog'!$B$10:$B$509,0))),"")</f>
        <v/>
      </c>
      <c r="J947" s="9">
        <f>IFERROR(IF($G947="","",INDEX('Job Catalog'!$F$10:$F$509,MATCH($G947,'Job Catalog'!$B$10:$B$509,0))),"")</f>
        <v/>
      </c>
      <c r="K947" s="9">
        <f>IFERROR(IF($G947="","",INDEX('Job Catalog'!$H$10:$H$509,MATCH($G947,'Job Catalog'!$B$10:$B$509,0))),"")</f>
        <v/>
      </c>
      <c r="L947" s="9">
        <f>IFERROR(IF($G947="","",INDEX('Job Catalog'!$I$10:$I$509,MATCH($G947,'Job Catalog'!$B$10:$B$509,0))),"")</f>
        <v/>
      </c>
      <c r="M947" s="37">
        <f>IFERROR(IF($G947="","",INDEX('Job Catalog'!$K$10:$K$509,MATCH($G947,'Job Catalog'!$B$10:$B$509,0))),"")</f>
        <v/>
      </c>
    </row>
    <row r="948">
      <c r="B948" s="7" t="n"/>
      <c r="C948" s="7" t="n"/>
      <c r="D948" s="7" t="n"/>
      <c r="E948" s="7" t="n"/>
      <c r="F948" s="7" t="n"/>
      <c r="G948" s="7" t="n"/>
      <c r="H948" s="9">
        <f>IFERROR(IF($G948="","",INDEX('Job Catalog'!$C$10:$C$509,MATCH($G948,'Job Catalog'!$B$10:$B$509,0))),"")</f>
        <v/>
      </c>
      <c r="I948" s="9">
        <f>IFERROR(IF($G948="","",INDEX('Job Catalog'!$D$10:$D$509,MATCH($G948,'Job Catalog'!$B$10:$B$509,0))),"")</f>
        <v/>
      </c>
      <c r="J948" s="9">
        <f>IFERROR(IF($G948="","",INDEX('Job Catalog'!$F$10:$F$509,MATCH($G948,'Job Catalog'!$B$10:$B$509,0))),"")</f>
        <v/>
      </c>
      <c r="K948" s="9">
        <f>IFERROR(IF($G948="","",INDEX('Job Catalog'!$H$10:$H$509,MATCH($G948,'Job Catalog'!$B$10:$B$509,0))),"")</f>
        <v/>
      </c>
      <c r="L948" s="9">
        <f>IFERROR(IF($G948="","",INDEX('Job Catalog'!$I$10:$I$509,MATCH($G948,'Job Catalog'!$B$10:$B$509,0))),"")</f>
        <v/>
      </c>
      <c r="M948" s="37">
        <f>IFERROR(IF($G948="","",INDEX('Job Catalog'!$K$10:$K$509,MATCH($G948,'Job Catalog'!$B$10:$B$509,0))),"")</f>
        <v/>
      </c>
    </row>
    <row r="949">
      <c r="B949" s="7" t="n"/>
      <c r="C949" s="7" t="n"/>
      <c r="D949" s="7" t="n"/>
      <c r="E949" s="7" t="n"/>
      <c r="F949" s="7" t="n"/>
      <c r="G949" s="7" t="n"/>
      <c r="H949" s="9">
        <f>IFERROR(IF($G949="","",INDEX('Job Catalog'!$C$10:$C$509,MATCH($G949,'Job Catalog'!$B$10:$B$509,0))),"")</f>
        <v/>
      </c>
      <c r="I949" s="9">
        <f>IFERROR(IF($G949="","",INDEX('Job Catalog'!$D$10:$D$509,MATCH($G949,'Job Catalog'!$B$10:$B$509,0))),"")</f>
        <v/>
      </c>
      <c r="J949" s="9">
        <f>IFERROR(IF($G949="","",INDEX('Job Catalog'!$F$10:$F$509,MATCH($G949,'Job Catalog'!$B$10:$B$509,0))),"")</f>
        <v/>
      </c>
      <c r="K949" s="9">
        <f>IFERROR(IF($G949="","",INDEX('Job Catalog'!$H$10:$H$509,MATCH($G949,'Job Catalog'!$B$10:$B$509,0))),"")</f>
        <v/>
      </c>
      <c r="L949" s="9">
        <f>IFERROR(IF($G949="","",INDEX('Job Catalog'!$I$10:$I$509,MATCH($G949,'Job Catalog'!$B$10:$B$509,0))),"")</f>
        <v/>
      </c>
      <c r="M949" s="37">
        <f>IFERROR(IF($G949="","",INDEX('Job Catalog'!$K$10:$K$509,MATCH($G949,'Job Catalog'!$B$10:$B$509,0))),"")</f>
        <v/>
      </c>
    </row>
    <row r="950">
      <c r="B950" s="7" t="n"/>
      <c r="C950" s="7" t="n"/>
      <c r="D950" s="7" t="n"/>
      <c r="E950" s="7" t="n"/>
      <c r="F950" s="7" t="n"/>
      <c r="G950" s="7" t="n"/>
      <c r="H950" s="9">
        <f>IFERROR(IF($G950="","",INDEX('Job Catalog'!$C$10:$C$509,MATCH($G950,'Job Catalog'!$B$10:$B$509,0))),"")</f>
        <v/>
      </c>
      <c r="I950" s="9">
        <f>IFERROR(IF($G950="","",INDEX('Job Catalog'!$D$10:$D$509,MATCH($G950,'Job Catalog'!$B$10:$B$509,0))),"")</f>
        <v/>
      </c>
      <c r="J950" s="9">
        <f>IFERROR(IF($G950="","",INDEX('Job Catalog'!$F$10:$F$509,MATCH($G950,'Job Catalog'!$B$10:$B$509,0))),"")</f>
        <v/>
      </c>
      <c r="K950" s="9">
        <f>IFERROR(IF($G950="","",INDEX('Job Catalog'!$H$10:$H$509,MATCH($G950,'Job Catalog'!$B$10:$B$509,0))),"")</f>
        <v/>
      </c>
      <c r="L950" s="9">
        <f>IFERROR(IF($G950="","",INDEX('Job Catalog'!$I$10:$I$509,MATCH($G950,'Job Catalog'!$B$10:$B$509,0))),"")</f>
        <v/>
      </c>
      <c r="M950" s="37">
        <f>IFERROR(IF($G950="","",INDEX('Job Catalog'!$K$10:$K$509,MATCH($G950,'Job Catalog'!$B$10:$B$509,0))),"")</f>
        <v/>
      </c>
    </row>
    <row r="951">
      <c r="B951" s="7" t="n"/>
      <c r="C951" s="7" t="n"/>
      <c r="D951" s="7" t="n"/>
      <c r="E951" s="7" t="n"/>
      <c r="F951" s="7" t="n"/>
      <c r="G951" s="7" t="n"/>
      <c r="H951" s="9">
        <f>IFERROR(IF($G951="","",INDEX('Job Catalog'!$C$10:$C$509,MATCH($G951,'Job Catalog'!$B$10:$B$509,0))),"")</f>
        <v/>
      </c>
      <c r="I951" s="9">
        <f>IFERROR(IF($G951="","",INDEX('Job Catalog'!$D$10:$D$509,MATCH($G951,'Job Catalog'!$B$10:$B$509,0))),"")</f>
        <v/>
      </c>
      <c r="J951" s="9">
        <f>IFERROR(IF($G951="","",INDEX('Job Catalog'!$F$10:$F$509,MATCH($G951,'Job Catalog'!$B$10:$B$509,0))),"")</f>
        <v/>
      </c>
      <c r="K951" s="9">
        <f>IFERROR(IF($G951="","",INDEX('Job Catalog'!$H$10:$H$509,MATCH($G951,'Job Catalog'!$B$10:$B$509,0))),"")</f>
        <v/>
      </c>
      <c r="L951" s="9">
        <f>IFERROR(IF($G951="","",INDEX('Job Catalog'!$I$10:$I$509,MATCH($G951,'Job Catalog'!$B$10:$B$509,0))),"")</f>
        <v/>
      </c>
      <c r="M951" s="37">
        <f>IFERROR(IF($G951="","",INDEX('Job Catalog'!$K$10:$K$509,MATCH($G951,'Job Catalog'!$B$10:$B$509,0))),"")</f>
        <v/>
      </c>
    </row>
    <row r="952">
      <c r="B952" s="7" t="n"/>
      <c r="C952" s="7" t="n"/>
      <c r="D952" s="7" t="n"/>
      <c r="E952" s="7" t="n"/>
      <c r="F952" s="7" t="n"/>
      <c r="G952" s="7" t="n"/>
      <c r="H952" s="9">
        <f>IFERROR(IF($G952="","",INDEX('Job Catalog'!$C$10:$C$509,MATCH($G952,'Job Catalog'!$B$10:$B$509,0))),"")</f>
        <v/>
      </c>
      <c r="I952" s="9">
        <f>IFERROR(IF($G952="","",INDEX('Job Catalog'!$D$10:$D$509,MATCH($G952,'Job Catalog'!$B$10:$B$509,0))),"")</f>
        <v/>
      </c>
      <c r="J952" s="9">
        <f>IFERROR(IF($G952="","",INDEX('Job Catalog'!$F$10:$F$509,MATCH($G952,'Job Catalog'!$B$10:$B$509,0))),"")</f>
        <v/>
      </c>
      <c r="K952" s="9">
        <f>IFERROR(IF($G952="","",INDEX('Job Catalog'!$H$10:$H$509,MATCH($G952,'Job Catalog'!$B$10:$B$509,0))),"")</f>
        <v/>
      </c>
      <c r="L952" s="9">
        <f>IFERROR(IF($G952="","",INDEX('Job Catalog'!$I$10:$I$509,MATCH($G952,'Job Catalog'!$B$10:$B$509,0))),"")</f>
        <v/>
      </c>
      <c r="M952" s="37">
        <f>IFERROR(IF($G952="","",INDEX('Job Catalog'!$K$10:$K$509,MATCH($G952,'Job Catalog'!$B$10:$B$509,0))),"")</f>
        <v/>
      </c>
    </row>
    <row r="953">
      <c r="B953" s="7" t="n"/>
      <c r="C953" s="7" t="n"/>
      <c r="D953" s="7" t="n"/>
      <c r="E953" s="7" t="n"/>
      <c r="F953" s="7" t="n"/>
      <c r="G953" s="7" t="n"/>
      <c r="H953" s="9">
        <f>IFERROR(IF($G953="","",INDEX('Job Catalog'!$C$10:$C$509,MATCH($G953,'Job Catalog'!$B$10:$B$509,0))),"")</f>
        <v/>
      </c>
      <c r="I953" s="9">
        <f>IFERROR(IF($G953="","",INDEX('Job Catalog'!$D$10:$D$509,MATCH($G953,'Job Catalog'!$B$10:$B$509,0))),"")</f>
        <v/>
      </c>
      <c r="J953" s="9">
        <f>IFERROR(IF($G953="","",INDEX('Job Catalog'!$F$10:$F$509,MATCH($G953,'Job Catalog'!$B$10:$B$509,0))),"")</f>
        <v/>
      </c>
      <c r="K953" s="9">
        <f>IFERROR(IF($G953="","",INDEX('Job Catalog'!$H$10:$H$509,MATCH($G953,'Job Catalog'!$B$10:$B$509,0))),"")</f>
        <v/>
      </c>
      <c r="L953" s="9">
        <f>IFERROR(IF($G953="","",INDEX('Job Catalog'!$I$10:$I$509,MATCH($G953,'Job Catalog'!$B$10:$B$509,0))),"")</f>
        <v/>
      </c>
      <c r="M953" s="37">
        <f>IFERROR(IF($G953="","",INDEX('Job Catalog'!$K$10:$K$509,MATCH($G953,'Job Catalog'!$B$10:$B$509,0))),"")</f>
        <v/>
      </c>
    </row>
    <row r="954">
      <c r="B954" s="7" t="n"/>
      <c r="C954" s="7" t="n"/>
      <c r="D954" s="7" t="n"/>
      <c r="E954" s="7" t="n"/>
      <c r="F954" s="7" t="n"/>
      <c r="G954" s="7" t="n"/>
      <c r="H954" s="9">
        <f>IFERROR(IF($G954="","",INDEX('Job Catalog'!$C$10:$C$509,MATCH($G954,'Job Catalog'!$B$10:$B$509,0))),"")</f>
        <v/>
      </c>
      <c r="I954" s="9">
        <f>IFERROR(IF($G954="","",INDEX('Job Catalog'!$D$10:$D$509,MATCH($G954,'Job Catalog'!$B$10:$B$509,0))),"")</f>
        <v/>
      </c>
      <c r="J954" s="9">
        <f>IFERROR(IF($G954="","",INDEX('Job Catalog'!$F$10:$F$509,MATCH($G954,'Job Catalog'!$B$10:$B$509,0))),"")</f>
        <v/>
      </c>
      <c r="K954" s="9">
        <f>IFERROR(IF($G954="","",INDEX('Job Catalog'!$H$10:$H$509,MATCH($G954,'Job Catalog'!$B$10:$B$509,0))),"")</f>
        <v/>
      </c>
      <c r="L954" s="9">
        <f>IFERROR(IF($G954="","",INDEX('Job Catalog'!$I$10:$I$509,MATCH($G954,'Job Catalog'!$B$10:$B$509,0))),"")</f>
        <v/>
      </c>
      <c r="M954" s="37">
        <f>IFERROR(IF($G954="","",INDEX('Job Catalog'!$K$10:$K$509,MATCH($G954,'Job Catalog'!$B$10:$B$509,0))),"")</f>
        <v/>
      </c>
    </row>
    <row r="955">
      <c r="B955" s="7" t="n"/>
      <c r="C955" s="7" t="n"/>
      <c r="D955" s="7" t="n"/>
      <c r="E955" s="7" t="n"/>
      <c r="F955" s="7" t="n"/>
      <c r="G955" s="7" t="n"/>
      <c r="H955" s="9">
        <f>IFERROR(IF($G955="","",INDEX('Job Catalog'!$C$10:$C$509,MATCH($G955,'Job Catalog'!$B$10:$B$509,0))),"")</f>
        <v/>
      </c>
      <c r="I955" s="9">
        <f>IFERROR(IF($G955="","",INDEX('Job Catalog'!$D$10:$D$509,MATCH($G955,'Job Catalog'!$B$10:$B$509,0))),"")</f>
        <v/>
      </c>
      <c r="J955" s="9">
        <f>IFERROR(IF($G955="","",INDEX('Job Catalog'!$F$10:$F$509,MATCH($G955,'Job Catalog'!$B$10:$B$509,0))),"")</f>
        <v/>
      </c>
      <c r="K955" s="9">
        <f>IFERROR(IF($G955="","",INDEX('Job Catalog'!$H$10:$H$509,MATCH($G955,'Job Catalog'!$B$10:$B$509,0))),"")</f>
        <v/>
      </c>
      <c r="L955" s="9">
        <f>IFERROR(IF($G955="","",INDEX('Job Catalog'!$I$10:$I$509,MATCH($G955,'Job Catalog'!$B$10:$B$509,0))),"")</f>
        <v/>
      </c>
      <c r="M955" s="37">
        <f>IFERROR(IF($G955="","",INDEX('Job Catalog'!$K$10:$K$509,MATCH($G955,'Job Catalog'!$B$10:$B$509,0))),"")</f>
        <v/>
      </c>
    </row>
    <row r="956">
      <c r="B956" s="7" t="n"/>
      <c r="C956" s="7" t="n"/>
      <c r="D956" s="7" t="n"/>
      <c r="E956" s="7" t="n"/>
      <c r="F956" s="7" t="n"/>
      <c r="G956" s="7" t="n"/>
      <c r="H956" s="9">
        <f>IFERROR(IF($G956="","",INDEX('Job Catalog'!$C$10:$C$509,MATCH($G956,'Job Catalog'!$B$10:$B$509,0))),"")</f>
        <v/>
      </c>
      <c r="I956" s="9">
        <f>IFERROR(IF($G956="","",INDEX('Job Catalog'!$D$10:$D$509,MATCH($G956,'Job Catalog'!$B$10:$B$509,0))),"")</f>
        <v/>
      </c>
      <c r="J956" s="9">
        <f>IFERROR(IF($G956="","",INDEX('Job Catalog'!$F$10:$F$509,MATCH($G956,'Job Catalog'!$B$10:$B$509,0))),"")</f>
        <v/>
      </c>
      <c r="K956" s="9">
        <f>IFERROR(IF($G956="","",INDEX('Job Catalog'!$H$10:$H$509,MATCH($G956,'Job Catalog'!$B$10:$B$509,0))),"")</f>
        <v/>
      </c>
      <c r="L956" s="9">
        <f>IFERROR(IF($G956="","",INDEX('Job Catalog'!$I$10:$I$509,MATCH($G956,'Job Catalog'!$B$10:$B$509,0))),"")</f>
        <v/>
      </c>
      <c r="M956" s="37">
        <f>IFERROR(IF($G956="","",INDEX('Job Catalog'!$K$10:$K$509,MATCH($G956,'Job Catalog'!$B$10:$B$509,0))),"")</f>
        <v/>
      </c>
    </row>
    <row r="957">
      <c r="B957" s="7" t="n"/>
      <c r="C957" s="7" t="n"/>
      <c r="D957" s="7" t="n"/>
      <c r="E957" s="7" t="n"/>
      <c r="F957" s="7" t="n"/>
      <c r="G957" s="7" t="n"/>
      <c r="H957" s="9">
        <f>IFERROR(IF($G957="","",INDEX('Job Catalog'!$C$10:$C$509,MATCH($G957,'Job Catalog'!$B$10:$B$509,0))),"")</f>
        <v/>
      </c>
      <c r="I957" s="9">
        <f>IFERROR(IF($G957="","",INDEX('Job Catalog'!$D$10:$D$509,MATCH($G957,'Job Catalog'!$B$10:$B$509,0))),"")</f>
        <v/>
      </c>
      <c r="J957" s="9">
        <f>IFERROR(IF($G957="","",INDEX('Job Catalog'!$F$10:$F$509,MATCH($G957,'Job Catalog'!$B$10:$B$509,0))),"")</f>
        <v/>
      </c>
      <c r="K957" s="9">
        <f>IFERROR(IF($G957="","",INDEX('Job Catalog'!$H$10:$H$509,MATCH($G957,'Job Catalog'!$B$10:$B$509,0))),"")</f>
        <v/>
      </c>
      <c r="L957" s="9">
        <f>IFERROR(IF($G957="","",INDEX('Job Catalog'!$I$10:$I$509,MATCH($G957,'Job Catalog'!$B$10:$B$509,0))),"")</f>
        <v/>
      </c>
      <c r="M957" s="37">
        <f>IFERROR(IF($G957="","",INDEX('Job Catalog'!$K$10:$K$509,MATCH($G957,'Job Catalog'!$B$10:$B$509,0))),"")</f>
        <v/>
      </c>
    </row>
    <row r="958">
      <c r="B958" s="7" t="n"/>
      <c r="C958" s="7" t="n"/>
      <c r="D958" s="7" t="n"/>
      <c r="E958" s="7" t="n"/>
      <c r="F958" s="7" t="n"/>
      <c r="G958" s="7" t="n"/>
      <c r="H958" s="9">
        <f>IFERROR(IF($G958="","",INDEX('Job Catalog'!$C$10:$C$509,MATCH($G958,'Job Catalog'!$B$10:$B$509,0))),"")</f>
        <v/>
      </c>
      <c r="I958" s="9">
        <f>IFERROR(IF($G958="","",INDEX('Job Catalog'!$D$10:$D$509,MATCH($G958,'Job Catalog'!$B$10:$B$509,0))),"")</f>
        <v/>
      </c>
      <c r="J958" s="9">
        <f>IFERROR(IF($G958="","",INDEX('Job Catalog'!$F$10:$F$509,MATCH($G958,'Job Catalog'!$B$10:$B$509,0))),"")</f>
        <v/>
      </c>
      <c r="K958" s="9">
        <f>IFERROR(IF($G958="","",INDEX('Job Catalog'!$H$10:$H$509,MATCH($G958,'Job Catalog'!$B$10:$B$509,0))),"")</f>
        <v/>
      </c>
      <c r="L958" s="9">
        <f>IFERROR(IF($G958="","",INDEX('Job Catalog'!$I$10:$I$509,MATCH($G958,'Job Catalog'!$B$10:$B$509,0))),"")</f>
        <v/>
      </c>
      <c r="M958" s="37">
        <f>IFERROR(IF($G958="","",INDEX('Job Catalog'!$K$10:$K$509,MATCH($G958,'Job Catalog'!$B$10:$B$509,0))),"")</f>
        <v/>
      </c>
    </row>
    <row r="959">
      <c r="B959" s="7" t="n"/>
      <c r="C959" s="7" t="n"/>
      <c r="D959" s="7" t="n"/>
      <c r="E959" s="7" t="n"/>
      <c r="F959" s="7" t="n"/>
      <c r="G959" s="7" t="n"/>
      <c r="H959" s="9">
        <f>IFERROR(IF($G959="","",INDEX('Job Catalog'!$C$10:$C$509,MATCH($G959,'Job Catalog'!$B$10:$B$509,0))),"")</f>
        <v/>
      </c>
      <c r="I959" s="9">
        <f>IFERROR(IF($G959="","",INDEX('Job Catalog'!$D$10:$D$509,MATCH($G959,'Job Catalog'!$B$10:$B$509,0))),"")</f>
        <v/>
      </c>
      <c r="J959" s="9">
        <f>IFERROR(IF($G959="","",INDEX('Job Catalog'!$F$10:$F$509,MATCH($G959,'Job Catalog'!$B$10:$B$509,0))),"")</f>
        <v/>
      </c>
      <c r="K959" s="9">
        <f>IFERROR(IF($G959="","",INDEX('Job Catalog'!$H$10:$H$509,MATCH($G959,'Job Catalog'!$B$10:$B$509,0))),"")</f>
        <v/>
      </c>
      <c r="L959" s="9">
        <f>IFERROR(IF($G959="","",INDEX('Job Catalog'!$I$10:$I$509,MATCH($G959,'Job Catalog'!$B$10:$B$509,0))),"")</f>
        <v/>
      </c>
      <c r="M959" s="37">
        <f>IFERROR(IF($G959="","",INDEX('Job Catalog'!$K$10:$K$509,MATCH($G959,'Job Catalog'!$B$10:$B$509,0))),"")</f>
        <v/>
      </c>
    </row>
    <row r="960">
      <c r="B960" s="7" t="n"/>
      <c r="C960" s="7" t="n"/>
      <c r="D960" s="7" t="n"/>
      <c r="E960" s="7" t="n"/>
      <c r="F960" s="7" t="n"/>
      <c r="G960" s="7" t="n"/>
      <c r="H960" s="9">
        <f>IFERROR(IF($G960="","",INDEX('Job Catalog'!$C$10:$C$509,MATCH($G960,'Job Catalog'!$B$10:$B$509,0))),"")</f>
        <v/>
      </c>
      <c r="I960" s="9">
        <f>IFERROR(IF($G960="","",INDEX('Job Catalog'!$D$10:$D$509,MATCH($G960,'Job Catalog'!$B$10:$B$509,0))),"")</f>
        <v/>
      </c>
      <c r="J960" s="9">
        <f>IFERROR(IF($G960="","",INDEX('Job Catalog'!$F$10:$F$509,MATCH($G960,'Job Catalog'!$B$10:$B$509,0))),"")</f>
        <v/>
      </c>
      <c r="K960" s="9">
        <f>IFERROR(IF($G960="","",INDEX('Job Catalog'!$H$10:$H$509,MATCH($G960,'Job Catalog'!$B$10:$B$509,0))),"")</f>
        <v/>
      </c>
      <c r="L960" s="9">
        <f>IFERROR(IF($G960="","",INDEX('Job Catalog'!$I$10:$I$509,MATCH($G960,'Job Catalog'!$B$10:$B$509,0))),"")</f>
        <v/>
      </c>
      <c r="M960" s="37">
        <f>IFERROR(IF($G960="","",INDEX('Job Catalog'!$K$10:$K$509,MATCH($G960,'Job Catalog'!$B$10:$B$509,0))),"")</f>
        <v/>
      </c>
    </row>
    <row r="961">
      <c r="B961" s="7" t="n"/>
      <c r="C961" s="7" t="n"/>
      <c r="D961" s="7" t="n"/>
      <c r="E961" s="7" t="n"/>
      <c r="F961" s="7" t="n"/>
      <c r="G961" s="7" t="n"/>
      <c r="H961" s="9">
        <f>IFERROR(IF($G961="","",INDEX('Job Catalog'!$C$10:$C$509,MATCH($G961,'Job Catalog'!$B$10:$B$509,0))),"")</f>
        <v/>
      </c>
      <c r="I961" s="9">
        <f>IFERROR(IF($G961="","",INDEX('Job Catalog'!$D$10:$D$509,MATCH($G961,'Job Catalog'!$B$10:$B$509,0))),"")</f>
        <v/>
      </c>
      <c r="J961" s="9">
        <f>IFERROR(IF($G961="","",INDEX('Job Catalog'!$F$10:$F$509,MATCH($G961,'Job Catalog'!$B$10:$B$509,0))),"")</f>
        <v/>
      </c>
      <c r="K961" s="9">
        <f>IFERROR(IF($G961="","",INDEX('Job Catalog'!$H$10:$H$509,MATCH($G961,'Job Catalog'!$B$10:$B$509,0))),"")</f>
        <v/>
      </c>
      <c r="L961" s="9">
        <f>IFERROR(IF($G961="","",INDEX('Job Catalog'!$I$10:$I$509,MATCH($G961,'Job Catalog'!$B$10:$B$509,0))),"")</f>
        <v/>
      </c>
      <c r="M961" s="37">
        <f>IFERROR(IF($G961="","",INDEX('Job Catalog'!$K$10:$K$509,MATCH($G961,'Job Catalog'!$B$10:$B$509,0))),"")</f>
        <v/>
      </c>
    </row>
    <row r="962">
      <c r="B962" s="7" t="n"/>
      <c r="C962" s="7" t="n"/>
      <c r="D962" s="7" t="n"/>
      <c r="E962" s="7" t="n"/>
      <c r="F962" s="7" t="n"/>
      <c r="G962" s="7" t="n"/>
      <c r="H962" s="9">
        <f>IFERROR(IF($G962="","",INDEX('Job Catalog'!$C$10:$C$509,MATCH($G962,'Job Catalog'!$B$10:$B$509,0))),"")</f>
        <v/>
      </c>
      <c r="I962" s="9">
        <f>IFERROR(IF($G962="","",INDEX('Job Catalog'!$D$10:$D$509,MATCH($G962,'Job Catalog'!$B$10:$B$509,0))),"")</f>
        <v/>
      </c>
      <c r="J962" s="9">
        <f>IFERROR(IF($G962="","",INDEX('Job Catalog'!$F$10:$F$509,MATCH($G962,'Job Catalog'!$B$10:$B$509,0))),"")</f>
        <v/>
      </c>
      <c r="K962" s="9">
        <f>IFERROR(IF($G962="","",INDEX('Job Catalog'!$H$10:$H$509,MATCH($G962,'Job Catalog'!$B$10:$B$509,0))),"")</f>
        <v/>
      </c>
      <c r="L962" s="9">
        <f>IFERROR(IF($G962="","",INDEX('Job Catalog'!$I$10:$I$509,MATCH($G962,'Job Catalog'!$B$10:$B$509,0))),"")</f>
        <v/>
      </c>
      <c r="M962" s="37">
        <f>IFERROR(IF($G962="","",INDEX('Job Catalog'!$K$10:$K$509,MATCH($G962,'Job Catalog'!$B$10:$B$509,0))),"")</f>
        <v/>
      </c>
    </row>
    <row r="963">
      <c r="B963" s="7" t="n"/>
      <c r="C963" s="7" t="n"/>
      <c r="D963" s="7" t="n"/>
      <c r="E963" s="7" t="n"/>
      <c r="F963" s="7" t="n"/>
      <c r="G963" s="7" t="n"/>
      <c r="H963" s="9">
        <f>IFERROR(IF($G963="","",INDEX('Job Catalog'!$C$10:$C$509,MATCH($G963,'Job Catalog'!$B$10:$B$509,0))),"")</f>
        <v/>
      </c>
      <c r="I963" s="9">
        <f>IFERROR(IF($G963="","",INDEX('Job Catalog'!$D$10:$D$509,MATCH($G963,'Job Catalog'!$B$10:$B$509,0))),"")</f>
        <v/>
      </c>
      <c r="J963" s="9">
        <f>IFERROR(IF($G963="","",INDEX('Job Catalog'!$F$10:$F$509,MATCH($G963,'Job Catalog'!$B$10:$B$509,0))),"")</f>
        <v/>
      </c>
      <c r="K963" s="9">
        <f>IFERROR(IF($G963="","",INDEX('Job Catalog'!$H$10:$H$509,MATCH($G963,'Job Catalog'!$B$10:$B$509,0))),"")</f>
        <v/>
      </c>
      <c r="L963" s="9">
        <f>IFERROR(IF($G963="","",INDEX('Job Catalog'!$I$10:$I$509,MATCH($G963,'Job Catalog'!$B$10:$B$509,0))),"")</f>
        <v/>
      </c>
      <c r="M963" s="37">
        <f>IFERROR(IF($G963="","",INDEX('Job Catalog'!$K$10:$K$509,MATCH($G963,'Job Catalog'!$B$10:$B$509,0))),"")</f>
        <v/>
      </c>
    </row>
    <row r="964">
      <c r="B964" s="7" t="n"/>
      <c r="C964" s="7" t="n"/>
      <c r="D964" s="7" t="n"/>
      <c r="E964" s="7" t="n"/>
      <c r="F964" s="7" t="n"/>
      <c r="G964" s="7" t="n"/>
      <c r="H964" s="9">
        <f>IFERROR(IF($G964="","",INDEX('Job Catalog'!$C$10:$C$509,MATCH($G964,'Job Catalog'!$B$10:$B$509,0))),"")</f>
        <v/>
      </c>
      <c r="I964" s="9">
        <f>IFERROR(IF($G964="","",INDEX('Job Catalog'!$D$10:$D$509,MATCH($G964,'Job Catalog'!$B$10:$B$509,0))),"")</f>
        <v/>
      </c>
      <c r="J964" s="9">
        <f>IFERROR(IF($G964="","",INDEX('Job Catalog'!$F$10:$F$509,MATCH($G964,'Job Catalog'!$B$10:$B$509,0))),"")</f>
        <v/>
      </c>
      <c r="K964" s="9">
        <f>IFERROR(IF($G964="","",INDEX('Job Catalog'!$H$10:$H$509,MATCH($G964,'Job Catalog'!$B$10:$B$509,0))),"")</f>
        <v/>
      </c>
      <c r="L964" s="9">
        <f>IFERROR(IF($G964="","",INDEX('Job Catalog'!$I$10:$I$509,MATCH($G964,'Job Catalog'!$B$10:$B$509,0))),"")</f>
        <v/>
      </c>
      <c r="M964" s="37">
        <f>IFERROR(IF($G964="","",INDEX('Job Catalog'!$K$10:$K$509,MATCH($G964,'Job Catalog'!$B$10:$B$509,0))),"")</f>
        <v/>
      </c>
    </row>
    <row r="965">
      <c r="B965" s="7" t="n"/>
      <c r="C965" s="7" t="n"/>
      <c r="D965" s="7" t="n"/>
      <c r="E965" s="7" t="n"/>
      <c r="F965" s="7" t="n"/>
      <c r="G965" s="7" t="n"/>
      <c r="H965" s="9">
        <f>IFERROR(IF($G965="","",INDEX('Job Catalog'!$C$10:$C$509,MATCH($G965,'Job Catalog'!$B$10:$B$509,0))),"")</f>
        <v/>
      </c>
      <c r="I965" s="9">
        <f>IFERROR(IF($G965="","",INDEX('Job Catalog'!$D$10:$D$509,MATCH($G965,'Job Catalog'!$B$10:$B$509,0))),"")</f>
        <v/>
      </c>
      <c r="J965" s="9">
        <f>IFERROR(IF($G965="","",INDEX('Job Catalog'!$F$10:$F$509,MATCH($G965,'Job Catalog'!$B$10:$B$509,0))),"")</f>
        <v/>
      </c>
      <c r="K965" s="9">
        <f>IFERROR(IF($G965="","",INDEX('Job Catalog'!$H$10:$H$509,MATCH($G965,'Job Catalog'!$B$10:$B$509,0))),"")</f>
        <v/>
      </c>
      <c r="L965" s="9">
        <f>IFERROR(IF($G965="","",INDEX('Job Catalog'!$I$10:$I$509,MATCH($G965,'Job Catalog'!$B$10:$B$509,0))),"")</f>
        <v/>
      </c>
      <c r="M965" s="37">
        <f>IFERROR(IF($G965="","",INDEX('Job Catalog'!$K$10:$K$509,MATCH($G965,'Job Catalog'!$B$10:$B$509,0))),"")</f>
        <v/>
      </c>
    </row>
    <row r="966">
      <c r="B966" s="7" t="n"/>
      <c r="C966" s="7" t="n"/>
      <c r="D966" s="7" t="n"/>
      <c r="E966" s="7" t="n"/>
      <c r="F966" s="7" t="n"/>
      <c r="G966" s="7" t="n"/>
      <c r="H966" s="9">
        <f>IFERROR(IF($G966="","",INDEX('Job Catalog'!$C$10:$C$509,MATCH($G966,'Job Catalog'!$B$10:$B$509,0))),"")</f>
        <v/>
      </c>
      <c r="I966" s="9">
        <f>IFERROR(IF($G966="","",INDEX('Job Catalog'!$D$10:$D$509,MATCH($G966,'Job Catalog'!$B$10:$B$509,0))),"")</f>
        <v/>
      </c>
      <c r="J966" s="9">
        <f>IFERROR(IF($G966="","",INDEX('Job Catalog'!$F$10:$F$509,MATCH($G966,'Job Catalog'!$B$10:$B$509,0))),"")</f>
        <v/>
      </c>
      <c r="K966" s="9">
        <f>IFERROR(IF($G966="","",INDEX('Job Catalog'!$H$10:$H$509,MATCH($G966,'Job Catalog'!$B$10:$B$509,0))),"")</f>
        <v/>
      </c>
      <c r="L966" s="9">
        <f>IFERROR(IF($G966="","",INDEX('Job Catalog'!$I$10:$I$509,MATCH($G966,'Job Catalog'!$B$10:$B$509,0))),"")</f>
        <v/>
      </c>
      <c r="M966" s="37">
        <f>IFERROR(IF($G966="","",INDEX('Job Catalog'!$K$10:$K$509,MATCH($G966,'Job Catalog'!$B$10:$B$509,0))),"")</f>
        <v/>
      </c>
    </row>
    <row r="967">
      <c r="B967" s="7" t="n"/>
      <c r="C967" s="7" t="n"/>
      <c r="D967" s="7" t="n"/>
      <c r="E967" s="7" t="n"/>
      <c r="F967" s="7" t="n"/>
      <c r="G967" s="7" t="n"/>
      <c r="H967" s="9">
        <f>IFERROR(IF($G967="","",INDEX('Job Catalog'!$C$10:$C$509,MATCH($G967,'Job Catalog'!$B$10:$B$509,0))),"")</f>
        <v/>
      </c>
      <c r="I967" s="9">
        <f>IFERROR(IF($G967="","",INDEX('Job Catalog'!$D$10:$D$509,MATCH($G967,'Job Catalog'!$B$10:$B$509,0))),"")</f>
        <v/>
      </c>
      <c r="J967" s="9">
        <f>IFERROR(IF($G967="","",INDEX('Job Catalog'!$F$10:$F$509,MATCH($G967,'Job Catalog'!$B$10:$B$509,0))),"")</f>
        <v/>
      </c>
      <c r="K967" s="9">
        <f>IFERROR(IF($G967="","",INDEX('Job Catalog'!$H$10:$H$509,MATCH($G967,'Job Catalog'!$B$10:$B$509,0))),"")</f>
        <v/>
      </c>
      <c r="L967" s="9">
        <f>IFERROR(IF($G967="","",INDEX('Job Catalog'!$I$10:$I$509,MATCH($G967,'Job Catalog'!$B$10:$B$509,0))),"")</f>
        <v/>
      </c>
      <c r="M967" s="37">
        <f>IFERROR(IF($G967="","",INDEX('Job Catalog'!$K$10:$K$509,MATCH($G967,'Job Catalog'!$B$10:$B$509,0))),"")</f>
        <v/>
      </c>
    </row>
    <row r="968">
      <c r="B968" s="7" t="n"/>
      <c r="C968" s="7" t="n"/>
      <c r="D968" s="7" t="n"/>
      <c r="E968" s="7" t="n"/>
      <c r="F968" s="7" t="n"/>
      <c r="G968" s="7" t="n"/>
      <c r="H968" s="9">
        <f>IFERROR(IF($G968="","",INDEX('Job Catalog'!$C$10:$C$509,MATCH($G968,'Job Catalog'!$B$10:$B$509,0))),"")</f>
        <v/>
      </c>
      <c r="I968" s="9">
        <f>IFERROR(IF($G968="","",INDEX('Job Catalog'!$D$10:$D$509,MATCH($G968,'Job Catalog'!$B$10:$B$509,0))),"")</f>
        <v/>
      </c>
      <c r="J968" s="9">
        <f>IFERROR(IF($G968="","",INDEX('Job Catalog'!$F$10:$F$509,MATCH($G968,'Job Catalog'!$B$10:$B$509,0))),"")</f>
        <v/>
      </c>
      <c r="K968" s="9">
        <f>IFERROR(IF($G968="","",INDEX('Job Catalog'!$H$10:$H$509,MATCH($G968,'Job Catalog'!$B$10:$B$509,0))),"")</f>
        <v/>
      </c>
      <c r="L968" s="9">
        <f>IFERROR(IF($G968="","",INDEX('Job Catalog'!$I$10:$I$509,MATCH($G968,'Job Catalog'!$B$10:$B$509,0))),"")</f>
        <v/>
      </c>
      <c r="M968" s="37">
        <f>IFERROR(IF($G968="","",INDEX('Job Catalog'!$K$10:$K$509,MATCH($G968,'Job Catalog'!$B$10:$B$509,0))),"")</f>
        <v/>
      </c>
    </row>
    <row r="969">
      <c r="B969" s="7" t="n"/>
      <c r="C969" s="7" t="n"/>
      <c r="D969" s="7" t="n"/>
      <c r="E969" s="7" t="n"/>
      <c r="F969" s="7" t="n"/>
      <c r="G969" s="7" t="n"/>
      <c r="H969" s="9">
        <f>IFERROR(IF($G969="","",INDEX('Job Catalog'!$C$10:$C$509,MATCH($G969,'Job Catalog'!$B$10:$B$509,0))),"")</f>
        <v/>
      </c>
      <c r="I969" s="9">
        <f>IFERROR(IF($G969="","",INDEX('Job Catalog'!$D$10:$D$509,MATCH($G969,'Job Catalog'!$B$10:$B$509,0))),"")</f>
        <v/>
      </c>
      <c r="J969" s="9">
        <f>IFERROR(IF($G969="","",INDEX('Job Catalog'!$F$10:$F$509,MATCH($G969,'Job Catalog'!$B$10:$B$509,0))),"")</f>
        <v/>
      </c>
      <c r="K969" s="9">
        <f>IFERROR(IF($G969="","",INDEX('Job Catalog'!$H$10:$H$509,MATCH($G969,'Job Catalog'!$B$10:$B$509,0))),"")</f>
        <v/>
      </c>
      <c r="L969" s="9">
        <f>IFERROR(IF($G969="","",INDEX('Job Catalog'!$I$10:$I$509,MATCH($G969,'Job Catalog'!$B$10:$B$509,0))),"")</f>
        <v/>
      </c>
      <c r="M969" s="37">
        <f>IFERROR(IF($G969="","",INDEX('Job Catalog'!$K$10:$K$509,MATCH($G969,'Job Catalog'!$B$10:$B$509,0))),"")</f>
        <v/>
      </c>
    </row>
    <row r="970">
      <c r="B970" s="7" t="n"/>
      <c r="C970" s="7" t="n"/>
      <c r="D970" s="7" t="n"/>
      <c r="E970" s="7" t="n"/>
      <c r="F970" s="7" t="n"/>
      <c r="G970" s="7" t="n"/>
      <c r="H970" s="9">
        <f>IFERROR(IF($G970="","",INDEX('Job Catalog'!$C$10:$C$509,MATCH($G970,'Job Catalog'!$B$10:$B$509,0))),"")</f>
        <v/>
      </c>
      <c r="I970" s="9">
        <f>IFERROR(IF($G970="","",INDEX('Job Catalog'!$D$10:$D$509,MATCH($G970,'Job Catalog'!$B$10:$B$509,0))),"")</f>
        <v/>
      </c>
      <c r="J970" s="9">
        <f>IFERROR(IF($G970="","",INDEX('Job Catalog'!$F$10:$F$509,MATCH($G970,'Job Catalog'!$B$10:$B$509,0))),"")</f>
        <v/>
      </c>
      <c r="K970" s="9">
        <f>IFERROR(IF($G970="","",INDEX('Job Catalog'!$H$10:$H$509,MATCH($G970,'Job Catalog'!$B$10:$B$509,0))),"")</f>
        <v/>
      </c>
      <c r="L970" s="9">
        <f>IFERROR(IF($G970="","",INDEX('Job Catalog'!$I$10:$I$509,MATCH($G970,'Job Catalog'!$B$10:$B$509,0))),"")</f>
        <v/>
      </c>
      <c r="M970" s="37">
        <f>IFERROR(IF($G970="","",INDEX('Job Catalog'!$K$10:$K$509,MATCH($G970,'Job Catalog'!$B$10:$B$509,0))),"")</f>
        <v/>
      </c>
    </row>
    <row r="971">
      <c r="B971" s="7" t="n"/>
      <c r="C971" s="7" t="n"/>
      <c r="D971" s="7" t="n"/>
      <c r="E971" s="7" t="n"/>
      <c r="F971" s="7" t="n"/>
      <c r="G971" s="7" t="n"/>
      <c r="H971" s="9">
        <f>IFERROR(IF($G971="","",INDEX('Job Catalog'!$C$10:$C$509,MATCH($G971,'Job Catalog'!$B$10:$B$509,0))),"")</f>
        <v/>
      </c>
      <c r="I971" s="9">
        <f>IFERROR(IF($G971="","",INDEX('Job Catalog'!$D$10:$D$509,MATCH($G971,'Job Catalog'!$B$10:$B$509,0))),"")</f>
        <v/>
      </c>
      <c r="J971" s="9">
        <f>IFERROR(IF($G971="","",INDEX('Job Catalog'!$F$10:$F$509,MATCH($G971,'Job Catalog'!$B$10:$B$509,0))),"")</f>
        <v/>
      </c>
      <c r="K971" s="9">
        <f>IFERROR(IF($G971="","",INDEX('Job Catalog'!$H$10:$H$509,MATCH($G971,'Job Catalog'!$B$10:$B$509,0))),"")</f>
        <v/>
      </c>
      <c r="L971" s="9">
        <f>IFERROR(IF($G971="","",INDEX('Job Catalog'!$I$10:$I$509,MATCH($G971,'Job Catalog'!$B$10:$B$509,0))),"")</f>
        <v/>
      </c>
      <c r="M971" s="37">
        <f>IFERROR(IF($G971="","",INDEX('Job Catalog'!$K$10:$K$509,MATCH($G971,'Job Catalog'!$B$10:$B$509,0))),"")</f>
        <v/>
      </c>
    </row>
    <row r="972">
      <c r="B972" s="7" t="n"/>
      <c r="C972" s="7" t="n"/>
      <c r="D972" s="7" t="n"/>
      <c r="E972" s="7" t="n"/>
      <c r="F972" s="7" t="n"/>
      <c r="G972" s="7" t="n"/>
      <c r="H972" s="9">
        <f>IFERROR(IF($G972="","",INDEX('Job Catalog'!$C$10:$C$509,MATCH($G972,'Job Catalog'!$B$10:$B$509,0))),"")</f>
        <v/>
      </c>
      <c r="I972" s="9">
        <f>IFERROR(IF($G972="","",INDEX('Job Catalog'!$D$10:$D$509,MATCH($G972,'Job Catalog'!$B$10:$B$509,0))),"")</f>
        <v/>
      </c>
      <c r="J972" s="9">
        <f>IFERROR(IF($G972="","",INDEX('Job Catalog'!$F$10:$F$509,MATCH($G972,'Job Catalog'!$B$10:$B$509,0))),"")</f>
        <v/>
      </c>
      <c r="K972" s="9">
        <f>IFERROR(IF($G972="","",INDEX('Job Catalog'!$H$10:$H$509,MATCH($G972,'Job Catalog'!$B$10:$B$509,0))),"")</f>
        <v/>
      </c>
      <c r="L972" s="9">
        <f>IFERROR(IF($G972="","",INDEX('Job Catalog'!$I$10:$I$509,MATCH($G972,'Job Catalog'!$B$10:$B$509,0))),"")</f>
        <v/>
      </c>
      <c r="M972" s="37">
        <f>IFERROR(IF($G972="","",INDEX('Job Catalog'!$K$10:$K$509,MATCH($G972,'Job Catalog'!$B$10:$B$509,0))),"")</f>
        <v/>
      </c>
    </row>
    <row r="973">
      <c r="B973" s="7" t="n"/>
      <c r="C973" s="7" t="n"/>
      <c r="D973" s="7" t="n"/>
      <c r="E973" s="7" t="n"/>
      <c r="F973" s="7" t="n"/>
      <c r="G973" s="7" t="n"/>
      <c r="H973" s="9">
        <f>IFERROR(IF($G973="","",INDEX('Job Catalog'!$C$10:$C$509,MATCH($G973,'Job Catalog'!$B$10:$B$509,0))),"")</f>
        <v/>
      </c>
      <c r="I973" s="9">
        <f>IFERROR(IF($G973="","",INDEX('Job Catalog'!$D$10:$D$509,MATCH($G973,'Job Catalog'!$B$10:$B$509,0))),"")</f>
        <v/>
      </c>
      <c r="J973" s="9">
        <f>IFERROR(IF($G973="","",INDEX('Job Catalog'!$F$10:$F$509,MATCH($G973,'Job Catalog'!$B$10:$B$509,0))),"")</f>
        <v/>
      </c>
      <c r="K973" s="9">
        <f>IFERROR(IF($G973="","",INDEX('Job Catalog'!$H$10:$H$509,MATCH($G973,'Job Catalog'!$B$10:$B$509,0))),"")</f>
        <v/>
      </c>
      <c r="L973" s="9">
        <f>IFERROR(IF($G973="","",INDEX('Job Catalog'!$I$10:$I$509,MATCH($G973,'Job Catalog'!$B$10:$B$509,0))),"")</f>
        <v/>
      </c>
      <c r="M973" s="37">
        <f>IFERROR(IF($G973="","",INDEX('Job Catalog'!$K$10:$K$509,MATCH($G973,'Job Catalog'!$B$10:$B$509,0))),"")</f>
        <v/>
      </c>
    </row>
    <row r="974">
      <c r="B974" s="7" t="n"/>
      <c r="C974" s="7" t="n"/>
      <c r="D974" s="7" t="n"/>
      <c r="E974" s="7" t="n"/>
      <c r="F974" s="7" t="n"/>
      <c r="G974" s="7" t="n"/>
      <c r="H974" s="9">
        <f>IFERROR(IF($G974="","",INDEX('Job Catalog'!$C$10:$C$509,MATCH($G974,'Job Catalog'!$B$10:$B$509,0))),"")</f>
        <v/>
      </c>
      <c r="I974" s="9">
        <f>IFERROR(IF($G974="","",INDEX('Job Catalog'!$D$10:$D$509,MATCH($G974,'Job Catalog'!$B$10:$B$509,0))),"")</f>
        <v/>
      </c>
      <c r="J974" s="9">
        <f>IFERROR(IF($G974="","",INDEX('Job Catalog'!$F$10:$F$509,MATCH($G974,'Job Catalog'!$B$10:$B$509,0))),"")</f>
        <v/>
      </c>
      <c r="K974" s="9">
        <f>IFERROR(IF($G974="","",INDEX('Job Catalog'!$H$10:$H$509,MATCH($G974,'Job Catalog'!$B$10:$B$509,0))),"")</f>
        <v/>
      </c>
      <c r="L974" s="9">
        <f>IFERROR(IF($G974="","",INDEX('Job Catalog'!$I$10:$I$509,MATCH($G974,'Job Catalog'!$B$10:$B$509,0))),"")</f>
        <v/>
      </c>
      <c r="M974" s="37">
        <f>IFERROR(IF($G974="","",INDEX('Job Catalog'!$K$10:$K$509,MATCH($G974,'Job Catalog'!$B$10:$B$509,0))),"")</f>
        <v/>
      </c>
    </row>
    <row r="975">
      <c r="B975" s="7" t="n"/>
      <c r="C975" s="7" t="n"/>
      <c r="D975" s="7" t="n"/>
      <c r="E975" s="7" t="n"/>
      <c r="F975" s="7" t="n"/>
      <c r="G975" s="7" t="n"/>
      <c r="H975" s="9">
        <f>IFERROR(IF($G975="","",INDEX('Job Catalog'!$C$10:$C$509,MATCH($G975,'Job Catalog'!$B$10:$B$509,0))),"")</f>
        <v/>
      </c>
      <c r="I975" s="9">
        <f>IFERROR(IF($G975="","",INDEX('Job Catalog'!$D$10:$D$509,MATCH($G975,'Job Catalog'!$B$10:$B$509,0))),"")</f>
        <v/>
      </c>
      <c r="J975" s="9">
        <f>IFERROR(IF($G975="","",INDEX('Job Catalog'!$F$10:$F$509,MATCH($G975,'Job Catalog'!$B$10:$B$509,0))),"")</f>
        <v/>
      </c>
      <c r="K975" s="9">
        <f>IFERROR(IF($G975="","",INDEX('Job Catalog'!$H$10:$H$509,MATCH($G975,'Job Catalog'!$B$10:$B$509,0))),"")</f>
        <v/>
      </c>
      <c r="L975" s="9">
        <f>IFERROR(IF($G975="","",INDEX('Job Catalog'!$I$10:$I$509,MATCH($G975,'Job Catalog'!$B$10:$B$509,0))),"")</f>
        <v/>
      </c>
      <c r="M975" s="37">
        <f>IFERROR(IF($G975="","",INDEX('Job Catalog'!$K$10:$K$509,MATCH($G975,'Job Catalog'!$B$10:$B$509,0))),"")</f>
        <v/>
      </c>
    </row>
    <row r="976">
      <c r="B976" s="7" t="n"/>
      <c r="C976" s="7" t="n"/>
      <c r="D976" s="7" t="n"/>
      <c r="E976" s="7" t="n"/>
      <c r="F976" s="7" t="n"/>
      <c r="G976" s="7" t="n"/>
      <c r="H976" s="9">
        <f>IFERROR(IF($G976="","",INDEX('Job Catalog'!$C$10:$C$509,MATCH($G976,'Job Catalog'!$B$10:$B$509,0))),"")</f>
        <v/>
      </c>
      <c r="I976" s="9">
        <f>IFERROR(IF($G976="","",INDEX('Job Catalog'!$D$10:$D$509,MATCH($G976,'Job Catalog'!$B$10:$B$509,0))),"")</f>
        <v/>
      </c>
      <c r="J976" s="9">
        <f>IFERROR(IF($G976="","",INDEX('Job Catalog'!$F$10:$F$509,MATCH($G976,'Job Catalog'!$B$10:$B$509,0))),"")</f>
        <v/>
      </c>
      <c r="K976" s="9">
        <f>IFERROR(IF($G976="","",INDEX('Job Catalog'!$H$10:$H$509,MATCH($G976,'Job Catalog'!$B$10:$B$509,0))),"")</f>
        <v/>
      </c>
      <c r="L976" s="9">
        <f>IFERROR(IF($G976="","",INDEX('Job Catalog'!$I$10:$I$509,MATCH($G976,'Job Catalog'!$B$10:$B$509,0))),"")</f>
        <v/>
      </c>
      <c r="M976" s="37">
        <f>IFERROR(IF($G976="","",INDEX('Job Catalog'!$K$10:$K$509,MATCH($G976,'Job Catalog'!$B$10:$B$509,0))),"")</f>
        <v/>
      </c>
    </row>
    <row r="977">
      <c r="B977" s="7" t="n"/>
      <c r="C977" s="7" t="n"/>
      <c r="D977" s="7" t="n"/>
      <c r="E977" s="7" t="n"/>
      <c r="F977" s="7" t="n"/>
      <c r="G977" s="7" t="n"/>
      <c r="H977" s="9">
        <f>IFERROR(IF($G977="","",INDEX('Job Catalog'!$C$10:$C$509,MATCH($G977,'Job Catalog'!$B$10:$B$509,0))),"")</f>
        <v/>
      </c>
      <c r="I977" s="9">
        <f>IFERROR(IF($G977="","",INDEX('Job Catalog'!$D$10:$D$509,MATCH($G977,'Job Catalog'!$B$10:$B$509,0))),"")</f>
        <v/>
      </c>
      <c r="J977" s="9">
        <f>IFERROR(IF($G977="","",INDEX('Job Catalog'!$F$10:$F$509,MATCH($G977,'Job Catalog'!$B$10:$B$509,0))),"")</f>
        <v/>
      </c>
      <c r="K977" s="9">
        <f>IFERROR(IF($G977="","",INDEX('Job Catalog'!$H$10:$H$509,MATCH($G977,'Job Catalog'!$B$10:$B$509,0))),"")</f>
        <v/>
      </c>
      <c r="L977" s="9">
        <f>IFERROR(IF($G977="","",INDEX('Job Catalog'!$I$10:$I$509,MATCH($G977,'Job Catalog'!$B$10:$B$509,0))),"")</f>
        <v/>
      </c>
      <c r="M977" s="37">
        <f>IFERROR(IF($G977="","",INDEX('Job Catalog'!$K$10:$K$509,MATCH($G977,'Job Catalog'!$B$10:$B$509,0))),"")</f>
        <v/>
      </c>
    </row>
    <row r="978">
      <c r="B978" s="7" t="n"/>
      <c r="C978" s="7" t="n"/>
      <c r="D978" s="7" t="n"/>
      <c r="E978" s="7" t="n"/>
      <c r="F978" s="7" t="n"/>
      <c r="G978" s="7" t="n"/>
      <c r="H978" s="9">
        <f>IFERROR(IF($G978="","",INDEX('Job Catalog'!$C$10:$C$509,MATCH($G978,'Job Catalog'!$B$10:$B$509,0))),"")</f>
        <v/>
      </c>
      <c r="I978" s="9">
        <f>IFERROR(IF($G978="","",INDEX('Job Catalog'!$D$10:$D$509,MATCH($G978,'Job Catalog'!$B$10:$B$509,0))),"")</f>
        <v/>
      </c>
      <c r="J978" s="9">
        <f>IFERROR(IF($G978="","",INDEX('Job Catalog'!$F$10:$F$509,MATCH($G978,'Job Catalog'!$B$10:$B$509,0))),"")</f>
        <v/>
      </c>
      <c r="K978" s="9">
        <f>IFERROR(IF($G978="","",INDEX('Job Catalog'!$H$10:$H$509,MATCH($G978,'Job Catalog'!$B$10:$B$509,0))),"")</f>
        <v/>
      </c>
      <c r="L978" s="9">
        <f>IFERROR(IF($G978="","",INDEX('Job Catalog'!$I$10:$I$509,MATCH($G978,'Job Catalog'!$B$10:$B$509,0))),"")</f>
        <v/>
      </c>
      <c r="M978" s="37">
        <f>IFERROR(IF($G978="","",INDEX('Job Catalog'!$K$10:$K$509,MATCH($G978,'Job Catalog'!$B$10:$B$509,0))),"")</f>
        <v/>
      </c>
    </row>
    <row r="979">
      <c r="B979" s="7" t="n"/>
      <c r="C979" s="7" t="n"/>
      <c r="D979" s="7" t="n"/>
      <c r="E979" s="7" t="n"/>
      <c r="F979" s="7" t="n"/>
      <c r="G979" s="7" t="n"/>
      <c r="H979" s="9">
        <f>IFERROR(IF($G979="","",INDEX('Job Catalog'!$C$10:$C$509,MATCH($G979,'Job Catalog'!$B$10:$B$509,0))),"")</f>
        <v/>
      </c>
      <c r="I979" s="9">
        <f>IFERROR(IF($G979="","",INDEX('Job Catalog'!$D$10:$D$509,MATCH($G979,'Job Catalog'!$B$10:$B$509,0))),"")</f>
        <v/>
      </c>
      <c r="J979" s="9">
        <f>IFERROR(IF($G979="","",INDEX('Job Catalog'!$F$10:$F$509,MATCH($G979,'Job Catalog'!$B$10:$B$509,0))),"")</f>
        <v/>
      </c>
      <c r="K979" s="9">
        <f>IFERROR(IF($G979="","",INDEX('Job Catalog'!$H$10:$H$509,MATCH($G979,'Job Catalog'!$B$10:$B$509,0))),"")</f>
        <v/>
      </c>
      <c r="L979" s="9">
        <f>IFERROR(IF($G979="","",INDEX('Job Catalog'!$I$10:$I$509,MATCH($G979,'Job Catalog'!$B$10:$B$509,0))),"")</f>
        <v/>
      </c>
      <c r="M979" s="37">
        <f>IFERROR(IF($G979="","",INDEX('Job Catalog'!$K$10:$K$509,MATCH($G979,'Job Catalog'!$B$10:$B$509,0))),"")</f>
        <v/>
      </c>
    </row>
    <row r="980">
      <c r="B980" s="7" t="n"/>
      <c r="C980" s="7" t="n"/>
      <c r="D980" s="7" t="n"/>
      <c r="E980" s="7" t="n"/>
      <c r="F980" s="7" t="n"/>
      <c r="G980" s="7" t="n"/>
      <c r="H980" s="9">
        <f>IFERROR(IF($G980="","",INDEX('Job Catalog'!$C$10:$C$509,MATCH($G980,'Job Catalog'!$B$10:$B$509,0))),"")</f>
        <v/>
      </c>
      <c r="I980" s="9">
        <f>IFERROR(IF($G980="","",INDEX('Job Catalog'!$D$10:$D$509,MATCH($G980,'Job Catalog'!$B$10:$B$509,0))),"")</f>
        <v/>
      </c>
      <c r="J980" s="9">
        <f>IFERROR(IF($G980="","",INDEX('Job Catalog'!$F$10:$F$509,MATCH($G980,'Job Catalog'!$B$10:$B$509,0))),"")</f>
        <v/>
      </c>
      <c r="K980" s="9">
        <f>IFERROR(IF($G980="","",INDEX('Job Catalog'!$H$10:$H$509,MATCH($G980,'Job Catalog'!$B$10:$B$509,0))),"")</f>
        <v/>
      </c>
      <c r="L980" s="9">
        <f>IFERROR(IF($G980="","",INDEX('Job Catalog'!$I$10:$I$509,MATCH($G980,'Job Catalog'!$B$10:$B$509,0))),"")</f>
        <v/>
      </c>
      <c r="M980" s="37">
        <f>IFERROR(IF($G980="","",INDEX('Job Catalog'!$K$10:$K$509,MATCH($G980,'Job Catalog'!$B$10:$B$509,0))),"")</f>
        <v/>
      </c>
    </row>
    <row r="981">
      <c r="B981" s="7" t="n"/>
      <c r="C981" s="7" t="n"/>
      <c r="D981" s="7" t="n"/>
      <c r="E981" s="7" t="n"/>
      <c r="F981" s="7" t="n"/>
      <c r="G981" s="7" t="n"/>
      <c r="H981" s="9">
        <f>IFERROR(IF($G981="","",INDEX('Job Catalog'!$C$10:$C$509,MATCH($G981,'Job Catalog'!$B$10:$B$509,0))),"")</f>
        <v/>
      </c>
      <c r="I981" s="9">
        <f>IFERROR(IF($G981="","",INDEX('Job Catalog'!$D$10:$D$509,MATCH($G981,'Job Catalog'!$B$10:$B$509,0))),"")</f>
        <v/>
      </c>
      <c r="J981" s="9">
        <f>IFERROR(IF($G981="","",INDEX('Job Catalog'!$F$10:$F$509,MATCH($G981,'Job Catalog'!$B$10:$B$509,0))),"")</f>
        <v/>
      </c>
      <c r="K981" s="9">
        <f>IFERROR(IF($G981="","",INDEX('Job Catalog'!$H$10:$H$509,MATCH($G981,'Job Catalog'!$B$10:$B$509,0))),"")</f>
        <v/>
      </c>
      <c r="L981" s="9">
        <f>IFERROR(IF($G981="","",INDEX('Job Catalog'!$I$10:$I$509,MATCH($G981,'Job Catalog'!$B$10:$B$509,0))),"")</f>
        <v/>
      </c>
      <c r="M981" s="37">
        <f>IFERROR(IF($G981="","",INDEX('Job Catalog'!$K$10:$K$509,MATCH($G981,'Job Catalog'!$B$10:$B$509,0))),"")</f>
        <v/>
      </c>
    </row>
    <row r="982">
      <c r="B982" s="7" t="n"/>
      <c r="C982" s="7" t="n"/>
      <c r="D982" s="7" t="n"/>
      <c r="E982" s="7" t="n"/>
      <c r="F982" s="7" t="n"/>
      <c r="G982" s="7" t="n"/>
      <c r="H982" s="9">
        <f>IFERROR(IF($G982="","",INDEX('Job Catalog'!$C$10:$C$509,MATCH($G982,'Job Catalog'!$B$10:$B$509,0))),"")</f>
        <v/>
      </c>
      <c r="I982" s="9">
        <f>IFERROR(IF($G982="","",INDEX('Job Catalog'!$D$10:$D$509,MATCH($G982,'Job Catalog'!$B$10:$B$509,0))),"")</f>
        <v/>
      </c>
      <c r="J982" s="9">
        <f>IFERROR(IF($G982="","",INDEX('Job Catalog'!$F$10:$F$509,MATCH($G982,'Job Catalog'!$B$10:$B$509,0))),"")</f>
        <v/>
      </c>
      <c r="K982" s="9">
        <f>IFERROR(IF($G982="","",INDEX('Job Catalog'!$H$10:$H$509,MATCH($G982,'Job Catalog'!$B$10:$B$509,0))),"")</f>
        <v/>
      </c>
      <c r="L982" s="9">
        <f>IFERROR(IF($G982="","",INDEX('Job Catalog'!$I$10:$I$509,MATCH($G982,'Job Catalog'!$B$10:$B$509,0))),"")</f>
        <v/>
      </c>
      <c r="M982" s="37">
        <f>IFERROR(IF($G982="","",INDEX('Job Catalog'!$K$10:$K$509,MATCH($G982,'Job Catalog'!$B$10:$B$509,0))),"")</f>
        <v/>
      </c>
    </row>
    <row r="983">
      <c r="B983" s="7" t="n"/>
      <c r="C983" s="7" t="n"/>
      <c r="D983" s="7" t="n"/>
      <c r="E983" s="7" t="n"/>
      <c r="F983" s="7" t="n"/>
      <c r="G983" s="7" t="n"/>
      <c r="H983" s="9">
        <f>IFERROR(IF($G983="","",INDEX('Job Catalog'!$C$10:$C$509,MATCH($G983,'Job Catalog'!$B$10:$B$509,0))),"")</f>
        <v/>
      </c>
      <c r="I983" s="9">
        <f>IFERROR(IF($G983="","",INDEX('Job Catalog'!$D$10:$D$509,MATCH($G983,'Job Catalog'!$B$10:$B$509,0))),"")</f>
        <v/>
      </c>
      <c r="J983" s="9">
        <f>IFERROR(IF($G983="","",INDEX('Job Catalog'!$F$10:$F$509,MATCH($G983,'Job Catalog'!$B$10:$B$509,0))),"")</f>
        <v/>
      </c>
      <c r="K983" s="9">
        <f>IFERROR(IF($G983="","",INDEX('Job Catalog'!$H$10:$H$509,MATCH($G983,'Job Catalog'!$B$10:$B$509,0))),"")</f>
        <v/>
      </c>
      <c r="L983" s="9">
        <f>IFERROR(IF($G983="","",INDEX('Job Catalog'!$I$10:$I$509,MATCH($G983,'Job Catalog'!$B$10:$B$509,0))),"")</f>
        <v/>
      </c>
      <c r="M983" s="37">
        <f>IFERROR(IF($G983="","",INDEX('Job Catalog'!$K$10:$K$509,MATCH($G983,'Job Catalog'!$B$10:$B$509,0))),"")</f>
        <v/>
      </c>
    </row>
    <row r="984">
      <c r="B984" s="7" t="n"/>
      <c r="C984" s="7" t="n"/>
      <c r="D984" s="7" t="n"/>
      <c r="E984" s="7" t="n"/>
      <c r="F984" s="7" t="n"/>
      <c r="G984" s="7" t="n"/>
      <c r="H984" s="9">
        <f>IFERROR(IF($G984="","",INDEX('Job Catalog'!$C$10:$C$509,MATCH($G984,'Job Catalog'!$B$10:$B$509,0))),"")</f>
        <v/>
      </c>
      <c r="I984" s="9">
        <f>IFERROR(IF($G984="","",INDEX('Job Catalog'!$D$10:$D$509,MATCH($G984,'Job Catalog'!$B$10:$B$509,0))),"")</f>
        <v/>
      </c>
      <c r="J984" s="9">
        <f>IFERROR(IF($G984="","",INDEX('Job Catalog'!$F$10:$F$509,MATCH($G984,'Job Catalog'!$B$10:$B$509,0))),"")</f>
        <v/>
      </c>
      <c r="K984" s="9">
        <f>IFERROR(IF($G984="","",INDEX('Job Catalog'!$H$10:$H$509,MATCH($G984,'Job Catalog'!$B$10:$B$509,0))),"")</f>
        <v/>
      </c>
      <c r="L984" s="9">
        <f>IFERROR(IF($G984="","",INDEX('Job Catalog'!$I$10:$I$509,MATCH($G984,'Job Catalog'!$B$10:$B$509,0))),"")</f>
        <v/>
      </c>
      <c r="M984" s="37">
        <f>IFERROR(IF($G984="","",INDEX('Job Catalog'!$K$10:$K$509,MATCH($G984,'Job Catalog'!$B$10:$B$509,0))),"")</f>
        <v/>
      </c>
    </row>
    <row r="985">
      <c r="B985" s="7" t="n"/>
      <c r="C985" s="7" t="n"/>
      <c r="D985" s="7" t="n"/>
      <c r="E985" s="7" t="n"/>
      <c r="F985" s="7" t="n"/>
      <c r="G985" s="7" t="n"/>
      <c r="H985" s="9">
        <f>IFERROR(IF($G985="","",INDEX('Job Catalog'!$C$10:$C$509,MATCH($G985,'Job Catalog'!$B$10:$B$509,0))),"")</f>
        <v/>
      </c>
      <c r="I985" s="9">
        <f>IFERROR(IF($G985="","",INDEX('Job Catalog'!$D$10:$D$509,MATCH($G985,'Job Catalog'!$B$10:$B$509,0))),"")</f>
        <v/>
      </c>
      <c r="J985" s="9">
        <f>IFERROR(IF($G985="","",INDEX('Job Catalog'!$F$10:$F$509,MATCH($G985,'Job Catalog'!$B$10:$B$509,0))),"")</f>
        <v/>
      </c>
      <c r="K985" s="9">
        <f>IFERROR(IF($G985="","",INDEX('Job Catalog'!$H$10:$H$509,MATCH($G985,'Job Catalog'!$B$10:$B$509,0))),"")</f>
        <v/>
      </c>
      <c r="L985" s="9">
        <f>IFERROR(IF($G985="","",INDEX('Job Catalog'!$I$10:$I$509,MATCH($G985,'Job Catalog'!$B$10:$B$509,0))),"")</f>
        <v/>
      </c>
      <c r="M985" s="37">
        <f>IFERROR(IF($G985="","",INDEX('Job Catalog'!$K$10:$K$509,MATCH($G985,'Job Catalog'!$B$10:$B$509,0))),"")</f>
        <v/>
      </c>
    </row>
    <row r="986">
      <c r="B986" s="7" t="n"/>
      <c r="C986" s="7" t="n"/>
      <c r="D986" s="7" t="n"/>
      <c r="E986" s="7" t="n"/>
      <c r="F986" s="7" t="n"/>
      <c r="G986" s="7" t="n"/>
      <c r="H986" s="9">
        <f>IFERROR(IF($G986="","",INDEX('Job Catalog'!$C$10:$C$509,MATCH($G986,'Job Catalog'!$B$10:$B$509,0))),"")</f>
        <v/>
      </c>
      <c r="I986" s="9">
        <f>IFERROR(IF($G986="","",INDEX('Job Catalog'!$D$10:$D$509,MATCH($G986,'Job Catalog'!$B$10:$B$509,0))),"")</f>
        <v/>
      </c>
      <c r="J986" s="9">
        <f>IFERROR(IF($G986="","",INDEX('Job Catalog'!$F$10:$F$509,MATCH($G986,'Job Catalog'!$B$10:$B$509,0))),"")</f>
        <v/>
      </c>
      <c r="K986" s="9">
        <f>IFERROR(IF($G986="","",INDEX('Job Catalog'!$H$10:$H$509,MATCH($G986,'Job Catalog'!$B$10:$B$509,0))),"")</f>
        <v/>
      </c>
      <c r="L986" s="9">
        <f>IFERROR(IF($G986="","",INDEX('Job Catalog'!$I$10:$I$509,MATCH($G986,'Job Catalog'!$B$10:$B$509,0))),"")</f>
        <v/>
      </c>
      <c r="M986" s="37">
        <f>IFERROR(IF($G986="","",INDEX('Job Catalog'!$K$10:$K$509,MATCH($G986,'Job Catalog'!$B$10:$B$509,0))),"")</f>
        <v/>
      </c>
    </row>
    <row r="987">
      <c r="B987" s="7" t="n"/>
      <c r="C987" s="7" t="n"/>
      <c r="D987" s="7" t="n"/>
      <c r="E987" s="7" t="n"/>
      <c r="F987" s="7" t="n"/>
      <c r="G987" s="7" t="n"/>
      <c r="H987" s="9">
        <f>IFERROR(IF($G987="","",INDEX('Job Catalog'!$C$10:$C$509,MATCH($G987,'Job Catalog'!$B$10:$B$509,0))),"")</f>
        <v/>
      </c>
      <c r="I987" s="9">
        <f>IFERROR(IF($G987="","",INDEX('Job Catalog'!$D$10:$D$509,MATCH($G987,'Job Catalog'!$B$10:$B$509,0))),"")</f>
        <v/>
      </c>
      <c r="J987" s="9">
        <f>IFERROR(IF($G987="","",INDEX('Job Catalog'!$F$10:$F$509,MATCH($G987,'Job Catalog'!$B$10:$B$509,0))),"")</f>
        <v/>
      </c>
      <c r="K987" s="9">
        <f>IFERROR(IF($G987="","",INDEX('Job Catalog'!$H$10:$H$509,MATCH($G987,'Job Catalog'!$B$10:$B$509,0))),"")</f>
        <v/>
      </c>
      <c r="L987" s="9">
        <f>IFERROR(IF($G987="","",INDEX('Job Catalog'!$I$10:$I$509,MATCH($G987,'Job Catalog'!$B$10:$B$509,0))),"")</f>
        <v/>
      </c>
      <c r="M987" s="37">
        <f>IFERROR(IF($G987="","",INDEX('Job Catalog'!$K$10:$K$509,MATCH($G987,'Job Catalog'!$B$10:$B$509,0))),"")</f>
        <v/>
      </c>
    </row>
    <row r="988">
      <c r="B988" s="7" t="n"/>
      <c r="C988" s="7" t="n"/>
      <c r="D988" s="7" t="n"/>
      <c r="E988" s="7" t="n"/>
      <c r="F988" s="7" t="n"/>
      <c r="G988" s="7" t="n"/>
      <c r="H988" s="9">
        <f>IFERROR(IF($G988="","",INDEX('Job Catalog'!$C$10:$C$509,MATCH($G988,'Job Catalog'!$B$10:$B$509,0))),"")</f>
        <v/>
      </c>
      <c r="I988" s="9">
        <f>IFERROR(IF($G988="","",INDEX('Job Catalog'!$D$10:$D$509,MATCH($G988,'Job Catalog'!$B$10:$B$509,0))),"")</f>
        <v/>
      </c>
      <c r="J988" s="9">
        <f>IFERROR(IF($G988="","",INDEX('Job Catalog'!$F$10:$F$509,MATCH($G988,'Job Catalog'!$B$10:$B$509,0))),"")</f>
        <v/>
      </c>
      <c r="K988" s="9">
        <f>IFERROR(IF($G988="","",INDEX('Job Catalog'!$H$10:$H$509,MATCH($G988,'Job Catalog'!$B$10:$B$509,0))),"")</f>
        <v/>
      </c>
      <c r="L988" s="9">
        <f>IFERROR(IF($G988="","",INDEX('Job Catalog'!$I$10:$I$509,MATCH($G988,'Job Catalog'!$B$10:$B$509,0))),"")</f>
        <v/>
      </c>
      <c r="M988" s="37">
        <f>IFERROR(IF($G988="","",INDEX('Job Catalog'!$K$10:$K$509,MATCH($G988,'Job Catalog'!$B$10:$B$509,0))),"")</f>
        <v/>
      </c>
    </row>
    <row r="989">
      <c r="B989" s="7" t="n"/>
      <c r="C989" s="7" t="n"/>
      <c r="D989" s="7" t="n"/>
      <c r="E989" s="7" t="n"/>
      <c r="F989" s="7" t="n"/>
      <c r="G989" s="7" t="n"/>
      <c r="H989" s="9">
        <f>IFERROR(IF($G989="","",INDEX('Job Catalog'!$C$10:$C$509,MATCH($G989,'Job Catalog'!$B$10:$B$509,0))),"")</f>
        <v/>
      </c>
      <c r="I989" s="9">
        <f>IFERROR(IF($G989="","",INDEX('Job Catalog'!$D$10:$D$509,MATCH($G989,'Job Catalog'!$B$10:$B$509,0))),"")</f>
        <v/>
      </c>
      <c r="J989" s="9">
        <f>IFERROR(IF($G989="","",INDEX('Job Catalog'!$F$10:$F$509,MATCH($G989,'Job Catalog'!$B$10:$B$509,0))),"")</f>
        <v/>
      </c>
      <c r="K989" s="9">
        <f>IFERROR(IF($G989="","",INDEX('Job Catalog'!$H$10:$H$509,MATCH($G989,'Job Catalog'!$B$10:$B$509,0))),"")</f>
        <v/>
      </c>
      <c r="L989" s="9">
        <f>IFERROR(IF($G989="","",INDEX('Job Catalog'!$I$10:$I$509,MATCH($G989,'Job Catalog'!$B$10:$B$509,0))),"")</f>
        <v/>
      </c>
      <c r="M989" s="37">
        <f>IFERROR(IF($G989="","",INDEX('Job Catalog'!$K$10:$K$509,MATCH($G989,'Job Catalog'!$B$10:$B$509,0))),"")</f>
        <v/>
      </c>
    </row>
    <row r="990">
      <c r="B990" s="7" t="n"/>
      <c r="C990" s="7" t="n"/>
      <c r="D990" s="7" t="n"/>
      <c r="E990" s="7" t="n"/>
      <c r="F990" s="7" t="n"/>
      <c r="G990" s="7" t="n"/>
      <c r="H990" s="9">
        <f>IFERROR(IF($G990="","",INDEX('Job Catalog'!$C$10:$C$509,MATCH($G990,'Job Catalog'!$B$10:$B$509,0))),"")</f>
        <v/>
      </c>
      <c r="I990" s="9">
        <f>IFERROR(IF($G990="","",INDEX('Job Catalog'!$D$10:$D$509,MATCH($G990,'Job Catalog'!$B$10:$B$509,0))),"")</f>
        <v/>
      </c>
      <c r="J990" s="9">
        <f>IFERROR(IF($G990="","",INDEX('Job Catalog'!$F$10:$F$509,MATCH($G990,'Job Catalog'!$B$10:$B$509,0))),"")</f>
        <v/>
      </c>
      <c r="K990" s="9">
        <f>IFERROR(IF($G990="","",INDEX('Job Catalog'!$H$10:$H$509,MATCH($G990,'Job Catalog'!$B$10:$B$509,0))),"")</f>
        <v/>
      </c>
      <c r="L990" s="9">
        <f>IFERROR(IF($G990="","",INDEX('Job Catalog'!$I$10:$I$509,MATCH($G990,'Job Catalog'!$B$10:$B$509,0))),"")</f>
        <v/>
      </c>
      <c r="M990" s="37">
        <f>IFERROR(IF($G990="","",INDEX('Job Catalog'!$K$10:$K$509,MATCH($G990,'Job Catalog'!$B$10:$B$509,0))),"")</f>
        <v/>
      </c>
    </row>
    <row r="991">
      <c r="B991" s="7" t="n"/>
      <c r="C991" s="7" t="n"/>
      <c r="D991" s="7" t="n"/>
      <c r="E991" s="7" t="n"/>
      <c r="F991" s="7" t="n"/>
      <c r="G991" s="7" t="n"/>
      <c r="H991" s="9">
        <f>IFERROR(IF($G991="","",INDEX('Job Catalog'!$C$10:$C$509,MATCH($G991,'Job Catalog'!$B$10:$B$509,0))),"")</f>
        <v/>
      </c>
      <c r="I991" s="9">
        <f>IFERROR(IF($G991="","",INDEX('Job Catalog'!$D$10:$D$509,MATCH($G991,'Job Catalog'!$B$10:$B$509,0))),"")</f>
        <v/>
      </c>
      <c r="J991" s="9">
        <f>IFERROR(IF($G991="","",INDEX('Job Catalog'!$F$10:$F$509,MATCH($G991,'Job Catalog'!$B$10:$B$509,0))),"")</f>
        <v/>
      </c>
      <c r="K991" s="9">
        <f>IFERROR(IF($G991="","",INDEX('Job Catalog'!$H$10:$H$509,MATCH($G991,'Job Catalog'!$B$10:$B$509,0))),"")</f>
        <v/>
      </c>
      <c r="L991" s="9">
        <f>IFERROR(IF($G991="","",INDEX('Job Catalog'!$I$10:$I$509,MATCH($G991,'Job Catalog'!$B$10:$B$509,0))),"")</f>
        <v/>
      </c>
      <c r="M991" s="37">
        <f>IFERROR(IF($G991="","",INDEX('Job Catalog'!$K$10:$K$509,MATCH($G991,'Job Catalog'!$B$10:$B$509,0))),"")</f>
        <v/>
      </c>
    </row>
    <row r="992">
      <c r="B992" s="7" t="n"/>
      <c r="C992" s="7" t="n"/>
      <c r="D992" s="7" t="n"/>
      <c r="E992" s="7" t="n"/>
      <c r="F992" s="7" t="n"/>
      <c r="G992" s="7" t="n"/>
      <c r="H992" s="9">
        <f>IFERROR(IF($G992="","",INDEX('Job Catalog'!$C$10:$C$509,MATCH($G992,'Job Catalog'!$B$10:$B$509,0))),"")</f>
        <v/>
      </c>
      <c r="I992" s="9">
        <f>IFERROR(IF($G992="","",INDEX('Job Catalog'!$D$10:$D$509,MATCH($G992,'Job Catalog'!$B$10:$B$509,0))),"")</f>
        <v/>
      </c>
      <c r="J992" s="9">
        <f>IFERROR(IF($G992="","",INDEX('Job Catalog'!$F$10:$F$509,MATCH($G992,'Job Catalog'!$B$10:$B$509,0))),"")</f>
        <v/>
      </c>
      <c r="K992" s="9">
        <f>IFERROR(IF($G992="","",INDEX('Job Catalog'!$H$10:$H$509,MATCH($G992,'Job Catalog'!$B$10:$B$509,0))),"")</f>
        <v/>
      </c>
      <c r="L992" s="9">
        <f>IFERROR(IF($G992="","",INDEX('Job Catalog'!$I$10:$I$509,MATCH($G992,'Job Catalog'!$B$10:$B$509,0))),"")</f>
        <v/>
      </c>
      <c r="M992" s="37">
        <f>IFERROR(IF($G992="","",INDEX('Job Catalog'!$K$10:$K$509,MATCH($G992,'Job Catalog'!$B$10:$B$509,0))),"")</f>
        <v/>
      </c>
    </row>
    <row r="993">
      <c r="B993" s="7" t="n"/>
      <c r="C993" s="7" t="n"/>
      <c r="D993" s="7" t="n"/>
      <c r="E993" s="7" t="n"/>
      <c r="F993" s="7" t="n"/>
      <c r="G993" s="7" t="n"/>
      <c r="H993" s="9">
        <f>IFERROR(IF($G993="","",INDEX('Job Catalog'!$C$10:$C$509,MATCH($G993,'Job Catalog'!$B$10:$B$509,0))),"")</f>
        <v/>
      </c>
      <c r="I993" s="9">
        <f>IFERROR(IF($G993="","",INDEX('Job Catalog'!$D$10:$D$509,MATCH($G993,'Job Catalog'!$B$10:$B$509,0))),"")</f>
        <v/>
      </c>
      <c r="J993" s="9">
        <f>IFERROR(IF($G993="","",INDEX('Job Catalog'!$F$10:$F$509,MATCH($G993,'Job Catalog'!$B$10:$B$509,0))),"")</f>
        <v/>
      </c>
      <c r="K993" s="9">
        <f>IFERROR(IF($G993="","",INDEX('Job Catalog'!$H$10:$H$509,MATCH($G993,'Job Catalog'!$B$10:$B$509,0))),"")</f>
        <v/>
      </c>
      <c r="L993" s="9">
        <f>IFERROR(IF($G993="","",INDEX('Job Catalog'!$I$10:$I$509,MATCH($G993,'Job Catalog'!$B$10:$B$509,0))),"")</f>
        <v/>
      </c>
      <c r="M993" s="37">
        <f>IFERROR(IF($G993="","",INDEX('Job Catalog'!$K$10:$K$509,MATCH($G993,'Job Catalog'!$B$10:$B$509,0))),"")</f>
        <v/>
      </c>
    </row>
    <row r="994">
      <c r="B994" s="7" t="n"/>
      <c r="C994" s="7" t="n"/>
      <c r="D994" s="7" t="n"/>
      <c r="E994" s="7" t="n"/>
      <c r="F994" s="7" t="n"/>
      <c r="G994" s="7" t="n"/>
      <c r="H994" s="9">
        <f>IFERROR(IF($G994="","",INDEX('Job Catalog'!$C$10:$C$509,MATCH($G994,'Job Catalog'!$B$10:$B$509,0))),"")</f>
        <v/>
      </c>
      <c r="I994" s="9">
        <f>IFERROR(IF($G994="","",INDEX('Job Catalog'!$D$10:$D$509,MATCH($G994,'Job Catalog'!$B$10:$B$509,0))),"")</f>
        <v/>
      </c>
      <c r="J994" s="9">
        <f>IFERROR(IF($G994="","",INDEX('Job Catalog'!$F$10:$F$509,MATCH($G994,'Job Catalog'!$B$10:$B$509,0))),"")</f>
        <v/>
      </c>
      <c r="K994" s="9">
        <f>IFERROR(IF($G994="","",INDEX('Job Catalog'!$H$10:$H$509,MATCH($G994,'Job Catalog'!$B$10:$B$509,0))),"")</f>
        <v/>
      </c>
      <c r="L994" s="9">
        <f>IFERROR(IF($G994="","",INDEX('Job Catalog'!$I$10:$I$509,MATCH($G994,'Job Catalog'!$B$10:$B$509,0))),"")</f>
        <v/>
      </c>
      <c r="M994" s="37">
        <f>IFERROR(IF($G994="","",INDEX('Job Catalog'!$K$10:$K$509,MATCH($G994,'Job Catalog'!$B$10:$B$509,0))),"")</f>
        <v/>
      </c>
    </row>
    <row r="995">
      <c r="B995" s="7" t="n"/>
      <c r="C995" s="7" t="n"/>
      <c r="D995" s="7" t="n"/>
      <c r="E995" s="7" t="n"/>
      <c r="F995" s="7" t="n"/>
      <c r="G995" s="7" t="n"/>
      <c r="H995" s="9">
        <f>IFERROR(IF($G995="","",INDEX('Job Catalog'!$C$10:$C$509,MATCH($G995,'Job Catalog'!$B$10:$B$509,0))),"")</f>
        <v/>
      </c>
      <c r="I995" s="9">
        <f>IFERROR(IF($G995="","",INDEX('Job Catalog'!$D$10:$D$509,MATCH($G995,'Job Catalog'!$B$10:$B$509,0))),"")</f>
        <v/>
      </c>
      <c r="J995" s="9">
        <f>IFERROR(IF($G995="","",INDEX('Job Catalog'!$F$10:$F$509,MATCH($G995,'Job Catalog'!$B$10:$B$509,0))),"")</f>
        <v/>
      </c>
      <c r="K995" s="9">
        <f>IFERROR(IF($G995="","",INDEX('Job Catalog'!$H$10:$H$509,MATCH($G995,'Job Catalog'!$B$10:$B$509,0))),"")</f>
        <v/>
      </c>
      <c r="L995" s="9">
        <f>IFERROR(IF($G995="","",INDEX('Job Catalog'!$I$10:$I$509,MATCH($G995,'Job Catalog'!$B$10:$B$509,0))),"")</f>
        <v/>
      </c>
      <c r="M995" s="37">
        <f>IFERROR(IF($G995="","",INDEX('Job Catalog'!$K$10:$K$509,MATCH($G995,'Job Catalog'!$B$10:$B$509,0))),"")</f>
        <v/>
      </c>
    </row>
    <row r="996">
      <c r="B996" s="7" t="n"/>
      <c r="C996" s="7" t="n"/>
      <c r="D996" s="7" t="n"/>
      <c r="E996" s="7" t="n"/>
      <c r="F996" s="7" t="n"/>
      <c r="G996" s="7" t="n"/>
      <c r="H996" s="9">
        <f>IFERROR(IF($G996="","",INDEX('Job Catalog'!$C$10:$C$509,MATCH($G996,'Job Catalog'!$B$10:$B$509,0))),"")</f>
        <v/>
      </c>
      <c r="I996" s="9">
        <f>IFERROR(IF($G996="","",INDEX('Job Catalog'!$D$10:$D$509,MATCH($G996,'Job Catalog'!$B$10:$B$509,0))),"")</f>
        <v/>
      </c>
      <c r="J996" s="9">
        <f>IFERROR(IF($G996="","",INDEX('Job Catalog'!$F$10:$F$509,MATCH($G996,'Job Catalog'!$B$10:$B$509,0))),"")</f>
        <v/>
      </c>
      <c r="K996" s="9">
        <f>IFERROR(IF($G996="","",INDEX('Job Catalog'!$H$10:$H$509,MATCH($G996,'Job Catalog'!$B$10:$B$509,0))),"")</f>
        <v/>
      </c>
      <c r="L996" s="9">
        <f>IFERROR(IF($G996="","",INDEX('Job Catalog'!$I$10:$I$509,MATCH($G996,'Job Catalog'!$B$10:$B$509,0))),"")</f>
        <v/>
      </c>
      <c r="M996" s="37">
        <f>IFERROR(IF($G996="","",INDEX('Job Catalog'!$K$10:$K$509,MATCH($G996,'Job Catalog'!$B$10:$B$509,0))),"")</f>
        <v/>
      </c>
    </row>
    <row r="997">
      <c r="B997" s="7" t="n"/>
      <c r="C997" s="7" t="n"/>
      <c r="D997" s="7" t="n"/>
      <c r="E997" s="7" t="n"/>
      <c r="F997" s="7" t="n"/>
      <c r="G997" s="7" t="n"/>
      <c r="H997" s="9">
        <f>IFERROR(IF($G997="","",INDEX('Job Catalog'!$C$10:$C$509,MATCH($G997,'Job Catalog'!$B$10:$B$509,0))),"")</f>
        <v/>
      </c>
      <c r="I997" s="9">
        <f>IFERROR(IF($G997="","",INDEX('Job Catalog'!$D$10:$D$509,MATCH($G997,'Job Catalog'!$B$10:$B$509,0))),"")</f>
        <v/>
      </c>
      <c r="J997" s="9">
        <f>IFERROR(IF($G997="","",INDEX('Job Catalog'!$F$10:$F$509,MATCH($G997,'Job Catalog'!$B$10:$B$509,0))),"")</f>
        <v/>
      </c>
      <c r="K997" s="9">
        <f>IFERROR(IF($G997="","",INDEX('Job Catalog'!$H$10:$H$509,MATCH($G997,'Job Catalog'!$B$10:$B$509,0))),"")</f>
        <v/>
      </c>
      <c r="L997" s="9">
        <f>IFERROR(IF($G997="","",INDEX('Job Catalog'!$I$10:$I$509,MATCH($G997,'Job Catalog'!$B$10:$B$509,0))),"")</f>
        <v/>
      </c>
      <c r="M997" s="37">
        <f>IFERROR(IF($G997="","",INDEX('Job Catalog'!$K$10:$K$509,MATCH($G997,'Job Catalog'!$B$10:$B$509,0))),"")</f>
        <v/>
      </c>
    </row>
    <row r="998">
      <c r="B998" s="7" t="n"/>
      <c r="C998" s="7" t="n"/>
      <c r="D998" s="7" t="n"/>
      <c r="E998" s="7" t="n"/>
      <c r="F998" s="7" t="n"/>
      <c r="G998" s="7" t="n"/>
      <c r="H998" s="9">
        <f>IFERROR(IF($G998="","",INDEX('Job Catalog'!$C$10:$C$509,MATCH($G998,'Job Catalog'!$B$10:$B$509,0))),"")</f>
        <v/>
      </c>
      <c r="I998" s="9">
        <f>IFERROR(IF($G998="","",INDEX('Job Catalog'!$D$10:$D$509,MATCH($G998,'Job Catalog'!$B$10:$B$509,0))),"")</f>
        <v/>
      </c>
      <c r="J998" s="9">
        <f>IFERROR(IF($G998="","",INDEX('Job Catalog'!$F$10:$F$509,MATCH($G998,'Job Catalog'!$B$10:$B$509,0))),"")</f>
        <v/>
      </c>
      <c r="K998" s="9">
        <f>IFERROR(IF($G998="","",INDEX('Job Catalog'!$H$10:$H$509,MATCH($G998,'Job Catalog'!$B$10:$B$509,0))),"")</f>
        <v/>
      </c>
      <c r="L998" s="9">
        <f>IFERROR(IF($G998="","",INDEX('Job Catalog'!$I$10:$I$509,MATCH($G998,'Job Catalog'!$B$10:$B$509,0))),"")</f>
        <v/>
      </c>
      <c r="M998" s="37">
        <f>IFERROR(IF($G998="","",INDEX('Job Catalog'!$K$10:$K$509,MATCH($G998,'Job Catalog'!$B$10:$B$509,0))),"")</f>
        <v/>
      </c>
    </row>
    <row r="999">
      <c r="B999" s="7" t="n"/>
      <c r="C999" s="7" t="n"/>
      <c r="D999" s="7" t="n"/>
      <c r="E999" s="7" t="n"/>
      <c r="F999" s="7" t="n"/>
      <c r="G999" s="7" t="n"/>
      <c r="H999" s="9">
        <f>IFERROR(IF($G999="","",INDEX('Job Catalog'!$C$10:$C$509,MATCH($G999,'Job Catalog'!$B$10:$B$509,0))),"")</f>
        <v/>
      </c>
      <c r="I999" s="9">
        <f>IFERROR(IF($G999="","",INDEX('Job Catalog'!$D$10:$D$509,MATCH($G999,'Job Catalog'!$B$10:$B$509,0))),"")</f>
        <v/>
      </c>
      <c r="J999" s="9">
        <f>IFERROR(IF($G999="","",INDEX('Job Catalog'!$F$10:$F$509,MATCH($G999,'Job Catalog'!$B$10:$B$509,0))),"")</f>
        <v/>
      </c>
      <c r="K999" s="9">
        <f>IFERROR(IF($G999="","",INDEX('Job Catalog'!$H$10:$H$509,MATCH($G999,'Job Catalog'!$B$10:$B$509,0))),"")</f>
        <v/>
      </c>
      <c r="L999" s="9">
        <f>IFERROR(IF($G999="","",INDEX('Job Catalog'!$I$10:$I$509,MATCH($G999,'Job Catalog'!$B$10:$B$509,0))),"")</f>
        <v/>
      </c>
      <c r="M999" s="37">
        <f>IFERROR(IF($G999="","",INDEX('Job Catalog'!$K$10:$K$509,MATCH($G999,'Job Catalog'!$B$10:$B$509,0))),"")</f>
        <v/>
      </c>
    </row>
    <row r="1000">
      <c r="B1000" s="7" t="n"/>
      <c r="C1000" s="7" t="n"/>
      <c r="D1000" s="7" t="n"/>
      <c r="E1000" s="7" t="n"/>
      <c r="F1000" s="7" t="n"/>
      <c r="G1000" s="7" t="n"/>
      <c r="H1000" s="9">
        <f>IFERROR(IF($G1000="","",INDEX('Job Catalog'!$C$10:$C$509,MATCH($G1000,'Job Catalog'!$B$10:$B$509,0))),"")</f>
        <v/>
      </c>
      <c r="I1000" s="9">
        <f>IFERROR(IF($G1000="","",INDEX('Job Catalog'!$D$10:$D$509,MATCH($G1000,'Job Catalog'!$B$10:$B$509,0))),"")</f>
        <v/>
      </c>
      <c r="J1000" s="9">
        <f>IFERROR(IF($G1000="","",INDEX('Job Catalog'!$F$10:$F$509,MATCH($G1000,'Job Catalog'!$B$10:$B$509,0))),"")</f>
        <v/>
      </c>
      <c r="K1000" s="9">
        <f>IFERROR(IF($G1000="","",INDEX('Job Catalog'!$H$10:$H$509,MATCH($G1000,'Job Catalog'!$B$10:$B$509,0))),"")</f>
        <v/>
      </c>
      <c r="L1000" s="9">
        <f>IFERROR(IF($G1000="","",INDEX('Job Catalog'!$I$10:$I$509,MATCH($G1000,'Job Catalog'!$B$10:$B$509,0))),"")</f>
        <v/>
      </c>
      <c r="M1000" s="37">
        <f>IFERROR(IF($G1000="","",INDEX('Job Catalog'!$K$10:$K$509,MATCH($G1000,'Job Catalog'!$B$10:$B$509,0))),"")</f>
        <v/>
      </c>
    </row>
    <row r="1001">
      <c r="B1001" s="7" t="n"/>
      <c r="C1001" s="7" t="n"/>
      <c r="D1001" s="7" t="n"/>
      <c r="E1001" s="7" t="n"/>
      <c r="F1001" s="7" t="n"/>
      <c r="G1001" s="7" t="n"/>
      <c r="H1001" s="9">
        <f>IFERROR(IF($G1001="","",INDEX('Job Catalog'!$C$10:$C$509,MATCH($G1001,'Job Catalog'!$B$10:$B$509,0))),"")</f>
        <v/>
      </c>
      <c r="I1001" s="9">
        <f>IFERROR(IF($G1001="","",INDEX('Job Catalog'!$D$10:$D$509,MATCH($G1001,'Job Catalog'!$B$10:$B$509,0))),"")</f>
        <v/>
      </c>
      <c r="J1001" s="9">
        <f>IFERROR(IF($G1001="","",INDEX('Job Catalog'!$F$10:$F$509,MATCH($G1001,'Job Catalog'!$B$10:$B$509,0))),"")</f>
        <v/>
      </c>
      <c r="K1001" s="9">
        <f>IFERROR(IF($G1001="","",INDEX('Job Catalog'!$H$10:$H$509,MATCH($G1001,'Job Catalog'!$B$10:$B$509,0))),"")</f>
        <v/>
      </c>
      <c r="L1001" s="9">
        <f>IFERROR(IF($G1001="","",INDEX('Job Catalog'!$I$10:$I$509,MATCH($G1001,'Job Catalog'!$B$10:$B$509,0))),"")</f>
        <v/>
      </c>
      <c r="M1001" s="37">
        <f>IFERROR(IF($G1001="","",INDEX('Job Catalog'!$K$10:$K$509,MATCH($G1001,'Job Catalog'!$B$10:$B$509,0))),"")</f>
        <v/>
      </c>
    </row>
    <row r="1002">
      <c r="B1002" s="7" t="n"/>
      <c r="C1002" s="7" t="n"/>
      <c r="D1002" s="7" t="n"/>
      <c r="E1002" s="7" t="n"/>
      <c r="F1002" s="7" t="n"/>
      <c r="G1002" s="7" t="n"/>
      <c r="H1002" s="9">
        <f>IFERROR(IF($G1002="","",INDEX('Job Catalog'!$C$10:$C$509,MATCH($G1002,'Job Catalog'!$B$10:$B$509,0))),"")</f>
        <v/>
      </c>
      <c r="I1002" s="9">
        <f>IFERROR(IF($G1002="","",INDEX('Job Catalog'!$D$10:$D$509,MATCH($G1002,'Job Catalog'!$B$10:$B$509,0))),"")</f>
        <v/>
      </c>
      <c r="J1002" s="9">
        <f>IFERROR(IF($G1002="","",INDEX('Job Catalog'!$F$10:$F$509,MATCH($G1002,'Job Catalog'!$B$10:$B$509,0))),"")</f>
        <v/>
      </c>
      <c r="K1002" s="9">
        <f>IFERROR(IF($G1002="","",INDEX('Job Catalog'!$H$10:$H$509,MATCH($G1002,'Job Catalog'!$B$10:$B$509,0))),"")</f>
        <v/>
      </c>
      <c r="L1002" s="9">
        <f>IFERROR(IF($G1002="","",INDEX('Job Catalog'!$I$10:$I$509,MATCH($G1002,'Job Catalog'!$B$10:$B$509,0))),"")</f>
        <v/>
      </c>
      <c r="M1002" s="37">
        <f>IFERROR(IF($G1002="","",INDEX('Job Catalog'!$K$10:$K$509,MATCH($G1002,'Job Catalog'!$B$10:$B$509,0))),"")</f>
        <v/>
      </c>
    </row>
    <row r="1003">
      <c r="B1003" s="7" t="n"/>
      <c r="C1003" s="7" t="n"/>
      <c r="D1003" s="7" t="n"/>
      <c r="E1003" s="7" t="n"/>
      <c r="F1003" s="7" t="n"/>
      <c r="G1003" s="7" t="n"/>
      <c r="H1003" s="9">
        <f>IFERROR(IF($G1003="","",INDEX('Job Catalog'!$C$10:$C$509,MATCH($G1003,'Job Catalog'!$B$10:$B$509,0))),"")</f>
        <v/>
      </c>
      <c r="I1003" s="9">
        <f>IFERROR(IF($G1003="","",INDEX('Job Catalog'!$D$10:$D$509,MATCH($G1003,'Job Catalog'!$B$10:$B$509,0))),"")</f>
        <v/>
      </c>
      <c r="J1003" s="9">
        <f>IFERROR(IF($G1003="","",INDEX('Job Catalog'!$F$10:$F$509,MATCH($G1003,'Job Catalog'!$B$10:$B$509,0))),"")</f>
        <v/>
      </c>
      <c r="K1003" s="9">
        <f>IFERROR(IF($G1003="","",INDEX('Job Catalog'!$H$10:$H$509,MATCH($G1003,'Job Catalog'!$B$10:$B$509,0))),"")</f>
        <v/>
      </c>
      <c r="L1003" s="9">
        <f>IFERROR(IF($G1003="","",INDEX('Job Catalog'!$I$10:$I$509,MATCH($G1003,'Job Catalog'!$B$10:$B$509,0))),"")</f>
        <v/>
      </c>
      <c r="M1003" s="37">
        <f>IFERROR(IF($G1003="","",INDEX('Job Catalog'!$K$10:$K$509,MATCH($G1003,'Job Catalog'!$B$10:$B$509,0))),"")</f>
        <v/>
      </c>
    </row>
    <row r="1004">
      <c r="B1004" s="7" t="n"/>
      <c r="C1004" s="7" t="n"/>
      <c r="D1004" s="7" t="n"/>
      <c r="E1004" s="7" t="n"/>
      <c r="F1004" s="7" t="n"/>
      <c r="G1004" s="7" t="n"/>
      <c r="H1004" s="9">
        <f>IFERROR(IF($G1004="","",INDEX('Job Catalog'!$C$10:$C$509,MATCH($G1004,'Job Catalog'!$B$10:$B$509,0))),"")</f>
        <v/>
      </c>
      <c r="I1004" s="9">
        <f>IFERROR(IF($G1004="","",INDEX('Job Catalog'!$D$10:$D$509,MATCH($G1004,'Job Catalog'!$B$10:$B$509,0))),"")</f>
        <v/>
      </c>
      <c r="J1004" s="9">
        <f>IFERROR(IF($G1004="","",INDEX('Job Catalog'!$F$10:$F$509,MATCH($G1004,'Job Catalog'!$B$10:$B$509,0))),"")</f>
        <v/>
      </c>
      <c r="K1004" s="9">
        <f>IFERROR(IF($G1004="","",INDEX('Job Catalog'!$H$10:$H$509,MATCH($G1004,'Job Catalog'!$B$10:$B$509,0))),"")</f>
        <v/>
      </c>
      <c r="L1004" s="9">
        <f>IFERROR(IF($G1004="","",INDEX('Job Catalog'!$I$10:$I$509,MATCH($G1004,'Job Catalog'!$B$10:$B$509,0))),"")</f>
        <v/>
      </c>
      <c r="M1004" s="37">
        <f>IFERROR(IF($G1004="","",INDEX('Job Catalog'!$K$10:$K$509,MATCH($G1004,'Job Catalog'!$B$10:$B$509,0))),"")</f>
        <v/>
      </c>
    </row>
    <row r="1005">
      <c r="B1005" s="7" t="n"/>
      <c r="C1005" s="7" t="n"/>
      <c r="D1005" s="7" t="n"/>
      <c r="E1005" s="7" t="n"/>
      <c r="F1005" s="7" t="n"/>
      <c r="G1005" s="7" t="n"/>
      <c r="H1005" s="9">
        <f>IFERROR(IF($G1005="","",INDEX('Job Catalog'!$C$10:$C$509,MATCH($G1005,'Job Catalog'!$B$10:$B$509,0))),"")</f>
        <v/>
      </c>
      <c r="I1005" s="9">
        <f>IFERROR(IF($G1005="","",INDEX('Job Catalog'!$D$10:$D$509,MATCH($G1005,'Job Catalog'!$B$10:$B$509,0))),"")</f>
        <v/>
      </c>
      <c r="J1005" s="9">
        <f>IFERROR(IF($G1005="","",INDEX('Job Catalog'!$F$10:$F$509,MATCH($G1005,'Job Catalog'!$B$10:$B$509,0))),"")</f>
        <v/>
      </c>
      <c r="K1005" s="9">
        <f>IFERROR(IF($G1005="","",INDEX('Job Catalog'!$H$10:$H$509,MATCH($G1005,'Job Catalog'!$B$10:$B$509,0))),"")</f>
        <v/>
      </c>
      <c r="L1005" s="9">
        <f>IFERROR(IF($G1005="","",INDEX('Job Catalog'!$I$10:$I$509,MATCH($G1005,'Job Catalog'!$B$10:$B$509,0))),"")</f>
        <v/>
      </c>
      <c r="M1005" s="37">
        <f>IFERROR(IF($G1005="","",INDEX('Job Catalog'!$K$10:$K$509,MATCH($G1005,'Job Catalog'!$B$10:$B$509,0))),"")</f>
        <v/>
      </c>
    </row>
    <row r="1006">
      <c r="B1006" s="7" t="n"/>
      <c r="C1006" s="7" t="n"/>
      <c r="D1006" s="7" t="n"/>
      <c r="E1006" s="7" t="n"/>
      <c r="F1006" s="7" t="n"/>
      <c r="G1006" s="7" t="n"/>
      <c r="H1006" s="9">
        <f>IFERROR(IF($G1006="","",INDEX('Job Catalog'!$C$10:$C$509,MATCH($G1006,'Job Catalog'!$B$10:$B$509,0))),"")</f>
        <v/>
      </c>
      <c r="I1006" s="9">
        <f>IFERROR(IF($G1006="","",INDEX('Job Catalog'!$D$10:$D$509,MATCH($G1006,'Job Catalog'!$B$10:$B$509,0))),"")</f>
        <v/>
      </c>
      <c r="J1006" s="9">
        <f>IFERROR(IF($G1006="","",INDEX('Job Catalog'!$F$10:$F$509,MATCH($G1006,'Job Catalog'!$B$10:$B$509,0))),"")</f>
        <v/>
      </c>
      <c r="K1006" s="9">
        <f>IFERROR(IF($G1006="","",INDEX('Job Catalog'!$H$10:$H$509,MATCH($G1006,'Job Catalog'!$B$10:$B$509,0))),"")</f>
        <v/>
      </c>
      <c r="L1006" s="9">
        <f>IFERROR(IF($G1006="","",INDEX('Job Catalog'!$I$10:$I$509,MATCH($G1006,'Job Catalog'!$B$10:$B$509,0))),"")</f>
        <v/>
      </c>
      <c r="M1006" s="37">
        <f>IFERROR(IF($G1006="","",INDEX('Job Catalog'!$K$10:$K$509,MATCH($G1006,'Job Catalog'!$B$10:$B$509,0))),"")</f>
        <v/>
      </c>
    </row>
    <row r="1007">
      <c r="B1007" s="7" t="n"/>
      <c r="C1007" s="7" t="n"/>
      <c r="D1007" s="7" t="n"/>
      <c r="E1007" s="7" t="n"/>
      <c r="F1007" s="7" t="n"/>
      <c r="G1007" s="7" t="n"/>
      <c r="H1007" s="9">
        <f>IFERROR(IF($G1007="","",INDEX('Job Catalog'!$C$10:$C$509,MATCH($G1007,'Job Catalog'!$B$10:$B$509,0))),"")</f>
        <v/>
      </c>
      <c r="I1007" s="9">
        <f>IFERROR(IF($G1007="","",INDEX('Job Catalog'!$D$10:$D$509,MATCH($G1007,'Job Catalog'!$B$10:$B$509,0))),"")</f>
        <v/>
      </c>
      <c r="J1007" s="9">
        <f>IFERROR(IF($G1007="","",INDEX('Job Catalog'!$F$10:$F$509,MATCH($G1007,'Job Catalog'!$B$10:$B$509,0))),"")</f>
        <v/>
      </c>
      <c r="K1007" s="9">
        <f>IFERROR(IF($G1007="","",INDEX('Job Catalog'!$H$10:$H$509,MATCH($G1007,'Job Catalog'!$B$10:$B$509,0))),"")</f>
        <v/>
      </c>
      <c r="L1007" s="9">
        <f>IFERROR(IF($G1007="","",INDEX('Job Catalog'!$I$10:$I$509,MATCH($G1007,'Job Catalog'!$B$10:$B$509,0))),"")</f>
        <v/>
      </c>
      <c r="M1007" s="37">
        <f>IFERROR(IF($G1007="","",INDEX('Job Catalog'!$K$10:$K$509,MATCH($G1007,'Job Catalog'!$B$10:$B$509,0))),"")</f>
        <v/>
      </c>
    </row>
    <row r="1008">
      <c r="B1008" s="7" t="n"/>
      <c r="C1008" s="7" t="n"/>
      <c r="D1008" s="7" t="n"/>
      <c r="E1008" s="7" t="n"/>
      <c r="F1008" s="7" t="n"/>
      <c r="G1008" s="7" t="n"/>
      <c r="H1008" s="9">
        <f>IFERROR(IF($G1008="","",INDEX('Job Catalog'!$C$10:$C$509,MATCH($G1008,'Job Catalog'!$B$10:$B$509,0))),"")</f>
        <v/>
      </c>
      <c r="I1008" s="9">
        <f>IFERROR(IF($G1008="","",INDEX('Job Catalog'!$D$10:$D$509,MATCH($G1008,'Job Catalog'!$B$10:$B$509,0))),"")</f>
        <v/>
      </c>
      <c r="J1008" s="9">
        <f>IFERROR(IF($G1008="","",INDEX('Job Catalog'!$F$10:$F$509,MATCH($G1008,'Job Catalog'!$B$10:$B$509,0))),"")</f>
        <v/>
      </c>
      <c r="K1008" s="9">
        <f>IFERROR(IF($G1008="","",INDEX('Job Catalog'!$H$10:$H$509,MATCH($G1008,'Job Catalog'!$B$10:$B$509,0))),"")</f>
        <v/>
      </c>
      <c r="L1008" s="9">
        <f>IFERROR(IF($G1008="","",INDEX('Job Catalog'!$I$10:$I$509,MATCH($G1008,'Job Catalog'!$B$10:$B$509,0))),"")</f>
        <v/>
      </c>
      <c r="M1008" s="37">
        <f>IFERROR(IF($G1008="","",INDEX('Job Catalog'!$K$10:$K$509,MATCH($G1008,'Job Catalog'!$B$10:$B$509,0))),"")</f>
        <v/>
      </c>
    </row>
    <row r="1009">
      <c r="B1009" s="7" t="n"/>
      <c r="C1009" s="7" t="n"/>
      <c r="D1009" s="7" t="n"/>
      <c r="E1009" s="7" t="n"/>
      <c r="F1009" s="7" t="n"/>
      <c r="G1009" s="7" t="n"/>
      <c r="H1009" s="9">
        <f>IFERROR(IF($G1009="","",INDEX('Job Catalog'!$C$10:$C$509,MATCH($G1009,'Job Catalog'!$B$10:$B$509,0))),"")</f>
        <v/>
      </c>
      <c r="I1009" s="9">
        <f>IFERROR(IF($G1009="","",INDEX('Job Catalog'!$D$10:$D$509,MATCH($G1009,'Job Catalog'!$B$10:$B$509,0))),"")</f>
        <v/>
      </c>
      <c r="J1009" s="9">
        <f>IFERROR(IF($G1009="","",INDEX('Job Catalog'!$F$10:$F$509,MATCH($G1009,'Job Catalog'!$B$10:$B$509,0))),"")</f>
        <v/>
      </c>
      <c r="K1009" s="9">
        <f>IFERROR(IF($G1009="","",INDEX('Job Catalog'!$H$10:$H$509,MATCH($G1009,'Job Catalog'!$B$10:$B$509,0))),"")</f>
        <v/>
      </c>
      <c r="L1009" s="9">
        <f>IFERROR(IF($G1009="","",INDEX('Job Catalog'!$I$10:$I$509,MATCH($G1009,'Job Catalog'!$B$10:$B$509,0))),"")</f>
        <v/>
      </c>
      <c r="M1009" s="37">
        <f>IFERROR(IF($G1009="","",INDEX('Job Catalog'!$K$10:$K$509,MATCH($G1009,'Job Catalog'!$B$10:$B$509,0))),"")</f>
        <v/>
      </c>
    </row>
    <row r="1010">
      <c r="B1010" s="7" t="n"/>
      <c r="C1010" s="7" t="n"/>
      <c r="D1010" s="7" t="n"/>
      <c r="E1010" s="7" t="n"/>
      <c r="F1010" s="7" t="n"/>
      <c r="G1010" s="7" t="n"/>
      <c r="H1010" s="9">
        <f>IFERROR(IF($G1010="","",INDEX('Job Catalog'!$C$10:$C$509,MATCH($G1010,'Job Catalog'!$B$10:$B$509,0))),"")</f>
        <v/>
      </c>
      <c r="I1010" s="9">
        <f>IFERROR(IF($G1010="","",INDEX('Job Catalog'!$D$10:$D$509,MATCH($G1010,'Job Catalog'!$B$10:$B$509,0))),"")</f>
        <v/>
      </c>
      <c r="J1010" s="9">
        <f>IFERROR(IF($G1010="","",INDEX('Job Catalog'!$F$10:$F$509,MATCH($G1010,'Job Catalog'!$B$10:$B$509,0))),"")</f>
        <v/>
      </c>
      <c r="K1010" s="9">
        <f>IFERROR(IF($G1010="","",INDEX('Job Catalog'!$H$10:$H$509,MATCH($G1010,'Job Catalog'!$B$10:$B$509,0))),"")</f>
        <v/>
      </c>
      <c r="L1010" s="9">
        <f>IFERROR(IF($G1010="","",INDEX('Job Catalog'!$I$10:$I$509,MATCH($G1010,'Job Catalog'!$B$10:$B$509,0))),"")</f>
        <v/>
      </c>
      <c r="M1010" s="37">
        <f>IFERROR(IF($G1010="","",INDEX('Job Catalog'!$K$10:$K$509,MATCH($G1010,'Job Catalog'!$B$10:$B$509,0))),"")</f>
        <v/>
      </c>
    </row>
    <row r="1011">
      <c r="B1011" s="7" t="n"/>
      <c r="C1011" s="7" t="n"/>
      <c r="D1011" s="7" t="n"/>
      <c r="E1011" s="7" t="n"/>
      <c r="F1011" s="7" t="n"/>
      <c r="G1011" s="7" t="n"/>
      <c r="H1011" s="9">
        <f>IFERROR(IF($G1011="","",INDEX('Job Catalog'!$C$10:$C$509,MATCH($G1011,'Job Catalog'!$B$10:$B$509,0))),"")</f>
        <v/>
      </c>
      <c r="I1011" s="9">
        <f>IFERROR(IF($G1011="","",INDEX('Job Catalog'!$D$10:$D$509,MATCH($G1011,'Job Catalog'!$B$10:$B$509,0))),"")</f>
        <v/>
      </c>
      <c r="J1011" s="9">
        <f>IFERROR(IF($G1011="","",INDEX('Job Catalog'!$F$10:$F$509,MATCH($G1011,'Job Catalog'!$B$10:$B$509,0))),"")</f>
        <v/>
      </c>
      <c r="K1011" s="9">
        <f>IFERROR(IF($G1011="","",INDEX('Job Catalog'!$H$10:$H$509,MATCH($G1011,'Job Catalog'!$B$10:$B$509,0))),"")</f>
        <v/>
      </c>
      <c r="L1011" s="9">
        <f>IFERROR(IF($G1011="","",INDEX('Job Catalog'!$I$10:$I$509,MATCH($G1011,'Job Catalog'!$B$10:$B$509,0))),"")</f>
        <v/>
      </c>
      <c r="M1011" s="37">
        <f>IFERROR(IF($G1011="","",INDEX('Job Catalog'!$K$10:$K$509,MATCH($G1011,'Job Catalog'!$B$10:$B$509,0))),"")</f>
        <v/>
      </c>
    </row>
    <row r="1012">
      <c r="B1012" s="7" t="n"/>
      <c r="C1012" s="7" t="n"/>
      <c r="D1012" s="7" t="n"/>
      <c r="E1012" s="7" t="n"/>
      <c r="F1012" s="7" t="n"/>
      <c r="G1012" s="7" t="n"/>
      <c r="H1012" s="9">
        <f>IFERROR(IF($G1012="","",INDEX('Job Catalog'!$C$10:$C$509,MATCH($G1012,'Job Catalog'!$B$10:$B$509,0))),"")</f>
        <v/>
      </c>
      <c r="I1012" s="9">
        <f>IFERROR(IF($G1012="","",INDEX('Job Catalog'!$D$10:$D$509,MATCH($G1012,'Job Catalog'!$B$10:$B$509,0))),"")</f>
        <v/>
      </c>
      <c r="J1012" s="9">
        <f>IFERROR(IF($G1012="","",INDEX('Job Catalog'!$F$10:$F$509,MATCH($G1012,'Job Catalog'!$B$10:$B$509,0))),"")</f>
        <v/>
      </c>
      <c r="K1012" s="9">
        <f>IFERROR(IF($G1012="","",INDEX('Job Catalog'!$H$10:$H$509,MATCH($G1012,'Job Catalog'!$B$10:$B$509,0))),"")</f>
        <v/>
      </c>
      <c r="L1012" s="9">
        <f>IFERROR(IF($G1012="","",INDEX('Job Catalog'!$I$10:$I$509,MATCH($G1012,'Job Catalog'!$B$10:$B$509,0))),"")</f>
        <v/>
      </c>
      <c r="M1012" s="37">
        <f>IFERROR(IF($G1012="","",INDEX('Job Catalog'!$K$10:$K$509,MATCH($G1012,'Job Catalog'!$B$10:$B$509,0))),"")</f>
        <v/>
      </c>
    </row>
    <row r="1013">
      <c r="B1013" s="7" t="n"/>
      <c r="C1013" s="7" t="n"/>
      <c r="D1013" s="7" t="n"/>
      <c r="E1013" s="7" t="n"/>
      <c r="F1013" s="7" t="n"/>
      <c r="G1013" s="7" t="n"/>
      <c r="H1013" s="9">
        <f>IFERROR(IF($G1013="","",INDEX('Job Catalog'!$C$10:$C$509,MATCH($G1013,'Job Catalog'!$B$10:$B$509,0))),"")</f>
        <v/>
      </c>
      <c r="I1013" s="9">
        <f>IFERROR(IF($G1013="","",INDEX('Job Catalog'!$D$10:$D$509,MATCH($G1013,'Job Catalog'!$B$10:$B$509,0))),"")</f>
        <v/>
      </c>
      <c r="J1013" s="9">
        <f>IFERROR(IF($G1013="","",INDEX('Job Catalog'!$F$10:$F$509,MATCH($G1013,'Job Catalog'!$B$10:$B$509,0))),"")</f>
        <v/>
      </c>
      <c r="K1013" s="9">
        <f>IFERROR(IF($G1013="","",INDEX('Job Catalog'!$H$10:$H$509,MATCH($G1013,'Job Catalog'!$B$10:$B$509,0))),"")</f>
        <v/>
      </c>
      <c r="L1013" s="9">
        <f>IFERROR(IF($G1013="","",INDEX('Job Catalog'!$I$10:$I$509,MATCH($G1013,'Job Catalog'!$B$10:$B$509,0))),"")</f>
        <v/>
      </c>
      <c r="M1013" s="37">
        <f>IFERROR(IF($G1013="","",INDEX('Job Catalog'!$K$10:$K$509,MATCH($G1013,'Job Catalog'!$B$10:$B$509,0))),"")</f>
        <v/>
      </c>
    </row>
    <row r="1014">
      <c r="B1014" s="7" t="n"/>
      <c r="C1014" s="7" t="n"/>
      <c r="D1014" s="7" t="n"/>
      <c r="E1014" s="7" t="n"/>
      <c r="F1014" s="7" t="n"/>
      <c r="G1014" s="7" t="n"/>
      <c r="H1014" s="9">
        <f>IFERROR(IF($G1014="","",INDEX('Job Catalog'!$C$10:$C$509,MATCH($G1014,'Job Catalog'!$B$10:$B$509,0))),"")</f>
        <v/>
      </c>
      <c r="I1014" s="9">
        <f>IFERROR(IF($G1014="","",INDEX('Job Catalog'!$D$10:$D$509,MATCH($G1014,'Job Catalog'!$B$10:$B$509,0))),"")</f>
        <v/>
      </c>
      <c r="J1014" s="9">
        <f>IFERROR(IF($G1014="","",INDEX('Job Catalog'!$F$10:$F$509,MATCH($G1014,'Job Catalog'!$B$10:$B$509,0))),"")</f>
        <v/>
      </c>
      <c r="K1014" s="9">
        <f>IFERROR(IF($G1014="","",INDEX('Job Catalog'!$H$10:$H$509,MATCH($G1014,'Job Catalog'!$B$10:$B$509,0))),"")</f>
        <v/>
      </c>
      <c r="L1014" s="9">
        <f>IFERROR(IF($G1014="","",INDEX('Job Catalog'!$I$10:$I$509,MATCH($G1014,'Job Catalog'!$B$10:$B$509,0))),"")</f>
        <v/>
      </c>
      <c r="M1014" s="37">
        <f>IFERROR(IF($G1014="","",INDEX('Job Catalog'!$K$10:$K$509,MATCH($G1014,'Job Catalog'!$B$10:$B$509,0))),"")</f>
        <v/>
      </c>
    </row>
    <row r="1015">
      <c r="B1015" s="7" t="n"/>
      <c r="C1015" s="7" t="n"/>
      <c r="D1015" s="7" t="n"/>
      <c r="E1015" s="7" t="n"/>
      <c r="F1015" s="7" t="n"/>
      <c r="G1015" s="7" t="n"/>
      <c r="H1015" s="9">
        <f>IFERROR(IF($G1015="","",INDEX('Job Catalog'!$C$10:$C$509,MATCH($G1015,'Job Catalog'!$B$10:$B$509,0))),"")</f>
        <v/>
      </c>
      <c r="I1015" s="9">
        <f>IFERROR(IF($G1015="","",INDEX('Job Catalog'!$D$10:$D$509,MATCH($G1015,'Job Catalog'!$B$10:$B$509,0))),"")</f>
        <v/>
      </c>
      <c r="J1015" s="9">
        <f>IFERROR(IF($G1015="","",INDEX('Job Catalog'!$F$10:$F$509,MATCH($G1015,'Job Catalog'!$B$10:$B$509,0))),"")</f>
        <v/>
      </c>
      <c r="K1015" s="9">
        <f>IFERROR(IF($G1015="","",INDEX('Job Catalog'!$H$10:$H$509,MATCH($G1015,'Job Catalog'!$B$10:$B$509,0))),"")</f>
        <v/>
      </c>
      <c r="L1015" s="9">
        <f>IFERROR(IF($G1015="","",INDEX('Job Catalog'!$I$10:$I$509,MATCH($G1015,'Job Catalog'!$B$10:$B$509,0))),"")</f>
        <v/>
      </c>
      <c r="M1015" s="37">
        <f>IFERROR(IF($G1015="","",INDEX('Job Catalog'!$K$10:$K$509,MATCH($G1015,'Job Catalog'!$B$10:$B$509,0))),"")</f>
        <v/>
      </c>
    </row>
    <row r="1016">
      <c r="B1016" s="7" t="n"/>
      <c r="C1016" s="7" t="n"/>
      <c r="D1016" s="7" t="n"/>
      <c r="E1016" s="7" t="n"/>
      <c r="F1016" s="7" t="n"/>
      <c r="G1016" s="7" t="n"/>
      <c r="H1016" s="9">
        <f>IFERROR(IF($G1016="","",INDEX('Job Catalog'!$C$10:$C$509,MATCH($G1016,'Job Catalog'!$B$10:$B$509,0))),"")</f>
        <v/>
      </c>
      <c r="I1016" s="9">
        <f>IFERROR(IF($G1016="","",INDEX('Job Catalog'!$D$10:$D$509,MATCH($G1016,'Job Catalog'!$B$10:$B$509,0))),"")</f>
        <v/>
      </c>
      <c r="J1016" s="9">
        <f>IFERROR(IF($G1016="","",INDEX('Job Catalog'!$F$10:$F$509,MATCH($G1016,'Job Catalog'!$B$10:$B$509,0))),"")</f>
        <v/>
      </c>
      <c r="K1016" s="9">
        <f>IFERROR(IF($G1016="","",INDEX('Job Catalog'!$H$10:$H$509,MATCH($G1016,'Job Catalog'!$B$10:$B$509,0))),"")</f>
        <v/>
      </c>
      <c r="L1016" s="9">
        <f>IFERROR(IF($G1016="","",INDEX('Job Catalog'!$I$10:$I$509,MATCH($G1016,'Job Catalog'!$B$10:$B$509,0))),"")</f>
        <v/>
      </c>
      <c r="M1016" s="37">
        <f>IFERROR(IF($G1016="","",INDEX('Job Catalog'!$K$10:$K$509,MATCH($G1016,'Job Catalog'!$B$10:$B$509,0))),"")</f>
        <v/>
      </c>
    </row>
    <row r="1017">
      <c r="B1017" s="7" t="n"/>
      <c r="C1017" s="7" t="n"/>
      <c r="D1017" s="7" t="n"/>
      <c r="E1017" s="7" t="n"/>
      <c r="F1017" s="7" t="n"/>
      <c r="G1017" s="7" t="n"/>
      <c r="H1017" s="9">
        <f>IFERROR(IF($G1017="","",INDEX('Job Catalog'!$C$10:$C$509,MATCH($G1017,'Job Catalog'!$B$10:$B$509,0))),"")</f>
        <v/>
      </c>
      <c r="I1017" s="9">
        <f>IFERROR(IF($G1017="","",INDEX('Job Catalog'!$D$10:$D$509,MATCH($G1017,'Job Catalog'!$B$10:$B$509,0))),"")</f>
        <v/>
      </c>
      <c r="J1017" s="9">
        <f>IFERROR(IF($G1017="","",INDEX('Job Catalog'!$F$10:$F$509,MATCH($G1017,'Job Catalog'!$B$10:$B$509,0))),"")</f>
        <v/>
      </c>
      <c r="K1017" s="9">
        <f>IFERROR(IF($G1017="","",INDEX('Job Catalog'!$H$10:$H$509,MATCH($G1017,'Job Catalog'!$B$10:$B$509,0))),"")</f>
        <v/>
      </c>
      <c r="L1017" s="9">
        <f>IFERROR(IF($G1017="","",INDEX('Job Catalog'!$I$10:$I$509,MATCH($G1017,'Job Catalog'!$B$10:$B$509,0))),"")</f>
        <v/>
      </c>
      <c r="M1017" s="37">
        <f>IFERROR(IF($G1017="","",INDEX('Job Catalog'!$K$10:$K$509,MATCH($G1017,'Job Catalog'!$B$10:$B$509,0))),"")</f>
        <v/>
      </c>
    </row>
    <row r="1018">
      <c r="B1018" s="7" t="n"/>
      <c r="C1018" s="7" t="n"/>
      <c r="D1018" s="7" t="n"/>
      <c r="E1018" s="7" t="n"/>
      <c r="F1018" s="7" t="n"/>
      <c r="G1018" s="7" t="n"/>
      <c r="H1018" s="9">
        <f>IFERROR(IF($G1018="","",INDEX('Job Catalog'!$C$10:$C$509,MATCH($G1018,'Job Catalog'!$B$10:$B$509,0))),"")</f>
        <v/>
      </c>
      <c r="I1018" s="9">
        <f>IFERROR(IF($G1018="","",INDEX('Job Catalog'!$D$10:$D$509,MATCH($G1018,'Job Catalog'!$B$10:$B$509,0))),"")</f>
        <v/>
      </c>
      <c r="J1018" s="9">
        <f>IFERROR(IF($G1018="","",INDEX('Job Catalog'!$F$10:$F$509,MATCH($G1018,'Job Catalog'!$B$10:$B$509,0))),"")</f>
        <v/>
      </c>
      <c r="K1018" s="9">
        <f>IFERROR(IF($G1018="","",INDEX('Job Catalog'!$H$10:$H$509,MATCH($G1018,'Job Catalog'!$B$10:$B$509,0))),"")</f>
        <v/>
      </c>
      <c r="L1018" s="9">
        <f>IFERROR(IF($G1018="","",INDEX('Job Catalog'!$I$10:$I$509,MATCH($G1018,'Job Catalog'!$B$10:$B$509,0))),"")</f>
        <v/>
      </c>
      <c r="M1018" s="37">
        <f>IFERROR(IF($G1018="","",INDEX('Job Catalog'!$K$10:$K$509,MATCH($G1018,'Job Catalog'!$B$10:$B$509,0))),"")</f>
        <v/>
      </c>
    </row>
    <row r="1019">
      <c r="B1019" s="7" t="n"/>
      <c r="C1019" s="7" t="n"/>
      <c r="D1019" s="7" t="n"/>
      <c r="E1019" s="7" t="n"/>
      <c r="F1019" s="7" t="n"/>
      <c r="G1019" s="7" t="n"/>
      <c r="H1019" s="9">
        <f>IFERROR(IF($G1019="","",INDEX('Job Catalog'!$C$10:$C$509,MATCH($G1019,'Job Catalog'!$B$10:$B$509,0))),"")</f>
        <v/>
      </c>
      <c r="I1019" s="9">
        <f>IFERROR(IF($G1019="","",INDEX('Job Catalog'!$D$10:$D$509,MATCH($G1019,'Job Catalog'!$B$10:$B$509,0))),"")</f>
        <v/>
      </c>
      <c r="J1019" s="9">
        <f>IFERROR(IF($G1019="","",INDEX('Job Catalog'!$F$10:$F$509,MATCH($G1019,'Job Catalog'!$B$10:$B$509,0))),"")</f>
        <v/>
      </c>
      <c r="K1019" s="9">
        <f>IFERROR(IF($G1019="","",INDEX('Job Catalog'!$H$10:$H$509,MATCH($G1019,'Job Catalog'!$B$10:$B$509,0))),"")</f>
        <v/>
      </c>
      <c r="L1019" s="9">
        <f>IFERROR(IF($G1019="","",INDEX('Job Catalog'!$I$10:$I$509,MATCH($G1019,'Job Catalog'!$B$10:$B$509,0))),"")</f>
        <v/>
      </c>
      <c r="M1019" s="37">
        <f>IFERROR(IF($G1019="","",INDEX('Job Catalog'!$K$10:$K$509,MATCH($G1019,'Job Catalog'!$B$10:$B$509,0))),"")</f>
        <v/>
      </c>
    </row>
    <row r="1020">
      <c r="B1020" s="7" t="n"/>
      <c r="C1020" s="7" t="n"/>
      <c r="D1020" s="7" t="n"/>
      <c r="E1020" s="7" t="n"/>
      <c r="F1020" s="7" t="n"/>
      <c r="G1020" s="7" t="n"/>
      <c r="H1020" s="9">
        <f>IFERROR(IF($G1020="","",INDEX('Job Catalog'!$C$10:$C$509,MATCH($G1020,'Job Catalog'!$B$10:$B$509,0))),"")</f>
        <v/>
      </c>
      <c r="I1020" s="9">
        <f>IFERROR(IF($G1020="","",INDEX('Job Catalog'!$D$10:$D$509,MATCH($G1020,'Job Catalog'!$B$10:$B$509,0))),"")</f>
        <v/>
      </c>
      <c r="J1020" s="9">
        <f>IFERROR(IF($G1020="","",INDEX('Job Catalog'!$F$10:$F$509,MATCH($G1020,'Job Catalog'!$B$10:$B$509,0))),"")</f>
        <v/>
      </c>
      <c r="K1020" s="9">
        <f>IFERROR(IF($G1020="","",INDEX('Job Catalog'!$H$10:$H$509,MATCH($G1020,'Job Catalog'!$B$10:$B$509,0))),"")</f>
        <v/>
      </c>
      <c r="L1020" s="9">
        <f>IFERROR(IF($G1020="","",INDEX('Job Catalog'!$I$10:$I$509,MATCH($G1020,'Job Catalog'!$B$10:$B$509,0))),"")</f>
        <v/>
      </c>
      <c r="M1020" s="37">
        <f>IFERROR(IF($G1020="","",INDEX('Job Catalog'!$K$10:$K$509,MATCH($G1020,'Job Catalog'!$B$10:$B$509,0))),"")</f>
        <v/>
      </c>
    </row>
    <row r="1021">
      <c r="B1021" s="7" t="n"/>
      <c r="C1021" s="7" t="n"/>
      <c r="D1021" s="7" t="n"/>
      <c r="E1021" s="7" t="n"/>
      <c r="F1021" s="7" t="n"/>
      <c r="G1021" s="7" t="n"/>
      <c r="H1021" s="9">
        <f>IFERROR(IF($G1021="","",INDEX('Job Catalog'!$C$10:$C$509,MATCH($G1021,'Job Catalog'!$B$10:$B$509,0))),"")</f>
        <v/>
      </c>
      <c r="I1021" s="9">
        <f>IFERROR(IF($G1021="","",INDEX('Job Catalog'!$D$10:$D$509,MATCH($G1021,'Job Catalog'!$B$10:$B$509,0))),"")</f>
        <v/>
      </c>
      <c r="J1021" s="9">
        <f>IFERROR(IF($G1021="","",INDEX('Job Catalog'!$F$10:$F$509,MATCH($G1021,'Job Catalog'!$B$10:$B$509,0))),"")</f>
        <v/>
      </c>
      <c r="K1021" s="9">
        <f>IFERROR(IF($G1021="","",INDEX('Job Catalog'!$H$10:$H$509,MATCH($G1021,'Job Catalog'!$B$10:$B$509,0))),"")</f>
        <v/>
      </c>
      <c r="L1021" s="9">
        <f>IFERROR(IF($G1021="","",INDEX('Job Catalog'!$I$10:$I$509,MATCH($G1021,'Job Catalog'!$B$10:$B$509,0))),"")</f>
        <v/>
      </c>
      <c r="M1021" s="37">
        <f>IFERROR(IF($G1021="","",INDEX('Job Catalog'!$K$10:$K$509,MATCH($G1021,'Job Catalog'!$B$10:$B$509,0))),"")</f>
        <v/>
      </c>
    </row>
    <row r="1022">
      <c r="B1022" s="7" t="n"/>
      <c r="C1022" s="7" t="n"/>
      <c r="D1022" s="7" t="n"/>
      <c r="E1022" s="7" t="n"/>
      <c r="F1022" s="7" t="n"/>
      <c r="G1022" s="7" t="n"/>
      <c r="H1022" s="9">
        <f>IFERROR(IF($G1022="","",INDEX('Job Catalog'!$C$10:$C$509,MATCH($G1022,'Job Catalog'!$B$10:$B$509,0))),"")</f>
        <v/>
      </c>
      <c r="I1022" s="9">
        <f>IFERROR(IF($G1022="","",INDEX('Job Catalog'!$D$10:$D$509,MATCH($G1022,'Job Catalog'!$B$10:$B$509,0))),"")</f>
        <v/>
      </c>
      <c r="J1022" s="9">
        <f>IFERROR(IF($G1022="","",INDEX('Job Catalog'!$F$10:$F$509,MATCH($G1022,'Job Catalog'!$B$10:$B$509,0))),"")</f>
        <v/>
      </c>
      <c r="K1022" s="9">
        <f>IFERROR(IF($G1022="","",INDEX('Job Catalog'!$H$10:$H$509,MATCH($G1022,'Job Catalog'!$B$10:$B$509,0))),"")</f>
        <v/>
      </c>
      <c r="L1022" s="9">
        <f>IFERROR(IF($G1022="","",INDEX('Job Catalog'!$I$10:$I$509,MATCH($G1022,'Job Catalog'!$B$10:$B$509,0))),"")</f>
        <v/>
      </c>
      <c r="M1022" s="37">
        <f>IFERROR(IF($G1022="","",INDEX('Job Catalog'!$K$10:$K$509,MATCH($G1022,'Job Catalog'!$B$10:$B$509,0))),"")</f>
        <v/>
      </c>
    </row>
    <row r="1023">
      <c r="B1023" s="7" t="n"/>
      <c r="C1023" s="7" t="n"/>
      <c r="D1023" s="7" t="n"/>
      <c r="E1023" s="7" t="n"/>
      <c r="F1023" s="7" t="n"/>
      <c r="G1023" s="7" t="n"/>
      <c r="H1023" s="9">
        <f>IFERROR(IF($G1023="","",INDEX('Job Catalog'!$C$10:$C$509,MATCH($G1023,'Job Catalog'!$B$10:$B$509,0))),"")</f>
        <v/>
      </c>
      <c r="I1023" s="9">
        <f>IFERROR(IF($G1023="","",INDEX('Job Catalog'!$D$10:$D$509,MATCH($G1023,'Job Catalog'!$B$10:$B$509,0))),"")</f>
        <v/>
      </c>
      <c r="J1023" s="9">
        <f>IFERROR(IF($G1023="","",INDEX('Job Catalog'!$F$10:$F$509,MATCH($G1023,'Job Catalog'!$B$10:$B$509,0))),"")</f>
        <v/>
      </c>
      <c r="K1023" s="9">
        <f>IFERROR(IF($G1023="","",INDEX('Job Catalog'!$H$10:$H$509,MATCH($G1023,'Job Catalog'!$B$10:$B$509,0))),"")</f>
        <v/>
      </c>
      <c r="L1023" s="9">
        <f>IFERROR(IF($G1023="","",INDEX('Job Catalog'!$I$10:$I$509,MATCH($G1023,'Job Catalog'!$B$10:$B$509,0))),"")</f>
        <v/>
      </c>
      <c r="M1023" s="37">
        <f>IFERROR(IF($G1023="","",INDEX('Job Catalog'!$K$10:$K$509,MATCH($G1023,'Job Catalog'!$B$10:$B$509,0))),"")</f>
        <v/>
      </c>
    </row>
    <row r="1024">
      <c r="B1024" s="7" t="n"/>
      <c r="C1024" s="7" t="n"/>
      <c r="D1024" s="7" t="n"/>
      <c r="E1024" s="7" t="n"/>
      <c r="F1024" s="7" t="n"/>
      <c r="G1024" s="7" t="n"/>
      <c r="H1024" s="9">
        <f>IFERROR(IF($G1024="","",INDEX('Job Catalog'!$C$10:$C$509,MATCH($G1024,'Job Catalog'!$B$10:$B$509,0))),"")</f>
        <v/>
      </c>
      <c r="I1024" s="9">
        <f>IFERROR(IF($G1024="","",INDEX('Job Catalog'!$D$10:$D$509,MATCH($G1024,'Job Catalog'!$B$10:$B$509,0))),"")</f>
        <v/>
      </c>
      <c r="J1024" s="9">
        <f>IFERROR(IF($G1024="","",INDEX('Job Catalog'!$F$10:$F$509,MATCH($G1024,'Job Catalog'!$B$10:$B$509,0))),"")</f>
        <v/>
      </c>
      <c r="K1024" s="9">
        <f>IFERROR(IF($G1024="","",INDEX('Job Catalog'!$H$10:$H$509,MATCH($G1024,'Job Catalog'!$B$10:$B$509,0))),"")</f>
        <v/>
      </c>
      <c r="L1024" s="9">
        <f>IFERROR(IF($G1024="","",INDEX('Job Catalog'!$I$10:$I$509,MATCH($G1024,'Job Catalog'!$B$10:$B$509,0))),"")</f>
        <v/>
      </c>
      <c r="M1024" s="37">
        <f>IFERROR(IF($G1024="","",INDEX('Job Catalog'!$K$10:$K$509,MATCH($G1024,'Job Catalog'!$B$10:$B$509,0))),"")</f>
        <v/>
      </c>
    </row>
    <row r="1025">
      <c r="B1025" s="7" t="n"/>
      <c r="C1025" s="7" t="n"/>
      <c r="D1025" s="7" t="n"/>
      <c r="E1025" s="7" t="n"/>
      <c r="F1025" s="7" t="n"/>
      <c r="G1025" s="7" t="n"/>
      <c r="H1025" s="9">
        <f>IFERROR(IF($G1025="","",INDEX('Job Catalog'!$C$10:$C$509,MATCH($G1025,'Job Catalog'!$B$10:$B$509,0))),"")</f>
        <v/>
      </c>
      <c r="I1025" s="9">
        <f>IFERROR(IF($G1025="","",INDEX('Job Catalog'!$D$10:$D$509,MATCH($G1025,'Job Catalog'!$B$10:$B$509,0))),"")</f>
        <v/>
      </c>
      <c r="J1025" s="9">
        <f>IFERROR(IF($G1025="","",INDEX('Job Catalog'!$F$10:$F$509,MATCH($G1025,'Job Catalog'!$B$10:$B$509,0))),"")</f>
        <v/>
      </c>
      <c r="K1025" s="9">
        <f>IFERROR(IF($G1025="","",INDEX('Job Catalog'!$H$10:$H$509,MATCH($G1025,'Job Catalog'!$B$10:$B$509,0))),"")</f>
        <v/>
      </c>
      <c r="L1025" s="9">
        <f>IFERROR(IF($G1025="","",INDEX('Job Catalog'!$I$10:$I$509,MATCH($G1025,'Job Catalog'!$B$10:$B$509,0))),"")</f>
        <v/>
      </c>
      <c r="M1025" s="37">
        <f>IFERROR(IF($G1025="","",INDEX('Job Catalog'!$K$10:$K$509,MATCH($G1025,'Job Catalog'!$B$10:$B$509,0))),"")</f>
        <v/>
      </c>
    </row>
    <row r="1026">
      <c r="B1026" s="7" t="n"/>
      <c r="C1026" s="7" t="n"/>
      <c r="D1026" s="7" t="n"/>
      <c r="E1026" s="7" t="n"/>
      <c r="F1026" s="7" t="n"/>
      <c r="G1026" s="7" t="n"/>
      <c r="H1026" s="9">
        <f>IFERROR(IF($G1026="","",INDEX('Job Catalog'!$C$10:$C$509,MATCH($G1026,'Job Catalog'!$B$10:$B$509,0))),"")</f>
        <v/>
      </c>
      <c r="I1026" s="9">
        <f>IFERROR(IF($G1026="","",INDEX('Job Catalog'!$D$10:$D$509,MATCH($G1026,'Job Catalog'!$B$10:$B$509,0))),"")</f>
        <v/>
      </c>
      <c r="J1026" s="9">
        <f>IFERROR(IF($G1026="","",INDEX('Job Catalog'!$F$10:$F$509,MATCH($G1026,'Job Catalog'!$B$10:$B$509,0))),"")</f>
        <v/>
      </c>
      <c r="K1026" s="9">
        <f>IFERROR(IF($G1026="","",INDEX('Job Catalog'!$H$10:$H$509,MATCH($G1026,'Job Catalog'!$B$10:$B$509,0))),"")</f>
        <v/>
      </c>
      <c r="L1026" s="9">
        <f>IFERROR(IF($G1026="","",INDEX('Job Catalog'!$I$10:$I$509,MATCH($G1026,'Job Catalog'!$B$10:$B$509,0))),"")</f>
        <v/>
      </c>
      <c r="M1026" s="37">
        <f>IFERROR(IF($G1026="","",INDEX('Job Catalog'!$K$10:$K$509,MATCH($G1026,'Job Catalog'!$B$10:$B$509,0))),"")</f>
        <v/>
      </c>
    </row>
    <row r="1027">
      <c r="B1027" s="7" t="n"/>
      <c r="C1027" s="7" t="n"/>
      <c r="D1027" s="7" t="n"/>
      <c r="E1027" s="7" t="n"/>
      <c r="F1027" s="7" t="n"/>
      <c r="G1027" s="7" t="n"/>
      <c r="H1027" s="9">
        <f>IFERROR(IF($G1027="","",INDEX('Job Catalog'!$C$10:$C$509,MATCH($G1027,'Job Catalog'!$B$10:$B$509,0))),"")</f>
        <v/>
      </c>
      <c r="I1027" s="9">
        <f>IFERROR(IF($G1027="","",INDEX('Job Catalog'!$D$10:$D$509,MATCH($G1027,'Job Catalog'!$B$10:$B$509,0))),"")</f>
        <v/>
      </c>
      <c r="J1027" s="9">
        <f>IFERROR(IF($G1027="","",INDEX('Job Catalog'!$F$10:$F$509,MATCH($G1027,'Job Catalog'!$B$10:$B$509,0))),"")</f>
        <v/>
      </c>
      <c r="K1027" s="9">
        <f>IFERROR(IF($G1027="","",INDEX('Job Catalog'!$H$10:$H$509,MATCH($G1027,'Job Catalog'!$B$10:$B$509,0))),"")</f>
        <v/>
      </c>
      <c r="L1027" s="9">
        <f>IFERROR(IF($G1027="","",INDEX('Job Catalog'!$I$10:$I$509,MATCH($G1027,'Job Catalog'!$B$10:$B$509,0))),"")</f>
        <v/>
      </c>
      <c r="M1027" s="37">
        <f>IFERROR(IF($G1027="","",INDEX('Job Catalog'!$K$10:$K$509,MATCH($G1027,'Job Catalog'!$B$10:$B$509,0))),"")</f>
        <v/>
      </c>
    </row>
    <row r="1028">
      <c r="B1028" s="7" t="n"/>
      <c r="C1028" s="7" t="n"/>
      <c r="D1028" s="7" t="n"/>
      <c r="E1028" s="7" t="n"/>
      <c r="F1028" s="7" t="n"/>
      <c r="G1028" s="7" t="n"/>
      <c r="H1028" s="9">
        <f>IFERROR(IF($G1028="","",INDEX('Job Catalog'!$C$10:$C$509,MATCH($G1028,'Job Catalog'!$B$10:$B$509,0))),"")</f>
        <v/>
      </c>
      <c r="I1028" s="9">
        <f>IFERROR(IF($G1028="","",INDEX('Job Catalog'!$D$10:$D$509,MATCH($G1028,'Job Catalog'!$B$10:$B$509,0))),"")</f>
        <v/>
      </c>
      <c r="J1028" s="9">
        <f>IFERROR(IF($G1028="","",INDEX('Job Catalog'!$F$10:$F$509,MATCH($G1028,'Job Catalog'!$B$10:$B$509,0))),"")</f>
        <v/>
      </c>
      <c r="K1028" s="9">
        <f>IFERROR(IF($G1028="","",INDEX('Job Catalog'!$H$10:$H$509,MATCH($G1028,'Job Catalog'!$B$10:$B$509,0))),"")</f>
        <v/>
      </c>
      <c r="L1028" s="9">
        <f>IFERROR(IF($G1028="","",INDEX('Job Catalog'!$I$10:$I$509,MATCH($G1028,'Job Catalog'!$B$10:$B$509,0))),"")</f>
        <v/>
      </c>
      <c r="M1028" s="37">
        <f>IFERROR(IF($G1028="","",INDEX('Job Catalog'!$K$10:$K$509,MATCH($G1028,'Job Catalog'!$B$10:$B$509,0))),"")</f>
        <v/>
      </c>
    </row>
    <row r="1029">
      <c r="B1029" s="7" t="n"/>
      <c r="C1029" s="7" t="n"/>
      <c r="D1029" s="7" t="n"/>
      <c r="E1029" s="7" t="n"/>
      <c r="F1029" s="7" t="n"/>
      <c r="G1029" s="7" t="n"/>
      <c r="H1029" s="9">
        <f>IFERROR(IF($G1029="","",INDEX('Job Catalog'!$C$10:$C$509,MATCH($G1029,'Job Catalog'!$B$10:$B$509,0))),"")</f>
        <v/>
      </c>
      <c r="I1029" s="9">
        <f>IFERROR(IF($G1029="","",INDEX('Job Catalog'!$D$10:$D$509,MATCH($G1029,'Job Catalog'!$B$10:$B$509,0))),"")</f>
        <v/>
      </c>
      <c r="J1029" s="9">
        <f>IFERROR(IF($G1029="","",INDEX('Job Catalog'!$F$10:$F$509,MATCH($G1029,'Job Catalog'!$B$10:$B$509,0))),"")</f>
        <v/>
      </c>
      <c r="K1029" s="9">
        <f>IFERROR(IF($G1029="","",INDEX('Job Catalog'!$H$10:$H$509,MATCH($G1029,'Job Catalog'!$B$10:$B$509,0))),"")</f>
        <v/>
      </c>
      <c r="L1029" s="9">
        <f>IFERROR(IF($G1029="","",INDEX('Job Catalog'!$I$10:$I$509,MATCH($G1029,'Job Catalog'!$B$10:$B$509,0))),"")</f>
        <v/>
      </c>
      <c r="M1029" s="37">
        <f>IFERROR(IF($G1029="","",INDEX('Job Catalog'!$K$10:$K$509,MATCH($G1029,'Job Catalog'!$B$10:$B$509,0))),"")</f>
        <v/>
      </c>
    </row>
    <row r="1030">
      <c r="B1030" s="7" t="n"/>
      <c r="C1030" s="7" t="n"/>
      <c r="D1030" s="7" t="n"/>
      <c r="E1030" s="7" t="n"/>
      <c r="F1030" s="7" t="n"/>
      <c r="G1030" s="7" t="n"/>
      <c r="H1030" s="9">
        <f>IFERROR(IF($G1030="","",INDEX('Job Catalog'!$C$10:$C$509,MATCH($G1030,'Job Catalog'!$B$10:$B$509,0))),"")</f>
        <v/>
      </c>
      <c r="I1030" s="9">
        <f>IFERROR(IF($G1030="","",INDEX('Job Catalog'!$D$10:$D$509,MATCH($G1030,'Job Catalog'!$B$10:$B$509,0))),"")</f>
        <v/>
      </c>
      <c r="J1030" s="9">
        <f>IFERROR(IF($G1030="","",INDEX('Job Catalog'!$F$10:$F$509,MATCH($G1030,'Job Catalog'!$B$10:$B$509,0))),"")</f>
        <v/>
      </c>
      <c r="K1030" s="9">
        <f>IFERROR(IF($G1030="","",INDEX('Job Catalog'!$H$10:$H$509,MATCH($G1030,'Job Catalog'!$B$10:$B$509,0))),"")</f>
        <v/>
      </c>
      <c r="L1030" s="9">
        <f>IFERROR(IF($G1030="","",INDEX('Job Catalog'!$I$10:$I$509,MATCH($G1030,'Job Catalog'!$B$10:$B$509,0))),"")</f>
        <v/>
      </c>
      <c r="M1030" s="37">
        <f>IFERROR(IF($G1030="","",INDEX('Job Catalog'!$K$10:$K$509,MATCH($G1030,'Job Catalog'!$B$10:$B$509,0))),"")</f>
        <v/>
      </c>
    </row>
    <row r="1031">
      <c r="B1031" s="7" t="n"/>
      <c r="C1031" s="7" t="n"/>
      <c r="D1031" s="7" t="n"/>
      <c r="E1031" s="7" t="n"/>
      <c r="F1031" s="7" t="n"/>
      <c r="G1031" s="7" t="n"/>
      <c r="H1031" s="9">
        <f>IFERROR(IF($G1031="","",INDEX('Job Catalog'!$C$10:$C$509,MATCH($G1031,'Job Catalog'!$B$10:$B$509,0))),"")</f>
        <v/>
      </c>
      <c r="I1031" s="9">
        <f>IFERROR(IF($G1031="","",INDEX('Job Catalog'!$D$10:$D$509,MATCH($G1031,'Job Catalog'!$B$10:$B$509,0))),"")</f>
        <v/>
      </c>
      <c r="J1031" s="9">
        <f>IFERROR(IF($G1031="","",INDEX('Job Catalog'!$F$10:$F$509,MATCH($G1031,'Job Catalog'!$B$10:$B$509,0))),"")</f>
        <v/>
      </c>
      <c r="K1031" s="9">
        <f>IFERROR(IF($G1031="","",INDEX('Job Catalog'!$H$10:$H$509,MATCH($G1031,'Job Catalog'!$B$10:$B$509,0))),"")</f>
        <v/>
      </c>
      <c r="L1031" s="9">
        <f>IFERROR(IF($G1031="","",INDEX('Job Catalog'!$I$10:$I$509,MATCH($G1031,'Job Catalog'!$B$10:$B$509,0))),"")</f>
        <v/>
      </c>
      <c r="M1031" s="37">
        <f>IFERROR(IF($G1031="","",INDEX('Job Catalog'!$K$10:$K$509,MATCH($G1031,'Job Catalog'!$B$10:$B$509,0))),"")</f>
        <v/>
      </c>
    </row>
    <row r="1032">
      <c r="B1032" s="7" t="n"/>
      <c r="C1032" s="7" t="n"/>
      <c r="D1032" s="7" t="n"/>
      <c r="E1032" s="7" t="n"/>
      <c r="F1032" s="7" t="n"/>
      <c r="G1032" s="7" t="n"/>
      <c r="H1032" s="9">
        <f>IFERROR(IF($G1032="","",INDEX('Job Catalog'!$C$10:$C$509,MATCH($G1032,'Job Catalog'!$B$10:$B$509,0))),"")</f>
        <v/>
      </c>
      <c r="I1032" s="9">
        <f>IFERROR(IF($G1032="","",INDEX('Job Catalog'!$D$10:$D$509,MATCH($G1032,'Job Catalog'!$B$10:$B$509,0))),"")</f>
        <v/>
      </c>
      <c r="J1032" s="9">
        <f>IFERROR(IF($G1032="","",INDEX('Job Catalog'!$F$10:$F$509,MATCH($G1032,'Job Catalog'!$B$10:$B$509,0))),"")</f>
        <v/>
      </c>
      <c r="K1032" s="9">
        <f>IFERROR(IF($G1032="","",INDEX('Job Catalog'!$H$10:$H$509,MATCH($G1032,'Job Catalog'!$B$10:$B$509,0))),"")</f>
        <v/>
      </c>
      <c r="L1032" s="9">
        <f>IFERROR(IF($G1032="","",INDEX('Job Catalog'!$I$10:$I$509,MATCH($G1032,'Job Catalog'!$B$10:$B$509,0))),"")</f>
        <v/>
      </c>
      <c r="M1032" s="37">
        <f>IFERROR(IF($G1032="","",INDEX('Job Catalog'!$K$10:$K$509,MATCH($G1032,'Job Catalog'!$B$10:$B$509,0))),"")</f>
        <v/>
      </c>
    </row>
    <row r="1033">
      <c r="B1033" s="7" t="n"/>
      <c r="C1033" s="7" t="n"/>
      <c r="D1033" s="7" t="n"/>
      <c r="E1033" s="7" t="n"/>
      <c r="F1033" s="7" t="n"/>
      <c r="G1033" s="7" t="n"/>
      <c r="H1033" s="9">
        <f>IFERROR(IF($G1033="","",INDEX('Job Catalog'!$C$10:$C$509,MATCH($G1033,'Job Catalog'!$B$10:$B$509,0))),"")</f>
        <v/>
      </c>
      <c r="I1033" s="9">
        <f>IFERROR(IF($G1033="","",INDEX('Job Catalog'!$D$10:$D$509,MATCH($G1033,'Job Catalog'!$B$10:$B$509,0))),"")</f>
        <v/>
      </c>
      <c r="J1033" s="9">
        <f>IFERROR(IF($G1033="","",INDEX('Job Catalog'!$F$10:$F$509,MATCH($G1033,'Job Catalog'!$B$10:$B$509,0))),"")</f>
        <v/>
      </c>
      <c r="K1033" s="9">
        <f>IFERROR(IF($G1033="","",INDEX('Job Catalog'!$H$10:$H$509,MATCH($G1033,'Job Catalog'!$B$10:$B$509,0))),"")</f>
        <v/>
      </c>
      <c r="L1033" s="9">
        <f>IFERROR(IF($G1033="","",INDEX('Job Catalog'!$I$10:$I$509,MATCH($G1033,'Job Catalog'!$B$10:$B$509,0))),"")</f>
        <v/>
      </c>
      <c r="M1033" s="37">
        <f>IFERROR(IF($G1033="","",INDEX('Job Catalog'!$K$10:$K$509,MATCH($G1033,'Job Catalog'!$B$10:$B$509,0))),"")</f>
        <v/>
      </c>
    </row>
    <row r="1034">
      <c r="B1034" s="7" t="n"/>
      <c r="C1034" s="7" t="n"/>
      <c r="D1034" s="7" t="n"/>
      <c r="E1034" s="7" t="n"/>
      <c r="F1034" s="7" t="n"/>
      <c r="G1034" s="7" t="n"/>
      <c r="H1034" s="9">
        <f>IFERROR(IF($G1034="","",INDEX('Job Catalog'!$C$10:$C$509,MATCH($G1034,'Job Catalog'!$B$10:$B$509,0))),"")</f>
        <v/>
      </c>
      <c r="I1034" s="9">
        <f>IFERROR(IF($G1034="","",INDEX('Job Catalog'!$D$10:$D$509,MATCH($G1034,'Job Catalog'!$B$10:$B$509,0))),"")</f>
        <v/>
      </c>
      <c r="J1034" s="9">
        <f>IFERROR(IF($G1034="","",INDEX('Job Catalog'!$F$10:$F$509,MATCH($G1034,'Job Catalog'!$B$10:$B$509,0))),"")</f>
        <v/>
      </c>
      <c r="K1034" s="9">
        <f>IFERROR(IF($G1034="","",INDEX('Job Catalog'!$H$10:$H$509,MATCH($G1034,'Job Catalog'!$B$10:$B$509,0))),"")</f>
        <v/>
      </c>
      <c r="L1034" s="9">
        <f>IFERROR(IF($G1034="","",INDEX('Job Catalog'!$I$10:$I$509,MATCH($G1034,'Job Catalog'!$B$10:$B$509,0))),"")</f>
        <v/>
      </c>
      <c r="M1034" s="37">
        <f>IFERROR(IF($G1034="","",INDEX('Job Catalog'!$K$10:$K$509,MATCH($G1034,'Job Catalog'!$B$10:$B$509,0))),"")</f>
        <v/>
      </c>
    </row>
    <row r="1035">
      <c r="B1035" s="7" t="n"/>
      <c r="C1035" s="7" t="n"/>
      <c r="D1035" s="7" t="n"/>
      <c r="E1035" s="7" t="n"/>
      <c r="F1035" s="7" t="n"/>
      <c r="G1035" s="7" t="n"/>
      <c r="H1035" s="9">
        <f>IFERROR(IF($G1035="","",INDEX('Job Catalog'!$C$10:$C$509,MATCH($G1035,'Job Catalog'!$B$10:$B$509,0))),"")</f>
        <v/>
      </c>
      <c r="I1035" s="9">
        <f>IFERROR(IF($G1035="","",INDEX('Job Catalog'!$D$10:$D$509,MATCH($G1035,'Job Catalog'!$B$10:$B$509,0))),"")</f>
        <v/>
      </c>
      <c r="J1035" s="9">
        <f>IFERROR(IF($G1035="","",INDEX('Job Catalog'!$F$10:$F$509,MATCH($G1035,'Job Catalog'!$B$10:$B$509,0))),"")</f>
        <v/>
      </c>
      <c r="K1035" s="9">
        <f>IFERROR(IF($G1035="","",INDEX('Job Catalog'!$H$10:$H$509,MATCH($G1035,'Job Catalog'!$B$10:$B$509,0))),"")</f>
        <v/>
      </c>
      <c r="L1035" s="9">
        <f>IFERROR(IF($G1035="","",INDEX('Job Catalog'!$I$10:$I$509,MATCH($G1035,'Job Catalog'!$B$10:$B$509,0))),"")</f>
        <v/>
      </c>
      <c r="M1035" s="37">
        <f>IFERROR(IF($G1035="","",INDEX('Job Catalog'!$K$10:$K$509,MATCH($G1035,'Job Catalog'!$B$10:$B$509,0))),"")</f>
        <v/>
      </c>
    </row>
    <row r="1036">
      <c r="B1036" s="7" t="n"/>
      <c r="C1036" s="7" t="n"/>
      <c r="D1036" s="7" t="n"/>
      <c r="E1036" s="7" t="n"/>
      <c r="F1036" s="7" t="n"/>
      <c r="G1036" s="7" t="n"/>
      <c r="H1036" s="9">
        <f>IFERROR(IF($G1036="","",INDEX('Job Catalog'!$C$10:$C$509,MATCH($G1036,'Job Catalog'!$B$10:$B$509,0))),"")</f>
        <v/>
      </c>
      <c r="I1036" s="9">
        <f>IFERROR(IF($G1036="","",INDEX('Job Catalog'!$D$10:$D$509,MATCH($G1036,'Job Catalog'!$B$10:$B$509,0))),"")</f>
        <v/>
      </c>
      <c r="J1036" s="9">
        <f>IFERROR(IF($G1036="","",INDEX('Job Catalog'!$F$10:$F$509,MATCH($G1036,'Job Catalog'!$B$10:$B$509,0))),"")</f>
        <v/>
      </c>
      <c r="K1036" s="9">
        <f>IFERROR(IF($G1036="","",INDEX('Job Catalog'!$H$10:$H$509,MATCH($G1036,'Job Catalog'!$B$10:$B$509,0))),"")</f>
        <v/>
      </c>
      <c r="L1036" s="9">
        <f>IFERROR(IF($G1036="","",INDEX('Job Catalog'!$I$10:$I$509,MATCH($G1036,'Job Catalog'!$B$10:$B$509,0))),"")</f>
        <v/>
      </c>
      <c r="M1036" s="37">
        <f>IFERROR(IF($G1036="","",INDEX('Job Catalog'!$K$10:$K$509,MATCH($G1036,'Job Catalog'!$B$10:$B$509,0))),"")</f>
        <v/>
      </c>
    </row>
    <row r="1037">
      <c r="B1037" s="7" t="n"/>
      <c r="C1037" s="7" t="n"/>
      <c r="D1037" s="7" t="n"/>
      <c r="E1037" s="7" t="n"/>
      <c r="F1037" s="7" t="n"/>
      <c r="G1037" s="7" t="n"/>
      <c r="H1037" s="9">
        <f>IFERROR(IF($G1037="","",INDEX('Job Catalog'!$C$10:$C$509,MATCH($G1037,'Job Catalog'!$B$10:$B$509,0))),"")</f>
        <v/>
      </c>
      <c r="I1037" s="9">
        <f>IFERROR(IF($G1037="","",INDEX('Job Catalog'!$D$10:$D$509,MATCH($G1037,'Job Catalog'!$B$10:$B$509,0))),"")</f>
        <v/>
      </c>
      <c r="J1037" s="9">
        <f>IFERROR(IF($G1037="","",INDEX('Job Catalog'!$F$10:$F$509,MATCH($G1037,'Job Catalog'!$B$10:$B$509,0))),"")</f>
        <v/>
      </c>
      <c r="K1037" s="9">
        <f>IFERROR(IF($G1037="","",INDEX('Job Catalog'!$H$10:$H$509,MATCH($G1037,'Job Catalog'!$B$10:$B$509,0))),"")</f>
        <v/>
      </c>
      <c r="L1037" s="9">
        <f>IFERROR(IF($G1037="","",INDEX('Job Catalog'!$I$10:$I$509,MATCH($G1037,'Job Catalog'!$B$10:$B$509,0))),"")</f>
        <v/>
      </c>
      <c r="M1037" s="37">
        <f>IFERROR(IF($G1037="","",INDEX('Job Catalog'!$K$10:$K$509,MATCH($G1037,'Job Catalog'!$B$10:$B$509,0))),"")</f>
        <v/>
      </c>
    </row>
    <row r="1038">
      <c r="B1038" s="7" t="n"/>
      <c r="C1038" s="7" t="n"/>
      <c r="D1038" s="7" t="n"/>
      <c r="E1038" s="7" t="n"/>
      <c r="F1038" s="7" t="n"/>
      <c r="G1038" s="7" t="n"/>
      <c r="H1038" s="9">
        <f>IFERROR(IF($G1038="","",INDEX('Job Catalog'!$C$10:$C$509,MATCH($G1038,'Job Catalog'!$B$10:$B$509,0))),"")</f>
        <v/>
      </c>
      <c r="I1038" s="9">
        <f>IFERROR(IF($G1038="","",INDEX('Job Catalog'!$D$10:$D$509,MATCH($G1038,'Job Catalog'!$B$10:$B$509,0))),"")</f>
        <v/>
      </c>
      <c r="J1038" s="9">
        <f>IFERROR(IF($G1038="","",INDEX('Job Catalog'!$F$10:$F$509,MATCH($G1038,'Job Catalog'!$B$10:$B$509,0))),"")</f>
        <v/>
      </c>
      <c r="K1038" s="9">
        <f>IFERROR(IF($G1038="","",INDEX('Job Catalog'!$H$10:$H$509,MATCH($G1038,'Job Catalog'!$B$10:$B$509,0))),"")</f>
        <v/>
      </c>
      <c r="L1038" s="9">
        <f>IFERROR(IF($G1038="","",INDEX('Job Catalog'!$I$10:$I$509,MATCH($G1038,'Job Catalog'!$B$10:$B$509,0))),"")</f>
        <v/>
      </c>
      <c r="M1038" s="37">
        <f>IFERROR(IF($G1038="","",INDEX('Job Catalog'!$K$10:$K$509,MATCH($G1038,'Job Catalog'!$B$10:$B$509,0))),"")</f>
        <v/>
      </c>
    </row>
    <row r="1039">
      <c r="B1039" s="7" t="n"/>
      <c r="C1039" s="7" t="n"/>
      <c r="D1039" s="7" t="n"/>
      <c r="E1039" s="7" t="n"/>
      <c r="F1039" s="7" t="n"/>
      <c r="G1039" s="7" t="n"/>
      <c r="H1039" s="9">
        <f>IFERROR(IF($G1039="","",INDEX('Job Catalog'!$C$10:$C$509,MATCH($G1039,'Job Catalog'!$B$10:$B$509,0))),"")</f>
        <v/>
      </c>
      <c r="I1039" s="9">
        <f>IFERROR(IF($G1039="","",INDEX('Job Catalog'!$D$10:$D$509,MATCH($G1039,'Job Catalog'!$B$10:$B$509,0))),"")</f>
        <v/>
      </c>
      <c r="J1039" s="9">
        <f>IFERROR(IF($G1039="","",INDEX('Job Catalog'!$F$10:$F$509,MATCH($G1039,'Job Catalog'!$B$10:$B$509,0))),"")</f>
        <v/>
      </c>
      <c r="K1039" s="9">
        <f>IFERROR(IF($G1039="","",INDEX('Job Catalog'!$H$10:$H$509,MATCH($G1039,'Job Catalog'!$B$10:$B$509,0))),"")</f>
        <v/>
      </c>
      <c r="L1039" s="9">
        <f>IFERROR(IF($G1039="","",INDEX('Job Catalog'!$I$10:$I$509,MATCH($G1039,'Job Catalog'!$B$10:$B$509,0))),"")</f>
        <v/>
      </c>
      <c r="M1039" s="37">
        <f>IFERROR(IF($G1039="","",INDEX('Job Catalog'!$K$10:$K$509,MATCH($G1039,'Job Catalog'!$B$10:$B$509,0))),"")</f>
        <v/>
      </c>
    </row>
    <row r="1040">
      <c r="B1040" s="7" t="n"/>
      <c r="C1040" s="7" t="n"/>
      <c r="D1040" s="7" t="n"/>
      <c r="E1040" s="7" t="n"/>
      <c r="F1040" s="7" t="n"/>
      <c r="G1040" s="7" t="n"/>
      <c r="H1040" s="9">
        <f>IFERROR(IF($G1040="","",INDEX('Job Catalog'!$C$10:$C$509,MATCH($G1040,'Job Catalog'!$B$10:$B$509,0))),"")</f>
        <v/>
      </c>
      <c r="I1040" s="9">
        <f>IFERROR(IF($G1040="","",INDEX('Job Catalog'!$D$10:$D$509,MATCH($G1040,'Job Catalog'!$B$10:$B$509,0))),"")</f>
        <v/>
      </c>
      <c r="J1040" s="9">
        <f>IFERROR(IF($G1040="","",INDEX('Job Catalog'!$F$10:$F$509,MATCH($G1040,'Job Catalog'!$B$10:$B$509,0))),"")</f>
        <v/>
      </c>
      <c r="K1040" s="9">
        <f>IFERROR(IF($G1040="","",INDEX('Job Catalog'!$H$10:$H$509,MATCH($G1040,'Job Catalog'!$B$10:$B$509,0))),"")</f>
        <v/>
      </c>
      <c r="L1040" s="9">
        <f>IFERROR(IF($G1040="","",INDEX('Job Catalog'!$I$10:$I$509,MATCH($G1040,'Job Catalog'!$B$10:$B$509,0))),"")</f>
        <v/>
      </c>
      <c r="M1040" s="37">
        <f>IFERROR(IF($G1040="","",INDEX('Job Catalog'!$K$10:$K$509,MATCH($G1040,'Job Catalog'!$B$10:$B$509,0))),"")</f>
        <v/>
      </c>
    </row>
    <row r="1041">
      <c r="B1041" s="7" t="n"/>
      <c r="C1041" s="7" t="n"/>
      <c r="D1041" s="7" t="n"/>
      <c r="E1041" s="7" t="n"/>
      <c r="F1041" s="7" t="n"/>
      <c r="G1041" s="7" t="n"/>
      <c r="H1041" s="9">
        <f>IFERROR(IF($G1041="","",INDEX('Job Catalog'!$C$10:$C$509,MATCH($G1041,'Job Catalog'!$B$10:$B$509,0))),"")</f>
        <v/>
      </c>
      <c r="I1041" s="9">
        <f>IFERROR(IF($G1041="","",INDEX('Job Catalog'!$D$10:$D$509,MATCH($G1041,'Job Catalog'!$B$10:$B$509,0))),"")</f>
        <v/>
      </c>
      <c r="J1041" s="9">
        <f>IFERROR(IF($G1041="","",INDEX('Job Catalog'!$F$10:$F$509,MATCH($G1041,'Job Catalog'!$B$10:$B$509,0))),"")</f>
        <v/>
      </c>
      <c r="K1041" s="9">
        <f>IFERROR(IF($G1041="","",INDEX('Job Catalog'!$H$10:$H$509,MATCH($G1041,'Job Catalog'!$B$10:$B$509,0))),"")</f>
        <v/>
      </c>
      <c r="L1041" s="9">
        <f>IFERROR(IF($G1041="","",INDEX('Job Catalog'!$I$10:$I$509,MATCH($G1041,'Job Catalog'!$B$10:$B$509,0))),"")</f>
        <v/>
      </c>
      <c r="M1041" s="37">
        <f>IFERROR(IF($G1041="","",INDEX('Job Catalog'!$K$10:$K$509,MATCH($G1041,'Job Catalog'!$B$10:$B$509,0))),"")</f>
        <v/>
      </c>
    </row>
    <row r="1042">
      <c r="B1042" s="7" t="n"/>
      <c r="C1042" s="7" t="n"/>
      <c r="D1042" s="7" t="n"/>
      <c r="E1042" s="7" t="n"/>
      <c r="F1042" s="7" t="n"/>
      <c r="G1042" s="7" t="n"/>
      <c r="H1042" s="9">
        <f>IFERROR(IF($G1042="","",INDEX('Job Catalog'!$C$10:$C$509,MATCH($G1042,'Job Catalog'!$B$10:$B$509,0))),"")</f>
        <v/>
      </c>
      <c r="I1042" s="9">
        <f>IFERROR(IF($G1042="","",INDEX('Job Catalog'!$D$10:$D$509,MATCH($G1042,'Job Catalog'!$B$10:$B$509,0))),"")</f>
        <v/>
      </c>
      <c r="J1042" s="9">
        <f>IFERROR(IF($G1042="","",INDEX('Job Catalog'!$F$10:$F$509,MATCH($G1042,'Job Catalog'!$B$10:$B$509,0))),"")</f>
        <v/>
      </c>
      <c r="K1042" s="9">
        <f>IFERROR(IF($G1042="","",INDEX('Job Catalog'!$H$10:$H$509,MATCH($G1042,'Job Catalog'!$B$10:$B$509,0))),"")</f>
        <v/>
      </c>
      <c r="L1042" s="9">
        <f>IFERROR(IF($G1042="","",INDEX('Job Catalog'!$I$10:$I$509,MATCH($G1042,'Job Catalog'!$B$10:$B$509,0))),"")</f>
        <v/>
      </c>
      <c r="M1042" s="37">
        <f>IFERROR(IF($G1042="","",INDEX('Job Catalog'!$K$10:$K$509,MATCH($G1042,'Job Catalog'!$B$10:$B$509,0))),"")</f>
        <v/>
      </c>
    </row>
    <row r="1043">
      <c r="B1043" s="7" t="n"/>
      <c r="C1043" s="7" t="n"/>
      <c r="D1043" s="7" t="n"/>
      <c r="E1043" s="7" t="n"/>
      <c r="F1043" s="7" t="n"/>
      <c r="G1043" s="7" t="n"/>
      <c r="H1043" s="9">
        <f>IFERROR(IF($G1043="","",INDEX('Job Catalog'!$C$10:$C$509,MATCH($G1043,'Job Catalog'!$B$10:$B$509,0))),"")</f>
        <v/>
      </c>
      <c r="I1043" s="9">
        <f>IFERROR(IF($G1043="","",INDEX('Job Catalog'!$D$10:$D$509,MATCH($G1043,'Job Catalog'!$B$10:$B$509,0))),"")</f>
        <v/>
      </c>
      <c r="J1043" s="9">
        <f>IFERROR(IF($G1043="","",INDEX('Job Catalog'!$F$10:$F$509,MATCH($G1043,'Job Catalog'!$B$10:$B$509,0))),"")</f>
        <v/>
      </c>
      <c r="K1043" s="9">
        <f>IFERROR(IF($G1043="","",INDEX('Job Catalog'!$H$10:$H$509,MATCH($G1043,'Job Catalog'!$B$10:$B$509,0))),"")</f>
        <v/>
      </c>
      <c r="L1043" s="9">
        <f>IFERROR(IF($G1043="","",INDEX('Job Catalog'!$I$10:$I$509,MATCH($G1043,'Job Catalog'!$B$10:$B$509,0))),"")</f>
        <v/>
      </c>
      <c r="M1043" s="37">
        <f>IFERROR(IF($G1043="","",INDEX('Job Catalog'!$K$10:$K$509,MATCH($G1043,'Job Catalog'!$B$10:$B$509,0))),"")</f>
        <v/>
      </c>
    </row>
    <row r="1044">
      <c r="B1044" s="7" t="n"/>
      <c r="C1044" s="7" t="n"/>
      <c r="D1044" s="7" t="n"/>
      <c r="E1044" s="7" t="n"/>
      <c r="F1044" s="7" t="n"/>
      <c r="G1044" s="7" t="n"/>
      <c r="H1044" s="9">
        <f>IFERROR(IF($G1044="","",INDEX('Job Catalog'!$C$10:$C$509,MATCH($G1044,'Job Catalog'!$B$10:$B$509,0))),"")</f>
        <v/>
      </c>
      <c r="I1044" s="9">
        <f>IFERROR(IF($G1044="","",INDEX('Job Catalog'!$D$10:$D$509,MATCH($G1044,'Job Catalog'!$B$10:$B$509,0))),"")</f>
        <v/>
      </c>
      <c r="J1044" s="9">
        <f>IFERROR(IF($G1044="","",INDEX('Job Catalog'!$F$10:$F$509,MATCH($G1044,'Job Catalog'!$B$10:$B$509,0))),"")</f>
        <v/>
      </c>
      <c r="K1044" s="9">
        <f>IFERROR(IF($G1044="","",INDEX('Job Catalog'!$H$10:$H$509,MATCH($G1044,'Job Catalog'!$B$10:$B$509,0))),"")</f>
        <v/>
      </c>
      <c r="L1044" s="9">
        <f>IFERROR(IF($G1044="","",INDEX('Job Catalog'!$I$10:$I$509,MATCH($G1044,'Job Catalog'!$B$10:$B$509,0))),"")</f>
        <v/>
      </c>
      <c r="M1044" s="37">
        <f>IFERROR(IF($G1044="","",INDEX('Job Catalog'!$K$10:$K$509,MATCH($G1044,'Job Catalog'!$B$10:$B$509,0))),"")</f>
        <v/>
      </c>
    </row>
    <row r="1045">
      <c r="B1045" s="7" t="n"/>
      <c r="C1045" s="7" t="n"/>
      <c r="D1045" s="7" t="n"/>
      <c r="E1045" s="7" t="n"/>
      <c r="F1045" s="7" t="n"/>
      <c r="G1045" s="7" t="n"/>
      <c r="H1045" s="9">
        <f>IFERROR(IF($G1045="","",INDEX('Job Catalog'!$C$10:$C$509,MATCH($G1045,'Job Catalog'!$B$10:$B$509,0))),"")</f>
        <v/>
      </c>
      <c r="I1045" s="9">
        <f>IFERROR(IF($G1045="","",INDEX('Job Catalog'!$D$10:$D$509,MATCH($G1045,'Job Catalog'!$B$10:$B$509,0))),"")</f>
        <v/>
      </c>
      <c r="J1045" s="9">
        <f>IFERROR(IF($G1045="","",INDEX('Job Catalog'!$F$10:$F$509,MATCH($G1045,'Job Catalog'!$B$10:$B$509,0))),"")</f>
        <v/>
      </c>
      <c r="K1045" s="9">
        <f>IFERROR(IF($G1045="","",INDEX('Job Catalog'!$H$10:$H$509,MATCH($G1045,'Job Catalog'!$B$10:$B$509,0))),"")</f>
        <v/>
      </c>
      <c r="L1045" s="9">
        <f>IFERROR(IF($G1045="","",INDEX('Job Catalog'!$I$10:$I$509,MATCH($G1045,'Job Catalog'!$B$10:$B$509,0))),"")</f>
        <v/>
      </c>
      <c r="M1045" s="37">
        <f>IFERROR(IF($G1045="","",INDEX('Job Catalog'!$K$10:$K$509,MATCH($G1045,'Job Catalog'!$B$10:$B$509,0))),"")</f>
        <v/>
      </c>
    </row>
    <row r="1046">
      <c r="B1046" s="7" t="n"/>
      <c r="C1046" s="7" t="n"/>
      <c r="D1046" s="7" t="n"/>
      <c r="E1046" s="7" t="n"/>
      <c r="F1046" s="7" t="n"/>
      <c r="G1046" s="7" t="n"/>
      <c r="H1046" s="9">
        <f>IFERROR(IF($G1046="","",INDEX('Job Catalog'!$C$10:$C$509,MATCH($G1046,'Job Catalog'!$B$10:$B$509,0))),"")</f>
        <v/>
      </c>
      <c r="I1046" s="9">
        <f>IFERROR(IF($G1046="","",INDEX('Job Catalog'!$D$10:$D$509,MATCH($G1046,'Job Catalog'!$B$10:$B$509,0))),"")</f>
        <v/>
      </c>
      <c r="J1046" s="9">
        <f>IFERROR(IF($G1046="","",INDEX('Job Catalog'!$F$10:$F$509,MATCH($G1046,'Job Catalog'!$B$10:$B$509,0))),"")</f>
        <v/>
      </c>
      <c r="K1046" s="9">
        <f>IFERROR(IF($G1046="","",INDEX('Job Catalog'!$H$10:$H$509,MATCH($G1046,'Job Catalog'!$B$10:$B$509,0))),"")</f>
        <v/>
      </c>
      <c r="L1046" s="9">
        <f>IFERROR(IF($G1046="","",INDEX('Job Catalog'!$I$10:$I$509,MATCH($G1046,'Job Catalog'!$B$10:$B$509,0))),"")</f>
        <v/>
      </c>
      <c r="M1046" s="37">
        <f>IFERROR(IF($G1046="","",INDEX('Job Catalog'!$K$10:$K$509,MATCH($G1046,'Job Catalog'!$B$10:$B$509,0))),"")</f>
        <v/>
      </c>
    </row>
    <row r="1047">
      <c r="B1047" s="7" t="n"/>
      <c r="C1047" s="7" t="n"/>
      <c r="D1047" s="7" t="n"/>
      <c r="E1047" s="7" t="n"/>
      <c r="F1047" s="7" t="n"/>
      <c r="G1047" s="7" t="n"/>
      <c r="H1047" s="9">
        <f>IFERROR(IF($G1047="","",INDEX('Job Catalog'!$C$10:$C$509,MATCH($G1047,'Job Catalog'!$B$10:$B$509,0))),"")</f>
        <v/>
      </c>
      <c r="I1047" s="9">
        <f>IFERROR(IF($G1047="","",INDEX('Job Catalog'!$D$10:$D$509,MATCH($G1047,'Job Catalog'!$B$10:$B$509,0))),"")</f>
        <v/>
      </c>
      <c r="J1047" s="9">
        <f>IFERROR(IF($G1047="","",INDEX('Job Catalog'!$F$10:$F$509,MATCH($G1047,'Job Catalog'!$B$10:$B$509,0))),"")</f>
        <v/>
      </c>
      <c r="K1047" s="9">
        <f>IFERROR(IF($G1047="","",INDEX('Job Catalog'!$H$10:$H$509,MATCH($G1047,'Job Catalog'!$B$10:$B$509,0))),"")</f>
        <v/>
      </c>
      <c r="L1047" s="9">
        <f>IFERROR(IF($G1047="","",INDEX('Job Catalog'!$I$10:$I$509,MATCH($G1047,'Job Catalog'!$B$10:$B$509,0))),"")</f>
        <v/>
      </c>
      <c r="M1047" s="37">
        <f>IFERROR(IF($G1047="","",INDEX('Job Catalog'!$K$10:$K$509,MATCH($G1047,'Job Catalog'!$B$10:$B$509,0))),"")</f>
        <v/>
      </c>
    </row>
    <row r="1048">
      <c r="B1048" s="7" t="n"/>
      <c r="C1048" s="7" t="n"/>
      <c r="D1048" s="7" t="n"/>
      <c r="E1048" s="7" t="n"/>
      <c r="F1048" s="7" t="n"/>
      <c r="G1048" s="7" t="n"/>
      <c r="H1048" s="9">
        <f>IFERROR(IF($G1048="","",INDEX('Job Catalog'!$C$10:$C$509,MATCH($G1048,'Job Catalog'!$B$10:$B$509,0))),"")</f>
        <v/>
      </c>
      <c r="I1048" s="9">
        <f>IFERROR(IF($G1048="","",INDEX('Job Catalog'!$D$10:$D$509,MATCH($G1048,'Job Catalog'!$B$10:$B$509,0))),"")</f>
        <v/>
      </c>
      <c r="J1048" s="9">
        <f>IFERROR(IF($G1048="","",INDEX('Job Catalog'!$F$10:$F$509,MATCH($G1048,'Job Catalog'!$B$10:$B$509,0))),"")</f>
        <v/>
      </c>
      <c r="K1048" s="9">
        <f>IFERROR(IF($G1048="","",INDEX('Job Catalog'!$H$10:$H$509,MATCH($G1048,'Job Catalog'!$B$10:$B$509,0))),"")</f>
        <v/>
      </c>
      <c r="L1048" s="9">
        <f>IFERROR(IF($G1048="","",INDEX('Job Catalog'!$I$10:$I$509,MATCH($G1048,'Job Catalog'!$B$10:$B$509,0))),"")</f>
        <v/>
      </c>
      <c r="M1048" s="37">
        <f>IFERROR(IF($G1048="","",INDEX('Job Catalog'!$K$10:$K$509,MATCH($G1048,'Job Catalog'!$B$10:$B$509,0))),"")</f>
        <v/>
      </c>
    </row>
    <row r="1049">
      <c r="B1049" s="7" t="n"/>
      <c r="C1049" s="7" t="n"/>
      <c r="D1049" s="7" t="n"/>
      <c r="E1049" s="7" t="n"/>
      <c r="F1049" s="7" t="n"/>
      <c r="G1049" s="7" t="n"/>
      <c r="H1049" s="9">
        <f>IFERROR(IF($G1049="","",INDEX('Job Catalog'!$C$10:$C$509,MATCH($G1049,'Job Catalog'!$B$10:$B$509,0))),"")</f>
        <v/>
      </c>
      <c r="I1049" s="9">
        <f>IFERROR(IF($G1049="","",INDEX('Job Catalog'!$D$10:$D$509,MATCH($G1049,'Job Catalog'!$B$10:$B$509,0))),"")</f>
        <v/>
      </c>
      <c r="J1049" s="9">
        <f>IFERROR(IF($G1049="","",INDEX('Job Catalog'!$F$10:$F$509,MATCH($G1049,'Job Catalog'!$B$10:$B$509,0))),"")</f>
        <v/>
      </c>
      <c r="K1049" s="9">
        <f>IFERROR(IF($G1049="","",INDEX('Job Catalog'!$H$10:$H$509,MATCH($G1049,'Job Catalog'!$B$10:$B$509,0))),"")</f>
        <v/>
      </c>
      <c r="L1049" s="9">
        <f>IFERROR(IF($G1049="","",INDEX('Job Catalog'!$I$10:$I$509,MATCH($G1049,'Job Catalog'!$B$10:$B$509,0))),"")</f>
        <v/>
      </c>
      <c r="M1049" s="37">
        <f>IFERROR(IF($G1049="","",INDEX('Job Catalog'!$K$10:$K$509,MATCH($G1049,'Job Catalog'!$B$10:$B$509,0))),"")</f>
        <v/>
      </c>
    </row>
    <row r="1050">
      <c r="B1050" s="7" t="n"/>
      <c r="C1050" s="7" t="n"/>
      <c r="D1050" s="7" t="n"/>
      <c r="E1050" s="7" t="n"/>
      <c r="F1050" s="7" t="n"/>
      <c r="G1050" s="7" t="n"/>
      <c r="H1050" s="9">
        <f>IFERROR(IF($G1050="","",INDEX('Job Catalog'!$C$10:$C$509,MATCH($G1050,'Job Catalog'!$B$10:$B$509,0))),"")</f>
        <v/>
      </c>
      <c r="I1050" s="9">
        <f>IFERROR(IF($G1050="","",INDEX('Job Catalog'!$D$10:$D$509,MATCH($G1050,'Job Catalog'!$B$10:$B$509,0))),"")</f>
        <v/>
      </c>
      <c r="J1050" s="9">
        <f>IFERROR(IF($G1050="","",INDEX('Job Catalog'!$F$10:$F$509,MATCH($G1050,'Job Catalog'!$B$10:$B$509,0))),"")</f>
        <v/>
      </c>
      <c r="K1050" s="9">
        <f>IFERROR(IF($G1050="","",INDEX('Job Catalog'!$H$10:$H$509,MATCH($G1050,'Job Catalog'!$B$10:$B$509,0))),"")</f>
        <v/>
      </c>
      <c r="L1050" s="9">
        <f>IFERROR(IF($G1050="","",INDEX('Job Catalog'!$I$10:$I$509,MATCH($G1050,'Job Catalog'!$B$10:$B$509,0))),"")</f>
        <v/>
      </c>
      <c r="M1050" s="37">
        <f>IFERROR(IF($G1050="","",INDEX('Job Catalog'!$K$10:$K$509,MATCH($G1050,'Job Catalog'!$B$10:$B$509,0))),"")</f>
        <v/>
      </c>
    </row>
    <row r="1051">
      <c r="B1051" s="7" t="n"/>
      <c r="C1051" s="7" t="n"/>
      <c r="D1051" s="7" t="n"/>
      <c r="E1051" s="7" t="n"/>
      <c r="F1051" s="7" t="n"/>
      <c r="G1051" s="7" t="n"/>
      <c r="H1051" s="9">
        <f>IFERROR(IF($G1051="","",INDEX('Job Catalog'!$C$10:$C$509,MATCH($G1051,'Job Catalog'!$B$10:$B$509,0))),"")</f>
        <v/>
      </c>
      <c r="I1051" s="9">
        <f>IFERROR(IF($G1051="","",INDEX('Job Catalog'!$D$10:$D$509,MATCH($G1051,'Job Catalog'!$B$10:$B$509,0))),"")</f>
        <v/>
      </c>
      <c r="J1051" s="9">
        <f>IFERROR(IF($G1051="","",INDEX('Job Catalog'!$F$10:$F$509,MATCH($G1051,'Job Catalog'!$B$10:$B$509,0))),"")</f>
        <v/>
      </c>
      <c r="K1051" s="9">
        <f>IFERROR(IF($G1051="","",INDEX('Job Catalog'!$H$10:$H$509,MATCH($G1051,'Job Catalog'!$B$10:$B$509,0))),"")</f>
        <v/>
      </c>
      <c r="L1051" s="9">
        <f>IFERROR(IF($G1051="","",INDEX('Job Catalog'!$I$10:$I$509,MATCH($G1051,'Job Catalog'!$B$10:$B$509,0))),"")</f>
        <v/>
      </c>
      <c r="M1051" s="37">
        <f>IFERROR(IF($G1051="","",INDEX('Job Catalog'!$K$10:$K$509,MATCH($G1051,'Job Catalog'!$B$10:$B$509,0))),"")</f>
        <v/>
      </c>
    </row>
    <row r="1052">
      <c r="B1052" s="7" t="n"/>
      <c r="C1052" s="7" t="n"/>
      <c r="D1052" s="7" t="n"/>
      <c r="E1052" s="7" t="n"/>
      <c r="F1052" s="7" t="n"/>
      <c r="G1052" s="7" t="n"/>
      <c r="H1052" s="9">
        <f>IFERROR(IF($G1052="","",INDEX('Job Catalog'!$C$10:$C$509,MATCH($G1052,'Job Catalog'!$B$10:$B$509,0))),"")</f>
        <v/>
      </c>
      <c r="I1052" s="9">
        <f>IFERROR(IF($G1052="","",INDEX('Job Catalog'!$D$10:$D$509,MATCH($G1052,'Job Catalog'!$B$10:$B$509,0))),"")</f>
        <v/>
      </c>
      <c r="J1052" s="9">
        <f>IFERROR(IF($G1052="","",INDEX('Job Catalog'!$F$10:$F$509,MATCH($G1052,'Job Catalog'!$B$10:$B$509,0))),"")</f>
        <v/>
      </c>
      <c r="K1052" s="9">
        <f>IFERROR(IF($G1052="","",INDEX('Job Catalog'!$H$10:$H$509,MATCH($G1052,'Job Catalog'!$B$10:$B$509,0))),"")</f>
        <v/>
      </c>
      <c r="L1052" s="9">
        <f>IFERROR(IF($G1052="","",INDEX('Job Catalog'!$I$10:$I$509,MATCH($G1052,'Job Catalog'!$B$10:$B$509,0))),"")</f>
        <v/>
      </c>
      <c r="M1052" s="37">
        <f>IFERROR(IF($G1052="","",INDEX('Job Catalog'!$K$10:$K$509,MATCH($G1052,'Job Catalog'!$B$10:$B$509,0))),"")</f>
        <v/>
      </c>
    </row>
    <row r="1053">
      <c r="B1053" s="7" t="n"/>
      <c r="C1053" s="7" t="n"/>
      <c r="D1053" s="7" t="n"/>
      <c r="E1053" s="7" t="n"/>
      <c r="F1053" s="7" t="n"/>
      <c r="G1053" s="7" t="n"/>
      <c r="H1053" s="9">
        <f>IFERROR(IF($G1053="","",INDEX('Job Catalog'!$C$10:$C$509,MATCH($G1053,'Job Catalog'!$B$10:$B$509,0))),"")</f>
        <v/>
      </c>
      <c r="I1053" s="9">
        <f>IFERROR(IF($G1053="","",INDEX('Job Catalog'!$D$10:$D$509,MATCH($G1053,'Job Catalog'!$B$10:$B$509,0))),"")</f>
        <v/>
      </c>
      <c r="J1053" s="9">
        <f>IFERROR(IF($G1053="","",INDEX('Job Catalog'!$F$10:$F$509,MATCH($G1053,'Job Catalog'!$B$10:$B$509,0))),"")</f>
        <v/>
      </c>
      <c r="K1053" s="9">
        <f>IFERROR(IF($G1053="","",INDEX('Job Catalog'!$H$10:$H$509,MATCH($G1053,'Job Catalog'!$B$10:$B$509,0))),"")</f>
        <v/>
      </c>
      <c r="L1053" s="9">
        <f>IFERROR(IF($G1053="","",INDEX('Job Catalog'!$I$10:$I$509,MATCH($G1053,'Job Catalog'!$B$10:$B$509,0))),"")</f>
        <v/>
      </c>
      <c r="M1053" s="37">
        <f>IFERROR(IF($G1053="","",INDEX('Job Catalog'!$K$10:$K$509,MATCH($G1053,'Job Catalog'!$B$10:$B$509,0))),"")</f>
        <v/>
      </c>
    </row>
    <row r="1054">
      <c r="B1054" s="7" t="n"/>
      <c r="C1054" s="7" t="n"/>
      <c r="D1054" s="7" t="n"/>
      <c r="E1054" s="7" t="n"/>
      <c r="F1054" s="7" t="n"/>
      <c r="G1054" s="7" t="n"/>
      <c r="H1054" s="9">
        <f>IFERROR(IF($G1054="","",INDEX('Job Catalog'!$C$10:$C$509,MATCH($G1054,'Job Catalog'!$B$10:$B$509,0))),"")</f>
        <v/>
      </c>
      <c r="I1054" s="9">
        <f>IFERROR(IF($G1054="","",INDEX('Job Catalog'!$D$10:$D$509,MATCH($G1054,'Job Catalog'!$B$10:$B$509,0))),"")</f>
        <v/>
      </c>
      <c r="J1054" s="9">
        <f>IFERROR(IF($G1054="","",INDEX('Job Catalog'!$F$10:$F$509,MATCH($G1054,'Job Catalog'!$B$10:$B$509,0))),"")</f>
        <v/>
      </c>
      <c r="K1054" s="9">
        <f>IFERROR(IF($G1054="","",INDEX('Job Catalog'!$H$10:$H$509,MATCH($G1054,'Job Catalog'!$B$10:$B$509,0))),"")</f>
        <v/>
      </c>
      <c r="L1054" s="9">
        <f>IFERROR(IF($G1054="","",INDEX('Job Catalog'!$I$10:$I$509,MATCH($G1054,'Job Catalog'!$B$10:$B$509,0))),"")</f>
        <v/>
      </c>
      <c r="M1054" s="37">
        <f>IFERROR(IF($G1054="","",INDEX('Job Catalog'!$K$10:$K$509,MATCH($G1054,'Job Catalog'!$B$10:$B$509,0))),"")</f>
        <v/>
      </c>
    </row>
    <row r="1055">
      <c r="B1055" s="7" t="n"/>
      <c r="C1055" s="7" t="n"/>
      <c r="D1055" s="7" t="n"/>
      <c r="E1055" s="7" t="n"/>
      <c r="F1055" s="7" t="n"/>
      <c r="G1055" s="7" t="n"/>
      <c r="H1055" s="9">
        <f>IFERROR(IF($G1055="","",INDEX('Job Catalog'!$C$10:$C$509,MATCH($G1055,'Job Catalog'!$B$10:$B$509,0))),"")</f>
        <v/>
      </c>
      <c r="I1055" s="9">
        <f>IFERROR(IF($G1055="","",INDEX('Job Catalog'!$D$10:$D$509,MATCH($G1055,'Job Catalog'!$B$10:$B$509,0))),"")</f>
        <v/>
      </c>
      <c r="J1055" s="9">
        <f>IFERROR(IF($G1055="","",INDEX('Job Catalog'!$F$10:$F$509,MATCH($G1055,'Job Catalog'!$B$10:$B$509,0))),"")</f>
        <v/>
      </c>
      <c r="K1055" s="9">
        <f>IFERROR(IF($G1055="","",INDEX('Job Catalog'!$H$10:$H$509,MATCH($G1055,'Job Catalog'!$B$10:$B$509,0))),"")</f>
        <v/>
      </c>
      <c r="L1055" s="9">
        <f>IFERROR(IF($G1055="","",INDEX('Job Catalog'!$I$10:$I$509,MATCH($G1055,'Job Catalog'!$B$10:$B$509,0))),"")</f>
        <v/>
      </c>
      <c r="M1055" s="37">
        <f>IFERROR(IF($G1055="","",INDEX('Job Catalog'!$K$10:$K$509,MATCH($G1055,'Job Catalog'!$B$10:$B$509,0))),"")</f>
        <v/>
      </c>
    </row>
    <row r="1056">
      <c r="B1056" s="7" t="n"/>
      <c r="C1056" s="7" t="n"/>
      <c r="D1056" s="7" t="n"/>
      <c r="E1056" s="7" t="n"/>
      <c r="F1056" s="7" t="n"/>
      <c r="G1056" s="7" t="n"/>
      <c r="H1056" s="9">
        <f>IFERROR(IF($G1056="","",INDEX('Job Catalog'!$C$10:$C$509,MATCH($G1056,'Job Catalog'!$B$10:$B$509,0))),"")</f>
        <v/>
      </c>
      <c r="I1056" s="9">
        <f>IFERROR(IF($G1056="","",INDEX('Job Catalog'!$D$10:$D$509,MATCH($G1056,'Job Catalog'!$B$10:$B$509,0))),"")</f>
        <v/>
      </c>
      <c r="J1056" s="9">
        <f>IFERROR(IF($G1056="","",INDEX('Job Catalog'!$F$10:$F$509,MATCH($G1056,'Job Catalog'!$B$10:$B$509,0))),"")</f>
        <v/>
      </c>
      <c r="K1056" s="9">
        <f>IFERROR(IF($G1056="","",INDEX('Job Catalog'!$H$10:$H$509,MATCH($G1056,'Job Catalog'!$B$10:$B$509,0))),"")</f>
        <v/>
      </c>
      <c r="L1056" s="9">
        <f>IFERROR(IF($G1056="","",INDEX('Job Catalog'!$I$10:$I$509,MATCH($G1056,'Job Catalog'!$B$10:$B$509,0))),"")</f>
        <v/>
      </c>
      <c r="M1056" s="37">
        <f>IFERROR(IF($G1056="","",INDEX('Job Catalog'!$K$10:$K$509,MATCH($G1056,'Job Catalog'!$B$10:$B$509,0))),"")</f>
        <v/>
      </c>
    </row>
    <row r="1057">
      <c r="B1057" s="7" t="n"/>
      <c r="C1057" s="7" t="n"/>
      <c r="D1057" s="7" t="n"/>
      <c r="E1057" s="7" t="n"/>
      <c r="F1057" s="7" t="n"/>
      <c r="G1057" s="7" t="n"/>
      <c r="H1057" s="9">
        <f>IFERROR(IF($G1057="","",INDEX('Job Catalog'!$C$10:$C$509,MATCH($G1057,'Job Catalog'!$B$10:$B$509,0))),"")</f>
        <v/>
      </c>
      <c r="I1057" s="9">
        <f>IFERROR(IF($G1057="","",INDEX('Job Catalog'!$D$10:$D$509,MATCH($G1057,'Job Catalog'!$B$10:$B$509,0))),"")</f>
        <v/>
      </c>
      <c r="J1057" s="9">
        <f>IFERROR(IF($G1057="","",INDEX('Job Catalog'!$F$10:$F$509,MATCH($G1057,'Job Catalog'!$B$10:$B$509,0))),"")</f>
        <v/>
      </c>
      <c r="K1057" s="9">
        <f>IFERROR(IF($G1057="","",INDEX('Job Catalog'!$H$10:$H$509,MATCH($G1057,'Job Catalog'!$B$10:$B$509,0))),"")</f>
        <v/>
      </c>
      <c r="L1057" s="9">
        <f>IFERROR(IF($G1057="","",INDEX('Job Catalog'!$I$10:$I$509,MATCH($G1057,'Job Catalog'!$B$10:$B$509,0))),"")</f>
        <v/>
      </c>
      <c r="M1057" s="37">
        <f>IFERROR(IF($G1057="","",INDEX('Job Catalog'!$K$10:$K$509,MATCH($G1057,'Job Catalog'!$B$10:$B$509,0))),"")</f>
        <v/>
      </c>
    </row>
    <row r="1058">
      <c r="B1058" s="7" t="n"/>
      <c r="C1058" s="7" t="n"/>
      <c r="D1058" s="7" t="n"/>
      <c r="E1058" s="7" t="n"/>
      <c r="F1058" s="7" t="n"/>
      <c r="G1058" s="7" t="n"/>
      <c r="H1058" s="9">
        <f>IFERROR(IF($G1058="","",INDEX('Job Catalog'!$C$10:$C$509,MATCH($G1058,'Job Catalog'!$B$10:$B$509,0))),"")</f>
        <v/>
      </c>
      <c r="I1058" s="9">
        <f>IFERROR(IF($G1058="","",INDEX('Job Catalog'!$D$10:$D$509,MATCH($G1058,'Job Catalog'!$B$10:$B$509,0))),"")</f>
        <v/>
      </c>
      <c r="J1058" s="9">
        <f>IFERROR(IF($G1058="","",INDEX('Job Catalog'!$F$10:$F$509,MATCH($G1058,'Job Catalog'!$B$10:$B$509,0))),"")</f>
        <v/>
      </c>
      <c r="K1058" s="9">
        <f>IFERROR(IF($G1058="","",INDEX('Job Catalog'!$H$10:$H$509,MATCH($G1058,'Job Catalog'!$B$10:$B$509,0))),"")</f>
        <v/>
      </c>
      <c r="L1058" s="9">
        <f>IFERROR(IF($G1058="","",INDEX('Job Catalog'!$I$10:$I$509,MATCH($G1058,'Job Catalog'!$B$10:$B$509,0))),"")</f>
        <v/>
      </c>
      <c r="M1058" s="37">
        <f>IFERROR(IF($G1058="","",INDEX('Job Catalog'!$K$10:$K$509,MATCH($G1058,'Job Catalog'!$B$10:$B$509,0))),"")</f>
        <v/>
      </c>
    </row>
    <row r="1059">
      <c r="B1059" s="7" t="n"/>
      <c r="C1059" s="7" t="n"/>
      <c r="D1059" s="7" t="n"/>
      <c r="E1059" s="7" t="n"/>
      <c r="F1059" s="7" t="n"/>
      <c r="G1059" s="7" t="n"/>
      <c r="H1059" s="9">
        <f>IFERROR(IF($G1059="","",INDEX('Job Catalog'!$C$10:$C$509,MATCH($G1059,'Job Catalog'!$B$10:$B$509,0))),"")</f>
        <v/>
      </c>
      <c r="I1059" s="9">
        <f>IFERROR(IF($G1059="","",INDEX('Job Catalog'!$D$10:$D$509,MATCH($G1059,'Job Catalog'!$B$10:$B$509,0))),"")</f>
        <v/>
      </c>
      <c r="J1059" s="9">
        <f>IFERROR(IF($G1059="","",INDEX('Job Catalog'!$F$10:$F$509,MATCH($G1059,'Job Catalog'!$B$10:$B$509,0))),"")</f>
        <v/>
      </c>
      <c r="K1059" s="9">
        <f>IFERROR(IF($G1059="","",INDEX('Job Catalog'!$H$10:$H$509,MATCH($G1059,'Job Catalog'!$B$10:$B$509,0))),"")</f>
        <v/>
      </c>
      <c r="L1059" s="9">
        <f>IFERROR(IF($G1059="","",INDEX('Job Catalog'!$I$10:$I$509,MATCH($G1059,'Job Catalog'!$B$10:$B$509,0))),"")</f>
        <v/>
      </c>
      <c r="M1059" s="37">
        <f>IFERROR(IF($G1059="","",INDEX('Job Catalog'!$K$10:$K$509,MATCH($G1059,'Job Catalog'!$B$10:$B$509,0))),"")</f>
        <v/>
      </c>
    </row>
    <row r="1060">
      <c r="B1060" s="7" t="n"/>
      <c r="C1060" s="7" t="n"/>
      <c r="D1060" s="7" t="n"/>
      <c r="E1060" s="7" t="n"/>
      <c r="F1060" s="7" t="n"/>
      <c r="G1060" s="7" t="n"/>
      <c r="H1060" s="9">
        <f>IFERROR(IF($G1060="","",INDEX('Job Catalog'!$C$10:$C$509,MATCH($G1060,'Job Catalog'!$B$10:$B$509,0))),"")</f>
        <v/>
      </c>
      <c r="I1060" s="9">
        <f>IFERROR(IF($G1060="","",INDEX('Job Catalog'!$D$10:$D$509,MATCH($G1060,'Job Catalog'!$B$10:$B$509,0))),"")</f>
        <v/>
      </c>
      <c r="J1060" s="9">
        <f>IFERROR(IF($G1060="","",INDEX('Job Catalog'!$F$10:$F$509,MATCH($G1060,'Job Catalog'!$B$10:$B$509,0))),"")</f>
        <v/>
      </c>
      <c r="K1060" s="9">
        <f>IFERROR(IF($G1060="","",INDEX('Job Catalog'!$H$10:$H$509,MATCH($G1060,'Job Catalog'!$B$10:$B$509,0))),"")</f>
        <v/>
      </c>
      <c r="L1060" s="9">
        <f>IFERROR(IF($G1060="","",INDEX('Job Catalog'!$I$10:$I$509,MATCH($G1060,'Job Catalog'!$B$10:$B$509,0))),"")</f>
        <v/>
      </c>
      <c r="M1060" s="37">
        <f>IFERROR(IF($G1060="","",INDEX('Job Catalog'!$K$10:$K$509,MATCH($G1060,'Job Catalog'!$B$10:$B$509,0))),"")</f>
        <v/>
      </c>
    </row>
    <row r="1061">
      <c r="B1061" s="7" t="n"/>
      <c r="C1061" s="7" t="n"/>
      <c r="D1061" s="7" t="n"/>
      <c r="E1061" s="7" t="n"/>
      <c r="F1061" s="7" t="n"/>
      <c r="G1061" s="7" t="n"/>
      <c r="H1061" s="9">
        <f>IFERROR(IF($G1061="","",INDEX('Job Catalog'!$C$10:$C$509,MATCH($G1061,'Job Catalog'!$B$10:$B$509,0))),"")</f>
        <v/>
      </c>
      <c r="I1061" s="9">
        <f>IFERROR(IF($G1061="","",INDEX('Job Catalog'!$D$10:$D$509,MATCH($G1061,'Job Catalog'!$B$10:$B$509,0))),"")</f>
        <v/>
      </c>
      <c r="J1061" s="9">
        <f>IFERROR(IF($G1061="","",INDEX('Job Catalog'!$F$10:$F$509,MATCH($G1061,'Job Catalog'!$B$10:$B$509,0))),"")</f>
        <v/>
      </c>
      <c r="K1061" s="9">
        <f>IFERROR(IF($G1061="","",INDEX('Job Catalog'!$H$10:$H$509,MATCH($G1061,'Job Catalog'!$B$10:$B$509,0))),"")</f>
        <v/>
      </c>
      <c r="L1061" s="9">
        <f>IFERROR(IF($G1061="","",INDEX('Job Catalog'!$I$10:$I$509,MATCH($G1061,'Job Catalog'!$B$10:$B$509,0))),"")</f>
        <v/>
      </c>
      <c r="M1061" s="37">
        <f>IFERROR(IF($G1061="","",INDEX('Job Catalog'!$K$10:$K$509,MATCH($G1061,'Job Catalog'!$B$10:$B$509,0))),"")</f>
        <v/>
      </c>
    </row>
    <row r="1062">
      <c r="B1062" s="7" t="n"/>
      <c r="C1062" s="7" t="n"/>
      <c r="D1062" s="7" t="n"/>
      <c r="E1062" s="7" t="n"/>
      <c r="F1062" s="7" t="n"/>
      <c r="G1062" s="7" t="n"/>
      <c r="H1062" s="9">
        <f>IFERROR(IF($G1062="","",INDEX('Job Catalog'!$C$10:$C$509,MATCH($G1062,'Job Catalog'!$B$10:$B$509,0))),"")</f>
        <v/>
      </c>
      <c r="I1062" s="9">
        <f>IFERROR(IF($G1062="","",INDEX('Job Catalog'!$D$10:$D$509,MATCH($G1062,'Job Catalog'!$B$10:$B$509,0))),"")</f>
        <v/>
      </c>
      <c r="J1062" s="9">
        <f>IFERROR(IF($G1062="","",INDEX('Job Catalog'!$F$10:$F$509,MATCH($G1062,'Job Catalog'!$B$10:$B$509,0))),"")</f>
        <v/>
      </c>
      <c r="K1062" s="9">
        <f>IFERROR(IF($G1062="","",INDEX('Job Catalog'!$H$10:$H$509,MATCH($G1062,'Job Catalog'!$B$10:$B$509,0))),"")</f>
        <v/>
      </c>
      <c r="L1062" s="9">
        <f>IFERROR(IF($G1062="","",INDEX('Job Catalog'!$I$10:$I$509,MATCH($G1062,'Job Catalog'!$B$10:$B$509,0))),"")</f>
        <v/>
      </c>
      <c r="M1062" s="37">
        <f>IFERROR(IF($G1062="","",INDEX('Job Catalog'!$K$10:$K$509,MATCH($G1062,'Job Catalog'!$B$10:$B$509,0))),"")</f>
        <v/>
      </c>
    </row>
    <row r="1063">
      <c r="B1063" s="7" t="n"/>
      <c r="C1063" s="7" t="n"/>
      <c r="D1063" s="7" t="n"/>
      <c r="E1063" s="7" t="n"/>
      <c r="F1063" s="7" t="n"/>
      <c r="G1063" s="7" t="n"/>
      <c r="H1063" s="9">
        <f>IFERROR(IF($G1063="","",INDEX('Job Catalog'!$C$10:$C$509,MATCH($G1063,'Job Catalog'!$B$10:$B$509,0))),"")</f>
        <v/>
      </c>
      <c r="I1063" s="9">
        <f>IFERROR(IF($G1063="","",INDEX('Job Catalog'!$D$10:$D$509,MATCH($G1063,'Job Catalog'!$B$10:$B$509,0))),"")</f>
        <v/>
      </c>
      <c r="J1063" s="9">
        <f>IFERROR(IF($G1063="","",INDEX('Job Catalog'!$F$10:$F$509,MATCH($G1063,'Job Catalog'!$B$10:$B$509,0))),"")</f>
        <v/>
      </c>
      <c r="K1063" s="9">
        <f>IFERROR(IF($G1063="","",INDEX('Job Catalog'!$H$10:$H$509,MATCH($G1063,'Job Catalog'!$B$10:$B$509,0))),"")</f>
        <v/>
      </c>
      <c r="L1063" s="9">
        <f>IFERROR(IF($G1063="","",INDEX('Job Catalog'!$I$10:$I$509,MATCH($G1063,'Job Catalog'!$B$10:$B$509,0))),"")</f>
        <v/>
      </c>
      <c r="M1063" s="37">
        <f>IFERROR(IF($G1063="","",INDEX('Job Catalog'!$K$10:$K$509,MATCH($G1063,'Job Catalog'!$B$10:$B$509,0))),"")</f>
        <v/>
      </c>
    </row>
    <row r="1064">
      <c r="B1064" s="7" t="n"/>
      <c r="C1064" s="7" t="n"/>
      <c r="D1064" s="7" t="n"/>
      <c r="E1064" s="7" t="n"/>
      <c r="F1064" s="7" t="n"/>
      <c r="G1064" s="7" t="n"/>
      <c r="H1064" s="9">
        <f>IFERROR(IF($G1064="","",INDEX('Job Catalog'!$C$10:$C$509,MATCH($G1064,'Job Catalog'!$B$10:$B$509,0))),"")</f>
        <v/>
      </c>
      <c r="I1064" s="9">
        <f>IFERROR(IF($G1064="","",INDEX('Job Catalog'!$D$10:$D$509,MATCH($G1064,'Job Catalog'!$B$10:$B$509,0))),"")</f>
        <v/>
      </c>
      <c r="J1064" s="9">
        <f>IFERROR(IF($G1064="","",INDEX('Job Catalog'!$F$10:$F$509,MATCH($G1064,'Job Catalog'!$B$10:$B$509,0))),"")</f>
        <v/>
      </c>
      <c r="K1064" s="9">
        <f>IFERROR(IF($G1064="","",INDEX('Job Catalog'!$H$10:$H$509,MATCH($G1064,'Job Catalog'!$B$10:$B$509,0))),"")</f>
        <v/>
      </c>
      <c r="L1064" s="9">
        <f>IFERROR(IF($G1064="","",INDEX('Job Catalog'!$I$10:$I$509,MATCH($G1064,'Job Catalog'!$B$10:$B$509,0))),"")</f>
        <v/>
      </c>
      <c r="M1064" s="37">
        <f>IFERROR(IF($G1064="","",INDEX('Job Catalog'!$K$10:$K$509,MATCH($G1064,'Job Catalog'!$B$10:$B$509,0))),"")</f>
        <v/>
      </c>
    </row>
    <row r="1065">
      <c r="B1065" s="7" t="n"/>
      <c r="C1065" s="7" t="n"/>
      <c r="D1065" s="7" t="n"/>
      <c r="E1065" s="7" t="n"/>
      <c r="F1065" s="7" t="n"/>
      <c r="G1065" s="7" t="n"/>
      <c r="H1065" s="9">
        <f>IFERROR(IF($G1065="","",INDEX('Job Catalog'!$C$10:$C$509,MATCH($G1065,'Job Catalog'!$B$10:$B$509,0))),"")</f>
        <v/>
      </c>
      <c r="I1065" s="9">
        <f>IFERROR(IF($G1065="","",INDEX('Job Catalog'!$D$10:$D$509,MATCH($G1065,'Job Catalog'!$B$10:$B$509,0))),"")</f>
        <v/>
      </c>
      <c r="J1065" s="9">
        <f>IFERROR(IF($G1065="","",INDEX('Job Catalog'!$F$10:$F$509,MATCH($G1065,'Job Catalog'!$B$10:$B$509,0))),"")</f>
        <v/>
      </c>
      <c r="K1065" s="9">
        <f>IFERROR(IF($G1065="","",INDEX('Job Catalog'!$H$10:$H$509,MATCH($G1065,'Job Catalog'!$B$10:$B$509,0))),"")</f>
        <v/>
      </c>
      <c r="L1065" s="9">
        <f>IFERROR(IF($G1065="","",INDEX('Job Catalog'!$I$10:$I$509,MATCH($G1065,'Job Catalog'!$B$10:$B$509,0))),"")</f>
        <v/>
      </c>
      <c r="M1065" s="37">
        <f>IFERROR(IF($G1065="","",INDEX('Job Catalog'!$K$10:$K$509,MATCH($G1065,'Job Catalog'!$B$10:$B$509,0))),"")</f>
        <v/>
      </c>
    </row>
    <row r="1066">
      <c r="B1066" s="7" t="n"/>
      <c r="C1066" s="7" t="n"/>
      <c r="D1066" s="7" t="n"/>
      <c r="E1066" s="7" t="n"/>
      <c r="F1066" s="7" t="n"/>
      <c r="G1066" s="7" t="n"/>
      <c r="H1066" s="9">
        <f>IFERROR(IF($G1066="","",INDEX('Job Catalog'!$C$10:$C$509,MATCH($G1066,'Job Catalog'!$B$10:$B$509,0))),"")</f>
        <v/>
      </c>
      <c r="I1066" s="9">
        <f>IFERROR(IF($G1066="","",INDEX('Job Catalog'!$D$10:$D$509,MATCH($G1066,'Job Catalog'!$B$10:$B$509,0))),"")</f>
        <v/>
      </c>
      <c r="J1066" s="9">
        <f>IFERROR(IF($G1066="","",INDEX('Job Catalog'!$F$10:$F$509,MATCH($G1066,'Job Catalog'!$B$10:$B$509,0))),"")</f>
        <v/>
      </c>
      <c r="K1066" s="9">
        <f>IFERROR(IF($G1066="","",INDEX('Job Catalog'!$H$10:$H$509,MATCH($G1066,'Job Catalog'!$B$10:$B$509,0))),"")</f>
        <v/>
      </c>
      <c r="L1066" s="9">
        <f>IFERROR(IF($G1066="","",INDEX('Job Catalog'!$I$10:$I$509,MATCH($G1066,'Job Catalog'!$B$10:$B$509,0))),"")</f>
        <v/>
      </c>
      <c r="M1066" s="37">
        <f>IFERROR(IF($G1066="","",INDEX('Job Catalog'!$K$10:$K$509,MATCH($G1066,'Job Catalog'!$B$10:$B$509,0))),"")</f>
        <v/>
      </c>
    </row>
    <row r="1067">
      <c r="B1067" s="7" t="n"/>
      <c r="C1067" s="7" t="n"/>
      <c r="D1067" s="7" t="n"/>
      <c r="E1067" s="7" t="n"/>
      <c r="F1067" s="7" t="n"/>
      <c r="G1067" s="7" t="n"/>
      <c r="H1067" s="9">
        <f>IFERROR(IF($G1067="","",INDEX('Job Catalog'!$C$10:$C$509,MATCH($G1067,'Job Catalog'!$B$10:$B$509,0))),"")</f>
        <v/>
      </c>
      <c r="I1067" s="9">
        <f>IFERROR(IF($G1067="","",INDEX('Job Catalog'!$D$10:$D$509,MATCH($G1067,'Job Catalog'!$B$10:$B$509,0))),"")</f>
        <v/>
      </c>
      <c r="J1067" s="9">
        <f>IFERROR(IF($G1067="","",INDEX('Job Catalog'!$F$10:$F$509,MATCH($G1067,'Job Catalog'!$B$10:$B$509,0))),"")</f>
        <v/>
      </c>
      <c r="K1067" s="9">
        <f>IFERROR(IF($G1067="","",INDEX('Job Catalog'!$H$10:$H$509,MATCH($G1067,'Job Catalog'!$B$10:$B$509,0))),"")</f>
        <v/>
      </c>
      <c r="L1067" s="9">
        <f>IFERROR(IF($G1067="","",INDEX('Job Catalog'!$I$10:$I$509,MATCH($G1067,'Job Catalog'!$B$10:$B$509,0))),"")</f>
        <v/>
      </c>
      <c r="M1067" s="37">
        <f>IFERROR(IF($G1067="","",INDEX('Job Catalog'!$K$10:$K$509,MATCH($G1067,'Job Catalog'!$B$10:$B$509,0))),"")</f>
        <v/>
      </c>
    </row>
    <row r="1068">
      <c r="B1068" s="7" t="n"/>
      <c r="C1068" s="7" t="n"/>
      <c r="D1068" s="7" t="n"/>
      <c r="E1068" s="7" t="n"/>
      <c r="F1068" s="7" t="n"/>
      <c r="G1068" s="7" t="n"/>
      <c r="H1068" s="9">
        <f>IFERROR(IF($G1068="","",INDEX('Job Catalog'!$C$10:$C$509,MATCH($G1068,'Job Catalog'!$B$10:$B$509,0))),"")</f>
        <v/>
      </c>
      <c r="I1068" s="9">
        <f>IFERROR(IF($G1068="","",INDEX('Job Catalog'!$D$10:$D$509,MATCH($G1068,'Job Catalog'!$B$10:$B$509,0))),"")</f>
        <v/>
      </c>
      <c r="J1068" s="9">
        <f>IFERROR(IF($G1068="","",INDEX('Job Catalog'!$F$10:$F$509,MATCH($G1068,'Job Catalog'!$B$10:$B$509,0))),"")</f>
        <v/>
      </c>
      <c r="K1068" s="9">
        <f>IFERROR(IF($G1068="","",INDEX('Job Catalog'!$H$10:$H$509,MATCH($G1068,'Job Catalog'!$B$10:$B$509,0))),"")</f>
        <v/>
      </c>
      <c r="L1068" s="9">
        <f>IFERROR(IF($G1068="","",INDEX('Job Catalog'!$I$10:$I$509,MATCH($G1068,'Job Catalog'!$B$10:$B$509,0))),"")</f>
        <v/>
      </c>
      <c r="M1068" s="37">
        <f>IFERROR(IF($G1068="","",INDEX('Job Catalog'!$K$10:$K$509,MATCH($G1068,'Job Catalog'!$B$10:$B$509,0))),"")</f>
        <v/>
      </c>
    </row>
    <row r="1069">
      <c r="B1069" s="7" t="n"/>
      <c r="C1069" s="7" t="n"/>
      <c r="D1069" s="7" t="n"/>
      <c r="E1069" s="7" t="n"/>
      <c r="F1069" s="7" t="n"/>
      <c r="G1069" s="7" t="n"/>
      <c r="H1069" s="9">
        <f>IFERROR(IF($G1069="","",INDEX('Job Catalog'!$C$10:$C$509,MATCH($G1069,'Job Catalog'!$B$10:$B$509,0))),"")</f>
        <v/>
      </c>
      <c r="I1069" s="9">
        <f>IFERROR(IF($G1069="","",INDEX('Job Catalog'!$D$10:$D$509,MATCH($G1069,'Job Catalog'!$B$10:$B$509,0))),"")</f>
        <v/>
      </c>
      <c r="J1069" s="9">
        <f>IFERROR(IF($G1069="","",INDEX('Job Catalog'!$F$10:$F$509,MATCH($G1069,'Job Catalog'!$B$10:$B$509,0))),"")</f>
        <v/>
      </c>
      <c r="K1069" s="9">
        <f>IFERROR(IF($G1069="","",INDEX('Job Catalog'!$H$10:$H$509,MATCH($G1069,'Job Catalog'!$B$10:$B$509,0))),"")</f>
        <v/>
      </c>
      <c r="L1069" s="9">
        <f>IFERROR(IF($G1069="","",INDEX('Job Catalog'!$I$10:$I$509,MATCH($G1069,'Job Catalog'!$B$10:$B$509,0))),"")</f>
        <v/>
      </c>
      <c r="M1069" s="37">
        <f>IFERROR(IF($G1069="","",INDEX('Job Catalog'!$K$10:$K$509,MATCH($G1069,'Job Catalog'!$B$10:$B$509,0))),"")</f>
        <v/>
      </c>
    </row>
    <row r="1070">
      <c r="B1070" s="7" t="n"/>
      <c r="C1070" s="7" t="n"/>
      <c r="D1070" s="7" t="n"/>
      <c r="E1070" s="7" t="n"/>
      <c r="F1070" s="7" t="n"/>
      <c r="G1070" s="7" t="n"/>
      <c r="H1070" s="9">
        <f>IFERROR(IF($G1070="","",INDEX('Job Catalog'!$C$10:$C$509,MATCH($G1070,'Job Catalog'!$B$10:$B$509,0))),"")</f>
        <v/>
      </c>
      <c r="I1070" s="9">
        <f>IFERROR(IF($G1070="","",INDEX('Job Catalog'!$D$10:$D$509,MATCH($G1070,'Job Catalog'!$B$10:$B$509,0))),"")</f>
        <v/>
      </c>
      <c r="J1070" s="9">
        <f>IFERROR(IF($G1070="","",INDEX('Job Catalog'!$F$10:$F$509,MATCH($G1070,'Job Catalog'!$B$10:$B$509,0))),"")</f>
        <v/>
      </c>
      <c r="K1070" s="9">
        <f>IFERROR(IF($G1070="","",INDEX('Job Catalog'!$H$10:$H$509,MATCH($G1070,'Job Catalog'!$B$10:$B$509,0))),"")</f>
        <v/>
      </c>
      <c r="L1070" s="9">
        <f>IFERROR(IF($G1070="","",INDEX('Job Catalog'!$I$10:$I$509,MATCH($G1070,'Job Catalog'!$B$10:$B$509,0))),"")</f>
        <v/>
      </c>
      <c r="M1070" s="37">
        <f>IFERROR(IF($G1070="","",INDEX('Job Catalog'!$K$10:$K$509,MATCH($G1070,'Job Catalog'!$B$10:$B$509,0))),"")</f>
        <v/>
      </c>
    </row>
    <row r="1071">
      <c r="B1071" s="7" t="n"/>
      <c r="C1071" s="7" t="n"/>
      <c r="D1071" s="7" t="n"/>
      <c r="E1071" s="7" t="n"/>
      <c r="F1071" s="7" t="n"/>
      <c r="G1071" s="7" t="n"/>
      <c r="H1071" s="9">
        <f>IFERROR(IF($G1071="","",INDEX('Job Catalog'!$C$10:$C$509,MATCH($G1071,'Job Catalog'!$B$10:$B$509,0))),"")</f>
        <v/>
      </c>
      <c r="I1071" s="9">
        <f>IFERROR(IF($G1071="","",INDEX('Job Catalog'!$D$10:$D$509,MATCH($G1071,'Job Catalog'!$B$10:$B$509,0))),"")</f>
        <v/>
      </c>
      <c r="J1071" s="9">
        <f>IFERROR(IF($G1071="","",INDEX('Job Catalog'!$F$10:$F$509,MATCH($G1071,'Job Catalog'!$B$10:$B$509,0))),"")</f>
        <v/>
      </c>
      <c r="K1071" s="9">
        <f>IFERROR(IF($G1071="","",INDEX('Job Catalog'!$H$10:$H$509,MATCH($G1071,'Job Catalog'!$B$10:$B$509,0))),"")</f>
        <v/>
      </c>
      <c r="L1071" s="9">
        <f>IFERROR(IF($G1071="","",INDEX('Job Catalog'!$I$10:$I$509,MATCH($G1071,'Job Catalog'!$B$10:$B$509,0))),"")</f>
        <v/>
      </c>
      <c r="M1071" s="37">
        <f>IFERROR(IF($G1071="","",INDEX('Job Catalog'!$K$10:$K$509,MATCH($G1071,'Job Catalog'!$B$10:$B$509,0))),"")</f>
        <v/>
      </c>
    </row>
    <row r="1072">
      <c r="B1072" s="7" t="n"/>
      <c r="C1072" s="7" t="n"/>
      <c r="D1072" s="7" t="n"/>
      <c r="E1072" s="7" t="n"/>
      <c r="F1072" s="7" t="n"/>
      <c r="G1072" s="7" t="n"/>
      <c r="H1072" s="9">
        <f>IFERROR(IF($G1072="","",INDEX('Job Catalog'!$C$10:$C$509,MATCH($G1072,'Job Catalog'!$B$10:$B$509,0))),"")</f>
        <v/>
      </c>
      <c r="I1072" s="9">
        <f>IFERROR(IF($G1072="","",INDEX('Job Catalog'!$D$10:$D$509,MATCH($G1072,'Job Catalog'!$B$10:$B$509,0))),"")</f>
        <v/>
      </c>
      <c r="J1072" s="9">
        <f>IFERROR(IF($G1072="","",INDEX('Job Catalog'!$F$10:$F$509,MATCH($G1072,'Job Catalog'!$B$10:$B$509,0))),"")</f>
        <v/>
      </c>
      <c r="K1072" s="9">
        <f>IFERROR(IF($G1072="","",INDEX('Job Catalog'!$H$10:$H$509,MATCH($G1072,'Job Catalog'!$B$10:$B$509,0))),"")</f>
        <v/>
      </c>
      <c r="L1072" s="9">
        <f>IFERROR(IF($G1072="","",INDEX('Job Catalog'!$I$10:$I$509,MATCH($G1072,'Job Catalog'!$B$10:$B$509,0))),"")</f>
        <v/>
      </c>
      <c r="M1072" s="37">
        <f>IFERROR(IF($G1072="","",INDEX('Job Catalog'!$K$10:$K$509,MATCH($G1072,'Job Catalog'!$B$10:$B$509,0))),"")</f>
        <v/>
      </c>
    </row>
    <row r="1073">
      <c r="B1073" s="7" t="n"/>
      <c r="C1073" s="7" t="n"/>
      <c r="D1073" s="7" t="n"/>
      <c r="E1073" s="7" t="n"/>
      <c r="F1073" s="7" t="n"/>
      <c r="G1073" s="7" t="n"/>
      <c r="H1073" s="9">
        <f>IFERROR(IF($G1073="","",INDEX('Job Catalog'!$C$10:$C$509,MATCH($G1073,'Job Catalog'!$B$10:$B$509,0))),"")</f>
        <v/>
      </c>
      <c r="I1073" s="9">
        <f>IFERROR(IF($G1073="","",INDEX('Job Catalog'!$D$10:$D$509,MATCH($G1073,'Job Catalog'!$B$10:$B$509,0))),"")</f>
        <v/>
      </c>
      <c r="J1073" s="9">
        <f>IFERROR(IF($G1073="","",INDEX('Job Catalog'!$F$10:$F$509,MATCH($G1073,'Job Catalog'!$B$10:$B$509,0))),"")</f>
        <v/>
      </c>
      <c r="K1073" s="9">
        <f>IFERROR(IF($G1073="","",INDEX('Job Catalog'!$H$10:$H$509,MATCH($G1073,'Job Catalog'!$B$10:$B$509,0))),"")</f>
        <v/>
      </c>
      <c r="L1073" s="9">
        <f>IFERROR(IF($G1073="","",INDEX('Job Catalog'!$I$10:$I$509,MATCH($G1073,'Job Catalog'!$B$10:$B$509,0))),"")</f>
        <v/>
      </c>
      <c r="M1073" s="37">
        <f>IFERROR(IF($G1073="","",INDEX('Job Catalog'!$K$10:$K$509,MATCH($G1073,'Job Catalog'!$B$10:$B$509,0))),"")</f>
        <v/>
      </c>
    </row>
    <row r="1074">
      <c r="B1074" s="7" t="n"/>
      <c r="C1074" s="7" t="n"/>
      <c r="D1074" s="7" t="n"/>
      <c r="E1074" s="7" t="n"/>
      <c r="F1074" s="7" t="n"/>
      <c r="G1074" s="7" t="n"/>
      <c r="H1074" s="9">
        <f>IFERROR(IF($G1074="","",INDEX('Job Catalog'!$C$10:$C$509,MATCH($G1074,'Job Catalog'!$B$10:$B$509,0))),"")</f>
        <v/>
      </c>
      <c r="I1074" s="9">
        <f>IFERROR(IF($G1074="","",INDEX('Job Catalog'!$D$10:$D$509,MATCH($G1074,'Job Catalog'!$B$10:$B$509,0))),"")</f>
        <v/>
      </c>
      <c r="J1074" s="9">
        <f>IFERROR(IF($G1074="","",INDEX('Job Catalog'!$F$10:$F$509,MATCH($G1074,'Job Catalog'!$B$10:$B$509,0))),"")</f>
        <v/>
      </c>
      <c r="K1074" s="9">
        <f>IFERROR(IF($G1074="","",INDEX('Job Catalog'!$H$10:$H$509,MATCH($G1074,'Job Catalog'!$B$10:$B$509,0))),"")</f>
        <v/>
      </c>
      <c r="L1074" s="9">
        <f>IFERROR(IF($G1074="","",INDEX('Job Catalog'!$I$10:$I$509,MATCH($G1074,'Job Catalog'!$B$10:$B$509,0))),"")</f>
        <v/>
      </c>
      <c r="M1074" s="37">
        <f>IFERROR(IF($G1074="","",INDEX('Job Catalog'!$K$10:$K$509,MATCH($G1074,'Job Catalog'!$B$10:$B$509,0))),"")</f>
        <v/>
      </c>
    </row>
    <row r="1075">
      <c r="B1075" s="7" t="n"/>
      <c r="C1075" s="7" t="n"/>
      <c r="D1075" s="7" t="n"/>
      <c r="E1075" s="7" t="n"/>
      <c r="F1075" s="7" t="n"/>
      <c r="G1075" s="7" t="n"/>
      <c r="H1075" s="9">
        <f>IFERROR(IF($G1075="","",INDEX('Job Catalog'!$C$10:$C$509,MATCH($G1075,'Job Catalog'!$B$10:$B$509,0))),"")</f>
        <v/>
      </c>
      <c r="I1075" s="9">
        <f>IFERROR(IF($G1075="","",INDEX('Job Catalog'!$D$10:$D$509,MATCH($G1075,'Job Catalog'!$B$10:$B$509,0))),"")</f>
        <v/>
      </c>
      <c r="J1075" s="9">
        <f>IFERROR(IF($G1075="","",INDEX('Job Catalog'!$F$10:$F$509,MATCH($G1075,'Job Catalog'!$B$10:$B$509,0))),"")</f>
        <v/>
      </c>
      <c r="K1075" s="9">
        <f>IFERROR(IF($G1075="","",INDEX('Job Catalog'!$H$10:$H$509,MATCH($G1075,'Job Catalog'!$B$10:$B$509,0))),"")</f>
        <v/>
      </c>
      <c r="L1075" s="9">
        <f>IFERROR(IF($G1075="","",INDEX('Job Catalog'!$I$10:$I$509,MATCH($G1075,'Job Catalog'!$B$10:$B$509,0))),"")</f>
        <v/>
      </c>
      <c r="M1075" s="37">
        <f>IFERROR(IF($G1075="","",INDEX('Job Catalog'!$K$10:$K$509,MATCH($G1075,'Job Catalog'!$B$10:$B$509,0))),"")</f>
        <v/>
      </c>
    </row>
    <row r="1076">
      <c r="B1076" s="7" t="n"/>
      <c r="C1076" s="7" t="n"/>
      <c r="D1076" s="7" t="n"/>
      <c r="E1076" s="7" t="n"/>
      <c r="F1076" s="7" t="n"/>
      <c r="G1076" s="7" t="n"/>
      <c r="H1076" s="9">
        <f>IFERROR(IF($G1076="","",INDEX('Job Catalog'!$C$10:$C$509,MATCH($G1076,'Job Catalog'!$B$10:$B$509,0))),"")</f>
        <v/>
      </c>
      <c r="I1076" s="9">
        <f>IFERROR(IF($G1076="","",INDEX('Job Catalog'!$D$10:$D$509,MATCH($G1076,'Job Catalog'!$B$10:$B$509,0))),"")</f>
        <v/>
      </c>
      <c r="J1076" s="9">
        <f>IFERROR(IF($G1076="","",INDEX('Job Catalog'!$F$10:$F$509,MATCH($G1076,'Job Catalog'!$B$10:$B$509,0))),"")</f>
        <v/>
      </c>
      <c r="K1076" s="9">
        <f>IFERROR(IF($G1076="","",INDEX('Job Catalog'!$H$10:$H$509,MATCH($G1076,'Job Catalog'!$B$10:$B$509,0))),"")</f>
        <v/>
      </c>
      <c r="L1076" s="9">
        <f>IFERROR(IF($G1076="","",INDEX('Job Catalog'!$I$10:$I$509,MATCH($G1076,'Job Catalog'!$B$10:$B$509,0))),"")</f>
        <v/>
      </c>
      <c r="M1076" s="37">
        <f>IFERROR(IF($G1076="","",INDEX('Job Catalog'!$K$10:$K$509,MATCH($G1076,'Job Catalog'!$B$10:$B$509,0))),"")</f>
        <v/>
      </c>
    </row>
    <row r="1077">
      <c r="B1077" s="7" t="n"/>
      <c r="C1077" s="7" t="n"/>
      <c r="D1077" s="7" t="n"/>
      <c r="E1077" s="7" t="n"/>
      <c r="F1077" s="7" t="n"/>
      <c r="G1077" s="7" t="n"/>
      <c r="H1077" s="9">
        <f>IFERROR(IF($G1077="","",INDEX('Job Catalog'!$C$10:$C$509,MATCH($G1077,'Job Catalog'!$B$10:$B$509,0))),"")</f>
        <v/>
      </c>
      <c r="I1077" s="9">
        <f>IFERROR(IF($G1077="","",INDEX('Job Catalog'!$D$10:$D$509,MATCH($G1077,'Job Catalog'!$B$10:$B$509,0))),"")</f>
        <v/>
      </c>
      <c r="J1077" s="9">
        <f>IFERROR(IF($G1077="","",INDEX('Job Catalog'!$F$10:$F$509,MATCH($G1077,'Job Catalog'!$B$10:$B$509,0))),"")</f>
        <v/>
      </c>
      <c r="K1077" s="9">
        <f>IFERROR(IF($G1077="","",INDEX('Job Catalog'!$H$10:$H$509,MATCH($G1077,'Job Catalog'!$B$10:$B$509,0))),"")</f>
        <v/>
      </c>
      <c r="L1077" s="9">
        <f>IFERROR(IF($G1077="","",INDEX('Job Catalog'!$I$10:$I$509,MATCH($G1077,'Job Catalog'!$B$10:$B$509,0))),"")</f>
        <v/>
      </c>
      <c r="M1077" s="37">
        <f>IFERROR(IF($G1077="","",INDEX('Job Catalog'!$K$10:$K$509,MATCH($G1077,'Job Catalog'!$B$10:$B$509,0))),"")</f>
        <v/>
      </c>
    </row>
    <row r="1078">
      <c r="B1078" s="7" t="n"/>
      <c r="C1078" s="7" t="n"/>
      <c r="D1078" s="7" t="n"/>
      <c r="E1078" s="7" t="n"/>
      <c r="F1078" s="7" t="n"/>
      <c r="G1078" s="7" t="n"/>
      <c r="H1078" s="9">
        <f>IFERROR(IF($G1078="","",INDEX('Job Catalog'!$C$10:$C$509,MATCH($G1078,'Job Catalog'!$B$10:$B$509,0))),"")</f>
        <v/>
      </c>
      <c r="I1078" s="9">
        <f>IFERROR(IF($G1078="","",INDEX('Job Catalog'!$D$10:$D$509,MATCH($G1078,'Job Catalog'!$B$10:$B$509,0))),"")</f>
        <v/>
      </c>
      <c r="J1078" s="9">
        <f>IFERROR(IF($G1078="","",INDEX('Job Catalog'!$F$10:$F$509,MATCH($G1078,'Job Catalog'!$B$10:$B$509,0))),"")</f>
        <v/>
      </c>
      <c r="K1078" s="9">
        <f>IFERROR(IF($G1078="","",INDEX('Job Catalog'!$H$10:$H$509,MATCH($G1078,'Job Catalog'!$B$10:$B$509,0))),"")</f>
        <v/>
      </c>
      <c r="L1078" s="9">
        <f>IFERROR(IF($G1078="","",INDEX('Job Catalog'!$I$10:$I$509,MATCH($G1078,'Job Catalog'!$B$10:$B$509,0))),"")</f>
        <v/>
      </c>
      <c r="M1078" s="37">
        <f>IFERROR(IF($G1078="","",INDEX('Job Catalog'!$K$10:$K$509,MATCH($G1078,'Job Catalog'!$B$10:$B$509,0))),"")</f>
        <v/>
      </c>
    </row>
    <row r="1079">
      <c r="B1079" s="7" t="n"/>
      <c r="C1079" s="7" t="n"/>
      <c r="D1079" s="7" t="n"/>
      <c r="E1079" s="7" t="n"/>
      <c r="F1079" s="7" t="n"/>
      <c r="G1079" s="7" t="n"/>
      <c r="H1079" s="9">
        <f>IFERROR(IF($G1079="","",INDEX('Job Catalog'!$C$10:$C$509,MATCH($G1079,'Job Catalog'!$B$10:$B$509,0))),"")</f>
        <v/>
      </c>
      <c r="I1079" s="9">
        <f>IFERROR(IF($G1079="","",INDEX('Job Catalog'!$D$10:$D$509,MATCH($G1079,'Job Catalog'!$B$10:$B$509,0))),"")</f>
        <v/>
      </c>
      <c r="J1079" s="9">
        <f>IFERROR(IF($G1079="","",INDEX('Job Catalog'!$F$10:$F$509,MATCH($G1079,'Job Catalog'!$B$10:$B$509,0))),"")</f>
        <v/>
      </c>
      <c r="K1079" s="9">
        <f>IFERROR(IF($G1079="","",INDEX('Job Catalog'!$H$10:$H$509,MATCH($G1079,'Job Catalog'!$B$10:$B$509,0))),"")</f>
        <v/>
      </c>
      <c r="L1079" s="9">
        <f>IFERROR(IF($G1079="","",INDEX('Job Catalog'!$I$10:$I$509,MATCH($G1079,'Job Catalog'!$B$10:$B$509,0))),"")</f>
        <v/>
      </c>
      <c r="M1079" s="37">
        <f>IFERROR(IF($G1079="","",INDEX('Job Catalog'!$K$10:$K$509,MATCH($G1079,'Job Catalog'!$B$10:$B$509,0))),"")</f>
        <v/>
      </c>
    </row>
    <row r="1080">
      <c r="B1080" s="7" t="n"/>
      <c r="C1080" s="7" t="n"/>
      <c r="D1080" s="7" t="n"/>
      <c r="E1080" s="7" t="n"/>
      <c r="F1080" s="7" t="n"/>
      <c r="G1080" s="7" t="n"/>
      <c r="H1080" s="9">
        <f>IFERROR(IF($G1080="","",INDEX('Job Catalog'!$C$10:$C$509,MATCH($G1080,'Job Catalog'!$B$10:$B$509,0))),"")</f>
        <v/>
      </c>
      <c r="I1080" s="9">
        <f>IFERROR(IF($G1080="","",INDEX('Job Catalog'!$D$10:$D$509,MATCH($G1080,'Job Catalog'!$B$10:$B$509,0))),"")</f>
        <v/>
      </c>
      <c r="J1080" s="9">
        <f>IFERROR(IF($G1080="","",INDEX('Job Catalog'!$F$10:$F$509,MATCH($G1080,'Job Catalog'!$B$10:$B$509,0))),"")</f>
        <v/>
      </c>
      <c r="K1080" s="9">
        <f>IFERROR(IF($G1080="","",INDEX('Job Catalog'!$H$10:$H$509,MATCH($G1080,'Job Catalog'!$B$10:$B$509,0))),"")</f>
        <v/>
      </c>
      <c r="L1080" s="9">
        <f>IFERROR(IF($G1080="","",INDEX('Job Catalog'!$I$10:$I$509,MATCH($G1080,'Job Catalog'!$B$10:$B$509,0))),"")</f>
        <v/>
      </c>
      <c r="M1080" s="37">
        <f>IFERROR(IF($G1080="","",INDEX('Job Catalog'!$K$10:$K$509,MATCH($G1080,'Job Catalog'!$B$10:$B$509,0))),"")</f>
        <v/>
      </c>
    </row>
    <row r="1081">
      <c r="B1081" s="7" t="n"/>
      <c r="C1081" s="7" t="n"/>
      <c r="D1081" s="7" t="n"/>
      <c r="E1081" s="7" t="n"/>
      <c r="F1081" s="7" t="n"/>
      <c r="G1081" s="7" t="n"/>
      <c r="H1081" s="9">
        <f>IFERROR(IF($G1081="","",INDEX('Job Catalog'!$C$10:$C$509,MATCH($G1081,'Job Catalog'!$B$10:$B$509,0))),"")</f>
        <v/>
      </c>
      <c r="I1081" s="9">
        <f>IFERROR(IF($G1081="","",INDEX('Job Catalog'!$D$10:$D$509,MATCH($G1081,'Job Catalog'!$B$10:$B$509,0))),"")</f>
        <v/>
      </c>
      <c r="J1081" s="9">
        <f>IFERROR(IF($G1081="","",INDEX('Job Catalog'!$F$10:$F$509,MATCH($G1081,'Job Catalog'!$B$10:$B$509,0))),"")</f>
        <v/>
      </c>
      <c r="K1081" s="9">
        <f>IFERROR(IF($G1081="","",INDEX('Job Catalog'!$H$10:$H$509,MATCH($G1081,'Job Catalog'!$B$10:$B$509,0))),"")</f>
        <v/>
      </c>
      <c r="L1081" s="9">
        <f>IFERROR(IF($G1081="","",INDEX('Job Catalog'!$I$10:$I$509,MATCH($G1081,'Job Catalog'!$B$10:$B$509,0))),"")</f>
        <v/>
      </c>
      <c r="M1081" s="37">
        <f>IFERROR(IF($G1081="","",INDEX('Job Catalog'!$K$10:$K$509,MATCH($G1081,'Job Catalog'!$B$10:$B$509,0))),"")</f>
        <v/>
      </c>
    </row>
    <row r="1082">
      <c r="B1082" s="7" t="n"/>
      <c r="C1082" s="7" t="n"/>
      <c r="D1082" s="7" t="n"/>
      <c r="E1082" s="7" t="n"/>
      <c r="F1082" s="7" t="n"/>
      <c r="G1082" s="7" t="n"/>
      <c r="H1082" s="9">
        <f>IFERROR(IF($G1082="","",INDEX('Job Catalog'!$C$10:$C$509,MATCH($G1082,'Job Catalog'!$B$10:$B$509,0))),"")</f>
        <v/>
      </c>
      <c r="I1082" s="9">
        <f>IFERROR(IF($G1082="","",INDEX('Job Catalog'!$D$10:$D$509,MATCH($G1082,'Job Catalog'!$B$10:$B$509,0))),"")</f>
        <v/>
      </c>
      <c r="J1082" s="9">
        <f>IFERROR(IF($G1082="","",INDEX('Job Catalog'!$F$10:$F$509,MATCH($G1082,'Job Catalog'!$B$10:$B$509,0))),"")</f>
        <v/>
      </c>
      <c r="K1082" s="9">
        <f>IFERROR(IF($G1082="","",INDEX('Job Catalog'!$H$10:$H$509,MATCH($G1082,'Job Catalog'!$B$10:$B$509,0))),"")</f>
        <v/>
      </c>
      <c r="L1082" s="9">
        <f>IFERROR(IF($G1082="","",INDEX('Job Catalog'!$I$10:$I$509,MATCH($G1082,'Job Catalog'!$B$10:$B$509,0))),"")</f>
        <v/>
      </c>
      <c r="M1082" s="37">
        <f>IFERROR(IF($G1082="","",INDEX('Job Catalog'!$K$10:$K$509,MATCH($G1082,'Job Catalog'!$B$10:$B$509,0))),"")</f>
        <v/>
      </c>
    </row>
    <row r="1083">
      <c r="B1083" s="7" t="n"/>
      <c r="C1083" s="7" t="n"/>
      <c r="D1083" s="7" t="n"/>
      <c r="E1083" s="7" t="n"/>
      <c r="F1083" s="7" t="n"/>
      <c r="G1083" s="7" t="n"/>
      <c r="H1083" s="9">
        <f>IFERROR(IF($G1083="","",INDEX('Job Catalog'!$C$10:$C$509,MATCH($G1083,'Job Catalog'!$B$10:$B$509,0))),"")</f>
        <v/>
      </c>
      <c r="I1083" s="9">
        <f>IFERROR(IF($G1083="","",INDEX('Job Catalog'!$D$10:$D$509,MATCH($G1083,'Job Catalog'!$B$10:$B$509,0))),"")</f>
        <v/>
      </c>
      <c r="J1083" s="9">
        <f>IFERROR(IF($G1083="","",INDEX('Job Catalog'!$F$10:$F$509,MATCH($G1083,'Job Catalog'!$B$10:$B$509,0))),"")</f>
        <v/>
      </c>
      <c r="K1083" s="9">
        <f>IFERROR(IF($G1083="","",INDEX('Job Catalog'!$H$10:$H$509,MATCH($G1083,'Job Catalog'!$B$10:$B$509,0))),"")</f>
        <v/>
      </c>
      <c r="L1083" s="9">
        <f>IFERROR(IF($G1083="","",INDEX('Job Catalog'!$I$10:$I$509,MATCH($G1083,'Job Catalog'!$B$10:$B$509,0))),"")</f>
        <v/>
      </c>
      <c r="M1083" s="37">
        <f>IFERROR(IF($G1083="","",INDEX('Job Catalog'!$K$10:$K$509,MATCH($G1083,'Job Catalog'!$B$10:$B$509,0))),"")</f>
        <v/>
      </c>
    </row>
    <row r="1084">
      <c r="B1084" s="7" t="n"/>
      <c r="C1084" s="7" t="n"/>
      <c r="D1084" s="7" t="n"/>
      <c r="E1084" s="7" t="n"/>
      <c r="F1084" s="7" t="n"/>
      <c r="G1084" s="7" t="n"/>
      <c r="H1084" s="9">
        <f>IFERROR(IF($G1084="","",INDEX('Job Catalog'!$C$10:$C$509,MATCH($G1084,'Job Catalog'!$B$10:$B$509,0))),"")</f>
        <v/>
      </c>
      <c r="I1084" s="9">
        <f>IFERROR(IF($G1084="","",INDEX('Job Catalog'!$D$10:$D$509,MATCH($G1084,'Job Catalog'!$B$10:$B$509,0))),"")</f>
        <v/>
      </c>
      <c r="J1084" s="9">
        <f>IFERROR(IF($G1084="","",INDEX('Job Catalog'!$F$10:$F$509,MATCH($G1084,'Job Catalog'!$B$10:$B$509,0))),"")</f>
        <v/>
      </c>
      <c r="K1084" s="9">
        <f>IFERROR(IF($G1084="","",INDEX('Job Catalog'!$H$10:$H$509,MATCH($G1084,'Job Catalog'!$B$10:$B$509,0))),"")</f>
        <v/>
      </c>
      <c r="L1084" s="9">
        <f>IFERROR(IF($G1084="","",INDEX('Job Catalog'!$I$10:$I$509,MATCH($G1084,'Job Catalog'!$B$10:$B$509,0))),"")</f>
        <v/>
      </c>
      <c r="M1084" s="37">
        <f>IFERROR(IF($G1084="","",INDEX('Job Catalog'!$K$10:$K$509,MATCH($G1084,'Job Catalog'!$B$10:$B$509,0))),"")</f>
        <v/>
      </c>
    </row>
    <row r="1085">
      <c r="B1085" s="7" t="n"/>
      <c r="C1085" s="7" t="n"/>
      <c r="D1085" s="7" t="n"/>
      <c r="E1085" s="7" t="n"/>
      <c r="F1085" s="7" t="n"/>
      <c r="G1085" s="7" t="n"/>
      <c r="H1085" s="9">
        <f>IFERROR(IF($G1085="","",INDEX('Job Catalog'!$C$10:$C$509,MATCH($G1085,'Job Catalog'!$B$10:$B$509,0))),"")</f>
        <v/>
      </c>
      <c r="I1085" s="9">
        <f>IFERROR(IF($G1085="","",INDEX('Job Catalog'!$D$10:$D$509,MATCH($G1085,'Job Catalog'!$B$10:$B$509,0))),"")</f>
        <v/>
      </c>
      <c r="J1085" s="9">
        <f>IFERROR(IF($G1085="","",INDEX('Job Catalog'!$F$10:$F$509,MATCH($G1085,'Job Catalog'!$B$10:$B$509,0))),"")</f>
        <v/>
      </c>
      <c r="K1085" s="9">
        <f>IFERROR(IF($G1085="","",INDEX('Job Catalog'!$H$10:$H$509,MATCH($G1085,'Job Catalog'!$B$10:$B$509,0))),"")</f>
        <v/>
      </c>
      <c r="L1085" s="9">
        <f>IFERROR(IF($G1085="","",INDEX('Job Catalog'!$I$10:$I$509,MATCH($G1085,'Job Catalog'!$B$10:$B$509,0))),"")</f>
        <v/>
      </c>
      <c r="M1085" s="37">
        <f>IFERROR(IF($G1085="","",INDEX('Job Catalog'!$K$10:$K$509,MATCH($G1085,'Job Catalog'!$B$10:$B$509,0))),"")</f>
        <v/>
      </c>
    </row>
    <row r="1086">
      <c r="B1086" s="7" t="n"/>
      <c r="C1086" s="7" t="n"/>
      <c r="D1086" s="7" t="n"/>
      <c r="E1086" s="7" t="n"/>
      <c r="F1086" s="7" t="n"/>
      <c r="G1086" s="7" t="n"/>
      <c r="H1086" s="9">
        <f>IFERROR(IF($G1086="","",INDEX('Job Catalog'!$C$10:$C$509,MATCH($G1086,'Job Catalog'!$B$10:$B$509,0))),"")</f>
        <v/>
      </c>
      <c r="I1086" s="9">
        <f>IFERROR(IF($G1086="","",INDEX('Job Catalog'!$D$10:$D$509,MATCH($G1086,'Job Catalog'!$B$10:$B$509,0))),"")</f>
        <v/>
      </c>
      <c r="J1086" s="9">
        <f>IFERROR(IF($G1086="","",INDEX('Job Catalog'!$F$10:$F$509,MATCH($G1086,'Job Catalog'!$B$10:$B$509,0))),"")</f>
        <v/>
      </c>
      <c r="K1086" s="9">
        <f>IFERROR(IF($G1086="","",INDEX('Job Catalog'!$H$10:$H$509,MATCH($G1086,'Job Catalog'!$B$10:$B$509,0))),"")</f>
        <v/>
      </c>
      <c r="L1086" s="9">
        <f>IFERROR(IF($G1086="","",INDEX('Job Catalog'!$I$10:$I$509,MATCH($G1086,'Job Catalog'!$B$10:$B$509,0))),"")</f>
        <v/>
      </c>
      <c r="M1086" s="37">
        <f>IFERROR(IF($G1086="","",INDEX('Job Catalog'!$K$10:$K$509,MATCH($G1086,'Job Catalog'!$B$10:$B$509,0))),"")</f>
        <v/>
      </c>
    </row>
    <row r="1087">
      <c r="B1087" s="7" t="n"/>
      <c r="C1087" s="7" t="n"/>
      <c r="D1087" s="7" t="n"/>
      <c r="E1087" s="7" t="n"/>
      <c r="F1087" s="7" t="n"/>
      <c r="G1087" s="7" t="n"/>
      <c r="H1087" s="9">
        <f>IFERROR(IF($G1087="","",INDEX('Job Catalog'!$C$10:$C$509,MATCH($G1087,'Job Catalog'!$B$10:$B$509,0))),"")</f>
        <v/>
      </c>
      <c r="I1087" s="9">
        <f>IFERROR(IF($G1087="","",INDEX('Job Catalog'!$D$10:$D$509,MATCH($G1087,'Job Catalog'!$B$10:$B$509,0))),"")</f>
        <v/>
      </c>
      <c r="J1087" s="9">
        <f>IFERROR(IF($G1087="","",INDEX('Job Catalog'!$F$10:$F$509,MATCH($G1087,'Job Catalog'!$B$10:$B$509,0))),"")</f>
        <v/>
      </c>
      <c r="K1087" s="9">
        <f>IFERROR(IF($G1087="","",INDEX('Job Catalog'!$H$10:$H$509,MATCH($G1087,'Job Catalog'!$B$10:$B$509,0))),"")</f>
        <v/>
      </c>
      <c r="L1087" s="9">
        <f>IFERROR(IF($G1087="","",INDEX('Job Catalog'!$I$10:$I$509,MATCH($G1087,'Job Catalog'!$B$10:$B$509,0))),"")</f>
        <v/>
      </c>
      <c r="M1087" s="37">
        <f>IFERROR(IF($G1087="","",INDEX('Job Catalog'!$K$10:$K$509,MATCH($G1087,'Job Catalog'!$B$10:$B$509,0))),"")</f>
        <v/>
      </c>
    </row>
    <row r="1088">
      <c r="B1088" s="7" t="n"/>
      <c r="C1088" s="7" t="n"/>
      <c r="D1088" s="7" t="n"/>
      <c r="E1088" s="7" t="n"/>
      <c r="F1088" s="7" t="n"/>
      <c r="G1088" s="7" t="n"/>
      <c r="H1088" s="9">
        <f>IFERROR(IF($G1088="","",INDEX('Job Catalog'!$C$10:$C$509,MATCH($G1088,'Job Catalog'!$B$10:$B$509,0))),"")</f>
        <v/>
      </c>
      <c r="I1088" s="9">
        <f>IFERROR(IF($G1088="","",INDEX('Job Catalog'!$D$10:$D$509,MATCH($G1088,'Job Catalog'!$B$10:$B$509,0))),"")</f>
        <v/>
      </c>
      <c r="J1088" s="9">
        <f>IFERROR(IF($G1088="","",INDEX('Job Catalog'!$F$10:$F$509,MATCH($G1088,'Job Catalog'!$B$10:$B$509,0))),"")</f>
        <v/>
      </c>
      <c r="K1088" s="9">
        <f>IFERROR(IF($G1088="","",INDEX('Job Catalog'!$H$10:$H$509,MATCH($G1088,'Job Catalog'!$B$10:$B$509,0))),"")</f>
        <v/>
      </c>
      <c r="L1088" s="9">
        <f>IFERROR(IF($G1088="","",INDEX('Job Catalog'!$I$10:$I$509,MATCH($G1088,'Job Catalog'!$B$10:$B$509,0))),"")</f>
        <v/>
      </c>
      <c r="M1088" s="37">
        <f>IFERROR(IF($G1088="","",INDEX('Job Catalog'!$K$10:$K$509,MATCH($G1088,'Job Catalog'!$B$10:$B$509,0))),"")</f>
        <v/>
      </c>
    </row>
    <row r="1089">
      <c r="B1089" s="7" t="n"/>
      <c r="C1089" s="7" t="n"/>
      <c r="D1089" s="7" t="n"/>
      <c r="E1089" s="7" t="n"/>
      <c r="F1089" s="7" t="n"/>
      <c r="G1089" s="7" t="n"/>
      <c r="H1089" s="9">
        <f>IFERROR(IF($G1089="","",INDEX('Job Catalog'!$C$10:$C$509,MATCH($G1089,'Job Catalog'!$B$10:$B$509,0))),"")</f>
        <v/>
      </c>
      <c r="I1089" s="9">
        <f>IFERROR(IF($G1089="","",INDEX('Job Catalog'!$D$10:$D$509,MATCH($G1089,'Job Catalog'!$B$10:$B$509,0))),"")</f>
        <v/>
      </c>
      <c r="J1089" s="9">
        <f>IFERROR(IF($G1089="","",INDEX('Job Catalog'!$F$10:$F$509,MATCH($G1089,'Job Catalog'!$B$10:$B$509,0))),"")</f>
        <v/>
      </c>
      <c r="K1089" s="9">
        <f>IFERROR(IF($G1089="","",INDEX('Job Catalog'!$H$10:$H$509,MATCH($G1089,'Job Catalog'!$B$10:$B$509,0))),"")</f>
        <v/>
      </c>
      <c r="L1089" s="9">
        <f>IFERROR(IF($G1089="","",INDEX('Job Catalog'!$I$10:$I$509,MATCH($G1089,'Job Catalog'!$B$10:$B$509,0))),"")</f>
        <v/>
      </c>
      <c r="M1089" s="37">
        <f>IFERROR(IF($G1089="","",INDEX('Job Catalog'!$K$10:$K$509,MATCH($G1089,'Job Catalog'!$B$10:$B$509,0))),"")</f>
        <v/>
      </c>
    </row>
    <row r="1090">
      <c r="B1090" s="7" t="n"/>
      <c r="C1090" s="7" t="n"/>
      <c r="D1090" s="7" t="n"/>
      <c r="E1090" s="7" t="n"/>
      <c r="F1090" s="7" t="n"/>
      <c r="G1090" s="7" t="n"/>
      <c r="H1090" s="9">
        <f>IFERROR(IF($G1090="","",INDEX('Job Catalog'!$C$10:$C$509,MATCH($G1090,'Job Catalog'!$B$10:$B$509,0))),"")</f>
        <v/>
      </c>
      <c r="I1090" s="9">
        <f>IFERROR(IF($G1090="","",INDEX('Job Catalog'!$D$10:$D$509,MATCH($G1090,'Job Catalog'!$B$10:$B$509,0))),"")</f>
        <v/>
      </c>
      <c r="J1090" s="9">
        <f>IFERROR(IF($G1090="","",INDEX('Job Catalog'!$F$10:$F$509,MATCH($G1090,'Job Catalog'!$B$10:$B$509,0))),"")</f>
        <v/>
      </c>
      <c r="K1090" s="9">
        <f>IFERROR(IF($G1090="","",INDEX('Job Catalog'!$H$10:$H$509,MATCH($G1090,'Job Catalog'!$B$10:$B$509,0))),"")</f>
        <v/>
      </c>
      <c r="L1090" s="9">
        <f>IFERROR(IF($G1090="","",INDEX('Job Catalog'!$I$10:$I$509,MATCH($G1090,'Job Catalog'!$B$10:$B$509,0))),"")</f>
        <v/>
      </c>
      <c r="M1090" s="37">
        <f>IFERROR(IF($G1090="","",INDEX('Job Catalog'!$K$10:$K$509,MATCH($G1090,'Job Catalog'!$B$10:$B$509,0))),"")</f>
        <v/>
      </c>
    </row>
    <row r="1091">
      <c r="B1091" s="7" t="n"/>
      <c r="C1091" s="7" t="n"/>
      <c r="D1091" s="7" t="n"/>
      <c r="E1091" s="7" t="n"/>
      <c r="F1091" s="7" t="n"/>
      <c r="G1091" s="7" t="n"/>
      <c r="H1091" s="9">
        <f>IFERROR(IF($G1091="","",INDEX('Job Catalog'!$C$10:$C$509,MATCH($G1091,'Job Catalog'!$B$10:$B$509,0))),"")</f>
        <v/>
      </c>
      <c r="I1091" s="9">
        <f>IFERROR(IF($G1091="","",INDEX('Job Catalog'!$D$10:$D$509,MATCH($G1091,'Job Catalog'!$B$10:$B$509,0))),"")</f>
        <v/>
      </c>
      <c r="J1091" s="9">
        <f>IFERROR(IF($G1091="","",INDEX('Job Catalog'!$F$10:$F$509,MATCH($G1091,'Job Catalog'!$B$10:$B$509,0))),"")</f>
        <v/>
      </c>
      <c r="K1091" s="9">
        <f>IFERROR(IF($G1091="","",INDEX('Job Catalog'!$H$10:$H$509,MATCH($G1091,'Job Catalog'!$B$10:$B$509,0))),"")</f>
        <v/>
      </c>
      <c r="L1091" s="9">
        <f>IFERROR(IF($G1091="","",INDEX('Job Catalog'!$I$10:$I$509,MATCH($G1091,'Job Catalog'!$B$10:$B$509,0))),"")</f>
        <v/>
      </c>
      <c r="M1091" s="37">
        <f>IFERROR(IF($G1091="","",INDEX('Job Catalog'!$K$10:$K$509,MATCH($G1091,'Job Catalog'!$B$10:$B$509,0))),"")</f>
        <v/>
      </c>
    </row>
    <row r="1092">
      <c r="B1092" s="7" t="n"/>
      <c r="C1092" s="7" t="n"/>
      <c r="D1092" s="7" t="n"/>
      <c r="E1092" s="7" t="n"/>
      <c r="F1092" s="7" t="n"/>
      <c r="G1092" s="7" t="n"/>
      <c r="H1092" s="9">
        <f>IFERROR(IF($G1092="","",INDEX('Job Catalog'!$C$10:$C$509,MATCH($G1092,'Job Catalog'!$B$10:$B$509,0))),"")</f>
        <v/>
      </c>
      <c r="I1092" s="9">
        <f>IFERROR(IF($G1092="","",INDEX('Job Catalog'!$D$10:$D$509,MATCH($G1092,'Job Catalog'!$B$10:$B$509,0))),"")</f>
        <v/>
      </c>
      <c r="J1092" s="9">
        <f>IFERROR(IF($G1092="","",INDEX('Job Catalog'!$F$10:$F$509,MATCH($G1092,'Job Catalog'!$B$10:$B$509,0))),"")</f>
        <v/>
      </c>
      <c r="K1092" s="9">
        <f>IFERROR(IF($G1092="","",INDEX('Job Catalog'!$H$10:$H$509,MATCH($G1092,'Job Catalog'!$B$10:$B$509,0))),"")</f>
        <v/>
      </c>
      <c r="L1092" s="9">
        <f>IFERROR(IF($G1092="","",INDEX('Job Catalog'!$I$10:$I$509,MATCH($G1092,'Job Catalog'!$B$10:$B$509,0))),"")</f>
        <v/>
      </c>
      <c r="M1092" s="37">
        <f>IFERROR(IF($G1092="","",INDEX('Job Catalog'!$K$10:$K$509,MATCH($G1092,'Job Catalog'!$B$10:$B$509,0))),"")</f>
        <v/>
      </c>
    </row>
    <row r="1093">
      <c r="B1093" s="7" t="n"/>
      <c r="C1093" s="7" t="n"/>
      <c r="D1093" s="7" t="n"/>
      <c r="E1093" s="7" t="n"/>
      <c r="F1093" s="7" t="n"/>
      <c r="G1093" s="7" t="n"/>
      <c r="H1093" s="9">
        <f>IFERROR(IF($G1093="","",INDEX('Job Catalog'!$C$10:$C$509,MATCH($G1093,'Job Catalog'!$B$10:$B$509,0))),"")</f>
        <v/>
      </c>
      <c r="I1093" s="9">
        <f>IFERROR(IF($G1093="","",INDEX('Job Catalog'!$D$10:$D$509,MATCH($G1093,'Job Catalog'!$B$10:$B$509,0))),"")</f>
        <v/>
      </c>
      <c r="J1093" s="9">
        <f>IFERROR(IF($G1093="","",INDEX('Job Catalog'!$F$10:$F$509,MATCH($G1093,'Job Catalog'!$B$10:$B$509,0))),"")</f>
        <v/>
      </c>
      <c r="K1093" s="9">
        <f>IFERROR(IF($G1093="","",INDEX('Job Catalog'!$H$10:$H$509,MATCH($G1093,'Job Catalog'!$B$10:$B$509,0))),"")</f>
        <v/>
      </c>
      <c r="L1093" s="9">
        <f>IFERROR(IF($G1093="","",INDEX('Job Catalog'!$I$10:$I$509,MATCH($G1093,'Job Catalog'!$B$10:$B$509,0))),"")</f>
        <v/>
      </c>
      <c r="M1093" s="37">
        <f>IFERROR(IF($G1093="","",INDEX('Job Catalog'!$K$10:$K$509,MATCH($G1093,'Job Catalog'!$B$10:$B$509,0))),"")</f>
        <v/>
      </c>
    </row>
    <row r="1094">
      <c r="B1094" s="7" t="n"/>
      <c r="C1094" s="7" t="n"/>
      <c r="D1094" s="7" t="n"/>
      <c r="E1094" s="7" t="n"/>
      <c r="F1094" s="7" t="n"/>
      <c r="G1094" s="7" t="n"/>
      <c r="H1094" s="9">
        <f>IFERROR(IF($G1094="","",INDEX('Job Catalog'!$C$10:$C$509,MATCH($G1094,'Job Catalog'!$B$10:$B$509,0))),"")</f>
        <v/>
      </c>
      <c r="I1094" s="9">
        <f>IFERROR(IF($G1094="","",INDEX('Job Catalog'!$D$10:$D$509,MATCH($G1094,'Job Catalog'!$B$10:$B$509,0))),"")</f>
        <v/>
      </c>
      <c r="J1094" s="9">
        <f>IFERROR(IF($G1094="","",INDEX('Job Catalog'!$F$10:$F$509,MATCH($G1094,'Job Catalog'!$B$10:$B$509,0))),"")</f>
        <v/>
      </c>
      <c r="K1094" s="9">
        <f>IFERROR(IF($G1094="","",INDEX('Job Catalog'!$H$10:$H$509,MATCH($G1094,'Job Catalog'!$B$10:$B$509,0))),"")</f>
        <v/>
      </c>
      <c r="L1094" s="9">
        <f>IFERROR(IF($G1094="","",INDEX('Job Catalog'!$I$10:$I$509,MATCH($G1094,'Job Catalog'!$B$10:$B$509,0))),"")</f>
        <v/>
      </c>
      <c r="M1094" s="37">
        <f>IFERROR(IF($G1094="","",INDEX('Job Catalog'!$K$10:$K$509,MATCH($G1094,'Job Catalog'!$B$10:$B$509,0))),"")</f>
        <v/>
      </c>
    </row>
    <row r="1095">
      <c r="B1095" s="7" t="n"/>
      <c r="C1095" s="7" t="n"/>
      <c r="D1095" s="7" t="n"/>
      <c r="E1095" s="7" t="n"/>
      <c r="F1095" s="7" t="n"/>
      <c r="G1095" s="7" t="n"/>
      <c r="H1095" s="9">
        <f>IFERROR(IF($G1095="","",INDEX('Job Catalog'!$C$10:$C$509,MATCH($G1095,'Job Catalog'!$B$10:$B$509,0))),"")</f>
        <v/>
      </c>
      <c r="I1095" s="9">
        <f>IFERROR(IF($G1095="","",INDEX('Job Catalog'!$D$10:$D$509,MATCH($G1095,'Job Catalog'!$B$10:$B$509,0))),"")</f>
        <v/>
      </c>
      <c r="J1095" s="9">
        <f>IFERROR(IF($G1095="","",INDEX('Job Catalog'!$F$10:$F$509,MATCH($G1095,'Job Catalog'!$B$10:$B$509,0))),"")</f>
        <v/>
      </c>
      <c r="K1095" s="9">
        <f>IFERROR(IF($G1095="","",INDEX('Job Catalog'!$H$10:$H$509,MATCH($G1095,'Job Catalog'!$B$10:$B$509,0))),"")</f>
        <v/>
      </c>
      <c r="L1095" s="9">
        <f>IFERROR(IF($G1095="","",INDEX('Job Catalog'!$I$10:$I$509,MATCH($G1095,'Job Catalog'!$B$10:$B$509,0))),"")</f>
        <v/>
      </c>
      <c r="M1095" s="37">
        <f>IFERROR(IF($G1095="","",INDEX('Job Catalog'!$K$10:$K$509,MATCH($G1095,'Job Catalog'!$B$10:$B$509,0))),"")</f>
        <v/>
      </c>
    </row>
    <row r="1096">
      <c r="B1096" s="7" t="n"/>
      <c r="C1096" s="7" t="n"/>
      <c r="D1096" s="7" t="n"/>
      <c r="E1096" s="7" t="n"/>
      <c r="F1096" s="7" t="n"/>
      <c r="G1096" s="7" t="n"/>
      <c r="H1096" s="9">
        <f>IFERROR(IF($G1096="","",INDEX('Job Catalog'!$C$10:$C$509,MATCH($G1096,'Job Catalog'!$B$10:$B$509,0))),"")</f>
        <v/>
      </c>
      <c r="I1096" s="9">
        <f>IFERROR(IF($G1096="","",INDEX('Job Catalog'!$D$10:$D$509,MATCH($G1096,'Job Catalog'!$B$10:$B$509,0))),"")</f>
        <v/>
      </c>
      <c r="J1096" s="9">
        <f>IFERROR(IF($G1096="","",INDEX('Job Catalog'!$F$10:$F$509,MATCH($G1096,'Job Catalog'!$B$10:$B$509,0))),"")</f>
        <v/>
      </c>
      <c r="K1096" s="9">
        <f>IFERROR(IF($G1096="","",INDEX('Job Catalog'!$H$10:$H$509,MATCH($G1096,'Job Catalog'!$B$10:$B$509,0))),"")</f>
        <v/>
      </c>
      <c r="L1096" s="9">
        <f>IFERROR(IF($G1096="","",INDEX('Job Catalog'!$I$10:$I$509,MATCH($G1096,'Job Catalog'!$B$10:$B$509,0))),"")</f>
        <v/>
      </c>
      <c r="M1096" s="37">
        <f>IFERROR(IF($G1096="","",INDEX('Job Catalog'!$K$10:$K$509,MATCH($G1096,'Job Catalog'!$B$10:$B$509,0))),"")</f>
        <v/>
      </c>
    </row>
    <row r="1097">
      <c r="B1097" s="7" t="n"/>
      <c r="C1097" s="7" t="n"/>
      <c r="D1097" s="7" t="n"/>
      <c r="E1097" s="7" t="n"/>
      <c r="F1097" s="7" t="n"/>
      <c r="G1097" s="7" t="n"/>
      <c r="H1097" s="9">
        <f>IFERROR(IF($G1097="","",INDEX('Job Catalog'!$C$10:$C$509,MATCH($G1097,'Job Catalog'!$B$10:$B$509,0))),"")</f>
        <v/>
      </c>
      <c r="I1097" s="9">
        <f>IFERROR(IF($G1097="","",INDEX('Job Catalog'!$D$10:$D$509,MATCH($G1097,'Job Catalog'!$B$10:$B$509,0))),"")</f>
        <v/>
      </c>
      <c r="J1097" s="9">
        <f>IFERROR(IF($G1097="","",INDEX('Job Catalog'!$F$10:$F$509,MATCH($G1097,'Job Catalog'!$B$10:$B$509,0))),"")</f>
        <v/>
      </c>
      <c r="K1097" s="9">
        <f>IFERROR(IF($G1097="","",INDEX('Job Catalog'!$H$10:$H$509,MATCH($G1097,'Job Catalog'!$B$10:$B$509,0))),"")</f>
        <v/>
      </c>
      <c r="L1097" s="9">
        <f>IFERROR(IF($G1097="","",INDEX('Job Catalog'!$I$10:$I$509,MATCH($G1097,'Job Catalog'!$B$10:$B$509,0))),"")</f>
        <v/>
      </c>
      <c r="M1097" s="37">
        <f>IFERROR(IF($G1097="","",INDEX('Job Catalog'!$K$10:$K$509,MATCH($G1097,'Job Catalog'!$B$10:$B$509,0))),"")</f>
        <v/>
      </c>
    </row>
    <row r="1098">
      <c r="B1098" s="7" t="n"/>
      <c r="C1098" s="7" t="n"/>
      <c r="D1098" s="7" t="n"/>
      <c r="E1098" s="7" t="n"/>
      <c r="F1098" s="7" t="n"/>
      <c r="G1098" s="7" t="n"/>
      <c r="H1098" s="9">
        <f>IFERROR(IF($G1098="","",INDEX('Job Catalog'!$C$10:$C$509,MATCH($G1098,'Job Catalog'!$B$10:$B$509,0))),"")</f>
        <v/>
      </c>
      <c r="I1098" s="9">
        <f>IFERROR(IF($G1098="","",INDEX('Job Catalog'!$D$10:$D$509,MATCH($G1098,'Job Catalog'!$B$10:$B$509,0))),"")</f>
        <v/>
      </c>
      <c r="J1098" s="9">
        <f>IFERROR(IF($G1098="","",INDEX('Job Catalog'!$F$10:$F$509,MATCH($G1098,'Job Catalog'!$B$10:$B$509,0))),"")</f>
        <v/>
      </c>
      <c r="K1098" s="9">
        <f>IFERROR(IF($G1098="","",INDEX('Job Catalog'!$H$10:$H$509,MATCH($G1098,'Job Catalog'!$B$10:$B$509,0))),"")</f>
        <v/>
      </c>
      <c r="L1098" s="9">
        <f>IFERROR(IF($G1098="","",INDEX('Job Catalog'!$I$10:$I$509,MATCH($G1098,'Job Catalog'!$B$10:$B$509,0))),"")</f>
        <v/>
      </c>
      <c r="M1098" s="37">
        <f>IFERROR(IF($G1098="","",INDEX('Job Catalog'!$K$10:$K$509,MATCH($G1098,'Job Catalog'!$B$10:$B$509,0))),"")</f>
        <v/>
      </c>
    </row>
    <row r="1099">
      <c r="B1099" s="7" t="n"/>
      <c r="C1099" s="7" t="n"/>
      <c r="D1099" s="7" t="n"/>
      <c r="E1099" s="7" t="n"/>
      <c r="F1099" s="7" t="n"/>
      <c r="G1099" s="7" t="n"/>
      <c r="H1099" s="9">
        <f>IFERROR(IF($G1099="","",INDEX('Job Catalog'!$C$10:$C$509,MATCH($G1099,'Job Catalog'!$B$10:$B$509,0))),"")</f>
        <v/>
      </c>
      <c r="I1099" s="9">
        <f>IFERROR(IF($G1099="","",INDEX('Job Catalog'!$D$10:$D$509,MATCH($G1099,'Job Catalog'!$B$10:$B$509,0))),"")</f>
        <v/>
      </c>
      <c r="J1099" s="9">
        <f>IFERROR(IF($G1099="","",INDEX('Job Catalog'!$F$10:$F$509,MATCH($G1099,'Job Catalog'!$B$10:$B$509,0))),"")</f>
        <v/>
      </c>
      <c r="K1099" s="9">
        <f>IFERROR(IF($G1099="","",INDEX('Job Catalog'!$H$10:$H$509,MATCH($G1099,'Job Catalog'!$B$10:$B$509,0))),"")</f>
        <v/>
      </c>
      <c r="L1099" s="9">
        <f>IFERROR(IF($G1099="","",INDEX('Job Catalog'!$I$10:$I$509,MATCH($G1099,'Job Catalog'!$B$10:$B$509,0))),"")</f>
        <v/>
      </c>
      <c r="M1099" s="37">
        <f>IFERROR(IF($G1099="","",INDEX('Job Catalog'!$K$10:$K$509,MATCH($G1099,'Job Catalog'!$B$10:$B$509,0))),"")</f>
        <v/>
      </c>
    </row>
    <row r="1100">
      <c r="B1100" s="7" t="n"/>
      <c r="C1100" s="7" t="n"/>
      <c r="D1100" s="7" t="n"/>
      <c r="E1100" s="7" t="n"/>
      <c r="F1100" s="7" t="n"/>
      <c r="G1100" s="7" t="n"/>
      <c r="H1100" s="9">
        <f>IFERROR(IF($G1100="","",INDEX('Job Catalog'!$C$10:$C$509,MATCH($G1100,'Job Catalog'!$B$10:$B$509,0))),"")</f>
        <v/>
      </c>
      <c r="I1100" s="9">
        <f>IFERROR(IF($G1100="","",INDEX('Job Catalog'!$D$10:$D$509,MATCH($G1100,'Job Catalog'!$B$10:$B$509,0))),"")</f>
        <v/>
      </c>
      <c r="J1100" s="9">
        <f>IFERROR(IF($G1100="","",INDEX('Job Catalog'!$F$10:$F$509,MATCH($G1100,'Job Catalog'!$B$10:$B$509,0))),"")</f>
        <v/>
      </c>
      <c r="K1100" s="9">
        <f>IFERROR(IF($G1100="","",INDEX('Job Catalog'!$H$10:$H$509,MATCH($G1100,'Job Catalog'!$B$10:$B$509,0))),"")</f>
        <v/>
      </c>
      <c r="L1100" s="9">
        <f>IFERROR(IF($G1100="","",INDEX('Job Catalog'!$I$10:$I$509,MATCH($G1100,'Job Catalog'!$B$10:$B$509,0))),"")</f>
        <v/>
      </c>
      <c r="M1100" s="37">
        <f>IFERROR(IF($G1100="","",INDEX('Job Catalog'!$K$10:$K$509,MATCH($G1100,'Job Catalog'!$B$10:$B$509,0))),"")</f>
        <v/>
      </c>
    </row>
    <row r="1101">
      <c r="B1101" s="7" t="n"/>
      <c r="C1101" s="7" t="n"/>
      <c r="D1101" s="7" t="n"/>
      <c r="E1101" s="7" t="n"/>
      <c r="F1101" s="7" t="n"/>
      <c r="G1101" s="7" t="n"/>
      <c r="H1101" s="9">
        <f>IFERROR(IF($G1101="","",INDEX('Job Catalog'!$C$10:$C$509,MATCH($G1101,'Job Catalog'!$B$10:$B$509,0))),"")</f>
        <v/>
      </c>
      <c r="I1101" s="9">
        <f>IFERROR(IF($G1101="","",INDEX('Job Catalog'!$D$10:$D$509,MATCH($G1101,'Job Catalog'!$B$10:$B$509,0))),"")</f>
        <v/>
      </c>
      <c r="J1101" s="9">
        <f>IFERROR(IF($G1101="","",INDEX('Job Catalog'!$F$10:$F$509,MATCH($G1101,'Job Catalog'!$B$10:$B$509,0))),"")</f>
        <v/>
      </c>
      <c r="K1101" s="9">
        <f>IFERROR(IF($G1101="","",INDEX('Job Catalog'!$H$10:$H$509,MATCH($G1101,'Job Catalog'!$B$10:$B$509,0))),"")</f>
        <v/>
      </c>
      <c r="L1101" s="9">
        <f>IFERROR(IF($G1101="","",INDEX('Job Catalog'!$I$10:$I$509,MATCH($G1101,'Job Catalog'!$B$10:$B$509,0))),"")</f>
        <v/>
      </c>
      <c r="M1101" s="37">
        <f>IFERROR(IF($G1101="","",INDEX('Job Catalog'!$K$10:$K$509,MATCH($G1101,'Job Catalog'!$B$10:$B$509,0))),"")</f>
        <v/>
      </c>
    </row>
    <row r="1102">
      <c r="B1102" s="7" t="n"/>
      <c r="C1102" s="7" t="n"/>
      <c r="D1102" s="7" t="n"/>
      <c r="E1102" s="7" t="n"/>
      <c r="F1102" s="7" t="n"/>
      <c r="G1102" s="7" t="n"/>
      <c r="H1102" s="9">
        <f>IFERROR(IF($G1102="","",INDEX('Job Catalog'!$C$10:$C$509,MATCH($G1102,'Job Catalog'!$B$10:$B$509,0))),"")</f>
        <v/>
      </c>
      <c r="I1102" s="9">
        <f>IFERROR(IF($G1102="","",INDEX('Job Catalog'!$D$10:$D$509,MATCH($G1102,'Job Catalog'!$B$10:$B$509,0))),"")</f>
        <v/>
      </c>
      <c r="J1102" s="9">
        <f>IFERROR(IF($G1102="","",INDEX('Job Catalog'!$F$10:$F$509,MATCH($G1102,'Job Catalog'!$B$10:$B$509,0))),"")</f>
        <v/>
      </c>
      <c r="K1102" s="9">
        <f>IFERROR(IF($G1102="","",INDEX('Job Catalog'!$H$10:$H$509,MATCH($G1102,'Job Catalog'!$B$10:$B$509,0))),"")</f>
        <v/>
      </c>
      <c r="L1102" s="9">
        <f>IFERROR(IF($G1102="","",INDEX('Job Catalog'!$I$10:$I$509,MATCH($G1102,'Job Catalog'!$B$10:$B$509,0))),"")</f>
        <v/>
      </c>
      <c r="M1102" s="37">
        <f>IFERROR(IF($G1102="","",INDEX('Job Catalog'!$K$10:$K$509,MATCH($G1102,'Job Catalog'!$B$10:$B$509,0))),"")</f>
        <v/>
      </c>
    </row>
    <row r="1103">
      <c r="B1103" s="7" t="n"/>
      <c r="C1103" s="7" t="n"/>
      <c r="D1103" s="7" t="n"/>
      <c r="E1103" s="7" t="n"/>
      <c r="F1103" s="7" t="n"/>
      <c r="G1103" s="7" t="n"/>
      <c r="H1103" s="9">
        <f>IFERROR(IF($G1103="","",INDEX('Job Catalog'!$C$10:$C$509,MATCH($G1103,'Job Catalog'!$B$10:$B$509,0))),"")</f>
        <v/>
      </c>
      <c r="I1103" s="9">
        <f>IFERROR(IF($G1103="","",INDEX('Job Catalog'!$D$10:$D$509,MATCH($G1103,'Job Catalog'!$B$10:$B$509,0))),"")</f>
        <v/>
      </c>
      <c r="J1103" s="9">
        <f>IFERROR(IF($G1103="","",INDEX('Job Catalog'!$F$10:$F$509,MATCH($G1103,'Job Catalog'!$B$10:$B$509,0))),"")</f>
        <v/>
      </c>
      <c r="K1103" s="9">
        <f>IFERROR(IF($G1103="","",INDEX('Job Catalog'!$H$10:$H$509,MATCH($G1103,'Job Catalog'!$B$10:$B$509,0))),"")</f>
        <v/>
      </c>
      <c r="L1103" s="9">
        <f>IFERROR(IF($G1103="","",INDEX('Job Catalog'!$I$10:$I$509,MATCH($G1103,'Job Catalog'!$B$10:$B$509,0))),"")</f>
        <v/>
      </c>
      <c r="M1103" s="37">
        <f>IFERROR(IF($G1103="","",INDEX('Job Catalog'!$K$10:$K$509,MATCH($G1103,'Job Catalog'!$B$10:$B$509,0))),"")</f>
        <v/>
      </c>
    </row>
    <row r="1104">
      <c r="B1104" s="7" t="n"/>
      <c r="C1104" s="7" t="n"/>
      <c r="D1104" s="7" t="n"/>
      <c r="E1104" s="7" t="n"/>
      <c r="F1104" s="7" t="n"/>
      <c r="G1104" s="7" t="n"/>
      <c r="H1104" s="9">
        <f>IFERROR(IF($G1104="","",INDEX('Job Catalog'!$C$10:$C$509,MATCH($G1104,'Job Catalog'!$B$10:$B$509,0))),"")</f>
        <v/>
      </c>
      <c r="I1104" s="9">
        <f>IFERROR(IF($G1104="","",INDEX('Job Catalog'!$D$10:$D$509,MATCH($G1104,'Job Catalog'!$B$10:$B$509,0))),"")</f>
        <v/>
      </c>
      <c r="J1104" s="9">
        <f>IFERROR(IF($G1104="","",INDEX('Job Catalog'!$F$10:$F$509,MATCH($G1104,'Job Catalog'!$B$10:$B$509,0))),"")</f>
        <v/>
      </c>
      <c r="K1104" s="9">
        <f>IFERROR(IF($G1104="","",INDEX('Job Catalog'!$H$10:$H$509,MATCH($G1104,'Job Catalog'!$B$10:$B$509,0))),"")</f>
        <v/>
      </c>
      <c r="L1104" s="9">
        <f>IFERROR(IF($G1104="","",INDEX('Job Catalog'!$I$10:$I$509,MATCH($G1104,'Job Catalog'!$B$10:$B$509,0))),"")</f>
        <v/>
      </c>
      <c r="M1104" s="37">
        <f>IFERROR(IF($G1104="","",INDEX('Job Catalog'!$K$10:$K$509,MATCH($G1104,'Job Catalog'!$B$10:$B$509,0))),"")</f>
        <v/>
      </c>
    </row>
    <row r="1105">
      <c r="B1105" s="7" t="n"/>
      <c r="C1105" s="7" t="n"/>
      <c r="D1105" s="7" t="n"/>
      <c r="E1105" s="7" t="n"/>
      <c r="F1105" s="7" t="n"/>
      <c r="G1105" s="7" t="n"/>
      <c r="H1105" s="9">
        <f>IFERROR(IF($G1105="","",INDEX('Job Catalog'!$C$10:$C$509,MATCH($G1105,'Job Catalog'!$B$10:$B$509,0))),"")</f>
        <v/>
      </c>
      <c r="I1105" s="9">
        <f>IFERROR(IF($G1105="","",INDEX('Job Catalog'!$D$10:$D$509,MATCH($G1105,'Job Catalog'!$B$10:$B$509,0))),"")</f>
        <v/>
      </c>
      <c r="J1105" s="9">
        <f>IFERROR(IF($G1105="","",INDEX('Job Catalog'!$F$10:$F$509,MATCH($G1105,'Job Catalog'!$B$10:$B$509,0))),"")</f>
        <v/>
      </c>
      <c r="K1105" s="9">
        <f>IFERROR(IF($G1105="","",INDEX('Job Catalog'!$H$10:$H$509,MATCH($G1105,'Job Catalog'!$B$10:$B$509,0))),"")</f>
        <v/>
      </c>
      <c r="L1105" s="9">
        <f>IFERROR(IF($G1105="","",INDEX('Job Catalog'!$I$10:$I$509,MATCH($G1105,'Job Catalog'!$B$10:$B$509,0))),"")</f>
        <v/>
      </c>
      <c r="M1105" s="37">
        <f>IFERROR(IF($G1105="","",INDEX('Job Catalog'!$K$10:$K$509,MATCH($G1105,'Job Catalog'!$B$10:$B$509,0))),"")</f>
        <v/>
      </c>
    </row>
    <row r="1106">
      <c r="B1106" s="7" t="n"/>
      <c r="C1106" s="7" t="n"/>
      <c r="D1106" s="7" t="n"/>
      <c r="E1106" s="7" t="n"/>
      <c r="F1106" s="7" t="n"/>
      <c r="G1106" s="7" t="n"/>
      <c r="H1106" s="9">
        <f>IFERROR(IF($G1106="","",INDEX('Job Catalog'!$C$10:$C$509,MATCH($G1106,'Job Catalog'!$B$10:$B$509,0))),"")</f>
        <v/>
      </c>
      <c r="I1106" s="9">
        <f>IFERROR(IF($G1106="","",INDEX('Job Catalog'!$D$10:$D$509,MATCH($G1106,'Job Catalog'!$B$10:$B$509,0))),"")</f>
        <v/>
      </c>
      <c r="J1106" s="9">
        <f>IFERROR(IF($G1106="","",INDEX('Job Catalog'!$F$10:$F$509,MATCH($G1106,'Job Catalog'!$B$10:$B$509,0))),"")</f>
        <v/>
      </c>
      <c r="K1106" s="9">
        <f>IFERROR(IF($G1106="","",INDEX('Job Catalog'!$H$10:$H$509,MATCH($G1106,'Job Catalog'!$B$10:$B$509,0))),"")</f>
        <v/>
      </c>
      <c r="L1106" s="9">
        <f>IFERROR(IF($G1106="","",INDEX('Job Catalog'!$I$10:$I$509,MATCH($G1106,'Job Catalog'!$B$10:$B$509,0))),"")</f>
        <v/>
      </c>
      <c r="M1106" s="37">
        <f>IFERROR(IF($G1106="","",INDEX('Job Catalog'!$K$10:$K$509,MATCH($G1106,'Job Catalog'!$B$10:$B$509,0))),"")</f>
        <v/>
      </c>
    </row>
    <row r="1107">
      <c r="B1107" s="7" t="n"/>
      <c r="C1107" s="7" t="n"/>
      <c r="D1107" s="7" t="n"/>
      <c r="E1107" s="7" t="n"/>
      <c r="F1107" s="7" t="n"/>
      <c r="G1107" s="7" t="n"/>
      <c r="H1107" s="9">
        <f>IFERROR(IF($G1107="","",INDEX('Job Catalog'!$C$10:$C$509,MATCH($G1107,'Job Catalog'!$B$10:$B$509,0))),"")</f>
        <v/>
      </c>
      <c r="I1107" s="9">
        <f>IFERROR(IF($G1107="","",INDEX('Job Catalog'!$D$10:$D$509,MATCH($G1107,'Job Catalog'!$B$10:$B$509,0))),"")</f>
        <v/>
      </c>
      <c r="J1107" s="9">
        <f>IFERROR(IF($G1107="","",INDEX('Job Catalog'!$F$10:$F$509,MATCH($G1107,'Job Catalog'!$B$10:$B$509,0))),"")</f>
        <v/>
      </c>
      <c r="K1107" s="9">
        <f>IFERROR(IF($G1107="","",INDEX('Job Catalog'!$H$10:$H$509,MATCH($G1107,'Job Catalog'!$B$10:$B$509,0))),"")</f>
        <v/>
      </c>
      <c r="L1107" s="9">
        <f>IFERROR(IF($G1107="","",INDEX('Job Catalog'!$I$10:$I$509,MATCH($G1107,'Job Catalog'!$B$10:$B$509,0))),"")</f>
        <v/>
      </c>
      <c r="M1107" s="37">
        <f>IFERROR(IF($G1107="","",INDEX('Job Catalog'!$K$10:$K$509,MATCH($G1107,'Job Catalog'!$B$10:$B$509,0))),"")</f>
        <v/>
      </c>
    </row>
    <row r="1108">
      <c r="B1108" s="7" t="n"/>
      <c r="C1108" s="7" t="n"/>
      <c r="D1108" s="7" t="n"/>
      <c r="E1108" s="7" t="n"/>
      <c r="F1108" s="7" t="n"/>
      <c r="G1108" s="7" t="n"/>
      <c r="H1108" s="9">
        <f>IFERROR(IF($G1108="","",INDEX('Job Catalog'!$C$10:$C$509,MATCH($G1108,'Job Catalog'!$B$10:$B$509,0))),"")</f>
        <v/>
      </c>
      <c r="I1108" s="9">
        <f>IFERROR(IF($G1108="","",INDEX('Job Catalog'!$D$10:$D$509,MATCH($G1108,'Job Catalog'!$B$10:$B$509,0))),"")</f>
        <v/>
      </c>
      <c r="J1108" s="9">
        <f>IFERROR(IF($G1108="","",INDEX('Job Catalog'!$F$10:$F$509,MATCH($G1108,'Job Catalog'!$B$10:$B$509,0))),"")</f>
        <v/>
      </c>
      <c r="K1108" s="9">
        <f>IFERROR(IF($G1108="","",INDEX('Job Catalog'!$H$10:$H$509,MATCH($G1108,'Job Catalog'!$B$10:$B$509,0))),"")</f>
        <v/>
      </c>
      <c r="L1108" s="9">
        <f>IFERROR(IF($G1108="","",INDEX('Job Catalog'!$I$10:$I$509,MATCH($G1108,'Job Catalog'!$B$10:$B$509,0))),"")</f>
        <v/>
      </c>
      <c r="M1108" s="37">
        <f>IFERROR(IF($G1108="","",INDEX('Job Catalog'!$K$10:$K$509,MATCH($G1108,'Job Catalog'!$B$10:$B$509,0))),"")</f>
        <v/>
      </c>
    </row>
    <row r="1109">
      <c r="B1109" s="7" t="n"/>
      <c r="C1109" s="7" t="n"/>
      <c r="D1109" s="7" t="n"/>
      <c r="E1109" s="7" t="n"/>
      <c r="F1109" s="7" t="n"/>
      <c r="G1109" s="7" t="n"/>
      <c r="H1109" s="9">
        <f>IFERROR(IF($G1109="","",INDEX('Job Catalog'!$C$10:$C$509,MATCH($G1109,'Job Catalog'!$B$10:$B$509,0))),"")</f>
        <v/>
      </c>
      <c r="I1109" s="9">
        <f>IFERROR(IF($G1109="","",INDEX('Job Catalog'!$D$10:$D$509,MATCH($G1109,'Job Catalog'!$B$10:$B$509,0))),"")</f>
        <v/>
      </c>
      <c r="J1109" s="9">
        <f>IFERROR(IF($G1109="","",INDEX('Job Catalog'!$F$10:$F$509,MATCH($G1109,'Job Catalog'!$B$10:$B$509,0))),"")</f>
        <v/>
      </c>
      <c r="K1109" s="9">
        <f>IFERROR(IF($G1109="","",INDEX('Job Catalog'!$H$10:$H$509,MATCH($G1109,'Job Catalog'!$B$10:$B$509,0))),"")</f>
        <v/>
      </c>
      <c r="L1109" s="9">
        <f>IFERROR(IF($G1109="","",INDEX('Job Catalog'!$I$10:$I$509,MATCH($G1109,'Job Catalog'!$B$10:$B$509,0))),"")</f>
        <v/>
      </c>
      <c r="M1109" s="37">
        <f>IFERROR(IF($G1109="","",INDEX('Job Catalog'!$K$10:$K$509,MATCH($G1109,'Job Catalog'!$B$10:$B$509,0))),"")</f>
        <v/>
      </c>
    </row>
    <row r="1110">
      <c r="B1110" s="7" t="n"/>
      <c r="C1110" s="7" t="n"/>
      <c r="D1110" s="7" t="n"/>
      <c r="E1110" s="7" t="n"/>
      <c r="F1110" s="7" t="n"/>
      <c r="G1110" s="7" t="n"/>
      <c r="H1110" s="9">
        <f>IFERROR(IF($G1110="","",INDEX('Job Catalog'!$C$10:$C$509,MATCH($G1110,'Job Catalog'!$B$10:$B$509,0))),"")</f>
        <v/>
      </c>
      <c r="I1110" s="9">
        <f>IFERROR(IF($G1110="","",INDEX('Job Catalog'!$D$10:$D$509,MATCH($G1110,'Job Catalog'!$B$10:$B$509,0))),"")</f>
        <v/>
      </c>
      <c r="J1110" s="9">
        <f>IFERROR(IF($G1110="","",INDEX('Job Catalog'!$F$10:$F$509,MATCH($G1110,'Job Catalog'!$B$10:$B$509,0))),"")</f>
        <v/>
      </c>
      <c r="K1110" s="9">
        <f>IFERROR(IF($G1110="","",INDEX('Job Catalog'!$H$10:$H$509,MATCH($G1110,'Job Catalog'!$B$10:$B$509,0))),"")</f>
        <v/>
      </c>
      <c r="L1110" s="9">
        <f>IFERROR(IF($G1110="","",INDEX('Job Catalog'!$I$10:$I$509,MATCH($G1110,'Job Catalog'!$B$10:$B$509,0))),"")</f>
        <v/>
      </c>
      <c r="M1110" s="37">
        <f>IFERROR(IF($G1110="","",INDEX('Job Catalog'!$K$10:$K$509,MATCH($G1110,'Job Catalog'!$B$10:$B$509,0))),"")</f>
        <v/>
      </c>
    </row>
    <row r="1111">
      <c r="B1111" s="7" t="n"/>
      <c r="C1111" s="7" t="n"/>
      <c r="D1111" s="7" t="n"/>
      <c r="E1111" s="7" t="n"/>
      <c r="F1111" s="7" t="n"/>
      <c r="G1111" s="7" t="n"/>
      <c r="H1111" s="9">
        <f>IFERROR(IF($G1111="","",INDEX('Job Catalog'!$C$10:$C$509,MATCH($G1111,'Job Catalog'!$B$10:$B$509,0))),"")</f>
        <v/>
      </c>
      <c r="I1111" s="9">
        <f>IFERROR(IF($G1111="","",INDEX('Job Catalog'!$D$10:$D$509,MATCH($G1111,'Job Catalog'!$B$10:$B$509,0))),"")</f>
        <v/>
      </c>
      <c r="J1111" s="9">
        <f>IFERROR(IF($G1111="","",INDEX('Job Catalog'!$F$10:$F$509,MATCH($G1111,'Job Catalog'!$B$10:$B$509,0))),"")</f>
        <v/>
      </c>
      <c r="K1111" s="9">
        <f>IFERROR(IF($G1111="","",INDEX('Job Catalog'!$H$10:$H$509,MATCH($G1111,'Job Catalog'!$B$10:$B$509,0))),"")</f>
        <v/>
      </c>
      <c r="L1111" s="9">
        <f>IFERROR(IF($G1111="","",INDEX('Job Catalog'!$I$10:$I$509,MATCH($G1111,'Job Catalog'!$B$10:$B$509,0))),"")</f>
        <v/>
      </c>
      <c r="M1111" s="37">
        <f>IFERROR(IF($G1111="","",INDEX('Job Catalog'!$K$10:$K$509,MATCH($G1111,'Job Catalog'!$B$10:$B$509,0))),"")</f>
        <v/>
      </c>
    </row>
    <row r="1112">
      <c r="B1112" s="7" t="n"/>
      <c r="C1112" s="7" t="n"/>
      <c r="D1112" s="7" t="n"/>
      <c r="E1112" s="7" t="n"/>
      <c r="F1112" s="7" t="n"/>
      <c r="G1112" s="7" t="n"/>
      <c r="H1112" s="9">
        <f>IFERROR(IF($G1112="","",INDEX('Job Catalog'!$C$10:$C$509,MATCH($G1112,'Job Catalog'!$B$10:$B$509,0))),"")</f>
        <v/>
      </c>
      <c r="I1112" s="9">
        <f>IFERROR(IF($G1112="","",INDEX('Job Catalog'!$D$10:$D$509,MATCH($G1112,'Job Catalog'!$B$10:$B$509,0))),"")</f>
        <v/>
      </c>
      <c r="J1112" s="9">
        <f>IFERROR(IF($G1112="","",INDEX('Job Catalog'!$F$10:$F$509,MATCH($G1112,'Job Catalog'!$B$10:$B$509,0))),"")</f>
        <v/>
      </c>
      <c r="K1112" s="9">
        <f>IFERROR(IF($G1112="","",INDEX('Job Catalog'!$H$10:$H$509,MATCH($G1112,'Job Catalog'!$B$10:$B$509,0))),"")</f>
        <v/>
      </c>
      <c r="L1112" s="9">
        <f>IFERROR(IF($G1112="","",INDEX('Job Catalog'!$I$10:$I$509,MATCH($G1112,'Job Catalog'!$B$10:$B$509,0))),"")</f>
        <v/>
      </c>
      <c r="M1112" s="37">
        <f>IFERROR(IF($G1112="","",INDEX('Job Catalog'!$K$10:$K$509,MATCH($G1112,'Job Catalog'!$B$10:$B$509,0))),"")</f>
        <v/>
      </c>
    </row>
    <row r="1113">
      <c r="B1113" s="7" t="n"/>
      <c r="C1113" s="7" t="n"/>
      <c r="D1113" s="7" t="n"/>
      <c r="E1113" s="7" t="n"/>
      <c r="F1113" s="7" t="n"/>
      <c r="G1113" s="7" t="n"/>
      <c r="H1113" s="9">
        <f>IFERROR(IF($G1113="","",INDEX('Job Catalog'!$C$10:$C$509,MATCH($G1113,'Job Catalog'!$B$10:$B$509,0))),"")</f>
        <v/>
      </c>
      <c r="I1113" s="9">
        <f>IFERROR(IF($G1113="","",INDEX('Job Catalog'!$D$10:$D$509,MATCH($G1113,'Job Catalog'!$B$10:$B$509,0))),"")</f>
        <v/>
      </c>
      <c r="J1113" s="9">
        <f>IFERROR(IF($G1113="","",INDEX('Job Catalog'!$F$10:$F$509,MATCH($G1113,'Job Catalog'!$B$10:$B$509,0))),"")</f>
        <v/>
      </c>
      <c r="K1113" s="9">
        <f>IFERROR(IF($G1113="","",INDEX('Job Catalog'!$H$10:$H$509,MATCH($G1113,'Job Catalog'!$B$10:$B$509,0))),"")</f>
        <v/>
      </c>
      <c r="L1113" s="9">
        <f>IFERROR(IF($G1113="","",INDEX('Job Catalog'!$I$10:$I$509,MATCH($G1113,'Job Catalog'!$B$10:$B$509,0))),"")</f>
        <v/>
      </c>
      <c r="M1113" s="37">
        <f>IFERROR(IF($G1113="","",INDEX('Job Catalog'!$K$10:$K$509,MATCH($G1113,'Job Catalog'!$B$10:$B$509,0))),"")</f>
        <v/>
      </c>
    </row>
    <row r="1114">
      <c r="B1114" s="7" t="n"/>
      <c r="C1114" s="7" t="n"/>
      <c r="D1114" s="7" t="n"/>
      <c r="E1114" s="7" t="n"/>
      <c r="F1114" s="7" t="n"/>
      <c r="G1114" s="7" t="n"/>
      <c r="H1114" s="9">
        <f>IFERROR(IF($G1114="","",INDEX('Job Catalog'!$C$10:$C$509,MATCH($G1114,'Job Catalog'!$B$10:$B$509,0))),"")</f>
        <v/>
      </c>
      <c r="I1114" s="9">
        <f>IFERROR(IF($G1114="","",INDEX('Job Catalog'!$D$10:$D$509,MATCH($G1114,'Job Catalog'!$B$10:$B$509,0))),"")</f>
        <v/>
      </c>
      <c r="J1114" s="9">
        <f>IFERROR(IF($G1114="","",INDEX('Job Catalog'!$F$10:$F$509,MATCH($G1114,'Job Catalog'!$B$10:$B$509,0))),"")</f>
        <v/>
      </c>
      <c r="K1114" s="9">
        <f>IFERROR(IF($G1114="","",INDEX('Job Catalog'!$H$10:$H$509,MATCH($G1114,'Job Catalog'!$B$10:$B$509,0))),"")</f>
        <v/>
      </c>
      <c r="L1114" s="9">
        <f>IFERROR(IF($G1114="","",INDEX('Job Catalog'!$I$10:$I$509,MATCH($G1114,'Job Catalog'!$B$10:$B$509,0))),"")</f>
        <v/>
      </c>
      <c r="M1114" s="37">
        <f>IFERROR(IF($G1114="","",INDEX('Job Catalog'!$K$10:$K$509,MATCH($G1114,'Job Catalog'!$B$10:$B$509,0))),"")</f>
        <v/>
      </c>
    </row>
    <row r="1115">
      <c r="B1115" s="7" t="n"/>
      <c r="C1115" s="7" t="n"/>
      <c r="D1115" s="7" t="n"/>
      <c r="E1115" s="7" t="n"/>
      <c r="F1115" s="7" t="n"/>
      <c r="G1115" s="7" t="n"/>
      <c r="H1115" s="9">
        <f>IFERROR(IF($G1115="","",INDEX('Job Catalog'!$C$10:$C$509,MATCH($G1115,'Job Catalog'!$B$10:$B$509,0))),"")</f>
        <v/>
      </c>
      <c r="I1115" s="9">
        <f>IFERROR(IF($G1115="","",INDEX('Job Catalog'!$D$10:$D$509,MATCH($G1115,'Job Catalog'!$B$10:$B$509,0))),"")</f>
        <v/>
      </c>
      <c r="J1115" s="9">
        <f>IFERROR(IF($G1115="","",INDEX('Job Catalog'!$F$10:$F$509,MATCH($G1115,'Job Catalog'!$B$10:$B$509,0))),"")</f>
        <v/>
      </c>
      <c r="K1115" s="9">
        <f>IFERROR(IF($G1115="","",INDEX('Job Catalog'!$H$10:$H$509,MATCH($G1115,'Job Catalog'!$B$10:$B$509,0))),"")</f>
        <v/>
      </c>
      <c r="L1115" s="9">
        <f>IFERROR(IF($G1115="","",INDEX('Job Catalog'!$I$10:$I$509,MATCH($G1115,'Job Catalog'!$B$10:$B$509,0))),"")</f>
        <v/>
      </c>
      <c r="M1115" s="37">
        <f>IFERROR(IF($G1115="","",INDEX('Job Catalog'!$K$10:$K$509,MATCH($G1115,'Job Catalog'!$B$10:$B$509,0))),"")</f>
        <v/>
      </c>
    </row>
    <row r="1116">
      <c r="B1116" s="7" t="n"/>
      <c r="C1116" s="7" t="n"/>
      <c r="D1116" s="7" t="n"/>
      <c r="E1116" s="7" t="n"/>
      <c r="F1116" s="7" t="n"/>
      <c r="G1116" s="7" t="n"/>
      <c r="H1116" s="9">
        <f>IFERROR(IF($G1116="","",INDEX('Job Catalog'!$C$10:$C$509,MATCH($G1116,'Job Catalog'!$B$10:$B$509,0))),"")</f>
        <v/>
      </c>
      <c r="I1116" s="9">
        <f>IFERROR(IF($G1116="","",INDEX('Job Catalog'!$D$10:$D$509,MATCH($G1116,'Job Catalog'!$B$10:$B$509,0))),"")</f>
        <v/>
      </c>
      <c r="J1116" s="9">
        <f>IFERROR(IF($G1116="","",INDEX('Job Catalog'!$F$10:$F$509,MATCH($G1116,'Job Catalog'!$B$10:$B$509,0))),"")</f>
        <v/>
      </c>
      <c r="K1116" s="9">
        <f>IFERROR(IF($G1116="","",INDEX('Job Catalog'!$H$10:$H$509,MATCH($G1116,'Job Catalog'!$B$10:$B$509,0))),"")</f>
        <v/>
      </c>
      <c r="L1116" s="9">
        <f>IFERROR(IF($G1116="","",INDEX('Job Catalog'!$I$10:$I$509,MATCH($G1116,'Job Catalog'!$B$10:$B$509,0))),"")</f>
        <v/>
      </c>
      <c r="M1116" s="37">
        <f>IFERROR(IF($G1116="","",INDEX('Job Catalog'!$K$10:$K$509,MATCH($G1116,'Job Catalog'!$B$10:$B$509,0))),"")</f>
        <v/>
      </c>
    </row>
    <row r="1117">
      <c r="B1117" s="7" t="n"/>
      <c r="C1117" s="7" t="n"/>
      <c r="D1117" s="7" t="n"/>
      <c r="E1117" s="7" t="n"/>
      <c r="F1117" s="7" t="n"/>
      <c r="G1117" s="7" t="n"/>
      <c r="H1117" s="9">
        <f>IFERROR(IF($G1117="","",INDEX('Job Catalog'!$C$10:$C$509,MATCH($G1117,'Job Catalog'!$B$10:$B$509,0))),"")</f>
        <v/>
      </c>
      <c r="I1117" s="9">
        <f>IFERROR(IF($G1117="","",INDEX('Job Catalog'!$D$10:$D$509,MATCH($G1117,'Job Catalog'!$B$10:$B$509,0))),"")</f>
        <v/>
      </c>
      <c r="J1117" s="9">
        <f>IFERROR(IF($G1117="","",INDEX('Job Catalog'!$F$10:$F$509,MATCH($G1117,'Job Catalog'!$B$10:$B$509,0))),"")</f>
        <v/>
      </c>
      <c r="K1117" s="9">
        <f>IFERROR(IF($G1117="","",INDEX('Job Catalog'!$H$10:$H$509,MATCH($G1117,'Job Catalog'!$B$10:$B$509,0))),"")</f>
        <v/>
      </c>
      <c r="L1117" s="9">
        <f>IFERROR(IF($G1117="","",INDEX('Job Catalog'!$I$10:$I$509,MATCH($G1117,'Job Catalog'!$B$10:$B$509,0))),"")</f>
        <v/>
      </c>
      <c r="M1117" s="37">
        <f>IFERROR(IF($G1117="","",INDEX('Job Catalog'!$K$10:$K$509,MATCH($G1117,'Job Catalog'!$B$10:$B$509,0))),"")</f>
        <v/>
      </c>
    </row>
    <row r="1118">
      <c r="B1118" s="7" t="n"/>
      <c r="C1118" s="7" t="n"/>
      <c r="D1118" s="7" t="n"/>
      <c r="E1118" s="7" t="n"/>
      <c r="F1118" s="7" t="n"/>
      <c r="G1118" s="7" t="n"/>
      <c r="H1118" s="9">
        <f>IFERROR(IF($G1118="","",INDEX('Job Catalog'!$C$10:$C$509,MATCH($G1118,'Job Catalog'!$B$10:$B$509,0))),"")</f>
        <v/>
      </c>
      <c r="I1118" s="9">
        <f>IFERROR(IF($G1118="","",INDEX('Job Catalog'!$D$10:$D$509,MATCH($G1118,'Job Catalog'!$B$10:$B$509,0))),"")</f>
        <v/>
      </c>
      <c r="J1118" s="9">
        <f>IFERROR(IF($G1118="","",INDEX('Job Catalog'!$F$10:$F$509,MATCH($G1118,'Job Catalog'!$B$10:$B$509,0))),"")</f>
        <v/>
      </c>
      <c r="K1118" s="9">
        <f>IFERROR(IF($G1118="","",INDEX('Job Catalog'!$H$10:$H$509,MATCH($G1118,'Job Catalog'!$B$10:$B$509,0))),"")</f>
        <v/>
      </c>
      <c r="L1118" s="9">
        <f>IFERROR(IF($G1118="","",INDEX('Job Catalog'!$I$10:$I$509,MATCH($G1118,'Job Catalog'!$B$10:$B$509,0))),"")</f>
        <v/>
      </c>
      <c r="M1118" s="37">
        <f>IFERROR(IF($G1118="","",INDEX('Job Catalog'!$K$10:$K$509,MATCH($G1118,'Job Catalog'!$B$10:$B$509,0))),"")</f>
        <v/>
      </c>
    </row>
    <row r="1119">
      <c r="B1119" s="7" t="n"/>
      <c r="C1119" s="7" t="n"/>
      <c r="D1119" s="7" t="n"/>
      <c r="E1119" s="7" t="n"/>
      <c r="F1119" s="7" t="n"/>
      <c r="G1119" s="7" t="n"/>
      <c r="H1119" s="9">
        <f>IFERROR(IF($G1119="","",INDEX('Job Catalog'!$C$10:$C$509,MATCH($G1119,'Job Catalog'!$B$10:$B$509,0))),"")</f>
        <v/>
      </c>
      <c r="I1119" s="9">
        <f>IFERROR(IF($G1119="","",INDEX('Job Catalog'!$D$10:$D$509,MATCH($G1119,'Job Catalog'!$B$10:$B$509,0))),"")</f>
        <v/>
      </c>
      <c r="J1119" s="9">
        <f>IFERROR(IF($G1119="","",INDEX('Job Catalog'!$F$10:$F$509,MATCH($G1119,'Job Catalog'!$B$10:$B$509,0))),"")</f>
        <v/>
      </c>
      <c r="K1119" s="9">
        <f>IFERROR(IF($G1119="","",INDEX('Job Catalog'!$H$10:$H$509,MATCH($G1119,'Job Catalog'!$B$10:$B$509,0))),"")</f>
        <v/>
      </c>
      <c r="L1119" s="9">
        <f>IFERROR(IF($G1119="","",INDEX('Job Catalog'!$I$10:$I$509,MATCH($G1119,'Job Catalog'!$B$10:$B$509,0))),"")</f>
        <v/>
      </c>
      <c r="M1119" s="37">
        <f>IFERROR(IF($G1119="","",INDEX('Job Catalog'!$K$10:$K$509,MATCH($G1119,'Job Catalog'!$B$10:$B$509,0))),"")</f>
        <v/>
      </c>
    </row>
    <row r="1120">
      <c r="B1120" s="7" t="n"/>
      <c r="C1120" s="7" t="n"/>
      <c r="D1120" s="7" t="n"/>
      <c r="E1120" s="7" t="n"/>
      <c r="F1120" s="7" t="n"/>
      <c r="G1120" s="7" t="n"/>
      <c r="H1120" s="9">
        <f>IFERROR(IF($G1120="","",INDEX('Job Catalog'!$C$10:$C$509,MATCH($G1120,'Job Catalog'!$B$10:$B$509,0))),"")</f>
        <v/>
      </c>
      <c r="I1120" s="9">
        <f>IFERROR(IF($G1120="","",INDEX('Job Catalog'!$D$10:$D$509,MATCH($G1120,'Job Catalog'!$B$10:$B$509,0))),"")</f>
        <v/>
      </c>
      <c r="J1120" s="9">
        <f>IFERROR(IF($G1120="","",INDEX('Job Catalog'!$F$10:$F$509,MATCH($G1120,'Job Catalog'!$B$10:$B$509,0))),"")</f>
        <v/>
      </c>
      <c r="K1120" s="9">
        <f>IFERROR(IF($G1120="","",INDEX('Job Catalog'!$H$10:$H$509,MATCH($G1120,'Job Catalog'!$B$10:$B$509,0))),"")</f>
        <v/>
      </c>
      <c r="L1120" s="9">
        <f>IFERROR(IF($G1120="","",INDEX('Job Catalog'!$I$10:$I$509,MATCH($G1120,'Job Catalog'!$B$10:$B$509,0))),"")</f>
        <v/>
      </c>
      <c r="M1120" s="37">
        <f>IFERROR(IF($G1120="","",INDEX('Job Catalog'!$K$10:$K$509,MATCH($G1120,'Job Catalog'!$B$10:$B$509,0))),"")</f>
        <v/>
      </c>
    </row>
    <row r="1121">
      <c r="B1121" s="7" t="n"/>
      <c r="C1121" s="7" t="n"/>
      <c r="D1121" s="7" t="n"/>
      <c r="E1121" s="7" t="n"/>
      <c r="F1121" s="7" t="n"/>
      <c r="G1121" s="7" t="n"/>
      <c r="H1121" s="9">
        <f>IFERROR(IF($G1121="","",INDEX('Job Catalog'!$C$10:$C$509,MATCH($G1121,'Job Catalog'!$B$10:$B$509,0))),"")</f>
        <v/>
      </c>
      <c r="I1121" s="9">
        <f>IFERROR(IF($G1121="","",INDEX('Job Catalog'!$D$10:$D$509,MATCH($G1121,'Job Catalog'!$B$10:$B$509,0))),"")</f>
        <v/>
      </c>
      <c r="J1121" s="9">
        <f>IFERROR(IF($G1121="","",INDEX('Job Catalog'!$F$10:$F$509,MATCH($G1121,'Job Catalog'!$B$10:$B$509,0))),"")</f>
        <v/>
      </c>
      <c r="K1121" s="9">
        <f>IFERROR(IF($G1121="","",INDEX('Job Catalog'!$H$10:$H$509,MATCH($G1121,'Job Catalog'!$B$10:$B$509,0))),"")</f>
        <v/>
      </c>
      <c r="L1121" s="9">
        <f>IFERROR(IF($G1121="","",INDEX('Job Catalog'!$I$10:$I$509,MATCH($G1121,'Job Catalog'!$B$10:$B$509,0))),"")</f>
        <v/>
      </c>
      <c r="M1121" s="37">
        <f>IFERROR(IF($G1121="","",INDEX('Job Catalog'!$K$10:$K$509,MATCH($G1121,'Job Catalog'!$B$10:$B$509,0))),"")</f>
        <v/>
      </c>
    </row>
    <row r="1122">
      <c r="B1122" s="7" t="n"/>
      <c r="C1122" s="7" t="n"/>
      <c r="D1122" s="7" t="n"/>
      <c r="E1122" s="7" t="n"/>
      <c r="F1122" s="7" t="n"/>
      <c r="G1122" s="7" t="n"/>
      <c r="H1122" s="9">
        <f>IFERROR(IF($G1122="","",INDEX('Job Catalog'!$C$10:$C$509,MATCH($G1122,'Job Catalog'!$B$10:$B$509,0))),"")</f>
        <v/>
      </c>
      <c r="I1122" s="9">
        <f>IFERROR(IF($G1122="","",INDEX('Job Catalog'!$D$10:$D$509,MATCH($G1122,'Job Catalog'!$B$10:$B$509,0))),"")</f>
        <v/>
      </c>
      <c r="J1122" s="9">
        <f>IFERROR(IF($G1122="","",INDEX('Job Catalog'!$F$10:$F$509,MATCH($G1122,'Job Catalog'!$B$10:$B$509,0))),"")</f>
        <v/>
      </c>
      <c r="K1122" s="9">
        <f>IFERROR(IF($G1122="","",INDEX('Job Catalog'!$H$10:$H$509,MATCH($G1122,'Job Catalog'!$B$10:$B$509,0))),"")</f>
        <v/>
      </c>
      <c r="L1122" s="9">
        <f>IFERROR(IF($G1122="","",INDEX('Job Catalog'!$I$10:$I$509,MATCH($G1122,'Job Catalog'!$B$10:$B$509,0))),"")</f>
        <v/>
      </c>
      <c r="M1122" s="37">
        <f>IFERROR(IF($G1122="","",INDEX('Job Catalog'!$K$10:$K$509,MATCH($G1122,'Job Catalog'!$B$10:$B$509,0))),"")</f>
        <v/>
      </c>
    </row>
    <row r="1123">
      <c r="B1123" s="7" t="n"/>
      <c r="C1123" s="7" t="n"/>
      <c r="D1123" s="7" t="n"/>
      <c r="E1123" s="7" t="n"/>
      <c r="F1123" s="7" t="n"/>
      <c r="G1123" s="7" t="n"/>
      <c r="H1123" s="9">
        <f>IFERROR(IF($G1123="","",INDEX('Job Catalog'!$C$10:$C$509,MATCH($G1123,'Job Catalog'!$B$10:$B$509,0))),"")</f>
        <v/>
      </c>
      <c r="I1123" s="9">
        <f>IFERROR(IF($G1123="","",INDEX('Job Catalog'!$D$10:$D$509,MATCH($G1123,'Job Catalog'!$B$10:$B$509,0))),"")</f>
        <v/>
      </c>
      <c r="J1123" s="9">
        <f>IFERROR(IF($G1123="","",INDEX('Job Catalog'!$F$10:$F$509,MATCH($G1123,'Job Catalog'!$B$10:$B$509,0))),"")</f>
        <v/>
      </c>
      <c r="K1123" s="9">
        <f>IFERROR(IF($G1123="","",INDEX('Job Catalog'!$H$10:$H$509,MATCH($G1123,'Job Catalog'!$B$10:$B$509,0))),"")</f>
        <v/>
      </c>
      <c r="L1123" s="9">
        <f>IFERROR(IF($G1123="","",INDEX('Job Catalog'!$I$10:$I$509,MATCH($G1123,'Job Catalog'!$B$10:$B$509,0))),"")</f>
        <v/>
      </c>
      <c r="M1123" s="37">
        <f>IFERROR(IF($G1123="","",INDEX('Job Catalog'!$K$10:$K$509,MATCH($G1123,'Job Catalog'!$B$10:$B$509,0))),"")</f>
        <v/>
      </c>
    </row>
    <row r="1124">
      <c r="B1124" s="7" t="n"/>
      <c r="C1124" s="7" t="n"/>
      <c r="D1124" s="7" t="n"/>
      <c r="E1124" s="7" t="n"/>
      <c r="F1124" s="7" t="n"/>
      <c r="G1124" s="7" t="n"/>
      <c r="H1124" s="9">
        <f>IFERROR(IF($G1124="","",INDEX('Job Catalog'!$C$10:$C$509,MATCH($G1124,'Job Catalog'!$B$10:$B$509,0))),"")</f>
        <v/>
      </c>
      <c r="I1124" s="9">
        <f>IFERROR(IF($G1124="","",INDEX('Job Catalog'!$D$10:$D$509,MATCH($G1124,'Job Catalog'!$B$10:$B$509,0))),"")</f>
        <v/>
      </c>
      <c r="J1124" s="9">
        <f>IFERROR(IF($G1124="","",INDEX('Job Catalog'!$F$10:$F$509,MATCH($G1124,'Job Catalog'!$B$10:$B$509,0))),"")</f>
        <v/>
      </c>
      <c r="K1124" s="9">
        <f>IFERROR(IF($G1124="","",INDEX('Job Catalog'!$H$10:$H$509,MATCH($G1124,'Job Catalog'!$B$10:$B$509,0))),"")</f>
        <v/>
      </c>
      <c r="L1124" s="9">
        <f>IFERROR(IF($G1124="","",INDEX('Job Catalog'!$I$10:$I$509,MATCH($G1124,'Job Catalog'!$B$10:$B$509,0))),"")</f>
        <v/>
      </c>
      <c r="M1124" s="37">
        <f>IFERROR(IF($G1124="","",INDEX('Job Catalog'!$K$10:$K$509,MATCH($G1124,'Job Catalog'!$B$10:$B$509,0))),"")</f>
        <v/>
      </c>
    </row>
    <row r="1125">
      <c r="B1125" s="7" t="n"/>
      <c r="C1125" s="7" t="n"/>
      <c r="D1125" s="7" t="n"/>
      <c r="E1125" s="7" t="n"/>
      <c r="F1125" s="7" t="n"/>
      <c r="G1125" s="7" t="n"/>
      <c r="H1125" s="9">
        <f>IFERROR(IF($G1125="","",INDEX('Job Catalog'!$C$10:$C$509,MATCH($G1125,'Job Catalog'!$B$10:$B$509,0))),"")</f>
        <v/>
      </c>
      <c r="I1125" s="9">
        <f>IFERROR(IF($G1125="","",INDEX('Job Catalog'!$D$10:$D$509,MATCH($G1125,'Job Catalog'!$B$10:$B$509,0))),"")</f>
        <v/>
      </c>
      <c r="J1125" s="9">
        <f>IFERROR(IF($G1125="","",INDEX('Job Catalog'!$F$10:$F$509,MATCH($G1125,'Job Catalog'!$B$10:$B$509,0))),"")</f>
        <v/>
      </c>
      <c r="K1125" s="9">
        <f>IFERROR(IF($G1125="","",INDEX('Job Catalog'!$H$10:$H$509,MATCH($G1125,'Job Catalog'!$B$10:$B$509,0))),"")</f>
        <v/>
      </c>
      <c r="L1125" s="9">
        <f>IFERROR(IF($G1125="","",INDEX('Job Catalog'!$I$10:$I$509,MATCH($G1125,'Job Catalog'!$B$10:$B$509,0))),"")</f>
        <v/>
      </c>
      <c r="M1125" s="37">
        <f>IFERROR(IF($G1125="","",INDEX('Job Catalog'!$K$10:$K$509,MATCH($G1125,'Job Catalog'!$B$10:$B$509,0))),"")</f>
        <v/>
      </c>
    </row>
    <row r="1126">
      <c r="B1126" s="7" t="n"/>
      <c r="C1126" s="7" t="n"/>
      <c r="D1126" s="7" t="n"/>
      <c r="E1126" s="7" t="n"/>
      <c r="F1126" s="7" t="n"/>
      <c r="G1126" s="7" t="n"/>
      <c r="H1126" s="9">
        <f>IFERROR(IF($G1126="","",INDEX('Job Catalog'!$C$10:$C$509,MATCH($G1126,'Job Catalog'!$B$10:$B$509,0))),"")</f>
        <v/>
      </c>
      <c r="I1126" s="9">
        <f>IFERROR(IF($G1126="","",INDEX('Job Catalog'!$D$10:$D$509,MATCH($G1126,'Job Catalog'!$B$10:$B$509,0))),"")</f>
        <v/>
      </c>
      <c r="J1126" s="9">
        <f>IFERROR(IF($G1126="","",INDEX('Job Catalog'!$F$10:$F$509,MATCH($G1126,'Job Catalog'!$B$10:$B$509,0))),"")</f>
        <v/>
      </c>
      <c r="K1126" s="9">
        <f>IFERROR(IF($G1126="","",INDEX('Job Catalog'!$H$10:$H$509,MATCH($G1126,'Job Catalog'!$B$10:$B$509,0))),"")</f>
        <v/>
      </c>
      <c r="L1126" s="9">
        <f>IFERROR(IF($G1126="","",INDEX('Job Catalog'!$I$10:$I$509,MATCH($G1126,'Job Catalog'!$B$10:$B$509,0))),"")</f>
        <v/>
      </c>
      <c r="M1126" s="37">
        <f>IFERROR(IF($G1126="","",INDEX('Job Catalog'!$K$10:$K$509,MATCH($G1126,'Job Catalog'!$B$10:$B$509,0))),"")</f>
        <v/>
      </c>
    </row>
    <row r="1127">
      <c r="B1127" s="7" t="n"/>
      <c r="C1127" s="7" t="n"/>
      <c r="D1127" s="7" t="n"/>
      <c r="E1127" s="7" t="n"/>
      <c r="F1127" s="7" t="n"/>
      <c r="G1127" s="7" t="n"/>
      <c r="H1127" s="9">
        <f>IFERROR(IF($G1127="","",INDEX('Job Catalog'!$C$10:$C$509,MATCH($G1127,'Job Catalog'!$B$10:$B$509,0))),"")</f>
        <v/>
      </c>
      <c r="I1127" s="9">
        <f>IFERROR(IF($G1127="","",INDEX('Job Catalog'!$D$10:$D$509,MATCH($G1127,'Job Catalog'!$B$10:$B$509,0))),"")</f>
        <v/>
      </c>
      <c r="J1127" s="9">
        <f>IFERROR(IF($G1127="","",INDEX('Job Catalog'!$F$10:$F$509,MATCH($G1127,'Job Catalog'!$B$10:$B$509,0))),"")</f>
        <v/>
      </c>
      <c r="K1127" s="9">
        <f>IFERROR(IF($G1127="","",INDEX('Job Catalog'!$H$10:$H$509,MATCH($G1127,'Job Catalog'!$B$10:$B$509,0))),"")</f>
        <v/>
      </c>
      <c r="L1127" s="9">
        <f>IFERROR(IF($G1127="","",INDEX('Job Catalog'!$I$10:$I$509,MATCH($G1127,'Job Catalog'!$B$10:$B$509,0))),"")</f>
        <v/>
      </c>
      <c r="M1127" s="37">
        <f>IFERROR(IF($G1127="","",INDEX('Job Catalog'!$K$10:$K$509,MATCH($G1127,'Job Catalog'!$B$10:$B$509,0))),"")</f>
        <v/>
      </c>
    </row>
    <row r="1128">
      <c r="B1128" s="7" t="n"/>
      <c r="C1128" s="7" t="n"/>
      <c r="D1128" s="7" t="n"/>
      <c r="E1128" s="7" t="n"/>
      <c r="F1128" s="7" t="n"/>
      <c r="G1128" s="7" t="n"/>
      <c r="H1128" s="9">
        <f>IFERROR(IF($G1128="","",INDEX('Job Catalog'!$C$10:$C$509,MATCH($G1128,'Job Catalog'!$B$10:$B$509,0))),"")</f>
        <v/>
      </c>
      <c r="I1128" s="9">
        <f>IFERROR(IF($G1128="","",INDEX('Job Catalog'!$D$10:$D$509,MATCH($G1128,'Job Catalog'!$B$10:$B$509,0))),"")</f>
        <v/>
      </c>
      <c r="J1128" s="9">
        <f>IFERROR(IF($G1128="","",INDEX('Job Catalog'!$F$10:$F$509,MATCH($G1128,'Job Catalog'!$B$10:$B$509,0))),"")</f>
        <v/>
      </c>
      <c r="K1128" s="9">
        <f>IFERROR(IF($G1128="","",INDEX('Job Catalog'!$H$10:$H$509,MATCH($G1128,'Job Catalog'!$B$10:$B$509,0))),"")</f>
        <v/>
      </c>
      <c r="L1128" s="9">
        <f>IFERROR(IF($G1128="","",INDEX('Job Catalog'!$I$10:$I$509,MATCH($G1128,'Job Catalog'!$B$10:$B$509,0))),"")</f>
        <v/>
      </c>
      <c r="M1128" s="37">
        <f>IFERROR(IF($G1128="","",INDEX('Job Catalog'!$K$10:$K$509,MATCH($G1128,'Job Catalog'!$B$10:$B$509,0))),"")</f>
        <v/>
      </c>
    </row>
    <row r="1129">
      <c r="B1129" s="7" t="n"/>
      <c r="C1129" s="7" t="n"/>
      <c r="D1129" s="7" t="n"/>
      <c r="E1129" s="7" t="n"/>
      <c r="F1129" s="7" t="n"/>
      <c r="G1129" s="7" t="n"/>
      <c r="H1129" s="9">
        <f>IFERROR(IF($G1129="","",INDEX('Job Catalog'!$C$10:$C$509,MATCH($G1129,'Job Catalog'!$B$10:$B$509,0))),"")</f>
        <v/>
      </c>
      <c r="I1129" s="9">
        <f>IFERROR(IF($G1129="","",INDEX('Job Catalog'!$D$10:$D$509,MATCH($G1129,'Job Catalog'!$B$10:$B$509,0))),"")</f>
        <v/>
      </c>
      <c r="J1129" s="9">
        <f>IFERROR(IF($G1129="","",INDEX('Job Catalog'!$F$10:$F$509,MATCH($G1129,'Job Catalog'!$B$10:$B$509,0))),"")</f>
        <v/>
      </c>
      <c r="K1129" s="9">
        <f>IFERROR(IF($G1129="","",INDEX('Job Catalog'!$H$10:$H$509,MATCH($G1129,'Job Catalog'!$B$10:$B$509,0))),"")</f>
        <v/>
      </c>
      <c r="L1129" s="9">
        <f>IFERROR(IF($G1129="","",INDEX('Job Catalog'!$I$10:$I$509,MATCH($G1129,'Job Catalog'!$B$10:$B$509,0))),"")</f>
        <v/>
      </c>
      <c r="M1129" s="37">
        <f>IFERROR(IF($G1129="","",INDEX('Job Catalog'!$K$10:$K$509,MATCH($G1129,'Job Catalog'!$B$10:$B$509,0))),"")</f>
        <v/>
      </c>
    </row>
    <row r="1130">
      <c r="B1130" s="7" t="n"/>
      <c r="C1130" s="7" t="n"/>
      <c r="D1130" s="7" t="n"/>
      <c r="E1130" s="7" t="n"/>
      <c r="F1130" s="7" t="n"/>
      <c r="G1130" s="7" t="n"/>
      <c r="H1130" s="9">
        <f>IFERROR(IF($G1130="","",INDEX('Job Catalog'!$C$10:$C$509,MATCH($G1130,'Job Catalog'!$B$10:$B$509,0))),"")</f>
        <v/>
      </c>
      <c r="I1130" s="9">
        <f>IFERROR(IF($G1130="","",INDEX('Job Catalog'!$D$10:$D$509,MATCH($G1130,'Job Catalog'!$B$10:$B$509,0))),"")</f>
        <v/>
      </c>
      <c r="J1130" s="9">
        <f>IFERROR(IF($G1130="","",INDEX('Job Catalog'!$F$10:$F$509,MATCH($G1130,'Job Catalog'!$B$10:$B$509,0))),"")</f>
        <v/>
      </c>
      <c r="K1130" s="9">
        <f>IFERROR(IF($G1130="","",INDEX('Job Catalog'!$H$10:$H$509,MATCH($G1130,'Job Catalog'!$B$10:$B$509,0))),"")</f>
        <v/>
      </c>
      <c r="L1130" s="9">
        <f>IFERROR(IF($G1130="","",INDEX('Job Catalog'!$I$10:$I$509,MATCH($G1130,'Job Catalog'!$B$10:$B$509,0))),"")</f>
        <v/>
      </c>
      <c r="M1130" s="37">
        <f>IFERROR(IF($G1130="","",INDEX('Job Catalog'!$K$10:$K$509,MATCH($G1130,'Job Catalog'!$B$10:$B$509,0))),"")</f>
        <v/>
      </c>
    </row>
    <row r="1131">
      <c r="B1131" s="7" t="n"/>
      <c r="C1131" s="7" t="n"/>
      <c r="D1131" s="7" t="n"/>
      <c r="E1131" s="7" t="n"/>
      <c r="F1131" s="7" t="n"/>
      <c r="G1131" s="7" t="n"/>
      <c r="H1131" s="9">
        <f>IFERROR(IF($G1131="","",INDEX('Job Catalog'!$C$10:$C$509,MATCH($G1131,'Job Catalog'!$B$10:$B$509,0))),"")</f>
        <v/>
      </c>
      <c r="I1131" s="9">
        <f>IFERROR(IF($G1131="","",INDEX('Job Catalog'!$D$10:$D$509,MATCH($G1131,'Job Catalog'!$B$10:$B$509,0))),"")</f>
        <v/>
      </c>
      <c r="J1131" s="9">
        <f>IFERROR(IF($G1131="","",INDEX('Job Catalog'!$F$10:$F$509,MATCH($G1131,'Job Catalog'!$B$10:$B$509,0))),"")</f>
        <v/>
      </c>
      <c r="K1131" s="9">
        <f>IFERROR(IF($G1131="","",INDEX('Job Catalog'!$H$10:$H$509,MATCH($G1131,'Job Catalog'!$B$10:$B$509,0))),"")</f>
        <v/>
      </c>
      <c r="L1131" s="9">
        <f>IFERROR(IF($G1131="","",INDEX('Job Catalog'!$I$10:$I$509,MATCH($G1131,'Job Catalog'!$B$10:$B$509,0))),"")</f>
        <v/>
      </c>
      <c r="M1131" s="37">
        <f>IFERROR(IF($G1131="","",INDEX('Job Catalog'!$K$10:$K$509,MATCH($G1131,'Job Catalog'!$B$10:$B$509,0))),"")</f>
        <v/>
      </c>
    </row>
    <row r="1132">
      <c r="B1132" s="7" t="n"/>
      <c r="C1132" s="7" t="n"/>
      <c r="D1132" s="7" t="n"/>
      <c r="E1132" s="7" t="n"/>
      <c r="F1132" s="7" t="n"/>
      <c r="G1132" s="7" t="n"/>
      <c r="H1132" s="9">
        <f>IFERROR(IF($G1132="","",INDEX('Job Catalog'!$C$10:$C$509,MATCH($G1132,'Job Catalog'!$B$10:$B$509,0))),"")</f>
        <v/>
      </c>
      <c r="I1132" s="9">
        <f>IFERROR(IF($G1132="","",INDEX('Job Catalog'!$D$10:$D$509,MATCH($G1132,'Job Catalog'!$B$10:$B$509,0))),"")</f>
        <v/>
      </c>
      <c r="J1132" s="9">
        <f>IFERROR(IF($G1132="","",INDEX('Job Catalog'!$F$10:$F$509,MATCH($G1132,'Job Catalog'!$B$10:$B$509,0))),"")</f>
        <v/>
      </c>
      <c r="K1132" s="9">
        <f>IFERROR(IF($G1132="","",INDEX('Job Catalog'!$H$10:$H$509,MATCH($G1132,'Job Catalog'!$B$10:$B$509,0))),"")</f>
        <v/>
      </c>
      <c r="L1132" s="9">
        <f>IFERROR(IF($G1132="","",INDEX('Job Catalog'!$I$10:$I$509,MATCH($G1132,'Job Catalog'!$B$10:$B$509,0))),"")</f>
        <v/>
      </c>
      <c r="M1132" s="37">
        <f>IFERROR(IF($G1132="","",INDEX('Job Catalog'!$K$10:$K$509,MATCH($G1132,'Job Catalog'!$B$10:$B$509,0))),"")</f>
        <v/>
      </c>
    </row>
    <row r="1133">
      <c r="B1133" s="7" t="n"/>
      <c r="C1133" s="7" t="n"/>
      <c r="D1133" s="7" t="n"/>
      <c r="E1133" s="7" t="n"/>
      <c r="F1133" s="7" t="n"/>
      <c r="G1133" s="7" t="n"/>
      <c r="H1133" s="9">
        <f>IFERROR(IF($G1133="","",INDEX('Job Catalog'!$C$10:$C$509,MATCH($G1133,'Job Catalog'!$B$10:$B$509,0))),"")</f>
        <v/>
      </c>
      <c r="I1133" s="9">
        <f>IFERROR(IF($G1133="","",INDEX('Job Catalog'!$D$10:$D$509,MATCH($G1133,'Job Catalog'!$B$10:$B$509,0))),"")</f>
        <v/>
      </c>
      <c r="J1133" s="9">
        <f>IFERROR(IF($G1133="","",INDEX('Job Catalog'!$F$10:$F$509,MATCH($G1133,'Job Catalog'!$B$10:$B$509,0))),"")</f>
        <v/>
      </c>
      <c r="K1133" s="9">
        <f>IFERROR(IF($G1133="","",INDEX('Job Catalog'!$H$10:$H$509,MATCH($G1133,'Job Catalog'!$B$10:$B$509,0))),"")</f>
        <v/>
      </c>
      <c r="L1133" s="9">
        <f>IFERROR(IF($G1133="","",INDEX('Job Catalog'!$I$10:$I$509,MATCH($G1133,'Job Catalog'!$B$10:$B$509,0))),"")</f>
        <v/>
      </c>
      <c r="M1133" s="37">
        <f>IFERROR(IF($G1133="","",INDEX('Job Catalog'!$K$10:$K$509,MATCH($G1133,'Job Catalog'!$B$10:$B$509,0))),"")</f>
        <v/>
      </c>
    </row>
    <row r="1134">
      <c r="B1134" s="7" t="n"/>
      <c r="C1134" s="7" t="n"/>
      <c r="D1134" s="7" t="n"/>
      <c r="E1134" s="7" t="n"/>
      <c r="F1134" s="7" t="n"/>
      <c r="G1134" s="7" t="n"/>
      <c r="H1134" s="9">
        <f>IFERROR(IF($G1134="","",INDEX('Job Catalog'!$C$10:$C$509,MATCH($G1134,'Job Catalog'!$B$10:$B$509,0))),"")</f>
        <v/>
      </c>
      <c r="I1134" s="9">
        <f>IFERROR(IF($G1134="","",INDEX('Job Catalog'!$D$10:$D$509,MATCH($G1134,'Job Catalog'!$B$10:$B$509,0))),"")</f>
        <v/>
      </c>
      <c r="J1134" s="9">
        <f>IFERROR(IF($G1134="","",INDEX('Job Catalog'!$F$10:$F$509,MATCH($G1134,'Job Catalog'!$B$10:$B$509,0))),"")</f>
        <v/>
      </c>
      <c r="K1134" s="9">
        <f>IFERROR(IF($G1134="","",INDEX('Job Catalog'!$H$10:$H$509,MATCH($G1134,'Job Catalog'!$B$10:$B$509,0))),"")</f>
        <v/>
      </c>
      <c r="L1134" s="9">
        <f>IFERROR(IF($G1134="","",INDEX('Job Catalog'!$I$10:$I$509,MATCH($G1134,'Job Catalog'!$B$10:$B$509,0))),"")</f>
        <v/>
      </c>
      <c r="M1134" s="37">
        <f>IFERROR(IF($G1134="","",INDEX('Job Catalog'!$K$10:$K$509,MATCH($G1134,'Job Catalog'!$B$10:$B$509,0))),"")</f>
        <v/>
      </c>
    </row>
    <row r="1135">
      <c r="B1135" s="7" t="n"/>
      <c r="C1135" s="7" t="n"/>
      <c r="D1135" s="7" t="n"/>
      <c r="E1135" s="7" t="n"/>
      <c r="F1135" s="7" t="n"/>
      <c r="G1135" s="7" t="n"/>
      <c r="H1135" s="9">
        <f>IFERROR(IF($G1135="","",INDEX('Job Catalog'!$C$10:$C$509,MATCH($G1135,'Job Catalog'!$B$10:$B$509,0))),"")</f>
        <v/>
      </c>
      <c r="I1135" s="9">
        <f>IFERROR(IF($G1135="","",INDEX('Job Catalog'!$D$10:$D$509,MATCH($G1135,'Job Catalog'!$B$10:$B$509,0))),"")</f>
        <v/>
      </c>
      <c r="J1135" s="9">
        <f>IFERROR(IF($G1135="","",INDEX('Job Catalog'!$F$10:$F$509,MATCH($G1135,'Job Catalog'!$B$10:$B$509,0))),"")</f>
        <v/>
      </c>
      <c r="K1135" s="9">
        <f>IFERROR(IF($G1135="","",INDEX('Job Catalog'!$H$10:$H$509,MATCH($G1135,'Job Catalog'!$B$10:$B$509,0))),"")</f>
        <v/>
      </c>
      <c r="L1135" s="9">
        <f>IFERROR(IF($G1135="","",INDEX('Job Catalog'!$I$10:$I$509,MATCH($G1135,'Job Catalog'!$B$10:$B$509,0))),"")</f>
        <v/>
      </c>
      <c r="M1135" s="37">
        <f>IFERROR(IF($G1135="","",INDEX('Job Catalog'!$K$10:$K$509,MATCH($G1135,'Job Catalog'!$B$10:$B$509,0))),"")</f>
        <v/>
      </c>
    </row>
    <row r="1136">
      <c r="B1136" s="7" t="n"/>
      <c r="C1136" s="7" t="n"/>
      <c r="D1136" s="7" t="n"/>
      <c r="E1136" s="7" t="n"/>
      <c r="F1136" s="7" t="n"/>
      <c r="G1136" s="7" t="n"/>
      <c r="H1136" s="9">
        <f>IFERROR(IF($G1136="","",INDEX('Job Catalog'!$C$10:$C$509,MATCH($G1136,'Job Catalog'!$B$10:$B$509,0))),"")</f>
        <v/>
      </c>
      <c r="I1136" s="9">
        <f>IFERROR(IF($G1136="","",INDEX('Job Catalog'!$D$10:$D$509,MATCH($G1136,'Job Catalog'!$B$10:$B$509,0))),"")</f>
        <v/>
      </c>
      <c r="J1136" s="9">
        <f>IFERROR(IF($G1136="","",INDEX('Job Catalog'!$F$10:$F$509,MATCH($G1136,'Job Catalog'!$B$10:$B$509,0))),"")</f>
        <v/>
      </c>
      <c r="K1136" s="9">
        <f>IFERROR(IF($G1136="","",INDEX('Job Catalog'!$H$10:$H$509,MATCH($G1136,'Job Catalog'!$B$10:$B$509,0))),"")</f>
        <v/>
      </c>
      <c r="L1136" s="9">
        <f>IFERROR(IF($G1136="","",INDEX('Job Catalog'!$I$10:$I$509,MATCH($G1136,'Job Catalog'!$B$10:$B$509,0))),"")</f>
        <v/>
      </c>
      <c r="M1136" s="37">
        <f>IFERROR(IF($G1136="","",INDEX('Job Catalog'!$K$10:$K$509,MATCH($G1136,'Job Catalog'!$B$10:$B$509,0))),"")</f>
        <v/>
      </c>
    </row>
    <row r="1137">
      <c r="B1137" s="7" t="n"/>
      <c r="C1137" s="7" t="n"/>
      <c r="D1137" s="7" t="n"/>
      <c r="E1137" s="7" t="n"/>
      <c r="F1137" s="7" t="n"/>
      <c r="G1137" s="7" t="n"/>
      <c r="H1137" s="9">
        <f>IFERROR(IF($G1137="","",INDEX('Job Catalog'!$C$10:$C$509,MATCH($G1137,'Job Catalog'!$B$10:$B$509,0))),"")</f>
        <v/>
      </c>
      <c r="I1137" s="9">
        <f>IFERROR(IF($G1137="","",INDEX('Job Catalog'!$D$10:$D$509,MATCH($G1137,'Job Catalog'!$B$10:$B$509,0))),"")</f>
        <v/>
      </c>
      <c r="J1137" s="9">
        <f>IFERROR(IF($G1137="","",INDEX('Job Catalog'!$F$10:$F$509,MATCH($G1137,'Job Catalog'!$B$10:$B$509,0))),"")</f>
        <v/>
      </c>
      <c r="K1137" s="9">
        <f>IFERROR(IF($G1137="","",INDEX('Job Catalog'!$H$10:$H$509,MATCH($G1137,'Job Catalog'!$B$10:$B$509,0))),"")</f>
        <v/>
      </c>
      <c r="L1137" s="9">
        <f>IFERROR(IF($G1137="","",INDEX('Job Catalog'!$I$10:$I$509,MATCH($G1137,'Job Catalog'!$B$10:$B$509,0))),"")</f>
        <v/>
      </c>
      <c r="M1137" s="37">
        <f>IFERROR(IF($G1137="","",INDEX('Job Catalog'!$K$10:$K$509,MATCH($G1137,'Job Catalog'!$B$10:$B$509,0))),"")</f>
        <v/>
      </c>
    </row>
    <row r="1138">
      <c r="B1138" s="7" t="n"/>
      <c r="C1138" s="7" t="n"/>
      <c r="D1138" s="7" t="n"/>
      <c r="E1138" s="7" t="n"/>
      <c r="F1138" s="7" t="n"/>
      <c r="G1138" s="7" t="n"/>
      <c r="H1138" s="9">
        <f>IFERROR(IF($G1138="","",INDEX('Job Catalog'!$C$10:$C$509,MATCH($G1138,'Job Catalog'!$B$10:$B$509,0))),"")</f>
        <v/>
      </c>
      <c r="I1138" s="9">
        <f>IFERROR(IF($G1138="","",INDEX('Job Catalog'!$D$10:$D$509,MATCH($G1138,'Job Catalog'!$B$10:$B$509,0))),"")</f>
        <v/>
      </c>
      <c r="J1138" s="9">
        <f>IFERROR(IF($G1138="","",INDEX('Job Catalog'!$F$10:$F$509,MATCH($G1138,'Job Catalog'!$B$10:$B$509,0))),"")</f>
        <v/>
      </c>
      <c r="K1138" s="9">
        <f>IFERROR(IF($G1138="","",INDEX('Job Catalog'!$H$10:$H$509,MATCH($G1138,'Job Catalog'!$B$10:$B$509,0))),"")</f>
        <v/>
      </c>
      <c r="L1138" s="9">
        <f>IFERROR(IF($G1138="","",INDEX('Job Catalog'!$I$10:$I$509,MATCH($G1138,'Job Catalog'!$B$10:$B$509,0))),"")</f>
        <v/>
      </c>
      <c r="M1138" s="37">
        <f>IFERROR(IF($G1138="","",INDEX('Job Catalog'!$K$10:$K$509,MATCH($G1138,'Job Catalog'!$B$10:$B$509,0))),"")</f>
        <v/>
      </c>
    </row>
    <row r="1139">
      <c r="B1139" s="7" t="n"/>
      <c r="C1139" s="7" t="n"/>
      <c r="D1139" s="7" t="n"/>
      <c r="E1139" s="7" t="n"/>
      <c r="F1139" s="7" t="n"/>
      <c r="G1139" s="7" t="n"/>
      <c r="H1139" s="9">
        <f>IFERROR(IF($G1139="","",INDEX('Job Catalog'!$C$10:$C$509,MATCH($G1139,'Job Catalog'!$B$10:$B$509,0))),"")</f>
        <v/>
      </c>
      <c r="I1139" s="9">
        <f>IFERROR(IF($G1139="","",INDEX('Job Catalog'!$D$10:$D$509,MATCH($G1139,'Job Catalog'!$B$10:$B$509,0))),"")</f>
        <v/>
      </c>
      <c r="J1139" s="9">
        <f>IFERROR(IF($G1139="","",INDEX('Job Catalog'!$F$10:$F$509,MATCH($G1139,'Job Catalog'!$B$10:$B$509,0))),"")</f>
        <v/>
      </c>
      <c r="K1139" s="9">
        <f>IFERROR(IF($G1139="","",INDEX('Job Catalog'!$H$10:$H$509,MATCH($G1139,'Job Catalog'!$B$10:$B$509,0))),"")</f>
        <v/>
      </c>
      <c r="L1139" s="9">
        <f>IFERROR(IF($G1139="","",INDEX('Job Catalog'!$I$10:$I$509,MATCH($G1139,'Job Catalog'!$B$10:$B$509,0))),"")</f>
        <v/>
      </c>
      <c r="M1139" s="37">
        <f>IFERROR(IF($G1139="","",INDEX('Job Catalog'!$K$10:$K$509,MATCH($G1139,'Job Catalog'!$B$10:$B$509,0))),"")</f>
        <v/>
      </c>
    </row>
    <row r="1140">
      <c r="B1140" s="7" t="n"/>
      <c r="C1140" s="7" t="n"/>
      <c r="D1140" s="7" t="n"/>
      <c r="E1140" s="7" t="n"/>
      <c r="F1140" s="7" t="n"/>
      <c r="G1140" s="7" t="n"/>
      <c r="H1140" s="9">
        <f>IFERROR(IF($G1140="","",INDEX('Job Catalog'!$C$10:$C$509,MATCH($G1140,'Job Catalog'!$B$10:$B$509,0))),"")</f>
        <v/>
      </c>
      <c r="I1140" s="9">
        <f>IFERROR(IF($G1140="","",INDEX('Job Catalog'!$D$10:$D$509,MATCH($G1140,'Job Catalog'!$B$10:$B$509,0))),"")</f>
        <v/>
      </c>
      <c r="J1140" s="9">
        <f>IFERROR(IF($G1140="","",INDEX('Job Catalog'!$F$10:$F$509,MATCH($G1140,'Job Catalog'!$B$10:$B$509,0))),"")</f>
        <v/>
      </c>
      <c r="K1140" s="9">
        <f>IFERROR(IF($G1140="","",INDEX('Job Catalog'!$H$10:$H$509,MATCH($G1140,'Job Catalog'!$B$10:$B$509,0))),"")</f>
        <v/>
      </c>
      <c r="L1140" s="9">
        <f>IFERROR(IF($G1140="","",INDEX('Job Catalog'!$I$10:$I$509,MATCH($G1140,'Job Catalog'!$B$10:$B$509,0))),"")</f>
        <v/>
      </c>
      <c r="M1140" s="37">
        <f>IFERROR(IF($G1140="","",INDEX('Job Catalog'!$K$10:$K$509,MATCH($G1140,'Job Catalog'!$B$10:$B$509,0))),"")</f>
        <v/>
      </c>
    </row>
    <row r="1141">
      <c r="B1141" s="7" t="n"/>
      <c r="C1141" s="7" t="n"/>
      <c r="D1141" s="7" t="n"/>
      <c r="E1141" s="7" t="n"/>
      <c r="F1141" s="7" t="n"/>
      <c r="G1141" s="7" t="n"/>
      <c r="H1141" s="9">
        <f>IFERROR(IF($G1141="","",INDEX('Job Catalog'!$C$10:$C$509,MATCH($G1141,'Job Catalog'!$B$10:$B$509,0))),"")</f>
        <v/>
      </c>
      <c r="I1141" s="9">
        <f>IFERROR(IF($G1141="","",INDEX('Job Catalog'!$D$10:$D$509,MATCH($G1141,'Job Catalog'!$B$10:$B$509,0))),"")</f>
        <v/>
      </c>
      <c r="J1141" s="9">
        <f>IFERROR(IF($G1141="","",INDEX('Job Catalog'!$F$10:$F$509,MATCH($G1141,'Job Catalog'!$B$10:$B$509,0))),"")</f>
        <v/>
      </c>
      <c r="K1141" s="9">
        <f>IFERROR(IF($G1141="","",INDEX('Job Catalog'!$H$10:$H$509,MATCH($G1141,'Job Catalog'!$B$10:$B$509,0))),"")</f>
        <v/>
      </c>
      <c r="L1141" s="9">
        <f>IFERROR(IF($G1141="","",INDEX('Job Catalog'!$I$10:$I$509,MATCH($G1141,'Job Catalog'!$B$10:$B$509,0))),"")</f>
        <v/>
      </c>
      <c r="M1141" s="37">
        <f>IFERROR(IF($G1141="","",INDEX('Job Catalog'!$K$10:$K$509,MATCH($G1141,'Job Catalog'!$B$10:$B$509,0))),"")</f>
        <v/>
      </c>
    </row>
    <row r="1142">
      <c r="B1142" s="7" t="n"/>
      <c r="C1142" s="7" t="n"/>
      <c r="D1142" s="7" t="n"/>
      <c r="E1142" s="7" t="n"/>
      <c r="F1142" s="7" t="n"/>
      <c r="G1142" s="7" t="n"/>
      <c r="H1142" s="9">
        <f>IFERROR(IF($G1142="","",INDEX('Job Catalog'!$C$10:$C$509,MATCH($G1142,'Job Catalog'!$B$10:$B$509,0))),"")</f>
        <v/>
      </c>
      <c r="I1142" s="9">
        <f>IFERROR(IF($G1142="","",INDEX('Job Catalog'!$D$10:$D$509,MATCH($G1142,'Job Catalog'!$B$10:$B$509,0))),"")</f>
        <v/>
      </c>
      <c r="J1142" s="9">
        <f>IFERROR(IF($G1142="","",INDEX('Job Catalog'!$F$10:$F$509,MATCH($G1142,'Job Catalog'!$B$10:$B$509,0))),"")</f>
        <v/>
      </c>
      <c r="K1142" s="9">
        <f>IFERROR(IF($G1142="","",INDEX('Job Catalog'!$H$10:$H$509,MATCH($G1142,'Job Catalog'!$B$10:$B$509,0))),"")</f>
        <v/>
      </c>
      <c r="L1142" s="9">
        <f>IFERROR(IF($G1142="","",INDEX('Job Catalog'!$I$10:$I$509,MATCH($G1142,'Job Catalog'!$B$10:$B$509,0))),"")</f>
        <v/>
      </c>
      <c r="M1142" s="37">
        <f>IFERROR(IF($G1142="","",INDEX('Job Catalog'!$K$10:$K$509,MATCH($G1142,'Job Catalog'!$B$10:$B$509,0))),"")</f>
        <v/>
      </c>
    </row>
    <row r="1143">
      <c r="B1143" s="7" t="n"/>
      <c r="C1143" s="7" t="n"/>
      <c r="D1143" s="7" t="n"/>
      <c r="E1143" s="7" t="n"/>
      <c r="F1143" s="7" t="n"/>
      <c r="G1143" s="7" t="n"/>
      <c r="H1143" s="9">
        <f>IFERROR(IF($G1143="","",INDEX('Job Catalog'!$C$10:$C$509,MATCH($G1143,'Job Catalog'!$B$10:$B$509,0))),"")</f>
        <v/>
      </c>
      <c r="I1143" s="9">
        <f>IFERROR(IF($G1143="","",INDEX('Job Catalog'!$D$10:$D$509,MATCH($G1143,'Job Catalog'!$B$10:$B$509,0))),"")</f>
        <v/>
      </c>
      <c r="J1143" s="9">
        <f>IFERROR(IF($G1143="","",INDEX('Job Catalog'!$F$10:$F$509,MATCH($G1143,'Job Catalog'!$B$10:$B$509,0))),"")</f>
        <v/>
      </c>
      <c r="K1143" s="9">
        <f>IFERROR(IF($G1143="","",INDEX('Job Catalog'!$H$10:$H$509,MATCH($G1143,'Job Catalog'!$B$10:$B$509,0))),"")</f>
        <v/>
      </c>
      <c r="L1143" s="9">
        <f>IFERROR(IF($G1143="","",INDEX('Job Catalog'!$I$10:$I$509,MATCH($G1143,'Job Catalog'!$B$10:$B$509,0))),"")</f>
        <v/>
      </c>
      <c r="M1143" s="37">
        <f>IFERROR(IF($G1143="","",INDEX('Job Catalog'!$K$10:$K$509,MATCH($G1143,'Job Catalog'!$B$10:$B$509,0))),"")</f>
        <v/>
      </c>
    </row>
    <row r="1144">
      <c r="B1144" s="7" t="n"/>
      <c r="C1144" s="7" t="n"/>
      <c r="D1144" s="7" t="n"/>
      <c r="E1144" s="7" t="n"/>
      <c r="F1144" s="7" t="n"/>
      <c r="G1144" s="7" t="n"/>
      <c r="H1144" s="9">
        <f>IFERROR(IF($G1144="","",INDEX('Job Catalog'!$C$10:$C$509,MATCH($G1144,'Job Catalog'!$B$10:$B$509,0))),"")</f>
        <v/>
      </c>
      <c r="I1144" s="9">
        <f>IFERROR(IF($G1144="","",INDEX('Job Catalog'!$D$10:$D$509,MATCH($G1144,'Job Catalog'!$B$10:$B$509,0))),"")</f>
        <v/>
      </c>
      <c r="J1144" s="9">
        <f>IFERROR(IF($G1144="","",INDEX('Job Catalog'!$F$10:$F$509,MATCH($G1144,'Job Catalog'!$B$10:$B$509,0))),"")</f>
        <v/>
      </c>
      <c r="K1144" s="9">
        <f>IFERROR(IF($G1144="","",INDEX('Job Catalog'!$H$10:$H$509,MATCH($G1144,'Job Catalog'!$B$10:$B$509,0))),"")</f>
        <v/>
      </c>
      <c r="L1144" s="9">
        <f>IFERROR(IF($G1144="","",INDEX('Job Catalog'!$I$10:$I$509,MATCH($G1144,'Job Catalog'!$B$10:$B$509,0))),"")</f>
        <v/>
      </c>
      <c r="M1144" s="37">
        <f>IFERROR(IF($G1144="","",INDEX('Job Catalog'!$K$10:$K$509,MATCH($G1144,'Job Catalog'!$B$10:$B$509,0))),"")</f>
        <v/>
      </c>
    </row>
    <row r="1145">
      <c r="B1145" s="7" t="n"/>
      <c r="C1145" s="7" t="n"/>
      <c r="D1145" s="7" t="n"/>
      <c r="E1145" s="7" t="n"/>
      <c r="F1145" s="7" t="n"/>
      <c r="G1145" s="7" t="n"/>
      <c r="H1145" s="9">
        <f>IFERROR(IF($G1145="","",INDEX('Job Catalog'!$C$10:$C$509,MATCH($G1145,'Job Catalog'!$B$10:$B$509,0))),"")</f>
        <v/>
      </c>
      <c r="I1145" s="9">
        <f>IFERROR(IF($G1145="","",INDEX('Job Catalog'!$D$10:$D$509,MATCH($G1145,'Job Catalog'!$B$10:$B$509,0))),"")</f>
        <v/>
      </c>
      <c r="J1145" s="9">
        <f>IFERROR(IF($G1145="","",INDEX('Job Catalog'!$F$10:$F$509,MATCH($G1145,'Job Catalog'!$B$10:$B$509,0))),"")</f>
        <v/>
      </c>
      <c r="K1145" s="9">
        <f>IFERROR(IF($G1145="","",INDEX('Job Catalog'!$H$10:$H$509,MATCH($G1145,'Job Catalog'!$B$10:$B$509,0))),"")</f>
        <v/>
      </c>
      <c r="L1145" s="9">
        <f>IFERROR(IF($G1145="","",INDEX('Job Catalog'!$I$10:$I$509,MATCH($G1145,'Job Catalog'!$B$10:$B$509,0))),"")</f>
        <v/>
      </c>
      <c r="M1145" s="37">
        <f>IFERROR(IF($G1145="","",INDEX('Job Catalog'!$K$10:$K$509,MATCH($G1145,'Job Catalog'!$B$10:$B$509,0))),"")</f>
        <v/>
      </c>
    </row>
    <row r="1146">
      <c r="B1146" s="7" t="n"/>
      <c r="C1146" s="7" t="n"/>
      <c r="D1146" s="7" t="n"/>
      <c r="E1146" s="7" t="n"/>
      <c r="F1146" s="7" t="n"/>
      <c r="G1146" s="7" t="n"/>
      <c r="H1146" s="9">
        <f>IFERROR(IF($G1146="","",INDEX('Job Catalog'!$C$10:$C$509,MATCH($G1146,'Job Catalog'!$B$10:$B$509,0))),"")</f>
        <v/>
      </c>
      <c r="I1146" s="9">
        <f>IFERROR(IF($G1146="","",INDEX('Job Catalog'!$D$10:$D$509,MATCH($G1146,'Job Catalog'!$B$10:$B$509,0))),"")</f>
        <v/>
      </c>
      <c r="J1146" s="9">
        <f>IFERROR(IF($G1146="","",INDEX('Job Catalog'!$F$10:$F$509,MATCH($G1146,'Job Catalog'!$B$10:$B$509,0))),"")</f>
        <v/>
      </c>
      <c r="K1146" s="9">
        <f>IFERROR(IF($G1146="","",INDEX('Job Catalog'!$H$10:$H$509,MATCH($G1146,'Job Catalog'!$B$10:$B$509,0))),"")</f>
        <v/>
      </c>
      <c r="L1146" s="9">
        <f>IFERROR(IF($G1146="","",INDEX('Job Catalog'!$I$10:$I$509,MATCH($G1146,'Job Catalog'!$B$10:$B$509,0))),"")</f>
        <v/>
      </c>
      <c r="M1146" s="37">
        <f>IFERROR(IF($G1146="","",INDEX('Job Catalog'!$K$10:$K$509,MATCH($G1146,'Job Catalog'!$B$10:$B$509,0))),"")</f>
        <v/>
      </c>
    </row>
    <row r="1147">
      <c r="B1147" s="7" t="n"/>
      <c r="C1147" s="7" t="n"/>
      <c r="D1147" s="7" t="n"/>
      <c r="E1147" s="7" t="n"/>
      <c r="F1147" s="7" t="n"/>
      <c r="G1147" s="7" t="n"/>
      <c r="H1147" s="9">
        <f>IFERROR(IF($G1147="","",INDEX('Job Catalog'!$C$10:$C$509,MATCH($G1147,'Job Catalog'!$B$10:$B$509,0))),"")</f>
        <v/>
      </c>
      <c r="I1147" s="9">
        <f>IFERROR(IF($G1147="","",INDEX('Job Catalog'!$D$10:$D$509,MATCH($G1147,'Job Catalog'!$B$10:$B$509,0))),"")</f>
        <v/>
      </c>
      <c r="J1147" s="9">
        <f>IFERROR(IF($G1147="","",INDEX('Job Catalog'!$F$10:$F$509,MATCH($G1147,'Job Catalog'!$B$10:$B$509,0))),"")</f>
        <v/>
      </c>
      <c r="K1147" s="9">
        <f>IFERROR(IF($G1147="","",INDEX('Job Catalog'!$H$10:$H$509,MATCH($G1147,'Job Catalog'!$B$10:$B$509,0))),"")</f>
        <v/>
      </c>
      <c r="L1147" s="9">
        <f>IFERROR(IF($G1147="","",INDEX('Job Catalog'!$I$10:$I$509,MATCH($G1147,'Job Catalog'!$B$10:$B$509,0))),"")</f>
        <v/>
      </c>
      <c r="M1147" s="37">
        <f>IFERROR(IF($G1147="","",INDEX('Job Catalog'!$K$10:$K$509,MATCH($G1147,'Job Catalog'!$B$10:$B$509,0))),"")</f>
        <v/>
      </c>
    </row>
    <row r="1148">
      <c r="B1148" s="7" t="n"/>
      <c r="C1148" s="7" t="n"/>
      <c r="D1148" s="7" t="n"/>
      <c r="E1148" s="7" t="n"/>
      <c r="F1148" s="7" t="n"/>
      <c r="G1148" s="7" t="n"/>
      <c r="H1148" s="9">
        <f>IFERROR(IF($G1148="","",INDEX('Job Catalog'!$C$10:$C$509,MATCH($G1148,'Job Catalog'!$B$10:$B$509,0))),"")</f>
        <v/>
      </c>
      <c r="I1148" s="9">
        <f>IFERROR(IF($G1148="","",INDEX('Job Catalog'!$D$10:$D$509,MATCH($G1148,'Job Catalog'!$B$10:$B$509,0))),"")</f>
        <v/>
      </c>
      <c r="J1148" s="9">
        <f>IFERROR(IF($G1148="","",INDEX('Job Catalog'!$F$10:$F$509,MATCH($G1148,'Job Catalog'!$B$10:$B$509,0))),"")</f>
        <v/>
      </c>
      <c r="K1148" s="9">
        <f>IFERROR(IF($G1148="","",INDEX('Job Catalog'!$H$10:$H$509,MATCH($G1148,'Job Catalog'!$B$10:$B$509,0))),"")</f>
        <v/>
      </c>
      <c r="L1148" s="9">
        <f>IFERROR(IF($G1148="","",INDEX('Job Catalog'!$I$10:$I$509,MATCH($G1148,'Job Catalog'!$B$10:$B$509,0))),"")</f>
        <v/>
      </c>
      <c r="M1148" s="37">
        <f>IFERROR(IF($G1148="","",INDEX('Job Catalog'!$K$10:$K$509,MATCH($G1148,'Job Catalog'!$B$10:$B$509,0))),"")</f>
        <v/>
      </c>
    </row>
    <row r="1149">
      <c r="B1149" s="7" t="n"/>
      <c r="C1149" s="7" t="n"/>
      <c r="D1149" s="7" t="n"/>
      <c r="E1149" s="7" t="n"/>
      <c r="F1149" s="7" t="n"/>
      <c r="G1149" s="7" t="n"/>
      <c r="H1149" s="9">
        <f>IFERROR(IF($G1149="","",INDEX('Job Catalog'!$C$10:$C$509,MATCH($G1149,'Job Catalog'!$B$10:$B$509,0))),"")</f>
        <v/>
      </c>
      <c r="I1149" s="9">
        <f>IFERROR(IF($G1149="","",INDEX('Job Catalog'!$D$10:$D$509,MATCH($G1149,'Job Catalog'!$B$10:$B$509,0))),"")</f>
        <v/>
      </c>
      <c r="J1149" s="9">
        <f>IFERROR(IF($G1149="","",INDEX('Job Catalog'!$F$10:$F$509,MATCH($G1149,'Job Catalog'!$B$10:$B$509,0))),"")</f>
        <v/>
      </c>
      <c r="K1149" s="9">
        <f>IFERROR(IF($G1149="","",INDEX('Job Catalog'!$H$10:$H$509,MATCH($G1149,'Job Catalog'!$B$10:$B$509,0))),"")</f>
        <v/>
      </c>
      <c r="L1149" s="9">
        <f>IFERROR(IF($G1149="","",INDEX('Job Catalog'!$I$10:$I$509,MATCH($G1149,'Job Catalog'!$B$10:$B$509,0))),"")</f>
        <v/>
      </c>
      <c r="M1149" s="37">
        <f>IFERROR(IF($G1149="","",INDEX('Job Catalog'!$K$10:$K$509,MATCH($G1149,'Job Catalog'!$B$10:$B$509,0))),"")</f>
        <v/>
      </c>
    </row>
    <row r="1150">
      <c r="B1150" s="7" t="n"/>
      <c r="C1150" s="7" t="n"/>
      <c r="D1150" s="7" t="n"/>
      <c r="E1150" s="7" t="n"/>
      <c r="F1150" s="7" t="n"/>
      <c r="G1150" s="7" t="n"/>
      <c r="H1150" s="9">
        <f>IFERROR(IF($G1150="","",INDEX('Job Catalog'!$C$10:$C$509,MATCH($G1150,'Job Catalog'!$B$10:$B$509,0))),"")</f>
        <v/>
      </c>
      <c r="I1150" s="9">
        <f>IFERROR(IF($G1150="","",INDEX('Job Catalog'!$D$10:$D$509,MATCH($G1150,'Job Catalog'!$B$10:$B$509,0))),"")</f>
        <v/>
      </c>
      <c r="J1150" s="9">
        <f>IFERROR(IF($G1150="","",INDEX('Job Catalog'!$F$10:$F$509,MATCH($G1150,'Job Catalog'!$B$10:$B$509,0))),"")</f>
        <v/>
      </c>
      <c r="K1150" s="9">
        <f>IFERROR(IF($G1150="","",INDEX('Job Catalog'!$H$10:$H$509,MATCH($G1150,'Job Catalog'!$B$10:$B$509,0))),"")</f>
        <v/>
      </c>
      <c r="L1150" s="9">
        <f>IFERROR(IF($G1150="","",INDEX('Job Catalog'!$I$10:$I$509,MATCH($G1150,'Job Catalog'!$B$10:$B$509,0))),"")</f>
        <v/>
      </c>
      <c r="M1150" s="37">
        <f>IFERROR(IF($G1150="","",INDEX('Job Catalog'!$K$10:$K$509,MATCH($G1150,'Job Catalog'!$B$10:$B$509,0))),"")</f>
        <v/>
      </c>
    </row>
    <row r="1151">
      <c r="B1151" s="7" t="n"/>
      <c r="C1151" s="7" t="n"/>
      <c r="D1151" s="7" t="n"/>
      <c r="E1151" s="7" t="n"/>
      <c r="F1151" s="7" t="n"/>
      <c r="G1151" s="7" t="n"/>
      <c r="H1151" s="9">
        <f>IFERROR(IF($G1151="","",INDEX('Job Catalog'!$C$10:$C$509,MATCH($G1151,'Job Catalog'!$B$10:$B$509,0))),"")</f>
        <v/>
      </c>
      <c r="I1151" s="9">
        <f>IFERROR(IF($G1151="","",INDEX('Job Catalog'!$D$10:$D$509,MATCH($G1151,'Job Catalog'!$B$10:$B$509,0))),"")</f>
        <v/>
      </c>
      <c r="J1151" s="9">
        <f>IFERROR(IF($G1151="","",INDEX('Job Catalog'!$F$10:$F$509,MATCH($G1151,'Job Catalog'!$B$10:$B$509,0))),"")</f>
        <v/>
      </c>
      <c r="K1151" s="9">
        <f>IFERROR(IF($G1151="","",INDEX('Job Catalog'!$H$10:$H$509,MATCH($G1151,'Job Catalog'!$B$10:$B$509,0))),"")</f>
        <v/>
      </c>
      <c r="L1151" s="9">
        <f>IFERROR(IF($G1151="","",INDEX('Job Catalog'!$I$10:$I$509,MATCH($G1151,'Job Catalog'!$B$10:$B$509,0))),"")</f>
        <v/>
      </c>
      <c r="M1151" s="37">
        <f>IFERROR(IF($G1151="","",INDEX('Job Catalog'!$K$10:$K$509,MATCH($G1151,'Job Catalog'!$B$10:$B$509,0))),"")</f>
        <v/>
      </c>
    </row>
    <row r="1152">
      <c r="B1152" s="7" t="n"/>
      <c r="C1152" s="7" t="n"/>
      <c r="D1152" s="7" t="n"/>
      <c r="E1152" s="7" t="n"/>
      <c r="F1152" s="7" t="n"/>
      <c r="G1152" s="7" t="n"/>
      <c r="H1152" s="9">
        <f>IFERROR(IF($G1152="","",INDEX('Job Catalog'!$C$10:$C$509,MATCH($G1152,'Job Catalog'!$B$10:$B$509,0))),"")</f>
        <v/>
      </c>
      <c r="I1152" s="9">
        <f>IFERROR(IF($G1152="","",INDEX('Job Catalog'!$D$10:$D$509,MATCH($G1152,'Job Catalog'!$B$10:$B$509,0))),"")</f>
        <v/>
      </c>
      <c r="J1152" s="9">
        <f>IFERROR(IF($G1152="","",INDEX('Job Catalog'!$F$10:$F$509,MATCH($G1152,'Job Catalog'!$B$10:$B$509,0))),"")</f>
        <v/>
      </c>
      <c r="K1152" s="9">
        <f>IFERROR(IF($G1152="","",INDEX('Job Catalog'!$H$10:$H$509,MATCH($G1152,'Job Catalog'!$B$10:$B$509,0))),"")</f>
        <v/>
      </c>
      <c r="L1152" s="9">
        <f>IFERROR(IF($G1152="","",INDEX('Job Catalog'!$I$10:$I$509,MATCH($G1152,'Job Catalog'!$B$10:$B$509,0))),"")</f>
        <v/>
      </c>
      <c r="M1152" s="37">
        <f>IFERROR(IF($G1152="","",INDEX('Job Catalog'!$K$10:$K$509,MATCH($G1152,'Job Catalog'!$B$10:$B$509,0))),"")</f>
        <v/>
      </c>
    </row>
    <row r="1153">
      <c r="B1153" s="7" t="n"/>
      <c r="C1153" s="7" t="n"/>
      <c r="D1153" s="7" t="n"/>
      <c r="E1153" s="7" t="n"/>
      <c r="F1153" s="7" t="n"/>
      <c r="G1153" s="7" t="n"/>
      <c r="H1153" s="9">
        <f>IFERROR(IF($G1153="","",INDEX('Job Catalog'!$C$10:$C$509,MATCH($G1153,'Job Catalog'!$B$10:$B$509,0))),"")</f>
        <v/>
      </c>
      <c r="I1153" s="9">
        <f>IFERROR(IF($G1153="","",INDEX('Job Catalog'!$D$10:$D$509,MATCH($G1153,'Job Catalog'!$B$10:$B$509,0))),"")</f>
        <v/>
      </c>
      <c r="J1153" s="9">
        <f>IFERROR(IF($G1153="","",INDEX('Job Catalog'!$F$10:$F$509,MATCH($G1153,'Job Catalog'!$B$10:$B$509,0))),"")</f>
        <v/>
      </c>
      <c r="K1153" s="9">
        <f>IFERROR(IF($G1153="","",INDEX('Job Catalog'!$H$10:$H$509,MATCH($G1153,'Job Catalog'!$B$10:$B$509,0))),"")</f>
        <v/>
      </c>
      <c r="L1153" s="9">
        <f>IFERROR(IF($G1153="","",INDEX('Job Catalog'!$I$10:$I$509,MATCH($G1153,'Job Catalog'!$B$10:$B$509,0))),"")</f>
        <v/>
      </c>
      <c r="M1153" s="37">
        <f>IFERROR(IF($G1153="","",INDEX('Job Catalog'!$K$10:$K$509,MATCH($G1153,'Job Catalog'!$B$10:$B$509,0))),"")</f>
        <v/>
      </c>
    </row>
    <row r="1154">
      <c r="B1154" s="7" t="n"/>
      <c r="C1154" s="7" t="n"/>
      <c r="D1154" s="7" t="n"/>
      <c r="E1154" s="7" t="n"/>
      <c r="F1154" s="7" t="n"/>
      <c r="G1154" s="7" t="n"/>
      <c r="H1154" s="9">
        <f>IFERROR(IF($G1154="","",INDEX('Job Catalog'!$C$10:$C$509,MATCH($G1154,'Job Catalog'!$B$10:$B$509,0))),"")</f>
        <v/>
      </c>
      <c r="I1154" s="9">
        <f>IFERROR(IF($G1154="","",INDEX('Job Catalog'!$D$10:$D$509,MATCH($G1154,'Job Catalog'!$B$10:$B$509,0))),"")</f>
        <v/>
      </c>
      <c r="J1154" s="9">
        <f>IFERROR(IF($G1154="","",INDEX('Job Catalog'!$F$10:$F$509,MATCH($G1154,'Job Catalog'!$B$10:$B$509,0))),"")</f>
        <v/>
      </c>
      <c r="K1154" s="9">
        <f>IFERROR(IF($G1154="","",INDEX('Job Catalog'!$H$10:$H$509,MATCH($G1154,'Job Catalog'!$B$10:$B$509,0))),"")</f>
        <v/>
      </c>
      <c r="L1154" s="9">
        <f>IFERROR(IF($G1154="","",INDEX('Job Catalog'!$I$10:$I$509,MATCH($G1154,'Job Catalog'!$B$10:$B$509,0))),"")</f>
        <v/>
      </c>
      <c r="M1154" s="37">
        <f>IFERROR(IF($G1154="","",INDEX('Job Catalog'!$K$10:$K$509,MATCH($G1154,'Job Catalog'!$B$10:$B$509,0))),"")</f>
        <v/>
      </c>
    </row>
    <row r="1155">
      <c r="B1155" s="7" t="n"/>
      <c r="C1155" s="7" t="n"/>
      <c r="D1155" s="7" t="n"/>
      <c r="E1155" s="7" t="n"/>
      <c r="F1155" s="7" t="n"/>
      <c r="G1155" s="7" t="n"/>
      <c r="H1155" s="9">
        <f>IFERROR(IF($G1155="","",INDEX('Job Catalog'!$C$10:$C$509,MATCH($G1155,'Job Catalog'!$B$10:$B$509,0))),"")</f>
        <v/>
      </c>
      <c r="I1155" s="9">
        <f>IFERROR(IF($G1155="","",INDEX('Job Catalog'!$D$10:$D$509,MATCH($G1155,'Job Catalog'!$B$10:$B$509,0))),"")</f>
        <v/>
      </c>
      <c r="J1155" s="9">
        <f>IFERROR(IF($G1155="","",INDEX('Job Catalog'!$F$10:$F$509,MATCH($G1155,'Job Catalog'!$B$10:$B$509,0))),"")</f>
        <v/>
      </c>
      <c r="K1155" s="9">
        <f>IFERROR(IF($G1155="","",INDEX('Job Catalog'!$H$10:$H$509,MATCH($G1155,'Job Catalog'!$B$10:$B$509,0))),"")</f>
        <v/>
      </c>
      <c r="L1155" s="9">
        <f>IFERROR(IF($G1155="","",INDEX('Job Catalog'!$I$10:$I$509,MATCH($G1155,'Job Catalog'!$B$10:$B$509,0))),"")</f>
        <v/>
      </c>
      <c r="M1155" s="37">
        <f>IFERROR(IF($G1155="","",INDEX('Job Catalog'!$K$10:$K$509,MATCH($G1155,'Job Catalog'!$B$10:$B$509,0))),"")</f>
        <v/>
      </c>
    </row>
    <row r="1156">
      <c r="B1156" s="7" t="n"/>
      <c r="C1156" s="7" t="n"/>
      <c r="D1156" s="7" t="n"/>
      <c r="E1156" s="7" t="n"/>
      <c r="F1156" s="7" t="n"/>
      <c r="G1156" s="7" t="n"/>
      <c r="H1156" s="9">
        <f>IFERROR(IF($G1156="","",INDEX('Job Catalog'!$C$10:$C$509,MATCH($G1156,'Job Catalog'!$B$10:$B$509,0))),"")</f>
        <v/>
      </c>
      <c r="I1156" s="9">
        <f>IFERROR(IF($G1156="","",INDEX('Job Catalog'!$D$10:$D$509,MATCH($G1156,'Job Catalog'!$B$10:$B$509,0))),"")</f>
        <v/>
      </c>
      <c r="J1156" s="9">
        <f>IFERROR(IF($G1156="","",INDEX('Job Catalog'!$F$10:$F$509,MATCH($G1156,'Job Catalog'!$B$10:$B$509,0))),"")</f>
        <v/>
      </c>
      <c r="K1156" s="9">
        <f>IFERROR(IF($G1156="","",INDEX('Job Catalog'!$H$10:$H$509,MATCH($G1156,'Job Catalog'!$B$10:$B$509,0))),"")</f>
        <v/>
      </c>
      <c r="L1156" s="9">
        <f>IFERROR(IF($G1156="","",INDEX('Job Catalog'!$I$10:$I$509,MATCH($G1156,'Job Catalog'!$B$10:$B$509,0))),"")</f>
        <v/>
      </c>
      <c r="M1156" s="37">
        <f>IFERROR(IF($G1156="","",INDEX('Job Catalog'!$K$10:$K$509,MATCH($G1156,'Job Catalog'!$B$10:$B$509,0))),"")</f>
        <v/>
      </c>
    </row>
    <row r="1157">
      <c r="B1157" s="7" t="n"/>
      <c r="C1157" s="7" t="n"/>
      <c r="D1157" s="7" t="n"/>
      <c r="E1157" s="7" t="n"/>
      <c r="F1157" s="7" t="n"/>
      <c r="G1157" s="7" t="n"/>
      <c r="H1157" s="9">
        <f>IFERROR(IF($G1157="","",INDEX('Job Catalog'!$C$10:$C$509,MATCH($G1157,'Job Catalog'!$B$10:$B$509,0))),"")</f>
        <v/>
      </c>
      <c r="I1157" s="9">
        <f>IFERROR(IF($G1157="","",INDEX('Job Catalog'!$D$10:$D$509,MATCH($G1157,'Job Catalog'!$B$10:$B$509,0))),"")</f>
        <v/>
      </c>
      <c r="J1157" s="9">
        <f>IFERROR(IF($G1157="","",INDEX('Job Catalog'!$F$10:$F$509,MATCH($G1157,'Job Catalog'!$B$10:$B$509,0))),"")</f>
        <v/>
      </c>
      <c r="K1157" s="9">
        <f>IFERROR(IF($G1157="","",INDEX('Job Catalog'!$H$10:$H$509,MATCH($G1157,'Job Catalog'!$B$10:$B$509,0))),"")</f>
        <v/>
      </c>
      <c r="L1157" s="9">
        <f>IFERROR(IF($G1157="","",INDEX('Job Catalog'!$I$10:$I$509,MATCH($G1157,'Job Catalog'!$B$10:$B$509,0))),"")</f>
        <v/>
      </c>
      <c r="M1157" s="37">
        <f>IFERROR(IF($G1157="","",INDEX('Job Catalog'!$K$10:$K$509,MATCH($G1157,'Job Catalog'!$B$10:$B$509,0))),"")</f>
        <v/>
      </c>
    </row>
    <row r="1158">
      <c r="B1158" s="7" t="n"/>
      <c r="C1158" s="7" t="n"/>
      <c r="D1158" s="7" t="n"/>
      <c r="E1158" s="7" t="n"/>
      <c r="F1158" s="7" t="n"/>
      <c r="G1158" s="7" t="n"/>
      <c r="H1158" s="9">
        <f>IFERROR(IF($G1158="","",INDEX('Job Catalog'!$C$10:$C$509,MATCH($G1158,'Job Catalog'!$B$10:$B$509,0))),"")</f>
        <v/>
      </c>
      <c r="I1158" s="9">
        <f>IFERROR(IF($G1158="","",INDEX('Job Catalog'!$D$10:$D$509,MATCH($G1158,'Job Catalog'!$B$10:$B$509,0))),"")</f>
        <v/>
      </c>
      <c r="J1158" s="9">
        <f>IFERROR(IF($G1158="","",INDEX('Job Catalog'!$F$10:$F$509,MATCH($G1158,'Job Catalog'!$B$10:$B$509,0))),"")</f>
        <v/>
      </c>
      <c r="K1158" s="9">
        <f>IFERROR(IF($G1158="","",INDEX('Job Catalog'!$H$10:$H$509,MATCH($G1158,'Job Catalog'!$B$10:$B$509,0))),"")</f>
        <v/>
      </c>
      <c r="L1158" s="9">
        <f>IFERROR(IF($G1158="","",INDEX('Job Catalog'!$I$10:$I$509,MATCH($G1158,'Job Catalog'!$B$10:$B$509,0))),"")</f>
        <v/>
      </c>
      <c r="M1158" s="37">
        <f>IFERROR(IF($G1158="","",INDEX('Job Catalog'!$K$10:$K$509,MATCH($G1158,'Job Catalog'!$B$10:$B$509,0))),"")</f>
        <v/>
      </c>
    </row>
    <row r="1159">
      <c r="B1159" s="7" t="n"/>
      <c r="C1159" s="7" t="n"/>
      <c r="D1159" s="7" t="n"/>
      <c r="E1159" s="7" t="n"/>
      <c r="F1159" s="7" t="n"/>
      <c r="G1159" s="7" t="n"/>
      <c r="H1159" s="9">
        <f>IFERROR(IF($G1159="","",INDEX('Job Catalog'!$C$10:$C$509,MATCH($G1159,'Job Catalog'!$B$10:$B$509,0))),"")</f>
        <v/>
      </c>
      <c r="I1159" s="9">
        <f>IFERROR(IF($G1159="","",INDEX('Job Catalog'!$D$10:$D$509,MATCH($G1159,'Job Catalog'!$B$10:$B$509,0))),"")</f>
        <v/>
      </c>
      <c r="J1159" s="9">
        <f>IFERROR(IF($G1159="","",INDEX('Job Catalog'!$F$10:$F$509,MATCH($G1159,'Job Catalog'!$B$10:$B$509,0))),"")</f>
        <v/>
      </c>
      <c r="K1159" s="9">
        <f>IFERROR(IF($G1159="","",INDEX('Job Catalog'!$H$10:$H$509,MATCH($G1159,'Job Catalog'!$B$10:$B$509,0))),"")</f>
        <v/>
      </c>
      <c r="L1159" s="9">
        <f>IFERROR(IF($G1159="","",INDEX('Job Catalog'!$I$10:$I$509,MATCH($G1159,'Job Catalog'!$B$10:$B$509,0))),"")</f>
        <v/>
      </c>
      <c r="M1159" s="37">
        <f>IFERROR(IF($G1159="","",INDEX('Job Catalog'!$K$10:$K$509,MATCH($G1159,'Job Catalog'!$B$10:$B$509,0))),"")</f>
        <v/>
      </c>
    </row>
    <row r="1160">
      <c r="B1160" s="7" t="n"/>
      <c r="C1160" s="7" t="n"/>
      <c r="D1160" s="7" t="n"/>
      <c r="E1160" s="7" t="n"/>
      <c r="F1160" s="7" t="n"/>
      <c r="G1160" s="7" t="n"/>
      <c r="H1160" s="9">
        <f>IFERROR(IF($G1160="","",INDEX('Job Catalog'!$C$10:$C$509,MATCH($G1160,'Job Catalog'!$B$10:$B$509,0))),"")</f>
        <v/>
      </c>
      <c r="I1160" s="9">
        <f>IFERROR(IF($G1160="","",INDEX('Job Catalog'!$D$10:$D$509,MATCH($G1160,'Job Catalog'!$B$10:$B$509,0))),"")</f>
        <v/>
      </c>
      <c r="J1160" s="9">
        <f>IFERROR(IF($G1160="","",INDEX('Job Catalog'!$F$10:$F$509,MATCH($G1160,'Job Catalog'!$B$10:$B$509,0))),"")</f>
        <v/>
      </c>
      <c r="K1160" s="9">
        <f>IFERROR(IF($G1160="","",INDEX('Job Catalog'!$H$10:$H$509,MATCH($G1160,'Job Catalog'!$B$10:$B$509,0))),"")</f>
        <v/>
      </c>
      <c r="L1160" s="9">
        <f>IFERROR(IF($G1160="","",INDEX('Job Catalog'!$I$10:$I$509,MATCH($G1160,'Job Catalog'!$B$10:$B$509,0))),"")</f>
        <v/>
      </c>
      <c r="M1160" s="37">
        <f>IFERROR(IF($G1160="","",INDEX('Job Catalog'!$K$10:$K$509,MATCH($G1160,'Job Catalog'!$B$10:$B$509,0))),"")</f>
        <v/>
      </c>
    </row>
    <row r="1161">
      <c r="B1161" s="7" t="n"/>
      <c r="C1161" s="7" t="n"/>
      <c r="D1161" s="7" t="n"/>
      <c r="E1161" s="7" t="n"/>
      <c r="F1161" s="7" t="n"/>
      <c r="G1161" s="7" t="n"/>
      <c r="H1161" s="9">
        <f>IFERROR(IF($G1161="","",INDEX('Job Catalog'!$C$10:$C$509,MATCH($G1161,'Job Catalog'!$B$10:$B$509,0))),"")</f>
        <v/>
      </c>
      <c r="I1161" s="9">
        <f>IFERROR(IF($G1161="","",INDEX('Job Catalog'!$D$10:$D$509,MATCH($G1161,'Job Catalog'!$B$10:$B$509,0))),"")</f>
        <v/>
      </c>
      <c r="J1161" s="9">
        <f>IFERROR(IF($G1161="","",INDEX('Job Catalog'!$F$10:$F$509,MATCH($G1161,'Job Catalog'!$B$10:$B$509,0))),"")</f>
        <v/>
      </c>
      <c r="K1161" s="9">
        <f>IFERROR(IF($G1161="","",INDEX('Job Catalog'!$H$10:$H$509,MATCH($G1161,'Job Catalog'!$B$10:$B$509,0))),"")</f>
        <v/>
      </c>
      <c r="L1161" s="9">
        <f>IFERROR(IF($G1161="","",INDEX('Job Catalog'!$I$10:$I$509,MATCH($G1161,'Job Catalog'!$B$10:$B$509,0))),"")</f>
        <v/>
      </c>
      <c r="M1161" s="37">
        <f>IFERROR(IF($G1161="","",INDEX('Job Catalog'!$K$10:$K$509,MATCH($G1161,'Job Catalog'!$B$10:$B$509,0))),"")</f>
        <v/>
      </c>
    </row>
    <row r="1162">
      <c r="B1162" s="7" t="n"/>
      <c r="C1162" s="7" t="n"/>
      <c r="D1162" s="7" t="n"/>
      <c r="E1162" s="7" t="n"/>
      <c r="F1162" s="7" t="n"/>
      <c r="G1162" s="7" t="n"/>
      <c r="H1162" s="9">
        <f>IFERROR(IF($G1162="","",INDEX('Job Catalog'!$C$10:$C$509,MATCH($G1162,'Job Catalog'!$B$10:$B$509,0))),"")</f>
        <v/>
      </c>
      <c r="I1162" s="9">
        <f>IFERROR(IF($G1162="","",INDEX('Job Catalog'!$D$10:$D$509,MATCH($G1162,'Job Catalog'!$B$10:$B$509,0))),"")</f>
        <v/>
      </c>
      <c r="J1162" s="9">
        <f>IFERROR(IF($G1162="","",INDEX('Job Catalog'!$F$10:$F$509,MATCH($G1162,'Job Catalog'!$B$10:$B$509,0))),"")</f>
        <v/>
      </c>
      <c r="K1162" s="9">
        <f>IFERROR(IF($G1162="","",INDEX('Job Catalog'!$H$10:$H$509,MATCH($G1162,'Job Catalog'!$B$10:$B$509,0))),"")</f>
        <v/>
      </c>
      <c r="L1162" s="9">
        <f>IFERROR(IF($G1162="","",INDEX('Job Catalog'!$I$10:$I$509,MATCH($G1162,'Job Catalog'!$B$10:$B$509,0))),"")</f>
        <v/>
      </c>
      <c r="M1162" s="37">
        <f>IFERROR(IF($G1162="","",INDEX('Job Catalog'!$K$10:$K$509,MATCH($G1162,'Job Catalog'!$B$10:$B$509,0))),"")</f>
        <v/>
      </c>
    </row>
    <row r="1163">
      <c r="B1163" s="7" t="n"/>
      <c r="C1163" s="7" t="n"/>
      <c r="D1163" s="7" t="n"/>
      <c r="E1163" s="7" t="n"/>
      <c r="F1163" s="7" t="n"/>
      <c r="G1163" s="7" t="n"/>
      <c r="H1163" s="9">
        <f>IFERROR(IF($G1163="","",INDEX('Job Catalog'!$C$10:$C$509,MATCH($G1163,'Job Catalog'!$B$10:$B$509,0))),"")</f>
        <v/>
      </c>
      <c r="I1163" s="9">
        <f>IFERROR(IF($G1163="","",INDEX('Job Catalog'!$D$10:$D$509,MATCH($G1163,'Job Catalog'!$B$10:$B$509,0))),"")</f>
        <v/>
      </c>
      <c r="J1163" s="9">
        <f>IFERROR(IF($G1163="","",INDEX('Job Catalog'!$F$10:$F$509,MATCH($G1163,'Job Catalog'!$B$10:$B$509,0))),"")</f>
        <v/>
      </c>
      <c r="K1163" s="9">
        <f>IFERROR(IF($G1163="","",INDEX('Job Catalog'!$H$10:$H$509,MATCH($G1163,'Job Catalog'!$B$10:$B$509,0))),"")</f>
        <v/>
      </c>
      <c r="L1163" s="9">
        <f>IFERROR(IF($G1163="","",INDEX('Job Catalog'!$I$10:$I$509,MATCH($G1163,'Job Catalog'!$B$10:$B$509,0))),"")</f>
        <v/>
      </c>
      <c r="M1163" s="37">
        <f>IFERROR(IF($G1163="","",INDEX('Job Catalog'!$K$10:$K$509,MATCH($G1163,'Job Catalog'!$B$10:$B$509,0))),"")</f>
        <v/>
      </c>
    </row>
    <row r="1164">
      <c r="B1164" s="7" t="n"/>
      <c r="C1164" s="7" t="n"/>
      <c r="D1164" s="7" t="n"/>
      <c r="E1164" s="7" t="n"/>
      <c r="F1164" s="7" t="n"/>
      <c r="G1164" s="7" t="n"/>
      <c r="H1164" s="9">
        <f>IFERROR(IF($G1164="","",INDEX('Job Catalog'!$C$10:$C$509,MATCH($G1164,'Job Catalog'!$B$10:$B$509,0))),"")</f>
        <v/>
      </c>
      <c r="I1164" s="9">
        <f>IFERROR(IF($G1164="","",INDEX('Job Catalog'!$D$10:$D$509,MATCH($G1164,'Job Catalog'!$B$10:$B$509,0))),"")</f>
        <v/>
      </c>
      <c r="J1164" s="9">
        <f>IFERROR(IF($G1164="","",INDEX('Job Catalog'!$F$10:$F$509,MATCH($G1164,'Job Catalog'!$B$10:$B$509,0))),"")</f>
        <v/>
      </c>
      <c r="K1164" s="9">
        <f>IFERROR(IF($G1164="","",INDEX('Job Catalog'!$H$10:$H$509,MATCH($G1164,'Job Catalog'!$B$10:$B$509,0))),"")</f>
        <v/>
      </c>
      <c r="L1164" s="9">
        <f>IFERROR(IF($G1164="","",INDEX('Job Catalog'!$I$10:$I$509,MATCH($G1164,'Job Catalog'!$B$10:$B$509,0))),"")</f>
        <v/>
      </c>
      <c r="M1164" s="37">
        <f>IFERROR(IF($G1164="","",INDEX('Job Catalog'!$K$10:$K$509,MATCH($G1164,'Job Catalog'!$B$10:$B$509,0))),"")</f>
        <v/>
      </c>
    </row>
    <row r="1165">
      <c r="B1165" s="7" t="n"/>
      <c r="C1165" s="7" t="n"/>
      <c r="D1165" s="7" t="n"/>
      <c r="E1165" s="7" t="n"/>
      <c r="F1165" s="7" t="n"/>
      <c r="G1165" s="7" t="n"/>
      <c r="H1165" s="9">
        <f>IFERROR(IF($G1165="","",INDEX('Job Catalog'!$C$10:$C$509,MATCH($G1165,'Job Catalog'!$B$10:$B$509,0))),"")</f>
        <v/>
      </c>
      <c r="I1165" s="9">
        <f>IFERROR(IF($G1165="","",INDEX('Job Catalog'!$D$10:$D$509,MATCH($G1165,'Job Catalog'!$B$10:$B$509,0))),"")</f>
        <v/>
      </c>
      <c r="J1165" s="9">
        <f>IFERROR(IF($G1165="","",INDEX('Job Catalog'!$F$10:$F$509,MATCH($G1165,'Job Catalog'!$B$10:$B$509,0))),"")</f>
        <v/>
      </c>
      <c r="K1165" s="9">
        <f>IFERROR(IF($G1165="","",INDEX('Job Catalog'!$H$10:$H$509,MATCH($G1165,'Job Catalog'!$B$10:$B$509,0))),"")</f>
        <v/>
      </c>
      <c r="L1165" s="9">
        <f>IFERROR(IF($G1165="","",INDEX('Job Catalog'!$I$10:$I$509,MATCH($G1165,'Job Catalog'!$B$10:$B$509,0))),"")</f>
        <v/>
      </c>
      <c r="M1165" s="37">
        <f>IFERROR(IF($G1165="","",INDEX('Job Catalog'!$K$10:$K$509,MATCH($G1165,'Job Catalog'!$B$10:$B$509,0))),"")</f>
        <v/>
      </c>
    </row>
    <row r="1166">
      <c r="B1166" s="7" t="n"/>
      <c r="C1166" s="7" t="n"/>
      <c r="D1166" s="7" t="n"/>
      <c r="E1166" s="7" t="n"/>
      <c r="F1166" s="7" t="n"/>
      <c r="G1166" s="7" t="n"/>
      <c r="H1166" s="9">
        <f>IFERROR(IF($G1166="","",INDEX('Job Catalog'!$C$10:$C$509,MATCH($G1166,'Job Catalog'!$B$10:$B$509,0))),"")</f>
        <v/>
      </c>
      <c r="I1166" s="9">
        <f>IFERROR(IF($G1166="","",INDEX('Job Catalog'!$D$10:$D$509,MATCH($G1166,'Job Catalog'!$B$10:$B$509,0))),"")</f>
        <v/>
      </c>
      <c r="J1166" s="9">
        <f>IFERROR(IF($G1166="","",INDEX('Job Catalog'!$F$10:$F$509,MATCH($G1166,'Job Catalog'!$B$10:$B$509,0))),"")</f>
        <v/>
      </c>
      <c r="K1166" s="9">
        <f>IFERROR(IF($G1166="","",INDEX('Job Catalog'!$H$10:$H$509,MATCH($G1166,'Job Catalog'!$B$10:$B$509,0))),"")</f>
        <v/>
      </c>
      <c r="L1166" s="9">
        <f>IFERROR(IF($G1166="","",INDEX('Job Catalog'!$I$10:$I$509,MATCH($G1166,'Job Catalog'!$B$10:$B$509,0))),"")</f>
        <v/>
      </c>
      <c r="M1166" s="37">
        <f>IFERROR(IF($G1166="","",INDEX('Job Catalog'!$K$10:$K$509,MATCH($G1166,'Job Catalog'!$B$10:$B$509,0))),"")</f>
        <v/>
      </c>
    </row>
    <row r="1167">
      <c r="B1167" s="7" t="n"/>
      <c r="C1167" s="7" t="n"/>
      <c r="D1167" s="7" t="n"/>
      <c r="E1167" s="7" t="n"/>
      <c r="F1167" s="7" t="n"/>
      <c r="G1167" s="7" t="n"/>
      <c r="H1167" s="9">
        <f>IFERROR(IF($G1167="","",INDEX('Job Catalog'!$C$10:$C$509,MATCH($G1167,'Job Catalog'!$B$10:$B$509,0))),"")</f>
        <v/>
      </c>
      <c r="I1167" s="9">
        <f>IFERROR(IF($G1167="","",INDEX('Job Catalog'!$D$10:$D$509,MATCH($G1167,'Job Catalog'!$B$10:$B$509,0))),"")</f>
        <v/>
      </c>
      <c r="J1167" s="9">
        <f>IFERROR(IF($G1167="","",INDEX('Job Catalog'!$F$10:$F$509,MATCH($G1167,'Job Catalog'!$B$10:$B$509,0))),"")</f>
        <v/>
      </c>
      <c r="K1167" s="9">
        <f>IFERROR(IF($G1167="","",INDEX('Job Catalog'!$H$10:$H$509,MATCH($G1167,'Job Catalog'!$B$10:$B$509,0))),"")</f>
        <v/>
      </c>
      <c r="L1167" s="9">
        <f>IFERROR(IF($G1167="","",INDEX('Job Catalog'!$I$10:$I$509,MATCH($G1167,'Job Catalog'!$B$10:$B$509,0))),"")</f>
        <v/>
      </c>
      <c r="M1167" s="37">
        <f>IFERROR(IF($G1167="","",INDEX('Job Catalog'!$K$10:$K$509,MATCH($G1167,'Job Catalog'!$B$10:$B$509,0))),"")</f>
        <v/>
      </c>
    </row>
    <row r="1168">
      <c r="B1168" s="7" t="n"/>
      <c r="C1168" s="7" t="n"/>
      <c r="D1168" s="7" t="n"/>
      <c r="E1168" s="7" t="n"/>
      <c r="F1168" s="7" t="n"/>
      <c r="G1168" s="7" t="n"/>
      <c r="H1168" s="9">
        <f>IFERROR(IF($G1168="","",INDEX('Job Catalog'!$C$10:$C$509,MATCH($G1168,'Job Catalog'!$B$10:$B$509,0))),"")</f>
        <v/>
      </c>
      <c r="I1168" s="9">
        <f>IFERROR(IF($G1168="","",INDEX('Job Catalog'!$D$10:$D$509,MATCH($G1168,'Job Catalog'!$B$10:$B$509,0))),"")</f>
        <v/>
      </c>
      <c r="J1168" s="9">
        <f>IFERROR(IF($G1168="","",INDEX('Job Catalog'!$F$10:$F$509,MATCH($G1168,'Job Catalog'!$B$10:$B$509,0))),"")</f>
        <v/>
      </c>
      <c r="K1168" s="9">
        <f>IFERROR(IF($G1168="","",INDEX('Job Catalog'!$H$10:$H$509,MATCH($G1168,'Job Catalog'!$B$10:$B$509,0))),"")</f>
        <v/>
      </c>
      <c r="L1168" s="9">
        <f>IFERROR(IF($G1168="","",INDEX('Job Catalog'!$I$10:$I$509,MATCH($G1168,'Job Catalog'!$B$10:$B$509,0))),"")</f>
        <v/>
      </c>
      <c r="M1168" s="37">
        <f>IFERROR(IF($G1168="","",INDEX('Job Catalog'!$K$10:$K$509,MATCH($G1168,'Job Catalog'!$B$10:$B$509,0))),"")</f>
        <v/>
      </c>
    </row>
    <row r="1169">
      <c r="B1169" s="7" t="n"/>
      <c r="C1169" s="7" t="n"/>
      <c r="D1169" s="7" t="n"/>
      <c r="E1169" s="7" t="n"/>
      <c r="F1169" s="7" t="n"/>
      <c r="G1169" s="7" t="n"/>
      <c r="H1169" s="9">
        <f>IFERROR(IF($G1169="","",INDEX('Job Catalog'!$C$10:$C$509,MATCH($G1169,'Job Catalog'!$B$10:$B$509,0))),"")</f>
        <v/>
      </c>
      <c r="I1169" s="9">
        <f>IFERROR(IF($G1169="","",INDEX('Job Catalog'!$D$10:$D$509,MATCH($G1169,'Job Catalog'!$B$10:$B$509,0))),"")</f>
        <v/>
      </c>
      <c r="J1169" s="9">
        <f>IFERROR(IF($G1169="","",INDEX('Job Catalog'!$F$10:$F$509,MATCH($G1169,'Job Catalog'!$B$10:$B$509,0))),"")</f>
        <v/>
      </c>
      <c r="K1169" s="9">
        <f>IFERROR(IF($G1169="","",INDEX('Job Catalog'!$H$10:$H$509,MATCH($G1169,'Job Catalog'!$B$10:$B$509,0))),"")</f>
        <v/>
      </c>
      <c r="L1169" s="9">
        <f>IFERROR(IF($G1169="","",INDEX('Job Catalog'!$I$10:$I$509,MATCH($G1169,'Job Catalog'!$B$10:$B$509,0))),"")</f>
        <v/>
      </c>
      <c r="M1169" s="37">
        <f>IFERROR(IF($G1169="","",INDEX('Job Catalog'!$K$10:$K$509,MATCH($G1169,'Job Catalog'!$B$10:$B$509,0))),"")</f>
        <v/>
      </c>
    </row>
    <row r="1170">
      <c r="B1170" s="7" t="n"/>
      <c r="C1170" s="7" t="n"/>
      <c r="D1170" s="7" t="n"/>
      <c r="E1170" s="7" t="n"/>
      <c r="F1170" s="7" t="n"/>
      <c r="G1170" s="7" t="n"/>
      <c r="H1170" s="9">
        <f>IFERROR(IF($G1170="","",INDEX('Job Catalog'!$C$10:$C$509,MATCH($G1170,'Job Catalog'!$B$10:$B$509,0))),"")</f>
        <v/>
      </c>
      <c r="I1170" s="9">
        <f>IFERROR(IF($G1170="","",INDEX('Job Catalog'!$D$10:$D$509,MATCH($G1170,'Job Catalog'!$B$10:$B$509,0))),"")</f>
        <v/>
      </c>
      <c r="J1170" s="9">
        <f>IFERROR(IF($G1170="","",INDEX('Job Catalog'!$F$10:$F$509,MATCH($G1170,'Job Catalog'!$B$10:$B$509,0))),"")</f>
        <v/>
      </c>
      <c r="K1170" s="9">
        <f>IFERROR(IF($G1170="","",INDEX('Job Catalog'!$H$10:$H$509,MATCH($G1170,'Job Catalog'!$B$10:$B$509,0))),"")</f>
        <v/>
      </c>
      <c r="L1170" s="9">
        <f>IFERROR(IF($G1170="","",INDEX('Job Catalog'!$I$10:$I$509,MATCH($G1170,'Job Catalog'!$B$10:$B$509,0))),"")</f>
        <v/>
      </c>
      <c r="M1170" s="37">
        <f>IFERROR(IF($G1170="","",INDEX('Job Catalog'!$K$10:$K$509,MATCH($G1170,'Job Catalog'!$B$10:$B$509,0))),"")</f>
        <v/>
      </c>
    </row>
    <row r="1171">
      <c r="B1171" s="7" t="n"/>
      <c r="C1171" s="7" t="n"/>
      <c r="D1171" s="7" t="n"/>
      <c r="E1171" s="7" t="n"/>
      <c r="F1171" s="7" t="n"/>
      <c r="G1171" s="7" t="n"/>
      <c r="H1171" s="9">
        <f>IFERROR(IF($G1171="","",INDEX('Job Catalog'!$C$10:$C$509,MATCH($G1171,'Job Catalog'!$B$10:$B$509,0))),"")</f>
        <v/>
      </c>
      <c r="I1171" s="9">
        <f>IFERROR(IF($G1171="","",INDEX('Job Catalog'!$D$10:$D$509,MATCH($G1171,'Job Catalog'!$B$10:$B$509,0))),"")</f>
        <v/>
      </c>
      <c r="J1171" s="9">
        <f>IFERROR(IF($G1171="","",INDEX('Job Catalog'!$F$10:$F$509,MATCH($G1171,'Job Catalog'!$B$10:$B$509,0))),"")</f>
        <v/>
      </c>
      <c r="K1171" s="9">
        <f>IFERROR(IF($G1171="","",INDEX('Job Catalog'!$H$10:$H$509,MATCH($G1171,'Job Catalog'!$B$10:$B$509,0))),"")</f>
        <v/>
      </c>
      <c r="L1171" s="9">
        <f>IFERROR(IF($G1171="","",INDEX('Job Catalog'!$I$10:$I$509,MATCH($G1171,'Job Catalog'!$B$10:$B$509,0))),"")</f>
        <v/>
      </c>
      <c r="M1171" s="37">
        <f>IFERROR(IF($G1171="","",INDEX('Job Catalog'!$K$10:$K$509,MATCH($G1171,'Job Catalog'!$B$10:$B$509,0))),"")</f>
        <v/>
      </c>
    </row>
    <row r="1172">
      <c r="B1172" s="7" t="n"/>
      <c r="C1172" s="7" t="n"/>
      <c r="D1172" s="7" t="n"/>
      <c r="E1172" s="7" t="n"/>
      <c r="F1172" s="7" t="n"/>
      <c r="G1172" s="7" t="n"/>
      <c r="H1172" s="9">
        <f>IFERROR(IF($G1172="","",INDEX('Job Catalog'!$C$10:$C$509,MATCH($G1172,'Job Catalog'!$B$10:$B$509,0))),"")</f>
        <v/>
      </c>
      <c r="I1172" s="9">
        <f>IFERROR(IF($G1172="","",INDEX('Job Catalog'!$D$10:$D$509,MATCH($G1172,'Job Catalog'!$B$10:$B$509,0))),"")</f>
        <v/>
      </c>
      <c r="J1172" s="9">
        <f>IFERROR(IF($G1172="","",INDEX('Job Catalog'!$F$10:$F$509,MATCH($G1172,'Job Catalog'!$B$10:$B$509,0))),"")</f>
        <v/>
      </c>
      <c r="K1172" s="9">
        <f>IFERROR(IF($G1172="","",INDEX('Job Catalog'!$H$10:$H$509,MATCH($G1172,'Job Catalog'!$B$10:$B$509,0))),"")</f>
        <v/>
      </c>
      <c r="L1172" s="9">
        <f>IFERROR(IF($G1172="","",INDEX('Job Catalog'!$I$10:$I$509,MATCH($G1172,'Job Catalog'!$B$10:$B$509,0))),"")</f>
        <v/>
      </c>
      <c r="M1172" s="37">
        <f>IFERROR(IF($G1172="","",INDEX('Job Catalog'!$K$10:$K$509,MATCH($G1172,'Job Catalog'!$B$10:$B$509,0))),"")</f>
        <v/>
      </c>
    </row>
    <row r="1173">
      <c r="B1173" s="7" t="n"/>
      <c r="C1173" s="7" t="n"/>
      <c r="D1173" s="7" t="n"/>
      <c r="E1173" s="7" t="n"/>
      <c r="F1173" s="7" t="n"/>
      <c r="G1173" s="7" t="n"/>
      <c r="H1173" s="9">
        <f>IFERROR(IF($G1173="","",INDEX('Job Catalog'!$C$10:$C$509,MATCH($G1173,'Job Catalog'!$B$10:$B$509,0))),"")</f>
        <v/>
      </c>
      <c r="I1173" s="9">
        <f>IFERROR(IF($G1173="","",INDEX('Job Catalog'!$D$10:$D$509,MATCH($G1173,'Job Catalog'!$B$10:$B$509,0))),"")</f>
        <v/>
      </c>
      <c r="J1173" s="9">
        <f>IFERROR(IF($G1173="","",INDEX('Job Catalog'!$F$10:$F$509,MATCH($G1173,'Job Catalog'!$B$10:$B$509,0))),"")</f>
        <v/>
      </c>
      <c r="K1173" s="9">
        <f>IFERROR(IF($G1173="","",INDEX('Job Catalog'!$H$10:$H$509,MATCH($G1173,'Job Catalog'!$B$10:$B$509,0))),"")</f>
        <v/>
      </c>
      <c r="L1173" s="9">
        <f>IFERROR(IF($G1173="","",INDEX('Job Catalog'!$I$10:$I$509,MATCH($G1173,'Job Catalog'!$B$10:$B$509,0))),"")</f>
        <v/>
      </c>
      <c r="M1173" s="37">
        <f>IFERROR(IF($G1173="","",INDEX('Job Catalog'!$K$10:$K$509,MATCH($G1173,'Job Catalog'!$B$10:$B$509,0))),"")</f>
        <v/>
      </c>
    </row>
    <row r="1174">
      <c r="B1174" s="7" t="n"/>
      <c r="C1174" s="7" t="n"/>
      <c r="D1174" s="7" t="n"/>
      <c r="E1174" s="7" t="n"/>
      <c r="F1174" s="7" t="n"/>
      <c r="G1174" s="7" t="n"/>
      <c r="H1174" s="9">
        <f>IFERROR(IF($G1174="","",INDEX('Job Catalog'!$C$10:$C$509,MATCH($G1174,'Job Catalog'!$B$10:$B$509,0))),"")</f>
        <v/>
      </c>
      <c r="I1174" s="9">
        <f>IFERROR(IF($G1174="","",INDEX('Job Catalog'!$D$10:$D$509,MATCH($G1174,'Job Catalog'!$B$10:$B$509,0))),"")</f>
        <v/>
      </c>
      <c r="J1174" s="9">
        <f>IFERROR(IF($G1174="","",INDEX('Job Catalog'!$F$10:$F$509,MATCH($G1174,'Job Catalog'!$B$10:$B$509,0))),"")</f>
        <v/>
      </c>
      <c r="K1174" s="9">
        <f>IFERROR(IF($G1174="","",INDEX('Job Catalog'!$H$10:$H$509,MATCH($G1174,'Job Catalog'!$B$10:$B$509,0))),"")</f>
        <v/>
      </c>
      <c r="L1174" s="9">
        <f>IFERROR(IF($G1174="","",INDEX('Job Catalog'!$I$10:$I$509,MATCH($G1174,'Job Catalog'!$B$10:$B$509,0))),"")</f>
        <v/>
      </c>
      <c r="M1174" s="37">
        <f>IFERROR(IF($G1174="","",INDEX('Job Catalog'!$K$10:$K$509,MATCH($G1174,'Job Catalog'!$B$10:$B$509,0))),"")</f>
        <v/>
      </c>
    </row>
    <row r="1175">
      <c r="B1175" s="7" t="n"/>
      <c r="C1175" s="7" t="n"/>
      <c r="D1175" s="7" t="n"/>
      <c r="E1175" s="7" t="n"/>
      <c r="F1175" s="7" t="n"/>
      <c r="G1175" s="7" t="n"/>
      <c r="H1175" s="9">
        <f>IFERROR(IF($G1175="","",INDEX('Job Catalog'!$C$10:$C$509,MATCH($G1175,'Job Catalog'!$B$10:$B$509,0))),"")</f>
        <v/>
      </c>
      <c r="I1175" s="9">
        <f>IFERROR(IF($G1175="","",INDEX('Job Catalog'!$D$10:$D$509,MATCH($G1175,'Job Catalog'!$B$10:$B$509,0))),"")</f>
        <v/>
      </c>
      <c r="J1175" s="9">
        <f>IFERROR(IF($G1175="","",INDEX('Job Catalog'!$F$10:$F$509,MATCH($G1175,'Job Catalog'!$B$10:$B$509,0))),"")</f>
        <v/>
      </c>
      <c r="K1175" s="9">
        <f>IFERROR(IF($G1175="","",INDEX('Job Catalog'!$H$10:$H$509,MATCH($G1175,'Job Catalog'!$B$10:$B$509,0))),"")</f>
        <v/>
      </c>
      <c r="L1175" s="9">
        <f>IFERROR(IF($G1175="","",INDEX('Job Catalog'!$I$10:$I$509,MATCH($G1175,'Job Catalog'!$B$10:$B$509,0))),"")</f>
        <v/>
      </c>
      <c r="M1175" s="37">
        <f>IFERROR(IF($G1175="","",INDEX('Job Catalog'!$K$10:$K$509,MATCH($G1175,'Job Catalog'!$B$10:$B$509,0))),"")</f>
        <v/>
      </c>
    </row>
    <row r="1176">
      <c r="B1176" s="7" t="n"/>
      <c r="C1176" s="7" t="n"/>
      <c r="D1176" s="7" t="n"/>
      <c r="E1176" s="7" t="n"/>
      <c r="F1176" s="7" t="n"/>
      <c r="G1176" s="7" t="n"/>
      <c r="H1176" s="9">
        <f>IFERROR(IF($G1176="","",INDEX('Job Catalog'!$C$10:$C$509,MATCH($G1176,'Job Catalog'!$B$10:$B$509,0))),"")</f>
        <v/>
      </c>
      <c r="I1176" s="9">
        <f>IFERROR(IF($G1176="","",INDEX('Job Catalog'!$D$10:$D$509,MATCH($G1176,'Job Catalog'!$B$10:$B$509,0))),"")</f>
        <v/>
      </c>
      <c r="J1176" s="9">
        <f>IFERROR(IF($G1176="","",INDEX('Job Catalog'!$F$10:$F$509,MATCH($G1176,'Job Catalog'!$B$10:$B$509,0))),"")</f>
        <v/>
      </c>
      <c r="K1176" s="9">
        <f>IFERROR(IF($G1176="","",INDEX('Job Catalog'!$H$10:$H$509,MATCH($G1176,'Job Catalog'!$B$10:$B$509,0))),"")</f>
        <v/>
      </c>
      <c r="L1176" s="9">
        <f>IFERROR(IF($G1176="","",INDEX('Job Catalog'!$I$10:$I$509,MATCH($G1176,'Job Catalog'!$B$10:$B$509,0))),"")</f>
        <v/>
      </c>
      <c r="M1176" s="37">
        <f>IFERROR(IF($G1176="","",INDEX('Job Catalog'!$K$10:$K$509,MATCH($G1176,'Job Catalog'!$B$10:$B$509,0))),"")</f>
        <v/>
      </c>
    </row>
    <row r="1177">
      <c r="B1177" s="7" t="n"/>
      <c r="C1177" s="7" t="n"/>
      <c r="D1177" s="7" t="n"/>
      <c r="E1177" s="7" t="n"/>
      <c r="F1177" s="7" t="n"/>
      <c r="G1177" s="7" t="n"/>
      <c r="H1177" s="9">
        <f>IFERROR(IF($G1177="","",INDEX('Job Catalog'!$C$10:$C$509,MATCH($G1177,'Job Catalog'!$B$10:$B$509,0))),"")</f>
        <v/>
      </c>
      <c r="I1177" s="9">
        <f>IFERROR(IF($G1177="","",INDEX('Job Catalog'!$D$10:$D$509,MATCH($G1177,'Job Catalog'!$B$10:$B$509,0))),"")</f>
        <v/>
      </c>
      <c r="J1177" s="9">
        <f>IFERROR(IF($G1177="","",INDEX('Job Catalog'!$F$10:$F$509,MATCH($G1177,'Job Catalog'!$B$10:$B$509,0))),"")</f>
        <v/>
      </c>
      <c r="K1177" s="9">
        <f>IFERROR(IF($G1177="","",INDEX('Job Catalog'!$H$10:$H$509,MATCH($G1177,'Job Catalog'!$B$10:$B$509,0))),"")</f>
        <v/>
      </c>
      <c r="L1177" s="9">
        <f>IFERROR(IF($G1177="","",INDEX('Job Catalog'!$I$10:$I$509,MATCH($G1177,'Job Catalog'!$B$10:$B$509,0))),"")</f>
        <v/>
      </c>
      <c r="M1177" s="37">
        <f>IFERROR(IF($G1177="","",INDEX('Job Catalog'!$K$10:$K$509,MATCH($G1177,'Job Catalog'!$B$10:$B$509,0))),"")</f>
        <v/>
      </c>
    </row>
    <row r="1178">
      <c r="B1178" s="7" t="n"/>
      <c r="C1178" s="7" t="n"/>
      <c r="D1178" s="7" t="n"/>
      <c r="E1178" s="7" t="n"/>
      <c r="F1178" s="7" t="n"/>
      <c r="G1178" s="7" t="n"/>
      <c r="H1178" s="9">
        <f>IFERROR(IF($G1178="","",INDEX('Job Catalog'!$C$10:$C$509,MATCH($G1178,'Job Catalog'!$B$10:$B$509,0))),"")</f>
        <v/>
      </c>
      <c r="I1178" s="9">
        <f>IFERROR(IF($G1178="","",INDEX('Job Catalog'!$D$10:$D$509,MATCH($G1178,'Job Catalog'!$B$10:$B$509,0))),"")</f>
        <v/>
      </c>
      <c r="J1178" s="9">
        <f>IFERROR(IF($G1178="","",INDEX('Job Catalog'!$F$10:$F$509,MATCH($G1178,'Job Catalog'!$B$10:$B$509,0))),"")</f>
        <v/>
      </c>
      <c r="K1178" s="9">
        <f>IFERROR(IF($G1178="","",INDEX('Job Catalog'!$H$10:$H$509,MATCH($G1178,'Job Catalog'!$B$10:$B$509,0))),"")</f>
        <v/>
      </c>
      <c r="L1178" s="9">
        <f>IFERROR(IF($G1178="","",INDEX('Job Catalog'!$I$10:$I$509,MATCH($G1178,'Job Catalog'!$B$10:$B$509,0))),"")</f>
        <v/>
      </c>
      <c r="M1178" s="37">
        <f>IFERROR(IF($G1178="","",INDEX('Job Catalog'!$K$10:$K$509,MATCH($G1178,'Job Catalog'!$B$10:$B$509,0))),"")</f>
        <v/>
      </c>
    </row>
    <row r="1179">
      <c r="B1179" s="7" t="n"/>
      <c r="C1179" s="7" t="n"/>
      <c r="D1179" s="7" t="n"/>
      <c r="E1179" s="7" t="n"/>
      <c r="F1179" s="7" t="n"/>
      <c r="G1179" s="7" t="n"/>
      <c r="H1179" s="9">
        <f>IFERROR(IF($G1179="","",INDEX('Job Catalog'!$C$10:$C$509,MATCH($G1179,'Job Catalog'!$B$10:$B$509,0))),"")</f>
        <v/>
      </c>
      <c r="I1179" s="9">
        <f>IFERROR(IF($G1179="","",INDEX('Job Catalog'!$D$10:$D$509,MATCH($G1179,'Job Catalog'!$B$10:$B$509,0))),"")</f>
        <v/>
      </c>
      <c r="J1179" s="9">
        <f>IFERROR(IF($G1179="","",INDEX('Job Catalog'!$F$10:$F$509,MATCH($G1179,'Job Catalog'!$B$10:$B$509,0))),"")</f>
        <v/>
      </c>
      <c r="K1179" s="9">
        <f>IFERROR(IF($G1179="","",INDEX('Job Catalog'!$H$10:$H$509,MATCH($G1179,'Job Catalog'!$B$10:$B$509,0))),"")</f>
        <v/>
      </c>
      <c r="L1179" s="9">
        <f>IFERROR(IF($G1179="","",INDEX('Job Catalog'!$I$10:$I$509,MATCH($G1179,'Job Catalog'!$B$10:$B$509,0))),"")</f>
        <v/>
      </c>
      <c r="M1179" s="37">
        <f>IFERROR(IF($G1179="","",INDEX('Job Catalog'!$K$10:$K$509,MATCH($G1179,'Job Catalog'!$B$10:$B$509,0))),"")</f>
        <v/>
      </c>
    </row>
    <row r="1180">
      <c r="B1180" s="7" t="n"/>
      <c r="C1180" s="7" t="n"/>
      <c r="D1180" s="7" t="n"/>
      <c r="E1180" s="7" t="n"/>
      <c r="F1180" s="7" t="n"/>
      <c r="G1180" s="7" t="n"/>
      <c r="H1180" s="9">
        <f>IFERROR(IF($G1180="","",INDEX('Job Catalog'!$C$10:$C$509,MATCH($G1180,'Job Catalog'!$B$10:$B$509,0))),"")</f>
        <v/>
      </c>
      <c r="I1180" s="9">
        <f>IFERROR(IF($G1180="","",INDEX('Job Catalog'!$D$10:$D$509,MATCH($G1180,'Job Catalog'!$B$10:$B$509,0))),"")</f>
        <v/>
      </c>
      <c r="J1180" s="9">
        <f>IFERROR(IF($G1180="","",INDEX('Job Catalog'!$F$10:$F$509,MATCH($G1180,'Job Catalog'!$B$10:$B$509,0))),"")</f>
        <v/>
      </c>
      <c r="K1180" s="9">
        <f>IFERROR(IF($G1180="","",INDEX('Job Catalog'!$H$10:$H$509,MATCH($G1180,'Job Catalog'!$B$10:$B$509,0))),"")</f>
        <v/>
      </c>
      <c r="L1180" s="9">
        <f>IFERROR(IF($G1180="","",INDEX('Job Catalog'!$I$10:$I$509,MATCH($G1180,'Job Catalog'!$B$10:$B$509,0))),"")</f>
        <v/>
      </c>
      <c r="M1180" s="37">
        <f>IFERROR(IF($G1180="","",INDEX('Job Catalog'!$K$10:$K$509,MATCH($G1180,'Job Catalog'!$B$10:$B$509,0))),"")</f>
        <v/>
      </c>
    </row>
    <row r="1181">
      <c r="B1181" s="7" t="n"/>
      <c r="C1181" s="7" t="n"/>
      <c r="D1181" s="7" t="n"/>
      <c r="E1181" s="7" t="n"/>
      <c r="F1181" s="7" t="n"/>
      <c r="G1181" s="7" t="n"/>
      <c r="H1181" s="9">
        <f>IFERROR(IF($G1181="","",INDEX('Job Catalog'!$C$10:$C$509,MATCH($G1181,'Job Catalog'!$B$10:$B$509,0))),"")</f>
        <v/>
      </c>
      <c r="I1181" s="9">
        <f>IFERROR(IF($G1181="","",INDEX('Job Catalog'!$D$10:$D$509,MATCH($G1181,'Job Catalog'!$B$10:$B$509,0))),"")</f>
        <v/>
      </c>
      <c r="J1181" s="9">
        <f>IFERROR(IF($G1181="","",INDEX('Job Catalog'!$F$10:$F$509,MATCH($G1181,'Job Catalog'!$B$10:$B$509,0))),"")</f>
        <v/>
      </c>
      <c r="K1181" s="9">
        <f>IFERROR(IF($G1181="","",INDEX('Job Catalog'!$H$10:$H$509,MATCH($G1181,'Job Catalog'!$B$10:$B$509,0))),"")</f>
        <v/>
      </c>
      <c r="L1181" s="9">
        <f>IFERROR(IF($G1181="","",INDEX('Job Catalog'!$I$10:$I$509,MATCH($G1181,'Job Catalog'!$B$10:$B$509,0))),"")</f>
        <v/>
      </c>
      <c r="M1181" s="37">
        <f>IFERROR(IF($G1181="","",INDEX('Job Catalog'!$K$10:$K$509,MATCH($G1181,'Job Catalog'!$B$10:$B$509,0))),"")</f>
        <v/>
      </c>
    </row>
    <row r="1182">
      <c r="B1182" s="7" t="n"/>
      <c r="C1182" s="7" t="n"/>
      <c r="D1182" s="7" t="n"/>
      <c r="E1182" s="7" t="n"/>
      <c r="F1182" s="7" t="n"/>
      <c r="G1182" s="7" t="n"/>
      <c r="H1182" s="9">
        <f>IFERROR(IF($G1182="","",INDEX('Job Catalog'!$C$10:$C$509,MATCH($G1182,'Job Catalog'!$B$10:$B$509,0))),"")</f>
        <v/>
      </c>
      <c r="I1182" s="9">
        <f>IFERROR(IF($G1182="","",INDEX('Job Catalog'!$D$10:$D$509,MATCH($G1182,'Job Catalog'!$B$10:$B$509,0))),"")</f>
        <v/>
      </c>
      <c r="J1182" s="9">
        <f>IFERROR(IF($G1182="","",INDEX('Job Catalog'!$F$10:$F$509,MATCH($G1182,'Job Catalog'!$B$10:$B$509,0))),"")</f>
        <v/>
      </c>
      <c r="K1182" s="9">
        <f>IFERROR(IF($G1182="","",INDEX('Job Catalog'!$H$10:$H$509,MATCH($G1182,'Job Catalog'!$B$10:$B$509,0))),"")</f>
        <v/>
      </c>
      <c r="L1182" s="9">
        <f>IFERROR(IF($G1182="","",INDEX('Job Catalog'!$I$10:$I$509,MATCH($G1182,'Job Catalog'!$B$10:$B$509,0))),"")</f>
        <v/>
      </c>
      <c r="M1182" s="37">
        <f>IFERROR(IF($G1182="","",INDEX('Job Catalog'!$K$10:$K$509,MATCH($G1182,'Job Catalog'!$B$10:$B$509,0))),"")</f>
        <v/>
      </c>
    </row>
    <row r="1183">
      <c r="B1183" s="7" t="n"/>
      <c r="C1183" s="7" t="n"/>
      <c r="D1183" s="7" t="n"/>
      <c r="E1183" s="7" t="n"/>
      <c r="F1183" s="7" t="n"/>
      <c r="G1183" s="7" t="n"/>
      <c r="H1183" s="9">
        <f>IFERROR(IF($G1183="","",INDEX('Job Catalog'!$C$10:$C$509,MATCH($G1183,'Job Catalog'!$B$10:$B$509,0))),"")</f>
        <v/>
      </c>
      <c r="I1183" s="9">
        <f>IFERROR(IF($G1183="","",INDEX('Job Catalog'!$D$10:$D$509,MATCH($G1183,'Job Catalog'!$B$10:$B$509,0))),"")</f>
        <v/>
      </c>
      <c r="J1183" s="9">
        <f>IFERROR(IF($G1183="","",INDEX('Job Catalog'!$F$10:$F$509,MATCH($G1183,'Job Catalog'!$B$10:$B$509,0))),"")</f>
        <v/>
      </c>
      <c r="K1183" s="9">
        <f>IFERROR(IF($G1183="","",INDEX('Job Catalog'!$H$10:$H$509,MATCH($G1183,'Job Catalog'!$B$10:$B$509,0))),"")</f>
        <v/>
      </c>
      <c r="L1183" s="9">
        <f>IFERROR(IF($G1183="","",INDEX('Job Catalog'!$I$10:$I$509,MATCH($G1183,'Job Catalog'!$B$10:$B$509,0))),"")</f>
        <v/>
      </c>
      <c r="M1183" s="37">
        <f>IFERROR(IF($G1183="","",INDEX('Job Catalog'!$K$10:$K$509,MATCH($G1183,'Job Catalog'!$B$10:$B$509,0))),"")</f>
        <v/>
      </c>
    </row>
    <row r="1184">
      <c r="B1184" s="7" t="n"/>
      <c r="C1184" s="7" t="n"/>
      <c r="D1184" s="7" t="n"/>
      <c r="E1184" s="7" t="n"/>
      <c r="F1184" s="7" t="n"/>
      <c r="G1184" s="7" t="n"/>
      <c r="H1184" s="9">
        <f>IFERROR(IF($G1184="","",INDEX('Job Catalog'!$C$10:$C$509,MATCH($G1184,'Job Catalog'!$B$10:$B$509,0))),"")</f>
        <v/>
      </c>
      <c r="I1184" s="9">
        <f>IFERROR(IF($G1184="","",INDEX('Job Catalog'!$D$10:$D$509,MATCH($G1184,'Job Catalog'!$B$10:$B$509,0))),"")</f>
        <v/>
      </c>
      <c r="J1184" s="9">
        <f>IFERROR(IF($G1184="","",INDEX('Job Catalog'!$F$10:$F$509,MATCH($G1184,'Job Catalog'!$B$10:$B$509,0))),"")</f>
        <v/>
      </c>
      <c r="K1184" s="9">
        <f>IFERROR(IF($G1184="","",INDEX('Job Catalog'!$H$10:$H$509,MATCH($G1184,'Job Catalog'!$B$10:$B$509,0))),"")</f>
        <v/>
      </c>
      <c r="L1184" s="9">
        <f>IFERROR(IF($G1184="","",INDEX('Job Catalog'!$I$10:$I$509,MATCH($G1184,'Job Catalog'!$B$10:$B$509,0))),"")</f>
        <v/>
      </c>
      <c r="M1184" s="37">
        <f>IFERROR(IF($G1184="","",INDEX('Job Catalog'!$K$10:$K$509,MATCH($G1184,'Job Catalog'!$B$10:$B$509,0))),"")</f>
        <v/>
      </c>
    </row>
    <row r="1185">
      <c r="B1185" s="7" t="n"/>
      <c r="C1185" s="7" t="n"/>
      <c r="D1185" s="7" t="n"/>
      <c r="E1185" s="7" t="n"/>
      <c r="F1185" s="7" t="n"/>
      <c r="G1185" s="7" t="n"/>
      <c r="H1185" s="9">
        <f>IFERROR(IF($G1185="","",INDEX('Job Catalog'!$C$10:$C$509,MATCH($G1185,'Job Catalog'!$B$10:$B$509,0))),"")</f>
        <v/>
      </c>
      <c r="I1185" s="9">
        <f>IFERROR(IF($G1185="","",INDEX('Job Catalog'!$D$10:$D$509,MATCH($G1185,'Job Catalog'!$B$10:$B$509,0))),"")</f>
        <v/>
      </c>
      <c r="J1185" s="9">
        <f>IFERROR(IF($G1185="","",INDEX('Job Catalog'!$F$10:$F$509,MATCH($G1185,'Job Catalog'!$B$10:$B$509,0))),"")</f>
        <v/>
      </c>
      <c r="K1185" s="9">
        <f>IFERROR(IF($G1185="","",INDEX('Job Catalog'!$H$10:$H$509,MATCH($G1185,'Job Catalog'!$B$10:$B$509,0))),"")</f>
        <v/>
      </c>
      <c r="L1185" s="9">
        <f>IFERROR(IF($G1185="","",INDEX('Job Catalog'!$I$10:$I$509,MATCH($G1185,'Job Catalog'!$B$10:$B$509,0))),"")</f>
        <v/>
      </c>
      <c r="M1185" s="37">
        <f>IFERROR(IF($G1185="","",INDEX('Job Catalog'!$K$10:$K$509,MATCH($G1185,'Job Catalog'!$B$10:$B$509,0))),"")</f>
        <v/>
      </c>
    </row>
    <row r="1186">
      <c r="B1186" s="7" t="n"/>
      <c r="C1186" s="7" t="n"/>
      <c r="D1186" s="7" t="n"/>
      <c r="E1186" s="7" t="n"/>
      <c r="F1186" s="7" t="n"/>
      <c r="G1186" s="7" t="n"/>
      <c r="H1186" s="9">
        <f>IFERROR(IF($G1186="","",INDEX('Job Catalog'!$C$10:$C$509,MATCH($G1186,'Job Catalog'!$B$10:$B$509,0))),"")</f>
        <v/>
      </c>
      <c r="I1186" s="9">
        <f>IFERROR(IF($G1186="","",INDEX('Job Catalog'!$D$10:$D$509,MATCH($G1186,'Job Catalog'!$B$10:$B$509,0))),"")</f>
        <v/>
      </c>
      <c r="J1186" s="9">
        <f>IFERROR(IF($G1186="","",INDEX('Job Catalog'!$F$10:$F$509,MATCH($G1186,'Job Catalog'!$B$10:$B$509,0))),"")</f>
        <v/>
      </c>
      <c r="K1186" s="9">
        <f>IFERROR(IF($G1186="","",INDEX('Job Catalog'!$H$10:$H$509,MATCH($G1186,'Job Catalog'!$B$10:$B$509,0))),"")</f>
        <v/>
      </c>
      <c r="L1186" s="9">
        <f>IFERROR(IF($G1186="","",INDEX('Job Catalog'!$I$10:$I$509,MATCH($G1186,'Job Catalog'!$B$10:$B$509,0))),"")</f>
        <v/>
      </c>
      <c r="M1186" s="37">
        <f>IFERROR(IF($G1186="","",INDEX('Job Catalog'!$K$10:$K$509,MATCH($G1186,'Job Catalog'!$B$10:$B$509,0))),"")</f>
        <v/>
      </c>
    </row>
    <row r="1187">
      <c r="B1187" s="7" t="n"/>
      <c r="C1187" s="7" t="n"/>
      <c r="D1187" s="7" t="n"/>
      <c r="E1187" s="7" t="n"/>
      <c r="F1187" s="7" t="n"/>
      <c r="G1187" s="7" t="n"/>
      <c r="H1187" s="9">
        <f>IFERROR(IF($G1187="","",INDEX('Job Catalog'!$C$10:$C$509,MATCH($G1187,'Job Catalog'!$B$10:$B$509,0))),"")</f>
        <v/>
      </c>
      <c r="I1187" s="9">
        <f>IFERROR(IF($G1187="","",INDEX('Job Catalog'!$D$10:$D$509,MATCH($G1187,'Job Catalog'!$B$10:$B$509,0))),"")</f>
        <v/>
      </c>
      <c r="J1187" s="9">
        <f>IFERROR(IF($G1187="","",INDEX('Job Catalog'!$F$10:$F$509,MATCH($G1187,'Job Catalog'!$B$10:$B$509,0))),"")</f>
        <v/>
      </c>
      <c r="K1187" s="9">
        <f>IFERROR(IF($G1187="","",INDEX('Job Catalog'!$H$10:$H$509,MATCH($G1187,'Job Catalog'!$B$10:$B$509,0))),"")</f>
        <v/>
      </c>
      <c r="L1187" s="9">
        <f>IFERROR(IF($G1187="","",INDEX('Job Catalog'!$I$10:$I$509,MATCH($G1187,'Job Catalog'!$B$10:$B$509,0))),"")</f>
        <v/>
      </c>
      <c r="M1187" s="37">
        <f>IFERROR(IF($G1187="","",INDEX('Job Catalog'!$K$10:$K$509,MATCH($G1187,'Job Catalog'!$B$10:$B$509,0))),"")</f>
        <v/>
      </c>
    </row>
    <row r="1188">
      <c r="B1188" s="7" t="n"/>
      <c r="C1188" s="7" t="n"/>
      <c r="D1188" s="7" t="n"/>
      <c r="E1188" s="7" t="n"/>
      <c r="F1188" s="7" t="n"/>
      <c r="G1188" s="7" t="n"/>
      <c r="H1188" s="9">
        <f>IFERROR(IF($G1188="","",INDEX('Job Catalog'!$C$10:$C$509,MATCH($G1188,'Job Catalog'!$B$10:$B$509,0))),"")</f>
        <v/>
      </c>
      <c r="I1188" s="9">
        <f>IFERROR(IF($G1188="","",INDEX('Job Catalog'!$D$10:$D$509,MATCH($G1188,'Job Catalog'!$B$10:$B$509,0))),"")</f>
        <v/>
      </c>
      <c r="J1188" s="9">
        <f>IFERROR(IF($G1188="","",INDEX('Job Catalog'!$F$10:$F$509,MATCH($G1188,'Job Catalog'!$B$10:$B$509,0))),"")</f>
        <v/>
      </c>
      <c r="K1188" s="9">
        <f>IFERROR(IF($G1188="","",INDEX('Job Catalog'!$H$10:$H$509,MATCH($G1188,'Job Catalog'!$B$10:$B$509,0))),"")</f>
        <v/>
      </c>
      <c r="L1188" s="9">
        <f>IFERROR(IF($G1188="","",INDEX('Job Catalog'!$I$10:$I$509,MATCH($G1188,'Job Catalog'!$B$10:$B$509,0))),"")</f>
        <v/>
      </c>
      <c r="M1188" s="37">
        <f>IFERROR(IF($G1188="","",INDEX('Job Catalog'!$K$10:$K$509,MATCH($G1188,'Job Catalog'!$B$10:$B$509,0))),"")</f>
        <v/>
      </c>
    </row>
    <row r="1189">
      <c r="B1189" s="7" t="n"/>
      <c r="C1189" s="7" t="n"/>
      <c r="D1189" s="7" t="n"/>
      <c r="E1189" s="7" t="n"/>
      <c r="F1189" s="7" t="n"/>
      <c r="G1189" s="7" t="n"/>
      <c r="H1189" s="9">
        <f>IFERROR(IF($G1189="","",INDEX('Job Catalog'!$C$10:$C$509,MATCH($G1189,'Job Catalog'!$B$10:$B$509,0))),"")</f>
        <v/>
      </c>
      <c r="I1189" s="9">
        <f>IFERROR(IF($G1189="","",INDEX('Job Catalog'!$D$10:$D$509,MATCH($G1189,'Job Catalog'!$B$10:$B$509,0))),"")</f>
        <v/>
      </c>
      <c r="J1189" s="9">
        <f>IFERROR(IF($G1189="","",INDEX('Job Catalog'!$F$10:$F$509,MATCH($G1189,'Job Catalog'!$B$10:$B$509,0))),"")</f>
        <v/>
      </c>
      <c r="K1189" s="9">
        <f>IFERROR(IF($G1189="","",INDEX('Job Catalog'!$H$10:$H$509,MATCH($G1189,'Job Catalog'!$B$10:$B$509,0))),"")</f>
        <v/>
      </c>
      <c r="L1189" s="9">
        <f>IFERROR(IF($G1189="","",INDEX('Job Catalog'!$I$10:$I$509,MATCH($G1189,'Job Catalog'!$B$10:$B$509,0))),"")</f>
        <v/>
      </c>
      <c r="M1189" s="37">
        <f>IFERROR(IF($G1189="","",INDEX('Job Catalog'!$K$10:$K$509,MATCH($G1189,'Job Catalog'!$B$10:$B$509,0))),"")</f>
        <v/>
      </c>
    </row>
    <row r="1190">
      <c r="B1190" s="7" t="n"/>
      <c r="C1190" s="7" t="n"/>
      <c r="D1190" s="7" t="n"/>
      <c r="E1190" s="7" t="n"/>
      <c r="F1190" s="7" t="n"/>
      <c r="G1190" s="7" t="n"/>
      <c r="H1190" s="9">
        <f>IFERROR(IF($G1190="","",INDEX('Job Catalog'!$C$10:$C$509,MATCH($G1190,'Job Catalog'!$B$10:$B$509,0))),"")</f>
        <v/>
      </c>
      <c r="I1190" s="9">
        <f>IFERROR(IF($G1190="","",INDEX('Job Catalog'!$D$10:$D$509,MATCH($G1190,'Job Catalog'!$B$10:$B$509,0))),"")</f>
        <v/>
      </c>
      <c r="J1190" s="9">
        <f>IFERROR(IF($G1190="","",INDEX('Job Catalog'!$F$10:$F$509,MATCH($G1190,'Job Catalog'!$B$10:$B$509,0))),"")</f>
        <v/>
      </c>
      <c r="K1190" s="9">
        <f>IFERROR(IF($G1190="","",INDEX('Job Catalog'!$H$10:$H$509,MATCH($G1190,'Job Catalog'!$B$10:$B$509,0))),"")</f>
        <v/>
      </c>
      <c r="L1190" s="9">
        <f>IFERROR(IF($G1190="","",INDEX('Job Catalog'!$I$10:$I$509,MATCH($G1190,'Job Catalog'!$B$10:$B$509,0))),"")</f>
        <v/>
      </c>
      <c r="M1190" s="37">
        <f>IFERROR(IF($G1190="","",INDEX('Job Catalog'!$K$10:$K$509,MATCH($G1190,'Job Catalog'!$B$10:$B$509,0))),"")</f>
        <v/>
      </c>
    </row>
    <row r="1191">
      <c r="B1191" s="7" t="n"/>
      <c r="C1191" s="7" t="n"/>
      <c r="D1191" s="7" t="n"/>
      <c r="E1191" s="7" t="n"/>
      <c r="F1191" s="7" t="n"/>
      <c r="G1191" s="7" t="n"/>
      <c r="H1191" s="9">
        <f>IFERROR(IF($G1191="","",INDEX('Job Catalog'!$C$10:$C$509,MATCH($G1191,'Job Catalog'!$B$10:$B$509,0))),"")</f>
        <v/>
      </c>
      <c r="I1191" s="9">
        <f>IFERROR(IF($G1191="","",INDEX('Job Catalog'!$D$10:$D$509,MATCH($G1191,'Job Catalog'!$B$10:$B$509,0))),"")</f>
        <v/>
      </c>
      <c r="J1191" s="9">
        <f>IFERROR(IF($G1191="","",INDEX('Job Catalog'!$F$10:$F$509,MATCH($G1191,'Job Catalog'!$B$10:$B$509,0))),"")</f>
        <v/>
      </c>
      <c r="K1191" s="9">
        <f>IFERROR(IF($G1191="","",INDEX('Job Catalog'!$H$10:$H$509,MATCH($G1191,'Job Catalog'!$B$10:$B$509,0))),"")</f>
        <v/>
      </c>
      <c r="L1191" s="9">
        <f>IFERROR(IF($G1191="","",INDEX('Job Catalog'!$I$10:$I$509,MATCH($G1191,'Job Catalog'!$B$10:$B$509,0))),"")</f>
        <v/>
      </c>
      <c r="M1191" s="37">
        <f>IFERROR(IF($G1191="","",INDEX('Job Catalog'!$K$10:$K$509,MATCH($G1191,'Job Catalog'!$B$10:$B$509,0))),"")</f>
        <v/>
      </c>
    </row>
    <row r="1192">
      <c r="B1192" s="7" t="n"/>
      <c r="C1192" s="7" t="n"/>
      <c r="D1192" s="7" t="n"/>
      <c r="E1192" s="7" t="n"/>
      <c r="F1192" s="7" t="n"/>
      <c r="G1192" s="7" t="n"/>
      <c r="H1192" s="9">
        <f>IFERROR(IF($G1192="","",INDEX('Job Catalog'!$C$10:$C$509,MATCH($G1192,'Job Catalog'!$B$10:$B$509,0))),"")</f>
        <v/>
      </c>
      <c r="I1192" s="9">
        <f>IFERROR(IF($G1192="","",INDEX('Job Catalog'!$D$10:$D$509,MATCH($G1192,'Job Catalog'!$B$10:$B$509,0))),"")</f>
        <v/>
      </c>
      <c r="J1192" s="9">
        <f>IFERROR(IF($G1192="","",INDEX('Job Catalog'!$F$10:$F$509,MATCH($G1192,'Job Catalog'!$B$10:$B$509,0))),"")</f>
        <v/>
      </c>
      <c r="K1192" s="9">
        <f>IFERROR(IF($G1192="","",INDEX('Job Catalog'!$H$10:$H$509,MATCH($G1192,'Job Catalog'!$B$10:$B$509,0))),"")</f>
        <v/>
      </c>
      <c r="L1192" s="9">
        <f>IFERROR(IF($G1192="","",INDEX('Job Catalog'!$I$10:$I$509,MATCH($G1192,'Job Catalog'!$B$10:$B$509,0))),"")</f>
        <v/>
      </c>
      <c r="M1192" s="37">
        <f>IFERROR(IF($G1192="","",INDEX('Job Catalog'!$K$10:$K$509,MATCH($G1192,'Job Catalog'!$B$10:$B$509,0))),"")</f>
        <v/>
      </c>
    </row>
    <row r="1193">
      <c r="B1193" s="7" t="n"/>
      <c r="C1193" s="7" t="n"/>
      <c r="D1193" s="7" t="n"/>
      <c r="E1193" s="7" t="n"/>
      <c r="F1193" s="7" t="n"/>
      <c r="G1193" s="7" t="n"/>
      <c r="H1193" s="9">
        <f>IFERROR(IF($G1193="","",INDEX('Job Catalog'!$C$10:$C$509,MATCH($G1193,'Job Catalog'!$B$10:$B$509,0))),"")</f>
        <v/>
      </c>
      <c r="I1193" s="9">
        <f>IFERROR(IF($G1193="","",INDEX('Job Catalog'!$D$10:$D$509,MATCH($G1193,'Job Catalog'!$B$10:$B$509,0))),"")</f>
        <v/>
      </c>
      <c r="J1193" s="9">
        <f>IFERROR(IF($G1193="","",INDEX('Job Catalog'!$F$10:$F$509,MATCH($G1193,'Job Catalog'!$B$10:$B$509,0))),"")</f>
        <v/>
      </c>
      <c r="K1193" s="9">
        <f>IFERROR(IF($G1193="","",INDEX('Job Catalog'!$H$10:$H$509,MATCH($G1193,'Job Catalog'!$B$10:$B$509,0))),"")</f>
        <v/>
      </c>
      <c r="L1193" s="9">
        <f>IFERROR(IF($G1193="","",INDEX('Job Catalog'!$I$10:$I$509,MATCH($G1193,'Job Catalog'!$B$10:$B$509,0))),"")</f>
        <v/>
      </c>
      <c r="M1193" s="37">
        <f>IFERROR(IF($G1193="","",INDEX('Job Catalog'!$K$10:$K$509,MATCH($G1193,'Job Catalog'!$B$10:$B$509,0))),"")</f>
        <v/>
      </c>
    </row>
    <row r="1194">
      <c r="B1194" s="7" t="n"/>
      <c r="C1194" s="7" t="n"/>
      <c r="D1194" s="7" t="n"/>
      <c r="E1194" s="7" t="n"/>
      <c r="F1194" s="7" t="n"/>
      <c r="G1194" s="7" t="n"/>
      <c r="H1194" s="9">
        <f>IFERROR(IF($G1194="","",INDEX('Job Catalog'!$C$10:$C$509,MATCH($G1194,'Job Catalog'!$B$10:$B$509,0))),"")</f>
        <v/>
      </c>
      <c r="I1194" s="9">
        <f>IFERROR(IF($G1194="","",INDEX('Job Catalog'!$D$10:$D$509,MATCH($G1194,'Job Catalog'!$B$10:$B$509,0))),"")</f>
        <v/>
      </c>
      <c r="J1194" s="9">
        <f>IFERROR(IF($G1194="","",INDEX('Job Catalog'!$F$10:$F$509,MATCH($G1194,'Job Catalog'!$B$10:$B$509,0))),"")</f>
        <v/>
      </c>
      <c r="K1194" s="9">
        <f>IFERROR(IF($G1194="","",INDEX('Job Catalog'!$H$10:$H$509,MATCH($G1194,'Job Catalog'!$B$10:$B$509,0))),"")</f>
        <v/>
      </c>
      <c r="L1194" s="9">
        <f>IFERROR(IF($G1194="","",INDEX('Job Catalog'!$I$10:$I$509,MATCH($G1194,'Job Catalog'!$B$10:$B$509,0))),"")</f>
        <v/>
      </c>
      <c r="M1194" s="37">
        <f>IFERROR(IF($G1194="","",INDEX('Job Catalog'!$K$10:$K$509,MATCH($G1194,'Job Catalog'!$B$10:$B$509,0))),"")</f>
        <v/>
      </c>
    </row>
    <row r="1195">
      <c r="B1195" s="7" t="n"/>
      <c r="C1195" s="7" t="n"/>
      <c r="D1195" s="7" t="n"/>
      <c r="E1195" s="7" t="n"/>
      <c r="F1195" s="7" t="n"/>
      <c r="G1195" s="7" t="n"/>
      <c r="H1195" s="9">
        <f>IFERROR(IF($G1195="","",INDEX('Job Catalog'!$C$10:$C$509,MATCH($G1195,'Job Catalog'!$B$10:$B$509,0))),"")</f>
        <v/>
      </c>
      <c r="I1195" s="9">
        <f>IFERROR(IF($G1195="","",INDEX('Job Catalog'!$D$10:$D$509,MATCH($G1195,'Job Catalog'!$B$10:$B$509,0))),"")</f>
        <v/>
      </c>
      <c r="J1195" s="9">
        <f>IFERROR(IF($G1195="","",INDEX('Job Catalog'!$F$10:$F$509,MATCH($G1195,'Job Catalog'!$B$10:$B$509,0))),"")</f>
        <v/>
      </c>
      <c r="K1195" s="9">
        <f>IFERROR(IF($G1195="","",INDEX('Job Catalog'!$H$10:$H$509,MATCH($G1195,'Job Catalog'!$B$10:$B$509,0))),"")</f>
        <v/>
      </c>
      <c r="L1195" s="9">
        <f>IFERROR(IF($G1195="","",INDEX('Job Catalog'!$I$10:$I$509,MATCH($G1195,'Job Catalog'!$B$10:$B$509,0))),"")</f>
        <v/>
      </c>
      <c r="M1195" s="37">
        <f>IFERROR(IF($G1195="","",INDEX('Job Catalog'!$K$10:$K$509,MATCH($G1195,'Job Catalog'!$B$10:$B$509,0))),"")</f>
        <v/>
      </c>
    </row>
    <row r="1196">
      <c r="B1196" s="7" t="n"/>
      <c r="C1196" s="7" t="n"/>
      <c r="D1196" s="7" t="n"/>
      <c r="E1196" s="7" t="n"/>
      <c r="F1196" s="7" t="n"/>
      <c r="G1196" s="7" t="n"/>
      <c r="H1196" s="9">
        <f>IFERROR(IF($G1196="","",INDEX('Job Catalog'!$C$10:$C$509,MATCH($G1196,'Job Catalog'!$B$10:$B$509,0))),"")</f>
        <v/>
      </c>
      <c r="I1196" s="9">
        <f>IFERROR(IF($G1196="","",INDEX('Job Catalog'!$D$10:$D$509,MATCH($G1196,'Job Catalog'!$B$10:$B$509,0))),"")</f>
        <v/>
      </c>
      <c r="J1196" s="9">
        <f>IFERROR(IF($G1196="","",INDEX('Job Catalog'!$F$10:$F$509,MATCH($G1196,'Job Catalog'!$B$10:$B$509,0))),"")</f>
        <v/>
      </c>
      <c r="K1196" s="9">
        <f>IFERROR(IF($G1196="","",INDEX('Job Catalog'!$H$10:$H$509,MATCH($G1196,'Job Catalog'!$B$10:$B$509,0))),"")</f>
        <v/>
      </c>
      <c r="L1196" s="9">
        <f>IFERROR(IF($G1196="","",INDEX('Job Catalog'!$I$10:$I$509,MATCH($G1196,'Job Catalog'!$B$10:$B$509,0))),"")</f>
        <v/>
      </c>
      <c r="M1196" s="37">
        <f>IFERROR(IF($G1196="","",INDEX('Job Catalog'!$K$10:$K$509,MATCH($G1196,'Job Catalog'!$B$10:$B$509,0))),"")</f>
        <v/>
      </c>
    </row>
    <row r="1197">
      <c r="B1197" s="7" t="n"/>
      <c r="C1197" s="7" t="n"/>
      <c r="D1197" s="7" t="n"/>
      <c r="E1197" s="7" t="n"/>
      <c r="F1197" s="7" t="n"/>
      <c r="G1197" s="7" t="n"/>
      <c r="H1197" s="9">
        <f>IFERROR(IF($G1197="","",INDEX('Job Catalog'!$C$10:$C$509,MATCH($G1197,'Job Catalog'!$B$10:$B$509,0))),"")</f>
        <v/>
      </c>
      <c r="I1197" s="9">
        <f>IFERROR(IF($G1197="","",INDEX('Job Catalog'!$D$10:$D$509,MATCH($G1197,'Job Catalog'!$B$10:$B$509,0))),"")</f>
        <v/>
      </c>
      <c r="J1197" s="9">
        <f>IFERROR(IF($G1197="","",INDEX('Job Catalog'!$F$10:$F$509,MATCH($G1197,'Job Catalog'!$B$10:$B$509,0))),"")</f>
        <v/>
      </c>
      <c r="K1197" s="9">
        <f>IFERROR(IF($G1197="","",INDEX('Job Catalog'!$H$10:$H$509,MATCH($G1197,'Job Catalog'!$B$10:$B$509,0))),"")</f>
        <v/>
      </c>
      <c r="L1197" s="9">
        <f>IFERROR(IF($G1197="","",INDEX('Job Catalog'!$I$10:$I$509,MATCH($G1197,'Job Catalog'!$B$10:$B$509,0))),"")</f>
        <v/>
      </c>
      <c r="M1197" s="37">
        <f>IFERROR(IF($G1197="","",INDEX('Job Catalog'!$K$10:$K$509,MATCH($G1197,'Job Catalog'!$B$10:$B$509,0))),"")</f>
        <v/>
      </c>
    </row>
    <row r="1198">
      <c r="B1198" s="7" t="n"/>
      <c r="C1198" s="7" t="n"/>
      <c r="D1198" s="7" t="n"/>
      <c r="E1198" s="7" t="n"/>
      <c r="F1198" s="7" t="n"/>
      <c r="G1198" s="7" t="n"/>
      <c r="H1198" s="9">
        <f>IFERROR(IF($G1198="","",INDEX('Job Catalog'!$C$10:$C$509,MATCH($G1198,'Job Catalog'!$B$10:$B$509,0))),"")</f>
        <v/>
      </c>
      <c r="I1198" s="9">
        <f>IFERROR(IF($G1198="","",INDEX('Job Catalog'!$D$10:$D$509,MATCH($G1198,'Job Catalog'!$B$10:$B$509,0))),"")</f>
        <v/>
      </c>
      <c r="J1198" s="9">
        <f>IFERROR(IF($G1198="","",INDEX('Job Catalog'!$F$10:$F$509,MATCH($G1198,'Job Catalog'!$B$10:$B$509,0))),"")</f>
        <v/>
      </c>
      <c r="K1198" s="9">
        <f>IFERROR(IF($G1198="","",INDEX('Job Catalog'!$H$10:$H$509,MATCH($G1198,'Job Catalog'!$B$10:$B$509,0))),"")</f>
        <v/>
      </c>
      <c r="L1198" s="9">
        <f>IFERROR(IF($G1198="","",INDEX('Job Catalog'!$I$10:$I$509,MATCH($G1198,'Job Catalog'!$B$10:$B$509,0))),"")</f>
        <v/>
      </c>
      <c r="M1198" s="37">
        <f>IFERROR(IF($G1198="","",INDEX('Job Catalog'!$K$10:$K$509,MATCH($G1198,'Job Catalog'!$B$10:$B$509,0))),"")</f>
        <v/>
      </c>
    </row>
    <row r="1199">
      <c r="B1199" s="7" t="n"/>
      <c r="C1199" s="7" t="n"/>
      <c r="D1199" s="7" t="n"/>
      <c r="E1199" s="7" t="n"/>
      <c r="F1199" s="7" t="n"/>
      <c r="G1199" s="7" t="n"/>
      <c r="H1199" s="9">
        <f>IFERROR(IF($G1199="","",INDEX('Job Catalog'!$C$10:$C$509,MATCH($G1199,'Job Catalog'!$B$10:$B$509,0))),"")</f>
        <v/>
      </c>
      <c r="I1199" s="9">
        <f>IFERROR(IF($G1199="","",INDEX('Job Catalog'!$D$10:$D$509,MATCH($G1199,'Job Catalog'!$B$10:$B$509,0))),"")</f>
        <v/>
      </c>
      <c r="J1199" s="9">
        <f>IFERROR(IF($G1199="","",INDEX('Job Catalog'!$F$10:$F$509,MATCH($G1199,'Job Catalog'!$B$10:$B$509,0))),"")</f>
        <v/>
      </c>
      <c r="K1199" s="9">
        <f>IFERROR(IF($G1199="","",INDEX('Job Catalog'!$H$10:$H$509,MATCH($G1199,'Job Catalog'!$B$10:$B$509,0))),"")</f>
        <v/>
      </c>
      <c r="L1199" s="9">
        <f>IFERROR(IF($G1199="","",INDEX('Job Catalog'!$I$10:$I$509,MATCH($G1199,'Job Catalog'!$B$10:$B$509,0))),"")</f>
        <v/>
      </c>
      <c r="M1199" s="37">
        <f>IFERROR(IF($G1199="","",INDEX('Job Catalog'!$K$10:$K$509,MATCH($G1199,'Job Catalog'!$B$10:$B$509,0))),"")</f>
        <v/>
      </c>
    </row>
    <row r="1200">
      <c r="B1200" s="7" t="n"/>
      <c r="C1200" s="7" t="n"/>
      <c r="D1200" s="7" t="n"/>
      <c r="E1200" s="7" t="n"/>
      <c r="F1200" s="7" t="n"/>
      <c r="G1200" s="7" t="n"/>
      <c r="H1200" s="9">
        <f>IFERROR(IF($G1200="","",INDEX('Job Catalog'!$C$10:$C$509,MATCH($G1200,'Job Catalog'!$B$10:$B$509,0))),"")</f>
        <v/>
      </c>
      <c r="I1200" s="9">
        <f>IFERROR(IF($G1200="","",INDEX('Job Catalog'!$D$10:$D$509,MATCH($G1200,'Job Catalog'!$B$10:$B$509,0))),"")</f>
        <v/>
      </c>
      <c r="J1200" s="9">
        <f>IFERROR(IF($G1200="","",INDEX('Job Catalog'!$F$10:$F$509,MATCH($G1200,'Job Catalog'!$B$10:$B$509,0))),"")</f>
        <v/>
      </c>
      <c r="K1200" s="9">
        <f>IFERROR(IF($G1200="","",INDEX('Job Catalog'!$H$10:$H$509,MATCH($G1200,'Job Catalog'!$B$10:$B$509,0))),"")</f>
        <v/>
      </c>
      <c r="L1200" s="9">
        <f>IFERROR(IF($G1200="","",INDEX('Job Catalog'!$I$10:$I$509,MATCH($G1200,'Job Catalog'!$B$10:$B$509,0))),"")</f>
        <v/>
      </c>
      <c r="M1200" s="37">
        <f>IFERROR(IF($G1200="","",INDEX('Job Catalog'!$K$10:$K$509,MATCH($G1200,'Job Catalog'!$B$10:$B$509,0))),"")</f>
        <v/>
      </c>
    </row>
    <row r="1201">
      <c r="B1201" s="7" t="n"/>
      <c r="C1201" s="7" t="n"/>
      <c r="D1201" s="7" t="n"/>
      <c r="E1201" s="7" t="n"/>
      <c r="F1201" s="7" t="n"/>
      <c r="G1201" s="7" t="n"/>
      <c r="H1201" s="9">
        <f>IFERROR(IF($G1201="","",INDEX('Job Catalog'!$C$10:$C$509,MATCH($G1201,'Job Catalog'!$B$10:$B$509,0))),"")</f>
        <v/>
      </c>
      <c r="I1201" s="9">
        <f>IFERROR(IF($G1201="","",INDEX('Job Catalog'!$D$10:$D$509,MATCH($G1201,'Job Catalog'!$B$10:$B$509,0))),"")</f>
        <v/>
      </c>
      <c r="J1201" s="9">
        <f>IFERROR(IF($G1201="","",INDEX('Job Catalog'!$F$10:$F$509,MATCH($G1201,'Job Catalog'!$B$10:$B$509,0))),"")</f>
        <v/>
      </c>
      <c r="K1201" s="9">
        <f>IFERROR(IF($G1201="","",INDEX('Job Catalog'!$H$10:$H$509,MATCH($G1201,'Job Catalog'!$B$10:$B$509,0))),"")</f>
        <v/>
      </c>
      <c r="L1201" s="9">
        <f>IFERROR(IF($G1201="","",INDEX('Job Catalog'!$I$10:$I$509,MATCH($G1201,'Job Catalog'!$B$10:$B$509,0))),"")</f>
        <v/>
      </c>
      <c r="M1201" s="37">
        <f>IFERROR(IF($G1201="","",INDEX('Job Catalog'!$K$10:$K$509,MATCH($G1201,'Job Catalog'!$B$10:$B$509,0))),"")</f>
        <v/>
      </c>
    </row>
    <row r="1202">
      <c r="B1202" s="7" t="n"/>
      <c r="C1202" s="7" t="n"/>
      <c r="D1202" s="7" t="n"/>
      <c r="E1202" s="7" t="n"/>
      <c r="F1202" s="7" t="n"/>
      <c r="G1202" s="7" t="n"/>
      <c r="H1202" s="9">
        <f>IFERROR(IF($G1202="","",INDEX('Job Catalog'!$C$10:$C$509,MATCH($G1202,'Job Catalog'!$B$10:$B$509,0))),"")</f>
        <v/>
      </c>
      <c r="I1202" s="9">
        <f>IFERROR(IF($G1202="","",INDEX('Job Catalog'!$D$10:$D$509,MATCH($G1202,'Job Catalog'!$B$10:$B$509,0))),"")</f>
        <v/>
      </c>
      <c r="J1202" s="9">
        <f>IFERROR(IF($G1202="","",INDEX('Job Catalog'!$F$10:$F$509,MATCH($G1202,'Job Catalog'!$B$10:$B$509,0))),"")</f>
        <v/>
      </c>
      <c r="K1202" s="9">
        <f>IFERROR(IF($G1202="","",INDEX('Job Catalog'!$H$10:$H$509,MATCH($G1202,'Job Catalog'!$B$10:$B$509,0))),"")</f>
        <v/>
      </c>
      <c r="L1202" s="9">
        <f>IFERROR(IF($G1202="","",INDEX('Job Catalog'!$I$10:$I$509,MATCH($G1202,'Job Catalog'!$B$10:$B$509,0))),"")</f>
        <v/>
      </c>
      <c r="M1202" s="37">
        <f>IFERROR(IF($G1202="","",INDEX('Job Catalog'!$K$10:$K$509,MATCH($G1202,'Job Catalog'!$B$10:$B$509,0))),"")</f>
        <v/>
      </c>
    </row>
    <row r="1203">
      <c r="B1203" s="7" t="n"/>
      <c r="C1203" s="7" t="n"/>
      <c r="D1203" s="7" t="n"/>
      <c r="E1203" s="7" t="n"/>
      <c r="F1203" s="7" t="n"/>
      <c r="G1203" s="7" t="n"/>
      <c r="H1203" s="9">
        <f>IFERROR(IF($G1203="","",INDEX('Job Catalog'!$C$10:$C$509,MATCH($G1203,'Job Catalog'!$B$10:$B$509,0))),"")</f>
        <v/>
      </c>
      <c r="I1203" s="9">
        <f>IFERROR(IF($G1203="","",INDEX('Job Catalog'!$D$10:$D$509,MATCH($G1203,'Job Catalog'!$B$10:$B$509,0))),"")</f>
        <v/>
      </c>
      <c r="J1203" s="9">
        <f>IFERROR(IF($G1203="","",INDEX('Job Catalog'!$F$10:$F$509,MATCH($G1203,'Job Catalog'!$B$10:$B$509,0))),"")</f>
        <v/>
      </c>
      <c r="K1203" s="9">
        <f>IFERROR(IF($G1203="","",INDEX('Job Catalog'!$H$10:$H$509,MATCH($G1203,'Job Catalog'!$B$10:$B$509,0))),"")</f>
        <v/>
      </c>
      <c r="L1203" s="9">
        <f>IFERROR(IF($G1203="","",INDEX('Job Catalog'!$I$10:$I$509,MATCH($G1203,'Job Catalog'!$B$10:$B$509,0))),"")</f>
        <v/>
      </c>
      <c r="M1203" s="37">
        <f>IFERROR(IF($G1203="","",INDEX('Job Catalog'!$K$10:$K$509,MATCH($G1203,'Job Catalog'!$B$10:$B$509,0))),"")</f>
        <v/>
      </c>
    </row>
    <row r="1204">
      <c r="B1204" s="7" t="n"/>
      <c r="C1204" s="7" t="n"/>
      <c r="D1204" s="7" t="n"/>
      <c r="E1204" s="7" t="n"/>
      <c r="F1204" s="7" t="n"/>
      <c r="G1204" s="7" t="n"/>
      <c r="H1204" s="9">
        <f>IFERROR(IF($G1204="","",INDEX('Job Catalog'!$C$10:$C$509,MATCH($G1204,'Job Catalog'!$B$10:$B$509,0))),"")</f>
        <v/>
      </c>
      <c r="I1204" s="9">
        <f>IFERROR(IF($G1204="","",INDEX('Job Catalog'!$D$10:$D$509,MATCH($G1204,'Job Catalog'!$B$10:$B$509,0))),"")</f>
        <v/>
      </c>
      <c r="J1204" s="9">
        <f>IFERROR(IF($G1204="","",INDEX('Job Catalog'!$F$10:$F$509,MATCH($G1204,'Job Catalog'!$B$10:$B$509,0))),"")</f>
        <v/>
      </c>
      <c r="K1204" s="9">
        <f>IFERROR(IF($G1204="","",INDEX('Job Catalog'!$H$10:$H$509,MATCH($G1204,'Job Catalog'!$B$10:$B$509,0))),"")</f>
        <v/>
      </c>
      <c r="L1204" s="9">
        <f>IFERROR(IF($G1204="","",INDEX('Job Catalog'!$I$10:$I$509,MATCH($G1204,'Job Catalog'!$B$10:$B$509,0))),"")</f>
        <v/>
      </c>
      <c r="M1204" s="37">
        <f>IFERROR(IF($G1204="","",INDEX('Job Catalog'!$K$10:$K$509,MATCH($G1204,'Job Catalog'!$B$10:$B$509,0))),"")</f>
        <v/>
      </c>
    </row>
    <row r="1205">
      <c r="B1205" s="7" t="n"/>
      <c r="C1205" s="7" t="n"/>
      <c r="D1205" s="7" t="n"/>
      <c r="E1205" s="7" t="n"/>
      <c r="F1205" s="7" t="n"/>
      <c r="G1205" s="7" t="n"/>
      <c r="H1205" s="9">
        <f>IFERROR(IF($G1205="","",INDEX('Job Catalog'!$C$10:$C$509,MATCH($G1205,'Job Catalog'!$B$10:$B$509,0))),"")</f>
        <v/>
      </c>
      <c r="I1205" s="9">
        <f>IFERROR(IF($G1205="","",INDEX('Job Catalog'!$D$10:$D$509,MATCH($G1205,'Job Catalog'!$B$10:$B$509,0))),"")</f>
        <v/>
      </c>
      <c r="J1205" s="9">
        <f>IFERROR(IF($G1205="","",INDEX('Job Catalog'!$F$10:$F$509,MATCH($G1205,'Job Catalog'!$B$10:$B$509,0))),"")</f>
        <v/>
      </c>
      <c r="K1205" s="9">
        <f>IFERROR(IF($G1205="","",INDEX('Job Catalog'!$H$10:$H$509,MATCH($G1205,'Job Catalog'!$B$10:$B$509,0))),"")</f>
        <v/>
      </c>
      <c r="L1205" s="9">
        <f>IFERROR(IF($G1205="","",INDEX('Job Catalog'!$I$10:$I$509,MATCH($G1205,'Job Catalog'!$B$10:$B$509,0))),"")</f>
        <v/>
      </c>
      <c r="M1205" s="37">
        <f>IFERROR(IF($G1205="","",INDEX('Job Catalog'!$K$10:$K$509,MATCH($G1205,'Job Catalog'!$B$10:$B$509,0))),"")</f>
        <v/>
      </c>
    </row>
    <row r="1206">
      <c r="B1206" s="7" t="n"/>
      <c r="C1206" s="7" t="n"/>
      <c r="D1206" s="7" t="n"/>
      <c r="E1206" s="7" t="n"/>
      <c r="F1206" s="7" t="n"/>
      <c r="G1206" s="7" t="n"/>
      <c r="H1206" s="9">
        <f>IFERROR(IF($G1206="","",INDEX('Job Catalog'!$C$10:$C$509,MATCH($G1206,'Job Catalog'!$B$10:$B$509,0))),"")</f>
        <v/>
      </c>
      <c r="I1206" s="9">
        <f>IFERROR(IF($G1206="","",INDEX('Job Catalog'!$D$10:$D$509,MATCH($G1206,'Job Catalog'!$B$10:$B$509,0))),"")</f>
        <v/>
      </c>
      <c r="J1206" s="9">
        <f>IFERROR(IF($G1206="","",INDEX('Job Catalog'!$F$10:$F$509,MATCH($G1206,'Job Catalog'!$B$10:$B$509,0))),"")</f>
        <v/>
      </c>
      <c r="K1206" s="9">
        <f>IFERROR(IF($G1206="","",INDEX('Job Catalog'!$H$10:$H$509,MATCH($G1206,'Job Catalog'!$B$10:$B$509,0))),"")</f>
        <v/>
      </c>
      <c r="L1206" s="9">
        <f>IFERROR(IF($G1206="","",INDEX('Job Catalog'!$I$10:$I$509,MATCH($G1206,'Job Catalog'!$B$10:$B$509,0))),"")</f>
        <v/>
      </c>
      <c r="M1206" s="37">
        <f>IFERROR(IF($G1206="","",INDEX('Job Catalog'!$K$10:$K$509,MATCH($G1206,'Job Catalog'!$B$10:$B$509,0))),"")</f>
        <v/>
      </c>
    </row>
    <row r="1207">
      <c r="B1207" s="7" t="n"/>
      <c r="C1207" s="7" t="n"/>
      <c r="D1207" s="7" t="n"/>
      <c r="E1207" s="7" t="n"/>
      <c r="F1207" s="7" t="n"/>
      <c r="G1207" s="7" t="n"/>
      <c r="H1207" s="9">
        <f>IFERROR(IF($G1207="","",INDEX('Job Catalog'!$C$10:$C$509,MATCH($G1207,'Job Catalog'!$B$10:$B$509,0))),"")</f>
        <v/>
      </c>
      <c r="I1207" s="9">
        <f>IFERROR(IF($G1207="","",INDEX('Job Catalog'!$D$10:$D$509,MATCH($G1207,'Job Catalog'!$B$10:$B$509,0))),"")</f>
        <v/>
      </c>
      <c r="J1207" s="9">
        <f>IFERROR(IF($G1207="","",INDEX('Job Catalog'!$F$10:$F$509,MATCH($G1207,'Job Catalog'!$B$10:$B$509,0))),"")</f>
        <v/>
      </c>
      <c r="K1207" s="9">
        <f>IFERROR(IF($G1207="","",INDEX('Job Catalog'!$H$10:$H$509,MATCH($G1207,'Job Catalog'!$B$10:$B$509,0))),"")</f>
        <v/>
      </c>
      <c r="L1207" s="9">
        <f>IFERROR(IF($G1207="","",INDEX('Job Catalog'!$I$10:$I$509,MATCH($G1207,'Job Catalog'!$B$10:$B$509,0))),"")</f>
        <v/>
      </c>
      <c r="M1207" s="37">
        <f>IFERROR(IF($G1207="","",INDEX('Job Catalog'!$K$10:$K$509,MATCH($G1207,'Job Catalog'!$B$10:$B$509,0))),"")</f>
        <v/>
      </c>
    </row>
    <row r="1208">
      <c r="B1208" s="7" t="n"/>
      <c r="C1208" s="7" t="n"/>
      <c r="D1208" s="7" t="n"/>
      <c r="E1208" s="7" t="n"/>
      <c r="F1208" s="7" t="n"/>
      <c r="G1208" s="7" t="n"/>
      <c r="H1208" s="9">
        <f>IFERROR(IF($G1208="","",INDEX('Job Catalog'!$C$10:$C$509,MATCH($G1208,'Job Catalog'!$B$10:$B$509,0))),"")</f>
        <v/>
      </c>
      <c r="I1208" s="9">
        <f>IFERROR(IF($G1208="","",INDEX('Job Catalog'!$D$10:$D$509,MATCH($G1208,'Job Catalog'!$B$10:$B$509,0))),"")</f>
        <v/>
      </c>
      <c r="J1208" s="9">
        <f>IFERROR(IF($G1208="","",INDEX('Job Catalog'!$F$10:$F$509,MATCH($G1208,'Job Catalog'!$B$10:$B$509,0))),"")</f>
        <v/>
      </c>
      <c r="K1208" s="9">
        <f>IFERROR(IF($G1208="","",INDEX('Job Catalog'!$H$10:$H$509,MATCH($G1208,'Job Catalog'!$B$10:$B$509,0))),"")</f>
        <v/>
      </c>
      <c r="L1208" s="9">
        <f>IFERROR(IF($G1208="","",INDEX('Job Catalog'!$I$10:$I$509,MATCH($G1208,'Job Catalog'!$B$10:$B$509,0))),"")</f>
        <v/>
      </c>
      <c r="M1208" s="37">
        <f>IFERROR(IF($G1208="","",INDEX('Job Catalog'!$K$10:$K$509,MATCH($G1208,'Job Catalog'!$B$10:$B$509,0))),"")</f>
        <v/>
      </c>
    </row>
    <row r="1209">
      <c r="B1209" s="7" t="n"/>
      <c r="C1209" s="7" t="n"/>
      <c r="D1209" s="7" t="n"/>
      <c r="E1209" s="7" t="n"/>
      <c r="F1209" s="7" t="n"/>
      <c r="G1209" s="7" t="n"/>
      <c r="H1209" s="9">
        <f>IFERROR(IF($G1209="","",INDEX('Job Catalog'!$C$10:$C$509,MATCH($G1209,'Job Catalog'!$B$10:$B$509,0))),"")</f>
        <v/>
      </c>
      <c r="I1209" s="9">
        <f>IFERROR(IF($G1209="","",INDEX('Job Catalog'!$D$10:$D$509,MATCH($G1209,'Job Catalog'!$B$10:$B$509,0))),"")</f>
        <v/>
      </c>
      <c r="J1209" s="9">
        <f>IFERROR(IF($G1209="","",INDEX('Job Catalog'!$F$10:$F$509,MATCH($G1209,'Job Catalog'!$B$10:$B$509,0))),"")</f>
        <v/>
      </c>
      <c r="K1209" s="9">
        <f>IFERROR(IF($G1209="","",INDEX('Job Catalog'!$H$10:$H$509,MATCH($G1209,'Job Catalog'!$B$10:$B$509,0))),"")</f>
        <v/>
      </c>
      <c r="L1209" s="9">
        <f>IFERROR(IF($G1209="","",INDEX('Job Catalog'!$I$10:$I$509,MATCH($G1209,'Job Catalog'!$B$10:$B$509,0))),"")</f>
        <v/>
      </c>
      <c r="M1209" s="37">
        <f>IFERROR(IF($G1209="","",INDEX('Job Catalog'!$K$10:$K$509,MATCH($G1209,'Job Catalog'!$B$10:$B$509,0))),"")</f>
        <v/>
      </c>
    </row>
    <row r="1210">
      <c r="B1210" s="7" t="n"/>
      <c r="C1210" s="7" t="n"/>
      <c r="D1210" s="7" t="n"/>
      <c r="E1210" s="7" t="n"/>
      <c r="F1210" s="7" t="n"/>
      <c r="G1210" s="7" t="n"/>
      <c r="H1210" s="9">
        <f>IFERROR(IF($G1210="","",INDEX('Job Catalog'!$C$10:$C$509,MATCH($G1210,'Job Catalog'!$B$10:$B$509,0))),"")</f>
        <v/>
      </c>
      <c r="I1210" s="9">
        <f>IFERROR(IF($G1210="","",INDEX('Job Catalog'!$D$10:$D$509,MATCH($G1210,'Job Catalog'!$B$10:$B$509,0))),"")</f>
        <v/>
      </c>
      <c r="J1210" s="9">
        <f>IFERROR(IF($G1210="","",INDEX('Job Catalog'!$F$10:$F$509,MATCH($G1210,'Job Catalog'!$B$10:$B$509,0))),"")</f>
        <v/>
      </c>
      <c r="K1210" s="9">
        <f>IFERROR(IF($G1210="","",INDEX('Job Catalog'!$H$10:$H$509,MATCH($G1210,'Job Catalog'!$B$10:$B$509,0))),"")</f>
        <v/>
      </c>
      <c r="L1210" s="9">
        <f>IFERROR(IF($G1210="","",INDEX('Job Catalog'!$I$10:$I$509,MATCH($G1210,'Job Catalog'!$B$10:$B$509,0))),"")</f>
        <v/>
      </c>
      <c r="M1210" s="37">
        <f>IFERROR(IF($G1210="","",INDEX('Job Catalog'!$K$10:$K$509,MATCH($G1210,'Job Catalog'!$B$10:$B$509,0))),"")</f>
        <v/>
      </c>
    </row>
    <row r="1211">
      <c r="B1211" s="7" t="n"/>
      <c r="C1211" s="7" t="n"/>
      <c r="D1211" s="7" t="n"/>
      <c r="E1211" s="7" t="n"/>
      <c r="F1211" s="7" t="n"/>
      <c r="G1211" s="7" t="n"/>
      <c r="H1211" s="9">
        <f>IFERROR(IF($G1211="","",INDEX('Job Catalog'!$C$10:$C$509,MATCH($G1211,'Job Catalog'!$B$10:$B$509,0))),"")</f>
        <v/>
      </c>
      <c r="I1211" s="9">
        <f>IFERROR(IF($G1211="","",INDEX('Job Catalog'!$D$10:$D$509,MATCH($G1211,'Job Catalog'!$B$10:$B$509,0))),"")</f>
        <v/>
      </c>
      <c r="J1211" s="9">
        <f>IFERROR(IF($G1211="","",INDEX('Job Catalog'!$F$10:$F$509,MATCH($G1211,'Job Catalog'!$B$10:$B$509,0))),"")</f>
        <v/>
      </c>
      <c r="K1211" s="9">
        <f>IFERROR(IF($G1211="","",INDEX('Job Catalog'!$H$10:$H$509,MATCH($G1211,'Job Catalog'!$B$10:$B$509,0))),"")</f>
        <v/>
      </c>
      <c r="L1211" s="9">
        <f>IFERROR(IF($G1211="","",INDEX('Job Catalog'!$I$10:$I$509,MATCH($G1211,'Job Catalog'!$B$10:$B$509,0))),"")</f>
        <v/>
      </c>
      <c r="M1211" s="37">
        <f>IFERROR(IF($G1211="","",INDEX('Job Catalog'!$K$10:$K$509,MATCH($G1211,'Job Catalog'!$B$10:$B$509,0))),"")</f>
        <v/>
      </c>
    </row>
    <row r="1212">
      <c r="B1212" s="7" t="n"/>
      <c r="C1212" s="7" t="n"/>
      <c r="D1212" s="7" t="n"/>
      <c r="E1212" s="7" t="n"/>
      <c r="F1212" s="7" t="n"/>
      <c r="G1212" s="7" t="n"/>
      <c r="H1212" s="9">
        <f>IFERROR(IF($G1212="","",INDEX('Job Catalog'!$C$10:$C$509,MATCH($G1212,'Job Catalog'!$B$10:$B$509,0))),"")</f>
        <v/>
      </c>
      <c r="I1212" s="9">
        <f>IFERROR(IF($G1212="","",INDEX('Job Catalog'!$D$10:$D$509,MATCH($G1212,'Job Catalog'!$B$10:$B$509,0))),"")</f>
        <v/>
      </c>
      <c r="J1212" s="9">
        <f>IFERROR(IF($G1212="","",INDEX('Job Catalog'!$F$10:$F$509,MATCH($G1212,'Job Catalog'!$B$10:$B$509,0))),"")</f>
        <v/>
      </c>
      <c r="K1212" s="9">
        <f>IFERROR(IF($G1212="","",INDEX('Job Catalog'!$H$10:$H$509,MATCH($G1212,'Job Catalog'!$B$10:$B$509,0))),"")</f>
        <v/>
      </c>
      <c r="L1212" s="9">
        <f>IFERROR(IF($G1212="","",INDEX('Job Catalog'!$I$10:$I$509,MATCH($G1212,'Job Catalog'!$B$10:$B$509,0))),"")</f>
        <v/>
      </c>
      <c r="M1212" s="37">
        <f>IFERROR(IF($G1212="","",INDEX('Job Catalog'!$K$10:$K$509,MATCH($G1212,'Job Catalog'!$B$10:$B$509,0))),"")</f>
        <v/>
      </c>
    </row>
    <row r="1213">
      <c r="B1213" s="7" t="n"/>
      <c r="C1213" s="7" t="n"/>
      <c r="D1213" s="7" t="n"/>
      <c r="E1213" s="7" t="n"/>
      <c r="F1213" s="7" t="n"/>
      <c r="G1213" s="7" t="n"/>
      <c r="H1213" s="9">
        <f>IFERROR(IF($G1213="","",INDEX('Job Catalog'!$C$10:$C$509,MATCH($G1213,'Job Catalog'!$B$10:$B$509,0))),"")</f>
        <v/>
      </c>
      <c r="I1213" s="9">
        <f>IFERROR(IF($G1213="","",INDEX('Job Catalog'!$D$10:$D$509,MATCH($G1213,'Job Catalog'!$B$10:$B$509,0))),"")</f>
        <v/>
      </c>
      <c r="J1213" s="9">
        <f>IFERROR(IF($G1213="","",INDEX('Job Catalog'!$F$10:$F$509,MATCH($G1213,'Job Catalog'!$B$10:$B$509,0))),"")</f>
        <v/>
      </c>
      <c r="K1213" s="9">
        <f>IFERROR(IF($G1213="","",INDEX('Job Catalog'!$H$10:$H$509,MATCH($G1213,'Job Catalog'!$B$10:$B$509,0))),"")</f>
        <v/>
      </c>
      <c r="L1213" s="9">
        <f>IFERROR(IF($G1213="","",INDEX('Job Catalog'!$I$10:$I$509,MATCH($G1213,'Job Catalog'!$B$10:$B$509,0))),"")</f>
        <v/>
      </c>
      <c r="M1213" s="37">
        <f>IFERROR(IF($G1213="","",INDEX('Job Catalog'!$K$10:$K$509,MATCH($G1213,'Job Catalog'!$B$10:$B$509,0))),"")</f>
        <v/>
      </c>
    </row>
    <row r="1214">
      <c r="B1214" s="7" t="n"/>
      <c r="C1214" s="7" t="n"/>
      <c r="D1214" s="7" t="n"/>
      <c r="E1214" s="7" t="n"/>
      <c r="F1214" s="7" t="n"/>
      <c r="G1214" s="7" t="n"/>
      <c r="H1214" s="9">
        <f>IFERROR(IF($G1214="","",INDEX('Job Catalog'!$C$10:$C$509,MATCH($G1214,'Job Catalog'!$B$10:$B$509,0))),"")</f>
        <v/>
      </c>
      <c r="I1214" s="9">
        <f>IFERROR(IF($G1214="","",INDEX('Job Catalog'!$D$10:$D$509,MATCH($G1214,'Job Catalog'!$B$10:$B$509,0))),"")</f>
        <v/>
      </c>
      <c r="J1214" s="9">
        <f>IFERROR(IF($G1214="","",INDEX('Job Catalog'!$F$10:$F$509,MATCH($G1214,'Job Catalog'!$B$10:$B$509,0))),"")</f>
        <v/>
      </c>
      <c r="K1214" s="9">
        <f>IFERROR(IF($G1214="","",INDEX('Job Catalog'!$H$10:$H$509,MATCH($G1214,'Job Catalog'!$B$10:$B$509,0))),"")</f>
        <v/>
      </c>
      <c r="L1214" s="9">
        <f>IFERROR(IF($G1214="","",INDEX('Job Catalog'!$I$10:$I$509,MATCH($G1214,'Job Catalog'!$B$10:$B$509,0))),"")</f>
        <v/>
      </c>
      <c r="M1214" s="37">
        <f>IFERROR(IF($G1214="","",INDEX('Job Catalog'!$K$10:$K$509,MATCH($G1214,'Job Catalog'!$B$10:$B$509,0))),"")</f>
        <v/>
      </c>
    </row>
    <row r="1215">
      <c r="B1215" s="7" t="n"/>
      <c r="C1215" s="7" t="n"/>
      <c r="D1215" s="7" t="n"/>
      <c r="E1215" s="7" t="n"/>
      <c r="F1215" s="7" t="n"/>
      <c r="G1215" s="7" t="n"/>
      <c r="H1215" s="9">
        <f>IFERROR(IF($G1215="","",INDEX('Job Catalog'!$C$10:$C$509,MATCH($G1215,'Job Catalog'!$B$10:$B$509,0))),"")</f>
        <v/>
      </c>
      <c r="I1215" s="9">
        <f>IFERROR(IF($G1215="","",INDEX('Job Catalog'!$D$10:$D$509,MATCH($G1215,'Job Catalog'!$B$10:$B$509,0))),"")</f>
        <v/>
      </c>
      <c r="J1215" s="9">
        <f>IFERROR(IF($G1215="","",INDEX('Job Catalog'!$F$10:$F$509,MATCH($G1215,'Job Catalog'!$B$10:$B$509,0))),"")</f>
        <v/>
      </c>
      <c r="K1215" s="9">
        <f>IFERROR(IF($G1215="","",INDEX('Job Catalog'!$H$10:$H$509,MATCH($G1215,'Job Catalog'!$B$10:$B$509,0))),"")</f>
        <v/>
      </c>
      <c r="L1215" s="9">
        <f>IFERROR(IF($G1215="","",INDEX('Job Catalog'!$I$10:$I$509,MATCH($G1215,'Job Catalog'!$B$10:$B$509,0))),"")</f>
        <v/>
      </c>
      <c r="M1215" s="37">
        <f>IFERROR(IF($G1215="","",INDEX('Job Catalog'!$K$10:$K$509,MATCH($G1215,'Job Catalog'!$B$10:$B$509,0))),"")</f>
        <v/>
      </c>
    </row>
    <row r="1216">
      <c r="B1216" s="7" t="n"/>
      <c r="C1216" s="7" t="n"/>
      <c r="D1216" s="7" t="n"/>
      <c r="E1216" s="7" t="n"/>
      <c r="F1216" s="7" t="n"/>
      <c r="G1216" s="7" t="n"/>
      <c r="H1216" s="9">
        <f>IFERROR(IF($G1216="","",INDEX('Job Catalog'!$C$10:$C$509,MATCH($G1216,'Job Catalog'!$B$10:$B$509,0))),"")</f>
        <v/>
      </c>
      <c r="I1216" s="9">
        <f>IFERROR(IF($G1216="","",INDEX('Job Catalog'!$D$10:$D$509,MATCH($G1216,'Job Catalog'!$B$10:$B$509,0))),"")</f>
        <v/>
      </c>
      <c r="J1216" s="9">
        <f>IFERROR(IF($G1216="","",INDEX('Job Catalog'!$F$10:$F$509,MATCH($G1216,'Job Catalog'!$B$10:$B$509,0))),"")</f>
        <v/>
      </c>
      <c r="K1216" s="9">
        <f>IFERROR(IF($G1216="","",INDEX('Job Catalog'!$H$10:$H$509,MATCH($G1216,'Job Catalog'!$B$10:$B$509,0))),"")</f>
        <v/>
      </c>
      <c r="L1216" s="9">
        <f>IFERROR(IF($G1216="","",INDEX('Job Catalog'!$I$10:$I$509,MATCH($G1216,'Job Catalog'!$B$10:$B$509,0))),"")</f>
        <v/>
      </c>
      <c r="M1216" s="37">
        <f>IFERROR(IF($G1216="","",INDEX('Job Catalog'!$K$10:$K$509,MATCH($G1216,'Job Catalog'!$B$10:$B$509,0))),"")</f>
        <v/>
      </c>
    </row>
    <row r="1217">
      <c r="B1217" s="7" t="n"/>
      <c r="C1217" s="7" t="n"/>
      <c r="D1217" s="7" t="n"/>
      <c r="E1217" s="7" t="n"/>
      <c r="F1217" s="7" t="n"/>
      <c r="G1217" s="7" t="n"/>
      <c r="H1217" s="9">
        <f>IFERROR(IF($G1217="","",INDEX('Job Catalog'!$C$10:$C$509,MATCH($G1217,'Job Catalog'!$B$10:$B$509,0))),"")</f>
        <v/>
      </c>
      <c r="I1217" s="9">
        <f>IFERROR(IF($G1217="","",INDEX('Job Catalog'!$D$10:$D$509,MATCH($G1217,'Job Catalog'!$B$10:$B$509,0))),"")</f>
        <v/>
      </c>
      <c r="J1217" s="9">
        <f>IFERROR(IF($G1217="","",INDEX('Job Catalog'!$F$10:$F$509,MATCH($G1217,'Job Catalog'!$B$10:$B$509,0))),"")</f>
        <v/>
      </c>
      <c r="K1217" s="9">
        <f>IFERROR(IF($G1217="","",INDEX('Job Catalog'!$H$10:$H$509,MATCH($G1217,'Job Catalog'!$B$10:$B$509,0))),"")</f>
        <v/>
      </c>
      <c r="L1217" s="9">
        <f>IFERROR(IF($G1217="","",INDEX('Job Catalog'!$I$10:$I$509,MATCH($G1217,'Job Catalog'!$B$10:$B$509,0))),"")</f>
        <v/>
      </c>
      <c r="M1217" s="37">
        <f>IFERROR(IF($G1217="","",INDEX('Job Catalog'!$K$10:$K$509,MATCH($G1217,'Job Catalog'!$B$10:$B$509,0))),"")</f>
        <v/>
      </c>
    </row>
    <row r="1218">
      <c r="B1218" s="7" t="n"/>
      <c r="C1218" s="7" t="n"/>
      <c r="D1218" s="7" t="n"/>
      <c r="E1218" s="7" t="n"/>
      <c r="F1218" s="7" t="n"/>
      <c r="G1218" s="7" t="n"/>
      <c r="H1218" s="9">
        <f>IFERROR(IF($G1218="","",INDEX('Job Catalog'!$C$10:$C$509,MATCH($G1218,'Job Catalog'!$B$10:$B$509,0))),"")</f>
        <v/>
      </c>
      <c r="I1218" s="9">
        <f>IFERROR(IF($G1218="","",INDEX('Job Catalog'!$D$10:$D$509,MATCH($G1218,'Job Catalog'!$B$10:$B$509,0))),"")</f>
        <v/>
      </c>
      <c r="J1218" s="9">
        <f>IFERROR(IF($G1218="","",INDEX('Job Catalog'!$F$10:$F$509,MATCH($G1218,'Job Catalog'!$B$10:$B$509,0))),"")</f>
        <v/>
      </c>
      <c r="K1218" s="9">
        <f>IFERROR(IF($G1218="","",INDEX('Job Catalog'!$H$10:$H$509,MATCH($G1218,'Job Catalog'!$B$10:$B$509,0))),"")</f>
        <v/>
      </c>
      <c r="L1218" s="9">
        <f>IFERROR(IF($G1218="","",INDEX('Job Catalog'!$I$10:$I$509,MATCH($G1218,'Job Catalog'!$B$10:$B$509,0))),"")</f>
        <v/>
      </c>
      <c r="M1218" s="37">
        <f>IFERROR(IF($G1218="","",INDEX('Job Catalog'!$K$10:$K$509,MATCH($G1218,'Job Catalog'!$B$10:$B$509,0))),"")</f>
        <v/>
      </c>
    </row>
    <row r="1219">
      <c r="B1219" s="7" t="n"/>
      <c r="C1219" s="7" t="n"/>
      <c r="D1219" s="7" t="n"/>
      <c r="E1219" s="7" t="n"/>
      <c r="F1219" s="7" t="n"/>
      <c r="G1219" s="7" t="n"/>
      <c r="H1219" s="9">
        <f>IFERROR(IF($G1219="","",INDEX('Job Catalog'!$C$10:$C$509,MATCH($G1219,'Job Catalog'!$B$10:$B$509,0))),"")</f>
        <v/>
      </c>
      <c r="I1219" s="9">
        <f>IFERROR(IF($G1219="","",INDEX('Job Catalog'!$D$10:$D$509,MATCH($G1219,'Job Catalog'!$B$10:$B$509,0))),"")</f>
        <v/>
      </c>
      <c r="J1219" s="9">
        <f>IFERROR(IF($G1219="","",INDEX('Job Catalog'!$F$10:$F$509,MATCH($G1219,'Job Catalog'!$B$10:$B$509,0))),"")</f>
        <v/>
      </c>
      <c r="K1219" s="9">
        <f>IFERROR(IF($G1219="","",INDEX('Job Catalog'!$H$10:$H$509,MATCH($G1219,'Job Catalog'!$B$10:$B$509,0))),"")</f>
        <v/>
      </c>
      <c r="L1219" s="9">
        <f>IFERROR(IF($G1219="","",INDEX('Job Catalog'!$I$10:$I$509,MATCH($G1219,'Job Catalog'!$B$10:$B$509,0))),"")</f>
        <v/>
      </c>
      <c r="M1219" s="37">
        <f>IFERROR(IF($G1219="","",INDEX('Job Catalog'!$K$10:$K$509,MATCH($G1219,'Job Catalog'!$B$10:$B$509,0))),"")</f>
        <v/>
      </c>
    </row>
    <row r="1220">
      <c r="B1220" s="7" t="n"/>
      <c r="C1220" s="7" t="n"/>
      <c r="D1220" s="7" t="n"/>
      <c r="E1220" s="7" t="n"/>
      <c r="F1220" s="7" t="n"/>
      <c r="G1220" s="7" t="n"/>
      <c r="H1220" s="9">
        <f>IFERROR(IF($G1220="","",INDEX('Job Catalog'!$C$10:$C$509,MATCH($G1220,'Job Catalog'!$B$10:$B$509,0))),"")</f>
        <v/>
      </c>
      <c r="I1220" s="9">
        <f>IFERROR(IF($G1220="","",INDEX('Job Catalog'!$D$10:$D$509,MATCH($G1220,'Job Catalog'!$B$10:$B$509,0))),"")</f>
        <v/>
      </c>
      <c r="J1220" s="9">
        <f>IFERROR(IF($G1220="","",INDEX('Job Catalog'!$F$10:$F$509,MATCH($G1220,'Job Catalog'!$B$10:$B$509,0))),"")</f>
        <v/>
      </c>
      <c r="K1220" s="9">
        <f>IFERROR(IF($G1220="","",INDEX('Job Catalog'!$H$10:$H$509,MATCH($G1220,'Job Catalog'!$B$10:$B$509,0))),"")</f>
        <v/>
      </c>
      <c r="L1220" s="9">
        <f>IFERROR(IF($G1220="","",INDEX('Job Catalog'!$I$10:$I$509,MATCH($G1220,'Job Catalog'!$B$10:$B$509,0))),"")</f>
        <v/>
      </c>
      <c r="M1220" s="37">
        <f>IFERROR(IF($G1220="","",INDEX('Job Catalog'!$K$10:$K$509,MATCH($G1220,'Job Catalog'!$B$10:$B$509,0))),"")</f>
        <v/>
      </c>
    </row>
    <row r="1221">
      <c r="B1221" s="7" t="n"/>
      <c r="C1221" s="7" t="n"/>
      <c r="D1221" s="7" t="n"/>
      <c r="E1221" s="7" t="n"/>
      <c r="F1221" s="7" t="n"/>
      <c r="G1221" s="7" t="n"/>
      <c r="H1221" s="9">
        <f>IFERROR(IF($G1221="","",INDEX('Job Catalog'!$C$10:$C$509,MATCH($G1221,'Job Catalog'!$B$10:$B$509,0))),"")</f>
        <v/>
      </c>
      <c r="I1221" s="9">
        <f>IFERROR(IF($G1221="","",INDEX('Job Catalog'!$D$10:$D$509,MATCH($G1221,'Job Catalog'!$B$10:$B$509,0))),"")</f>
        <v/>
      </c>
      <c r="J1221" s="9">
        <f>IFERROR(IF($G1221="","",INDEX('Job Catalog'!$F$10:$F$509,MATCH($G1221,'Job Catalog'!$B$10:$B$509,0))),"")</f>
        <v/>
      </c>
      <c r="K1221" s="9">
        <f>IFERROR(IF($G1221="","",INDEX('Job Catalog'!$H$10:$H$509,MATCH($G1221,'Job Catalog'!$B$10:$B$509,0))),"")</f>
        <v/>
      </c>
      <c r="L1221" s="9">
        <f>IFERROR(IF($G1221="","",INDEX('Job Catalog'!$I$10:$I$509,MATCH($G1221,'Job Catalog'!$B$10:$B$509,0))),"")</f>
        <v/>
      </c>
      <c r="M1221" s="37">
        <f>IFERROR(IF($G1221="","",INDEX('Job Catalog'!$K$10:$K$509,MATCH($G1221,'Job Catalog'!$B$10:$B$509,0))),"")</f>
        <v/>
      </c>
    </row>
    <row r="1222">
      <c r="B1222" s="7" t="n"/>
      <c r="C1222" s="7" t="n"/>
      <c r="D1222" s="7" t="n"/>
      <c r="E1222" s="7" t="n"/>
      <c r="F1222" s="7" t="n"/>
      <c r="G1222" s="7" t="n"/>
      <c r="H1222" s="9">
        <f>IFERROR(IF($G1222="","",INDEX('Job Catalog'!$C$10:$C$509,MATCH($G1222,'Job Catalog'!$B$10:$B$509,0))),"")</f>
        <v/>
      </c>
      <c r="I1222" s="9">
        <f>IFERROR(IF($G1222="","",INDEX('Job Catalog'!$D$10:$D$509,MATCH($G1222,'Job Catalog'!$B$10:$B$509,0))),"")</f>
        <v/>
      </c>
      <c r="J1222" s="9">
        <f>IFERROR(IF($G1222="","",INDEX('Job Catalog'!$F$10:$F$509,MATCH($G1222,'Job Catalog'!$B$10:$B$509,0))),"")</f>
        <v/>
      </c>
      <c r="K1222" s="9">
        <f>IFERROR(IF($G1222="","",INDEX('Job Catalog'!$H$10:$H$509,MATCH($G1222,'Job Catalog'!$B$10:$B$509,0))),"")</f>
        <v/>
      </c>
      <c r="L1222" s="9">
        <f>IFERROR(IF($G1222="","",INDEX('Job Catalog'!$I$10:$I$509,MATCH($G1222,'Job Catalog'!$B$10:$B$509,0))),"")</f>
        <v/>
      </c>
      <c r="M1222" s="37">
        <f>IFERROR(IF($G1222="","",INDEX('Job Catalog'!$K$10:$K$509,MATCH($G1222,'Job Catalog'!$B$10:$B$509,0))),"")</f>
        <v/>
      </c>
    </row>
    <row r="1223">
      <c r="B1223" s="7" t="n"/>
      <c r="C1223" s="7" t="n"/>
      <c r="D1223" s="7" t="n"/>
      <c r="E1223" s="7" t="n"/>
      <c r="F1223" s="7" t="n"/>
      <c r="G1223" s="7" t="n"/>
      <c r="H1223" s="9">
        <f>IFERROR(IF($G1223="","",INDEX('Job Catalog'!$C$10:$C$509,MATCH($G1223,'Job Catalog'!$B$10:$B$509,0))),"")</f>
        <v/>
      </c>
      <c r="I1223" s="9">
        <f>IFERROR(IF($G1223="","",INDEX('Job Catalog'!$D$10:$D$509,MATCH($G1223,'Job Catalog'!$B$10:$B$509,0))),"")</f>
        <v/>
      </c>
      <c r="J1223" s="9">
        <f>IFERROR(IF($G1223="","",INDEX('Job Catalog'!$F$10:$F$509,MATCH($G1223,'Job Catalog'!$B$10:$B$509,0))),"")</f>
        <v/>
      </c>
      <c r="K1223" s="9">
        <f>IFERROR(IF($G1223="","",INDEX('Job Catalog'!$H$10:$H$509,MATCH($G1223,'Job Catalog'!$B$10:$B$509,0))),"")</f>
        <v/>
      </c>
      <c r="L1223" s="9">
        <f>IFERROR(IF($G1223="","",INDEX('Job Catalog'!$I$10:$I$509,MATCH($G1223,'Job Catalog'!$B$10:$B$509,0))),"")</f>
        <v/>
      </c>
      <c r="M1223" s="37">
        <f>IFERROR(IF($G1223="","",INDEX('Job Catalog'!$K$10:$K$509,MATCH($G1223,'Job Catalog'!$B$10:$B$509,0))),"")</f>
        <v/>
      </c>
    </row>
    <row r="1224">
      <c r="B1224" s="7" t="n"/>
      <c r="C1224" s="7" t="n"/>
      <c r="D1224" s="7" t="n"/>
      <c r="E1224" s="7" t="n"/>
      <c r="F1224" s="7" t="n"/>
      <c r="G1224" s="7" t="n"/>
      <c r="H1224" s="9">
        <f>IFERROR(IF($G1224="","",INDEX('Job Catalog'!$C$10:$C$509,MATCH($G1224,'Job Catalog'!$B$10:$B$509,0))),"")</f>
        <v/>
      </c>
      <c r="I1224" s="9">
        <f>IFERROR(IF($G1224="","",INDEX('Job Catalog'!$D$10:$D$509,MATCH($G1224,'Job Catalog'!$B$10:$B$509,0))),"")</f>
        <v/>
      </c>
      <c r="J1224" s="9">
        <f>IFERROR(IF($G1224="","",INDEX('Job Catalog'!$F$10:$F$509,MATCH($G1224,'Job Catalog'!$B$10:$B$509,0))),"")</f>
        <v/>
      </c>
      <c r="K1224" s="9">
        <f>IFERROR(IF($G1224="","",INDEX('Job Catalog'!$H$10:$H$509,MATCH($G1224,'Job Catalog'!$B$10:$B$509,0))),"")</f>
        <v/>
      </c>
      <c r="L1224" s="9">
        <f>IFERROR(IF($G1224="","",INDEX('Job Catalog'!$I$10:$I$509,MATCH($G1224,'Job Catalog'!$B$10:$B$509,0))),"")</f>
        <v/>
      </c>
      <c r="M1224" s="37">
        <f>IFERROR(IF($G1224="","",INDEX('Job Catalog'!$K$10:$K$509,MATCH($G1224,'Job Catalog'!$B$10:$B$509,0))),"")</f>
        <v/>
      </c>
    </row>
    <row r="1225">
      <c r="B1225" s="7" t="n"/>
      <c r="C1225" s="7" t="n"/>
      <c r="D1225" s="7" t="n"/>
      <c r="E1225" s="7" t="n"/>
      <c r="F1225" s="7" t="n"/>
      <c r="G1225" s="7" t="n"/>
      <c r="H1225" s="9">
        <f>IFERROR(IF($G1225="","",INDEX('Job Catalog'!$C$10:$C$509,MATCH($G1225,'Job Catalog'!$B$10:$B$509,0))),"")</f>
        <v/>
      </c>
      <c r="I1225" s="9">
        <f>IFERROR(IF($G1225="","",INDEX('Job Catalog'!$D$10:$D$509,MATCH($G1225,'Job Catalog'!$B$10:$B$509,0))),"")</f>
        <v/>
      </c>
      <c r="J1225" s="9">
        <f>IFERROR(IF($G1225="","",INDEX('Job Catalog'!$F$10:$F$509,MATCH($G1225,'Job Catalog'!$B$10:$B$509,0))),"")</f>
        <v/>
      </c>
      <c r="K1225" s="9">
        <f>IFERROR(IF($G1225="","",INDEX('Job Catalog'!$H$10:$H$509,MATCH($G1225,'Job Catalog'!$B$10:$B$509,0))),"")</f>
        <v/>
      </c>
      <c r="L1225" s="9">
        <f>IFERROR(IF($G1225="","",INDEX('Job Catalog'!$I$10:$I$509,MATCH($G1225,'Job Catalog'!$B$10:$B$509,0))),"")</f>
        <v/>
      </c>
      <c r="M1225" s="37">
        <f>IFERROR(IF($G1225="","",INDEX('Job Catalog'!$K$10:$K$509,MATCH($G1225,'Job Catalog'!$B$10:$B$509,0))),"")</f>
        <v/>
      </c>
    </row>
    <row r="1226">
      <c r="B1226" s="7" t="n"/>
      <c r="C1226" s="7" t="n"/>
      <c r="D1226" s="7" t="n"/>
      <c r="E1226" s="7" t="n"/>
      <c r="F1226" s="7" t="n"/>
      <c r="G1226" s="7" t="n"/>
      <c r="H1226" s="9">
        <f>IFERROR(IF($G1226="","",INDEX('Job Catalog'!$C$10:$C$509,MATCH($G1226,'Job Catalog'!$B$10:$B$509,0))),"")</f>
        <v/>
      </c>
      <c r="I1226" s="9">
        <f>IFERROR(IF($G1226="","",INDEX('Job Catalog'!$D$10:$D$509,MATCH($G1226,'Job Catalog'!$B$10:$B$509,0))),"")</f>
        <v/>
      </c>
      <c r="J1226" s="9">
        <f>IFERROR(IF($G1226="","",INDEX('Job Catalog'!$F$10:$F$509,MATCH($G1226,'Job Catalog'!$B$10:$B$509,0))),"")</f>
        <v/>
      </c>
      <c r="K1226" s="9">
        <f>IFERROR(IF($G1226="","",INDEX('Job Catalog'!$H$10:$H$509,MATCH($G1226,'Job Catalog'!$B$10:$B$509,0))),"")</f>
        <v/>
      </c>
      <c r="L1226" s="9">
        <f>IFERROR(IF($G1226="","",INDEX('Job Catalog'!$I$10:$I$509,MATCH($G1226,'Job Catalog'!$B$10:$B$509,0))),"")</f>
        <v/>
      </c>
      <c r="M1226" s="37">
        <f>IFERROR(IF($G1226="","",INDEX('Job Catalog'!$K$10:$K$509,MATCH($G1226,'Job Catalog'!$B$10:$B$509,0))),"")</f>
        <v/>
      </c>
    </row>
    <row r="1227">
      <c r="B1227" s="7" t="n"/>
      <c r="C1227" s="7" t="n"/>
      <c r="D1227" s="7" t="n"/>
      <c r="E1227" s="7" t="n"/>
      <c r="F1227" s="7" t="n"/>
      <c r="G1227" s="7" t="n"/>
      <c r="H1227" s="9">
        <f>IFERROR(IF($G1227="","",INDEX('Job Catalog'!$C$10:$C$509,MATCH($G1227,'Job Catalog'!$B$10:$B$509,0))),"")</f>
        <v/>
      </c>
      <c r="I1227" s="9">
        <f>IFERROR(IF($G1227="","",INDEX('Job Catalog'!$D$10:$D$509,MATCH($G1227,'Job Catalog'!$B$10:$B$509,0))),"")</f>
        <v/>
      </c>
      <c r="J1227" s="9">
        <f>IFERROR(IF($G1227="","",INDEX('Job Catalog'!$F$10:$F$509,MATCH($G1227,'Job Catalog'!$B$10:$B$509,0))),"")</f>
        <v/>
      </c>
      <c r="K1227" s="9">
        <f>IFERROR(IF($G1227="","",INDEX('Job Catalog'!$H$10:$H$509,MATCH($G1227,'Job Catalog'!$B$10:$B$509,0))),"")</f>
        <v/>
      </c>
      <c r="L1227" s="9">
        <f>IFERROR(IF($G1227="","",INDEX('Job Catalog'!$I$10:$I$509,MATCH($G1227,'Job Catalog'!$B$10:$B$509,0))),"")</f>
        <v/>
      </c>
      <c r="M1227" s="37">
        <f>IFERROR(IF($G1227="","",INDEX('Job Catalog'!$K$10:$K$509,MATCH($G1227,'Job Catalog'!$B$10:$B$509,0))),"")</f>
        <v/>
      </c>
    </row>
    <row r="1228">
      <c r="B1228" s="7" t="n"/>
      <c r="C1228" s="7" t="n"/>
      <c r="D1228" s="7" t="n"/>
      <c r="E1228" s="7" t="n"/>
      <c r="F1228" s="7" t="n"/>
      <c r="G1228" s="7" t="n"/>
      <c r="H1228" s="9">
        <f>IFERROR(IF($G1228="","",INDEX('Job Catalog'!$C$10:$C$509,MATCH($G1228,'Job Catalog'!$B$10:$B$509,0))),"")</f>
        <v/>
      </c>
      <c r="I1228" s="9">
        <f>IFERROR(IF($G1228="","",INDEX('Job Catalog'!$D$10:$D$509,MATCH($G1228,'Job Catalog'!$B$10:$B$509,0))),"")</f>
        <v/>
      </c>
      <c r="J1228" s="9">
        <f>IFERROR(IF($G1228="","",INDEX('Job Catalog'!$F$10:$F$509,MATCH($G1228,'Job Catalog'!$B$10:$B$509,0))),"")</f>
        <v/>
      </c>
      <c r="K1228" s="9">
        <f>IFERROR(IF($G1228="","",INDEX('Job Catalog'!$H$10:$H$509,MATCH($G1228,'Job Catalog'!$B$10:$B$509,0))),"")</f>
        <v/>
      </c>
      <c r="L1228" s="9">
        <f>IFERROR(IF($G1228="","",INDEX('Job Catalog'!$I$10:$I$509,MATCH($G1228,'Job Catalog'!$B$10:$B$509,0))),"")</f>
        <v/>
      </c>
      <c r="M1228" s="37">
        <f>IFERROR(IF($G1228="","",INDEX('Job Catalog'!$K$10:$K$509,MATCH($G1228,'Job Catalog'!$B$10:$B$509,0))),"")</f>
        <v/>
      </c>
    </row>
    <row r="1229">
      <c r="B1229" s="7" t="n"/>
      <c r="C1229" s="7" t="n"/>
      <c r="D1229" s="7" t="n"/>
      <c r="E1229" s="7" t="n"/>
      <c r="F1229" s="7" t="n"/>
      <c r="G1229" s="7" t="n"/>
      <c r="H1229" s="9">
        <f>IFERROR(IF($G1229="","",INDEX('Job Catalog'!$C$10:$C$509,MATCH($G1229,'Job Catalog'!$B$10:$B$509,0))),"")</f>
        <v/>
      </c>
      <c r="I1229" s="9">
        <f>IFERROR(IF($G1229="","",INDEX('Job Catalog'!$D$10:$D$509,MATCH($G1229,'Job Catalog'!$B$10:$B$509,0))),"")</f>
        <v/>
      </c>
      <c r="J1229" s="9">
        <f>IFERROR(IF($G1229="","",INDEX('Job Catalog'!$F$10:$F$509,MATCH($G1229,'Job Catalog'!$B$10:$B$509,0))),"")</f>
        <v/>
      </c>
      <c r="K1229" s="9">
        <f>IFERROR(IF($G1229="","",INDEX('Job Catalog'!$H$10:$H$509,MATCH($G1229,'Job Catalog'!$B$10:$B$509,0))),"")</f>
        <v/>
      </c>
      <c r="L1229" s="9">
        <f>IFERROR(IF($G1229="","",INDEX('Job Catalog'!$I$10:$I$509,MATCH($G1229,'Job Catalog'!$B$10:$B$509,0))),"")</f>
        <v/>
      </c>
      <c r="M1229" s="37">
        <f>IFERROR(IF($G1229="","",INDEX('Job Catalog'!$K$10:$K$509,MATCH($G1229,'Job Catalog'!$B$10:$B$509,0))),"")</f>
        <v/>
      </c>
    </row>
    <row r="1230">
      <c r="B1230" s="7" t="n"/>
      <c r="C1230" s="7" t="n"/>
      <c r="D1230" s="7" t="n"/>
      <c r="E1230" s="7" t="n"/>
      <c r="F1230" s="7" t="n"/>
      <c r="G1230" s="7" t="n"/>
      <c r="H1230" s="9">
        <f>IFERROR(IF($G1230="","",INDEX('Job Catalog'!$C$10:$C$509,MATCH($G1230,'Job Catalog'!$B$10:$B$509,0))),"")</f>
        <v/>
      </c>
      <c r="I1230" s="9">
        <f>IFERROR(IF($G1230="","",INDEX('Job Catalog'!$D$10:$D$509,MATCH($G1230,'Job Catalog'!$B$10:$B$509,0))),"")</f>
        <v/>
      </c>
      <c r="J1230" s="9">
        <f>IFERROR(IF($G1230="","",INDEX('Job Catalog'!$F$10:$F$509,MATCH($G1230,'Job Catalog'!$B$10:$B$509,0))),"")</f>
        <v/>
      </c>
      <c r="K1230" s="9">
        <f>IFERROR(IF($G1230="","",INDEX('Job Catalog'!$H$10:$H$509,MATCH($G1230,'Job Catalog'!$B$10:$B$509,0))),"")</f>
        <v/>
      </c>
      <c r="L1230" s="9">
        <f>IFERROR(IF($G1230="","",INDEX('Job Catalog'!$I$10:$I$509,MATCH($G1230,'Job Catalog'!$B$10:$B$509,0))),"")</f>
        <v/>
      </c>
      <c r="M1230" s="37">
        <f>IFERROR(IF($G1230="","",INDEX('Job Catalog'!$K$10:$K$509,MATCH($G1230,'Job Catalog'!$B$10:$B$509,0))),"")</f>
        <v/>
      </c>
    </row>
    <row r="1231">
      <c r="B1231" s="7" t="n"/>
      <c r="C1231" s="7" t="n"/>
      <c r="D1231" s="7" t="n"/>
      <c r="E1231" s="7" t="n"/>
      <c r="F1231" s="7" t="n"/>
      <c r="G1231" s="7" t="n"/>
      <c r="H1231" s="9">
        <f>IFERROR(IF($G1231="","",INDEX('Job Catalog'!$C$10:$C$509,MATCH($G1231,'Job Catalog'!$B$10:$B$509,0))),"")</f>
        <v/>
      </c>
      <c r="I1231" s="9">
        <f>IFERROR(IF($G1231="","",INDEX('Job Catalog'!$D$10:$D$509,MATCH($G1231,'Job Catalog'!$B$10:$B$509,0))),"")</f>
        <v/>
      </c>
      <c r="J1231" s="9">
        <f>IFERROR(IF($G1231="","",INDEX('Job Catalog'!$F$10:$F$509,MATCH($G1231,'Job Catalog'!$B$10:$B$509,0))),"")</f>
        <v/>
      </c>
      <c r="K1231" s="9">
        <f>IFERROR(IF($G1231="","",INDEX('Job Catalog'!$H$10:$H$509,MATCH($G1231,'Job Catalog'!$B$10:$B$509,0))),"")</f>
        <v/>
      </c>
      <c r="L1231" s="9">
        <f>IFERROR(IF($G1231="","",INDEX('Job Catalog'!$I$10:$I$509,MATCH($G1231,'Job Catalog'!$B$10:$B$509,0))),"")</f>
        <v/>
      </c>
      <c r="M1231" s="37">
        <f>IFERROR(IF($G1231="","",INDEX('Job Catalog'!$K$10:$K$509,MATCH($G1231,'Job Catalog'!$B$10:$B$509,0))),"")</f>
        <v/>
      </c>
    </row>
    <row r="1232">
      <c r="B1232" s="7" t="n"/>
      <c r="C1232" s="7" t="n"/>
      <c r="D1232" s="7" t="n"/>
      <c r="E1232" s="7" t="n"/>
      <c r="F1232" s="7" t="n"/>
      <c r="G1232" s="7" t="n"/>
      <c r="H1232" s="9">
        <f>IFERROR(IF($G1232="","",INDEX('Job Catalog'!$C$10:$C$509,MATCH($G1232,'Job Catalog'!$B$10:$B$509,0))),"")</f>
        <v/>
      </c>
      <c r="I1232" s="9">
        <f>IFERROR(IF($G1232="","",INDEX('Job Catalog'!$D$10:$D$509,MATCH($G1232,'Job Catalog'!$B$10:$B$509,0))),"")</f>
        <v/>
      </c>
      <c r="J1232" s="9">
        <f>IFERROR(IF($G1232="","",INDEX('Job Catalog'!$F$10:$F$509,MATCH($G1232,'Job Catalog'!$B$10:$B$509,0))),"")</f>
        <v/>
      </c>
      <c r="K1232" s="9">
        <f>IFERROR(IF($G1232="","",INDEX('Job Catalog'!$H$10:$H$509,MATCH($G1232,'Job Catalog'!$B$10:$B$509,0))),"")</f>
        <v/>
      </c>
      <c r="L1232" s="9">
        <f>IFERROR(IF($G1232="","",INDEX('Job Catalog'!$I$10:$I$509,MATCH($G1232,'Job Catalog'!$B$10:$B$509,0))),"")</f>
        <v/>
      </c>
      <c r="M1232" s="37">
        <f>IFERROR(IF($G1232="","",INDEX('Job Catalog'!$K$10:$K$509,MATCH($G1232,'Job Catalog'!$B$10:$B$509,0))),"")</f>
        <v/>
      </c>
    </row>
    <row r="1233">
      <c r="B1233" s="7" t="n"/>
      <c r="C1233" s="7" t="n"/>
      <c r="D1233" s="7" t="n"/>
      <c r="E1233" s="7" t="n"/>
      <c r="F1233" s="7" t="n"/>
      <c r="G1233" s="7" t="n"/>
      <c r="H1233" s="9">
        <f>IFERROR(IF($G1233="","",INDEX('Job Catalog'!$C$10:$C$509,MATCH($G1233,'Job Catalog'!$B$10:$B$509,0))),"")</f>
        <v/>
      </c>
      <c r="I1233" s="9">
        <f>IFERROR(IF($G1233="","",INDEX('Job Catalog'!$D$10:$D$509,MATCH($G1233,'Job Catalog'!$B$10:$B$509,0))),"")</f>
        <v/>
      </c>
      <c r="J1233" s="9">
        <f>IFERROR(IF($G1233="","",INDEX('Job Catalog'!$F$10:$F$509,MATCH($G1233,'Job Catalog'!$B$10:$B$509,0))),"")</f>
        <v/>
      </c>
      <c r="K1233" s="9">
        <f>IFERROR(IF($G1233="","",INDEX('Job Catalog'!$H$10:$H$509,MATCH($G1233,'Job Catalog'!$B$10:$B$509,0))),"")</f>
        <v/>
      </c>
      <c r="L1233" s="9">
        <f>IFERROR(IF($G1233="","",INDEX('Job Catalog'!$I$10:$I$509,MATCH($G1233,'Job Catalog'!$B$10:$B$509,0))),"")</f>
        <v/>
      </c>
      <c r="M1233" s="37">
        <f>IFERROR(IF($G1233="","",INDEX('Job Catalog'!$K$10:$K$509,MATCH($G1233,'Job Catalog'!$B$10:$B$509,0))),"")</f>
        <v/>
      </c>
    </row>
    <row r="1234">
      <c r="B1234" s="7" t="n"/>
      <c r="C1234" s="7" t="n"/>
      <c r="D1234" s="7" t="n"/>
      <c r="E1234" s="7" t="n"/>
      <c r="F1234" s="7" t="n"/>
      <c r="G1234" s="7" t="n"/>
      <c r="H1234" s="9">
        <f>IFERROR(IF($G1234="","",INDEX('Job Catalog'!$C$10:$C$509,MATCH($G1234,'Job Catalog'!$B$10:$B$509,0))),"")</f>
        <v/>
      </c>
      <c r="I1234" s="9">
        <f>IFERROR(IF($G1234="","",INDEX('Job Catalog'!$D$10:$D$509,MATCH($G1234,'Job Catalog'!$B$10:$B$509,0))),"")</f>
        <v/>
      </c>
      <c r="J1234" s="9">
        <f>IFERROR(IF($G1234="","",INDEX('Job Catalog'!$F$10:$F$509,MATCH($G1234,'Job Catalog'!$B$10:$B$509,0))),"")</f>
        <v/>
      </c>
      <c r="K1234" s="9">
        <f>IFERROR(IF($G1234="","",INDEX('Job Catalog'!$H$10:$H$509,MATCH($G1234,'Job Catalog'!$B$10:$B$509,0))),"")</f>
        <v/>
      </c>
      <c r="L1234" s="9">
        <f>IFERROR(IF($G1234="","",INDEX('Job Catalog'!$I$10:$I$509,MATCH($G1234,'Job Catalog'!$B$10:$B$509,0))),"")</f>
        <v/>
      </c>
      <c r="M1234" s="37">
        <f>IFERROR(IF($G1234="","",INDEX('Job Catalog'!$K$10:$K$509,MATCH($G1234,'Job Catalog'!$B$10:$B$509,0))),"")</f>
        <v/>
      </c>
    </row>
    <row r="1235">
      <c r="B1235" s="7" t="n"/>
      <c r="C1235" s="7" t="n"/>
      <c r="D1235" s="7" t="n"/>
      <c r="E1235" s="7" t="n"/>
      <c r="F1235" s="7" t="n"/>
      <c r="G1235" s="7" t="n"/>
      <c r="H1235" s="9">
        <f>IFERROR(IF($G1235="","",INDEX('Job Catalog'!$C$10:$C$509,MATCH($G1235,'Job Catalog'!$B$10:$B$509,0))),"")</f>
        <v/>
      </c>
      <c r="I1235" s="9">
        <f>IFERROR(IF($G1235="","",INDEX('Job Catalog'!$D$10:$D$509,MATCH($G1235,'Job Catalog'!$B$10:$B$509,0))),"")</f>
        <v/>
      </c>
      <c r="J1235" s="9">
        <f>IFERROR(IF($G1235="","",INDEX('Job Catalog'!$F$10:$F$509,MATCH($G1235,'Job Catalog'!$B$10:$B$509,0))),"")</f>
        <v/>
      </c>
      <c r="K1235" s="9">
        <f>IFERROR(IF($G1235="","",INDEX('Job Catalog'!$H$10:$H$509,MATCH($G1235,'Job Catalog'!$B$10:$B$509,0))),"")</f>
        <v/>
      </c>
      <c r="L1235" s="9">
        <f>IFERROR(IF($G1235="","",INDEX('Job Catalog'!$I$10:$I$509,MATCH($G1235,'Job Catalog'!$B$10:$B$509,0))),"")</f>
        <v/>
      </c>
      <c r="M1235" s="37">
        <f>IFERROR(IF($G1235="","",INDEX('Job Catalog'!$K$10:$K$509,MATCH($G1235,'Job Catalog'!$B$10:$B$509,0))),"")</f>
        <v/>
      </c>
    </row>
    <row r="1236">
      <c r="B1236" s="7" t="n"/>
      <c r="C1236" s="7" t="n"/>
      <c r="D1236" s="7" t="n"/>
      <c r="E1236" s="7" t="n"/>
      <c r="F1236" s="7" t="n"/>
      <c r="G1236" s="7" t="n"/>
      <c r="H1236" s="9">
        <f>IFERROR(IF($G1236="","",INDEX('Job Catalog'!$C$10:$C$509,MATCH($G1236,'Job Catalog'!$B$10:$B$509,0))),"")</f>
        <v/>
      </c>
      <c r="I1236" s="9">
        <f>IFERROR(IF($G1236="","",INDEX('Job Catalog'!$D$10:$D$509,MATCH($G1236,'Job Catalog'!$B$10:$B$509,0))),"")</f>
        <v/>
      </c>
      <c r="J1236" s="9">
        <f>IFERROR(IF($G1236="","",INDEX('Job Catalog'!$F$10:$F$509,MATCH($G1236,'Job Catalog'!$B$10:$B$509,0))),"")</f>
        <v/>
      </c>
      <c r="K1236" s="9">
        <f>IFERROR(IF($G1236="","",INDEX('Job Catalog'!$H$10:$H$509,MATCH($G1236,'Job Catalog'!$B$10:$B$509,0))),"")</f>
        <v/>
      </c>
      <c r="L1236" s="9">
        <f>IFERROR(IF($G1236="","",INDEX('Job Catalog'!$I$10:$I$509,MATCH($G1236,'Job Catalog'!$B$10:$B$509,0))),"")</f>
        <v/>
      </c>
      <c r="M1236" s="37">
        <f>IFERROR(IF($G1236="","",INDEX('Job Catalog'!$K$10:$K$509,MATCH($G1236,'Job Catalog'!$B$10:$B$509,0))),"")</f>
        <v/>
      </c>
    </row>
    <row r="1237">
      <c r="B1237" s="7" t="n"/>
      <c r="C1237" s="7" t="n"/>
      <c r="D1237" s="7" t="n"/>
      <c r="E1237" s="7" t="n"/>
      <c r="F1237" s="7" t="n"/>
      <c r="G1237" s="7" t="n"/>
      <c r="H1237" s="9">
        <f>IFERROR(IF($G1237="","",INDEX('Job Catalog'!$C$10:$C$509,MATCH($G1237,'Job Catalog'!$B$10:$B$509,0))),"")</f>
        <v/>
      </c>
      <c r="I1237" s="9">
        <f>IFERROR(IF($G1237="","",INDEX('Job Catalog'!$D$10:$D$509,MATCH($G1237,'Job Catalog'!$B$10:$B$509,0))),"")</f>
        <v/>
      </c>
      <c r="J1237" s="9">
        <f>IFERROR(IF($G1237="","",INDEX('Job Catalog'!$F$10:$F$509,MATCH($G1237,'Job Catalog'!$B$10:$B$509,0))),"")</f>
        <v/>
      </c>
      <c r="K1237" s="9">
        <f>IFERROR(IF($G1237="","",INDEX('Job Catalog'!$H$10:$H$509,MATCH($G1237,'Job Catalog'!$B$10:$B$509,0))),"")</f>
        <v/>
      </c>
      <c r="L1237" s="9">
        <f>IFERROR(IF($G1237="","",INDEX('Job Catalog'!$I$10:$I$509,MATCH($G1237,'Job Catalog'!$B$10:$B$509,0))),"")</f>
        <v/>
      </c>
      <c r="M1237" s="37">
        <f>IFERROR(IF($G1237="","",INDEX('Job Catalog'!$K$10:$K$509,MATCH($G1237,'Job Catalog'!$B$10:$B$509,0))),"")</f>
        <v/>
      </c>
    </row>
    <row r="1238">
      <c r="B1238" s="7" t="n"/>
      <c r="C1238" s="7" t="n"/>
      <c r="D1238" s="7" t="n"/>
      <c r="E1238" s="7" t="n"/>
      <c r="F1238" s="7" t="n"/>
      <c r="G1238" s="7" t="n"/>
      <c r="H1238" s="9">
        <f>IFERROR(IF($G1238="","",INDEX('Job Catalog'!$C$10:$C$509,MATCH($G1238,'Job Catalog'!$B$10:$B$509,0))),"")</f>
        <v/>
      </c>
      <c r="I1238" s="9">
        <f>IFERROR(IF($G1238="","",INDEX('Job Catalog'!$D$10:$D$509,MATCH($G1238,'Job Catalog'!$B$10:$B$509,0))),"")</f>
        <v/>
      </c>
      <c r="J1238" s="9">
        <f>IFERROR(IF($G1238="","",INDEX('Job Catalog'!$F$10:$F$509,MATCH($G1238,'Job Catalog'!$B$10:$B$509,0))),"")</f>
        <v/>
      </c>
      <c r="K1238" s="9">
        <f>IFERROR(IF($G1238="","",INDEX('Job Catalog'!$H$10:$H$509,MATCH($G1238,'Job Catalog'!$B$10:$B$509,0))),"")</f>
        <v/>
      </c>
      <c r="L1238" s="9">
        <f>IFERROR(IF($G1238="","",INDEX('Job Catalog'!$I$10:$I$509,MATCH($G1238,'Job Catalog'!$B$10:$B$509,0))),"")</f>
        <v/>
      </c>
      <c r="M1238" s="37">
        <f>IFERROR(IF($G1238="","",INDEX('Job Catalog'!$K$10:$K$509,MATCH($G1238,'Job Catalog'!$B$10:$B$509,0))),"")</f>
        <v/>
      </c>
    </row>
    <row r="1239">
      <c r="B1239" s="7" t="n"/>
      <c r="C1239" s="7" t="n"/>
      <c r="D1239" s="7" t="n"/>
      <c r="E1239" s="7" t="n"/>
      <c r="F1239" s="7" t="n"/>
      <c r="G1239" s="7" t="n"/>
      <c r="H1239" s="9">
        <f>IFERROR(IF($G1239="","",INDEX('Job Catalog'!$C$10:$C$509,MATCH($G1239,'Job Catalog'!$B$10:$B$509,0))),"")</f>
        <v/>
      </c>
      <c r="I1239" s="9">
        <f>IFERROR(IF($G1239="","",INDEX('Job Catalog'!$D$10:$D$509,MATCH($G1239,'Job Catalog'!$B$10:$B$509,0))),"")</f>
        <v/>
      </c>
      <c r="J1239" s="9">
        <f>IFERROR(IF($G1239="","",INDEX('Job Catalog'!$F$10:$F$509,MATCH($G1239,'Job Catalog'!$B$10:$B$509,0))),"")</f>
        <v/>
      </c>
      <c r="K1239" s="9">
        <f>IFERROR(IF($G1239="","",INDEX('Job Catalog'!$H$10:$H$509,MATCH($G1239,'Job Catalog'!$B$10:$B$509,0))),"")</f>
        <v/>
      </c>
      <c r="L1239" s="9">
        <f>IFERROR(IF($G1239="","",INDEX('Job Catalog'!$I$10:$I$509,MATCH($G1239,'Job Catalog'!$B$10:$B$509,0))),"")</f>
        <v/>
      </c>
      <c r="M1239" s="37">
        <f>IFERROR(IF($G1239="","",INDEX('Job Catalog'!$K$10:$K$509,MATCH($G1239,'Job Catalog'!$B$10:$B$509,0))),"")</f>
        <v/>
      </c>
    </row>
    <row r="1240">
      <c r="B1240" s="7" t="n"/>
      <c r="C1240" s="7" t="n"/>
      <c r="D1240" s="7" t="n"/>
      <c r="E1240" s="7" t="n"/>
      <c r="F1240" s="7" t="n"/>
      <c r="G1240" s="7" t="n"/>
      <c r="H1240" s="9">
        <f>IFERROR(IF($G1240="","",INDEX('Job Catalog'!$C$10:$C$509,MATCH($G1240,'Job Catalog'!$B$10:$B$509,0))),"")</f>
        <v/>
      </c>
      <c r="I1240" s="9">
        <f>IFERROR(IF($G1240="","",INDEX('Job Catalog'!$D$10:$D$509,MATCH($G1240,'Job Catalog'!$B$10:$B$509,0))),"")</f>
        <v/>
      </c>
      <c r="J1240" s="9">
        <f>IFERROR(IF($G1240="","",INDEX('Job Catalog'!$F$10:$F$509,MATCH($G1240,'Job Catalog'!$B$10:$B$509,0))),"")</f>
        <v/>
      </c>
      <c r="K1240" s="9">
        <f>IFERROR(IF($G1240="","",INDEX('Job Catalog'!$H$10:$H$509,MATCH($G1240,'Job Catalog'!$B$10:$B$509,0))),"")</f>
        <v/>
      </c>
      <c r="L1240" s="9">
        <f>IFERROR(IF($G1240="","",INDEX('Job Catalog'!$I$10:$I$509,MATCH($G1240,'Job Catalog'!$B$10:$B$509,0))),"")</f>
        <v/>
      </c>
      <c r="M1240" s="37">
        <f>IFERROR(IF($G1240="","",INDEX('Job Catalog'!$K$10:$K$509,MATCH($G1240,'Job Catalog'!$B$10:$B$509,0))),"")</f>
        <v/>
      </c>
    </row>
    <row r="1241">
      <c r="B1241" s="7" t="n"/>
      <c r="C1241" s="7" t="n"/>
      <c r="D1241" s="7" t="n"/>
      <c r="E1241" s="7" t="n"/>
      <c r="F1241" s="7" t="n"/>
      <c r="G1241" s="7" t="n"/>
      <c r="H1241" s="9">
        <f>IFERROR(IF($G1241="","",INDEX('Job Catalog'!$C$10:$C$509,MATCH($G1241,'Job Catalog'!$B$10:$B$509,0))),"")</f>
        <v/>
      </c>
      <c r="I1241" s="9">
        <f>IFERROR(IF($G1241="","",INDEX('Job Catalog'!$D$10:$D$509,MATCH($G1241,'Job Catalog'!$B$10:$B$509,0))),"")</f>
        <v/>
      </c>
      <c r="J1241" s="9">
        <f>IFERROR(IF($G1241="","",INDEX('Job Catalog'!$F$10:$F$509,MATCH($G1241,'Job Catalog'!$B$10:$B$509,0))),"")</f>
        <v/>
      </c>
      <c r="K1241" s="9">
        <f>IFERROR(IF($G1241="","",INDEX('Job Catalog'!$H$10:$H$509,MATCH($G1241,'Job Catalog'!$B$10:$B$509,0))),"")</f>
        <v/>
      </c>
      <c r="L1241" s="9">
        <f>IFERROR(IF($G1241="","",INDEX('Job Catalog'!$I$10:$I$509,MATCH($G1241,'Job Catalog'!$B$10:$B$509,0))),"")</f>
        <v/>
      </c>
      <c r="M1241" s="37">
        <f>IFERROR(IF($G1241="","",INDEX('Job Catalog'!$K$10:$K$509,MATCH($G1241,'Job Catalog'!$B$10:$B$509,0))),"")</f>
        <v/>
      </c>
    </row>
    <row r="1242">
      <c r="B1242" s="7" t="n"/>
      <c r="C1242" s="7" t="n"/>
      <c r="D1242" s="7" t="n"/>
      <c r="E1242" s="7" t="n"/>
      <c r="F1242" s="7" t="n"/>
      <c r="G1242" s="7" t="n"/>
      <c r="H1242" s="9">
        <f>IFERROR(IF($G1242="","",INDEX('Job Catalog'!$C$10:$C$509,MATCH($G1242,'Job Catalog'!$B$10:$B$509,0))),"")</f>
        <v/>
      </c>
      <c r="I1242" s="9">
        <f>IFERROR(IF($G1242="","",INDEX('Job Catalog'!$D$10:$D$509,MATCH($G1242,'Job Catalog'!$B$10:$B$509,0))),"")</f>
        <v/>
      </c>
      <c r="J1242" s="9">
        <f>IFERROR(IF($G1242="","",INDEX('Job Catalog'!$F$10:$F$509,MATCH($G1242,'Job Catalog'!$B$10:$B$509,0))),"")</f>
        <v/>
      </c>
      <c r="K1242" s="9">
        <f>IFERROR(IF($G1242="","",INDEX('Job Catalog'!$H$10:$H$509,MATCH($G1242,'Job Catalog'!$B$10:$B$509,0))),"")</f>
        <v/>
      </c>
      <c r="L1242" s="9">
        <f>IFERROR(IF($G1242="","",INDEX('Job Catalog'!$I$10:$I$509,MATCH($G1242,'Job Catalog'!$B$10:$B$509,0))),"")</f>
        <v/>
      </c>
      <c r="M1242" s="37">
        <f>IFERROR(IF($G1242="","",INDEX('Job Catalog'!$K$10:$K$509,MATCH($G1242,'Job Catalog'!$B$10:$B$509,0))),"")</f>
        <v/>
      </c>
    </row>
    <row r="1243">
      <c r="B1243" s="7" t="n"/>
      <c r="C1243" s="7" t="n"/>
      <c r="D1243" s="7" t="n"/>
      <c r="E1243" s="7" t="n"/>
      <c r="F1243" s="7" t="n"/>
      <c r="G1243" s="7" t="n"/>
      <c r="H1243" s="9">
        <f>IFERROR(IF($G1243="","",INDEX('Job Catalog'!$C$10:$C$509,MATCH($G1243,'Job Catalog'!$B$10:$B$509,0))),"")</f>
        <v/>
      </c>
      <c r="I1243" s="9">
        <f>IFERROR(IF($G1243="","",INDEX('Job Catalog'!$D$10:$D$509,MATCH($G1243,'Job Catalog'!$B$10:$B$509,0))),"")</f>
        <v/>
      </c>
      <c r="J1243" s="9">
        <f>IFERROR(IF($G1243="","",INDEX('Job Catalog'!$F$10:$F$509,MATCH($G1243,'Job Catalog'!$B$10:$B$509,0))),"")</f>
        <v/>
      </c>
      <c r="K1243" s="9">
        <f>IFERROR(IF($G1243="","",INDEX('Job Catalog'!$H$10:$H$509,MATCH($G1243,'Job Catalog'!$B$10:$B$509,0))),"")</f>
        <v/>
      </c>
      <c r="L1243" s="9">
        <f>IFERROR(IF($G1243="","",INDEX('Job Catalog'!$I$10:$I$509,MATCH($G1243,'Job Catalog'!$B$10:$B$509,0))),"")</f>
        <v/>
      </c>
      <c r="M1243" s="37">
        <f>IFERROR(IF($G1243="","",INDEX('Job Catalog'!$K$10:$K$509,MATCH($G1243,'Job Catalog'!$B$10:$B$509,0))),"")</f>
        <v/>
      </c>
    </row>
    <row r="1244">
      <c r="B1244" s="7" t="n"/>
      <c r="C1244" s="7" t="n"/>
      <c r="D1244" s="7" t="n"/>
      <c r="E1244" s="7" t="n"/>
      <c r="F1244" s="7" t="n"/>
      <c r="G1244" s="7" t="n"/>
      <c r="H1244" s="9">
        <f>IFERROR(IF($G1244="","",INDEX('Job Catalog'!$C$10:$C$509,MATCH($G1244,'Job Catalog'!$B$10:$B$509,0))),"")</f>
        <v/>
      </c>
      <c r="I1244" s="9">
        <f>IFERROR(IF($G1244="","",INDEX('Job Catalog'!$D$10:$D$509,MATCH($G1244,'Job Catalog'!$B$10:$B$509,0))),"")</f>
        <v/>
      </c>
      <c r="J1244" s="9">
        <f>IFERROR(IF($G1244="","",INDEX('Job Catalog'!$F$10:$F$509,MATCH($G1244,'Job Catalog'!$B$10:$B$509,0))),"")</f>
        <v/>
      </c>
      <c r="K1244" s="9">
        <f>IFERROR(IF($G1244="","",INDEX('Job Catalog'!$H$10:$H$509,MATCH($G1244,'Job Catalog'!$B$10:$B$509,0))),"")</f>
        <v/>
      </c>
      <c r="L1244" s="9">
        <f>IFERROR(IF($G1244="","",INDEX('Job Catalog'!$I$10:$I$509,MATCH($G1244,'Job Catalog'!$B$10:$B$509,0))),"")</f>
        <v/>
      </c>
      <c r="M1244" s="37">
        <f>IFERROR(IF($G1244="","",INDEX('Job Catalog'!$K$10:$K$509,MATCH($G1244,'Job Catalog'!$B$10:$B$509,0))),"")</f>
        <v/>
      </c>
    </row>
    <row r="1245">
      <c r="B1245" s="7" t="n"/>
      <c r="C1245" s="7" t="n"/>
      <c r="D1245" s="7" t="n"/>
      <c r="E1245" s="7" t="n"/>
      <c r="F1245" s="7" t="n"/>
      <c r="G1245" s="7" t="n"/>
      <c r="H1245" s="9">
        <f>IFERROR(IF($G1245="","",INDEX('Job Catalog'!$C$10:$C$509,MATCH($G1245,'Job Catalog'!$B$10:$B$509,0))),"")</f>
        <v/>
      </c>
      <c r="I1245" s="9">
        <f>IFERROR(IF($G1245="","",INDEX('Job Catalog'!$D$10:$D$509,MATCH($G1245,'Job Catalog'!$B$10:$B$509,0))),"")</f>
        <v/>
      </c>
      <c r="J1245" s="9">
        <f>IFERROR(IF($G1245="","",INDEX('Job Catalog'!$F$10:$F$509,MATCH($G1245,'Job Catalog'!$B$10:$B$509,0))),"")</f>
        <v/>
      </c>
      <c r="K1245" s="9">
        <f>IFERROR(IF($G1245="","",INDEX('Job Catalog'!$H$10:$H$509,MATCH($G1245,'Job Catalog'!$B$10:$B$509,0))),"")</f>
        <v/>
      </c>
      <c r="L1245" s="9">
        <f>IFERROR(IF($G1245="","",INDEX('Job Catalog'!$I$10:$I$509,MATCH($G1245,'Job Catalog'!$B$10:$B$509,0))),"")</f>
        <v/>
      </c>
      <c r="M1245" s="37">
        <f>IFERROR(IF($G1245="","",INDEX('Job Catalog'!$K$10:$K$509,MATCH($G1245,'Job Catalog'!$B$10:$B$509,0))),"")</f>
        <v/>
      </c>
    </row>
    <row r="1246">
      <c r="B1246" s="7" t="n"/>
      <c r="C1246" s="7" t="n"/>
      <c r="D1246" s="7" t="n"/>
      <c r="E1246" s="7" t="n"/>
      <c r="F1246" s="7" t="n"/>
      <c r="G1246" s="7" t="n"/>
      <c r="H1246" s="9">
        <f>IFERROR(IF($G1246="","",INDEX('Job Catalog'!$C$10:$C$509,MATCH($G1246,'Job Catalog'!$B$10:$B$509,0))),"")</f>
        <v/>
      </c>
      <c r="I1246" s="9">
        <f>IFERROR(IF($G1246="","",INDEX('Job Catalog'!$D$10:$D$509,MATCH($G1246,'Job Catalog'!$B$10:$B$509,0))),"")</f>
        <v/>
      </c>
      <c r="J1246" s="9">
        <f>IFERROR(IF($G1246="","",INDEX('Job Catalog'!$F$10:$F$509,MATCH($G1246,'Job Catalog'!$B$10:$B$509,0))),"")</f>
        <v/>
      </c>
      <c r="K1246" s="9">
        <f>IFERROR(IF($G1246="","",INDEX('Job Catalog'!$H$10:$H$509,MATCH($G1246,'Job Catalog'!$B$10:$B$509,0))),"")</f>
        <v/>
      </c>
      <c r="L1246" s="9">
        <f>IFERROR(IF($G1246="","",INDEX('Job Catalog'!$I$10:$I$509,MATCH($G1246,'Job Catalog'!$B$10:$B$509,0))),"")</f>
        <v/>
      </c>
      <c r="M1246" s="37">
        <f>IFERROR(IF($G1246="","",INDEX('Job Catalog'!$K$10:$K$509,MATCH($G1246,'Job Catalog'!$B$10:$B$509,0))),"")</f>
        <v/>
      </c>
    </row>
    <row r="1247">
      <c r="B1247" s="7" t="n"/>
      <c r="C1247" s="7" t="n"/>
      <c r="D1247" s="7" t="n"/>
      <c r="E1247" s="7" t="n"/>
      <c r="F1247" s="7" t="n"/>
      <c r="G1247" s="7" t="n"/>
      <c r="H1247" s="9">
        <f>IFERROR(IF($G1247="","",INDEX('Job Catalog'!$C$10:$C$509,MATCH($G1247,'Job Catalog'!$B$10:$B$509,0))),"")</f>
        <v/>
      </c>
      <c r="I1247" s="9">
        <f>IFERROR(IF($G1247="","",INDEX('Job Catalog'!$D$10:$D$509,MATCH($G1247,'Job Catalog'!$B$10:$B$509,0))),"")</f>
        <v/>
      </c>
      <c r="J1247" s="9">
        <f>IFERROR(IF($G1247="","",INDEX('Job Catalog'!$F$10:$F$509,MATCH($G1247,'Job Catalog'!$B$10:$B$509,0))),"")</f>
        <v/>
      </c>
      <c r="K1247" s="9">
        <f>IFERROR(IF($G1247="","",INDEX('Job Catalog'!$H$10:$H$509,MATCH($G1247,'Job Catalog'!$B$10:$B$509,0))),"")</f>
        <v/>
      </c>
      <c r="L1247" s="9">
        <f>IFERROR(IF($G1247="","",INDEX('Job Catalog'!$I$10:$I$509,MATCH($G1247,'Job Catalog'!$B$10:$B$509,0))),"")</f>
        <v/>
      </c>
      <c r="M1247" s="37">
        <f>IFERROR(IF($G1247="","",INDEX('Job Catalog'!$K$10:$K$509,MATCH($G1247,'Job Catalog'!$B$10:$B$509,0))),"")</f>
        <v/>
      </c>
    </row>
    <row r="1248">
      <c r="B1248" s="7" t="n"/>
      <c r="C1248" s="7" t="n"/>
      <c r="D1248" s="7" t="n"/>
      <c r="E1248" s="7" t="n"/>
      <c r="F1248" s="7" t="n"/>
      <c r="G1248" s="7" t="n"/>
      <c r="H1248" s="9">
        <f>IFERROR(IF($G1248="","",INDEX('Job Catalog'!$C$10:$C$509,MATCH($G1248,'Job Catalog'!$B$10:$B$509,0))),"")</f>
        <v/>
      </c>
      <c r="I1248" s="9">
        <f>IFERROR(IF($G1248="","",INDEX('Job Catalog'!$D$10:$D$509,MATCH($G1248,'Job Catalog'!$B$10:$B$509,0))),"")</f>
        <v/>
      </c>
      <c r="J1248" s="9">
        <f>IFERROR(IF($G1248="","",INDEX('Job Catalog'!$F$10:$F$509,MATCH($G1248,'Job Catalog'!$B$10:$B$509,0))),"")</f>
        <v/>
      </c>
      <c r="K1248" s="9">
        <f>IFERROR(IF($G1248="","",INDEX('Job Catalog'!$H$10:$H$509,MATCH($G1248,'Job Catalog'!$B$10:$B$509,0))),"")</f>
        <v/>
      </c>
      <c r="L1248" s="9">
        <f>IFERROR(IF($G1248="","",INDEX('Job Catalog'!$I$10:$I$509,MATCH($G1248,'Job Catalog'!$B$10:$B$509,0))),"")</f>
        <v/>
      </c>
      <c r="M1248" s="37">
        <f>IFERROR(IF($G1248="","",INDEX('Job Catalog'!$K$10:$K$509,MATCH($G1248,'Job Catalog'!$B$10:$B$509,0))),"")</f>
        <v/>
      </c>
    </row>
    <row r="1249">
      <c r="B1249" s="7" t="n"/>
      <c r="C1249" s="7" t="n"/>
      <c r="D1249" s="7" t="n"/>
      <c r="E1249" s="7" t="n"/>
      <c r="F1249" s="7" t="n"/>
      <c r="G1249" s="7" t="n"/>
      <c r="H1249" s="9">
        <f>IFERROR(IF($G1249="","",INDEX('Job Catalog'!$C$10:$C$509,MATCH($G1249,'Job Catalog'!$B$10:$B$509,0))),"")</f>
        <v/>
      </c>
      <c r="I1249" s="9">
        <f>IFERROR(IF($G1249="","",INDEX('Job Catalog'!$D$10:$D$509,MATCH($G1249,'Job Catalog'!$B$10:$B$509,0))),"")</f>
        <v/>
      </c>
      <c r="J1249" s="9">
        <f>IFERROR(IF($G1249="","",INDEX('Job Catalog'!$F$10:$F$509,MATCH($G1249,'Job Catalog'!$B$10:$B$509,0))),"")</f>
        <v/>
      </c>
      <c r="K1249" s="9">
        <f>IFERROR(IF($G1249="","",INDEX('Job Catalog'!$H$10:$H$509,MATCH($G1249,'Job Catalog'!$B$10:$B$509,0))),"")</f>
        <v/>
      </c>
      <c r="L1249" s="9">
        <f>IFERROR(IF($G1249="","",INDEX('Job Catalog'!$I$10:$I$509,MATCH($G1249,'Job Catalog'!$B$10:$B$509,0))),"")</f>
        <v/>
      </c>
      <c r="M1249" s="37">
        <f>IFERROR(IF($G1249="","",INDEX('Job Catalog'!$K$10:$K$509,MATCH($G1249,'Job Catalog'!$B$10:$B$509,0))),"")</f>
        <v/>
      </c>
    </row>
    <row r="1250">
      <c r="B1250" s="7" t="n"/>
      <c r="C1250" s="7" t="n"/>
      <c r="D1250" s="7" t="n"/>
      <c r="E1250" s="7" t="n"/>
      <c r="F1250" s="7" t="n"/>
      <c r="G1250" s="7" t="n"/>
      <c r="H1250" s="9">
        <f>IFERROR(IF($G1250="","",INDEX('Job Catalog'!$C$10:$C$509,MATCH($G1250,'Job Catalog'!$B$10:$B$509,0))),"")</f>
        <v/>
      </c>
      <c r="I1250" s="9">
        <f>IFERROR(IF($G1250="","",INDEX('Job Catalog'!$D$10:$D$509,MATCH($G1250,'Job Catalog'!$B$10:$B$509,0))),"")</f>
        <v/>
      </c>
      <c r="J1250" s="9">
        <f>IFERROR(IF($G1250="","",INDEX('Job Catalog'!$F$10:$F$509,MATCH($G1250,'Job Catalog'!$B$10:$B$509,0))),"")</f>
        <v/>
      </c>
      <c r="K1250" s="9">
        <f>IFERROR(IF($G1250="","",INDEX('Job Catalog'!$H$10:$H$509,MATCH($G1250,'Job Catalog'!$B$10:$B$509,0))),"")</f>
        <v/>
      </c>
      <c r="L1250" s="9">
        <f>IFERROR(IF($G1250="","",INDEX('Job Catalog'!$I$10:$I$509,MATCH($G1250,'Job Catalog'!$B$10:$B$509,0))),"")</f>
        <v/>
      </c>
      <c r="M1250" s="37">
        <f>IFERROR(IF($G1250="","",INDEX('Job Catalog'!$K$10:$K$509,MATCH($G1250,'Job Catalog'!$B$10:$B$509,0))),"")</f>
        <v/>
      </c>
    </row>
    <row r="1251">
      <c r="B1251" s="7" t="n"/>
      <c r="C1251" s="7" t="n"/>
      <c r="D1251" s="7" t="n"/>
      <c r="E1251" s="7" t="n"/>
      <c r="F1251" s="7" t="n"/>
      <c r="G1251" s="7" t="n"/>
      <c r="H1251" s="9">
        <f>IFERROR(IF($G1251="","",INDEX('Job Catalog'!$C$10:$C$509,MATCH($G1251,'Job Catalog'!$B$10:$B$509,0))),"")</f>
        <v/>
      </c>
      <c r="I1251" s="9">
        <f>IFERROR(IF($G1251="","",INDEX('Job Catalog'!$D$10:$D$509,MATCH($G1251,'Job Catalog'!$B$10:$B$509,0))),"")</f>
        <v/>
      </c>
      <c r="J1251" s="9">
        <f>IFERROR(IF($G1251="","",INDEX('Job Catalog'!$F$10:$F$509,MATCH($G1251,'Job Catalog'!$B$10:$B$509,0))),"")</f>
        <v/>
      </c>
      <c r="K1251" s="9">
        <f>IFERROR(IF($G1251="","",INDEX('Job Catalog'!$H$10:$H$509,MATCH($G1251,'Job Catalog'!$B$10:$B$509,0))),"")</f>
        <v/>
      </c>
      <c r="L1251" s="9">
        <f>IFERROR(IF($G1251="","",INDEX('Job Catalog'!$I$10:$I$509,MATCH($G1251,'Job Catalog'!$B$10:$B$509,0))),"")</f>
        <v/>
      </c>
      <c r="M1251" s="37">
        <f>IFERROR(IF($G1251="","",INDEX('Job Catalog'!$K$10:$K$509,MATCH($G1251,'Job Catalog'!$B$10:$B$509,0))),"")</f>
        <v/>
      </c>
    </row>
    <row r="1252">
      <c r="B1252" s="7" t="n"/>
      <c r="C1252" s="7" t="n"/>
      <c r="D1252" s="7" t="n"/>
      <c r="E1252" s="7" t="n"/>
      <c r="F1252" s="7" t="n"/>
      <c r="G1252" s="7" t="n"/>
      <c r="H1252" s="9">
        <f>IFERROR(IF($G1252="","",INDEX('Job Catalog'!$C$10:$C$509,MATCH($G1252,'Job Catalog'!$B$10:$B$509,0))),"")</f>
        <v/>
      </c>
      <c r="I1252" s="9">
        <f>IFERROR(IF($G1252="","",INDEX('Job Catalog'!$D$10:$D$509,MATCH($G1252,'Job Catalog'!$B$10:$B$509,0))),"")</f>
        <v/>
      </c>
      <c r="J1252" s="9">
        <f>IFERROR(IF($G1252="","",INDEX('Job Catalog'!$F$10:$F$509,MATCH($G1252,'Job Catalog'!$B$10:$B$509,0))),"")</f>
        <v/>
      </c>
      <c r="K1252" s="9">
        <f>IFERROR(IF($G1252="","",INDEX('Job Catalog'!$H$10:$H$509,MATCH($G1252,'Job Catalog'!$B$10:$B$509,0))),"")</f>
        <v/>
      </c>
      <c r="L1252" s="9">
        <f>IFERROR(IF($G1252="","",INDEX('Job Catalog'!$I$10:$I$509,MATCH($G1252,'Job Catalog'!$B$10:$B$509,0))),"")</f>
        <v/>
      </c>
      <c r="M1252" s="37">
        <f>IFERROR(IF($G1252="","",INDEX('Job Catalog'!$K$10:$K$509,MATCH($G1252,'Job Catalog'!$B$10:$B$509,0))),"")</f>
        <v/>
      </c>
    </row>
    <row r="1253">
      <c r="B1253" s="7" t="n"/>
      <c r="C1253" s="7" t="n"/>
      <c r="D1253" s="7" t="n"/>
      <c r="E1253" s="7" t="n"/>
      <c r="F1253" s="7" t="n"/>
      <c r="G1253" s="7" t="n"/>
      <c r="H1253" s="9">
        <f>IFERROR(IF($G1253="","",INDEX('Job Catalog'!$C$10:$C$509,MATCH($G1253,'Job Catalog'!$B$10:$B$509,0))),"")</f>
        <v/>
      </c>
      <c r="I1253" s="9">
        <f>IFERROR(IF($G1253="","",INDEX('Job Catalog'!$D$10:$D$509,MATCH($G1253,'Job Catalog'!$B$10:$B$509,0))),"")</f>
        <v/>
      </c>
      <c r="J1253" s="9">
        <f>IFERROR(IF($G1253="","",INDEX('Job Catalog'!$F$10:$F$509,MATCH($G1253,'Job Catalog'!$B$10:$B$509,0))),"")</f>
        <v/>
      </c>
      <c r="K1253" s="9">
        <f>IFERROR(IF($G1253="","",INDEX('Job Catalog'!$H$10:$H$509,MATCH($G1253,'Job Catalog'!$B$10:$B$509,0))),"")</f>
        <v/>
      </c>
      <c r="L1253" s="9">
        <f>IFERROR(IF($G1253="","",INDEX('Job Catalog'!$I$10:$I$509,MATCH($G1253,'Job Catalog'!$B$10:$B$509,0))),"")</f>
        <v/>
      </c>
      <c r="M1253" s="37">
        <f>IFERROR(IF($G1253="","",INDEX('Job Catalog'!$K$10:$K$509,MATCH($G1253,'Job Catalog'!$B$10:$B$509,0))),"")</f>
        <v/>
      </c>
    </row>
    <row r="1254">
      <c r="B1254" s="7" t="n"/>
      <c r="C1254" s="7" t="n"/>
      <c r="D1254" s="7" t="n"/>
      <c r="E1254" s="7" t="n"/>
      <c r="F1254" s="7" t="n"/>
      <c r="G1254" s="7" t="n"/>
      <c r="H1254" s="9">
        <f>IFERROR(IF($G1254="","",INDEX('Job Catalog'!$C$10:$C$509,MATCH($G1254,'Job Catalog'!$B$10:$B$509,0))),"")</f>
        <v/>
      </c>
      <c r="I1254" s="9">
        <f>IFERROR(IF($G1254="","",INDEX('Job Catalog'!$D$10:$D$509,MATCH($G1254,'Job Catalog'!$B$10:$B$509,0))),"")</f>
        <v/>
      </c>
      <c r="J1254" s="9">
        <f>IFERROR(IF($G1254="","",INDEX('Job Catalog'!$F$10:$F$509,MATCH($G1254,'Job Catalog'!$B$10:$B$509,0))),"")</f>
        <v/>
      </c>
      <c r="K1254" s="9">
        <f>IFERROR(IF($G1254="","",INDEX('Job Catalog'!$H$10:$H$509,MATCH($G1254,'Job Catalog'!$B$10:$B$509,0))),"")</f>
        <v/>
      </c>
      <c r="L1254" s="9">
        <f>IFERROR(IF($G1254="","",INDEX('Job Catalog'!$I$10:$I$509,MATCH($G1254,'Job Catalog'!$B$10:$B$509,0))),"")</f>
        <v/>
      </c>
      <c r="M1254" s="37">
        <f>IFERROR(IF($G1254="","",INDEX('Job Catalog'!$K$10:$K$509,MATCH($G1254,'Job Catalog'!$B$10:$B$509,0))),"")</f>
        <v/>
      </c>
    </row>
    <row r="1255">
      <c r="B1255" s="7" t="n"/>
      <c r="C1255" s="7" t="n"/>
      <c r="D1255" s="7" t="n"/>
      <c r="E1255" s="7" t="n"/>
      <c r="F1255" s="7" t="n"/>
      <c r="G1255" s="7" t="n"/>
      <c r="H1255" s="9">
        <f>IFERROR(IF($G1255="","",INDEX('Job Catalog'!$C$10:$C$509,MATCH($G1255,'Job Catalog'!$B$10:$B$509,0))),"")</f>
        <v/>
      </c>
      <c r="I1255" s="9">
        <f>IFERROR(IF($G1255="","",INDEX('Job Catalog'!$D$10:$D$509,MATCH($G1255,'Job Catalog'!$B$10:$B$509,0))),"")</f>
        <v/>
      </c>
      <c r="J1255" s="9">
        <f>IFERROR(IF($G1255="","",INDEX('Job Catalog'!$F$10:$F$509,MATCH($G1255,'Job Catalog'!$B$10:$B$509,0))),"")</f>
        <v/>
      </c>
      <c r="K1255" s="9">
        <f>IFERROR(IF($G1255="","",INDEX('Job Catalog'!$H$10:$H$509,MATCH($G1255,'Job Catalog'!$B$10:$B$509,0))),"")</f>
        <v/>
      </c>
      <c r="L1255" s="9">
        <f>IFERROR(IF($G1255="","",INDEX('Job Catalog'!$I$10:$I$509,MATCH($G1255,'Job Catalog'!$B$10:$B$509,0))),"")</f>
        <v/>
      </c>
      <c r="M1255" s="37">
        <f>IFERROR(IF($G1255="","",INDEX('Job Catalog'!$K$10:$K$509,MATCH($G1255,'Job Catalog'!$B$10:$B$509,0))),"")</f>
        <v/>
      </c>
    </row>
    <row r="1256">
      <c r="B1256" s="7" t="n"/>
      <c r="C1256" s="7" t="n"/>
      <c r="D1256" s="7" t="n"/>
      <c r="E1256" s="7" t="n"/>
      <c r="F1256" s="7" t="n"/>
      <c r="G1256" s="7" t="n"/>
      <c r="H1256" s="9">
        <f>IFERROR(IF($G1256="","",INDEX('Job Catalog'!$C$10:$C$509,MATCH($G1256,'Job Catalog'!$B$10:$B$509,0))),"")</f>
        <v/>
      </c>
      <c r="I1256" s="9">
        <f>IFERROR(IF($G1256="","",INDEX('Job Catalog'!$D$10:$D$509,MATCH($G1256,'Job Catalog'!$B$10:$B$509,0))),"")</f>
        <v/>
      </c>
      <c r="J1256" s="9">
        <f>IFERROR(IF($G1256="","",INDEX('Job Catalog'!$F$10:$F$509,MATCH($G1256,'Job Catalog'!$B$10:$B$509,0))),"")</f>
        <v/>
      </c>
      <c r="K1256" s="9">
        <f>IFERROR(IF($G1256="","",INDEX('Job Catalog'!$H$10:$H$509,MATCH($G1256,'Job Catalog'!$B$10:$B$509,0))),"")</f>
        <v/>
      </c>
      <c r="L1256" s="9">
        <f>IFERROR(IF($G1256="","",INDEX('Job Catalog'!$I$10:$I$509,MATCH($G1256,'Job Catalog'!$B$10:$B$509,0))),"")</f>
        <v/>
      </c>
      <c r="M1256" s="37">
        <f>IFERROR(IF($G1256="","",INDEX('Job Catalog'!$K$10:$K$509,MATCH($G1256,'Job Catalog'!$B$10:$B$509,0))),"")</f>
        <v/>
      </c>
    </row>
    <row r="1257">
      <c r="B1257" s="7" t="n"/>
      <c r="C1257" s="7" t="n"/>
      <c r="D1257" s="7" t="n"/>
      <c r="E1257" s="7" t="n"/>
      <c r="F1257" s="7" t="n"/>
      <c r="G1257" s="7" t="n"/>
      <c r="H1257" s="9">
        <f>IFERROR(IF($G1257="","",INDEX('Job Catalog'!$C$10:$C$509,MATCH($G1257,'Job Catalog'!$B$10:$B$509,0))),"")</f>
        <v/>
      </c>
      <c r="I1257" s="9">
        <f>IFERROR(IF($G1257="","",INDEX('Job Catalog'!$D$10:$D$509,MATCH($G1257,'Job Catalog'!$B$10:$B$509,0))),"")</f>
        <v/>
      </c>
      <c r="J1257" s="9">
        <f>IFERROR(IF($G1257="","",INDEX('Job Catalog'!$F$10:$F$509,MATCH($G1257,'Job Catalog'!$B$10:$B$509,0))),"")</f>
        <v/>
      </c>
      <c r="K1257" s="9">
        <f>IFERROR(IF($G1257="","",INDEX('Job Catalog'!$H$10:$H$509,MATCH($G1257,'Job Catalog'!$B$10:$B$509,0))),"")</f>
        <v/>
      </c>
      <c r="L1257" s="9">
        <f>IFERROR(IF($G1257="","",INDEX('Job Catalog'!$I$10:$I$509,MATCH($G1257,'Job Catalog'!$B$10:$B$509,0))),"")</f>
        <v/>
      </c>
      <c r="M1257" s="37">
        <f>IFERROR(IF($G1257="","",INDEX('Job Catalog'!$K$10:$K$509,MATCH($G1257,'Job Catalog'!$B$10:$B$509,0))),"")</f>
        <v/>
      </c>
    </row>
    <row r="1258">
      <c r="B1258" s="7" t="n"/>
      <c r="C1258" s="7" t="n"/>
      <c r="D1258" s="7" t="n"/>
      <c r="E1258" s="7" t="n"/>
      <c r="F1258" s="7" t="n"/>
      <c r="G1258" s="7" t="n"/>
      <c r="H1258" s="9">
        <f>IFERROR(IF($G1258="","",INDEX('Job Catalog'!$C$10:$C$509,MATCH($G1258,'Job Catalog'!$B$10:$B$509,0))),"")</f>
        <v/>
      </c>
      <c r="I1258" s="9">
        <f>IFERROR(IF($G1258="","",INDEX('Job Catalog'!$D$10:$D$509,MATCH($G1258,'Job Catalog'!$B$10:$B$509,0))),"")</f>
        <v/>
      </c>
      <c r="J1258" s="9">
        <f>IFERROR(IF($G1258="","",INDEX('Job Catalog'!$F$10:$F$509,MATCH($G1258,'Job Catalog'!$B$10:$B$509,0))),"")</f>
        <v/>
      </c>
      <c r="K1258" s="9">
        <f>IFERROR(IF($G1258="","",INDEX('Job Catalog'!$H$10:$H$509,MATCH($G1258,'Job Catalog'!$B$10:$B$509,0))),"")</f>
        <v/>
      </c>
      <c r="L1258" s="9">
        <f>IFERROR(IF($G1258="","",INDEX('Job Catalog'!$I$10:$I$509,MATCH($G1258,'Job Catalog'!$B$10:$B$509,0))),"")</f>
        <v/>
      </c>
      <c r="M1258" s="37">
        <f>IFERROR(IF($G1258="","",INDEX('Job Catalog'!$K$10:$K$509,MATCH($G1258,'Job Catalog'!$B$10:$B$509,0))),"")</f>
        <v/>
      </c>
    </row>
    <row r="1259">
      <c r="B1259" s="7" t="n"/>
      <c r="C1259" s="7" t="n"/>
      <c r="D1259" s="7" t="n"/>
      <c r="E1259" s="7" t="n"/>
      <c r="F1259" s="7" t="n"/>
      <c r="G1259" s="7" t="n"/>
      <c r="H1259" s="9">
        <f>IFERROR(IF($G1259="","",INDEX('Job Catalog'!$C$10:$C$509,MATCH($G1259,'Job Catalog'!$B$10:$B$509,0))),"")</f>
        <v/>
      </c>
      <c r="I1259" s="9">
        <f>IFERROR(IF($G1259="","",INDEX('Job Catalog'!$D$10:$D$509,MATCH($G1259,'Job Catalog'!$B$10:$B$509,0))),"")</f>
        <v/>
      </c>
      <c r="J1259" s="9">
        <f>IFERROR(IF($G1259="","",INDEX('Job Catalog'!$F$10:$F$509,MATCH($G1259,'Job Catalog'!$B$10:$B$509,0))),"")</f>
        <v/>
      </c>
      <c r="K1259" s="9">
        <f>IFERROR(IF($G1259="","",INDEX('Job Catalog'!$H$10:$H$509,MATCH($G1259,'Job Catalog'!$B$10:$B$509,0))),"")</f>
        <v/>
      </c>
      <c r="L1259" s="9">
        <f>IFERROR(IF($G1259="","",INDEX('Job Catalog'!$I$10:$I$509,MATCH($G1259,'Job Catalog'!$B$10:$B$509,0))),"")</f>
        <v/>
      </c>
      <c r="M1259" s="37">
        <f>IFERROR(IF($G1259="","",INDEX('Job Catalog'!$K$10:$K$509,MATCH($G1259,'Job Catalog'!$B$10:$B$509,0))),"")</f>
        <v/>
      </c>
    </row>
    <row r="1260">
      <c r="B1260" s="7" t="n"/>
      <c r="C1260" s="7" t="n"/>
      <c r="D1260" s="7" t="n"/>
      <c r="E1260" s="7" t="n"/>
      <c r="F1260" s="7" t="n"/>
      <c r="G1260" s="7" t="n"/>
      <c r="H1260" s="9">
        <f>IFERROR(IF($G1260="","",INDEX('Job Catalog'!$C$10:$C$509,MATCH($G1260,'Job Catalog'!$B$10:$B$509,0))),"")</f>
        <v/>
      </c>
      <c r="I1260" s="9">
        <f>IFERROR(IF($G1260="","",INDEX('Job Catalog'!$D$10:$D$509,MATCH($G1260,'Job Catalog'!$B$10:$B$509,0))),"")</f>
        <v/>
      </c>
      <c r="J1260" s="9">
        <f>IFERROR(IF($G1260="","",INDEX('Job Catalog'!$F$10:$F$509,MATCH($G1260,'Job Catalog'!$B$10:$B$509,0))),"")</f>
        <v/>
      </c>
      <c r="K1260" s="9">
        <f>IFERROR(IF($G1260="","",INDEX('Job Catalog'!$H$10:$H$509,MATCH($G1260,'Job Catalog'!$B$10:$B$509,0))),"")</f>
        <v/>
      </c>
      <c r="L1260" s="9">
        <f>IFERROR(IF($G1260="","",INDEX('Job Catalog'!$I$10:$I$509,MATCH($G1260,'Job Catalog'!$B$10:$B$509,0))),"")</f>
        <v/>
      </c>
      <c r="M1260" s="37">
        <f>IFERROR(IF($G1260="","",INDEX('Job Catalog'!$K$10:$K$509,MATCH($G1260,'Job Catalog'!$B$10:$B$509,0))),"")</f>
        <v/>
      </c>
    </row>
    <row r="1261">
      <c r="B1261" s="7" t="n"/>
      <c r="C1261" s="7" t="n"/>
      <c r="D1261" s="7" t="n"/>
      <c r="E1261" s="7" t="n"/>
      <c r="F1261" s="7" t="n"/>
      <c r="G1261" s="7" t="n"/>
      <c r="H1261" s="9">
        <f>IFERROR(IF($G1261="","",INDEX('Job Catalog'!$C$10:$C$509,MATCH($G1261,'Job Catalog'!$B$10:$B$509,0))),"")</f>
        <v/>
      </c>
      <c r="I1261" s="9">
        <f>IFERROR(IF($G1261="","",INDEX('Job Catalog'!$D$10:$D$509,MATCH($G1261,'Job Catalog'!$B$10:$B$509,0))),"")</f>
        <v/>
      </c>
      <c r="J1261" s="9">
        <f>IFERROR(IF($G1261="","",INDEX('Job Catalog'!$F$10:$F$509,MATCH($G1261,'Job Catalog'!$B$10:$B$509,0))),"")</f>
        <v/>
      </c>
      <c r="K1261" s="9">
        <f>IFERROR(IF($G1261="","",INDEX('Job Catalog'!$H$10:$H$509,MATCH($G1261,'Job Catalog'!$B$10:$B$509,0))),"")</f>
        <v/>
      </c>
      <c r="L1261" s="9">
        <f>IFERROR(IF($G1261="","",INDEX('Job Catalog'!$I$10:$I$509,MATCH($G1261,'Job Catalog'!$B$10:$B$509,0))),"")</f>
        <v/>
      </c>
      <c r="M1261" s="37">
        <f>IFERROR(IF($G1261="","",INDEX('Job Catalog'!$K$10:$K$509,MATCH($G1261,'Job Catalog'!$B$10:$B$509,0))),"")</f>
        <v/>
      </c>
    </row>
    <row r="1262">
      <c r="B1262" s="7" t="n"/>
      <c r="C1262" s="7" t="n"/>
      <c r="D1262" s="7" t="n"/>
      <c r="E1262" s="7" t="n"/>
      <c r="F1262" s="7" t="n"/>
      <c r="G1262" s="7" t="n"/>
      <c r="H1262" s="9">
        <f>IFERROR(IF($G1262="","",INDEX('Job Catalog'!$C$10:$C$509,MATCH($G1262,'Job Catalog'!$B$10:$B$509,0))),"")</f>
        <v/>
      </c>
      <c r="I1262" s="9">
        <f>IFERROR(IF($G1262="","",INDEX('Job Catalog'!$D$10:$D$509,MATCH($G1262,'Job Catalog'!$B$10:$B$509,0))),"")</f>
        <v/>
      </c>
      <c r="J1262" s="9">
        <f>IFERROR(IF($G1262="","",INDEX('Job Catalog'!$F$10:$F$509,MATCH($G1262,'Job Catalog'!$B$10:$B$509,0))),"")</f>
        <v/>
      </c>
      <c r="K1262" s="9">
        <f>IFERROR(IF($G1262="","",INDEX('Job Catalog'!$H$10:$H$509,MATCH($G1262,'Job Catalog'!$B$10:$B$509,0))),"")</f>
        <v/>
      </c>
      <c r="L1262" s="9">
        <f>IFERROR(IF($G1262="","",INDEX('Job Catalog'!$I$10:$I$509,MATCH($G1262,'Job Catalog'!$B$10:$B$509,0))),"")</f>
        <v/>
      </c>
      <c r="M1262" s="37">
        <f>IFERROR(IF($G1262="","",INDEX('Job Catalog'!$K$10:$K$509,MATCH($G1262,'Job Catalog'!$B$10:$B$509,0))),"")</f>
        <v/>
      </c>
    </row>
    <row r="1263">
      <c r="B1263" s="7" t="n"/>
      <c r="C1263" s="7" t="n"/>
      <c r="D1263" s="7" t="n"/>
      <c r="E1263" s="7" t="n"/>
      <c r="F1263" s="7" t="n"/>
      <c r="G1263" s="7" t="n"/>
      <c r="H1263" s="9">
        <f>IFERROR(IF($G1263="","",INDEX('Job Catalog'!$C$10:$C$509,MATCH($G1263,'Job Catalog'!$B$10:$B$509,0))),"")</f>
        <v/>
      </c>
      <c r="I1263" s="9">
        <f>IFERROR(IF($G1263="","",INDEX('Job Catalog'!$D$10:$D$509,MATCH($G1263,'Job Catalog'!$B$10:$B$509,0))),"")</f>
        <v/>
      </c>
      <c r="J1263" s="9">
        <f>IFERROR(IF($G1263="","",INDEX('Job Catalog'!$F$10:$F$509,MATCH($G1263,'Job Catalog'!$B$10:$B$509,0))),"")</f>
        <v/>
      </c>
      <c r="K1263" s="9">
        <f>IFERROR(IF($G1263="","",INDEX('Job Catalog'!$H$10:$H$509,MATCH($G1263,'Job Catalog'!$B$10:$B$509,0))),"")</f>
        <v/>
      </c>
      <c r="L1263" s="9">
        <f>IFERROR(IF($G1263="","",INDEX('Job Catalog'!$I$10:$I$509,MATCH($G1263,'Job Catalog'!$B$10:$B$509,0))),"")</f>
        <v/>
      </c>
      <c r="M1263" s="37">
        <f>IFERROR(IF($G1263="","",INDEX('Job Catalog'!$K$10:$K$509,MATCH($G1263,'Job Catalog'!$B$10:$B$509,0))),"")</f>
        <v/>
      </c>
    </row>
    <row r="1264">
      <c r="B1264" s="7" t="n"/>
      <c r="C1264" s="7" t="n"/>
      <c r="D1264" s="7" t="n"/>
      <c r="E1264" s="7" t="n"/>
      <c r="F1264" s="7" t="n"/>
      <c r="G1264" s="7" t="n"/>
      <c r="H1264" s="9">
        <f>IFERROR(IF($G1264="","",INDEX('Job Catalog'!$C$10:$C$509,MATCH($G1264,'Job Catalog'!$B$10:$B$509,0))),"")</f>
        <v/>
      </c>
      <c r="I1264" s="9">
        <f>IFERROR(IF($G1264="","",INDEX('Job Catalog'!$D$10:$D$509,MATCH($G1264,'Job Catalog'!$B$10:$B$509,0))),"")</f>
        <v/>
      </c>
      <c r="J1264" s="9">
        <f>IFERROR(IF($G1264="","",INDEX('Job Catalog'!$F$10:$F$509,MATCH($G1264,'Job Catalog'!$B$10:$B$509,0))),"")</f>
        <v/>
      </c>
      <c r="K1264" s="9">
        <f>IFERROR(IF($G1264="","",INDEX('Job Catalog'!$H$10:$H$509,MATCH($G1264,'Job Catalog'!$B$10:$B$509,0))),"")</f>
        <v/>
      </c>
      <c r="L1264" s="9">
        <f>IFERROR(IF($G1264="","",INDEX('Job Catalog'!$I$10:$I$509,MATCH($G1264,'Job Catalog'!$B$10:$B$509,0))),"")</f>
        <v/>
      </c>
      <c r="M1264" s="37">
        <f>IFERROR(IF($G1264="","",INDEX('Job Catalog'!$K$10:$K$509,MATCH($G1264,'Job Catalog'!$B$10:$B$509,0))),"")</f>
        <v/>
      </c>
    </row>
    <row r="1265">
      <c r="B1265" s="7" t="n"/>
      <c r="C1265" s="7" t="n"/>
      <c r="D1265" s="7" t="n"/>
      <c r="E1265" s="7" t="n"/>
      <c r="F1265" s="7" t="n"/>
      <c r="G1265" s="7" t="n"/>
      <c r="H1265" s="9">
        <f>IFERROR(IF($G1265="","",INDEX('Job Catalog'!$C$10:$C$509,MATCH($G1265,'Job Catalog'!$B$10:$B$509,0))),"")</f>
        <v/>
      </c>
      <c r="I1265" s="9">
        <f>IFERROR(IF($G1265="","",INDEX('Job Catalog'!$D$10:$D$509,MATCH($G1265,'Job Catalog'!$B$10:$B$509,0))),"")</f>
        <v/>
      </c>
      <c r="J1265" s="9">
        <f>IFERROR(IF($G1265="","",INDEX('Job Catalog'!$F$10:$F$509,MATCH($G1265,'Job Catalog'!$B$10:$B$509,0))),"")</f>
        <v/>
      </c>
      <c r="K1265" s="9">
        <f>IFERROR(IF($G1265="","",INDEX('Job Catalog'!$H$10:$H$509,MATCH($G1265,'Job Catalog'!$B$10:$B$509,0))),"")</f>
        <v/>
      </c>
      <c r="L1265" s="9">
        <f>IFERROR(IF($G1265="","",INDEX('Job Catalog'!$I$10:$I$509,MATCH($G1265,'Job Catalog'!$B$10:$B$509,0))),"")</f>
        <v/>
      </c>
      <c r="M1265" s="37">
        <f>IFERROR(IF($G1265="","",INDEX('Job Catalog'!$K$10:$K$509,MATCH($G1265,'Job Catalog'!$B$10:$B$509,0))),"")</f>
        <v/>
      </c>
    </row>
    <row r="1266">
      <c r="B1266" s="7" t="n"/>
      <c r="C1266" s="7" t="n"/>
      <c r="D1266" s="7" t="n"/>
      <c r="E1266" s="7" t="n"/>
      <c r="F1266" s="7" t="n"/>
      <c r="G1266" s="7" t="n"/>
      <c r="H1266" s="9">
        <f>IFERROR(IF($G1266="","",INDEX('Job Catalog'!$C$10:$C$509,MATCH($G1266,'Job Catalog'!$B$10:$B$509,0))),"")</f>
        <v/>
      </c>
      <c r="I1266" s="9">
        <f>IFERROR(IF($G1266="","",INDEX('Job Catalog'!$D$10:$D$509,MATCH($G1266,'Job Catalog'!$B$10:$B$509,0))),"")</f>
        <v/>
      </c>
      <c r="J1266" s="9">
        <f>IFERROR(IF($G1266="","",INDEX('Job Catalog'!$F$10:$F$509,MATCH($G1266,'Job Catalog'!$B$10:$B$509,0))),"")</f>
        <v/>
      </c>
      <c r="K1266" s="9">
        <f>IFERROR(IF($G1266="","",INDEX('Job Catalog'!$H$10:$H$509,MATCH($G1266,'Job Catalog'!$B$10:$B$509,0))),"")</f>
        <v/>
      </c>
      <c r="L1266" s="9">
        <f>IFERROR(IF($G1266="","",INDEX('Job Catalog'!$I$10:$I$509,MATCH($G1266,'Job Catalog'!$B$10:$B$509,0))),"")</f>
        <v/>
      </c>
      <c r="M1266" s="37">
        <f>IFERROR(IF($G1266="","",INDEX('Job Catalog'!$K$10:$K$509,MATCH($G1266,'Job Catalog'!$B$10:$B$509,0))),"")</f>
        <v/>
      </c>
    </row>
    <row r="1267">
      <c r="B1267" s="7" t="n"/>
      <c r="C1267" s="7" t="n"/>
      <c r="D1267" s="7" t="n"/>
      <c r="E1267" s="7" t="n"/>
      <c r="F1267" s="7" t="n"/>
      <c r="G1267" s="7" t="n"/>
      <c r="H1267" s="9">
        <f>IFERROR(IF($G1267="","",INDEX('Job Catalog'!$C$10:$C$509,MATCH($G1267,'Job Catalog'!$B$10:$B$509,0))),"")</f>
        <v/>
      </c>
      <c r="I1267" s="9">
        <f>IFERROR(IF($G1267="","",INDEX('Job Catalog'!$D$10:$D$509,MATCH($G1267,'Job Catalog'!$B$10:$B$509,0))),"")</f>
        <v/>
      </c>
      <c r="J1267" s="9">
        <f>IFERROR(IF($G1267="","",INDEX('Job Catalog'!$F$10:$F$509,MATCH($G1267,'Job Catalog'!$B$10:$B$509,0))),"")</f>
        <v/>
      </c>
      <c r="K1267" s="9">
        <f>IFERROR(IF($G1267="","",INDEX('Job Catalog'!$H$10:$H$509,MATCH($G1267,'Job Catalog'!$B$10:$B$509,0))),"")</f>
        <v/>
      </c>
      <c r="L1267" s="9">
        <f>IFERROR(IF($G1267="","",INDEX('Job Catalog'!$I$10:$I$509,MATCH($G1267,'Job Catalog'!$B$10:$B$509,0))),"")</f>
        <v/>
      </c>
      <c r="M1267" s="37">
        <f>IFERROR(IF($G1267="","",INDEX('Job Catalog'!$K$10:$K$509,MATCH($G1267,'Job Catalog'!$B$10:$B$509,0))),"")</f>
        <v/>
      </c>
    </row>
    <row r="1268">
      <c r="B1268" s="7" t="n"/>
      <c r="C1268" s="7" t="n"/>
      <c r="D1268" s="7" t="n"/>
      <c r="E1268" s="7" t="n"/>
      <c r="F1268" s="7" t="n"/>
      <c r="G1268" s="7" t="n"/>
      <c r="H1268" s="9">
        <f>IFERROR(IF($G1268="","",INDEX('Job Catalog'!$C$10:$C$509,MATCH($G1268,'Job Catalog'!$B$10:$B$509,0))),"")</f>
        <v/>
      </c>
      <c r="I1268" s="9">
        <f>IFERROR(IF($G1268="","",INDEX('Job Catalog'!$D$10:$D$509,MATCH($G1268,'Job Catalog'!$B$10:$B$509,0))),"")</f>
        <v/>
      </c>
      <c r="J1268" s="9">
        <f>IFERROR(IF($G1268="","",INDEX('Job Catalog'!$F$10:$F$509,MATCH($G1268,'Job Catalog'!$B$10:$B$509,0))),"")</f>
        <v/>
      </c>
      <c r="K1268" s="9">
        <f>IFERROR(IF($G1268="","",INDEX('Job Catalog'!$H$10:$H$509,MATCH($G1268,'Job Catalog'!$B$10:$B$509,0))),"")</f>
        <v/>
      </c>
      <c r="L1268" s="9">
        <f>IFERROR(IF($G1268="","",INDEX('Job Catalog'!$I$10:$I$509,MATCH($G1268,'Job Catalog'!$B$10:$B$509,0))),"")</f>
        <v/>
      </c>
      <c r="M1268" s="37">
        <f>IFERROR(IF($G1268="","",INDEX('Job Catalog'!$K$10:$K$509,MATCH($G1268,'Job Catalog'!$B$10:$B$509,0))),"")</f>
        <v/>
      </c>
    </row>
    <row r="1269">
      <c r="B1269" s="7" t="n"/>
      <c r="C1269" s="7" t="n"/>
      <c r="D1269" s="7" t="n"/>
      <c r="E1269" s="7" t="n"/>
      <c r="F1269" s="7" t="n"/>
      <c r="G1269" s="7" t="n"/>
      <c r="H1269" s="9">
        <f>IFERROR(IF($G1269="","",INDEX('Job Catalog'!$C$10:$C$509,MATCH($G1269,'Job Catalog'!$B$10:$B$509,0))),"")</f>
        <v/>
      </c>
      <c r="I1269" s="9">
        <f>IFERROR(IF($G1269="","",INDEX('Job Catalog'!$D$10:$D$509,MATCH($G1269,'Job Catalog'!$B$10:$B$509,0))),"")</f>
        <v/>
      </c>
      <c r="J1269" s="9">
        <f>IFERROR(IF($G1269="","",INDEX('Job Catalog'!$F$10:$F$509,MATCH($G1269,'Job Catalog'!$B$10:$B$509,0))),"")</f>
        <v/>
      </c>
      <c r="K1269" s="9">
        <f>IFERROR(IF($G1269="","",INDEX('Job Catalog'!$H$10:$H$509,MATCH($G1269,'Job Catalog'!$B$10:$B$509,0))),"")</f>
        <v/>
      </c>
      <c r="L1269" s="9">
        <f>IFERROR(IF($G1269="","",INDEX('Job Catalog'!$I$10:$I$509,MATCH($G1269,'Job Catalog'!$B$10:$B$509,0))),"")</f>
        <v/>
      </c>
      <c r="M1269" s="37">
        <f>IFERROR(IF($G1269="","",INDEX('Job Catalog'!$K$10:$K$509,MATCH($G1269,'Job Catalog'!$B$10:$B$509,0))),"")</f>
        <v/>
      </c>
    </row>
    <row r="1270">
      <c r="B1270" s="7" t="n"/>
      <c r="C1270" s="7" t="n"/>
      <c r="D1270" s="7" t="n"/>
      <c r="E1270" s="7" t="n"/>
      <c r="F1270" s="7" t="n"/>
      <c r="G1270" s="7" t="n"/>
      <c r="H1270" s="9">
        <f>IFERROR(IF($G1270="","",INDEX('Job Catalog'!$C$10:$C$509,MATCH($G1270,'Job Catalog'!$B$10:$B$509,0))),"")</f>
        <v/>
      </c>
      <c r="I1270" s="9">
        <f>IFERROR(IF($G1270="","",INDEX('Job Catalog'!$D$10:$D$509,MATCH($G1270,'Job Catalog'!$B$10:$B$509,0))),"")</f>
        <v/>
      </c>
      <c r="J1270" s="9">
        <f>IFERROR(IF($G1270="","",INDEX('Job Catalog'!$F$10:$F$509,MATCH($G1270,'Job Catalog'!$B$10:$B$509,0))),"")</f>
        <v/>
      </c>
      <c r="K1270" s="9">
        <f>IFERROR(IF($G1270="","",INDEX('Job Catalog'!$H$10:$H$509,MATCH($G1270,'Job Catalog'!$B$10:$B$509,0))),"")</f>
        <v/>
      </c>
      <c r="L1270" s="9">
        <f>IFERROR(IF($G1270="","",INDEX('Job Catalog'!$I$10:$I$509,MATCH($G1270,'Job Catalog'!$B$10:$B$509,0))),"")</f>
        <v/>
      </c>
      <c r="M1270" s="37">
        <f>IFERROR(IF($G1270="","",INDEX('Job Catalog'!$K$10:$K$509,MATCH($G1270,'Job Catalog'!$B$10:$B$509,0))),"")</f>
        <v/>
      </c>
    </row>
    <row r="1271">
      <c r="B1271" s="7" t="n"/>
      <c r="C1271" s="7" t="n"/>
      <c r="D1271" s="7" t="n"/>
      <c r="E1271" s="7" t="n"/>
      <c r="F1271" s="7" t="n"/>
      <c r="G1271" s="7" t="n"/>
      <c r="H1271" s="9">
        <f>IFERROR(IF($G1271="","",INDEX('Job Catalog'!$C$10:$C$509,MATCH($G1271,'Job Catalog'!$B$10:$B$509,0))),"")</f>
        <v/>
      </c>
      <c r="I1271" s="9">
        <f>IFERROR(IF($G1271="","",INDEX('Job Catalog'!$D$10:$D$509,MATCH($G1271,'Job Catalog'!$B$10:$B$509,0))),"")</f>
        <v/>
      </c>
      <c r="J1271" s="9">
        <f>IFERROR(IF($G1271="","",INDEX('Job Catalog'!$F$10:$F$509,MATCH($G1271,'Job Catalog'!$B$10:$B$509,0))),"")</f>
        <v/>
      </c>
      <c r="K1271" s="9">
        <f>IFERROR(IF($G1271="","",INDEX('Job Catalog'!$H$10:$H$509,MATCH($G1271,'Job Catalog'!$B$10:$B$509,0))),"")</f>
        <v/>
      </c>
      <c r="L1271" s="9">
        <f>IFERROR(IF($G1271="","",INDEX('Job Catalog'!$I$10:$I$509,MATCH($G1271,'Job Catalog'!$B$10:$B$509,0))),"")</f>
        <v/>
      </c>
      <c r="M1271" s="37">
        <f>IFERROR(IF($G1271="","",INDEX('Job Catalog'!$K$10:$K$509,MATCH($G1271,'Job Catalog'!$B$10:$B$509,0))),"")</f>
        <v/>
      </c>
    </row>
    <row r="1272">
      <c r="B1272" s="7" t="n"/>
      <c r="C1272" s="7" t="n"/>
      <c r="D1272" s="7" t="n"/>
      <c r="E1272" s="7" t="n"/>
      <c r="F1272" s="7" t="n"/>
      <c r="G1272" s="7" t="n"/>
      <c r="H1272" s="9">
        <f>IFERROR(IF($G1272="","",INDEX('Job Catalog'!$C$10:$C$509,MATCH($G1272,'Job Catalog'!$B$10:$B$509,0))),"")</f>
        <v/>
      </c>
      <c r="I1272" s="9">
        <f>IFERROR(IF($G1272="","",INDEX('Job Catalog'!$D$10:$D$509,MATCH($G1272,'Job Catalog'!$B$10:$B$509,0))),"")</f>
        <v/>
      </c>
      <c r="J1272" s="9">
        <f>IFERROR(IF($G1272="","",INDEX('Job Catalog'!$F$10:$F$509,MATCH($G1272,'Job Catalog'!$B$10:$B$509,0))),"")</f>
        <v/>
      </c>
      <c r="K1272" s="9">
        <f>IFERROR(IF($G1272="","",INDEX('Job Catalog'!$H$10:$H$509,MATCH($G1272,'Job Catalog'!$B$10:$B$509,0))),"")</f>
        <v/>
      </c>
      <c r="L1272" s="9">
        <f>IFERROR(IF($G1272="","",INDEX('Job Catalog'!$I$10:$I$509,MATCH($G1272,'Job Catalog'!$B$10:$B$509,0))),"")</f>
        <v/>
      </c>
      <c r="M1272" s="37">
        <f>IFERROR(IF($G1272="","",INDEX('Job Catalog'!$K$10:$K$509,MATCH($G1272,'Job Catalog'!$B$10:$B$509,0))),"")</f>
        <v/>
      </c>
    </row>
    <row r="1273">
      <c r="B1273" s="7" t="n"/>
      <c r="C1273" s="7" t="n"/>
      <c r="D1273" s="7" t="n"/>
      <c r="E1273" s="7" t="n"/>
      <c r="F1273" s="7" t="n"/>
      <c r="G1273" s="7" t="n"/>
      <c r="H1273" s="9">
        <f>IFERROR(IF($G1273="","",INDEX('Job Catalog'!$C$10:$C$509,MATCH($G1273,'Job Catalog'!$B$10:$B$509,0))),"")</f>
        <v/>
      </c>
      <c r="I1273" s="9">
        <f>IFERROR(IF($G1273="","",INDEX('Job Catalog'!$D$10:$D$509,MATCH($G1273,'Job Catalog'!$B$10:$B$509,0))),"")</f>
        <v/>
      </c>
      <c r="J1273" s="9">
        <f>IFERROR(IF($G1273="","",INDEX('Job Catalog'!$F$10:$F$509,MATCH($G1273,'Job Catalog'!$B$10:$B$509,0))),"")</f>
        <v/>
      </c>
      <c r="K1273" s="9">
        <f>IFERROR(IF($G1273="","",INDEX('Job Catalog'!$H$10:$H$509,MATCH($G1273,'Job Catalog'!$B$10:$B$509,0))),"")</f>
        <v/>
      </c>
      <c r="L1273" s="9">
        <f>IFERROR(IF($G1273="","",INDEX('Job Catalog'!$I$10:$I$509,MATCH($G1273,'Job Catalog'!$B$10:$B$509,0))),"")</f>
        <v/>
      </c>
      <c r="M1273" s="37">
        <f>IFERROR(IF($G1273="","",INDEX('Job Catalog'!$K$10:$K$509,MATCH($G1273,'Job Catalog'!$B$10:$B$509,0))),"")</f>
        <v/>
      </c>
    </row>
    <row r="1274">
      <c r="B1274" s="7" t="n"/>
      <c r="C1274" s="7" t="n"/>
      <c r="D1274" s="7" t="n"/>
      <c r="E1274" s="7" t="n"/>
      <c r="F1274" s="7" t="n"/>
      <c r="G1274" s="7" t="n"/>
      <c r="H1274" s="9">
        <f>IFERROR(IF($G1274="","",INDEX('Job Catalog'!$C$10:$C$509,MATCH($G1274,'Job Catalog'!$B$10:$B$509,0))),"")</f>
        <v/>
      </c>
      <c r="I1274" s="9">
        <f>IFERROR(IF($G1274="","",INDEX('Job Catalog'!$D$10:$D$509,MATCH($G1274,'Job Catalog'!$B$10:$B$509,0))),"")</f>
        <v/>
      </c>
      <c r="J1274" s="9">
        <f>IFERROR(IF($G1274="","",INDEX('Job Catalog'!$F$10:$F$509,MATCH($G1274,'Job Catalog'!$B$10:$B$509,0))),"")</f>
        <v/>
      </c>
      <c r="K1274" s="9">
        <f>IFERROR(IF($G1274="","",INDEX('Job Catalog'!$H$10:$H$509,MATCH($G1274,'Job Catalog'!$B$10:$B$509,0))),"")</f>
        <v/>
      </c>
      <c r="L1274" s="9">
        <f>IFERROR(IF($G1274="","",INDEX('Job Catalog'!$I$10:$I$509,MATCH($G1274,'Job Catalog'!$B$10:$B$509,0))),"")</f>
        <v/>
      </c>
      <c r="M1274" s="37">
        <f>IFERROR(IF($G1274="","",INDEX('Job Catalog'!$K$10:$K$509,MATCH($G1274,'Job Catalog'!$B$10:$B$509,0))),"")</f>
        <v/>
      </c>
    </row>
    <row r="1275">
      <c r="B1275" s="7" t="n"/>
      <c r="C1275" s="7" t="n"/>
      <c r="D1275" s="7" t="n"/>
      <c r="E1275" s="7" t="n"/>
      <c r="F1275" s="7" t="n"/>
      <c r="G1275" s="7" t="n"/>
      <c r="H1275" s="9">
        <f>IFERROR(IF($G1275="","",INDEX('Job Catalog'!$C$10:$C$509,MATCH($G1275,'Job Catalog'!$B$10:$B$509,0))),"")</f>
        <v/>
      </c>
      <c r="I1275" s="9">
        <f>IFERROR(IF($G1275="","",INDEX('Job Catalog'!$D$10:$D$509,MATCH($G1275,'Job Catalog'!$B$10:$B$509,0))),"")</f>
        <v/>
      </c>
      <c r="J1275" s="9">
        <f>IFERROR(IF($G1275="","",INDEX('Job Catalog'!$F$10:$F$509,MATCH($G1275,'Job Catalog'!$B$10:$B$509,0))),"")</f>
        <v/>
      </c>
      <c r="K1275" s="9">
        <f>IFERROR(IF($G1275="","",INDEX('Job Catalog'!$H$10:$H$509,MATCH($G1275,'Job Catalog'!$B$10:$B$509,0))),"")</f>
        <v/>
      </c>
      <c r="L1275" s="9">
        <f>IFERROR(IF($G1275="","",INDEX('Job Catalog'!$I$10:$I$509,MATCH($G1275,'Job Catalog'!$B$10:$B$509,0))),"")</f>
        <v/>
      </c>
      <c r="M1275" s="37">
        <f>IFERROR(IF($G1275="","",INDEX('Job Catalog'!$K$10:$K$509,MATCH($G1275,'Job Catalog'!$B$10:$B$509,0))),"")</f>
        <v/>
      </c>
    </row>
    <row r="1276">
      <c r="B1276" s="7" t="n"/>
      <c r="C1276" s="7" t="n"/>
      <c r="D1276" s="7" t="n"/>
      <c r="E1276" s="7" t="n"/>
      <c r="F1276" s="7" t="n"/>
      <c r="G1276" s="7" t="n"/>
      <c r="H1276" s="9">
        <f>IFERROR(IF($G1276="","",INDEX('Job Catalog'!$C$10:$C$509,MATCH($G1276,'Job Catalog'!$B$10:$B$509,0))),"")</f>
        <v/>
      </c>
      <c r="I1276" s="9">
        <f>IFERROR(IF($G1276="","",INDEX('Job Catalog'!$D$10:$D$509,MATCH($G1276,'Job Catalog'!$B$10:$B$509,0))),"")</f>
        <v/>
      </c>
      <c r="J1276" s="9">
        <f>IFERROR(IF($G1276="","",INDEX('Job Catalog'!$F$10:$F$509,MATCH($G1276,'Job Catalog'!$B$10:$B$509,0))),"")</f>
        <v/>
      </c>
      <c r="K1276" s="9">
        <f>IFERROR(IF($G1276="","",INDEX('Job Catalog'!$H$10:$H$509,MATCH($G1276,'Job Catalog'!$B$10:$B$509,0))),"")</f>
        <v/>
      </c>
      <c r="L1276" s="9">
        <f>IFERROR(IF($G1276="","",INDEX('Job Catalog'!$I$10:$I$509,MATCH($G1276,'Job Catalog'!$B$10:$B$509,0))),"")</f>
        <v/>
      </c>
      <c r="M1276" s="37">
        <f>IFERROR(IF($G1276="","",INDEX('Job Catalog'!$K$10:$K$509,MATCH($G1276,'Job Catalog'!$B$10:$B$509,0))),"")</f>
        <v/>
      </c>
    </row>
    <row r="1277">
      <c r="B1277" s="7" t="n"/>
      <c r="C1277" s="7" t="n"/>
      <c r="D1277" s="7" t="n"/>
      <c r="E1277" s="7" t="n"/>
      <c r="F1277" s="7" t="n"/>
      <c r="G1277" s="7" t="n"/>
      <c r="H1277" s="9">
        <f>IFERROR(IF($G1277="","",INDEX('Job Catalog'!$C$10:$C$509,MATCH($G1277,'Job Catalog'!$B$10:$B$509,0))),"")</f>
        <v/>
      </c>
      <c r="I1277" s="9">
        <f>IFERROR(IF($G1277="","",INDEX('Job Catalog'!$D$10:$D$509,MATCH($G1277,'Job Catalog'!$B$10:$B$509,0))),"")</f>
        <v/>
      </c>
      <c r="J1277" s="9">
        <f>IFERROR(IF($G1277="","",INDEX('Job Catalog'!$F$10:$F$509,MATCH($G1277,'Job Catalog'!$B$10:$B$509,0))),"")</f>
        <v/>
      </c>
      <c r="K1277" s="9">
        <f>IFERROR(IF($G1277="","",INDEX('Job Catalog'!$H$10:$H$509,MATCH($G1277,'Job Catalog'!$B$10:$B$509,0))),"")</f>
        <v/>
      </c>
      <c r="L1277" s="9">
        <f>IFERROR(IF($G1277="","",INDEX('Job Catalog'!$I$10:$I$509,MATCH($G1277,'Job Catalog'!$B$10:$B$509,0))),"")</f>
        <v/>
      </c>
      <c r="M1277" s="37">
        <f>IFERROR(IF($G1277="","",INDEX('Job Catalog'!$K$10:$K$509,MATCH($G1277,'Job Catalog'!$B$10:$B$509,0))),"")</f>
        <v/>
      </c>
    </row>
    <row r="1278">
      <c r="B1278" s="7" t="n"/>
      <c r="C1278" s="7" t="n"/>
      <c r="D1278" s="7" t="n"/>
      <c r="E1278" s="7" t="n"/>
      <c r="F1278" s="7" t="n"/>
      <c r="G1278" s="7" t="n"/>
      <c r="H1278" s="9">
        <f>IFERROR(IF($G1278="","",INDEX('Job Catalog'!$C$10:$C$509,MATCH($G1278,'Job Catalog'!$B$10:$B$509,0))),"")</f>
        <v/>
      </c>
      <c r="I1278" s="9">
        <f>IFERROR(IF($G1278="","",INDEX('Job Catalog'!$D$10:$D$509,MATCH($G1278,'Job Catalog'!$B$10:$B$509,0))),"")</f>
        <v/>
      </c>
      <c r="J1278" s="9">
        <f>IFERROR(IF($G1278="","",INDEX('Job Catalog'!$F$10:$F$509,MATCH($G1278,'Job Catalog'!$B$10:$B$509,0))),"")</f>
        <v/>
      </c>
      <c r="K1278" s="9">
        <f>IFERROR(IF($G1278="","",INDEX('Job Catalog'!$H$10:$H$509,MATCH($G1278,'Job Catalog'!$B$10:$B$509,0))),"")</f>
        <v/>
      </c>
      <c r="L1278" s="9">
        <f>IFERROR(IF($G1278="","",INDEX('Job Catalog'!$I$10:$I$509,MATCH($G1278,'Job Catalog'!$B$10:$B$509,0))),"")</f>
        <v/>
      </c>
      <c r="M1278" s="37">
        <f>IFERROR(IF($G1278="","",INDEX('Job Catalog'!$K$10:$K$509,MATCH($G1278,'Job Catalog'!$B$10:$B$509,0))),"")</f>
        <v/>
      </c>
    </row>
    <row r="1279">
      <c r="B1279" s="7" t="n"/>
      <c r="C1279" s="7" t="n"/>
      <c r="D1279" s="7" t="n"/>
      <c r="E1279" s="7" t="n"/>
      <c r="F1279" s="7" t="n"/>
      <c r="G1279" s="7" t="n"/>
      <c r="H1279" s="9">
        <f>IFERROR(IF($G1279="","",INDEX('Job Catalog'!$C$10:$C$509,MATCH($G1279,'Job Catalog'!$B$10:$B$509,0))),"")</f>
        <v/>
      </c>
      <c r="I1279" s="9">
        <f>IFERROR(IF($G1279="","",INDEX('Job Catalog'!$D$10:$D$509,MATCH($G1279,'Job Catalog'!$B$10:$B$509,0))),"")</f>
        <v/>
      </c>
      <c r="J1279" s="9">
        <f>IFERROR(IF($G1279="","",INDEX('Job Catalog'!$F$10:$F$509,MATCH($G1279,'Job Catalog'!$B$10:$B$509,0))),"")</f>
        <v/>
      </c>
      <c r="K1279" s="9">
        <f>IFERROR(IF($G1279="","",INDEX('Job Catalog'!$H$10:$H$509,MATCH($G1279,'Job Catalog'!$B$10:$B$509,0))),"")</f>
        <v/>
      </c>
      <c r="L1279" s="9">
        <f>IFERROR(IF($G1279="","",INDEX('Job Catalog'!$I$10:$I$509,MATCH($G1279,'Job Catalog'!$B$10:$B$509,0))),"")</f>
        <v/>
      </c>
      <c r="M1279" s="37">
        <f>IFERROR(IF($G1279="","",INDEX('Job Catalog'!$K$10:$K$509,MATCH($G1279,'Job Catalog'!$B$10:$B$509,0))),"")</f>
        <v/>
      </c>
    </row>
    <row r="1280">
      <c r="B1280" s="7" t="n"/>
      <c r="C1280" s="7" t="n"/>
      <c r="D1280" s="7" t="n"/>
      <c r="E1280" s="7" t="n"/>
      <c r="F1280" s="7" t="n"/>
      <c r="G1280" s="7" t="n"/>
      <c r="H1280" s="9">
        <f>IFERROR(IF($G1280="","",INDEX('Job Catalog'!$C$10:$C$509,MATCH($G1280,'Job Catalog'!$B$10:$B$509,0))),"")</f>
        <v/>
      </c>
      <c r="I1280" s="9">
        <f>IFERROR(IF($G1280="","",INDEX('Job Catalog'!$D$10:$D$509,MATCH($G1280,'Job Catalog'!$B$10:$B$509,0))),"")</f>
        <v/>
      </c>
      <c r="J1280" s="9">
        <f>IFERROR(IF($G1280="","",INDEX('Job Catalog'!$F$10:$F$509,MATCH($G1280,'Job Catalog'!$B$10:$B$509,0))),"")</f>
        <v/>
      </c>
      <c r="K1280" s="9">
        <f>IFERROR(IF($G1280="","",INDEX('Job Catalog'!$H$10:$H$509,MATCH($G1280,'Job Catalog'!$B$10:$B$509,0))),"")</f>
        <v/>
      </c>
      <c r="L1280" s="9">
        <f>IFERROR(IF($G1280="","",INDEX('Job Catalog'!$I$10:$I$509,MATCH($G1280,'Job Catalog'!$B$10:$B$509,0))),"")</f>
        <v/>
      </c>
      <c r="M1280" s="37">
        <f>IFERROR(IF($G1280="","",INDEX('Job Catalog'!$K$10:$K$509,MATCH($G1280,'Job Catalog'!$B$10:$B$509,0))),"")</f>
        <v/>
      </c>
    </row>
    <row r="1281">
      <c r="B1281" s="7" t="n"/>
      <c r="C1281" s="7" t="n"/>
      <c r="D1281" s="7" t="n"/>
      <c r="E1281" s="7" t="n"/>
      <c r="F1281" s="7" t="n"/>
      <c r="G1281" s="7" t="n"/>
      <c r="H1281" s="9">
        <f>IFERROR(IF($G1281="","",INDEX('Job Catalog'!$C$10:$C$509,MATCH($G1281,'Job Catalog'!$B$10:$B$509,0))),"")</f>
        <v/>
      </c>
      <c r="I1281" s="9">
        <f>IFERROR(IF($G1281="","",INDEX('Job Catalog'!$D$10:$D$509,MATCH($G1281,'Job Catalog'!$B$10:$B$509,0))),"")</f>
        <v/>
      </c>
      <c r="J1281" s="9">
        <f>IFERROR(IF($G1281="","",INDEX('Job Catalog'!$F$10:$F$509,MATCH($G1281,'Job Catalog'!$B$10:$B$509,0))),"")</f>
        <v/>
      </c>
      <c r="K1281" s="9">
        <f>IFERROR(IF($G1281="","",INDEX('Job Catalog'!$H$10:$H$509,MATCH($G1281,'Job Catalog'!$B$10:$B$509,0))),"")</f>
        <v/>
      </c>
      <c r="L1281" s="9">
        <f>IFERROR(IF($G1281="","",INDEX('Job Catalog'!$I$10:$I$509,MATCH($G1281,'Job Catalog'!$B$10:$B$509,0))),"")</f>
        <v/>
      </c>
      <c r="M1281" s="37">
        <f>IFERROR(IF($G1281="","",INDEX('Job Catalog'!$K$10:$K$509,MATCH($G1281,'Job Catalog'!$B$10:$B$509,0))),"")</f>
        <v/>
      </c>
    </row>
    <row r="1282">
      <c r="B1282" s="7" t="n"/>
      <c r="C1282" s="7" t="n"/>
      <c r="D1282" s="7" t="n"/>
      <c r="E1282" s="7" t="n"/>
      <c r="F1282" s="7" t="n"/>
      <c r="G1282" s="7" t="n"/>
      <c r="H1282" s="9">
        <f>IFERROR(IF($G1282="","",INDEX('Job Catalog'!$C$10:$C$509,MATCH($G1282,'Job Catalog'!$B$10:$B$509,0))),"")</f>
        <v/>
      </c>
      <c r="I1282" s="9">
        <f>IFERROR(IF($G1282="","",INDEX('Job Catalog'!$D$10:$D$509,MATCH($G1282,'Job Catalog'!$B$10:$B$509,0))),"")</f>
        <v/>
      </c>
      <c r="J1282" s="9">
        <f>IFERROR(IF($G1282="","",INDEX('Job Catalog'!$F$10:$F$509,MATCH($G1282,'Job Catalog'!$B$10:$B$509,0))),"")</f>
        <v/>
      </c>
      <c r="K1282" s="9">
        <f>IFERROR(IF($G1282="","",INDEX('Job Catalog'!$H$10:$H$509,MATCH($G1282,'Job Catalog'!$B$10:$B$509,0))),"")</f>
        <v/>
      </c>
      <c r="L1282" s="9">
        <f>IFERROR(IF($G1282="","",INDEX('Job Catalog'!$I$10:$I$509,MATCH($G1282,'Job Catalog'!$B$10:$B$509,0))),"")</f>
        <v/>
      </c>
      <c r="M1282" s="37">
        <f>IFERROR(IF($G1282="","",INDEX('Job Catalog'!$K$10:$K$509,MATCH($G1282,'Job Catalog'!$B$10:$B$509,0))),"")</f>
        <v/>
      </c>
    </row>
    <row r="1283">
      <c r="B1283" s="7" t="n"/>
      <c r="C1283" s="7" t="n"/>
      <c r="D1283" s="7" t="n"/>
      <c r="E1283" s="7" t="n"/>
      <c r="F1283" s="7" t="n"/>
      <c r="G1283" s="7" t="n"/>
      <c r="H1283" s="9">
        <f>IFERROR(IF($G1283="","",INDEX('Job Catalog'!$C$10:$C$509,MATCH($G1283,'Job Catalog'!$B$10:$B$509,0))),"")</f>
        <v/>
      </c>
      <c r="I1283" s="9">
        <f>IFERROR(IF($G1283="","",INDEX('Job Catalog'!$D$10:$D$509,MATCH($G1283,'Job Catalog'!$B$10:$B$509,0))),"")</f>
        <v/>
      </c>
      <c r="J1283" s="9">
        <f>IFERROR(IF($G1283="","",INDEX('Job Catalog'!$F$10:$F$509,MATCH($G1283,'Job Catalog'!$B$10:$B$509,0))),"")</f>
        <v/>
      </c>
      <c r="K1283" s="9">
        <f>IFERROR(IF($G1283="","",INDEX('Job Catalog'!$H$10:$H$509,MATCH($G1283,'Job Catalog'!$B$10:$B$509,0))),"")</f>
        <v/>
      </c>
      <c r="L1283" s="9">
        <f>IFERROR(IF($G1283="","",INDEX('Job Catalog'!$I$10:$I$509,MATCH($G1283,'Job Catalog'!$B$10:$B$509,0))),"")</f>
        <v/>
      </c>
      <c r="M1283" s="37">
        <f>IFERROR(IF($G1283="","",INDEX('Job Catalog'!$K$10:$K$509,MATCH($G1283,'Job Catalog'!$B$10:$B$509,0))),"")</f>
        <v/>
      </c>
    </row>
    <row r="1284">
      <c r="B1284" s="7" t="n"/>
      <c r="C1284" s="7" t="n"/>
      <c r="D1284" s="7" t="n"/>
      <c r="E1284" s="7" t="n"/>
      <c r="F1284" s="7" t="n"/>
      <c r="G1284" s="7" t="n"/>
      <c r="H1284" s="9">
        <f>IFERROR(IF($G1284="","",INDEX('Job Catalog'!$C$10:$C$509,MATCH($G1284,'Job Catalog'!$B$10:$B$509,0))),"")</f>
        <v/>
      </c>
      <c r="I1284" s="9">
        <f>IFERROR(IF($G1284="","",INDEX('Job Catalog'!$D$10:$D$509,MATCH($G1284,'Job Catalog'!$B$10:$B$509,0))),"")</f>
        <v/>
      </c>
      <c r="J1284" s="9">
        <f>IFERROR(IF($G1284="","",INDEX('Job Catalog'!$F$10:$F$509,MATCH($G1284,'Job Catalog'!$B$10:$B$509,0))),"")</f>
        <v/>
      </c>
      <c r="K1284" s="9">
        <f>IFERROR(IF($G1284="","",INDEX('Job Catalog'!$H$10:$H$509,MATCH($G1284,'Job Catalog'!$B$10:$B$509,0))),"")</f>
        <v/>
      </c>
      <c r="L1284" s="9">
        <f>IFERROR(IF($G1284="","",INDEX('Job Catalog'!$I$10:$I$509,MATCH($G1284,'Job Catalog'!$B$10:$B$509,0))),"")</f>
        <v/>
      </c>
      <c r="M1284" s="37">
        <f>IFERROR(IF($G1284="","",INDEX('Job Catalog'!$K$10:$K$509,MATCH($G1284,'Job Catalog'!$B$10:$B$509,0))),"")</f>
        <v/>
      </c>
    </row>
    <row r="1285">
      <c r="B1285" s="7" t="n"/>
      <c r="C1285" s="7" t="n"/>
      <c r="D1285" s="7" t="n"/>
      <c r="E1285" s="7" t="n"/>
      <c r="F1285" s="7" t="n"/>
      <c r="G1285" s="7" t="n"/>
      <c r="H1285" s="9">
        <f>IFERROR(IF($G1285="","",INDEX('Job Catalog'!$C$10:$C$509,MATCH($G1285,'Job Catalog'!$B$10:$B$509,0))),"")</f>
        <v/>
      </c>
      <c r="I1285" s="9">
        <f>IFERROR(IF($G1285="","",INDEX('Job Catalog'!$D$10:$D$509,MATCH($G1285,'Job Catalog'!$B$10:$B$509,0))),"")</f>
        <v/>
      </c>
      <c r="J1285" s="9">
        <f>IFERROR(IF($G1285="","",INDEX('Job Catalog'!$F$10:$F$509,MATCH($G1285,'Job Catalog'!$B$10:$B$509,0))),"")</f>
        <v/>
      </c>
      <c r="K1285" s="9">
        <f>IFERROR(IF($G1285="","",INDEX('Job Catalog'!$H$10:$H$509,MATCH($G1285,'Job Catalog'!$B$10:$B$509,0))),"")</f>
        <v/>
      </c>
      <c r="L1285" s="9">
        <f>IFERROR(IF($G1285="","",INDEX('Job Catalog'!$I$10:$I$509,MATCH($G1285,'Job Catalog'!$B$10:$B$509,0))),"")</f>
        <v/>
      </c>
      <c r="M1285" s="37">
        <f>IFERROR(IF($G1285="","",INDEX('Job Catalog'!$K$10:$K$509,MATCH($G1285,'Job Catalog'!$B$10:$B$509,0))),"")</f>
        <v/>
      </c>
    </row>
    <row r="1286">
      <c r="B1286" s="7" t="n"/>
      <c r="C1286" s="7" t="n"/>
      <c r="D1286" s="7" t="n"/>
      <c r="E1286" s="7" t="n"/>
      <c r="F1286" s="7" t="n"/>
      <c r="G1286" s="7" t="n"/>
      <c r="H1286" s="9">
        <f>IFERROR(IF($G1286="","",INDEX('Job Catalog'!$C$10:$C$509,MATCH($G1286,'Job Catalog'!$B$10:$B$509,0))),"")</f>
        <v/>
      </c>
      <c r="I1286" s="9">
        <f>IFERROR(IF($G1286="","",INDEX('Job Catalog'!$D$10:$D$509,MATCH($G1286,'Job Catalog'!$B$10:$B$509,0))),"")</f>
        <v/>
      </c>
      <c r="J1286" s="9">
        <f>IFERROR(IF($G1286="","",INDEX('Job Catalog'!$F$10:$F$509,MATCH($G1286,'Job Catalog'!$B$10:$B$509,0))),"")</f>
        <v/>
      </c>
      <c r="K1286" s="9">
        <f>IFERROR(IF($G1286="","",INDEX('Job Catalog'!$H$10:$H$509,MATCH($G1286,'Job Catalog'!$B$10:$B$509,0))),"")</f>
        <v/>
      </c>
      <c r="L1286" s="9">
        <f>IFERROR(IF($G1286="","",INDEX('Job Catalog'!$I$10:$I$509,MATCH($G1286,'Job Catalog'!$B$10:$B$509,0))),"")</f>
        <v/>
      </c>
      <c r="M1286" s="37">
        <f>IFERROR(IF($G1286="","",INDEX('Job Catalog'!$K$10:$K$509,MATCH($G1286,'Job Catalog'!$B$10:$B$509,0))),"")</f>
        <v/>
      </c>
    </row>
    <row r="1287">
      <c r="B1287" s="7" t="n"/>
      <c r="C1287" s="7" t="n"/>
      <c r="D1287" s="7" t="n"/>
      <c r="E1287" s="7" t="n"/>
      <c r="F1287" s="7" t="n"/>
      <c r="G1287" s="7" t="n"/>
      <c r="H1287" s="9">
        <f>IFERROR(IF($G1287="","",INDEX('Job Catalog'!$C$10:$C$509,MATCH($G1287,'Job Catalog'!$B$10:$B$509,0))),"")</f>
        <v/>
      </c>
      <c r="I1287" s="9">
        <f>IFERROR(IF($G1287="","",INDEX('Job Catalog'!$D$10:$D$509,MATCH($G1287,'Job Catalog'!$B$10:$B$509,0))),"")</f>
        <v/>
      </c>
      <c r="J1287" s="9">
        <f>IFERROR(IF($G1287="","",INDEX('Job Catalog'!$F$10:$F$509,MATCH($G1287,'Job Catalog'!$B$10:$B$509,0))),"")</f>
        <v/>
      </c>
      <c r="K1287" s="9">
        <f>IFERROR(IF($G1287="","",INDEX('Job Catalog'!$H$10:$H$509,MATCH($G1287,'Job Catalog'!$B$10:$B$509,0))),"")</f>
        <v/>
      </c>
      <c r="L1287" s="9">
        <f>IFERROR(IF($G1287="","",INDEX('Job Catalog'!$I$10:$I$509,MATCH($G1287,'Job Catalog'!$B$10:$B$509,0))),"")</f>
        <v/>
      </c>
      <c r="M1287" s="37">
        <f>IFERROR(IF($G1287="","",INDEX('Job Catalog'!$K$10:$K$509,MATCH($G1287,'Job Catalog'!$B$10:$B$509,0))),"")</f>
        <v/>
      </c>
    </row>
    <row r="1288">
      <c r="B1288" s="7" t="n"/>
      <c r="C1288" s="7" t="n"/>
      <c r="D1288" s="7" t="n"/>
      <c r="E1288" s="7" t="n"/>
      <c r="F1288" s="7" t="n"/>
      <c r="G1288" s="7" t="n"/>
      <c r="H1288" s="9">
        <f>IFERROR(IF($G1288="","",INDEX('Job Catalog'!$C$10:$C$509,MATCH($G1288,'Job Catalog'!$B$10:$B$509,0))),"")</f>
        <v/>
      </c>
      <c r="I1288" s="9">
        <f>IFERROR(IF($G1288="","",INDEX('Job Catalog'!$D$10:$D$509,MATCH($G1288,'Job Catalog'!$B$10:$B$509,0))),"")</f>
        <v/>
      </c>
      <c r="J1288" s="9">
        <f>IFERROR(IF($G1288="","",INDEX('Job Catalog'!$F$10:$F$509,MATCH($G1288,'Job Catalog'!$B$10:$B$509,0))),"")</f>
        <v/>
      </c>
      <c r="K1288" s="9">
        <f>IFERROR(IF($G1288="","",INDEX('Job Catalog'!$H$10:$H$509,MATCH($G1288,'Job Catalog'!$B$10:$B$509,0))),"")</f>
        <v/>
      </c>
      <c r="L1288" s="9">
        <f>IFERROR(IF($G1288="","",INDEX('Job Catalog'!$I$10:$I$509,MATCH($G1288,'Job Catalog'!$B$10:$B$509,0))),"")</f>
        <v/>
      </c>
      <c r="M1288" s="37">
        <f>IFERROR(IF($G1288="","",INDEX('Job Catalog'!$K$10:$K$509,MATCH($G1288,'Job Catalog'!$B$10:$B$509,0))),"")</f>
        <v/>
      </c>
    </row>
    <row r="1289">
      <c r="B1289" s="7" t="n"/>
      <c r="C1289" s="7" t="n"/>
      <c r="D1289" s="7" t="n"/>
      <c r="E1289" s="7" t="n"/>
      <c r="F1289" s="7" t="n"/>
      <c r="G1289" s="7" t="n"/>
      <c r="H1289" s="9">
        <f>IFERROR(IF($G1289="","",INDEX('Job Catalog'!$C$10:$C$509,MATCH($G1289,'Job Catalog'!$B$10:$B$509,0))),"")</f>
        <v/>
      </c>
      <c r="I1289" s="9">
        <f>IFERROR(IF($G1289="","",INDEX('Job Catalog'!$D$10:$D$509,MATCH($G1289,'Job Catalog'!$B$10:$B$509,0))),"")</f>
        <v/>
      </c>
      <c r="J1289" s="9">
        <f>IFERROR(IF($G1289="","",INDEX('Job Catalog'!$F$10:$F$509,MATCH($G1289,'Job Catalog'!$B$10:$B$509,0))),"")</f>
        <v/>
      </c>
      <c r="K1289" s="9">
        <f>IFERROR(IF($G1289="","",INDEX('Job Catalog'!$H$10:$H$509,MATCH($G1289,'Job Catalog'!$B$10:$B$509,0))),"")</f>
        <v/>
      </c>
      <c r="L1289" s="9">
        <f>IFERROR(IF($G1289="","",INDEX('Job Catalog'!$I$10:$I$509,MATCH($G1289,'Job Catalog'!$B$10:$B$509,0))),"")</f>
        <v/>
      </c>
      <c r="M1289" s="37">
        <f>IFERROR(IF($G1289="","",INDEX('Job Catalog'!$K$10:$K$509,MATCH($G1289,'Job Catalog'!$B$10:$B$509,0))),"")</f>
        <v/>
      </c>
    </row>
    <row r="1290">
      <c r="B1290" s="7" t="n"/>
      <c r="C1290" s="7" t="n"/>
      <c r="D1290" s="7" t="n"/>
      <c r="E1290" s="7" t="n"/>
      <c r="F1290" s="7" t="n"/>
      <c r="G1290" s="7" t="n"/>
      <c r="H1290" s="9">
        <f>IFERROR(IF($G1290="","",INDEX('Job Catalog'!$C$10:$C$509,MATCH($G1290,'Job Catalog'!$B$10:$B$509,0))),"")</f>
        <v/>
      </c>
      <c r="I1290" s="9">
        <f>IFERROR(IF($G1290="","",INDEX('Job Catalog'!$D$10:$D$509,MATCH($G1290,'Job Catalog'!$B$10:$B$509,0))),"")</f>
        <v/>
      </c>
      <c r="J1290" s="9">
        <f>IFERROR(IF($G1290="","",INDEX('Job Catalog'!$F$10:$F$509,MATCH($G1290,'Job Catalog'!$B$10:$B$509,0))),"")</f>
        <v/>
      </c>
      <c r="K1290" s="9">
        <f>IFERROR(IF($G1290="","",INDEX('Job Catalog'!$H$10:$H$509,MATCH($G1290,'Job Catalog'!$B$10:$B$509,0))),"")</f>
        <v/>
      </c>
      <c r="L1290" s="9">
        <f>IFERROR(IF($G1290="","",INDEX('Job Catalog'!$I$10:$I$509,MATCH($G1290,'Job Catalog'!$B$10:$B$509,0))),"")</f>
        <v/>
      </c>
      <c r="M1290" s="37">
        <f>IFERROR(IF($G1290="","",INDEX('Job Catalog'!$K$10:$K$509,MATCH($G1290,'Job Catalog'!$B$10:$B$509,0))),"")</f>
        <v/>
      </c>
    </row>
    <row r="1291">
      <c r="B1291" s="7" t="n"/>
      <c r="C1291" s="7" t="n"/>
      <c r="D1291" s="7" t="n"/>
      <c r="E1291" s="7" t="n"/>
      <c r="F1291" s="7" t="n"/>
      <c r="G1291" s="7" t="n"/>
      <c r="H1291" s="9">
        <f>IFERROR(IF($G1291="","",INDEX('Job Catalog'!$C$10:$C$509,MATCH($G1291,'Job Catalog'!$B$10:$B$509,0))),"")</f>
        <v/>
      </c>
      <c r="I1291" s="9">
        <f>IFERROR(IF($G1291="","",INDEX('Job Catalog'!$D$10:$D$509,MATCH($G1291,'Job Catalog'!$B$10:$B$509,0))),"")</f>
        <v/>
      </c>
      <c r="J1291" s="9">
        <f>IFERROR(IF($G1291="","",INDEX('Job Catalog'!$F$10:$F$509,MATCH($G1291,'Job Catalog'!$B$10:$B$509,0))),"")</f>
        <v/>
      </c>
      <c r="K1291" s="9">
        <f>IFERROR(IF($G1291="","",INDEX('Job Catalog'!$H$10:$H$509,MATCH($G1291,'Job Catalog'!$B$10:$B$509,0))),"")</f>
        <v/>
      </c>
      <c r="L1291" s="9">
        <f>IFERROR(IF($G1291="","",INDEX('Job Catalog'!$I$10:$I$509,MATCH($G1291,'Job Catalog'!$B$10:$B$509,0))),"")</f>
        <v/>
      </c>
      <c r="M1291" s="37">
        <f>IFERROR(IF($G1291="","",INDEX('Job Catalog'!$K$10:$K$509,MATCH($G1291,'Job Catalog'!$B$10:$B$509,0))),"")</f>
        <v/>
      </c>
    </row>
    <row r="1292">
      <c r="B1292" s="7" t="n"/>
      <c r="C1292" s="7" t="n"/>
      <c r="D1292" s="7" t="n"/>
      <c r="E1292" s="7" t="n"/>
      <c r="F1292" s="7" t="n"/>
      <c r="G1292" s="7" t="n"/>
      <c r="H1292" s="9">
        <f>IFERROR(IF($G1292="","",INDEX('Job Catalog'!$C$10:$C$509,MATCH($G1292,'Job Catalog'!$B$10:$B$509,0))),"")</f>
        <v/>
      </c>
      <c r="I1292" s="9">
        <f>IFERROR(IF($G1292="","",INDEX('Job Catalog'!$D$10:$D$509,MATCH($G1292,'Job Catalog'!$B$10:$B$509,0))),"")</f>
        <v/>
      </c>
      <c r="J1292" s="9">
        <f>IFERROR(IF($G1292="","",INDEX('Job Catalog'!$F$10:$F$509,MATCH($G1292,'Job Catalog'!$B$10:$B$509,0))),"")</f>
        <v/>
      </c>
      <c r="K1292" s="9">
        <f>IFERROR(IF($G1292="","",INDEX('Job Catalog'!$H$10:$H$509,MATCH($G1292,'Job Catalog'!$B$10:$B$509,0))),"")</f>
        <v/>
      </c>
      <c r="L1292" s="9">
        <f>IFERROR(IF($G1292="","",INDEX('Job Catalog'!$I$10:$I$509,MATCH($G1292,'Job Catalog'!$B$10:$B$509,0))),"")</f>
        <v/>
      </c>
      <c r="M1292" s="37">
        <f>IFERROR(IF($G1292="","",INDEX('Job Catalog'!$K$10:$K$509,MATCH($G1292,'Job Catalog'!$B$10:$B$509,0))),"")</f>
        <v/>
      </c>
    </row>
    <row r="1293">
      <c r="B1293" s="7" t="n"/>
      <c r="C1293" s="7" t="n"/>
      <c r="D1293" s="7" t="n"/>
      <c r="E1293" s="7" t="n"/>
      <c r="F1293" s="7" t="n"/>
      <c r="G1293" s="7" t="n"/>
      <c r="H1293" s="9">
        <f>IFERROR(IF($G1293="","",INDEX('Job Catalog'!$C$10:$C$509,MATCH($G1293,'Job Catalog'!$B$10:$B$509,0))),"")</f>
        <v/>
      </c>
      <c r="I1293" s="9">
        <f>IFERROR(IF($G1293="","",INDEX('Job Catalog'!$D$10:$D$509,MATCH($G1293,'Job Catalog'!$B$10:$B$509,0))),"")</f>
        <v/>
      </c>
      <c r="J1293" s="9">
        <f>IFERROR(IF($G1293="","",INDEX('Job Catalog'!$F$10:$F$509,MATCH($G1293,'Job Catalog'!$B$10:$B$509,0))),"")</f>
        <v/>
      </c>
      <c r="K1293" s="9">
        <f>IFERROR(IF($G1293="","",INDEX('Job Catalog'!$H$10:$H$509,MATCH($G1293,'Job Catalog'!$B$10:$B$509,0))),"")</f>
        <v/>
      </c>
      <c r="L1293" s="9">
        <f>IFERROR(IF($G1293="","",INDEX('Job Catalog'!$I$10:$I$509,MATCH($G1293,'Job Catalog'!$B$10:$B$509,0))),"")</f>
        <v/>
      </c>
      <c r="M1293" s="37">
        <f>IFERROR(IF($G1293="","",INDEX('Job Catalog'!$K$10:$K$509,MATCH($G1293,'Job Catalog'!$B$10:$B$509,0))),"")</f>
        <v/>
      </c>
    </row>
    <row r="1294">
      <c r="B1294" s="7" t="n"/>
      <c r="C1294" s="7" t="n"/>
      <c r="D1294" s="7" t="n"/>
      <c r="E1294" s="7" t="n"/>
      <c r="F1294" s="7" t="n"/>
      <c r="G1294" s="7" t="n"/>
      <c r="H1294" s="9">
        <f>IFERROR(IF($G1294="","",INDEX('Job Catalog'!$C$10:$C$509,MATCH($G1294,'Job Catalog'!$B$10:$B$509,0))),"")</f>
        <v/>
      </c>
      <c r="I1294" s="9">
        <f>IFERROR(IF($G1294="","",INDEX('Job Catalog'!$D$10:$D$509,MATCH($G1294,'Job Catalog'!$B$10:$B$509,0))),"")</f>
        <v/>
      </c>
      <c r="J1294" s="9">
        <f>IFERROR(IF($G1294="","",INDEX('Job Catalog'!$F$10:$F$509,MATCH($G1294,'Job Catalog'!$B$10:$B$509,0))),"")</f>
        <v/>
      </c>
      <c r="K1294" s="9">
        <f>IFERROR(IF($G1294="","",INDEX('Job Catalog'!$H$10:$H$509,MATCH($G1294,'Job Catalog'!$B$10:$B$509,0))),"")</f>
        <v/>
      </c>
      <c r="L1294" s="9">
        <f>IFERROR(IF($G1294="","",INDEX('Job Catalog'!$I$10:$I$509,MATCH($G1294,'Job Catalog'!$B$10:$B$509,0))),"")</f>
        <v/>
      </c>
      <c r="M1294" s="37">
        <f>IFERROR(IF($G1294="","",INDEX('Job Catalog'!$K$10:$K$509,MATCH($G1294,'Job Catalog'!$B$10:$B$509,0))),"")</f>
        <v/>
      </c>
    </row>
    <row r="1295">
      <c r="B1295" s="7" t="n"/>
      <c r="C1295" s="7" t="n"/>
      <c r="D1295" s="7" t="n"/>
      <c r="E1295" s="7" t="n"/>
      <c r="F1295" s="7" t="n"/>
      <c r="G1295" s="7" t="n"/>
      <c r="H1295" s="9">
        <f>IFERROR(IF($G1295="","",INDEX('Job Catalog'!$C$10:$C$509,MATCH($G1295,'Job Catalog'!$B$10:$B$509,0))),"")</f>
        <v/>
      </c>
      <c r="I1295" s="9">
        <f>IFERROR(IF($G1295="","",INDEX('Job Catalog'!$D$10:$D$509,MATCH($G1295,'Job Catalog'!$B$10:$B$509,0))),"")</f>
        <v/>
      </c>
      <c r="J1295" s="9">
        <f>IFERROR(IF($G1295="","",INDEX('Job Catalog'!$F$10:$F$509,MATCH($G1295,'Job Catalog'!$B$10:$B$509,0))),"")</f>
        <v/>
      </c>
      <c r="K1295" s="9">
        <f>IFERROR(IF($G1295="","",INDEX('Job Catalog'!$H$10:$H$509,MATCH($G1295,'Job Catalog'!$B$10:$B$509,0))),"")</f>
        <v/>
      </c>
      <c r="L1295" s="9">
        <f>IFERROR(IF($G1295="","",INDEX('Job Catalog'!$I$10:$I$509,MATCH($G1295,'Job Catalog'!$B$10:$B$509,0))),"")</f>
        <v/>
      </c>
      <c r="M1295" s="37">
        <f>IFERROR(IF($G1295="","",INDEX('Job Catalog'!$K$10:$K$509,MATCH($G1295,'Job Catalog'!$B$10:$B$509,0))),"")</f>
        <v/>
      </c>
    </row>
    <row r="1296">
      <c r="B1296" s="7" t="n"/>
      <c r="C1296" s="7" t="n"/>
      <c r="D1296" s="7" t="n"/>
      <c r="E1296" s="7" t="n"/>
      <c r="F1296" s="7" t="n"/>
      <c r="G1296" s="7" t="n"/>
      <c r="H1296" s="9">
        <f>IFERROR(IF($G1296="","",INDEX('Job Catalog'!$C$10:$C$509,MATCH($G1296,'Job Catalog'!$B$10:$B$509,0))),"")</f>
        <v/>
      </c>
      <c r="I1296" s="9">
        <f>IFERROR(IF($G1296="","",INDEX('Job Catalog'!$D$10:$D$509,MATCH($G1296,'Job Catalog'!$B$10:$B$509,0))),"")</f>
        <v/>
      </c>
      <c r="J1296" s="9">
        <f>IFERROR(IF($G1296="","",INDEX('Job Catalog'!$F$10:$F$509,MATCH($G1296,'Job Catalog'!$B$10:$B$509,0))),"")</f>
        <v/>
      </c>
      <c r="K1296" s="9">
        <f>IFERROR(IF($G1296="","",INDEX('Job Catalog'!$H$10:$H$509,MATCH($G1296,'Job Catalog'!$B$10:$B$509,0))),"")</f>
        <v/>
      </c>
      <c r="L1296" s="9">
        <f>IFERROR(IF($G1296="","",INDEX('Job Catalog'!$I$10:$I$509,MATCH($G1296,'Job Catalog'!$B$10:$B$509,0))),"")</f>
        <v/>
      </c>
      <c r="M1296" s="37">
        <f>IFERROR(IF($G1296="","",INDEX('Job Catalog'!$K$10:$K$509,MATCH($G1296,'Job Catalog'!$B$10:$B$509,0))),"")</f>
        <v/>
      </c>
    </row>
    <row r="1297">
      <c r="B1297" s="7" t="n"/>
      <c r="C1297" s="7" t="n"/>
      <c r="D1297" s="7" t="n"/>
      <c r="E1297" s="7" t="n"/>
      <c r="F1297" s="7" t="n"/>
      <c r="G1297" s="7" t="n"/>
      <c r="H1297" s="9">
        <f>IFERROR(IF($G1297="","",INDEX('Job Catalog'!$C$10:$C$509,MATCH($G1297,'Job Catalog'!$B$10:$B$509,0))),"")</f>
        <v/>
      </c>
      <c r="I1297" s="9">
        <f>IFERROR(IF($G1297="","",INDEX('Job Catalog'!$D$10:$D$509,MATCH($G1297,'Job Catalog'!$B$10:$B$509,0))),"")</f>
        <v/>
      </c>
      <c r="J1297" s="9">
        <f>IFERROR(IF($G1297="","",INDEX('Job Catalog'!$F$10:$F$509,MATCH($G1297,'Job Catalog'!$B$10:$B$509,0))),"")</f>
        <v/>
      </c>
      <c r="K1297" s="9">
        <f>IFERROR(IF($G1297="","",INDEX('Job Catalog'!$H$10:$H$509,MATCH($G1297,'Job Catalog'!$B$10:$B$509,0))),"")</f>
        <v/>
      </c>
      <c r="L1297" s="9">
        <f>IFERROR(IF($G1297="","",INDEX('Job Catalog'!$I$10:$I$509,MATCH($G1297,'Job Catalog'!$B$10:$B$509,0))),"")</f>
        <v/>
      </c>
      <c r="M1297" s="37">
        <f>IFERROR(IF($G1297="","",INDEX('Job Catalog'!$K$10:$K$509,MATCH($G1297,'Job Catalog'!$B$10:$B$509,0))),"")</f>
        <v/>
      </c>
    </row>
    <row r="1298">
      <c r="B1298" s="7" t="n"/>
      <c r="C1298" s="7" t="n"/>
      <c r="D1298" s="7" t="n"/>
      <c r="E1298" s="7" t="n"/>
      <c r="F1298" s="7" t="n"/>
      <c r="G1298" s="7" t="n"/>
      <c r="H1298" s="9">
        <f>IFERROR(IF($G1298="","",INDEX('Job Catalog'!$C$10:$C$509,MATCH($G1298,'Job Catalog'!$B$10:$B$509,0))),"")</f>
        <v/>
      </c>
      <c r="I1298" s="9">
        <f>IFERROR(IF($G1298="","",INDEX('Job Catalog'!$D$10:$D$509,MATCH($G1298,'Job Catalog'!$B$10:$B$509,0))),"")</f>
        <v/>
      </c>
      <c r="J1298" s="9">
        <f>IFERROR(IF($G1298="","",INDEX('Job Catalog'!$F$10:$F$509,MATCH($G1298,'Job Catalog'!$B$10:$B$509,0))),"")</f>
        <v/>
      </c>
      <c r="K1298" s="9">
        <f>IFERROR(IF($G1298="","",INDEX('Job Catalog'!$H$10:$H$509,MATCH($G1298,'Job Catalog'!$B$10:$B$509,0))),"")</f>
        <v/>
      </c>
      <c r="L1298" s="9">
        <f>IFERROR(IF($G1298="","",INDEX('Job Catalog'!$I$10:$I$509,MATCH($G1298,'Job Catalog'!$B$10:$B$509,0))),"")</f>
        <v/>
      </c>
      <c r="M1298" s="37">
        <f>IFERROR(IF($G1298="","",INDEX('Job Catalog'!$K$10:$K$509,MATCH($G1298,'Job Catalog'!$B$10:$B$509,0))),"")</f>
        <v/>
      </c>
    </row>
    <row r="1299">
      <c r="B1299" s="7" t="n"/>
      <c r="C1299" s="7" t="n"/>
      <c r="D1299" s="7" t="n"/>
      <c r="E1299" s="7" t="n"/>
      <c r="F1299" s="7" t="n"/>
      <c r="G1299" s="7" t="n"/>
      <c r="H1299" s="9">
        <f>IFERROR(IF($G1299="","",INDEX('Job Catalog'!$C$10:$C$509,MATCH($G1299,'Job Catalog'!$B$10:$B$509,0))),"")</f>
        <v/>
      </c>
      <c r="I1299" s="9">
        <f>IFERROR(IF($G1299="","",INDEX('Job Catalog'!$D$10:$D$509,MATCH($G1299,'Job Catalog'!$B$10:$B$509,0))),"")</f>
        <v/>
      </c>
      <c r="J1299" s="9">
        <f>IFERROR(IF($G1299="","",INDEX('Job Catalog'!$F$10:$F$509,MATCH($G1299,'Job Catalog'!$B$10:$B$509,0))),"")</f>
        <v/>
      </c>
      <c r="K1299" s="9">
        <f>IFERROR(IF($G1299="","",INDEX('Job Catalog'!$H$10:$H$509,MATCH($G1299,'Job Catalog'!$B$10:$B$509,0))),"")</f>
        <v/>
      </c>
      <c r="L1299" s="9">
        <f>IFERROR(IF($G1299="","",INDEX('Job Catalog'!$I$10:$I$509,MATCH($G1299,'Job Catalog'!$B$10:$B$509,0))),"")</f>
        <v/>
      </c>
      <c r="M1299" s="37">
        <f>IFERROR(IF($G1299="","",INDEX('Job Catalog'!$K$10:$K$509,MATCH($G1299,'Job Catalog'!$B$10:$B$509,0))),"")</f>
        <v/>
      </c>
    </row>
    <row r="1300">
      <c r="B1300" s="7" t="n"/>
      <c r="C1300" s="7" t="n"/>
      <c r="D1300" s="7" t="n"/>
      <c r="E1300" s="7" t="n"/>
      <c r="F1300" s="7" t="n"/>
      <c r="G1300" s="7" t="n"/>
      <c r="H1300" s="9">
        <f>IFERROR(IF($G1300="","",INDEX('Job Catalog'!$C$10:$C$509,MATCH($G1300,'Job Catalog'!$B$10:$B$509,0))),"")</f>
        <v/>
      </c>
      <c r="I1300" s="9">
        <f>IFERROR(IF($G1300="","",INDEX('Job Catalog'!$D$10:$D$509,MATCH($G1300,'Job Catalog'!$B$10:$B$509,0))),"")</f>
        <v/>
      </c>
      <c r="J1300" s="9">
        <f>IFERROR(IF($G1300="","",INDEX('Job Catalog'!$F$10:$F$509,MATCH($G1300,'Job Catalog'!$B$10:$B$509,0))),"")</f>
        <v/>
      </c>
      <c r="K1300" s="9">
        <f>IFERROR(IF($G1300="","",INDEX('Job Catalog'!$H$10:$H$509,MATCH($G1300,'Job Catalog'!$B$10:$B$509,0))),"")</f>
        <v/>
      </c>
      <c r="L1300" s="9">
        <f>IFERROR(IF($G1300="","",INDEX('Job Catalog'!$I$10:$I$509,MATCH($G1300,'Job Catalog'!$B$10:$B$509,0))),"")</f>
        <v/>
      </c>
      <c r="M1300" s="37">
        <f>IFERROR(IF($G1300="","",INDEX('Job Catalog'!$K$10:$K$509,MATCH($G1300,'Job Catalog'!$B$10:$B$509,0))),"")</f>
        <v/>
      </c>
    </row>
    <row r="1301">
      <c r="B1301" s="7" t="n"/>
      <c r="C1301" s="7" t="n"/>
      <c r="D1301" s="7" t="n"/>
      <c r="E1301" s="7" t="n"/>
      <c r="F1301" s="7" t="n"/>
      <c r="G1301" s="7" t="n"/>
      <c r="H1301" s="9">
        <f>IFERROR(IF($G1301="","",INDEX('Job Catalog'!$C$10:$C$509,MATCH($G1301,'Job Catalog'!$B$10:$B$509,0))),"")</f>
        <v/>
      </c>
      <c r="I1301" s="9">
        <f>IFERROR(IF($G1301="","",INDEX('Job Catalog'!$D$10:$D$509,MATCH($G1301,'Job Catalog'!$B$10:$B$509,0))),"")</f>
        <v/>
      </c>
      <c r="J1301" s="9">
        <f>IFERROR(IF($G1301="","",INDEX('Job Catalog'!$F$10:$F$509,MATCH($G1301,'Job Catalog'!$B$10:$B$509,0))),"")</f>
        <v/>
      </c>
      <c r="K1301" s="9">
        <f>IFERROR(IF($G1301="","",INDEX('Job Catalog'!$H$10:$H$509,MATCH($G1301,'Job Catalog'!$B$10:$B$509,0))),"")</f>
        <v/>
      </c>
      <c r="L1301" s="9">
        <f>IFERROR(IF($G1301="","",INDEX('Job Catalog'!$I$10:$I$509,MATCH($G1301,'Job Catalog'!$B$10:$B$509,0))),"")</f>
        <v/>
      </c>
      <c r="M1301" s="37">
        <f>IFERROR(IF($G1301="","",INDEX('Job Catalog'!$K$10:$K$509,MATCH($G1301,'Job Catalog'!$B$10:$B$509,0))),"")</f>
        <v/>
      </c>
    </row>
    <row r="1302">
      <c r="B1302" s="7" t="n"/>
      <c r="C1302" s="7" t="n"/>
      <c r="D1302" s="7" t="n"/>
      <c r="E1302" s="7" t="n"/>
      <c r="F1302" s="7" t="n"/>
      <c r="G1302" s="7" t="n"/>
      <c r="H1302" s="9">
        <f>IFERROR(IF($G1302="","",INDEX('Job Catalog'!$C$10:$C$509,MATCH($G1302,'Job Catalog'!$B$10:$B$509,0))),"")</f>
        <v/>
      </c>
      <c r="I1302" s="9">
        <f>IFERROR(IF($G1302="","",INDEX('Job Catalog'!$D$10:$D$509,MATCH($G1302,'Job Catalog'!$B$10:$B$509,0))),"")</f>
        <v/>
      </c>
      <c r="J1302" s="9">
        <f>IFERROR(IF($G1302="","",INDEX('Job Catalog'!$F$10:$F$509,MATCH($G1302,'Job Catalog'!$B$10:$B$509,0))),"")</f>
        <v/>
      </c>
      <c r="K1302" s="9">
        <f>IFERROR(IF($G1302="","",INDEX('Job Catalog'!$H$10:$H$509,MATCH($G1302,'Job Catalog'!$B$10:$B$509,0))),"")</f>
        <v/>
      </c>
      <c r="L1302" s="9">
        <f>IFERROR(IF($G1302="","",INDEX('Job Catalog'!$I$10:$I$509,MATCH($G1302,'Job Catalog'!$B$10:$B$509,0))),"")</f>
        <v/>
      </c>
      <c r="M1302" s="37">
        <f>IFERROR(IF($G1302="","",INDEX('Job Catalog'!$K$10:$K$509,MATCH($G1302,'Job Catalog'!$B$10:$B$509,0))),"")</f>
        <v/>
      </c>
    </row>
    <row r="1303">
      <c r="B1303" s="7" t="n"/>
      <c r="C1303" s="7" t="n"/>
      <c r="D1303" s="7" t="n"/>
      <c r="E1303" s="7" t="n"/>
      <c r="F1303" s="7" t="n"/>
      <c r="G1303" s="7" t="n"/>
      <c r="H1303" s="9">
        <f>IFERROR(IF($G1303="","",INDEX('Job Catalog'!$C$10:$C$509,MATCH($G1303,'Job Catalog'!$B$10:$B$509,0))),"")</f>
        <v/>
      </c>
      <c r="I1303" s="9">
        <f>IFERROR(IF($G1303="","",INDEX('Job Catalog'!$D$10:$D$509,MATCH($G1303,'Job Catalog'!$B$10:$B$509,0))),"")</f>
        <v/>
      </c>
      <c r="J1303" s="9">
        <f>IFERROR(IF($G1303="","",INDEX('Job Catalog'!$F$10:$F$509,MATCH($G1303,'Job Catalog'!$B$10:$B$509,0))),"")</f>
        <v/>
      </c>
      <c r="K1303" s="9">
        <f>IFERROR(IF($G1303="","",INDEX('Job Catalog'!$H$10:$H$509,MATCH($G1303,'Job Catalog'!$B$10:$B$509,0))),"")</f>
        <v/>
      </c>
      <c r="L1303" s="9">
        <f>IFERROR(IF($G1303="","",INDEX('Job Catalog'!$I$10:$I$509,MATCH($G1303,'Job Catalog'!$B$10:$B$509,0))),"")</f>
        <v/>
      </c>
      <c r="M1303" s="37">
        <f>IFERROR(IF($G1303="","",INDEX('Job Catalog'!$K$10:$K$509,MATCH($G1303,'Job Catalog'!$B$10:$B$509,0))),"")</f>
        <v/>
      </c>
    </row>
    <row r="1304">
      <c r="B1304" s="7" t="n"/>
      <c r="C1304" s="7" t="n"/>
      <c r="D1304" s="7" t="n"/>
      <c r="E1304" s="7" t="n"/>
      <c r="F1304" s="7" t="n"/>
      <c r="G1304" s="7" t="n"/>
      <c r="H1304" s="9">
        <f>IFERROR(IF($G1304="","",INDEX('Job Catalog'!$C$10:$C$509,MATCH($G1304,'Job Catalog'!$B$10:$B$509,0))),"")</f>
        <v/>
      </c>
      <c r="I1304" s="9">
        <f>IFERROR(IF($G1304="","",INDEX('Job Catalog'!$D$10:$D$509,MATCH($G1304,'Job Catalog'!$B$10:$B$509,0))),"")</f>
        <v/>
      </c>
      <c r="J1304" s="9">
        <f>IFERROR(IF($G1304="","",INDEX('Job Catalog'!$F$10:$F$509,MATCH($G1304,'Job Catalog'!$B$10:$B$509,0))),"")</f>
        <v/>
      </c>
      <c r="K1304" s="9">
        <f>IFERROR(IF($G1304="","",INDEX('Job Catalog'!$H$10:$H$509,MATCH($G1304,'Job Catalog'!$B$10:$B$509,0))),"")</f>
        <v/>
      </c>
      <c r="L1304" s="9">
        <f>IFERROR(IF($G1304="","",INDEX('Job Catalog'!$I$10:$I$509,MATCH($G1304,'Job Catalog'!$B$10:$B$509,0))),"")</f>
        <v/>
      </c>
      <c r="M1304" s="37">
        <f>IFERROR(IF($G1304="","",INDEX('Job Catalog'!$K$10:$K$509,MATCH($G1304,'Job Catalog'!$B$10:$B$509,0))),"")</f>
        <v/>
      </c>
    </row>
    <row r="1305">
      <c r="B1305" s="7" t="n"/>
      <c r="C1305" s="7" t="n"/>
      <c r="D1305" s="7" t="n"/>
      <c r="E1305" s="7" t="n"/>
      <c r="F1305" s="7" t="n"/>
      <c r="G1305" s="7" t="n"/>
      <c r="H1305" s="9">
        <f>IFERROR(IF($G1305="","",INDEX('Job Catalog'!$C$10:$C$509,MATCH($G1305,'Job Catalog'!$B$10:$B$509,0))),"")</f>
        <v/>
      </c>
      <c r="I1305" s="9">
        <f>IFERROR(IF($G1305="","",INDEX('Job Catalog'!$D$10:$D$509,MATCH($G1305,'Job Catalog'!$B$10:$B$509,0))),"")</f>
        <v/>
      </c>
      <c r="J1305" s="9">
        <f>IFERROR(IF($G1305="","",INDEX('Job Catalog'!$F$10:$F$509,MATCH($G1305,'Job Catalog'!$B$10:$B$509,0))),"")</f>
        <v/>
      </c>
      <c r="K1305" s="9">
        <f>IFERROR(IF($G1305="","",INDEX('Job Catalog'!$H$10:$H$509,MATCH($G1305,'Job Catalog'!$B$10:$B$509,0))),"")</f>
        <v/>
      </c>
      <c r="L1305" s="9">
        <f>IFERROR(IF($G1305="","",INDEX('Job Catalog'!$I$10:$I$509,MATCH($G1305,'Job Catalog'!$B$10:$B$509,0))),"")</f>
        <v/>
      </c>
      <c r="M1305" s="37">
        <f>IFERROR(IF($G1305="","",INDEX('Job Catalog'!$K$10:$K$509,MATCH($G1305,'Job Catalog'!$B$10:$B$509,0))),"")</f>
        <v/>
      </c>
    </row>
    <row r="1306">
      <c r="B1306" s="7" t="n"/>
      <c r="C1306" s="7" t="n"/>
      <c r="D1306" s="7" t="n"/>
      <c r="E1306" s="7" t="n"/>
      <c r="F1306" s="7" t="n"/>
      <c r="G1306" s="7" t="n"/>
      <c r="H1306" s="9">
        <f>IFERROR(IF($G1306="","",INDEX('Job Catalog'!$C$10:$C$509,MATCH($G1306,'Job Catalog'!$B$10:$B$509,0))),"")</f>
        <v/>
      </c>
      <c r="I1306" s="9">
        <f>IFERROR(IF($G1306="","",INDEX('Job Catalog'!$D$10:$D$509,MATCH($G1306,'Job Catalog'!$B$10:$B$509,0))),"")</f>
        <v/>
      </c>
      <c r="J1306" s="9">
        <f>IFERROR(IF($G1306="","",INDEX('Job Catalog'!$F$10:$F$509,MATCH($G1306,'Job Catalog'!$B$10:$B$509,0))),"")</f>
        <v/>
      </c>
      <c r="K1306" s="9">
        <f>IFERROR(IF($G1306="","",INDEX('Job Catalog'!$H$10:$H$509,MATCH($G1306,'Job Catalog'!$B$10:$B$509,0))),"")</f>
        <v/>
      </c>
      <c r="L1306" s="9">
        <f>IFERROR(IF($G1306="","",INDEX('Job Catalog'!$I$10:$I$509,MATCH($G1306,'Job Catalog'!$B$10:$B$509,0))),"")</f>
        <v/>
      </c>
      <c r="M1306" s="37">
        <f>IFERROR(IF($G1306="","",INDEX('Job Catalog'!$K$10:$K$509,MATCH($G1306,'Job Catalog'!$B$10:$B$509,0))),"")</f>
        <v/>
      </c>
    </row>
    <row r="1307">
      <c r="B1307" s="7" t="n"/>
      <c r="C1307" s="7" t="n"/>
      <c r="D1307" s="7" t="n"/>
      <c r="E1307" s="7" t="n"/>
      <c r="F1307" s="7" t="n"/>
      <c r="G1307" s="7" t="n"/>
      <c r="H1307" s="9">
        <f>IFERROR(IF($G1307="","",INDEX('Job Catalog'!$C$10:$C$509,MATCH($G1307,'Job Catalog'!$B$10:$B$509,0))),"")</f>
        <v/>
      </c>
      <c r="I1307" s="9">
        <f>IFERROR(IF($G1307="","",INDEX('Job Catalog'!$D$10:$D$509,MATCH($G1307,'Job Catalog'!$B$10:$B$509,0))),"")</f>
        <v/>
      </c>
      <c r="J1307" s="9">
        <f>IFERROR(IF($G1307="","",INDEX('Job Catalog'!$F$10:$F$509,MATCH($G1307,'Job Catalog'!$B$10:$B$509,0))),"")</f>
        <v/>
      </c>
      <c r="K1307" s="9">
        <f>IFERROR(IF($G1307="","",INDEX('Job Catalog'!$H$10:$H$509,MATCH($G1307,'Job Catalog'!$B$10:$B$509,0))),"")</f>
        <v/>
      </c>
      <c r="L1307" s="9">
        <f>IFERROR(IF($G1307="","",INDEX('Job Catalog'!$I$10:$I$509,MATCH($G1307,'Job Catalog'!$B$10:$B$509,0))),"")</f>
        <v/>
      </c>
      <c r="M1307" s="37">
        <f>IFERROR(IF($G1307="","",INDEX('Job Catalog'!$K$10:$K$509,MATCH($G1307,'Job Catalog'!$B$10:$B$509,0))),"")</f>
        <v/>
      </c>
    </row>
    <row r="1308">
      <c r="B1308" s="7" t="n"/>
      <c r="C1308" s="7" t="n"/>
      <c r="D1308" s="7" t="n"/>
      <c r="E1308" s="7" t="n"/>
      <c r="F1308" s="7" t="n"/>
      <c r="G1308" s="7" t="n"/>
      <c r="H1308" s="9">
        <f>IFERROR(IF($G1308="","",INDEX('Job Catalog'!$C$10:$C$509,MATCH($G1308,'Job Catalog'!$B$10:$B$509,0))),"")</f>
        <v/>
      </c>
      <c r="I1308" s="9">
        <f>IFERROR(IF($G1308="","",INDEX('Job Catalog'!$D$10:$D$509,MATCH($G1308,'Job Catalog'!$B$10:$B$509,0))),"")</f>
        <v/>
      </c>
      <c r="J1308" s="9">
        <f>IFERROR(IF($G1308="","",INDEX('Job Catalog'!$F$10:$F$509,MATCH($G1308,'Job Catalog'!$B$10:$B$509,0))),"")</f>
        <v/>
      </c>
      <c r="K1308" s="9">
        <f>IFERROR(IF($G1308="","",INDEX('Job Catalog'!$H$10:$H$509,MATCH($G1308,'Job Catalog'!$B$10:$B$509,0))),"")</f>
        <v/>
      </c>
      <c r="L1308" s="9">
        <f>IFERROR(IF($G1308="","",INDEX('Job Catalog'!$I$10:$I$509,MATCH($G1308,'Job Catalog'!$B$10:$B$509,0))),"")</f>
        <v/>
      </c>
      <c r="M1308" s="37">
        <f>IFERROR(IF($G1308="","",INDEX('Job Catalog'!$K$10:$K$509,MATCH($G1308,'Job Catalog'!$B$10:$B$509,0))),"")</f>
        <v/>
      </c>
    </row>
    <row r="1309">
      <c r="B1309" s="7" t="n"/>
      <c r="C1309" s="7" t="n"/>
      <c r="D1309" s="7" t="n"/>
      <c r="E1309" s="7" t="n"/>
      <c r="F1309" s="7" t="n"/>
      <c r="G1309" s="7" t="n"/>
      <c r="H1309" s="9">
        <f>IFERROR(IF($G1309="","",INDEX('Job Catalog'!$C$10:$C$509,MATCH($G1309,'Job Catalog'!$B$10:$B$509,0))),"")</f>
        <v/>
      </c>
      <c r="I1309" s="9">
        <f>IFERROR(IF($G1309="","",INDEX('Job Catalog'!$D$10:$D$509,MATCH($G1309,'Job Catalog'!$B$10:$B$509,0))),"")</f>
        <v/>
      </c>
      <c r="J1309" s="9">
        <f>IFERROR(IF($G1309="","",INDEX('Job Catalog'!$F$10:$F$509,MATCH($G1309,'Job Catalog'!$B$10:$B$509,0))),"")</f>
        <v/>
      </c>
      <c r="K1309" s="9">
        <f>IFERROR(IF($G1309="","",INDEX('Job Catalog'!$H$10:$H$509,MATCH($G1309,'Job Catalog'!$B$10:$B$509,0))),"")</f>
        <v/>
      </c>
      <c r="L1309" s="9">
        <f>IFERROR(IF($G1309="","",INDEX('Job Catalog'!$I$10:$I$509,MATCH($G1309,'Job Catalog'!$B$10:$B$509,0))),"")</f>
        <v/>
      </c>
      <c r="M1309" s="37">
        <f>IFERROR(IF($G1309="","",INDEX('Job Catalog'!$K$10:$K$509,MATCH($G1309,'Job Catalog'!$B$10:$B$509,0))),"")</f>
        <v/>
      </c>
    </row>
    <row r="1310">
      <c r="B1310" s="7" t="n"/>
      <c r="C1310" s="7" t="n"/>
      <c r="D1310" s="7" t="n"/>
      <c r="E1310" s="7" t="n"/>
      <c r="F1310" s="7" t="n"/>
      <c r="G1310" s="7" t="n"/>
      <c r="H1310" s="9">
        <f>IFERROR(IF($G1310="","",INDEX('Job Catalog'!$C$10:$C$509,MATCH($G1310,'Job Catalog'!$B$10:$B$509,0))),"")</f>
        <v/>
      </c>
      <c r="I1310" s="9">
        <f>IFERROR(IF($G1310="","",INDEX('Job Catalog'!$D$10:$D$509,MATCH($G1310,'Job Catalog'!$B$10:$B$509,0))),"")</f>
        <v/>
      </c>
      <c r="J1310" s="9">
        <f>IFERROR(IF($G1310="","",INDEX('Job Catalog'!$F$10:$F$509,MATCH($G1310,'Job Catalog'!$B$10:$B$509,0))),"")</f>
        <v/>
      </c>
      <c r="K1310" s="9">
        <f>IFERROR(IF($G1310="","",INDEX('Job Catalog'!$H$10:$H$509,MATCH($G1310,'Job Catalog'!$B$10:$B$509,0))),"")</f>
        <v/>
      </c>
      <c r="L1310" s="9">
        <f>IFERROR(IF($G1310="","",INDEX('Job Catalog'!$I$10:$I$509,MATCH($G1310,'Job Catalog'!$B$10:$B$509,0))),"")</f>
        <v/>
      </c>
      <c r="M1310" s="37">
        <f>IFERROR(IF($G1310="","",INDEX('Job Catalog'!$K$10:$K$509,MATCH($G1310,'Job Catalog'!$B$10:$B$509,0))),"")</f>
        <v/>
      </c>
    </row>
    <row r="1311">
      <c r="B1311" s="7" t="n"/>
      <c r="C1311" s="7" t="n"/>
      <c r="D1311" s="7" t="n"/>
      <c r="E1311" s="7" t="n"/>
      <c r="F1311" s="7" t="n"/>
      <c r="G1311" s="7" t="n"/>
      <c r="H1311" s="9">
        <f>IFERROR(IF($G1311="","",INDEX('Job Catalog'!$C$10:$C$509,MATCH($G1311,'Job Catalog'!$B$10:$B$509,0))),"")</f>
        <v/>
      </c>
      <c r="I1311" s="9">
        <f>IFERROR(IF($G1311="","",INDEX('Job Catalog'!$D$10:$D$509,MATCH($G1311,'Job Catalog'!$B$10:$B$509,0))),"")</f>
        <v/>
      </c>
      <c r="J1311" s="9">
        <f>IFERROR(IF($G1311="","",INDEX('Job Catalog'!$F$10:$F$509,MATCH($G1311,'Job Catalog'!$B$10:$B$509,0))),"")</f>
        <v/>
      </c>
      <c r="K1311" s="9">
        <f>IFERROR(IF($G1311="","",INDEX('Job Catalog'!$H$10:$H$509,MATCH($G1311,'Job Catalog'!$B$10:$B$509,0))),"")</f>
        <v/>
      </c>
      <c r="L1311" s="9">
        <f>IFERROR(IF($G1311="","",INDEX('Job Catalog'!$I$10:$I$509,MATCH($G1311,'Job Catalog'!$B$10:$B$509,0))),"")</f>
        <v/>
      </c>
      <c r="M1311" s="37">
        <f>IFERROR(IF($G1311="","",INDEX('Job Catalog'!$K$10:$K$509,MATCH($G1311,'Job Catalog'!$B$10:$B$509,0))),"")</f>
        <v/>
      </c>
    </row>
    <row r="1312">
      <c r="B1312" s="7" t="n"/>
      <c r="C1312" s="7" t="n"/>
      <c r="D1312" s="7" t="n"/>
      <c r="E1312" s="7" t="n"/>
      <c r="F1312" s="7" t="n"/>
      <c r="G1312" s="7" t="n"/>
      <c r="H1312" s="9">
        <f>IFERROR(IF($G1312="","",INDEX('Job Catalog'!$C$10:$C$509,MATCH($G1312,'Job Catalog'!$B$10:$B$509,0))),"")</f>
        <v/>
      </c>
      <c r="I1312" s="9">
        <f>IFERROR(IF($G1312="","",INDEX('Job Catalog'!$D$10:$D$509,MATCH($G1312,'Job Catalog'!$B$10:$B$509,0))),"")</f>
        <v/>
      </c>
      <c r="J1312" s="9">
        <f>IFERROR(IF($G1312="","",INDEX('Job Catalog'!$F$10:$F$509,MATCH($G1312,'Job Catalog'!$B$10:$B$509,0))),"")</f>
        <v/>
      </c>
      <c r="K1312" s="9">
        <f>IFERROR(IF($G1312="","",INDEX('Job Catalog'!$H$10:$H$509,MATCH($G1312,'Job Catalog'!$B$10:$B$509,0))),"")</f>
        <v/>
      </c>
      <c r="L1312" s="9">
        <f>IFERROR(IF($G1312="","",INDEX('Job Catalog'!$I$10:$I$509,MATCH($G1312,'Job Catalog'!$B$10:$B$509,0))),"")</f>
        <v/>
      </c>
      <c r="M1312" s="37">
        <f>IFERROR(IF($G1312="","",INDEX('Job Catalog'!$K$10:$K$509,MATCH($G1312,'Job Catalog'!$B$10:$B$509,0))),"")</f>
        <v/>
      </c>
    </row>
    <row r="1313">
      <c r="B1313" s="7" t="n"/>
      <c r="C1313" s="7" t="n"/>
      <c r="D1313" s="7" t="n"/>
      <c r="E1313" s="7" t="n"/>
      <c r="F1313" s="7" t="n"/>
      <c r="G1313" s="7" t="n"/>
      <c r="H1313" s="9">
        <f>IFERROR(IF($G1313="","",INDEX('Job Catalog'!$C$10:$C$509,MATCH($G1313,'Job Catalog'!$B$10:$B$509,0))),"")</f>
        <v/>
      </c>
      <c r="I1313" s="9">
        <f>IFERROR(IF($G1313="","",INDEX('Job Catalog'!$D$10:$D$509,MATCH($G1313,'Job Catalog'!$B$10:$B$509,0))),"")</f>
        <v/>
      </c>
      <c r="J1313" s="9">
        <f>IFERROR(IF($G1313="","",INDEX('Job Catalog'!$F$10:$F$509,MATCH($G1313,'Job Catalog'!$B$10:$B$509,0))),"")</f>
        <v/>
      </c>
      <c r="K1313" s="9">
        <f>IFERROR(IF($G1313="","",INDEX('Job Catalog'!$H$10:$H$509,MATCH($G1313,'Job Catalog'!$B$10:$B$509,0))),"")</f>
        <v/>
      </c>
      <c r="L1313" s="9">
        <f>IFERROR(IF($G1313="","",INDEX('Job Catalog'!$I$10:$I$509,MATCH($G1313,'Job Catalog'!$B$10:$B$509,0))),"")</f>
        <v/>
      </c>
      <c r="M1313" s="37">
        <f>IFERROR(IF($G1313="","",INDEX('Job Catalog'!$K$10:$K$509,MATCH($G1313,'Job Catalog'!$B$10:$B$509,0))),"")</f>
        <v/>
      </c>
    </row>
    <row r="1314">
      <c r="B1314" s="7" t="n"/>
      <c r="C1314" s="7" t="n"/>
      <c r="D1314" s="7" t="n"/>
      <c r="E1314" s="7" t="n"/>
      <c r="F1314" s="7" t="n"/>
      <c r="G1314" s="7" t="n"/>
      <c r="H1314" s="9">
        <f>IFERROR(IF($G1314="","",INDEX('Job Catalog'!$C$10:$C$509,MATCH($G1314,'Job Catalog'!$B$10:$B$509,0))),"")</f>
        <v/>
      </c>
      <c r="I1314" s="9">
        <f>IFERROR(IF($G1314="","",INDEX('Job Catalog'!$D$10:$D$509,MATCH($G1314,'Job Catalog'!$B$10:$B$509,0))),"")</f>
        <v/>
      </c>
      <c r="J1314" s="9">
        <f>IFERROR(IF($G1314="","",INDEX('Job Catalog'!$F$10:$F$509,MATCH($G1314,'Job Catalog'!$B$10:$B$509,0))),"")</f>
        <v/>
      </c>
      <c r="K1314" s="9">
        <f>IFERROR(IF($G1314="","",INDEX('Job Catalog'!$H$10:$H$509,MATCH($G1314,'Job Catalog'!$B$10:$B$509,0))),"")</f>
        <v/>
      </c>
      <c r="L1314" s="9">
        <f>IFERROR(IF($G1314="","",INDEX('Job Catalog'!$I$10:$I$509,MATCH($G1314,'Job Catalog'!$B$10:$B$509,0))),"")</f>
        <v/>
      </c>
      <c r="M1314" s="37">
        <f>IFERROR(IF($G1314="","",INDEX('Job Catalog'!$K$10:$K$509,MATCH($G1314,'Job Catalog'!$B$10:$B$509,0))),"")</f>
        <v/>
      </c>
    </row>
    <row r="1315">
      <c r="B1315" s="7" t="n"/>
      <c r="C1315" s="7" t="n"/>
      <c r="D1315" s="7" t="n"/>
      <c r="E1315" s="7" t="n"/>
      <c r="F1315" s="7" t="n"/>
      <c r="G1315" s="7" t="n"/>
      <c r="H1315" s="9">
        <f>IFERROR(IF($G1315="","",INDEX('Job Catalog'!$C$10:$C$509,MATCH($G1315,'Job Catalog'!$B$10:$B$509,0))),"")</f>
        <v/>
      </c>
      <c r="I1315" s="9">
        <f>IFERROR(IF($G1315="","",INDEX('Job Catalog'!$D$10:$D$509,MATCH($G1315,'Job Catalog'!$B$10:$B$509,0))),"")</f>
        <v/>
      </c>
      <c r="J1315" s="9">
        <f>IFERROR(IF($G1315="","",INDEX('Job Catalog'!$F$10:$F$509,MATCH($G1315,'Job Catalog'!$B$10:$B$509,0))),"")</f>
        <v/>
      </c>
      <c r="K1315" s="9">
        <f>IFERROR(IF($G1315="","",INDEX('Job Catalog'!$H$10:$H$509,MATCH($G1315,'Job Catalog'!$B$10:$B$509,0))),"")</f>
        <v/>
      </c>
      <c r="L1315" s="9">
        <f>IFERROR(IF($G1315="","",INDEX('Job Catalog'!$I$10:$I$509,MATCH($G1315,'Job Catalog'!$B$10:$B$509,0))),"")</f>
        <v/>
      </c>
      <c r="M1315" s="37">
        <f>IFERROR(IF($G1315="","",INDEX('Job Catalog'!$K$10:$K$509,MATCH($G1315,'Job Catalog'!$B$10:$B$509,0))),"")</f>
        <v/>
      </c>
    </row>
    <row r="1316">
      <c r="B1316" s="7" t="n"/>
      <c r="C1316" s="7" t="n"/>
      <c r="D1316" s="7" t="n"/>
      <c r="E1316" s="7" t="n"/>
      <c r="F1316" s="7" t="n"/>
      <c r="G1316" s="7" t="n"/>
      <c r="H1316" s="9">
        <f>IFERROR(IF($G1316="","",INDEX('Job Catalog'!$C$10:$C$509,MATCH($G1316,'Job Catalog'!$B$10:$B$509,0))),"")</f>
        <v/>
      </c>
      <c r="I1316" s="9">
        <f>IFERROR(IF($G1316="","",INDEX('Job Catalog'!$D$10:$D$509,MATCH($G1316,'Job Catalog'!$B$10:$B$509,0))),"")</f>
        <v/>
      </c>
      <c r="J1316" s="9">
        <f>IFERROR(IF($G1316="","",INDEX('Job Catalog'!$F$10:$F$509,MATCH($G1316,'Job Catalog'!$B$10:$B$509,0))),"")</f>
        <v/>
      </c>
      <c r="K1316" s="9">
        <f>IFERROR(IF($G1316="","",INDEX('Job Catalog'!$H$10:$H$509,MATCH($G1316,'Job Catalog'!$B$10:$B$509,0))),"")</f>
        <v/>
      </c>
      <c r="L1316" s="9">
        <f>IFERROR(IF($G1316="","",INDEX('Job Catalog'!$I$10:$I$509,MATCH($G1316,'Job Catalog'!$B$10:$B$509,0))),"")</f>
        <v/>
      </c>
      <c r="M1316" s="37">
        <f>IFERROR(IF($G1316="","",INDEX('Job Catalog'!$K$10:$K$509,MATCH($G1316,'Job Catalog'!$B$10:$B$509,0))),"")</f>
        <v/>
      </c>
    </row>
    <row r="1317">
      <c r="B1317" s="7" t="n"/>
      <c r="C1317" s="7" t="n"/>
      <c r="D1317" s="7" t="n"/>
      <c r="E1317" s="7" t="n"/>
      <c r="F1317" s="7" t="n"/>
      <c r="G1317" s="7" t="n"/>
      <c r="H1317" s="9">
        <f>IFERROR(IF($G1317="","",INDEX('Job Catalog'!$C$10:$C$509,MATCH($G1317,'Job Catalog'!$B$10:$B$509,0))),"")</f>
        <v/>
      </c>
      <c r="I1317" s="9">
        <f>IFERROR(IF($G1317="","",INDEX('Job Catalog'!$D$10:$D$509,MATCH($G1317,'Job Catalog'!$B$10:$B$509,0))),"")</f>
        <v/>
      </c>
      <c r="J1317" s="9">
        <f>IFERROR(IF($G1317="","",INDEX('Job Catalog'!$F$10:$F$509,MATCH($G1317,'Job Catalog'!$B$10:$B$509,0))),"")</f>
        <v/>
      </c>
      <c r="K1317" s="9">
        <f>IFERROR(IF($G1317="","",INDEX('Job Catalog'!$H$10:$H$509,MATCH($G1317,'Job Catalog'!$B$10:$B$509,0))),"")</f>
        <v/>
      </c>
      <c r="L1317" s="9">
        <f>IFERROR(IF($G1317="","",INDEX('Job Catalog'!$I$10:$I$509,MATCH($G1317,'Job Catalog'!$B$10:$B$509,0))),"")</f>
        <v/>
      </c>
      <c r="M1317" s="37">
        <f>IFERROR(IF($G1317="","",INDEX('Job Catalog'!$K$10:$K$509,MATCH($G1317,'Job Catalog'!$B$10:$B$509,0))),"")</f>
        <v/>
      </c>
    </row>
    <row r="1318">
      <c r="B1318" s="7" t="n"/>
      <c r="C1318" s="7" t="n"/>
      <c r="D1318" s="7" t="n"/>
      <c r="E1318" s="7" t="n"/>
      <c r="F1318" s="7" t="n"/>
      <c r="G1318" s="7" t="n"/>
      <c r="H1318" s="9">
        <f>IFERROR(IF($G1318="","",INDEX('Job Catalog'!$C$10:$C$509,MATCH($G1318,'Job Catalog'!$B$10:$B$509,0))),"")</f>
        <v/>
      </c>
      <c r="I1318" s="9">
        <f>IFERROR(IF($G1318="","",INDEX('Job Catalog'!$D$10:$D$509,MATCH($G1318,'Job Catalog'!$B$10:$B$509,0))),"")</f>
        <v/>
      </c>
      <c r="J1318" s="9">
        <f>IFERROR(IF($G1318="","",INDEX('Job Catalog'!$F$10:$F$509,MATCH($G1318,'Job Catalog'!$B$10:$B$509,0))),"")</f>
        <v/>
      </c>
      <c r="K1318" s="9">
        <f>IFERROR(IF($G1318="","",INDEX('Job Catalog'!$H$10:$H$509,MATCH($G1318,'Job Catalog'!$B$10:$B$509,0))),"")</f>
        <v/>
      </c>
      <c r="L1318" s="9">
        <f>IFERROR(IF($G1318="","",INDEX('Job Catalog'!$I$10:$I$509,MATCH($G1318,'Job Catalog'!$B$10:$B$509,0))),"")</f>
        <v/>
      </c>
      <c r="M1318" s="37">
        <f>IFERROR(IF($G1318="","",INDEX('Job Catalog'!$K$10:$K$509,MATCH($G1318,'Job Catalog'!$B$10:$B$509,0))),"")</f>
        <v/>
      </c>
    </row>
    <row r="1319">
      <c r="B1319" s="7" t="n"/>
      <c r="C1319" s="7" t="n"/>
      <c r="D1319" s="7" t="n"/>
      <c r="E1319" s="7" t="n"/>
      <c r="F1319" s="7" t="n"/>
      <c r="G1319" s="7" t="n"/>
      <c r="H1319" s="9">
        <f>IFERROR(IF($G1319="","",INDEX('Job Catalog'!$C$10:$C$509,MATCH($G1319,'Job Catalog'!$B$10:$B$509,0))),"")</f>
        <v/>
      </c>
      <c r="I1319" s="9">
        <f>IFERROR(IF($G1319="","",INDEX('Job Catalog'!$D$10:$D$509,MATCH($G1319,'Job Catalog'!$B$10:$B$509,0))),"")</f>
        <v/>
      </c>
      <c r="J1319" s="9">
        <f>IFERROR(IF($G1319="","",INDEX('Job Catalog'!$F$10:$F$509,MATCH($G1319,'Job Catalog'!$B$10:$B$509,0))),"")</f>
        <v/>
      </c>
      <c r="K1319" s="9">
        <f>IFERROR(IF($G1319="","",INDEX('Job Catalog'!$H$10:$H$509,MATCH($G1319,'Job Catalog'!$B$10:$B$509,0))),"")</f>
        <v/>
      </c>
      <c r="L1319" s="9">
        <f>IFERROR(IF($G1319="","",INDEX('Job Catalog'!$I$10:$I$509,MATCH($G1319,'Job Catalog'!$B$10:$B$509,0))),"")</f>
        <v/>
      </c>
      <c r="M1319" s="37">
        <f>IFERROR(IF($G1319="","",INDEX('Job Catalog'!$K$10:$K$509,MATCH($G1319,'Job Catalog'!$B$10:$B$509,0))),"")</f>
        <v/>
      </c>
    </row>
    <row r="1320">
      <c r="B1320" s="7" t="n"/>
      <c r="C1320" s="7" t="n"/>
      <c r="D1320" s="7" t="n"/>
      <c r="E1320" s="7" t="n"/>
      <c r="F1320" s="7" t="n"/>
      <c r="G1320" s="7" t="n"/>
      <c r="H1320" s="9">
        <f>IFERROR(IF($G1320="","",INDEX('Job Catalog'!$C$10:$C$509,MATCH($G1320,'Job Catalog'!$B$10:$B$509,0))),"")</f>
        <v/>
      </c>
      <c r="I1320" s="9">
        <f>IFERROR(IF($G1320="","",INDEX('Job Catalog'!$D$10:$D$509,MATCH($G1320,'Job Catalog'!$B$10:$B$509,0))),"")</f>
        <v/>
      </c>
      <c r="J1320" s="9">
        <f>IFERROR(IF($G1320="","",INDEX('Job Catalog'!$F$10:$F$509,MATCH($G1320,'Job Catalog'!$B$10:$B$509,0))),"")</f>
        <v/>
      </c>
      <c r="K1320" s="9">
        <f>IFERROR(IF($G1320="","",INDEX('Job Catalog'!$H$10:$H$509,MATCH($G1320,'Job Catalog'!$B$10:$B$509,0))),"")</f>
        <v/>
      </c>
      <c r="L1320" s="9">
        <f>IFERROR(IF($G1320="","",INDEX('Job Catalog'!$I$10:$I$509,MATCH($G1320,'Job Catalog'!$B$10:$B$509,0))),"")</f>
        <v/>
      </c>
      <c r="M1320" s="37">
        <f>IFERROR(IF($G1320="","",INDEX('Job Catalog'!$K$10:$K$509,MATCH($G1320,'Job Catalog'!$B$10:$B$509,0))),"")</f>
        <v/>
      </c>
    </row>
    <row r="1321">
      <c r="B1321" s="7" t="n"/>
      <c r="C1321" s="7" t="n"/>
      <c r="D1321" s="7" t="n"/>
      <c r="E1321" s="7" t="n"/>
      <c r="F1321" s="7" t="n"/>
      <c r="G1321" s="7" t="n"/>
      <c r="H1321" s="9">
        <f>IFERROR(IF($G1321="","",INDEX('Job Catalog'!$C$10:$C$509,MATCH($G1321,'Job Catalog'!$B$10:$B$509,0))),"")</f>
        <v/>
      </c>
      <c r="I1321" s="9">
        <f>IFERROR(IF($G1321="","",INDEX('Job Catalog'!$D$10:$D$509,MATCH($G1321,'Job Catalog'!$B$10:$B$509,0))),"")</f>
        <v/>
      </c>
      <c r="J1321" s="9">
        <f>IFERROR(IF($G1321="","",INDEX('Job Catalog'!$F$10:$F$509,MATCH($G1321,'Job Catalog'!$B$10:$B$509,0))),"")</f>
        <v/>
      </c>
      <c r="K1321" s="9">
        <f>IFERROR(IF($G1321="","",INDEX('Job Catalog'!$H$10:$H$509,MATCH($G1321,'Job Catalog'!$B$10:$B$509,0))),"")</f>
        <v/>
      </c>
      <c r="L1321" s="9">
        <f>IFERROR(IF($G1321="","",INDEX('Job Catalog'!$I$10:$I$509,MATCH($G1321,'Job Catalog'!$B$10:$B$509,0))),"")</f>
        <v/>
      </c>
      <c r="M1321" s="37">
        <f>IFERROR(IF($G1321="","",INDEX('Job Catalog'!$K$10:$K$509,MATCH($G1321,'Job Catalog'!$B$10:$B$509,0))),"")</f>
        <v/>
      </c>
    </row>
    <row r="1322">
      <c r="B1322" s="7" t="n"/>
      <c r="C1322" s="7" t="n"/>
      <c r="D1322" s="7" t="n"/>
      <c r="E1322" s="7" t="n"/>
      <c r="F1322" s="7" t="n"/>
      <c r="G1322" s="7" t="n"/>
      <c r="H1322" s="9">
        <f>IFERROR(IF($G1322="","",INDEX('Job Catalog'!$C$10:$C$509,MATCH($G1322,'Job Catalog'!$B$10:$B$509,0))),"")</f>
        <v/>
      </c>
      <c r="I1322" s="9">
        <f>IFERROR(IF($G1322="","",INDEX('Job Catalog'!$D$10:$D$509,MATCH($G1322,'Job Catalog'!$B$10:$B$509,0))),"")</f>
        <v/>
      </c>
      <c r="J1322" s="9">
        <f>IFERROR(IF($G1322="","",INDEX('Job Catalog'!$F$10:$F$509,MATCH($G1322,'Job Catalog'!$B$10:$B$509,0))),"")</f>
        <v/>
      </c>
      <c r="K1322" s="9">
        <f>IFERROR(IF($G1322="","",INDEX('Job Catalog'!$H$10:$H$509,MATCH($G1322,'Job Catalog'!$B$10:$B$509,0))),"")</f>
        <v/>
      </c>
      <c r="L1322" s="9">
        <f>IFERROR(IF($G1322="","",INDEX('Job Catalog'!$I$10:$I$509,MATCH($G1322,'Job Catalog'!$B$10:$B$509,0))),"")</f>
        <v/>
      </c>
      <c r="M1322" s="37">
        <f>IFERROR(IF($G1322="","",INDEX('Job Catalog'!$K$10:$K$509,MATCH($G1322,'Job Catalog'!$B$10:$B$509,0))),"")</f>
        <v/>
      </c>
    </row>
    <row r="1323">
      <c r="B1323" s="7" t="n"/>
      <c r="C1323" s="7" t="n"/>
      <c r="D1323" s="7" t="n"/>
      <c r="E1323" s="7" t="n"/>
      <c r="F1323" s="7" t="n"/>
      <c r="G1323" s="7" t="n"/>
      <c r="H1323" s="9">
        <f>IFERROR(IF($G1323="","",INDEX('Job Catalog'!$C$10:$C$509,MATCH($G1323,'Job Catalog'!$B$10:$B$509,0))),"")</f>
        <v/>
      </c>
      <c r="I1323" s="9">
        <f>IFERROR(IF($G1323="","",INDEX('Job Catalog'!$D$10:$D$509,MATCH($G1323,'Job Catalog'!$B$10:$B$509,0))),"")</f>
        <v/>
      </c>
      <c r="J1323" s="9">
        <f>IFERROR(IF($G1323="","",INDEX('Job Catalog'!$F$10:$F$509,MATCH($G1323,'Job Catalog'!$B$10:$B$509,0))),"")</f>
        <v/>
      </c>
      <c r="K1323" s="9">
        <f>IFERROR(IF($G1323="","",INDEX('Job Catalog'!$H$10:$H$509,MATCH($G1323,'Job Catalog'!$B$10:$B$509,0))),"")</f>
        <v/>
      </c>
      <c r="L1323" s="9">
        <f>IFERROR(IF($G1323="","",INDEX('Job Catalog'!$I$10:$I$509,MATCH($G1323,'Job Catalog'!$B$10:$B$509,0))),"")</f>
        <v/>
      </c>
      <c r="M1323" s="37">
        <f>IFERROR(IF($G1323="","",INDEX('Job Catalog'!$K$10:$K$509,MATCH($G1323,'Job Catalog'!$B$10:$B$509,0))),"")</f>
        <v/>
      </c>
    </row>
    <row r="1324">
      <c r="B1324" s="7" t="n"/>
      <c r="C1324" s="7" t="n"/>
      <c r="D1324" s="7" t="n"/>
      <c r="E1324" s="7" t="n"/>
      <c r="F1324" s="7" t="n"/>
      <c r="G1324" s="7" t="n"/>
      <c r="H1324" s="9">
        <f>IFERROR(IF($G1324="","",INDEX('Job Catalog'!$C$10:$C$509,MATCH($G1324,'Job Catalog'!$B$10:$B$509,0))),"")</f>
        <v/>
      </c>
      <c r="I1324" s="9">
        <f>IFERROR(IF($G1324="","",INDEX('Job Catalog'!$D$10:$D$509,MATCH($G1324,'Job Catalog'!$B$10:$B$509,0))),"")</f>
        <v/>
      </c>
      <c r="J1324" s="9">
        <f>IFERROR(IF($G1324="","",INDEX('Job Catalog'!$F$10:$F$509,MATCH($G1324,'Job Catalog'!$B$10:$B$509,0))),"")</f>
        <v/>
      </c>
      <c r="K1324" s="9">
        <f>IFERROR(IF($G1324="","",INDEX('Job Catalog'!$H$10:$H$509,MATCH($G1324,'Job Catalog'!$B$10:$B$509,0))),"")</f>
        <v/>
      </c>
      <c r="L1324" s="9">
        <f>IFERROR(IF($G1324="","",INDEX('Job Catalog'!$I$10:$I$509,MATCH($G1324,'Job Catalog'!$B$10:$B$509,0))),"")</f>
        <v/>
      </c>
      <c r="M1324" s="37">
        <f>IFERROR(IF($G1324="","",INDEX('Job Catalog'!$K$10:$K$509,MATCH($G1324,'Job Catalog'!$B$10:$B$509,0))),"")</f>
        <v/>
      </c>
    </row>
    <row r="1325">
      <c r="B1325" s="7" t="n"/>
      <c r="C1325" s="7" t="n"/>
      <c r="D1325" s="7" t="n"/>
      <c r="E1325" s="7" t="n"/>
      <c r="F1325" s="7" t="n"/>
      <c r="G1325" s="7" t="n"/>
      <c r="H1325" s="9">
        <f>IFERROR(IF($G1325="","",INDEX('Job Catalog'!$C$10:$C$509,MATCH($G1325,'Job Catalog'!$B$10:$B$509,0))),"")</f>
        <v/>
      </c>
      <c r="I1325" s="9">
        <f>IFERROR(IF($G1325="","",INDEX('Job Catalog'!$D$10:$D$509,MATCH($G1325,'Job Catalog'!$B$10:$B$509,0))),"")</f>
        <v/>
      </c>
      <c r="J1325" s="9">
        <f>IFERROR(IF($G1325="","",INDEX('Job Catalog'!$F$10:$F$509,MATCH($G1325,'Job Catalog'!$B$10:$B$509,0))),"")</f>
        <v/>
      </c>
      <c r="K1325" s="9">
        <f>IFERROR(IF($G1325="","",INDEX('Job Catalog'!$H$10:$H$509,MATCH($G1325,'Job Catalog'!$B$10:$B$509,0))),"")</f>
        <v/>
      </c>
      <c r="L1325" s="9">
        <f>IFERROR(IF($G1325="","",INDEX('Job Catalog'!$I$10:$I$509,MATCH($G1325,'Job Catalog'!$B$10:$B$509,0))),"")</f>
        <v/>
      </c>
      <c r="M1325" s="37">
        <f>IFERROR(IF($G1325="","",INDEX('Job Catalog'!$K$10:$K$509,MATCH($G1325,'Job Catalog'!$B$10:$B$509,0))),"")</f>
        <v/>
      </c>
    </row>
    <row r="1326">
      <c r="B1326" s="7" t="n"/>
      <c r="C1326" s="7" t="n"/>
      <c r="D1326" s="7" t="n"/>
      <c r="E1326" s="7" t="n"/>
      <c r="F1326" s="7" t="n"/>
      <c r="G1326" s="7" t="n"/>
      <c r="H1326" s="9">
        <f>IFERROR(IF($G1326="","",INDEX('Job Catalog'!$C$10:$C$509,MATCH($G1326,'Job Catalog'!$B$10:$B$509,0))),"")</f>
        <v/>
      </c>
      <c r="I1326" s="9">
        <f>IFERROR(IF($G1326="","",INDEX('Job Catalog'!$D$10:$D$509,MATCH($G1326,'Job Catalog'!$B$10:$B$509,0))),"")</f>
        <v/>
      </c>
      <c r="J1326" s="9">
        <f>IFERROR(IF($G1326="","",INDEX('Job Catalog'!$F$10:$F$509,MATCH($G1326,'Job Catalog'!$B$10:$B$509,0))),"")</f>
        <v/>
      </c>
      <c r="K1326" s="9">
        <f>IFERROR(IF($G1326="","",INDEX('Job Catalog'!$H$10:$H$509,MATCH($G1326,'Job Catalog'!$B$10:$B$509,0))),"")</f>
        <v/>
      </c>
      <c r="L1326" s="9">
        <f>IFERROR(IF($G1326="","",INDEX('Job Catalog'!$I$10:$I$509,MATCH($G1326,'Job Catalog'!$B$10:$B$509,0))),"")</f>
        <v/>
      </c>
      <c r="M1326" s="37">
        <f>IFERROR(IF($G1326="","",INDEX('Job Catalog'!$K$10:$K$509,MATCH($G1326,'Job Catalog'!$B$10:$B$509,0))),"")</f>
        <v/>
      </c>
    </row>
    <row r="1327">
      <c r="B1327" s="7" t="n"/>
      <c r="C1327" s="7" t="n"/>
      <c r="D1327" s="7" t="n"/>
      <c r="E1327" s="7" t="n"/>
      <c r="F1327" s="7" t="n"/>
      <c r="G1327" s="7" t="n"/>
      <c r="H1327" s="9">
        <f>IFERROR(IF($G1327="","",INDEX('Job Catalog'!$C$10:$C$509,MATCH($G1327,'Job Catalog'!$B$10:$B$509,0))),"")</f>
        <v/>
      </c>
      <c r="I1327" s="9">
        <f>IFERROR(IF($G1327="","",INDEX('Job Catalog'!$D$10:$D$509,MATCH($G1327,'Job Catalog'!$B$10:$B$509,0))),"")</f>
        <v/>
      </c>
      <c r="J1327" s="9">
        <f>IFERROR(IF($G1327="","",INDEX('Job Catalog'!$F$10:$F$509,MATCH($G1327,'Job Catalog'!$B$10:$B$509,0))),"")</f>
        <v/>
      </c>
      <c r="K1327" s="9">
        <f>IFERROR(IF($G1327="","",INDEX('Job Catalog'!$H$10:$H$509,MATCH($G1327,'Job Catalog'!$B$10:$B$509,0))),"")</f>
        <v/>
      </c>
      <c r="L1327" s="9">
        <f>IFERROR(IF($G1327="","",INDEX('Job Catalog'!$I$10:$I$509,MATCH($G1327,'Job Catalog'!$B$10:$B$509,0))),"")</f>
        <v/>
      </c>
      <c r="M1327" s="37">
        <f>IFERROR(IF($G1327="","",INDEX('Job Catalog'!$K$10:$K$509,MATCH($G1327,'Job Catalog'!$B$10:$B$509,0))),"")</f>
        <v/>
      </c>
    </row>
    <row r="1328">
      <c r="B1328" s="7" t="n"/>
      <c r="C1328" s="7" t="n"/>
      <c r="D1328" s="7" t="n"/>
      <c r="E1328" s="7" t="n"/>
      <c r="F1328" s="7" t="n"/>
      <c r="G1328" s="7" t="n"/>
      <c r="H1328" s="9">
        <f>IFERROR(IF($G1328="","",INDEX('Job Catalog'!$C$10:$C$509,MATCH($G1328,'Job Catalog'!$B$10:$B$509,0))),"")</f>
        <v/>
      </c>
      <c r="I1328" s="9">
        <f>IFERROR(IF($G1328="","",INDEX('Job Catalog'!$D$10:$D$509,MATCH($G1328,'Job Catalog'!$B$10:$B$509,0))),"")</f>
        <v/>
      </c>
      <c r="J1328" s="9">
        <f>IFERROR(IF($G1328="","",INDEX('Job Catalog'!$F$10:$F$509,MATCH($G1328,'Job Catalog'!$B$10:$B$509,0))),"")</f>
        <v/>
      </c>
      <c r="K1328" s="9">
        <f>IFERROR(IF($G1328="","",INDEX('Job Catalog'!$H$10:$H$509,MATCH($G1328,'Job Catalog'!$B$10:$B$509,0))),"")</f>
        <v/>
      </c>
      <c r="L1328" s="9">
        <f>IFERROR(IF($G1328="","",INDEX('Job Catalog'!$I$10:$I$509,MATCH($G1328,'Job Catalog'!$B$10:$B$509,0))),"")</f>
        <v/>
      </c>
      <c r="M1328" s="37">
        <f>IFERROR(IF($G1328="","",INDEX('Job Catalog'!$K$10:$K$509,MATCH($G1328,'Job Catalog'!$B$10:$B$509,0))),"")</f>
        <v/>
      </c>
    </row>
    <row r="1329">
      <c r="B1329" s="7" t="n"/>
      <c r="C1329" s="7" t="n"/>
      <c r="D1329" s="7" t="n"/>
      <c r="E1329" s="7" t="n"/>
      <c r="F1329" s="7" t="n"/>
      <c r="G1329" s="7" t="n"/>
      <c r="H1329" s="9">
        <f>IFERROR(IF($G1329="","",INDEX('Job Catalog'!$C$10:$C$509,MATCH($G1329,'Job Catalog'!$B$10:$B$509,0))),"")</f>
        <v/>
      </c>
      <c r="I1329" s="9">
        <f>IFERROR(IF($G1329="","",INDEX('Job Catalog'!$D$10:$D$509,MATCH($G1329,'Job Catalog'!$B$10:$B$509,0))),"")</f>
        <v/>
      </c>
      <c r="J1329" s="9">
        <f>IFERROR(IF($G1329="","",INDEX('Job Catalog'!$F$10:$F$509,MATCH($G1329,'Job Catalog'!$B$10:$B$509,0))),"")</f>
        <v/>
      </c>
      <c r="K1329" s="9">
        <f>IFERROR(IF($G1329="","",INDEX('Job Catalog'!$H$10:$H$509,MATCH($G1329,'Job Catalog'!$B$10:$B$509,0))),"")</f>
        <v/>
      </c>
      <c r="L1329" s="9">
        <f>IFERROR(IF($G1329="","",INDEX('Job Catalog'!$I$10:$I$509,MATCH($G1329,'Job Catalog'!$B$10:$B$509,0))),"")</f>
        <v/>
      </c>
      <c r="M1329" s="37">
        <f>IFERROR(IF($G1329="","",INDEX('Job Catalog'!$K$10:$K$509,MATCH($G1329,'Job Catalog'!$B$10:$B$509,0))),"")</f>
        <v/>
      </c>
    </row>
    <row r="1330">
      <c r="B1330" s="7" t="n"/>
      <c r="C1330" s="7" t="n"/>
      <c r="D1330" s="7" t="n"/>
      <c r="E1330" s="7" t="n"/>
      <c r="F1330" s="7" t="n"/>
      <c r="G1330" s="7" t="n"/>
      <c r="H1330" s="9">
        <f>IFERROR(IF($G1330="","",INDEX('Job Catalog'!$C$10:$C$509,MATCH($G1330,'Job Catalog'!$B$10:$B$509,0))),"")</f>
        <v/>
      </c>
      <c r="I1330" s="9">
        <f>IFERROR(IF($G1330="","",INDEX('Job Catalog'!$D$10:$D$509,MATCH($G1330,'Job Catalog'!$B$10:$B$509,0))),"")</f>
        <v/>
      </c>
      <c r="J1330" s="9">
        <f>IFERROR(IF($G1330="","",INDEX('Job Catalog'!$F$10:$F$509,MATCH($G1330,'Job Catalog'!$B$10:$B$509,0))),"")</f>
        <v/>
      </c>
      <c r="K1330" s="9">
        <f>IFERROR(IF($G1330="","",INDEX('Job Catalog'!$H$10:$H$509,MATCH($G1330,'Job Catalog'!$B$10:$B$509,0))),"")</f>
        <v/>
      </c>
      <c r="L1330" s="9">
        <f>IFERROR(IF($G1330="","",INDEX('Job Catalog'!$I$10:$I$509,MATCH($G1330,'Job Catalog'!$B$10:$B$509,0))),"")</f>
        <v/>
      </c>
      <c r="M1330" s="37">
        <f>IFERROR(IF($G1330="","",INDEX('Job Catalog'!$K$10:$K$509,MATCH($G1330,'Job Catalog'!$B$10:$B$509,0))),"")</f>
        <v/>
      </c>
    </row>
    <row r="1331">
      <c r="B1331" s="7" t="n"/>
      <c r="C1331" s="7" t="n"/>
      <c r="D1331" s="7" t="n"/>
      <c r="E1331" s="7" t="n"/>
      <c r="F1331" s="7" t="n"/>
      <c r="G1331" s="7" t="n"/>
      <c r="H1331" s="9">
        <f>IFERROR(IF($G1331="","",INDEX('Job Catalog'!$C$10:$C$509,MATCH($G1331,'Job Catalog'!$B$10:$B$509,0))),"")</f>
        <v/>
      </c>
      <c r="I1331" s="9">
        <f>IFERROR(IF($G1331="","",INDEX('Job Catalog'!$D$10:$D$509,MATCH($G1331,'Job Catalog'!$B$10:$B$509,0))),"")</f>
        <v/>
      </c>
      <c r="J1331" s="9">
        <f>IFERROR(IF($G1331="","",INDEX('Job Catalog'!$F$10:$F$509,MATCH($G1331,'Job Catalog'!$B$10:$B$509,0))),"")</f>
        <v/>
      </c>
      <c r="K1331" s="9">
        <f>IFERROR(IF($G1331="","",INDEX('Job Catalog'!$H$10:$H$509,MATCH($G1331,'Job Catalog'!$B$10:$B$509,0))),"")</f>
        <v/>
      </c>
      <c r="L1331" s="9">
        <f>IFERROR(IF($G1331="","",INDEX('Job Catalog'!$I$10:$I$509,MATCH($G1331,'Job Catalog'!$B$10:$B$509,0))),"")</f>
        <v/>
      </c>
      <c r="M1331" s="37">
        <f>IFERROR(IF($G1331="","",INDEX('Job Catalog'!$K$10:$K$509,MATCH($G1331,'Job Catalog'!$B$10:$B$509,0))),"")</f>
        <v/>
      </c>
    </row>
    <row r="1332">
      <c r="B1332" s="7" t="n"/>
      <c r="C1332" s="7" t="n"/>
      <c r="D1332" s="7" t="n"/>
      <c r="E1332" s="7" t="n"/>
      <c r="F1332" s="7" t="n"/>
      <c r="G1332" s="7" t="n"/>
      <c r="H1332" s="9">
        <f>IFERROR(IF($G1332="","",INDEX('Job Catalog'!$C$10:$C$509,MATCH($G1332,'Job Catalog'!$B$10:$B$509,0))),"")</f>
        <v/>
      </c>
      <c r="I1332" s="9">
        <f>IFERROR(IF($G1332="","",INDEX('Job Catalog'!$D$10:$D$509,MATCH($G1332,'Job Catalog'!$B$10:$B$509,0))),"")</f>
        <v/>
      </c>
      <c r="J1332" s="9">
        <f>IFERROR(IF($G1332="","",INDEX('Job Catalog'!$F$10:$F$509,MATCH($G1332,'Job Catalog'!$B$10:$B$509,0))),"")</f>
        <v/>
      </c>
      <c r="K1332" s="9">
        <f>IFERROR(IF($G1332="","",INDEX('Job Catalog'!$H$10:$H$509,MATCH($G1332,'Job Catalog'!$B$10:$B$509,0))),"")</f>
        <v/>
      </c>
      <c r="L1332" s="9">
        <f>IFERROR(IF($G1332="","",INDEX('Job Catalog'!$I$10:$I$509,MATCH($G1332,'Job Catalog'!$B$10:$B$509,0))),"")</f>
        <v/>
      </c>
      <c r="M1332" s="37">
        <f>IFERROR(IF($G1332="","",INDEX('Job Catalog'!$K$10:$K$509,MATCH($G1332,'Job Catalog'!$B$10:$B$509,0))),"")</f>
        <v/>
      </c>
    </row>
    <row r="1333">
      <c r="B1333" s="7" t="n"/>
      <c r="C1333" s="7" t="n"/>
      <c r="D1333" s="7" t="n"/>
      <c r="E1333" s="7" t="n"/>
      <c r="F1333" s="7" t="n"/>
      <c r="G1333" s="7" t="n"/>
      <c r="H1333" s="9">
        <f>IFERROR(IF($G1333="","",INDEX('Job Catalog'!$C$10:$C$509,MATCH($G1333,'Job Catalog'!$B$10:$B$509,0))),"")</f>
        <v/>
      </c>
      <c r="I1333" s="9">
        <f>IFERROR(IF($G1333="","",INDEX('Job Catalog'!$D$10:$D$509,MATCH($G1333,'Job Catalog'!$B$10:$B$509,0))),"")</f>
        <v/>
      </c>
      <c r="J1333" s="9">
        <f>IFERROR(IF($G1333="","",INDEX('Job Catalog'!$F$10:$F$509,MATCH($G1333,'Job Catalog'!$B$10:$B$509,0))),"")</f>
        <v/>
      </c>
      <c r="K1333" s="9">
        <f>IFERROR(IF($G1333="","",INDEX('Job Catalog'!$H$10:$H$509,MATCH($G1333,'Job Catalog'!$B$10:$B$509,0))),"")</f>
        <v/>
      </c>
      <c r="L1333" s="9">
        <f>IFERROR(IF($G1333="","",INDEX('Job Catalog'!$I$10:$I$509,MATCH($G1333,'Job Catalog'!$B$10:$B$509,0))),"")</f>
        <v/>
      </c>
      <c r="M1333" s="37">
        <f>IFERROR(IF($G1333="","",INDEX('Job Catalog'!$K$10:$K$509,MATCH($G1333,'Job Catalog'!$B$10:$B$509,0))),"")</f>
        <v/>
      </c>
    </row>
    <row r="1334">
      <c r="B1334" s="7" t="n"/>
      <c r="C1334" s="7" t="n"/>
      <c r="D1334" s="7" t="n"/>
      <c r="E1334" s="7" t="n"/>
      <c r="F1334" s="7" t="n"/>
      <c r="G1334" s="7" t="n"/>
      <c r="H1334" s="9">
        <f>IFERROR(IF($G1334="","",INDEX('Job Catalog'!$C$10:$C$509,MATCH($G1334,'Job Catalog'!$B$10:$B$509,0))),"")</f>
        <v/>
      </c>
      <c r="I1334" s="9">
        <f>IFERROR(IF($G1334="","",INDEX('Job Catalog'!$D$10:$D$509,MATCH($G1334,'Job Catalog'!$B$10:$B$509,0))),"")</f>
        <v/>
      </c>
      <c r="J1334" s="9">
        <f>IFERROR(IF($G1334="","",INDEX('Job Catalog'!$F$10:$F$509,MATCH($G1334,'Job Catalog'!$B$10:$B$509,0))),"")</f>
        <v/>
      </c>
      <c r="K1334" s="9">
        <f>IFERROR(IF($G1334="","",INDEX('Job Catalog'!$H$10:$H$509,MATCH($G1334,'Job Catalog'!$B$10:$B$509,0))),"")</f>
        <v/>
      </c>
      <c r="L1334" s="9">
        <f>IFERROR(IF($G1334="","",INDEX('Job Catalog'!$I$10:$I$509,MATCH($G1334,'Job Catalog'!$B$10:$B$509,0))),"")</f>
        <v/>
      </c>
      <c r="M1334" s="37">
        <f>IFERROR(IF($G1334="","",INDEX('Job Catalog'!$K$10:$K$509,MATCH($G1334,'Job Catalog'!$B$10:$B$509,0))),"")</f>
        <v/>
      </c>
    </row>
    <row r="1335">
      <c r="B1335" s="7" t="n"/>
      <c r="C1335" s="7" t="n"/>
      <c r="D1335" s="7" t="n"/>
      <c r="E1335" s="7" t="n"/>
      <c r="F1335" s="7" t="n"/>
      <c r="G1335" s="7" t="n"/>
      <c r="H1335" s="9">
        <f>IFERROR(IF($G1335="","",INDEX('Job Catalog'!$C$10:$C$509,MATCH($G1335,'Job Catalog'!$B$10:$B$509,0))),"")</f>
        <v/>
      </c>
      <c r="I1335" s="9">
        <f>IFERROR(IF($G1335="","",INDEX('Job Catalog'!$D$10:$D$509,MATCH($G1335,'Job Catalog'!$B$10:$B$509,0))),"")</f>
        <v/>
      </c>
      <c r="J1335" s="9">
        <f>IFERROR(IF($G1335="","",INDEX('Job Catalog'!$F$10:$F$509,MATCH($G1335,'Job Catalog'!$B$10:$B$509,0))),"")</f>
        <v/>
      </c>
      <c r="K1335" s="9">
        <f>IFERROR(IF($G1335="","",INDEX('Job Catalog'!$H$10:$H$509,MATCH($G1335,'Job Catalog'!$B$10:$B$509,0))),"")</f>
        <v/>
      </c>
      <c r="L1335" s="9">
        <f>IFERROR(IF($G1335="","",INDEX('Job Catalog'!$I$10:$I$509,MATCH($G1335,'Job Catalog'!$B$10:$B$509,0))),"")</f>
        <v/>
      </c>
      <c r="M1335" s="37">
        <f>IFERROR(IF($G1335="","",INDEX('Job Catalog'!$K$10:$K$509,MATCH($G1335,'Job Catalog'!$B$10:$B$509,0))),"")</f>
        <v/>
      </c>
    </row>
    <row r="1336">
      <c r="B1336" s="7" t="n"/>
      <c r="C1336" s="7" t="n"/>
      <c r="D1336" s="7" t="n"/>
      <c r="E1336" s="7" t="n"/>
      <c r="F1336" s="7" t="n"/>
      <c r="G1336" s="7" t="n"/>
      <c r="H1336" s="9">
        <f>IFERROR(IF($G1336="","",INDEX('Job Catalog'!$C$10:$C$509,MATCH($G1336,'Job Catalog'!$B$10:$B$509,0))),"")</f>
        <v/>
      </c>
      <c r="I1336" s="9">
        <f>IFERROR(IF($G1336="","",INDEX('Job Catalog'!$D$10:$D$509,MATCH($G1336,'Job Catalog'!$B$10:$B$509,0))),"")</f>
        <v/>
      </c>
      <c r="J1336" s="9">
        <f>IFERROR(IF($G1336="","",INDEX('Job Catalog'!$F$10:$F$509,MATCH($G1336,'Job Catalog'!$B$10:$B$509,0))),"")</f>
        <v/>
      </c>
      <c r="K1336" s="9">
        <f>IFERROR(IF($G1336="","",INDEX('Job Catalog'!$H$10:$H$509,MATCH($G1336,'Job Catalog'!$B$10:$B$509,0))),"")</f>
        <v/>
      </c>
      <c r="L1336" s="9">
        <f>IFERROR(IF($G1336="","",INDEX('Job Catalog'!$I$10:$I$509,MATCH($G1336,'Job Catalog'!$B$10:$B$509,0))),"")</f>
        <v/>
      </c>
      <c r="M1336" s="37">
        <f>IFERROR(IF($G1336="","",INDEX('Job Catalog'!$K$10:$K$509,MATCH($G1336,'Job Catalog'!$B$10:$B$509,0))),"")</f>
        <v/>
      </c>
    </row>
    <row r="1337">
      <c r="B1337" s="7" t="n"/>
      <c r="C1337" s="7" t="n"/>
      <c r="D1337" s="7" t="n"/>
      <c r="E1337" s="7" t="n"/>
      <c r="F1337" s="7" t="n"/>
      <c r="G1337" s="7" t="n"/>
      <c r="H1337" s="9">
        <f>IFERROR(IF($G1337="","",INDEX('Job Catalog'!$C$10:$C$509,MATCH($G1337,'Job Catalog'!$B$10:$B$509,0))),"")</f>
        <v/>
      </c>
      <c r="I1337" s="9">
        <f>IFERROR(IF($G1337="","",INDEX('Job Catalog'!$D$10:$D$509,MATCH($G1337,'Job Catalog'!$B$10:$B$509,0))),"")</f>
        <v/>
      </c>
      <c r="J1337" s="9">
        <f>IFERROR(IF($G1337="","",INDEX('Job Catalog'!$F$10:$F$509,MATCH($G1337,'Job Catalog'!$B$10:$B$509,0))),"")</f>
        <v/>
      </c>
      <c r="K1337" s="9">
        <f>IFERROR(IF($G1337="","",INDEX('Job Catalog'!$H$10:$H$509,MATCH($G1337,'Job Catalog'!$B$10:$B$509,0))),"")</f>
        <v/>
      </c>
      <c r="L1337" s="9">
        <f>IFERROR(IF($G1337="","",INDEX('Job Catalog'!$I$10:$I$509,MATCH($G1337,'Job Catalog'!$B$10:$B$509,0))),"")</f>
        <v/>
      </c>
      <c r="M1337" s="37">
        <f>IFERROR(IF($G1337="","",INDEX('Job Catalog'!$K$10:$K$509,MATCH($G1337,'Job Catalog'!$B$10:$B$509,0))),"")</f>
        <v/>
      </c>
    </row>
    <row r="1338">
      <c r="B1338" s="7" t="n"/>
      <c r="C1338" s="7" t="n"/>
      <c r="D1338" s="7" t="n"/>
      <c r="E1338" s="7" t="n"/>
      <c r="F1338" s="7" t="n"/>
      <c r="G1338" s="7" t="n"/>
      <c r="H1338" s="9">
        <f>IFERROR(IF($G1338="","",INDEX('Job Catalog'!$C$10:$C$509,MATCH($G1338,'Job Catalog'!$B$10:$B$509,0))),"")</f>
        <v/>
      </c>
      <c r="I1338" s="9">
        <f>IFERROR(IF($G1338="","",INDEX('Job Catalog'!$D$10:$D$509,MATCH($G1338,'Job Catalog'!$B$10:$B$509,0))),"")</f>
        <v/>
      </c>
      <c r="J1338" s="9">
        <f>IFERROR(IF($G1338="","",INDEX('Job Catalog'!$F$10:$F$509,MATCH($G1338,'Job Catalog'!$B$10:$B$509,0))),"")</f>
        <v/>
      </c>
      <c r="K1338" s="9">
        <f>IFERROR(IF($G1338="","",INDEX('Job Catalog'!$H$10:$H$509,MATCH($G1338,'Job Catalog'!$B$10:$B$509,0))),"")</f>
        <v/>
      </c>
      <c r="L1338" s="9">
        <f>IFERROR(IF($G1338="","",INDEX('Job Catalog'!$I$10:$I$509,MATCH($G1338,'Job Catalog'!$B$10:$B$509,0))),"")</f>
        <v/>
      </c>
      <c r="M1338" s="37">
        <f>IFERROR(IF($G1338="","",INDEX('Job Catalog'!$K$10:$K$509,MATCH($G1338,'Job Catalog'!$B$10:$B$509,0))),"")</f>
        <v/>
      </c>
    </row>
    <row r="1339">
      <c r="B1339" s="7" t="n"/>
      <c r="C1339" s="7" t="n"/>
      <c r="D1339" s="7" t="n"/>
      <c r="E1339" s="7" t="n"/>
      <c r="F1339" s="7" t="n"/>
      <c r="G1339" s="7" t="n"/>
      <c r="H1339" s="9">
        <f>IFERROR(IF($G1339="","",INDEX('Job Catalog'!$C$10:$C$509,MATCH($G1339,'Job Catalog'!$B$10:$B$509,0))),"")</f>
        <v/>
      </c>
      <c r="I1339" s="9">
        <f>IFERROR(IF($G1339="","",INDEX('Job Catalog'!$D$10:$D$509,MATCH($G1339,'Job Catalog'!$B$10:$B$509,0))),"")</f>
        <v/>
      </c>
      <c r="J1339" s="9">
        <f>IFERROR(IF($G1339="","",INDEX('Job Catalog'!$F$10:$F$509,MATCH($G1339,'Job Catalog'!$B$10:$B$509,0))),"")</f>
        <v/>
      </c>
      <c r="K1339" s="9">
        <f>IFERROR(IF($G1339="","",INDEX('Job Catalog'!$H$10:$H$509,MATCH($G1339,'Job Catalog'!$B$10:$B$509,0))),"")</f>
        <v/>
      </c>
      <c r="L1339" s="9">
        <f>IFERROR(IF($G1339="","",INDEX('Job Catalog'!$I$10:$I$509,MATCH($G1339,'Job Catalog'!$B$10:$B$509,0))),"")</f>
        <v/>
      </c>
      <c r="M1339" s="37">
        <f>IFERROR(IF($G1339="","",INDEX('Job Catalog'!$K$10:$K$509,MATCH($G1339,'Job Catalog'!$B$10:$B$509,0))),"")</f>
        <v/>
      </c>
    </row>
    <row r="1340">
      <c r="B1340" s="7" t="n"/>
      <c r="C1340" s="7" t="n"/>
      <c r="D1340" s="7" t="n"/>
      <c r="E1340" s="7" t="n"/>
      <c r="F1340" s="7" t="n"/>
      <c r="G1340" s="7" t="n"/>
      <c r="H1340" s="9">
        <f>IFERROR(IF($G1340="","",INDEX('Job Catalog'!$C$10:$C$509,MATCH($G1340,'Job Catalog'!$B$10:$B$509,0))),"")</f>
        <v/>
      </c>
      <c r="I1340" s="9">
        <f>IFERROR(IF($G1340="","",INDEX('Job Catalog'!$D$10:$D$509,MATCH($G1340,'Job Catalog'!$B$10:$B$509,0))),"")</f>
        <v/>
      </c>
      <c r="J1340" s="9">
        <f>IFERROR(IF($G1340="","",INDEX('Job Catalog'!$F$10:$F$509,MATCH($G1340,'Job Catalog'!$B$10:$B$509,0))),"")</f>
        <v/>
      </c>
      <c r="K1340" s="9">
        <f>IFERROR(IF($G1340="","",INDEX('Job Catalog'!$H$10:$H$509,MATCH($G1340,'Job Catalog'!$B$10:$B$509,0))),"")</f>
        <v/>
      </c>
      <c r="L1340" s="9">
        <f>IFERROR(IF($G1340="","",INDEX('Job Catalog'!$I$10:$I$509,MATCH($G1340,'Job Catalog'!$B$10:$B$509,0))),"")</f>
        <v/>
      </c>
      <c r="M1340" s="37">
        <f>IFERROR(IF($G1340="","",INDEX('Job Catalog'!$K$10:$K$509,MATCH($G1340,'Job Catalog'!$B$10:$B$509,0))),"")</f>
        <v/>
      </c>
    </row>
    <row r="1341">
      <c r="B1341" s="7" t="n"/>
      <c r="C1341" s="7" t="n"/>
      <c r="D1341" s="7" t="n"/>
      <c r="E1341" s="7" t="n"/>
      <c r="F1341" s="7" t="n"/>
      <c r="G1341" s="7" t="n"/>
      <c r="H1341" s="9">
        <f>IFERROR(IF($G1341="","",INDEX('Job Catalog'!$C$10:$C$509,MATCH($G1341,'Job Catalog'!$B$10:$B$509,0))),"")</f>
        <v/>
      </c>
      <c r="I1341" s="9">
        <f>IFERROR(IF($G1341="","",INDEX('Job Catalog'!$D$10:$D$509,MATCH($G1341,'Job Catalog'!$B$10:$B$509,0))),"")</f>
        <v/>
      </c>
      <c r="J1341" s="9">
        <f>IFERROR(IF($G1341="","",INDEX('Job Catalog'!$F$10:$F$509,MATCH($G1341,'Job Catalog'!$B$10:$B$509,0))),"")</f>
        <v/>
      </c>
      <c r="K1341" s="9">
        <f>IFERROR(IF($G1341="","",INDEX('Job Catalog'!$H$10:$H$509,MATCH($G1341,'Job Catalog'!$B$10:$B$509,0))),"")</f>
        <v/>
      </c>
      <c r="L1341" s="9">
        <f>IFERROR(IF($G1341="","",INDEX('Job Catalog'!$I$10:$I$509,MATCH($G1341,'Job Catalog'!$B$10:$B$509,0))),"")</f>
        <v/>
      </c>
      <c r="M1341" s="37">
        <f>IFERROR(IF($G1341="","",INDEX('Job Catalog'!$K$10:$K$509,MATCH($G1341,'Job Catalog'!$B$10:$B$509,0))),"")</f>
        <v/>
      </c>
    </row>
    <row r="1342">
      <c r="B1342" s="7" t="n"/>
      <c r="C1342" s="7" t="n"/>
      <c r="D1342" s="7" t="n"/>
      <c r="E1342" s="7" t="n"/>
      <c r="F1342" s="7" t="n"/>
      <c r="G1342" s="7" t="n"/>
      <c r="H1342" s="9">
        <f>IFERROR(IF($G1342="","",INDEX('Job Catalog'!$C$10:$C$509,MATCH($G1342,'Job Catalog'!$B$10:$B$509,0))),"")</f>
        <v/>
      </c>
      <c r="I1342" s="9">
        <f>IFERROR(IF($G1342="","",INDEX('Job Catalog'!$D$10:$D$509,MATCH($G1342,'Job Catalog'!$B$10:$B$509,0))),"")</f>
        <v/>
      </c>
      <c r="J1342" s="9">
        <f>IFERROR(IF($G1342="","",INDEX('Job Catalog'!$F$10:$F$509,MATCH($G1342,'Job Catalog'!$B$10:$B$509,0))),"")</f>
        <v/>
      </c>
      <c r="K1342" s="9">
        <f>IFERROR(IF($G1342="","",INDEX('Job Catalog'!$H$10:$H$509,MATCH($G1342,'Job Catalog'!$B$10:$B$509,0))),"")</f>
        <v/>
      </c>
      <c r="L1342" s="9">
        <f>IFERROR(IF($G1342="","",INDEX('Job Catalog'!$I$10:$I$509,MATCH($G1342,'Job Catalog'!$B$10:$B$509,0))),"")</f>
        <v/>
      </c>
      <c r="M1342" s="37">
        <f>IFERROR(IF($G1342="","",INDEX('Job Catalog'!$K$10:$K$509,MATCH($G1342,'Job Catalog'!$B$10:$B$509,0))),"")</f>
        <v/>
      </c>
    </row>
    <row r="1343">
      <c r="B1343" s="7" t="n"/>
      <c r="C1343" s="7" t="n"/>
      <c r="D1343" s="7" t="n"/>
      <c r="E1343" s="7" t="n"/>
      <c r="F1343" s="7" t="n"/>
      <c r="G1343" s="7" t="n"/>
      <c r="H1343" s="9">
        <f>IFERROR(IF($G1343="","",INDEX('Job Catalog'!$C$10:$C$509,MATCH($G1343,'Job Catalog'!$B$10:$B$509,0))),"")</f>
        <v/>
      </c>
      <c r="I1343" s="9">
        <f>IFERROR(IF($G1343="","",INDEX('Job Catalog'!$D$10:$D$509,MATCH($G1343,'Job Catalog'!$B$10:$B$509,0))),"")</f>
        <v/>
      </c>
      <c r="J1343" s="9">
        <f>IFERROR(IF($G1343="","",INDEX('Job Catalog'!$F$10:$F$509,MATCH($G1343,'Job Catalog'!$B$10:$B$509,0))),"")</f>
        <v/>
      </c>
      <c r="K1343" s="9">
        <f>IFERROR(IF($G1343="","",INDEX('Job Catalog'!$H$10:$H$509,MATCH($G1343,'Job Catalog'!$B$10:$B$509,0))),"")</f>
        <v/>
      </c>
      <c r="L1343" s="9">
        <f>IFERROR(IF($G1343="","",INDEX('Job Catalog'!$I$10:$I$509,MATCH($G1343,'Job Catalog'!$B$10:$B$509,0))),"")</f>
        <v/>
      </c>
      <c r="M1343" s="37">
        <f>IFERROR(IF($G1343="","",INDEX('Job Catalog'!$K$10:$K$509,MATCH($G1343,'Job Catalog'!$B$10:$B$509,0))),"")</f>
        <v/>
      </c>
    </row>
    <row r="1344">
      <c r="B1344" s="7" t="n"/>
      <c r="C1344" s="7" t="n"/>
      <c r="D1344" s="7" t="n"/>
      <c r="E1344" s="7" t="n"/>
      <c r="F1344" s="7" t="n"/>
      <c r="G1344" s="7" t="n"/>
      <c r="H1344" s="9">
        <f>IFERROR(IF($G1344="","",INDEX('Job Catalog'!$C$10:$C$509,MATCH($G1344,'Job Catalog'!$B$10:$B$509,0))),"")</f>
        <v/>
      </c>
      <c r="I1344" s="9">
        <f>IFERROR(IF($G1344="","",INDEX('Job Catalog'!$D$10:$D$509,MATCH($G1344,'Job Catalog'!$B$10:$B$509,0))),"")</f>
        <v/>
      </c>
      <c r="J1344" s="9">
        <f>IFERROR(IF($G1344="","",INDEX('Job Catalog'!$F$10:$F$509,MATCH($G1344,'Job Catalog'!$B$10:$B$509,0))),"")</f>
        <v/>
      </c>
      <c r="K1344" s="9">
        <f>IFERROR(IF($G1344="","",INDEX('Job Catalog'!$H$10:$H$509,MATCH($G1344,'Job Catalog'!$B$10:$B$509,0))),"")</f>
        <v/>
      </c>
      <c r="L1344" s="9">
        <f>IFERROR(IF($G1344="","",INDEX('Job Catalog'!$I$10:$I$509,MATCH($G1344,'Job Catalog'!$B$10:$B$509,0))),"")</f>
        <v/>
      </c>
      <c r="M1344" s="37">
        <f>IFERROR(IF($G1344="","",INDEX('Job Catalog'!$K$10:$K$509,MATCH($G1344,'Job Catalog'!$B$10:$B$509,0))),"")</f>
        <v/>
      </c>
    </row>
    <row r="1345">
      <c r="B1345" s="7" t="n"/>
      <c r="C1345" s="7" t="n"/>
      <c r="D1345" s="7" t="n"/>
      <c r="E1345" s="7" t="n"/>
      <c r="F1345" s="7" t="n"/>
      <c r="G1345" s="7" t="n"/>
      <c r="H1345" s="9">
        <f>IFERROR(IF($G1345="","",INDEX('Job Catalog'!$C$10:$C$509,MATCH($G1345,'Job Catalog'!$B$10:$B$509,0))),"")</f>
        <v/>
      </c>
      <c r="I1345" s="9">
        <f>IFERROR(IF($G1345="","",INDEX('Job Catalog'!$D$10:$D$509,MATCH($G1345,'Job Catalog'!$B$10:$B$509,0))),"")</f>
        <v/>
      </c>
      <c r="J1345" s="9">
        <f>IFERROR(IF($G1345="","",INDEX('Job Catalog'!$F$10:$F$509,MATCH($G1345,'Job Catalog'!$B$10:$B$509,0))),"")</f>
        <v/>
      </c>
      <c r="K1345" s="9">
        <f>IFERROR(IF($G1345="","",INDEX('Job Catalog'!$H$10:$H$509,MATCH($G1345,'Job Catalog'!$B$10:$B$509,0))),"")</f>
        <v/>
      </c>
      <c r="L1345" s="9">
        <f>IFERROR(IF($G1345="","",INDEX('Job Catalog'!$I$10:$I$509,MATCH($G1345,'Job Catalog'!$B$10:$B$509,0))),"")</f>
        <v/>
      </c>
      <c r="M1345" s="37">
        <f>IFERROR(IF($G1345="","",INDEX('Job Catalog'!$K$10:$K$509,MATCH($G1345,'Job Catalog'!$B$10:$B$509,0))),"")</f>
        <v/>
      </c>
    </row>
    <row r="1346">
      <c r="B1346" s="7" t="n"/>
      <c r="C1346" s="7" t="n"/>
      <c r="D1346" s="7" t="n"/>
      <c r="E1346" s="7" t="n"/>
      <c r="F1346" s="7" t="n"/>
      <c r="G1346" s="7" t="n"/>
      <c r="H1346" s="9">
        <f>IFERROR(IF($G1346="","",INDEX('Job Catalog'!$C$10:$C$509,MATCH($G1346,'Job Catalog'!$B$10:$B$509,0))),"")</f>
        <v/>
      </c>
      <c r="I1346" s="9">
        <f>IFERROR(IF($G1346="","",INDEX('Job Catalog'!$D$10:$D$509,MATCH($G1346,'Job Catalog'!$B$10:$B$509,0))),"")</f>
        <v/>
      </c>
      <c r="J1346" s="9">
        <f>IFERROR(IF($G1346="","",INDEX('Job Catalog'!$F$10:$F$509,MATCH($G1346,'Job Catalog'!$B$10:$B$509,0))),"")</f>
        <v/>
      </c>
      <c r="K1346" s="9">
        <f>IFERROR(IF($G1346="","",INDEX('Job Catalog'!$H$10:$H$509,MATCH($G1346,'Job Catalog'!$B$10:$B$509,0))),"")</f>
        <v/>
      </c>
      <c r="L1346" s="9">
        <f>IFERROR(IF($G1346="","",INDEX('Job Catalog'!$I$10:$I$509,MATCH($G1346,'Job Catalog'!$B$10:$B$509,0))),"")</f>
        <v/>
      </c>
      <c r="M1346" s="37">
        <f>IFERROR(IF($G1346="","",INDEX('Job Catalog'!$K$10:$K$509,MATCH($G1346,'Job Catalog'!$B$10:$B$509,0))),"")</f>
        <v/>
      </c>
    </row>
    <row r="1347">
      <c r="B1347" s="7" t="n"/>
      <c r="C1347" s="7" t="n"/>
      <c r="D1347" s="7" t="n"/>
      <c r="E1347" s="7" t="n"/>
      <c r="F1347" s="7" t="n"/>
      <c r="G1347" s="7" t="n"/>
      <c r="H1347" s="9">
        <f>IFERROR(IF($G1347="","",INDEX('Job Catalog'!$C$10:$C$509,MATCH($G1347,'Job Catalog'!$B$10:$B$509,0))),"")</f>
        <v/>
      </c>
      <c r="I1347" s="9">
        <f>IFERROR(IF($G1347="","",INDEX('Job Catalog'!$D$10:$D$509,MATCH($G1347,'Job Catalog'!$B$10:$B$509,0))),"")</f>
        <v/>
      </c>
      <c r="J1347" s="9">
        <f>IFERROR(IF($G1347="","",INDEX('Job Catalog'!$F$10:$F$509,MATCH($G1347,'Job Catalog'!$B$10:$B$509,0))),"")</f>
        <v/>
      </c>
      <c r="K1347" s="9">
        <f>IFERROR(IF($G1347="","",INDEX('Job Catalog'!$H$10:$H$509,MATCH($G1347,'Job Catalog'!$B$10:$B$509,0))),"")</f>
        <v/>
      </c>
      <c r="L1347" s="9">
        <f>IFERROR(IF($G1347="","",INDEX('Job Catalog'!$I$10:$I$509,MATCH($G1347,'Job Catalog'!$B$10:$B$509,0))),"")</f>
        <v/>
      </c>
      <c r="M1347" s="37">
        <f>IFERROR(IF($G1347="","",INDEX('Job Catalog'!$K$10:$K$509,MATCH($G1347,'Job Catalog'!$B$10:$B$509,0))),"")</f>
        <v/>
      </c>
    </row>
    <row r="1348">
      <c r="B1348" s="7" t="n"/>
      <c r="C1348" s="7" t="n"/>
      <c r="D1348" s="7" t="n"/>
      <c r="E1348" s="7" t="n"/>
      <c r="F1348" s="7" t="n"/>
      <c r="G1348" s="7" t="n"/>
      <c r="H1348" s="9">
        <f>IFERROR(IF($G1348="","",INDEX('Job Catalog'!$C$10:$C$509,MATCH($G1348,'Job Catalog'!$B$10:$B$509,0))),"")</f>
        <v/>
      </c>
      <c r="I1348" s="9">
        <f>IFERROR(IF($G1348="","",INDEX('Job Catalog'!$D$10:$D$509,MATCH($G1348,'Job Catalog'!$B$10:$B$509,0))),"")</f>
        <v/>
      </c>
      <c r="J1348" s="9">
        <f>IFERROR(IF($G1348="","",INDEX('Job Catalog'!$F$10:$F$509,MATCH($G1348,'Job Catalog'!$B$10:$B$509,0))),"")</f>
        <v/>
      </c>
      <c r="K1348" s="9">
        <f>IFERROR(IF($G1348="","",INDEX('Job Catalog'!$H$10:$H$509,MATCH($G1348,'Job Catalog'!$B$10:$B$509,0))),"")</f>
        <v/>
      </c>
      <c r="L1348" s="9">
        <f>IFERROR(IF($G1348="","",INDEX('Job Catalog'!$I$10:$I$509,MATCH($G1348,'Job Catalog'!$B$10:$B$509,0))),"")</f>
        <v/>
      </c>
      <c r="M1348" s="37">
        <f>IFERROR(IF($G1348="","",INDEX('Job Catalog'!$K$10:$K$509,MATCH($G1348,'Job Catalog'!$B$10:$B$509,0))),"")</f>
        <v/>
      </c>
    </row>
    <row r="1349">
      <c r="B1349" s="7" t="n"/>
      <c r="C1349" s="7" t="n"/>
      <c r="D1349" s="7" t="n"/>
      <c r="E1349" s="7" t="n"/>
      <c r="F1349" s="7" t="n"/>
      <c r="G1349" s="7" t="n"/>
      <c r="H1349" s="9">
        <f>IFERROR(IF($G1349="","",INDEX('Job Catalog'!$C$10:$C$509,MATCH($G1349,'Job Catalog'!$B$10:$B$509,0))),"")</f>
        <v/>
      </c>
      <c r="I1349" s="9">
        <f>IFERROR(IF($G1349="","",INDEX('Job Catalog'!$D$10:$D$509,MATCH($G1349,'Job Catalog'!$B$10:$B$509,0))),"")</f>
        <v/>
      </c>
      <c r="J1349" s="9">
        <f>IFERROR(IF($G1349="","",INDEX('Job Catalog'!$F$10:$F$509,MATCH($G1349,'Job Catalog'!$B$10:$B$509,0))),"")</f>
        <v/>
      </c>
      <c r="K1349" s="9">
        <f>IFERROR(IF($G1349="","",INDEX('Job Catalog'!$H$10:$H$509,MATCH($G1349,'Job Catalog'!$B$10:$B$509,0))),"")</f>
        <v/>
      </c>
      <c r="L1349" s="9">
        <f>IFERROR(IF($G1349="","",INDEX('Job Catalog'!$I$10:$I$509,MATCH($G1349,'Job Catalog'!$B$10:$B$509,0))),"")</f>
        <v/>
      </c>
      <c r="M1349" s="37">
        <f>IFERROR(IF($G1349="","",INDEX('Job Catalog'!$K$10:$K$509,MATCH($G1349,'Job Catalog'!$B$10:$B$509,0))),"")</f>
        <v/>
      </c>
    </row>
    <row r="1350">
      <c r="B1350" s="7" t="n"/>
      <c r="C1350" s="7" t="n"/>
      <c r="D1350" s="7" t="n"/>
      <c r="E1350" s="7" t="n"/>
      <c r="F1350" s="7" t="n"/>
      <c r="G1350" s="7" t="n"/>
      <c r="H1350" s="9">
        <f>IFERROR(IF($G1350="","",INDEX('Job Catalog'!$C$10:$C$509,MATCH($G1350,'Job Catalog'!$B$10:$B$509,0))),"")</f>
        <v/>
      </c>
      <c r="I1350" s="9">
        <f>IFERROR(IF($G1350="","",INDEX('Job Catalog'!$D$10:$D$509,MATCH($G1350,'Job Catalog'!$B$10:$B$509,0))),"")</f>
        <v/>
      </c>
      <c r="J1350" s="9">
        <f>IFERROR(IF($G1350="","",INDEX('Job Catalog'!$F$10:$F$509,MATCH($G1350,'Job Catalog'!$B$10:$B$509,0))),"")</f>
        <v/>
      </c>
      <c r="K1350" s="9">
        <f>IFERROR(IF($G1350="","",INDEX('Job Catalog'!$H$10:$H$509,MATCH($G1350,'Job Catalog'!$B$10:$B$509,0))),"")</f>
        <v/>
      </c>
      <c r="L1350" s="9">
        <f>IFERROR(IF($G1350="","",INDEX('Job Catalog'!$I$10:$I$509,MATCH($G1350,'Job Catalog'!$B$10:$B$509,0))),"")</f>
        <v/>
      </c>
      <c r="M1350" s="37">
        <f>IFERROR(IF($G1350="","",INDEX('Job Catalog'!$K$10:$K$509,MATCH($G1350,'Job Catalog'!$B$10:$B$509,0))),"")</f>
        <v/>
      </c>
    </row>
    <row r="1351">
      <c r="B1351" s="7" t="n"/>
      <c r="C1351" s="7" t="n"/>
      <c r="D1351" s="7" t="n"/>
      <c r="E1351" s="7" t="n"/>
      <c r="F1351" s="7" t="n"/>
      <c r="G1351" s="7" t="n"/>
      <c r="H1351" s="9">
        <f>IFERROR(IF($G1351="","",INDEX('Job Catalog'!$C$10:$C$509,MATCH($G1351,'Job Catalog'!$B$10:$B$509,0))),"")</f>
        <v/>
      </c>
      <c r="I1351" s="9">
        <f>IFERROR(IF($G1351="","",INDEX('Job Catalog'!$D$10:$D$509,MATCH($G1351,'Job Catalog'!$B$10:$B$509,0))),"")</f>
        <v/>
      </c>
      <c r="J1351" s="9">
        <f>IFERROR(IF($G1351="","",INDEX('Job Catalog'!$F$10:$F$509,MATCH($G1351,'Job Catalog'!$B$10:$B$509,0))),"")</f>
        <v/>
      </c>
      <c r="K1351" s="9">
        <f>IFERROR(IF($G1351="","",INDEX('Job Catalog'!$H$10:$H$509,MATCH($G1351,'Job Catalog'!$B$10:$B$509,0))),"")</f>
        <v/>
      </c>
      <c r="L1351" s="9">
        <f>IFERROR(IF($G1351="","",INDEX('Job Catalog'!$I$10:$I$509,MATCH($G1351,'Job Catalog'!$B$10:$B$509,0))),"")</f>
        <v/>
      </c>
      <c r="M1351" s="37">
        <f>IFERROR(IF($G1351="","",INDEX('Job Catalog'!$K$10:$K$509,MATCH($G1351,'Job Catalog'!$B$10:$B$509,0))),"")</f>
        <v/>
      </c>
    </row>
    <row r="1352">
      <c r="B1352" s="7" t="n"/>
      <c r="C1352" s="7" t="n"/>
      <c r="D1352" s="7" t="n"/>
      <c r="E1352" s="7" t="n"/>
      <c r="F1352" s="7" t="n"/>
      <c r="G1352" s="7" t="n"/>
      <c r="H1352" s="9">
        <f>IFERROR(IF($G1352="","",INDEX('Job Catalog'!$C$10:$C$509,MATCH($G1352,'Job Catalog'!$B$10:$B$509,0))),"")</f>
        <v/>
      </c>
      <c r="I1352" s="9">
        <f>IFERROR(IF($G1352="","",INDEX('Job Catalog'!$D$10:$D$509,MATCH($G1352,'Job Catalog'!$B$10:$B$509,0))),"")</f>
        <v/>
      </c>
      <c r="J1352" s="9">
        <f>IFERROR(IF($G1352="","",INDEX('Job Catalog'!$F$10:$F$509,MATCH($G1352,'Job Catalog'!$B$10:$B$509,0))),"")</f>
        <v/>
      </c>
      <c r="K1352" s="9">
        <f>IFERROR(IF($G1352="","",INDEX('Job Catalog'!$H$10:$H$509,MATCH($G1352,'Job Catalog'!$B$10:$B$509,0))),"")</f>
        <v/>
      </c>
      <c r="L1352" s="9">
        <f>IFERROR(IF($G1352="","",INDEX('Job Catalog'!$I$10:$I$509,MATCH($G1352,'Job Catalog'!$B$10:$B$509,0))),"")</f>
        <v/>
      </c>
      <c r="M1352" s="37">
        <f>IFERROR(IF($G1352="","",INDEX('Job Catalog'!$K$10:$K$509,MATCH($G1352,'Job Catalog'!$B$10:$B$509,0))),"")</f>
        <v/>
      </c>
    </row>
    <row r="1353">
      <c r="B1353" s="7" t="n"/>
      <c r="C1353" s="7" t="n"/>
      <c r="D1353" s="7" t="n"/>
      <c r="E1353" s="7" t="n"/>
      <c r="F1353" s="7" t="n"/>
      <c r="G1353" s="7" t="n"/>
      <c r="H1353" s="9">
        <f>IFERROR(IF($G1353="","",INDEX('Job Catalog'!$C$10:$C$509,MATCH($G1353,'Job Catalog'!$B$10:$B$509,0))),"")</f>
        <v/>
      </c>
      <c r="I1353" s="9">
        <f>IFERROR(IF($G1353="","",INDEX('Job Catalog'!$D$10:$D$509,MATCH($G1353,'Job Catalog'!$B$10:$B$509,0))),"")</f>
        <v/>
      </c>
      <c r="J1353" s="9">
        <f>IFERROR(IF($G1353="","",INDEX('Job Catalog'!$F$10:$F$509,MATCH($G1353,'Job Catalog'!$B$10:$B$509,0))),"")</f>
        <v/>
      </c>
      <c r="K1353" s="9">
        <f>IFERROR(IF($G1353="","",INDEX('Job Catalog'!$H$10:$H$509,MATCH($G1353,'Job Catalog'!$B$10:$B$509,0))),"")</f>
        <v/>
      </c>
      <c r="L1353" s="9">
        <f>IFERROR(IF($G1353="","",INDEX('Job Catalog'!$I$10:$I$509,MATCH($G1353,'Job Catalog'!$B$10:$B$509,0))),"")</f>
        <v/>
      </c>
      <c r="M1353" s="37">
        <f>IFERROR(IF($G1353="","",INDEX('Job Catalog'!$K$10:$K$509,MATCH($G1353,'Job Catalog'!$B$10:$B$509,0))),"")</f>
        <v/>
      </c>
    </row>
    <row r="1354">
      <c r="B1354" s="7" t="n"/>
      <c r="C1354" s="7" t="n"/>
      <c r="D1354" s="7" t="n"/>
      <c r="E1354" s="7" t="n"/>
      <c r="F1354" s="7" t="n"/>
      <c r="G1354" s="7" t="n"/>
      <c r="H1354" s="9">
        <f>IFERROR(IF($G1354="","",INDEX('Job Catalog'!$C$10:$C$509,MATCH($G1354,'Job Catalog'!$B$10:$B$509,0))),"")</f>
        <v/>
      </c>
      <c r="I1354" s="9">
        <f>IFERROR(IF($G1354="","",INDEX('Job Catalog'!$D$10:$D$509,MATCH($G1354,'Job Catalog'!$B$10:$B$509,0))),"")</f>
        <v/>
      </c>
      <c r="J1354" s="9">
        <f>IFERROR(IF($G1354="","",INDEX('Job Catalog'!$F$10:$F$509,MATCH($G1354,'Job Catalog'!$B$10:$B$509,0))),"")</f>
        <v/>
      </c>
      <c r="K1354" s="9">
        <f>IFERROR(IF($G1354="","",INDEX('Job Catalog'!$H$10:$H$509,MATCH($G1354,'Job Catalog'!$B$10:$B$509,0))),"")</f>
        <v/>
      </c>
      <c r="L1354" s="9">
        <f>IFERROR(IF($G1354="","",INDEX('Job Catalog'!$I$10:$I$509,MATCH($G1354,'Job Catalog'!$B$10:$B$509,0))),"")</f>
        <v/>
      </c>
      <c r="M1354" s="37">
        <f>IFERROR(IF($G1354="","",INDEX('Job Catalog'!$K$10:$K$509,MATCH($G1354,'Job Catalog'!$B$10:$B$509,0))),"")</f>
        <v/>
      </c>
    </row>
    <row r="1355">
      <c r="B1355" s="7" t="n"/>
      <c r="C1355" s="7" t="n"/>
      <c r="D1355" s="7" t="n"/>
      <c r="E1355" s="7" t="n"/>
      <c r="F1355" s="7" t="n"/>
      <c r="G1355" s="7" t="n"/>
      <c r="H1355" s="9">
        <f>IFERROR(IF($G1355="","",INDEX('Job Catalog'!$C$10:$C$509,MATCH($G1355,'Job Catalog'!$B$10:$B$509,0))),"")</f>
        <v/>
      </c>
      <c r="I1355" s="9">
        <f>IFERROR(IF($G1355="","",INDEX('Job Catalog'!$D$10:$D$509,MATCH($G1355,'Job Catalog'!$B$10:$B$509,0))),"")</f>
        <v/>
      </c>
      <c r="J1355" s="9">
        <f>IFERROR(IF($G1355="","",INDEX('Job Catalog'!$F$10:$F$509,MATCH($G1355,'Job Catalog'!$B$10:$B$509,0))),"")</f>
        <v/>
      </c>
      <c r="K1355" s="9">
        <f>IFERROR(IF($G1355="","",INDEX('Job Catalog'!$H$10:$H$509,MATCH($G1355,'Job Catalog'!$B$10:$B$509,0))),"")</f>
        <v/>
      </c>
      <c r="L1355" s="9">
        <f>IFERROR(IF($G1355="","",INDEX('Job Catalog'!$I$10:$I$509,MATCH($G1355,'Job Catalog'!$B$10:$B$509,0))),"")</f>
        <v/>
      </c>
      <c r="M1355" s="37">
        <f>IFERROR(IF($G1355="","",INDEX('Job Catalog'!$K$10:$K$509,MATCH($G1355,'Job Catalog'!$B$10:$B$509,0))),"")</f>
        <v/>
      </c>
    </row>
    <row r="1356">
      <c r="B1356" s="7" t="n"/>
      <c r="C1356" s="7" t="n"/>
      <c r="D1356" s="7" t="n"/>
      <c r="E1356" s="7" t="n"/>
      <c r="F1356" s="7" t="n"/>
      <c r="G1356" s="7" t="n"/>
      <c r="H1356" s="9">
        <f>IFERROR(IF($G1356="","",INDEX('Job Catalog'!$C$10:$C$509,MATCH($G1356,'Job Catalog'!$B$10:$B$509,0))),"")</f>
        <v/>
      </c>
      <c r="I1356" s="9">
        <f>IFERROR(IF($G1356="","",INDEX('Job Catalog'!$D$10:$D$509,MATCH($G1356,'Job Catalog'!$B$10:$B$509,0))),"")</f>
        <v/>
      </c>
      <c r="J1356" s="9">
        <f>IFERROR(IF($G1356="","",INDEX('Job Catalog'!$F$10:$F$509,MATCH($G1356,'Job Catalog'!$B$10:$B$509,0))),"")</f>
        <v/>
      </c>
      <c r="K1356" s="9">
        <f>IFERROR(IF($G1356="","",INDEX('Job Catalog'!$H$10:$H$509,MATCH($G1356,'Job Catalog'!$B$10:$B$509,0))),"")</f>
        <v/>
      </c>
      <c r="L1356" s="9">
        <f>IFERROR(IF($G1356="","",INDEX('Job Catalog'!$I$10:$I$509,MATCH($G1356,'Job Catalog'!$B$10:$B$509,0))),"")</f>
        <v/>
      </c>
      <c r="M1356" s="37">
        <f>IFERROR(IF($G1356="","",INDEX('Job Catalog'!$K$10:$K$509,MATCH($G1356,'Job Catalog'!$B$10:$B$509,0))),"")</f>
        <v/>
      </c>
    </row>
    <row r="1357">
      <c r="B1357" s="7" t="n"/>
      <c r="C1357" s="7" t="n"/>
      <c r="D1357" s="7" t="n"/>
      <c r="E1357" s="7" t="n"/>
      <c r="F1357" s="7" t="n"/>
      <c r="G1357" s="7" t="n"/>
      <c r="H1357" s="9">
        <f>IFERROR(IF($G1357="","",INDEX('Job Catalog'!$C$10:$C$509,MATCH($G1357,'Job Catalog'!$B$10:$B$509,0))),"")</f>
        <v/>
      </c>
      <c r="I1357" s="9">
        <f>IFERROR(IF($G1357="","",INDEX('Job Catalog'!$D$10:$D$509,MATCH($G1357,'Job Catalog'!$B$10:$B$509,0))),"")</f>
        <v/>
      </c>
      <c r="J1357" s="9">
        <f>IFERROR(IF($G1357="","",INDEX('Job Catalog'!$F$10:$F$509,MATCH($G1357,'Job Catalog'!$B$10:$B$509,0))),"")</f>
        <v/>
      </c>
      <c r="K1357" s="9">
        <f>IFERROR(IF($G1357="","",INDEX('Job Catalog'!$H$10:$H$509,MATCH($G1357,'Job Catalog'!$B$10:$B$509,0))),"")</f>
        <v/>
      </c>
      <c r="L1357" s="9">
        <f>IFERROR(IF($G1357="","",INDEX('Job Catalog'!$I$10:$I$509,MATCH($G1357,'Job Catalog'!$B$10:$B$509,0))),"")</f>
        <v/>
      </c>
      <c r="M1357" s="37">
        <f>IFERROR(IF($G1357="","",INDEX('Job Catalog'!$K$10:$K$509,MATCH($G1357,'Job Catalog'!$B$10:$B$509,0))),"")</f>
        <v/>
      </c>
    </row>
    <row r="1358">
      <c r="B1358" s="7" t="n"/>
      <c r="C1358" s="7" t="n"/>
      <c r="D1358" s="7" t="n"/>
      <c r="E1358" s="7" t="n"/>
      <c r="F1358" s="7" t="n"/>
      <c r="G1358" s="7" t="n"/>
      <c r="H1358" s="9">
        <f>IFERROR(IF($G1358="","",INDEX('Job Catalog'!$C$10:$C$509,MATCH($G1358,'Job Catalog'!$B$10:$B$509,0))),"")</f>
        <v/>
      </c>
      <c r="I1358" s="9">
        <f>IFERROR(IF($G1358="","",INDEX('Job Catalog'!$D$10:$D$509,MATCH($G1358,'Job Catalog'!$B$10:$B$509,0))),"")</f>
        <v/>
      </c>
      <c r="J1358" s="9">
        <f>IFERROR(IF($G1358="","",INDEX('Job Catalog'!$F$10:$F$509,MATCH($G1358,'Job Catalog'!$B$10:$B$509,0))),"")</f>
        <v/>
      </c>
      <c r="K1358" s="9">
        <f>IFERROR(IF($G1358="","",INDEX('Job Catalog'!$H$10:$H$509,MATCH($G1358,'Job Catalog'!$B$10:$B$509,0))),"")</f>
        <v/>
      </c>
      <c r="L1358" s="9">
        <f>IFERROR(IF($G1358="","",INDEX('Job Catalog'!$I$10:$I$509,MATCH($G1358,'Job Catalog'!$B$10:$B$509,0))),"")</f>
        <v/>
      </c>
      <c r="M1358" s="37">
        <f>IFERROR(IF($G1358="","",INDEX('Job Catalog'!$K$10:$K$509,MATCH($G1358,'Job Catalog'!$B$10:$B$509,0))),"")</f>
        <v/>
      </c>
    </row>
    <row r="1359">
      <c r="B1359" s="7" t="n"/>
      <c r="C1359" s="7" t="n"/>
      <c r="D1359" s="7" t="n"/>
      <c r="E1359" s="7" t="n"/>
      <c r="F1359" s="7" t="n"/>
      <c r="G1359" s="7" t="n"/>
      <c r="H1359" s="9">
        <f>IFERROR(IF($G1359="","",INDEX('Job Catalog'!$C$10:$C$509,MATCH($G1359,'Job Catalog'!$B$10:$B$509,0))),"")</f>
        <v/>
      </c>
      <c r="I1359" s="9">
        <f>IFERROR(IF($G1359="","",INDEX('Job Catalog'!$D$10:$D$509,MATCH($G1359,'Job Catalog'!$B$10:$B$509,0))),"")</f>
        <v/>
      </c>
      <c r="J1359" s="9">
        <f>IFERROR(IF($G1359="","",INDEX('Job Catalog'!$F$10:$F$509,MATCH($G1359,'Job Catalog'!$B$10:$B$509,0))),"")</f>
        <v/>
      </c>
      <c r="K1359" s="9">
        <f>IFERROR(IF($G1359="","",INDEX('Job Catalog'!$H$10:$H$509,MATCH($G1359,'Job Catalog'!$B$10:$B$509,0))),"")</f>
        <v/>
      </c>
      <c r="L1359" s="9">
        <f>IFERROR(IF($G1359="","",INDEX('Job Catalog'!$I$10:$I$509,MATCH($G1359,'Job Catalog'!$B$10:$B$509,0))),"")</f>
        <v/>
      </c>
      <c r="M1359" s="37">
        <f>IFERROR(IF($G1359="","",INDEX('Job Catalog'!$K$10:$K$509,MATCH($G1359,'Job Catalog'!$B$10:$B$509,0))),"")</f>
        <v/>
      </c>
    </row>
    <row r="1360">
      <c r="B1360" s="7" t="n"/>
      <c r="C1360" s="7" t="n"/>
      <c r="D1360" s="7" t="n"/>
      <c r="E1360" s="7" t="n"/>
      <c r="F1360" s="7" t="n"/>
      <c r="G1360" s="7" t="n"/>
      <c r="H1360" s="9">
        <f>IFERROR(IF($G1360="","",INDEX('Job Catalog'!$C$10:$C$509,MATCH($G1360,'Job Catalog'!$B$10:$B$509,0))),"")</f>
        <v/>
      </c>
      <c r="I1360" s="9">
        <f>IFERROR(IF($G1360="","",INDEX('Job Catalog'!$D$10:$D$509,MATCH($G1360,'Job Catalog'!$B$10:$B$509,0))),"")</f>
        <v/>
      </c>
      <c r="J1360" s="9">
        <f>IFERROR(IF($G1360="","",INDEX('Job Catalog'!$F$10:$F$509,MATCH($G1360,'Job Catalog'!$B$10:$B$509,0))),"")</f>
        <v/>
      </c>
      <c r="K1360" s="9">
        <f>IFERROR(IF($G1360="","",INDEX('Job Catalog'!$H$10:$H$509,MATCH($G1360,'Job Catalog'!$B$10:$B$509,0))),"")</f>
        <v/>
      </c>
      <c r="L1360" s="9">
        <f>IFERROR(IF($G1360="","",INDEX('Job Catalog'!$I$10:$I$509,MATCH($G1360,'Job Catalog'!$B$10:$B$509,0))),"")</f>
        <v/>
      </c>
      <c r="M1360" s="37">
        <f>IFERROR(IF($G1360="","",INDEX('Job Catalog'!$K$10:$K$509,MATCH($G1360,'Job Catalog'!$B$10:$B$509,0))),"")</f>
        <v/>
      </c>
    </row>
    <row r="1361">
      <c r="B1361" s="7" t="n"/>
      <c r="C1361" s="7" t="n"/>
      <c r="D1361" s="7" t="n"/>
      <c r="E1361" s="7" t="n"/>
      <c r="F1361" s="7" t="n"/>
      <c r="G1361" s="7" t="n"/>
      <c r="H1361" s="9">
        <f>IFERROR(IF($G1361="","",INDEX('Job Catalog'!$C$10:$C$509,MATCH($G1361,'Job Catalog'!$B$10:$B$509,0))),"")</f>
        <v/>
      </c>
      <c r="I1361" s="9">
        <f>IFERROR(IF($G1361="","",INDEX('Job Catalog'!$D$10:$D$509,MATCH($G1361,'Job Catalog'!$B$10:$B$509,0))),"")</f>
        <v/>
      </c>
      <c r="J1361" s="9">
        <f>IFERROR(IF($G1361="","",INDEX('Job Catalog'!$F$10:$F$509,MATCH($G1361,'Job Catalog'!$B$10:$B$509,0))),"")</f>
        <v/>
      </c>
      <c r="K1361" s="9">
        <f>IFERROR(IF($G1361="","",INDEX('Job Catalog'!$H$10:$H$509,MATCH($G1361,'Job Catalog'!$B$10:$B$509,0))),"")</f>
        <v/>
      </c>
      <c r="L1361" s="9">
        <f>IFERROR(IF($G1361="","",INDEX('Job Catalog'!$I$10:$I$509,MATCH($G1361,'Job Catalog'!$B$10:$B$509,0))),"")</f>
        <v/>
      </c>
      <c r="M1361" s="37">
        <f>IFERROR(IF($G1361="","",INDEX('Job Catalog'!$K$10:$K$509,MATCH($G1361,'Job Catalog'!$B$10:$B$509,0))),"")</f>
        <v/>
      </c>
    </row>
    <row r="1362">
      <c r="B1362" s="7" t="n"/>
      <c r="C1362" s="7" t="n"/>
      <c r="D1362" s="7" t="n"/>
      <c r="E1362" s="7" t="n"/>
      <c r="F1362" s="7" t="n"/>
      <c r="G1362" s="7" t="n"/>
      <c r="H1362" s="9">
        <f>IFERROR(IF($G1362="","",INDEX('Job Catalog'!$C$10:$C$509,MATCH($G1362,'Job Catalog'!$B$10:$B$509,0))),"")</f>
        <v/>
      </c>
      <c r="I1362" s="9">
        <f>IFERROR(IF($G1362="","",INDEX('Job Catalog'!$D$10:$D$509,MATCH($G1362,'Job Catalog'!$B$10:$B$509,0))),"")</f>
        <v/>
      </c>
      <c r="J1362" s="9">
        <f>IFERROR(IF($G1362="","",INDEX('Job Catalog'!$F$10:$F$509,MATCH($G1362,'Job Catalog'!$B$10:$B$509,0))),"")</f>
        <v/>
      </c>
      <c r="K1362" s="9">
        <f>IFERROR(IF($G1362="","",INDEX('Job Catalog'!$H$10:$H$509,MATCH($G1362,'Job Catalog'!$B$10:$B$509,0))),"")</f>
        <v/>
      </c>
      <c r="L1362" s="9">
        <f>IFERROR(IF($G1362="","",INDEX('Job Catalog'!$I$10:$I$509,MATCH($G1362,'Job Catalog'!$B$10:$B$509,0))),"")</f>
        <v/>
      </c>
      <c r="M1362" s="37">
        <f>IFERROR(IF($G1362="","",INDEX('Job Catalog'!$K$10:$K$509,MATCH($G1362,'Job Catalog'!$B$10:$B$509,0))),"")</f>
        <v/>
      </c>
    </row>
    <row r="1363">
      <c r="B1363" s="7" t="n"/>
      <c r="C1363" s="7" t="n"/>
      <c r="D1363" s="7" t="n"/>
      <c r="E1363" s="7" t="n"/>
      <c r="F1363" s="7" t="n"/>
      <c r="G1363" s="7" t="n"/>
      <c r="H1363" s="9">
        <f>IFERROR(IF($G1363="","",INDEX('Job Catalog'!$C$10:$C$509,MATCH($G1363,'Job Catalog'!$B$10:$B$509,0))),"")</f>
        <v/>
      </c>
      <c r="I1363" s="9">
        <f>IFERROR(IF($G1363="","",INDEX('Job Catalog'!$D$10:$D$509,MATCH($G1363,'Job Catalog'!$B$10:$B$509,0))),"")</f>
        <v/>
      </c>
      <c r="J1363" s="9">
        <f>IFERROR(IF($G1363="","",INDEX('Job Catalog'!$F$10:$F$509,MATCH($G1363,'Job Catalog'!$B$10:$B$509,0))),"")</f>
        <v/>
      </c>
      <c r="K1363" s="9">
        <f>IFERROR(IF($G1363="","",INDEX('Job Catalog'!$H$10:$H$509,MATCH($G1363,'Job Catalog'!$B$10:$B$509,0))),"")</f>
        <v/>
      </c>
      <c r="L1363" s="9">
        <f>IFERROR(IF($G1363="","",INDEX('Job Catalog'!$I$10:$I$509,MATCH($G1363,'Job Catalog'!$B$10:$B$509,0))),"")</f>
        <v/>
      </c>
      <c r="M1363" s="37">
        <f>IFERROR(IF($G1363="","",INDEX('Job Catalog'!$K$10:$K$509,MATCH($G1363,'Job Catalog'!$B$10:$B$509,0))),"")</f>
        <v/>
      </c>
    </row>
    <row r="1364">
      <c r="B1364" s="7" t="n"/>
      <c r="C1364" s="7" t="n"/>
      <c r="D1364" s="7" t="n"/>
      <c r="E1364" s="7" t="n"/>
      <c r="F1364" s="7" t="n"/>
      <c r="G1364" s="7" t="n"/>
      <c r="H1364" s="9">
        <f>IFERROR(IF($G1364="","",INDEX('Job Catalog'!$C$10:$C$509,MATCH($G1364,'Job Catalog'!$B$10:$B$509,0))),"")</f>
        <v/>
      </c>
      <c r="I1364" s="9">
        <f>IFERROR(IF($G1364="","",INDEX('Job Catalog'!$D$10:$D$509,MATCH($G1364,'Job Catalog'!$B$10:$B$509,0))),"")</f>
        <v/>
      </c>
      <c r="J1364" s="9">
        <f>IFERROR(IF($G1364="","",INDEX('Job Catalog'!$F$10:$F$509,MATCH($G1364,'Job Catalog'!$B$10:$B$509,0))),"")</f>
        <v/>
      </c>
      <c r="K1364" s="9">
        <f>IFERROR(IF($G1364="","",INDEX('Job Catalog'!$H$10:$H$509,MATCH($G1364,'Job Catalog'!$B$10:$B$509,0))),"")</f>
        <v/>
      </c>
      <c r="L1364" s="9">
        <f>IFERROR(IF($G1364="","",INDEX('Job Catalog'!$I$10:$I$509,MATCH($G1364,'Job Catalog'!$B$10:$B$509,0))),"")</f>
        <v/>
      </c>
      <c r="M1364" s="37">
        <f>IFERROR(IF($G1364="","",INDEX('Job Catalog'!$K$10:$K$509,MATCH($G1364,'Job Catalog'!$B$10:$B$509,0))),"")</f>
        <v/>
      </c>
    </row>
    <row r="1365">
      <c r="B1365" s="7" t="n"/>
      <c r="C1365" s="7" t="n"/>
      <c r="D1365" s="7" t="n"/>
      <c r="E1365" s="7" t="n"/>
      <c r="F1365" s="7" t="n"/>
      <c r="G1365" s="7" t="n"/>
      <c r="H1365" s="9">
        <f>IFERROR(IF($G1365="","",INDEX('Job Catalog'!$C$10:$C$509,MATCH($G1365,'Job Catalog'!$B$10:$B$509,0))),"")</f>
        <v/>
      </c>
      <c r="I1365" s="9">
        <f>IFERROR(IF($G1365="","",INDEX('Job Catalog'!$D$10:$D$509,MATCH($G1365,'Job Catalog'!$B$10:$B$509,0))),"")</f>
        <v/>
      </c>
      <c r="J1365" s="9">
        <f>IFERROR(IF($G1365="","",INDEX('Job Catalog'!$F$10:$F$509,MATCH($G1365,'Job Catalog'!$B$10:$B$509,0))),"")</f>
        <v/>
      </c>
      <c r="K1365" s="9">
        <f>IFERROR(IF($G1365="","",INDEX('Job Catalog'!$H$10:$H$509,MATCH($G1365,'Job Catalog'!$B$10:$B$509,0))),"")</f>
        <v/>
      </c>
      <c r="L1365" s="9">
        <f>IFERROR(IF($G1365="","",INDEX('Job Catalog'!$I$10:$I$509,MATCH($G1365,'Job Catalog'!$B$10:$B$509,0))),"")</f>
        <v/>
      </c>
      <c r="M1365" s="37">
        <f>IFERROR(IF($G1365="","",INDEX('Job Catalog'!$K$10:$K$509,MATCH($G1365,'Job Catalog'!$B$10:$B$509,0))),"")</f>
        <v/>
      </c>
    </row>
    <row r="1366">
      <c r="B1366" s="7" t="n"/>
      <c r="C1366" s="7" t="n"/>
      <c r="D1366" s="7" t="n"/>
      <c r="E1366" s="7" t="n"/>
      <c r="F1366" s="7" t="n"/>
      <c r="G1366" s="7" t="n"/>
      <c r="H1366" s="9">
        <f>IFERROR(IF($G1366="","",INDEX('Job Catalog'!$C$10:$C$509,MATCH($G1366,'Job Catalog'!$B$10:$B$509,0))),"")</f>
        <v/>
      </c>
      <c r="I1366" s="9">
        <f>IFERROR(IF($G1366="","",INDEX('Job Catalog'!$D$10:$D$509,MATCH($G1366,'Job Catalog'!$B$10:$B$509,0))),"")</f>
        <v/>
      </c>
      <c r="J1366" s="9">
        <f>IFERROR(IF($G1366="","",INDEX('Job Catalog'!$F$10:$F$509,MATCH($G1366,'Job Catalog'!$B$10:$B$509,0))),"")</f>
        <v/>
      </c>
      <c r="K1366" s="9">
        <f>IFERROR(IF($G1366="","",INDEX('Job Catalog'!$H$10:$H$509,MATCH($G1366,'Job Catalog'!$B$10:$B$509,0))),"")</f>
        <v/>
      </c>
      <c r="L1366" s="9">
        <f>IFERROR(IF($G1366="","",INDEX('Job Catalog'!$I$10:$I$509,MATCH($G1366,'Job Catalog'!$B$10:$B$509,0))),"")</f>
        <v/>
      </c>
      <c r="M1366" s="37">
        <f>IFERROR(IF($G1366="","",INDEX('Job Catalog'!$K$10:$K$509,MATCH($G1366,'Job Catalog'!$B$10:$B$509,0))),"")</f>
        <v/>
      </c>
    </row>
    <row r="1367">
      <c r="B1367" s="7" t="n"/>
      <c r="C1367" s="7" t="n"/>
      <c r="D1367" s="7" t="n"/>
      <c r="E1367" s="7" t="n"/>
      <c r="F1367" s="7" t="n"/>
      <c r="G1367" s="7" t="n"/>
      <c r="H1367" s="9">
        <f>IFERROR(IF($G1367="","",INDEX('Job Catalog'!$C$10:$C$509,MATCH($G1367,'Job Catalog'!$B$10:$B$509,0))),"")</f>
        <v/>
      </c>
      <c r="I1367" s="9">
        <f>IFERROR(IF($G1367="","",INDEX('Job Catalog'!$D$10:$D$509,MATCH($G1367,'Job Catalog'!$B$10:$B$509,0))),"")</f>
        <v/>
      </c>
      <c r="J1367" s="9">
        <f>IFERROR(IF($G1367="","",INDEX('Job Catalog'!$F$10:$F$509,MATCH($G1367,'Job Catalog'!$B$10:$B$509,0))),"")</f>
        <v/>
      </c>
      <c r="K1367" s="9">
        <f>IFERROR(IF($G1367="","",INDEX('Job Catalog'!$H$10:$H$509,MATCH($G1367,'Job Catalog'!$B$10:$B$509,0))),"")</f>
        <v/>
      </c>
      <c r="L1367" s="9">
        <f>IFERROR(IF($G1367="","",INDEX('Job Catalog'!$I$10:$I$509,MATCH($G1367,'Job Catalog'!$B$10:$B$509,0))),"")</f>
        <v/>
      </c>
      <c r="M1367" s="37">
        <f>IFERROR(IF($G1367="","",INDEX('Job Catalog'!$K$10:$K$509,MATCH($G1367,'Job Catalog'!$B$10:$B$509,0))),"")</f>
        <v/>
      </c>
    </row>
    <row r="1368">
      <c r="B1368" s="7" t="n"/>
      <c r="C1368" s="7" t="n"/>
      <c r="D1368" s="7" t="n"/>
      <c r="E1368" s="7" t="n"/>
      <c r="F1368" s="7" t="n"/>
      <c r="G1368" s="7" t="n"/>
      <c r="H1368" s="9">
        <f>IFERROR(IF($G1368="","",INDEX('Job Catalog'!$C$10:$C$509,MATCH($G1368,'Job Catalog'!$B$10:$B$509,0))),"")</f>
        <v/>
      </c>
      <c r="I1368" s="9">
        <f>IFERROR(IF($G1368="","",INDEX('Job Catalog'!$D$10:$D$509,MATCH($G1368,'Job Catalog'!$B$10:$B$509,0))),"")</f>
        <v/>
      </c>
      <c r="J1368" s="9">
        <f>IFERROR(IF($G1368="","",INDEX('Job Catalog'!$F$10:$F$509,MATCH($G1368,'Job Catalog'!$B$10:$B$509,0))),"")</f>
        <v/>
      </c>
      <c r="K1368" s="9">
        <f>IFERROR(IF($G1368="","",INDEX('Job Catalog'!$H$10:$H$509,MATCH($G1368,'Job Catalog'!$B$10:$B$509,0))),"")</f>
        <v/>
      </c>
      <c r="L1368" s="9">
        <f>IFERROR(IF($G1368="","",INDEX('Job Catalog'!$I$10:$I$509,MATCH($G1368,'Job Catalog'!$B$10:$B$509,0))),"")</f>
        <v/>
      </c>
      <c r="M1368" s="37">
        <f>IFERROR(IF($G1368="","",INDEX('Job Catalog'!$K$10:$K$509,MATCH($G1368,'Job Catalog'!$B$10:$B$509,0))),"")</f>
        <v/>
      </c>
    </row>
    <row r="1369">
      <c r="B1369" s="7" t="n"/>
      <c r="C1369" s="7" t="n"/>
      <c r="D1369" s="7" t="n"/>
      <c r="E1369" s="7" t="n"/>
      <c r="F1369" s="7" t="n"/>
      <c r="G1369" s="7" t="n"/>
      <c r="H1369" s="9">
        <f>IFERROR(IF($G1369="","",INDEX('Job Catalog'!$C$10:$C$509,MATCH($G1369,'Job Catalog'!$B$10:$B$509,0))),"")</f>
        <v/>
      </c>
      <c r="I1369" s="9">
        <f>IFERROR(IF($G1369="","",INDEX('Job Catalog'!$D$10:$D$509,MATCH($G1369,'Job Catalog'!$B$10:$B$509,0))),"")</f>
        <v/>
      </c>
      <c r="J1369" s="9">
        <f>IFERROR(IF($G1369="","",INDEX('Job Catalog'!$F$10:$F$509,MATCH($G1369,'Job Catalog'!$B$10:$B$509,0))),"")</f>
        <v/>
      </c>
      <c r="K1369" s="9">
        <f>IFERROR(IF($G1369="","",INDEX('Job Catalog'!$H$10:$H$509,MATCH($G1369,'Job Catalog'!$B$10:$B$509,0))),"")</f>
        <v/>
      </c>
      <c r="L1369" s="9">
        <f>IFERROR(IF($G1369="","",INDEX('Job Catalog'!$I$10:$I$509,MATCH($G1369,'Job Catalog'!$B$10:$B$509,0))),"")</f>
        <v/>
      </c>
      <c r="M1369" s="37">
        <f>IFERROR(IF($G1369="","",INDEX('Job Catalog'!$K$10:$K$509,MATCH($G1369,'Job Catalog'!$B$10:$B$509,0))),"")</f>
        <v/>
      </c>
    </row>
    <row r="1370">
      <c r="B1370" s="7" t="n"/>
      <c r="C1370" s="7" t="n"/>
      <c r="D1370" s="7" t="n"/>
      <c r="E1370" s="7" t="n"/>
      <c r="F1370" s="7" t="n"/>
      <c r="G1370" s="7" t="n"/>
      <c r="H1370" s="9">
        <f>IFERROR(IF($G1370="","",INDEX('Job Catalog'!$C$10:$C$509,MATCH($G1370,'Job Catalog'!$B$10:$B$509,0))),"")</f>
        <v/>
      </c>
      <c r="I1370" s="9">
        <f>IFERROR(IF($G1370="","",INDEX('Job Catalog'!$D$10:$D$509,MATCH($G1370,'Job Catalog'!$B$10:$B$509,0))),"")</f>
        <v/>
      </c>
      <c r="J1370" s="9">
        <f>IFERROR(IF($G1370="","",INDEX('Job Catalog'!$F$10:$F$509,MATCH($G1370,'Job Catalog'!$B$10:$B$509,0))),"")</f>
        <v/>
      </c>
      <c r="K1370" s="9">
        <f>IFERROR(IF($G1370="","",INDEX('Job Catalog'!$H$10:$H$509,MATCH($G1370,'Job Catalog'!$B$10:$B$509,0))),"")</f>
        <v/>
      </c>
      <c r="L1370" s="9">
        <f>IFERROR(IF($G1370="","",INDEX('Job Catalog'!$I$10:$I$509,MATCH($G1370,'Job Catalog'!$B$10:$B$509,0))),"")</f>
        <v/>
      </c>
      <c r="M1370" s="37">
        <f>IFERROR(IF($G1370="","",INDEX('Job Catalog'!$K$10:$K$509,MATCH($G1370,'Job Catalog'!$B$10:$B$509,0))),"")</f>
        <v/>
      </c>
    </row>
    <row r="1371">
      <c r="B1371" s="7" t="n"/>
      <c r="C1371" s="7" t="n"/>
      <c r="D1371" s="7" t="n"/>
      <c r="E1371" s="7" t="n"/>
      <c r="F1371" s="7" t="n"/>
      <c r="G1371" s="7" t="n"/>
      <c r="H1371" s="9">
        <f>IFERROR(IF($G1371="","",INDEX('Job Catalog'!$C$10:$C$509,MATCH($G1371,'Job Catalog'!$B$10:$B$509,0))),"")</f>
        <v/>
      </c>
      <c r="I1371" s="9">
        <f>IFERROR(IF($G1371="","",INDEX('Job Catalog'!$D$10:$D$509,MATCH($G1371,'Job Catalog'!$B$10:$B$509,0))),"")</f>
        <v/>
      </c>
      <c r="J1371" s="9">
        <f>IFERROR(IF($G1371="","",INDEX('Job Catalog'!$F$10:$F$509,MATCH($G1371,'Job Catalog'!$B$10:$B$509,0))),"")</f>
        <v/>
      </c>
      <c r="K1371" s="9">
        <f>IFERROR(IF($G1371="","",INDEX('Job Catalog'!$H$10:$H$509,MATCH($G1371,'Job Catalog'!$B$10:$B$509,0))),"")</f>
        <v/>
      </c>
      <c r="L1371" s="9">
        <f>IFERROR(IF($G1371="","",INDEX('Job Catalog'!$I$10:$I$509,MATCH($G1371,'Job Catalog'!$B$10:$B$509,0))),"")</f>
        <v/>
      </c>
      <c r="M1371" s="37">
        <f>IFERROR(IF($G1371="","",INDEX('Job Catalog'!$K$10:$K$509,MATCH($G1371,'Job Catalog'!$B$10:$B$509,0))),"")</f>
        <v/>
      </c>
    </row>
    <row r="1372">
      <c r="B1372" s="7" t="n"/>
      <c r="C1372" s="7" t="n"/>
      <c r="D1372" s="7" t="n"/>
      <c r="E1372" s="7" t="n"/>
      <c r="F1372" s="7" t="n"/>
      <c r="G1372" s="7" t="n"/>
      <c r="H1372" s="9">
        <f>IFERROR(IF($G1372="","",INDEX('Job Catalog'!$C$10:$C$509,MATCH($G1372,'Job Catalog'!$B$10:$B$509,0))),"")</f>
        <v/>
      </c>
      <c r="I1372" s="9">
        <f>IFERROR(IF($G1372="","",INDEX('Job Catalog'!$D$10:$D$509,MATCH($G1372,'Job Catalog'!$B$10:$B$509,0))),"")</f>
        <v/>
      </c>
      <c r="J1372" s="9">
        <f>IFERROR(IF($G1372="","",INDEX('Job Catalog'!$F$10:$F$509,MATCH($G1372,'Job Catalog'!$B$10:$B$509,0))),"")</f>
        <v/>
      </c>
      <c r="K1372" s="9">
        <f>IFERROR(IF($G1372="","",INDEX('Job Catalog'!$H$10:$H$509,MATCH($G1372,'Job Catalog'!$B$10:$B$509,0))),"")</f>
        <v/>
      </c>
      <c r="L1372" s="9">
        <f>IFERROR(IF($G1372="","",INDEX('Job Catalog'!$I$10:$I$509,MATCH($G1372,'Job Catalog'!$B$10:$B$509,0))),"")</f>
        <v/>
      </c>
      <c r="M1372" s="37">
        <f>IFERROR(IF($G1372="","",INDEX('Job Catalog'!$K$10:$K$509,MATCH($G1372,'Job Catalog'!$B$10:$B$509,0))),"")</f>
        <v/>
      </c>
    </row>
    <row r="1373">
      <c r="B1373" s="7" t="n"/>
      <c r="C1373" s="7" t="n"/>
      <c r="D1373" s="7" t="n"/>
      <c r="E1373" s="7" t="n"/>
      <c r="F1373" s="7" t="n"/>
      <c r="G1373" s="7" t="n"/>
      <c r="H1373" s="9">
        <f>IFERROR(IF($G1373="","",INDEX('Job Catalog'!$C$10:$C$509,MATCH($G1373,'Job Catalog'!$B$10:$B$509,0))),"")</f>
        <v/>
      </c>
      <c r="I1373" s="9">
        <f>IFERROR(IF($G1373="","",INDEX('Job Catalog'!$D$10:$D$509,MATCH($G1373,'Job Catalog'!$B$10:$B$509,0))),"")</f>
        <v/>
      </c>
      <c r="J1373" s="9">
        <f>IFERROR(IF($G1373="","",INDEX('Job Catalog'!$F$10:$F$509,MATCH($G1373,'Job Catalog'!$B$10:$B$509,0))),"")</f>
        <v/>
      </c>
      <c r="K1373" s="9">
        <f>IFERROR(IF($G1373="","",INDEX('Job Catalog'!$H$10:$H$509,MATCH($G1373,'Job Catalog'!$B$10:$B$509,0))),"")</f>
        <v/>
      </c>
      <c r="L1373" s="9">
        <f>IFERROR(IF($G1373="","",INDEX('Job Catalog'!$I$10:$I$509,MATCH($G1373,'Job Catalog'!$B$10:$B$509,0))),"")</f>
        <v/>
      </c>
      <c r="M1373" s="37">
        <f>IFERROR(IF($G1373="","",INDEX('Job Catalog'!$K$10:$K$509,MATCH($G1373,'Job Catalog'!$B$10:$B$509,0))),"")</f>
        <v/>
      </c>
    </row>
    <row r="1374">
      <c r="B1374" s="7" t="n"/>
      <c r="C1374" s="7" t="n"/>
      <c r="D1374" s="7" t="n"/>
      <c r="E1374" s="7" t="n"/>
      <c r="F1374" s="7" t="n"/>
      <c r="G1374" s="7" t="n"/>
      <c r="H1374" s="9">
        <f>IFERROR(IF($G1374="","",INDEX('Job Catalog'!$C$10:$C$509,MATCH($G1374,'Job Catalog'!$B$10:$B$509,0))),"")</f>
        <v/>
      </c>
      <c r="I1374" s="9">
        <f>IFERROR(IF($G1374="","",INDEX('Job Catalog'!$D$10:$D$509,MATCH($G1374,'Job Catalog'!$B$10:$B$509,0))),"")</f>
        <v/>
      </c>
      <c r="J1374" s="9">
        <f>IFERROR(IF($G1374="","",INDEX('Job Catalog'!$F$10:$F$509,MATCH($G1374,'Job Catalog'!$B$10:$B$509,0))),"")</f>
        <v/>
      </c>
      <c r="K1374" s="9">
        <f>IFERROR(IF($G1374="","",INDEX('Job Catalog'!$H$10:$H$509,MATCH($G1374,'Job Catalog'!$B$10:$B$509,0))),"")</f>
        <v/>
      </c>
      <c r="L1374" s="9">
        <f>IFERROR(IF($G1374="","",INDEX('Job Catalog'!$I$10:$I$509,MATCH($G1374,'Job Catalog'!$B$10:$B$509,0))),"")</f>
        <v/>
      </c>
      <c r="M1374" s="37">
        <f>IFERROR(IF($G1374="","",INDEX('Job Catalog'!$K$10:$K$509,MATCH($G1374,'Job Catalog'!$B$10:$B$509,0))),"")</f>
        <v/>
      </c>
    </row>
    <row r="1375">
      <c r="B1375" s="7" t="n"/>
      <c r="C1375" s="7" t="n"/>
      <c r="D1375" s="7" t="n"/>
      <c r="E1375" s="7" t="n"/>
      <c r="F1375" s="7" t="n"/>
      <c r="G1375" s="7" t="n"/>
      <c r="H1375" s="9">
        <f>IFERROR(IF($G1375="","",INDEX('Job Catalog'!$C$10:$C$509,MATCH($G1375,'Job Catalog'!$B$10:$B$509,0))),"")</f>
        <v/>
      </c>
      <c r="I1375" s="9">
        <f>IFERROR(IF($G1375="","",INDEX('Job Catalog'!$D$10:$D$509,MATCH($G1375,'Job Catalog'!$B$10:$B$509,0))),"")</f>
        <v/>
      </c>
      <c r="J1375" s="9">
        <f>IFERROR(IF($G1375="","",INDEX('Job Catalog'!$F$10:$F$509,MATCH($G1375,'Job Catalog'!$B$10:$B$509,0))),"")</f>
        <v/>
      </c>
      <c r="K1375" s="9">
        <f>IFERROR(IF($G1375="","",INDEX('Job Catalog'!$H$10:$H$509,MATCH($G1375,'Job Catalog'!$B$10:$B$509,0))),"")</f>
        <v/>
      </c>
      <c r="L1375" s="9">
        <f>IFERROR(IF($G1375="","",INDEX('Job Catalog'!$I$10:$I$509,MATCH($G1375,'Job Catalog'!$B$10:$B$509,0))),"")</f>
        <v/>
      </c>
      <c r="M1375" s="37">
        <f>IFERROR(IF($G1375="","",INDEX('Job Catalog'!$K$10:$K$509,MATCH($G1375,'Job Catalog'!$B$10:$B$509,0))),"")</f>
        <v/>
      </c>
    </row>
    <row r="1376">
      <c r="B1376" s="7" t="n"/>
      <c r="C1376" s="7" t="n"/>
      <c r="D1376" s="7" t="n"/>
      <c r="E1376" s="7" t="n"/>
      <c r="F1376" s="7" t="n"/>
      <c r="G1376" s="7" t="n"/>
      <c r="H1376" s="9">
        <f>IFERROR(IF($G1376="","",INDEX('Job Catalog'!$C$10:$C$509,MATCH($G1376,'Job Catalog'!$B$10:$B$509,0))),"")</f>
        <v/>
      </c>
      <c r="I1376" s="9">
        <f>IFERROR(IF($G1376="","",INDEX('Job Catalog'!$D$10:$D$509,MATCH($G1376,'Job Catalog'!$B$10:$B$509,0))),"")</f>
        <v/>
      </c>
      <c r="J1376" s="9">
        <f>IFERROR(IF($G1376="","",INDEX('Job Catalog'!$F$10:$F$509,MATCH($G1376,'Job Catalog'!$B$10:$B$509,0))),"")</f>
        <v/>
      </c>
      <c r="K1376" s="9">
        <f>IFERROR(IF($G1376="","",INDEX('Job Catalog'!$H$10:$H$509,MATCH($G1376,'Job Catalog'!$B$10:$B$509,0))),"")</f>
        <v/>
      </c>
      <c r="L1376" s="9">
        <f>IFERROR(IF($G1376="","",INDEX('Job Catalog'!$I$10:$I$509,MATCH($G1376,'Job Catalog'!$B$10:$B$509,0))),"")</f>
        <v/>
      </c>
      <c r="M1376" s="37">
        <f>IFERROR(IF($G1376="","",INDEX('Job Catalog'!$K$10:$K$509,MATCH($G1376,'Job Catalog'!$B$10:$B$509,0))),"")</f>
        <v/>
      </c>
    </row>
    <row r="1377">
      <c r="B1377" s="7" t="n"/>
      <c r="C1377" s="7" t="n"/>
      <c r="D1377" s="7" t="n"/>
      <c r="E1377" s="7" t="n"/>
      <c r="F1377" s="7" t="n"/>
      <c r="G1377" s="7" t="n"/>
      <c r="H1377" s="9">
        <f>IFERROR(IF($G1377="","",INDEX('Job Catalog'!$C$10:$C$509,MATCH($G1377,'Job Catalog'!$B$10:$B$509,0))),"")</f>
        <v/>
      </c>
      <c r="I1377" s="9">
        <f>IFERROR(IF($G1377="","",INDEX('Job Catalog'!$D$10:$D$509,MATCH($G1377,'Job Catalog'!$B$10:$B$509,0))),"")</f>
        <v/>
      </c>
      <c r="J1377" s="9">
        <f>IFERROR(IF($G1377="","",INDEX('Job Catalog'!$F$10:$F$509,MATCH($G1377,'Job Catalog'!$B$10:$B$509,0))),"")</f>
        <v/>
      </c>
      <c r="K1377" s="9">
        <f>IFERROR(IF($G1377="","",INDEX('Job Catalog'!$H$10:$H$509,MATCH($G1377,'Job Catalog'!$B$10:$B$509,0))),"")</f>
        <v/>
      </c>
      <c r="L1377" s="9">
        <f>IFERROR(IF($G1377="","",INDEX('Job Catalog'!$I$10:$I$509,MATCH($G1377,'Job Catalog'!$B$10:$B$509,0))),"")</f>
        <v/>
      </c>
      <c r="M1377" s="37">
        <f>IFERROR(IF($G1377="","",INDEX('Job Catalog'!$K$10:$K$509,MATCH($G1377,'Job Catalog'!$B$10:$B$509,0))),"")</f>
        <v/>
      </c>
    </row>
    <row r="1378">
      <c r="B1378" s="7" t="n"/>
      <c r="C1378" s="7" t="n"/>
      <c r="D1378" s="7" t="n"/>
      <c r="E1378" s="7" t="n"/>
      <c r="F1378" s="7" t="n"/>
      <c r="G1378" s="7" t="n"/>
      <c r="H1378" s="9">
        <f>IFERROR(IF($G1378="","",INDEX('Job Catalog'!$C$10:$C$509,MATCH($G1378,'Job Catalog'!$B$10:$B$509,0))),"")</f>
        <v/>
      </c>
      <c r="I1378" s="9">
        <f>IFERROR(IF($G1378="","",INDEX('Job Catalog'!$D$10:$D$509,MATCH($G1378,'Job Catalog'!$B$10:$B$509,0))),"")</f>
        <v/>
      </c>
      <c r="J1378" s="9">
        <f>IFERROR(IF($G1378="","",INDEX('Job Catalog'!$F$10:$F$509,MATCH($G1378,'Job Catalog'!$B$10:$B$509,0))),"")</f>
        <v/>
      </c>
      <c r="K1378" s="9">
        <f>IFERROR(IF($G1378="","",INDEX('Job Catalog'!$H$10:$H$509,MATCH($G1378,'Job Catalog'!$B$10:$B$509,0))),"")</f>
        <v/>
      </c>
      <c r="L1378" s="9">
        <f>IFERROR(IF($G1378="","",INDEX('Job Catalog'!$I$10:$I$509,MATCH($G1378,'Job Catalog'!$B$10:$B$509,0))),"")</f>
        <v/>
      </c>
      <c r="M1378" s="37">
        <f>IFERROR(IF($G1378="","",INDEX('Job Catalog'!$K$10:$K$509,MATCH($G1378,'Job Catalog'!$B$10:$B$509,0))),"")</f>
        <v/>
      </c>
    </row>
    <row r="1379">
      <c r="B1379" s="7" t="n"/>
      <c r="C1379" s="7" t="n"/>
      <c r="D1379" s="7" t="n"/>
      <c r="E1379" s="7" t="n"/>
      <c r="F1379" s="7" t="n"/>
      <c r="G1379" s="7" t="n"/>
      <c r="H1379" s="9">
        <f>IFERROR(IF($G1379="","",INDEX('Job Catalog'!$C$10:$C$509,MATCH($G1379,'Job Catalog'!$B$10:$B$509,0))),"")</f>
        <v/>
      </c>
      <c r="I1379" s="9">
        <f>IFERROR(IF($G1379="","",INDEX('Job Catalog'!$D$10:$D$509,MATCH($G1379,'Job Catalog'!$B$10:$B$509,0))),"")</f>
        <v/>
      </c>
      <c r="J1379" s="9">
        <f>IFERROR(IF($G1379="","",INDEX('Job Catalog'!$F$10:$F$509,MATCH($G1379,'Job Catalog'!$B$10:$B$509,0))),"")</f>
        <v/>
      </c>
      <c r="K1379" s="9">
        <f>IFERROR(IF($G1379="","",INDEX('Job Catalog'!$H$10:$H$509,MATCH($G1379,'Job Catalog'!$B$10:$B$509,0))),"")</f>
        <v/>
      </c>
      <c r="L1379" s="9">
        <f>IFERROR(IF($G1379="","",INDEX('Job Catalog'!$I$10:$I$509,MATCH($G1379,'Job Catalog'!$B$10:$B$509,0))),"")</f>
        <v/>
      </c>
      <c r="M1379" s="37">
        <f>IFERROR(IF($G1379="","",INDEX('Job Catalog'!$K$10:$K$509,MATCH($G1379,'Job Catalog'!$B$10:$B$509,0))),"")</f>
        <v/>
      </c>
    </row>
    <row r="1380">
      <c r="B1380" s="7" t="n"/>
      <c r="C1380" s="7" t="n"/>
      <c r="D1380" s="7" t="n"/>
      <c r="E1380" s="7" t="n"/>
      <c r="F1380" s="7" t="n"/>
      <c r="G1380" s="7" t="n"/>
      <c r="H1380" s="9">
        <f>IFERROR(IF($G1380="","",INDEX('Job Catalog'!$C$10:$C$509,MATCH($G1380,'Job Catalog'!$B$10:$B$509,0))),"")</f>
        <v/>
      </c>
      <c r="I1380" s="9">
        <f>IFERROR(IF($G1380="","",INDEX('Job Catalog'!$D$10:$D$509,MATCH($G1380,'Job Catalog'!$B$10:$B$509,0))),"")</f>
        <v/>
      </c>
      <c r="J1380" s="9">
        <f>IFERROR(IF($G1380="","",INDEX('Job Catalog'!$F$10:$F$509,MATCH($G1380,'Job Catalog'!$B$10:$B$509,0))),"")</f>
        <v/>
      </c>
      <c r="K1380" s="9">
        <f>IFERROR(IF($G1380="","",INDEX('Job Catalog'!$H$10:$H$509,MATCH($G1380,'Job Catalog'!$B$10:$B$509,0))),"")</f>
        <v/>
      </c>
      <c r="L1380" s="9">
        <f>IFERROR(IF($G1380="","",INDEX('Job Catalog'!$I$10:$I$509,MATCH($G1380,'Job Catalog'!$B$10:$B$509,0))),"")</f>
        <v/>
      </c>
      <c r="M1380" s="37">
        <f>IFERROR(IF($G1380="","",INDEX('Job Catalog'!$K$10:$K$509,MATCH($G1380,'Job Catalog'!$B$10:$B$509,0))),"")</f>
        <v/>
      </c>
    </row>
    <row r="1381">
      <c r="B1381" s="7" t="n"/>
      <c r="C1381" s="7" t="n"/>
      <c r="D1381" s="7" t="n"/>
      <c r="E1381" s="7" t="n"/>
      <c r="F1381" s="7" t="n"/>
      <c r="G1381" s="7" t="n"/>
      <c r="H1381" s="9">
        <f>IFERROR(IF($G1381="","",INDEX('Job Catalog'!$C$10:$C$509,MATCH($G1381,'Job Catalog'!$B$10:$B$509,0))),"")</f>
        <v/>
      </c>
      <c r="I1381" s="9">
        <f>IFERROR(IF($G1381="","",INDEX('Job Catalog'!$D$10:$D$509,MATCH($G1381,'Job Catalog'!$B$10:$B$509,0))),"")</f>
        <v/>
      </c>
      <c r="J1381" s="9">
        <f>IFERROR(IF($G1381="","",INDEX('Job Catalog'!$F$10:$F$509,MATCH($G1381,'Job Catalog'!$B$10:$B$509,0))),"")</f>
        <v/>
      </c>
      <c r="K1381" s="9">
        <f>IFERROR(IF($G1381="","",INDEX('Job Catalog'!$H$10:$H$509,MATCH($G1381,'Job Catalog'!$B$10:$B$509,0))),"")</f>
        <v/>
      </c>
      <c r="L1381" s="9">
        <f>IFERROR(IF($G1381="","",INDEX('Job Catalog'!$I$10:$I$509,MATCH($G1381,'Job Catalog'!$B$10:$B$509,0))),"")</f>
        <v/>
      </c>
      <c r="M1381" s="37">
        <f>IFERROR(IF($G1381="","",INDEX('Job Catalog'!$K$10:$K$509,MATCH($G1381,'Job Catalog'!$B$10:$B$509,0))),"")</f>
        <v/>
      </c>
    </row>
    <row r="1382">
      <c r="B1382" s="7" t="n"/>
      <c r="C1382" s="7" t="n"/>
      <c r="D1382" s="7" t="n"/>
      <c r="E1382" s="7" t="n"/>
      <c r="F1382" s="7" t="n"/>
      <c r="G1382" s="7" t="n"/>
      <c r="H1382" s="9">
        <f>IFERROR(IF($G1382="","",INDEX('Job Catalog'!$C$10:$C$509,MATCH($G1382,'Job Catalog'!$B$10:$B$509,0))),"")</f>
        <v/>
      </c>
      <c r="I1382" s="9">
        <f>IFERROR(IF($G1382="","",INDEX('Job Catalog'!$D$10:$D$509,MATCH($G1382,'Job Catalog'!$B$10:$B$509,0))),"")</f>
        <v/>
      </c>
      <c r="J1382" s="9">
        <f>IFERROR(IF($G1382="","",INDEX('Job Catalog'!$F$10:$F$509,MATCH($G1382,'Job Catalog'!$B$10:$B$509,0))),"")</f>
        <v/>
      </c>
      <c r="K1382" s="9">
        <f>IFERROR(IF($G1382="","",INDEX('Job Catalog'!$H$10:$H$509,MATCH($G1382,'Job Catalog'!$B$10:$B$509,0))),"")</f>
        <v/>
      </c>
      <c r="L1382" s="9">
        <f>IFERROR(IF($G1382="","",INDEX('Job Catalog'!$I$10:$I$509,MATCH($G1382,'Job Catalog'!$B$10:$B$509,0))),"")</f>
        <v/>
      </c>
      <c r="M1382" s="37">
        <f>IFERROR(IF($G1382="","",INDEX('Job Catalog'!$K$10:$K$509,MATCH($G1382,'Job Catalog'!$B$10:$B$509,0))),"")</f>
        <v/>
      </c>
    </row>
    <row r="1383">
      <c r="B1383" s="7" t="n"/>
      <c r="C1383" s="7" t="n"/>
      <c r="D1383" s="7" t="n"/>
      <c r="E1383" s="7" t="n"/>
      <c r="F1383" s="7" t="n"/>
      <c r="G1383" s="7" t="n"/>
      <c r="H1383" s="9">
        <f>IFERROR(IF($G1383="","",INDEX('Job Catalog'!$C$10:$C$509,MATCH($G1383,'Job Catalog'!$B$10:$B$509,0))),"")</f>
        <v/>
      </c>
      <c r="I1383" s="9">
        <f>IFERROR(IF($G1383="","",INDEX('Job Catalog'!$D$10:$D$509,MATCH($G1383,'Job Catalog'!$B$10:$B$509,0))),"")</f>
        <v/>
      </c>
      <c r="J1383" s="9">
        <f>IFERROR(IF($G1383="","",INDEX('Job Catalog'!$F$10:$F$509,MATCH($G1383,'Job Catalog'!$B$10:$B$509,0))),"")</f>
        <v/>
      </c>
      <c r="K1383" s="9">
        <f>IFERROR(IF($G1383="","",INDEX('Job Catalog'!$H$10:$H$509,MATCH($G1383,'Job Catalog'!$B$10:$B$509,0))),"")</f>
        <v/>
      </c>
      <c r="L1383" s="9">
        <f>IFERROR(IF($G1383="","",INDEX('Job Catalog'!$I$10:$I$509,MATCH($G1383,'Job Catalog'!$B$10:$B$509,0))),"")</f>
        <v/>
      </c>
      <c r="M1383" s="37">
        <f>IFERROR(IF($G1383="","",INDEX('Job Catalog'!$K$10:$K$509,MATCH($G1383,'Job Catalog'!$B$10:$B$509,0))),"")</f>
        <v/>
      </c>
    </row>
    <row r="1384">
      <c r="B1384" s="7" t="n"/>
      <c r="C1384" s="7" t="n"/>
      <c r="D1384" s="7" t="n"/>
      <c r="E1384" s="7" t="n"/>
      <c r="F1384" s="7" t="n"/>
      <c r="G1384" s="7" t="n"/>
      <c r="H1384" s="9">
        <f>IFERROR(IF($G1384="","",INDEX('Job Catalog'!$C$10:$C$509,MATCH($G1384,'Job Catalog'!$B$10:$B$509,0))),"")</f>
        <v/>
      </c>
      <c r="I1384" s="9">
        <f>IFERROR(IF($G1384="","",INDEX('Job Catalog'!$D$10:$D$509,MATCH($G1384,'Job Catalog'!$B$10:$B$509,0))),"")</f>
        <v/>
      </c>
      <c r="J1384" s="9">
        <f>IFERROR(IF($G1384="","",INDEX('Job Catalog'!$F$10:$F$509,MATCH($G1384,'Job Catalog'!$B$10:$B$509,0))),"")</f>
        <v/>
      </c>
      <c r="K1384" s="9">
        <f>IFERROR(IF($G1384="","",INDEX('Job Catalog'!$H$10:$H$509,MATCH($G1384,'Job Catalog'!$B$10:$B$509,0))),"")</f>
        <v/>
      </c>
      <c r="L1384" s="9">
        <f>IFERROR(IF($G1384="","",INDEX('Job Catalog'!$I$10:$I$509,MATCH($G1384,'Job Catalog'!$B$10:$B$509,0))),"")</f>
        <v/>
      </c>
      <c r="M1384" s="37">
        <f>IFERROR(IF($G1384="","",INDEX('Job Catalog'!$K$10:$K$509,MATCH($G1384,'Job Catalog'!$B$10:$B$509,0))),"")</f>
        <v/>
      </c>
    </row>
    <row r="1385">
      <c r="B1385" s="7" t="n"/>
      <c r="C1385" s="7" t="n"/>
      <c r="D1385" s="7" t="n"/>
      <c r="E1385" s="7" t="n"/>
      <c r="F1385" s="7" t="n"/>
      <c r="G1385" s="7" t="n"/>
      <c r="H1385" s="9">
        <f>IFERROR(IF($G1385="","",INDEX('Job Catalog'!$C$10:$C$509,MATCH($G1385,'Job Catalog'!$B$10:$B$509,0))),"")</f>
        <v/>
      </c>
      <c r="I1385" s="9">
        <f>IFERROR(IF($G1385="","",INDEX('Job Catalog'!$D$10:$D$509,MATCH($G1385,'Job Catalog'!$B$10:$B$509,0))),"")</f>
        <v/>
      </c>
      <c r="J1385" s="9">
        <f>IFERROR(IF($G1385="","",INDEX('Job Catalog'!$F$10:$F$509,MATCH($G1385,'Job Catalog'!$B$10:$B$509,0))),"")</f>
        <v/>
      </c>
      <c r="K1385" s="9">
        <f>IFERROR(IF($G1385="","",INDEX('Job Catalog'!$H$10:$H$509,MATCH($G1385,'Job Catalog'!$B$10:$B$509,0))),"")</f>
        <v/>
      </c>
      <c r="L1385" s="9">
        <f>IFERROR(IF($G1385="","",INDEX('Job Catalog'!$I$10:$I$509,MATCH($G1385,'Job Catalog'!$B$10:$B$509,0))),"")</f>
        <v/>
      </c>
      <c r="M1385" s="37">
        <f>IFERROR(IF($G1385="","",INDEX('Job Catalog'!$K$10:$K$509,MATCH($G1385,'Job Catalog'!$B$10:$B$509,0))),"")</f>
        <v/>
      </c>
    </row>
    <row r="1386">
      <c r="B1386" s="7" t="n"/>
      <c r="C1386" s="7" t="n"/>
      <c r="D1386" s="7" t="n"/>
      <c r="E1386" s="7" t="n"/>
      <c r="F1386" s="7" t="n"/>
      <c r="G1386" s="7" t="n"/>
      <c r="H1386" s="9">
        <f>IFERROR(IF($G1386="","",INDEX('Job Catalog'!$C$10:$C$509,MATCH($G1386,'Job Catalog'!$B$10:$B$509,0))),"")</f>
        <v/>
      </c>
      <c r="I1386" s="9">
        <f>IFERROR(IF($G1386="","",INDEX('Job Catalog'!$D$10:$D$509,MATCH($G1386,'Job Catalog'!$B$10:$B$509,0))),"")</f>
        <v/>
      </c>
      <c r="J1386" s="9">
        <f>IFERROR(IF($G1386="","",INDEX('Job Catalog'!$F$10:$F$509,MATCH($G1386,'Job Catalog'!$B$10:$B$509,0))),"")</f>
        <v/>
      </c>
      <c r="K1386" s="9">
        <f>IFERROR(IF($G1386="","",INDEX('Job Catalog'!$H$10:$H$509,MATCH($G1386,'Job Catalog'!$B$10:$B$509,0))),"")</f>
        <v/>
      </c>
      <c r="L1386" s="9">
        <f>IFERROR(IF($G1386="","",INDEX('Job Catalog'!$I$10:$I$509,MATCH($G1386,'Job Catalog'!$B$10:$B$509,0))),"")</f>
        <v/>
      </c>
      <c r="M1386" s="37">
        <f>IFERROR(IF($G1386="","",INDEX('Job Catalog'!$K$10:$K$509,MATCH($G1386,'Job Catalog'!$B$10:$B$509,0))),"")</f>
        <v/>
      </c>
    </row>
    <row r="1387">
      <c r="B1387" s="7" t="n"/>
      <c r="C1387" s="7" t="n"/>
      <c r="D1387" s="7" t="n"/>
      <c r="E1387" s="7" t="n"/>
      <c r="F1387" s="7" t="n"/>
      <c r="G1387" s="7" t="n"/>
      <c r="H1387" s="9">
        <f>IFERROR(IF($G1387="","",INDEX('Job Catalog'!$C$10:$C$509,MATCH($G1387,'Job Catalog'!$B$10:$B$509,0))),"")</f>
        <v/>
      </c>
      <c r="I1387" s="9">
        <f>IFERROR(IF($G1387="","",INDEX('Job Catalog'!$D$10:$D$509,MATCH($G1387,'Job Catalog'!$B$10:$B$509,0))),"")</f>
        <v/>
      </c>
      <c r="J1387" s="9">
        <f>IFERROR(IF($G1387="","",INDEX('Job Catalog'!$F$10:$F$509,MATCH($G1387,'Job Catalog'!$B$10:$B$509,0))),"")</f>
        <v/>
      </c>
      <c r="K1387" s="9">
        <f>IFERROR(IF($G1387="","",INDEX('Job Catalog'!$H$10:$H$509,MATCH($G1387,'Job Catalog'!$B$10:$B$509,0))),"")</f>
        <v/>
      </c>
      <c r="L1387" s="9">
        <f>IFERROR(IF($G1387="","",INDEX('Job Catalog'!$I$10:$I$509,MATCH($G1387,'Job Catalog'!$B$10:$B$509,0))),"")</f>
        <v/>
      </c>
      <c r="M1387" s="37">
        <f>IFERROR(IF($G1387="","",INDEX('Job Catalog'!$K$10:$K$509,MATCH($G1387,'Job Catalog'!$B$10:$B$509,0))),"")</f>
        <v/>
      </c>
    </row>
    <row r="1388">
      <c r="B1388" s="7" t="n"/>
      <c r="C1388" s="7" t="n"/>
      <c r="D1388" s="7" t="n"/>
      <c r="E1388" s="7" t="n"/>
      <c r="F1388" s="7" t="n"/>
      <c r="G1388" s="7" t="n"/>
      <c r="H1388" s="9">
        <f>IFERROR(IF($G1388="","",INDEX('Job Catalog'!$C$10:$C$509,MATCH($G1388,'Job Catalog'!$B$10:$B$509,0))),"")</f>
        <v/>
      </c>
      <c r="I1388" s="9">
        <f>IFERROR(IF($G1388="","",INDEX('Job Catalog'!$D$10:$D$509,MATCH($G1388,'Job Catalog'!$B$10:$B$509,0))),"")</f>
        <v/>
      </c>
      <c r="J1388" s="9">
        <f>IFERROR(IF($G1388="","",INDEX('Job Catalog'!$F$10:$F$509,MATCH($G1388,'Job Catalog'!$B$10:$B$509,0))),"")</f>
        <v/>
      </c>
      <c r="K1388" s="9">
        <f>IFERROR(IF($G1388="","",INDEX('Job Catalog'!$H$10:$H$509,MATCH($G1388,'Job Catalog'!$B$10:$B$509,0))),"")</f>
        <v/>
      </c>
      <c r="L1388" s="9">
        <f>IFERROR(IF($G1388="","",INDEX('Job Catalog'!$I$10:$I$509,MATCH($G1388,'Job Catalog'!$B$10:$B$509,0))),"")</f>
        <v/>
      </c>
      <c r="M1388" s="37">
        <f>IFERROR(IF($G1388="","",INDEX('Job Catalog'!$K$10:$K$509,MATCH($G1388,'Job Catalog'!$B$10:$B$509,0))),"")</f>
        <v/>
      </c>
    </row>
    <row r="1389">
      <c r="B1389" s="7" t="n"/>
      <c r="C1389" s="7" t="n"/>
      <c r="D1389" s="7" t="n"/>
      <c r="E1389" s="7" t="n"/>
      <c r="F1389" s="7" t="n"/>
      <c r="G1389" s="7" t="n"/>
      <c r="H1389" s="9">
        <f>IFERROR(IF($G1389="","",INDEX('Job Catalog'!$C$10:$C$509,MATCH($G1389,'Job Catalog'!$B$10:$B$509,0))),"")</f>
        <v/>
      </c>
      <c r="I1389" s="9">
        <f>IFERROR(IF($G1389="","",INDEX('Job Catalog'!$D$10:$D$509,MATCH($G1389,'Job Catalog'!$B$10:$B$509,0))),"")</f>
        <v/>
      </c>
      <c r="J1389" s="9">
        <f>IFERROR(IF($G1389="","",INDEX('Job Catalog'!$F$10:$F$509,MATCH($G1389,'Job Catalog'!$B$10:$B$509,0))),"")</f>
        <v/>
      </c>
      <c r="K1389" s="9">
        <f>IFERROR(IF($G1389="","",INDEX('Job Catalog'!$H$10:$H$509,MATCH($G1389,'Job Catalog'!$B$10:$B$509,0))),"")</f>
        <v/>
      </c>
      <c r="L1389" s="9">
        <f>IFERROR(IF($G1389="","",INDEX('Job Catalog'!$I$10:$I$509,MATCH($G1389,'Job Catalog'!$B$10:$B$509,0))),"")</f>
        <v/>
      </c>
      <c r="M1389" s="37">
        <f>IFERROR(IF($G1389="","",INDEX('Job Catalog'!$K$10:$K$509,MATCH($G1389,'Job Catalog'!$B$10:$B$509,0))),"")</f>
        <v/>
      </c>
    </row>
    <row r="1390">
      <c r="B1390" s="7" t="n"/>
      <c r="C1390" s="7" t="n"/>
      <c r="D1390" s="7" t="n"/>
      <c r="E1390" s="7" t="n"/>
      <c r="F1390" s="7" t="n"/>
      <c r="G1390" s="7" t="n"/>
      <c r="H1390" s="9">
        <f>IFERROR(IF($G1390="","",INDEX('Job Catalog'!$C$10:$C$509,MATCH($G1390,'Job Catalog'!$B$10:$B$509,0))),"")</f>
        <v/>
      </c>
      <c r="I1390" s="9">
        <f>IFERROR(IF($G1390="","",INDEX('Job Catalog'!$D$10:$D$509,MATCH($G1390,'Job Catalog'!$B$10:$B$509,0))),"")</f>
        <v/>
      </c>
      <c r="J1390" s="9">
        <f>IFERROR(IF($G1390="","",INDEX('Job Catalog'!$F$10:$F$509,MATCH($G1390,'Job Catalog'!$B$10:$B$509,0))),"")</f>
        <v/>
      </c>
      <c r="K1390" s="9">
        <f>IFERROR(IF($G1390="","",INDEX('Job Catalog'!$H$10:$H$509,MATCH($G1390,'Job Catalog'!$B$10:$B$509,0))),"")</f>
        <v/>
      </c>
      <c r="L1390" s="9">
        <f>IFERROR(IF($G1390="","",INDEX('Job Catalog'!$I$10:$I$509,MATCH($G1390,'Job Catalog'!$B$10:$B$509,0))),"")</f>
        <v/>
      </c>
      <c r="M1390" s="37">
        <f>IFERROR(IF($G1390="","",INDEX('Job Catalog'!$K$10:$K$509,MATCH($G1390,'Job Catalog'!$B$10:$B$509,0))),"")</f>
        <v/>
      </c>
    </row>
    <row r="1391">
      <c r="B1391" s="7" t="n"/>
      <c r="C1391" s="7" t="n"/>
      <c r="D1391" s="7" t="n"/>
      <c r="E1391" s="7" t="n"/>
      <c r="F1391" s="7" t="n"/>
      <c r="G1391" s="7" t="n"/>
      <c r="H1391" s="9">
        <f>IFERROR(IF($G1391="","",INDEX('Job Catalog'!$C$10:$C$509,MATCH($G1391,'Job Catalog'!$B$10:$B$509,0))),"")</f>
        <v/>
      </c>
      <c r="I1391" s="9">
        <f>IFERROR(IF($G1391="","",INDEX('Job Catalog'!$D$10:$D$509,MATCH($G1391,'Job Catalog'!$B$10:$B$509,0))),"")</f>
        <v/>
      </c>
      <c r="J1391" s="9">
        <f>IFERROR(IF($G1391="","",INDEX('Job Catalog'!$F$10:$F$509,MATCH($G1391,'Job Catalog'!$B$10:$B$509,0))),"")</f>
        <v/>
      </c>
      <c r="K1391" s="9">
        <f>IFERROR(IF($G1391="","",INDEX('Job Catalog'!$H$10:$H$509,MATCH($G1391,'Job Catalog'!$B$10:$B$509,0))),"")</f>
        <v/>
      </c>
      <c r="L1391" s="9">
        <f>IFERROR(IF($G1391="","",INDEX('Job Catalog'!$I$10:$I$509,MATCH($G1391,'Job Catalog'!$B$10:$B$509,0))),"")</f>
        <v/>
      </c>
      <c r="M1391" s="37">
        <f>IFERROR(IF($G1391="","",INDEX('Job Catalog'!$K$10:$K$509,MATCH($G1391,'Job Catalog'!$B$10:$B$509,0))),"")</f>
        <v/>
      </c>
    </row>
    <row r="1392">
      <c r="B1392" s="7" t="n"/>
      <c r="C1392" s="7" t="n"/>
      <c r="D1392" s="7" t="n"/>
      <c r="E1392" s="7" t="n"/>
      <c r="F1392" s="7" t="n"/>
      <c r="G1392" s="7" t="n"/>
      <c r="H1392" s="9">
        <f>IFERROR(IF($G1392="","",INDEX('Job Catalog'!$C$10:$C$509,MATCH($G1392,'Job Catalog'!$B$10:$B$509,0))),"")</f>
        <v/>
      </c>
      <c r="I1392" s="9">
        <f>IFERROR(IF($G1392="","",INDEX('Job Catalog'!$D$10:$D$509,MATCH($G1392,'Job Catalog'!$B$10:$B$509,0))),"")</f>
        <v/>
      </c>
      <c r="J1392" s="9">
        <f>IFERROR(IF($G1392="","",INDEX('Job Catalog'!$F$10:$F$509,MATCH($G1392,'Job Catalog'!$B$10:$B$509,0))),"")</f>
        <v/>
      </c>
      <c r="K1392" s="9">
        <f>IFERROR(IF($G1392="","",INDEX('Job Catalog'!$H$10:$H$509,MATCH($G1392,'Job Catalog'!$B$10:$B$509,0))),"")</f>
        <v/>
      </c>
      <c r="L1392" s="9">
        <f>IFERROR(IF($G1392="","",INDEX('Job Catalog'!$I$10:$I$509,MATCH($G1392,'Job Catalog'!$B$10:$B$509,0))),"")</f>
        <v/>
      </c>
      <c r="M1392" s="37">
        <f>IFERROR(IF($G1392="","",INDEX('Job Catalog'!$K$10:$K$509,MATCH($G1392,'Job Catalog'!$B$10:$B$509,0))),"")</f>
        <v/>
      </c>
    </row>
    <row r="1393">
      <c r="B1393" s="7" t="n"/>
      <c r="C1393" s="7" t="n"/>
      <c r="D1393" s="7" t="n"/>
      <c r="E1393" s="7" t="n"/>
      <c r="F1393" s="7" t="n"/>
      <c r="G1393" s="7" t="n"/>
      <c r="H1393" s="9">
        <f>IFERROR(IF($G1393="","",INDEX('Job Catalog'!$C$10:$C$509,MATCH($G1393,'Job Catalog'!$B$10:$B$509,0))),"")</f>
        <v/>
      </c>
      <c r="I1393" s="9">
        <f>IFERROR(IF($G1393="","",INDEX('Job Catalog'!$D$10:$D$509,MATCH($G1393,'Job Catalog'!$B$10:$B$509,0))),"")</f>
        <v/>
      </c>
      <c r="J1393" s="9">
        <f>IFERROR(IF($G1393="","",INDEX('Job Catalog'!$F$10:$F$509,MATCH($G1393,'Job Catalog'!$B$10:$B$509,0))),"")</f>
        <v/>
      </c>
      <c r="K1393" s="9">
        <f>IFERROR(IF($G1393="","",INDEX('Job Catalog'!$H$10:$H$509,MATCH($G1393,'Job Catalog'!$B$10:$B$509,0))),"")</f>
        <v/>
      </c>
      <c r="L1393" s="9">
        <f>IFERROR(IF($G1393="","",INDEX('Job Catalog'!$I$10:$I$509,MATCH($G1393,'Job Catalog'!$B$10:$B$509,0))),"")</f>
        <v/>
      </c>
      <c r="M1393" s="37">
        <f>IFERROR(IF($G1393="","",INDEX('Job Catalog'!$K$10:$K$509,MATCH($G1393,'Job Catalog'!$B$10:$B$509,0))),"")</f>
        <v/>
      </c>
    </row>
    <row r="1394">
      <c r="B1394" s="7" t="n"/>
      <c r="C1394" s="7" t="n"/>
      <c r="D1394" s="7" t="n"/>
      <c r="E1394" s="7" t="n"/>
      <c r="F1394" s="7" t="n"/>
      <c r="G1394" s="7" t="n"/>
      <c r="H1394" s="9">
        <f>IFERROR(IF($G1394="","",INDEX('Job Catalog'!$C$10:$C$509,MATCH($G1394,'Job Catalog'!$B$10:$B$509,0))),"")</f>
        <v/>
      </c>
      <c r="I1394" s="9">
        <f>IFERROR(IF($G1394="","",INDEX('Job Catalog'!$D$10:$D$509,MATCH($G1394,'Job Catalog'!$B$10:$B$509,0))),"")</f>
        <v/>
      </c>
      <c r="J1394" s="9">
        <f>IFERROR(IF($G1394="","",INDEX('Job Catalog'!$F$10:$F$509,MATCH($G1394,'Job Catalog'!$B$10:$B$509,0))),"")</f>
        <v/>
      </c>
      <c r="K1394" s="9">
        <f>IFERROR(IF($G1394="","",INDEX('Job Catalog'!$H$10:$H$509,MATCH($G1394,'Job Catalog'!$B$10:$B$509,0))),"")</f>
        <v/>
      </c>
      <c r="L1394" s="9">
        <f>IFERROR(IF($G1394="","",INDEX('Job Catalog'!$I$10:$I$509,MATCH($G1394,'Job Catalog'!$B$10:$B$509,0))),"")</f>
        <v/>
      </c>
      <c r="M1394" s="37">
        <f>IFERROR(IF($G1394="","",INDEX('Job Catalog'!$K$10:$K$509,MATCH($G1394,'Job Catalog'!$B$10:$B$509,0))),"")</f>
        <v/>
      </c>
    </row>
    <row r="1395">
      <c r="B1395" s="7" t="n"/>
      <c r="C1395" s="7" t="n"/>
      <c r="D1395" s="7" t="n"/>
      <c r="E1395" s="7" t="n"/>
      <c r="F1395" s="7" t="n"/>
      <c r="G1395" s="7" t="n"/>
      <c r="H1395" s="9">
        <f>IFERROR(IF($G1395="","",INDEX('Job Catalog'!$C$10:$C$509,MATCH($G1395,'Job Catalog'!$B$10:$B$509,0))),"")</f>
        <v/>
      </c>
      <c r="I1395" s="9">
        <f>IFERROR(IF($G1395="","",INDEX('Job Catalog'!$D$10:$D$509,MATCH($G1395,'Job Catalog'!$B$10:$B$509,0))),"")</f>
        <v/>
      </c>
      <c r="J1395" s="9">
        <f>IFERROR(IF($G1395="","",INDEX('Job Catalog'!$F$10:$F$509,MATCH($G1395,'Job Catalog'!$B$10:$B$509,0))),"")</f>
        <v/>
      </c>
      <c r="K1395" s="9">
        <f>IFERROR(IF($G1395="","",INDEX('Job Catalog'!$H$10:$H$509,MATCH($G1395,'Job Catalog'!$B$10:$B$509,0))),"")</f>
        <v/>
      </c>
      <c r="L1395" s="9">
        <f>IFERROR(IF($G1395="","",INDEX('Job Catalog'!$I$10:$I$509,MATCH($G1395,'Job Catalog'!$B$10:$B$509,0))),"")</f>
        <v/>
      </c>
      <c r="M1395" s="37">
        <f>IFERROR(IF($G1395="","",INDEX('Job Catalog'!$K$10:$K$509,MATCH($G1395,'Job Catalog'!$B$10:$B$509,0))),"")</f>
        <v/>
      </c>
    </row>
    <row r="1396">
      <c r="B1396" s="7" t="n"/>
      <c r="C1396" s="7" t="n"/>
      <c r="D1396" s="7" t="n"/>
      <c r="E1396" s="7" t="n"/>
      <c r="F1396" s="7" t="n"/>
      <c r="G1396" s="7" t="n"/>
      <c r="H1396" s="9">
        <f>IFERROR(IF($G1396="","",INDEX('Job Catalog'!$C$10:$C$509,MATCH($G1396,'Job Catalog'!$B$10:$B$509,0))),"")</f>
        <v/>
      </c>
      <c r="I1396" s="9">
        <f>IFERROR(IF($G1396="","",INDEX('Job Catalog'!$D$10:$D$509,MATCH($G1396,'Job Catalog'!$B$10:$B$509,0))),"")</f>
        <v/>
      </c>
      <c r="J1396" s="9">
        <f>IFERROR(IF($G1396="","",INDEX('Job Catalog'!$F$10:$F$509,MATCH($G1396,'Job Catalog'!$B$10:$B$509,0))),"")</f>
        <v/>
      </c>
      <c r="K1396" s="9">
        <f>IFERROR(IF($G1396="","",INDEX('Job Catalog'!$H$10:$H$509,MATCH($G1396,'Job Catalog'!$B$10:$B$509,0))),"")</f>
        <v/>
      </c>
      <c r="L1396" s="9">
        <f>IFERROR(IF($G1396="","",INDEX('Job Catalog'!$I$10:$I$509,MATCH($G1396,'Job Catalog'!$B$10:$B$509,0))),"")</f>
        <v/>
      </c>
      <c r="M1396" s="37">
        <f>IFERROR(IF($G1396="","",INDEX('Job Catalog'!$K$10:$K$509,MATCH($G1396,'Job Catalog'!$B$10:$B$509,0))),"")</f>
        <v/>
      </c>
    </row>
    <row r="1397">
      <c r="B1397" s="7" t="n"/>
      <c r="C1397" s="7" t="n"/>
      <c r="D1397" s="7" t="n"/>
      <c r="E1397" s="7" t="n"/>
      <c r="F1397" s="7" t="n"/>
      <c r="G1397" s="7" t="n"/>
      <c r="H1397" s="9">
        <f>IFERROR(IF($G1397="","",INDEX('Job Catalog'!$C$10:$C$509,MATCH($G1397,'Job Catalog'!$B$10:$B$509,0))),"")</f>
        <v/>
      </c>
      <c r="I1397" s="9">
        <f>IFERROR(IF($G1397="","",INDEX('Job Catalog'!$D$10:$D$509,MATCH($G1397,'Job Catalog'!$B$10:$B$509,0))),"")</f>
        <v/>
      </c>
      <c r="J1397" s="9">
        <f>IFERROR(IF($G1397="","",INDEX('Job Catalog'!$F$10:$F$509,MATCH($G1397,'Job Catalog'!$B$10:$B$509,0))),"")</f>
        <v/>
      </c>
      <c r="K1397" s="9">
        <f>IFERROR(IF($G1397="","",INDEX('Job Catalog'!$H$10:$H$509,MATCH($G1397,'Job Catalog'!$B$10:$B$509,0))),"")</f>
        <v/>
      </c>
      <c r="L1397" s="9">
        <f>IFERROR(IF($G1397="","",INDEX('Job Catalog'!$I$10:$I$509,MATCH($G1397,'Job Catalog'!$B$10:$B$509,0))),"")</f>
        <v/>
      </c>
      <c r="M1397" s="37">
        <f>IFERROR(IF($G1397="","",INDEX('Job Catalog'!$K$10:$K$509,MATCH($G1397,'Job Catalog'!$B$10:$B$509,0))),"")</f>
        <v/>
      </c>
    </row>
    <row r="1398">
      <c r="B1398" s="7" t="n"/>
      <c r="C1398" s="7" t="n"/>
      <c r="D1398" s="7" t="n"/>
      <c r="E1398" s="7" t="n"/>
      <c r="F1398" s="7" t="n"/>
      <c r="G1398" s="7" t="n"/>
      <c r="H1398" s="9">
        <f>IFERROR(IF($G1398="","",INDEX('Job Catalog'!$C$10:$C$509,MATCH($G1398,'Job Catalog'!$B$10:$B$509,0))),"")</f>
        <v/>
      </c>
      <c r="I1398" s="9">
        <f>IFERROR(IF($G1398="","",INDEX('Job Catalog'!$D$10:$D$509,MATCH($G1398,'Job Catalog'!$B$10:$B$509,0))),"")</f>
        <v/>
      </c>
      <c r="J1398" s="9">
        <f>IFERROR(IF($G1398="","",INDEX('Job Catalog'!$F$10:$F$509,MATCH($G1398,'Job Catalog'!$B$10:$B$509,0))),"")</f>
        <v/>
      </c>
      <c r="K1398" s="9">
        <f>IFERROR(IF($G1398="","",INDEX('Job Catalog'!$H$10:$H$509,MATCH($G1398,'Job Catalog'!$B$10:$B$509,0))),"")</f>
        <v/>
      </c>
      <c r="L1398" s="9">
        <f>IFERROR(IF($G1398="","",INDEX('Job Catalog'!$I$10:$I$509,MATCH($G1398,'Job Catalog'!$B$10:$B$509,0))),"")</f>
        <v/>
      </c>
      <c r="M1398" s="37">
        <f>IFERROR(IF($G1398="","",INDEX('Job Catalog'!$K$10:$K$509,MATCH($G1398,'Job Catalog'!$B$10:$B$509,0))),"")</f>
        <v/>
      </c>
    </row>
    <row r="1399">
      <c r="B1399" s="7" t="n"/>
      <c r="C1399" s="7" t="n"/>
      <c r="D1399" s="7" t="n"/>
      <c r="E1399" s="7" t="n"/>
      <c r="F1399" s="7" t="n"/>
      <c r="G1399" s="7" t="n"/>
      <c r="H1399" s="9">
        <f>IFERROR(IF($G1399="","",INDEX('Job Catalog'!$C$10:$C$509,MATCH($G1399,'Job Catalog'!$B$10:$B$509,0))),"")</f>
        <v/>
      </c>
      <c r="I1399" s="9">
        <f>IFERROR(IF($G1399="","",INDEX('Job Catalog'!$D$10:$D$509,MATCH($G1399,'Job Catalog'!$B$10:$B$509,0))),"")</f>
        <v/>
      </c>
      <c r="J1399" s="9">
        <f>IFERROR(IF($G1399="","",INDEX('Job Catalog'!$F$10:$F$509,MATCH($G1399,'Job Catalog'!$B$10:$B$509,0))),"")</f>
        <v/>
      </c>
      <c r="K1399" s="9">
        <f>IFERROR(IF($G1399="","",INDEX('Job Catalog'!$H$10:$H$509,MATCH($G1399,'Job Catalog'!$B$10:$B$509,0))),"")</f>
        <v/>
      </c>
      <c r="L1399" s="9">
        <f>IFERROR(IF($G1399="","",INDEX('Job Catalog'!$I$10:$I$509,MATCH($G1399,'Job Catalog'!$B$10:$B$509,0))),"")</f>
        <v/>
      </c>
      <c r="M1399" s="37">
        <f>IFERROR(IF($G1399="","",INDEX('Job Catalog'!$K$10:$K$509,MATCH($G1399,'Job Catalog'!$B$10:$B$509,0))),"")</f>
        <v/>
      </c>
    </row>
    <row r="1400">
      <c r="B1400" s="7" t="n"/>
      <c r="C1400" s="7" t="n"/>
      <c r="D1400" s="7" t="n"/>
      <c r="E1400" s="7" t="n"/>
      <c r="F1400" s="7" t="n"/>
      <c r="G1400" s="7" t="n"/>
      <c r="H1400" s="9">
        <f>IFERROR(IF($G1400="","",INDEX('Job Catalog'!$C$10:$C$509,MATCH($G1400,'Job Catalog'!$B$10:$B$509,0))),"")</f>
        <v/>
      </c>
      <c r="I1400" s="9">
        <f>IFERROR(IF($G1400="","",INDEX('Job Catalog'!$D$10:$D$509,MATCH($G1400,'Job Catalog'!$B$10:$B$509,0))),"")</f>
        <v/>
      </c>
      <c r="J1400" s="9">
        <f>IFERROR(IF($G1400="","",INDEX('Job Catalog'!$F$10:$F$509,MATCH($G1400,'Job Catalog'!$B$10:$B$509,0))),"")</f>
        <v/>
      </c>
      <c r="K1400" s="9">
        <f>IFERROR(IF($G1400="","",INDEX('Job Catalog'!$H$10:$H$509,MATCH($G1400,'Job Catalog'!$B$10:$B$509,0))),"")</f>
        <v/>
      </c>
      <c r="L1400" s="9">
        <f>IFERROR(IF($G1400="","",INDEX('Job Catalog'!$I$10:$I$509,MATCH($G1400,'Job Catalog'!$B$10:$B$509,0))),"")</f>
        <v/>
      </c>
      <c r="M1400" s="37">
        <f>IFERROR(IF($G1400="","",INDEX('Job Catalog'!$K$10:$K$509,MATCH($G1400,'Job Catalog'!$B$10:$B$509,0))),"")</f>
        <v/>
      </c>
    </row>
    <row r="1401">
      <c r="B1401" s="7" t="n"/>
      <c r="C1401" s="7" t="n"/>
      <c r="D1401" s="7" t="n"/>
      <c r="E1401" s="7" t="n"/>
      <c r="F1401" s="7" t="n"/>
      <c r="G1401" s="7" t="n"/>
      <c r="H1401" s="9">
        <f>IFERROR(IF($G1401="","",INDEX('Job Catalog'!$C$10:$C$509,MATCH($G1401,'Job Catalog'!$B$10:$B$509,0))),"")</f>
        <v/>
      </c>
      <c r="I1401" s="9">
        <f>IFERROR(IF($G1401="","",INDEX('Job Catalog'!$D$10:$D$509,MATCH($G1401,'Job Catalog'!$B$10:$B$509,0))),"")</f>
        <v/>
      </c>
      <c r="J1401" s="9">
        <f>IFERROR(IF($G1401="","",INDEX('Job Catalog'!$F$10:$F$509,MATCH($G1401,'Job Catalog'!$B$10:$B$509,0))),"")</f>
        <v/>
      </c>
      <c r="K1401" s="9">
        <f>IFERROR(IF($G1401="","",INDEX('Job Catalog'!$H$10:$H$509,MATCH($G1401,'Job Catalog'!$B$10:$B$509,0))),"")</f>
        <v/>
      </c>
      <c r="L1401" s="9">
        <f>IFERROR(IF($G1401="","",INDEX('Job Catalog'!$I$10:$I$509,MATCH($G1401,'Job Catalog'!$B$10:$B$509,0))),"")</f>
        <v/>
      </c>
      <c r="M1401" s="37">
        <f>IFERROR(IF($G1401="","",INDEX('Job Catalog'!$K$10:$K$509,MATCH($G1401,'Job Catalog'!$B$10:$B$509,0))),"")</f>
        <v/>
      </c>
    </row>
    <row r="1402">
      <c r="B1402" s="7" t="n"/>
      <c r="C1402" s="7" t="n"/>
      <c r="D1402" s="7" t="n"/>
      <c r="E1402" s="7" t="n"/>
      <c r="F1402" s="7" t="n"/>
      <c r="G1402" s="7" t="n"/>
      <c r="H1402" s="9">
        <f>IFERROR(IF($G1402="","",INDEX('Job Catalog'!$C$10:$C$509,MATCH($G1402,'Job Catalog'!$B$10:$B$509,0))),"")</f>
        <v/>
      </c>
      <c r="I1402" s="9">
        <f>IFERROR(IF($G1402="","",INDEX('Job Catalog'!$D$10:$D$509,MATCH($G1402,'Job Catalog'!$B$10:$B$509,0))),"")</f>
        <v/>
      </c>
      <c r="J1402" s="9">
        <f>IFERROR(IF($G1402="","",INDEX('Job Catalog'!$F$10:$F$509,MATCH($G1402,'Job Catalog'!$B$10:$B$509,0))),"")</f>
        <v/>
      </c>
      <c r="K1402" s="9">
        <f>IFERROR(IF($G1402="","",INDEX('Job Catalog'!$H$10:$H$509,MATCH($G1402,'Job Catalog'!$B$10:$B$509,0))),"")</f>
        <v/>
      </c>
      <c r="L1402" s="9">
        <f>IFERROR(IF($G1402="","",INDEX('Job Catalog'!$I$10:$I$509,MATCH($G1402,'Job Catalog'!$B$10:$B$509,0))),"")</f>
        <v/>
      </c>
      <c r="M1402" s="37">
        <f>IFERROR(IF($G1402="","",INDEX('Job Catalog'!$K$10:$K$509,MATCH($G1402,'Job Catalog'!$B$10:$B$509,0))),"")</f>
        <v/>
      </c>
    </row>
    <row r="1403">
      <c r="B1403" s="7" t="n"/>
      <c r="C1403" s="7" t="n"/>
      <c r="D1403" s="7" t="n"/>
      <c r="E1403" s="7" t="n"/>
      <c r="F1403" s="7" t="n"/>
      <c r="G1403" s="7" t="n"/>
      <c r="H1403" s="9">
        <f>IFERROR(IF($G1403="","",INDEX('Job Catalog'!$C$10:$C$509,MATCH($G1403,'Job Catalog'!$B$10:$B$509,0))),"")</f>
        <v/>
      </c>
      <c r="I1403" s="9">
        <f>IFERROR(IF($G1403="","",INDEX('Job Catalog'!$D$10:$D$509,MATCH($G1403,'Job Catalog'!$B$10:$B$509,0))),"")</f>
        <v/>
      </c>
      <c r="J1403" s="9">
        <f>IFERROR(IF($G1403="","",INDEX('Job Catalog'!$F$10:$F$509,MATCH($G1403,'Job Catalog'!$B$10:$B$509,0))),"")</f>
        <v/>
      </c>
      <c r="K1403" s="9">
        <f>IFERROR(IF($G1403="","",INDEX('Job Catalog'!$H$10:$H$509,MATCH($G1403,'Job Catalog'!$B$10:$B$509,0))),"")</f>
        <v/>
      </c>
      <c r="L1403" s="9">
        <f>IFERROR(IF($G1403="","",INDEX('Job Catalog'!$I$10:$I$509,MATCH($G1403,'Job Catalog'!$B$10:$B$509,0))),"")</f>
        <v/>
      </c>
      <c r="M1403" s="37">
        <f>IFERROR(IF($G1403="","",INDEX('Job Catalog'!$K$10:$K$509,MATCH($G1403,'Job Catalog'!$B$10:$B$509,0))),"")</f>
        <v/>
      </c>
    </row>
    <row r="1404">
      <c r="B1404" s="7" t="n"/>
      <c r="C1404" s="7" t="n"/>
      <c r="D1404" s="7" t="n"/>
      <c r="E1404" s="7" t="n"/>
      <c r="F1404" s="7" t="n"/>
      <c r="G1404" s="7" t="n"/>
      <c r="H1404" s="9">
        <f>IFERROR(IF($G1404="","",INDEX('Job Catalog'!$C$10:$C$509,MATCH($G1404,'Job Catalog'!$B$10:$B$509,0))),"")</f>
        <v/>
      </c>
      <c r="I1404" s="9">
        <f>IFERROR(IF($G1404="","",INDEX('Job Catalog'!$D$10:$D$509,MATCH($G1404,'Job Catalog'!$B$10:$B$509,0))),"")</f>
        <v/>
      </c>
      <c r="J1404" s="9">
        <f>IFERROR(IF($G1404="","",INDEX('Job Catalog'!$F$10:$F$509,MATCH($G1404,'Job Catalog'!$B$10:$B$509,0))),"")</f>
        <v/>
      </c>
      <c r="K1404" s="9">
        <f>IFERROR(IF($G1404="","",INDEX('Job Catalog'!$H$10:$H$509,MATCH($G1404,'Job Catalog'!$B$10:$B$509,0))),"")</f>
        <v/>
      </c>
      <c r="L1404" s="9">
        <f>IFERROR(IF($G1404="","",INDEX('Job Catalog'!$I$10:$I$509,MATCH($G1404,'Job Catalog'!$B$10:$B$509,0))),"")</f>
        <v/>
      </c>
      <c r="M1404" s="37">
        <f>IFERROR(IF($G1404="","",INDEX('Job Catalog'!$K$10:$K$509,MATCH($G1404,'Job Catalog'!$B$10:$B$509,0))),"")</f>
        <v/>
      </c>
    </row>
    <row r="1405">
      <c r="B1405" s="7" t="n"/>
      <c r="C1405" s="7" t="n"/>
      <c r="D1405" s="7" t="n"/>
      <c r="E1405" s="7" t="n"/>
      <c r="F1405" s="7" t="n"/>
      <c r="G1405" s="7" t="n"/>
      <c r="H1405" s="9">
        <f>IFERROR(IF($G1405="","",INDEX('Job Catalog'!$C$10:$C$509,MATCH($G1405,'Job Catalog'!$B$10:$B$509,0))),"")</f>
        <v/>
      </c>
      <c r="I1405" s="9">
        <f>IFERROR(IF($G1405="","",INDEX('Job Catalog'!$D$10:$D$509,MATCH($G1405,'Job Catalog'!$B$10:$B$509,0))),"")</f>
        <v/>
      </c>
      <c r="J1405" s="9">
        <f>IFERROR(IF($G1405="","",INDEX('Job Catalog'!$F$10:$F$509,MATCH($G1405,'Job Catalog'!$B$10:$B$509,0))),"")</f>
        <v/>
      </c>
      <c r="K1405" s="9">
        <f>IFERROR(IF($G1405="","",INDEX('Job Catalog'!$H$10:$H$509,MATCH($G1405,'Job Catalog'!$B$10:$B$509,0))),"")</f>
        <v/>
      </c>
      <c r="L1405" s="9">
        <f>IFERROR(IF($G1405="","",INDEX('Job Catalog'!$I$10:$I$509,MATCH($G1405,'Job Catalog'!$B$10:$B$509,0))),"")</f>
        <v/>
      </c>
      <c r="M1405" s="37">
        <f>IFERROR(IF($G1405="","",INDEX('Job Catalog'!$K$10:$K$509,MATCH($G1405,'Job Catalog'!$B$10:$B$509,0))),"")</f>
        <v/>
      </c>
    </row>
    <row r="1406">
      <c r="B1406" s="7" t="n"/>
      <c r="C1406" s="7" t="n"/>
      <c r="D1406" s="7" t="n"/>
      <c r="E1406" s="7" t="n"/>
      <c r="F1406" s="7" t="n"/>
      <c r="G1406" s="7" t="n"/>
      <c r="H1406" s="9">
        <f>IFERROR(IF($G1406="","",INDEX('Job Catalog'!$C$10:$C$509,MATCH($G1406,'Job Catalog'!$B$10:$B$509,0))),"")</f>
        <v/>
      </c>
      <c r="I1406" s="9">
        <f>IFERROR(IF($G1406="","",INDEX('Job Catalog'!$D$10:$D$509,MATCH($G1406,'Job Catalog'!$B$10:$B$509,0))),"")</f>
        <v/>
      </c>
      <c r="J1406" s="9">
        <f>IFERROR(IF($G1406="","",INDEX('Job Catalog'!$F$10:$F$509,MATCH($G1406,'Job Catalog'!$B$10:$B$509,0))),"")</f>
        <v/>
      </c>
      <c r="K1406" s="9">
        <f>IFERROR(IF($G1406="","",INDEX('Job Catalog'!$H$10:$H$509,MATCH($G1406,'Job Catalog'!$B$10:$B$509,0))),"")</f>
        <v/>
      </c>
      <c r="L1406" s="9">
        <f>IFERROR(IF($G1406="","",INDEX('Job Catalog'!$I$10:$I$509,MATCH($G1406,'Job Catalog'!$B$10:$B$509,0))),"")</f>
        <v/>
      </c>
      <c r="M1406" s="37">
        <f>IFERROR(IF($G1406="","",INDEX('Job Catalog'!$K$10:$K$509,MATCH($G1406,'Job Catalog'!$B$10:$B$509,0))),"")</f>
        <v/>
      </c>
    </row>
    <row r="1407">
      <c r="B1407" s="7" t="n"/>
      <c r="C1407" s="7" t="n"/>
      <c r="D1407" s="7" t="n"/>
      <c r="E1407" s="7" t="n"/>
      <c r="F1407" s="7" t="n"/>
      <c r="G1407" s="7" t="n"/>
      <c r="H1407" s="9">
        <f>IFERROR(IF($G1407="","",INDEX('Job Catalog'!$C$10:$C$509,MATCH($G1407,'Job Catalog'!$B$10:$B$509,0))),"")</f>
        <v/>
      </c>
      <c r="I1407" s="9">
        <f>IFERROR(IF($G1407="","",INDEX('Job Catalog'!$D$10:$D$509,MATCH($G1407,'Job Catalog'!$B$10:$B$509,0))),"")</f>
        <v/>
      </c>
      <c r="J1407" s="9">
        <f>IFERROR(IF($G1407="","",INDEX('Job Catalog'!$F$10:$F$509,MATCH($G1407,'Job Catalog'!$B$10:$B$509,0))),"")</f>
        <v/>
      </c>
      <c r="K1407" s="9">
        <f>IFERROR(IF($G1407="","",INDEX('Job Catalog'!$H$10:$H$509,MATCH($G1407,'Job Catalog'!$B$10:$B$509,0))),"")</f>
        <v/>
      </c>
      <c r="L1407" s="9">
        <f>IFERROR(IF($G1407="","",INDEX('Job Catalog'!$I$10:$I$509,MATCH($G1407,'Job Catalog'!$B$10:$B$509,0))),"")</f>
        <v/>
      </c>
      <c r="M1407" s="37">
        <f>IFERROR(IF($G1407="","",INDEX('Job Catalog'!$K$10:$K$509,MATCH($G1407,'Job Catalog'!$B$10:$B$509,0))),"")</f>
        <v/>
      </c>
    </row>
    <row r="1408">
      <c r="B1408" s="7" t="n"/>
      <c r="C1408" s="7" t="n"/>
      <c r="D1408" s="7" t="n"/>
      <c r="E1408" s="7" t="n"/>
      <c r="F1408" s="7" t="n"/>
      <c r="G1408" s="7" t="n"/>
      <c r="H1408" s="9">
        <f>IFERROR(IF($G1408="","",INDEX('Job Catalog'!$C$10:$C$509,MATCH($G1408,'Job Catalog'!$B$10:$B$509,0))),"")</f>
        <v/>
      </c>
      <c r="I1408" s="9">
        <f>IFERROR(IF($G1408="","",INDEX('Job Catalog'!$D$10:$D$509,MATCH($G1408,'Job Catalog'!$B$10:$B$509,0))),"")</f>
        <v/>
      </c>
      <c r="J1408" s="9">
        <f>IFERROR(IF($G1408="","",INDEX('Job Catalog'!$F$10:$F$509,MATCH($G1408,'Job Catalog'!$B$10:$B$509,0))),"")</f>
        <v/>
      </c>
      <c r="K1408" s="9">
        <f>IFERROR(IF($G1408="","",INDEX('Job Catalog'!$H$10:$H$509,MATCH($G1408,'Job Catalog'!$B$10:$B$509,0))),"")</f>
        <v/>
      </c>
      <c r="L1408" s="9">
        <f>IFERROR(IF($G1408="","",INDEX('Job Catalog'!$I$10:$I$509,MATCH($G1408,'Job Catalog'!$B$10:$B$509,0))),"")</f>
        <v/>
      </c>
      <c r="M1408" s="37">
        <f>IFERROR(IF($G1408="","",INDEX('Job Catalog'!$K$10:$K$509,MATCH($G1408,'Job Catalog'!$B$10:$B$509,0))),"")</f>
        <v/>
      </c>
    </row>
    <row r="1409">
      <c r="B1409" s="7" t="n"/>
      <c r="C1409" s="7" t="n"/>
      <c r="D1409" s="7" t="n"/>
      <c r="E1409" s="7" t="n"/>
      <c r="F1409" s="7" t="n"/>
      <c r="G1409" s="7" t="n"/>
      <c r="H1409" s="9">
        <f>IFERROR(IF($G1409="","",INDEX('Job Catalog'!$C$10:$C$509,MATCH($G1409,'Job Catalog'!$B$10:$B$509,0))),"")</f>
        <v/>
      </c>
      <c r="I1409" s="9">
        <f>IFERROR(IF($G1409="","",INDEX('Job Catalog'!$D$10:$D$509,MATCH($G1409,'Job Catalog'!$B$10:$B$509,0))),"")</f>
        <v/>
      </c>
      <c r="J1409" s="9">
        <f>IFERROR(IF($G1409="","",INDEX('Job Catalog'!$F$10:$F$509,MATCH($G1409,'Job Catalog'!$B$10:$B$509,0))),"")</f>
        <v/>
      </c>
      <c r="K1409" s="9">
        <f>IFERROR(IF($G1409="","",INDEX('Job Catalog'!$H$10:$H$509,MATCH($G1409,'Job Catalog'!$B$10:$B$509,0))),"")</f>
        <v/>
      </c>
      <c r="L1409" s="9">
        <f>IFERROR(IF($G1409="","",INDEX('Job Catalog'!$I$10:$I$509,MATCH($G1409,'Job Catalog'!$B$10:$B$509,0))),"")</f>
        <v/>
      </c>
      <c r="M1409" s="37">
        <f>IFERROR(IF($G1409="","",INDEX('Job Catalog'!$K$10:$K$509,MATCH($G1409,'Job Catalog'!$B$10:$B$509,0))),"")</f>
        <v/>
      </c>
    </row>
    <row r="1410">
      <c r="B1410" s="7" t="n"/>
      <c r="C1410" s="7" t="n"/>
      <c r="D1410" s="7" t="n"/>
      <c r="E1410" s="7" t="n"/>
      <c r="F1410" s="7" t="n"/>
      <c r="G1410" s="7" t="n"/>
      <c r="H1410" s="9">
        <f>IFERROR(IF($G1410="","",INDEX('Job Catalog'!$C$10:$C$509,MATCH($G1410,'Job Catalog'!$B$10:$B$509,0))),"")</f>
        <v/>
      </c>
      <c r="I1410" s="9">
        <f>IFERROR(IF($G1410="","",INDEX('Job Catalog'!$D$10:$D$509,MATCH($G1410,'Job Catalog'!$B$10:$B$509,0))),"")</f>
        <v/>
      </c>
      <c r="J1410" s="9">
        <f>IFERROR(IF($G1410="","",INDEX('Job Catalog'!$F$10:$F$509,MATCH($G1410,'Job Catalog'!$B$10:$B$509,0))),"")</f>
        <v/>
      </c>
      <c r="K1410" s="9">
        <f>IFERROR(IF($G1410="","",INDEX('Job Catalog'!$H$10:$H$509,MATCH($G1410,'Job Catalog'!$B$10:$B$509,0))),"")</f>
        <v/>
      </c>
      <c r="L1410" s="9">
        <f>IFERROR(IF($G1410="","",INDEX('Job Catalog'!$I$10:$I$509,MATCH($G1410,'Job Catalog'!$B$10:$B$509,0))),"")</f>
        <v/>
      </c>
      <c r="M1410" s="37">
        <f>IFERROR(IF($G1410="","",INDEX('Job Catalog'!$K$10:$K$509,MATCH($G1410,'Job Catalog'!$B$10:$B$509,0))),"")</f>
        <v/>
      </c>
    </row>
    <row r="1411">
      <c r="B1411" s="7" t="n"/>
      <c r="C1411" s="7" t="n"/>
      <c r="D1411" s="7" t="n"/>
      <c r="E1411" s="7" t="n"/>
      <c r="F1411" s="7" t="n"/>
      <c r="G1411" s="7" t="n"/>
      <c r="H1411" s="9">
        <f>IFERROR(IF($G1411="","",INDEX('Job Catalog'!$C$10:$C$509,MATCH($G1411,'Job Catalog'!$B$10:$B$509,0))),"")</f>
        <v/>
      </c>
      <c r="I1411" s="9">
        <f>IFERROR(IF($G1411="","",INDEX('Job Catalog'!$D$10:$D$509,MATCH($G1411,'Job Catalog'!$B$10:$B$509,0))),"")</f>
        <v/>
      </c>
      <c r="J1411" s="9">
        <f>IFERROR(IF($G1411="","",INDEX('Job Catalog'!$F$10:$F$509,MATCH($G1411,'Job Catalog'!$B$10:$B$509,0))),"")</f>
        <v/>
      </c>
      <c r="K1411" s="9">
        <f>IFERROR(IF($G1411="","",INDEX('Job Catalog'!$H$10:$H$509,MATCH($G1411,'Job Catalog'!$B$10:$B$509,0))),"")</f>
        <v/>
      </c>
      <c r="L1411" s="9">
        <f>IFERROR(IF($G1411="","",INDEX('Job Catalog'!$I$10:$I$509,MATCH($G1411,'Job Catalog'!$B$10:$B$509,0))),"")</f>
        <v/>
      </c>
      <c r="M1411" s="37">
        <f>IFERROR(IF($G1411="","",INDEX('Job Catalog'!$K$10:$K$509,MATCH($G1411,'Job Catalog'!$B$10:$B$509,0))),"")</f>
        <v/>
      </c>
    </row>
    <row r="1412">
      <c r="B1412" s="7" t="n"/>
      <c r="C1412" s="7" t="n"/>
      <c r="D1412" s="7" t="n"/>
      <c r="E1412" s="7" t="n"/>
      <c r="F1412" s="7" t="n"/>
      <c r="G1412" s="7" t="n"/>
      <c r="H1412" s="9">
        <f>IFERROR(IF($G1412="","",INDEX('Job Catalog'!$C$10:$C$509,MATCH($G1412,'Job Catalog'!$B$10:$B$509,0))),"")</f>
        <v/>
      </c>
      <c r="I1412" s="9">
        <f>IFERROR(IF($G1412="","",INDEX('Job Catalog'!$D$10:$D$509,MATCH($G1412,'Job Catalog'!$B$10:$B$509,0))),"")</f>
        <v/>
      </c>
      <c r="J1412" s="9">
        <f>IFERROR(IF($G1412="","",INDEX('Job Catalog'!$F$10:$F$509,MATCH($G1412,'Job Catalog'!$B$10:$B$509,0))),"")</f>
        <v/>
      </c>
      <c r="K1412" s="9">
        <f>IFERROR(IF($G1412="","",INDEX('Job Catalog'!$H$10:$H$509,MATCH($G1412,'Job Catalog'!$B$10:$B$509,0))),"")</f>
        <v/>
      </c>
      <c r="L1412" s="9">
        <f>IFERROR(IF($G1412="","",INDEX('Job Catalog'!$I$10:$I$509,MATCH($G1412,'Job Catalog'!$B$10:$B$509,0))),"")</f>
        <v/>
      </c>
      <c r="M1412" s="37">
        <f>IFERROR(IF($G1412="","",INDEX('Job Catalog'!$K$10:$K$509,MATCH($G1412,'Job Catalog'!$B$10:$B$509,0))),"")</f>
        <v/>
      </c>
    </row>
    <row r="1413">
      <c r="B1413" s="7" t="n"/>
      <c r="C1413" s="7" t="n"/>
      <c r="D1413" s="7" t="n"/>
      <c r="E1413" s="7" t="n"/>
      <c r="F1413" s="7" t="n"/>
      <c r="G1413" s="7" t="n"/>
      <c r="H1413" s="9">
        <f>IFERROR(IF($G1413="","",INDEX('Job Catalog'!$C$10:$C$509,MATCH($G1413,'Job Catalog'!$B$10:$B$509,0))),"")</f>
        <v/>
      </c>
      <c r="I1413" s="9">
        <f>IFERROR(IF($G1413="","",INDEX('Job Catalog'!$D$10:$D$509,MATCH($G1413,'Job Catalog'!$B$10:$B$509,0))),"")</f>
        <v/>
      </c>
      <c r="J1413" s="9">
        <f>IFERROR(IF($G1413="","",INDEX('Job Catalog'!$F$10:$F$509,MATCH($G1413,'Job Catalog'!$B$10:$B$509,0))),"")</f>
        <v/>
      </c>
      <c r="K1413" s="9">
        <f>IFERROR(IF($G1413="","",INDEX('Job Catalog'!$H$10:$H$509,MATCH($G1413,'Job Catalog'!$B$10:$B$509,0))),"")</f>
        <v/>
      </c>
      <c r="L1413" s="9">
        <f>IFERROR(IF($G1413="","",INDEX('Job Catalog'!$I$10:$I$509,MATCH($G1413,'Job Catalog'!$B$10:$B$509,0))),"")</f>
        <v/>
      </c>
      <c r="M1413" s="37">
        <f>IFERROR(IF($G1413="","",INDEX('Job Catalog'!$K$10:$K$509,MATCH($G1413,'Job Catalog'!$B$10:$B$509,0))),"")</f>
        <v/>
      </c>
    </row>
    <row r="1414">
      <c r="B1414" s="7" t="n"/>
      <c r="C1414" s="7" t="n"/>
      <c r="D1414" s="7" t="n"/>
      <c r="E1414" s="7" t="n"/>
      <c r="F1414" s="7" t="n"/>
      <c r="G1414" s="7" t="n"/>
      <c r="H1414" s="9">
        <f>IFERROR(IF($G1414="","",INDEX('Job Catalog'!$C$10:$C$509,MATCH($G1414,'Job Catalog'!$B$10:$B$509,0))),"")</f>
        <v/>
      </c>
      <c r="I1414" s="9">
        <f>IFERROR(IF($G1414="","",INDEX('Job Catalog'!$D$10:$D$509,MATCH($G1414,'Job Catalog'!$B$10:$B$509,0))),"")</f>
        <v/>
      </c>
      <c r="J1414" s="9">
        <f>IFERROR(IF($G1414="","",INDEX('Job Catalog'!$F$10:$F$509,MATCH($G1414,'Job Catalog'!$B$10:$B$509,0))),"")</f>
        <v/>
      </c>
      <c r="K1414" s="9">
        <f>IFERROR(IF($G1414="","",INDEX('Job Catalog'!$H$10:$H$509,MATCH($G1414,'Job Catalog'!$B$10:$B$509,0))),"")</f>
        <v/>
      </c>
      <c r="L1414" s="9">
        <f>IFERROR(IF($G1414="","",INDEX('Job Catalog'!$I$10:$I$509,MATCH($G1414,'Job Catalog'!$B$10:$B$509,0))),"")</f>
        <v/>
      </c>
      <c r="M1414" s="37">
        <f>IFERROR(IF($G1414="","",INDEX('Job Catalog'!$K$10:$K$509,MATCH($G1414,'Job Catalog'!$B$10:$B$509,0))),"")</f>
        <v/>
      </c>
    </row>
    <row r="1415">
      <c r="B1415" s="7" t="n"/>
      <c r="C1415" s="7" t="n"/>
      <c r="D1415" s="7" t="n"/>
      <c r="E1415" s="7" t="n"/>
      <c r="F1415" s="7" t="n"/>
      <c r="G1415" s="7" t="n"/>
      <c r="H1415" s="9">
        <f>IFERROR(IF($G1415="","",INDEX('Job Catalog'!$C$10:$C$509,MATCH($G1415,'Job Catalog'!$B$10:$B$509,0))),"")</f>
        <v/>
      </c>
      <c r="I1415" s="9">
        <f>IFERROR(IF($G1415="","",INDEX('Job Catalog'!$D$10:$D$509,MATCH($G1415,'Job Catalog'!$B$10:$B$509,0))),"")</f>
        <v/>
      </c>
      <c r="J1415" s="9">
        <f>IFERROR(IF($G1415="","",INDEX('Job Catalog'!$F$10:$F$509,MATCH($G1415,'Job Catalog'!$B$10:$B$509,0))),"")</f>
        <v/>
      </c>
      <c r="K1415" s="9">
        <f>IFERROR(IF($G1415="","",INDEX('Job Catalog'!$H$10:$H$509,MATCH($G1415,'Job Catalog'!$B$10:$B$509,0))),"")</f>
        <v/>
      </c>
      <c r="L1415" s="9">
        <f>IFERROR(IF($G1415="","",INDEX('Job Catalog'!$I$10:$I$509,MATCH($G1415,'Job Catalog'!$B$10:$B$509,0))),"")</f>
        <v/>
      </c>
      <c r="M1415" s="37">
        <f>IFERROR(IF($G1415="","",INDEX('Job Catalog'!$K$10:$K$509,MATCH($G1415,'Job Catalog'!$B$10:$B$509,0))),"")</f>
        <v/>
      </c>
    </row>
    <row r="1416">
      <c r="B1416" s="7" t="n"/>
      <c r="C1416" s="7" t="n"/>
      <c r="D1416" s="7" t="n"/>
      <c r="E1416" s="7" t="n"/>
      <c r="F1416" s="7" t="n"/>
      <c r="G1416" s="7" t="n"/>
      <c r="H1416" s="9">
        <f>IFERROR(IF($G1416="","",INDEX('Job Catalog'!$C$10:$C$509,MATCH($G1416,'Job Catalog'!$B$10:$B$509,0))),"")</f>
        <v/>
      </c>
      <c r="I1416" s="9">
        <f>IFERROR(IF($G1416="","",INDEX('Job Catalog'!$D$10:$D$509,MATCH($G1416,'Job Catalog'!$B$10:$B$509,0))),"")</f>
        <v/>
      </c>
      <c r="J1416" s="9">
        <f>IFERROR(IF($G1416="","",INDEX('Job Catalog'!$F$10:$F$509,MATCH($G1416,'Job Catalog'!$B$10:$B$509,0))),"")</f>
        <v/>
      </c>
      <c r="K1416" s="9">
        <f>IFERROR(IF($G1416="","",INDEX('Job Catalog'!$H$10:$H$509,MATCH($G1416,'Job Catalog'!$B$10:$B$509,0))),"")</f>
        <v/>
      </c>
      <c r="L1416" s="9">
        <f>IFERROR(IF($G1416="","",INDEX('Job Catalog'!$I$10:$I$509,MATCH($G1416,'Job Catalog'!$B$10:$B$509,0))),"")</f>
        <v/>
      </c>
      <c r="M1416" s="37">
        <f>IFERROR(IF($G1416="","",INDEX('Job Catalog'!$K$10:$K$509,MATCH($G1416,'Job Catalog'!$B$10:$B$509,0))),"")</f>
        <v/>
      </c>
    </row>
    <row r="1417">
      <c r="B1417" s="7" t="n"/>
      <c r="C1417" s="7" t="n"/>
      <c r="D1417" s="7" t="n"/>
      <c r="E1417" s="7" t="n"/>
      <c r="F1417" s="7" t="n"/>
      <c r="G1417" s="7" t="n"/>
      <c r="H1417" s="9">
        <f>IFERROR(IF($G1417="","",INDEX('Job Catalog'!$C$10:$C$509,MATCH($G1417,'Job Catalog'!$B$10:$B$509,0))),"")</f>
        <v/>
      </c>
      <c r="I1417" s="9">
        <f>IFERROR(IF($G1417="","",INDEX('Job Catalog'!$D$10:$D$509,MATCH($G1417,'Job Catalog'!$B$10:$B$509,0))),"")</f>
        <v/>
      </c>
      <c r="J1417" s="9">
        <f>IFERROR(IF($G1417="","",INDEX('Job Catalog'!$F$10:$F$509,MATCH($G1417,'Job Catalog'!$B$10:$B$509,0))),"")</f>
        <v/>
      </c>
      <c r="K1417" s="9">
        <f>IFERROR(IF($G1417="","",INDEX('Job Catalog'!$H$10:$H$509,MATCH($G1417,'Job Catalog'!$B$10:$B$509,0))),"")</f>
        <v/>
      </c>
      <c r="L1417" s="9">
        <f>IFERROR(IF($G1417="","",INDEX('Job Catalog'!$I$10:$I$509,MATCH($G1417,'Job Catalog'!$B$10:$B$509,0))),"")</f>
        <v/>
      </c>
      <c r="M1417" s="37">
        <f>IFERROR(IF($G1417="","",INDEX('Job Catalog'!$K$10:$K$509,MATCH($G1417,'Job Catalog'!$B$10:$B$509,0))),"")</f>
        <v/>
      </c>
    </row>
    <row r="1418">
      <c r="B1418" s="7" t="n"/>
      <c r="C1418" s="7" t="n"/>
      <c r="D1418" s="7" t="n"/>
      <c r="E1418" s="7" t="n"/>
      <c r="F1418" s="7" t="n"/>
      <c r="G1418" s="7" t="n"/>
      <c r="H1418" s="9">
        <f>IFERROR(IF($G1418="","",INDEX('Job Catalog'!$C$10:$C$509,MATCH($G1418,'Job Catalog'!$B$10:$B$509,0))),"")</f>
        <v/>
      </c>
      <c r="I1418" s="9">
        <f>IFERROR(IF($G1418="","",INDEX('Job Catalog'!$D$10:$D$509,MATCH($G1418,'Job Catalog'!$B$10:$B$509,0))),"")</f>
        <v/>
      </c>
      <c r="J1418" s="9">
        <f>IFERROR(IF($G1418="","",INDEX('Job Catalog'!$F$10:$F$509,MATCH($G1418,'Job Catalog'!$B$10:$B$509,0))),"")</f>
        <v/>
      </c>
      <c r="K1418" s="9">
        <f>IFERROR(IF($G1418="","",INDEX('Job Catalog'!$H$10:$H$509,MATCH($G1418,'Job Catalog'!$B$10:$B$509,0))),"")</f>
        <v/>
      </c>
      <c r="L1418" s="9">
        <f>IFERROR(IF($G1418="","",INDEX('Job Catalog'!$I$10:$I$509,MATCH($G1418,'Job Catalog'!$B$10:$B$509,0))),"")</f>
        <v/>
      </c>
      <c r="M1418" s="37">
        <f>IFERROR(IF($G1418="","",INDEX('Job Catalog'!$K$10:$K$509,MATCH($G1418,'Job Catalog'!$B$10:$B$509,0))),"")</f>
        <v/>
      </c>
    </row>
    <row r="1419">
      <c r="B1419" s="7" t="n"/>
      <c r="C1419" s="7" t="n"/>
      <c r="D1419" s="7" t="n"/>
      <c r="E1419" s="7" t="n"/>
      <c r="F1419" s="7" t="n"/>
      <c r="G1419" s="7" t="n"/>
      <c r="H1419" s="9">
        <f>IFERROR(IF($G1419="","",INDEX('Job Catalog'!$C$10:$C$509,MATCH($G1419,'Job Catalog'!$B$10:$B$509,0))),"")</f>
        <v/>
      </c>
      <c r="I1419" s="9">
        <f>IFERROR(IF($G1419="","",INDEX('Job Catalog'!$D$10:$D$509,MATCH($G1419,'Job Catalog'!$B$10:$B$509,0))),"")</f>
        <v/>
      </c>
      <c r="J1419" s="9">
        <f>IFERROR(IF($G1419="","",INDEX('Job Catalog'!$F$10:$F$509,MATCH($G1419,'Job Catalog'!$B$10:$B$509,0))),"")</f>
        <v/>
      </c>
      <c r="K1419" s="9">
        <f>IFERROR(IF($G1419="","",INDEX('Job Catalog'!$H$10:$H$509,MATCH($G1419,'Job Catalog'!$B$10:$B$509,0))),"")</f>
        <v/>
      </c>
      <c r="L1419" s="9">
        <f>IFERROR(IF($G1419="","",INDEX('Job Catalog'!$I$10:$I$509,MATCH($G1419,'Job Catalog'!$B$10:$B$509,0))),"")</f>
        <v/>
      </c>
      <c r="M1419" s="37">
        <f>IFERROR(IF($G1419="","",INDEX('Job Catalog'!$K$10:$K$509,MATCH($G1419,'Job Catalog'!$B$10:$B$509,0))),"")</f>
        <v/>
      </c>
    </row>
    <row r="1420">
      <c r="B1420" s="7" t="n"/>
      <c r="C1420" s="7" t="n"/>
      <c r="D1420" s="7" t="n"/>
      <c r="E1420" s="7" t="n"/>
      <c r="F1420" s="7" t="n"/>
      <c r="G1420" s="7" t="n"/>
      <c r="H1420" s="9">
        <f>IFERROR(IF($G1420="","",INDEX('Job Catalog'!$C$10:$C$509,MATCH($G1420,'Job Catalog'!$B$10:$B$509,0))),"")</f>
        <v/>
      </c>
      <c r="I1420" s="9">
        <f>IFERROR(IF($G1420="","",INDEX('Job Catalog'!$D$10:$D$509,MATCH($G1420,'Job Catalog'!$B$10:$B$509,0))),"")</f>
        <v/>
      </c>
      <c r="J1420" s="9">
        <f>IFERROR(IF($G1420="","",INDEX('Job Catalog'!$F$10:$F$509,MATCH($G1420,'Job Catalog'!$B$10:$B$509,0))),"")</f>
        <v/>
      </c>
      <c r="K1420" s="9">
        <f>IFERROR(IF($G1420="","",INDEX('Job Catalog'!$H$10:$H$509,MATCH($G1420,'Job Catalog'!$B$10:$B$509,0))),"")</f>
        <v/>
      </c>
      <c r="L1420" s="9">
        <f>IFERROR(IF($G1420="","",INDEX('Job Catalog'!$I$10:$I$509,MATCH($G1420,'Job Catalog'!$B$10:$B$509,0))),"")</f>
        <v/>
      </c>
      <c r="M1420" s="37">
        <f>IFERROR(IF($G1420="","",INDEX('Job Catalog'!$K$10:$K$509,MATCH($G1420,'Job Catalog'!$B$10:$B$509,0))),"")</f>
        <v/>
      </c>
    </row>
    <row r="1421">
      <c r="B1421" s="7" t="n"/>
      <c r="C1421" s="7" t="n"/>
      <c r="D1421" s="7" t="n"/>
      <c r="E1421" s="7" t="n"/>
      <c r="F1421" s="7" t="n"/>
      <c r="G1421" s="7" t="n"/>
      <c r="H1421" s="9">
        <f>IFERROR(IF($G1421="","",INDEX('Job Catalog'!$C$10:$C$509,MATCH($G1421,'Job Catalog'!$B$10:$B$509,0))),"")</f>
        <v/>
      </c>
      <c r="I1421" s="9">
        <f>IFERROR(IF($G1421="","",INDEX('Job Catalog'!$D$10:$D$509,MATCH($G1421,'Job Catalog'!$B$10:$B$509,0))),"")</f>
        <v/>
      </c>
      <c r="J1421" s="9">
        <f>IFERROR(IF($G1421="","",INDEX('Job Catalog'!$F$10:$F$509,MATCH($G1421,'Job Catalog'!$B$10:$B$509,0))),"")</f>
        <v/>
      </c>
      <c r="K1421" s="9">
        <f>IFERROR(IF($G1421="","",INDEX('Job Catalog'!$H$10:$H$509,MATCH($G1421,'Job Catalog'!$B$10:$B$509,0))),"")</f>
        <v/>
      </c>
      <c r="L1421" s="9">
        <f>IFERROR(IF($G1421="","",INDEX('Job Catalog'!$I$10:$I$509,MATCH($G1421,'Job Catalog'!$B$10:$B$509,0))),"")</f>
        <v/>
      </c>
      <c r="M1421" s="37">
        <f>IFERROR(IF($G1421="","",INDEX('Job Catalog'!$K$10:$K$509,MATCH($G1421,'Job Catalog'!$B$10:$B$509,0))),"")</f>
        <v/>
      </c>
    </row>
    <row r="1422">
      <c r="B1422" s="7" t="n"/>
      <c r="C1422" s="7" t="n"/>
      <c r="D1422" s="7" t="n"/>
      <c r="E1422" s="7" t="n"/>
      <c r="F1422" s="7" t="n"/>
      <c r="G1422" s="7" t="n"/>
      <c r="H1422" s="9">
        <f>IFERROR(IF($G1422="","",INDEX('Job Catalog'!$C$10:$C$509,MATCH($G1422,'Job Catalog'!$B$10:$B$509,0))),"")</f>
        <v/>
      </c>
      <c r="I1422" s="9">
        <f>IFERROR(IF($G1422="","",INDEX('Job Catalog'!$D$10:$D$509,MATCH($G1422,'Job Catalog'!$B$10:$B$509,0))),"")</f>
        <v/>
      </c>
      <c r="J1422" s="9">
        <f>IFERROR(IF($G1422="","",INDEX('Job Catalog'!$F$10:$F$509,MATCH($G1422,'Job Catalog'!$B$10:$B$509,0))),"")</f>
        <v/>
      </c>
      <c r="K1422" s="9">
        <f>IFERROR(IF($G1422="","",INDEX('Job Catalog'!$H$10:$H$509,MATCH($G1422,'Job Catalog'!$B$10:$B$509,0))),"")</f>
        <v/>
      </c>
      <c r="L1422" s="9">
        <f>IFERROR(IF($G1422="","",INDEX('Job Catalog'!$I$10:$I$509,MATCH($G1422,'Job Catalog'!$B$10:$B$509,0))),"")</f>
        <v/>
      </c>
      <c r="M1422" s="37">
        <f>IFERROR(IF($G1422="","",INDEX('Job Catalog'!$K$10:$K$509,MATCH($G1422,'Job Catalog'!$B$10:$B$509,0))),"")</f>
        <v/>
      </c>
    </row>
    <row r="1423">
      <c r="B1423" s="7" t="n"/>
      <c r="C1423" s="7" t="n"/>
      <c r="D1423" s="7" t="n"/>
      <c r="E1423" s="7" t="n"/>
      <c r="F1423" s="7" t="n"/>
      <c r="G1423" s="7" t="n"/>
      <c r="H1423" s="9">
        <f>IFERROR(IF($G1423="","",INDEX('Job Catalog'!$C$10:$C$509,MATCH($G1423,'Job Catalog'!$B$10:$B$509,0))),"")</f>
        <v/>
      </c>
      <c r="I1423" s="9">
        <f>IFERROR(IF($G1423="","",INDEX('Job Catalog'!$D$10:$D$509,MATCH($G1423,'Job Catalog'!$B$10:$B$509,0))),"")</f>
        <v/>
      </c>
      <c r="J1423" s="9">
        <f>IFERROR(IF($G1423="","",INDEX('Job Catalog'!$F$10:$F$509,MATCH($G1423,'Job Catalog'!$B$10:$B$509,0))),"")</f>
        <v/>
      </c>
      <c r="K1423" s="9">
        <f>IFERROR(IF($G1423="","",INDEX('Job Catalog'!$H$10:$H$509,MATCH($G1423,'Job Catalog'!$B$10:$B$509,0))),"")</f>
        <v/>
      </c>
      <c r="L1423" s="9">
        <f>IFERROR(IF($G1423="","",INDEX('Job Catalog'!$I$10:$I$509,MATCH($G1423,'Job Catalog'!$B$10:$B$509,0))),"")</f>
        <v/>
      </c>
      <c r="M1423" s="37">
        <f>IFERROR(IF($G1423="","",INDEX('Job Catalog'!$K$10:$K$509,MATCH($G1423,'Job Catalog'!$B$10:$B$509,0))),"")</f>
        <v/>
      </c>
    </row>
    <row r="1424">
      <c r="B1424" s="7" t="n"/>
      <c r="C1424" s="7" t="n"/>
      <c r="D1424" s="7" t="n"/>
      <c r="E1424" s="7" t="n"/>
      <c r="F1424" s="7" t="n"/>
      <c r="G1424" s="7" t="n"/>
      <c r="H1424" s="9">
        <f>IFERROR(IF($G1424="","",INDEX('Job Catalog'!$C$10:$C$509,MATCH($G1424,'Job Catalog'!$B$10:$B$509,0))),"")</f>
        <v/>
      </c>
      <c r="I1424" s="9">
        <f>IFERROR(IF($G1424="","",INDEX('Job Catalog'!$D$10:$D$509,MATCH($G1424,'Job Catalog'!$B$10:$B$509,0))),"")</f>
        <v/>
      </c>
      <c r="J1424" s="9">
        <f>IFERROR(IF($G1424="","",INDEX('Job Catalog'!$F$10:$F$509,MATCH($G1424,'Job Catalog'!$B$10:$B$509,0))),"")</f>
        <v/>
      </c>
      <c r="K1424" s="9">
        <f>IFERROR(IF($G1424="","",INDEX('Job Catalog'!$H$10:$H$509,MATCH($G1424,'Job Catalog'!$B$10:$B$509,0))),"")</f>
        <v/>
      </c>
      <c r="L1424" s="9">
        <f>IFERROR(IF($G1424="","",INDEX('Job Catalog'!$I$10:$I$509,MATCH($G1424,'Job Catalog'!$B$10:$B$509,0))),"")</f>
        <v/>
      </c>
      <c r="M1424" s="37">
        <f>IFERROR(IF($G1424="","",INDEX('Job Catalog'!$K$10:$K$509,MATCH($G1424,'Job Catalog'!$B$10:$B$509,0))),"")</f>
        <v/>
      </c>
    </row>
    <row r="1425">
      <c r="B1425" s="7" t="n"/>
      <c r="C1425" s="7" t="n"/>
      <c r="D1425" s="7" t="n"/>
      <c r="E1425" s="7" t="n"/>
      <c r="F1425" s="7" t="n"/>
      <c r="G1425" s="7" t="n"/>
      <c r="H1425" s="9">
        <f>IFERROR(IF($G1425="","",INDEX('Job Catalog'!$C$10:$C$509,MATCH($G1425,'Job Catalog'!$B$10:$B$509,0))),"")</f>
        <v/>
      </c>
      <c r="I1425" s="9">
        <f>IFERROR(IF($G1425="","",INDEX('Job Catalog'!$D$10:$D$509,MATCH($G1425,'Job Catalog'!$B$10:$B$509,0))),"")</f>
        <v/>
      </c>
      <c r="J1425" s="9">
        <f>IFERROR(IF($G1425="","",INDEX('Job Catalog'!$F$10:$F$509,MATCH($G1425,'Job Catalog'!$B$10:$B$509,0))),"")</f>
        <v/>
      </c>
      <c r="K1425" s="9">
        <f>IFERROR(IF($G1425="","",INDEX('Job Catalog'!$H$10:$H$509,MATCH($G1425,'Job Catalog'!$B$10:$B$509,0))),"")</f>
        <v/>
      </c>
      <c r="L1425" s="9">
        <f>IFERROR(IF($G1425="","",INDEX('Job Catalog'!$I$10:$I$509,MATCH($G1425,'Job Catalog'!$B$10:$B$509,0))),"")</f>
        <v/>
      </c>
      <c r="M1425" s="37">
        <f>IFERROR(IF($G1425="","",INDEX('Job Catalog'!$K$10:$K$509,MATCH($G1425,'Job Catalog'!$B$10:$B$509,0))),"")</f>
        <v/>
      </c>
    </row>
    <row r="1426">
      <c r="B1426" s="7" t="n"/>
      <c r="C1426" s="7" t="n"/>
      <c r="D1426" s="7" t="n"/>
      <c r="E1426" s="7" t="n"/>
      <c r="F1426" s="7" t="n"/>
      <c r="G1426" s="7" t="n"/>
      <c r="H1426" s="9">
        <f>IFERROR(IF($G1426="","",INDEX('Job Catalog'!$C$10:$C$509,MATCH($G1426,'Job Catalog'!$B$10:$B$509,0))),"")</f>
        <v/>
      </c>
      <c r="I1426" s="9">
        <f>IFERROR(IF($G1426="","",INDEX('Job Catalog'!$D$10:$D$509,MATCH($G1426,'Job Catalog'!$B$10:$B$509,0))),"")</f>
        <v/>
      </c>
      <c r="J1426" s="9">
        <f>IFERROR(IF($G1426="","",INDEX('Job Catalog'!$F$10:$F$509,MATCH($G1426,'Job Catalog'!$B$10:$B$509,0))),"")</f>
        <v/>
      </c>
      <c r="K1426" s="9">
        <f>IFERROR(IF($G1426="","",INDEX('Job Catalog'!$H$10:$H$509,MATCH($G1426,'Job Catalog'!$B$10:$B$509,0))),"")</f>
        <v/>
      </c>
      <c r="L1426" s="9">
        <f>IFERROR(IF($G1426="","",INDEX('Job Catalog'!$I$10:$I$509,MATCH($G1426,'Job Catalog'!$B$10:$B$509,0))),"")</f>
        <v/>
      </c>
      <c r="M1426" s="37">
        <f>IFERROR(IF($G1426="","",INDEX('Job Catalog'!$K$10:$K$509,MATCH($G1426,'Job Catalog'!$B$10:$B$509,0))),"")</f>
        <v/>
      </c>
    </row>
    <row r="1427">
      <c r="B1427" s="7" t="n"/>
      <c r="C1427" s="7" t="n"/>
      <c r="D1427" s="7" t="n"/>
      <c r="E1427" s="7" t="n"/>
      <c r="F1427" s="7" t="n"/>
      <c r="G1427" s="7" t="n"/>
      <c r="H1427" s="9">
        <f>IFERROR(IF($G1427="","",INDEX('Job Catalog'!$C$10:$C$509,MATCH($G1427,'Job Catalog'!$B$10:$B$509,0))),"")</f>
        <v/>
      </c>
      <c r="I1427" s="9">
        <f>IFERROR(IF($G1427="","",INDEX('Job Catalog'!$D$10:$D$509,MATCH($G1427,'Job Catalog'!$B$10:$B$509,0))),"")</f>
        <v/>
      </c>
      <c r="J1427" s="9">
        <f>IFERROR(IF($G1427="","",INDEX('Job Catalog'!$F$10:$F$509,MATCH($G1427,'Job Catalog'!$B$10:$B$509,0))),"")</f>
        <v/>
      </c>
      <c r="K1427" s="9">
        <f>IFERROR(IF($G1427="","",INDEX('Job Catalog'!$H$10:$H$509,MATCH($G1427,'Job Catalog'!$B$10:$B$509,0))),"")</f>
        <v/>
      </c>
      <c r="L1427" s="9">
        <f>IFERROR(IF($G1427="","",INDEX('Job Catalog'!$I$10:$I$509,MATCH($G1427,'Job Catalog'!$B$10:$B$509,0))),"")</f>
        <v/>
      </c>
      <c r="M1427" s="37">
        <f>IFERROR(IF($G1427="","",INDEX('Job Catalog'!$K$10:$K$509,MATCH($G1427,'Job Catalog'!$B$10:$B$509,0))),"")</f>
        <v/>
      </c>
    </row>
    <row r="1428">
      <c r="B1428" s="7" t="n"/>
      <c r="C1428" s="7" t="n"/>
      <c r="D1428" s="7" t="n"/>
      <c r="E1428" s="7" t="n"/>
      <c r="F1428" s="7" t="n"/>
      <c r="G1428" s="7" t="n"/>
      <c r="H1428" s="9">
        <f>IFERROR(IF($G1428="","",INDEX('Job Catalog'!$C$10:$C$509,MATCH($G1428,'Job Catalog'!$B$10:$B$509,0))),"")</f>
        <v/>
      </c>
      <c r="I1428" s="9">
        <f>IFERROR(IF($G1428="","",INDEX('Job Catalog'!$D$10:$D$509,MATCH($G1428,'Job Catalog'!$B$10:$B$509,0))),"")</f>
        <v/>
      </c>
      <c r="J1428" s="9">
        <f>IFERROR(IF($G1428="","",INDEX('Job Catalog'!$F$10:$F$509,MATCH($G1428,'Job Catalog'!$B$10:$B$509,0))),"")</f>
        <v/>
      </c>
      <c r="K1428" s="9">
        <f>IFERROR(IF($G1428="","",INDEX('Job Catalog'!$H$10:$H$509,MATCH($G1428,'Job Catalog'!$B$10:$B$509,0))),"")</f>
        <v/>
      </c>
      <c r="L1428" s="9">
        <f>IFERROR(IF($G1428="","",INDEX('Job Catalog'!$I$10:$I$509,MATCH($G1428,'Job Catalog'!$B$10:$B$509,0))),"")</f>
        <v/>
      </c>
      <c r="M1428" s="37">
        <f>IFERROR(IF($G1428="","",INDEX('Job Catalog'!$K$10:$K$509,MATCH($G1428,'Job Catalog'!$B$10:$B$509,0))),"")</f>
        <v/>
      </c>
    </row>
    <row r="1429">
      <c r="B1429" s="7" t="n"/>
      <c r="C1429" s="7" t="n"/>
      <c r="D1429" s="7" t="n"/>
      <c r="E1429" s="7" t="n"/>
      <c r="F1429" s="7" t="n"/>
      <c r="G1429" s="7" t="n"/>
      <c r="H1429" s="9">
        <f>IFERROR(IF($G1429="","",INDEX('Job Catalog'!$C$10:$C$509,MATCH($G1429,'Job Catalog'!$B$10:$B$509,0))),"")</f>
        <v/>
      </c>
      <c r="I1429" s="9">
        <f>IFERROR(IF($G1429="","",INDEX('Job Catalog'!$D$10:$D$509,MATCH($G1429,'Job Catalog'!$B$10:$B$509,0))),"")</f>
        <v/>
      </c>
      <c r="J1429" s="9">
        <f>IFERROR(IF($G1429="","",INDEX('Job Catalog'!$F$10:$F$509,MATCH($G1429,'Job Catalog'!$B$10:$B$509,0))),"")</f>
        <v/>
      </c>
      <c r="K1429" s="9">
        <f>IFERROR(IF($G1429="","",INDEX('Job Catalog'!$H$10:$H$509,MATCH($G1429,'Job Catalog'!$B$10:$B$509,0))),"")</f>
        <v/>
      </c>
      <c r="L1429" s="9">
        <f>IFERROR(IF($G1429="","",INDEX('Job Catalog'!$I$10:$I$509,MATCH($G1429,'Job Catalog'!$B$10:$B$509,0))),"")</f>
        <v/>
      </c>
      <c r="M1429" s="37">
        <f>IFERROR(IF($G1429="","",INDEX('Job Catalog'!$K$10:$K$509,MATCH($G1429,'Job Catalog'!$B$10:$B$509,0))),"")</f>
        <v/>
      </c>
    </row>
    <row r="1430">
      <c r="B1430" s="7" t="n"/>
      <c r="C1430" s="7" t="n"/>
      <c r="D1430" s="7" t="n"/>
      <c r="E1430" s="7" t="n"/>
      <c r="F1430" s="7" t="n"/>
      <c r="G1430" s="7" t="n"/>
      <c r="H1430" s="9">
        <f>IFERROR(IF($G1430="","",INDEX('Job Catalog'!$C$10:$C$509,MATCH($G1430,'Job Catalog'!$B$10:$B$509,0))),"")</f>
        <v/>
      </c>
      <c r="I1430" s="9">
        <f>IFERROR(IF($G1430="","",INDEX('Job Catalog'!$D$10:$D$509,MATCH($G1430,'Job Catalog'!$B$10:$B$509,0))),"")</f>
        <v/>
      </c>
      <c r="J1430" s="9">
        <f>IFERROR(IF($G1430="","",INDEX('Job Catalog'!$F$10:$F$509,MATCH($G1430,'Job Catalog'!$B$10:$B$509,0))),"")</f>
        <v/>
      </c>
      <c r="K1430" s="9">
        <f>IFERROR(IF($G1430="","",INDEX('Job Catalog'!$H$10:$H$509,MATCH($G1430,'Job Catalog'!$B$10:$B$509,0))),"")</f>
        <v/>
      </c>
      <c r="L1430" s="9">
        <f>IFERROR(IF($G1430="","",INDEX('Job Catalog'!$I$10:$I$509,MATCH($G1430,'Job Catalog'!$B$10:$B$509,0))),"")</f>
        <v/>
      </c>
      <c r="M1430" s="37">
        <f>IFERROR(IF($G1430="","",INDEX('Job Catalog'!$K$10:$K$509,MATCH($G1430,'Job Catalog'!$B$10:$B$509,0))),"")</f>
        <v/>
      </c>
    </row>
    <row r="1431">
      <c r="B1431" s="7" t="n"/>
      <c r="C1431" s="7" t="n"/>
      <c r="D1431" s="7" t="n"/>
      <c r="E1431" s="7" t="n"/>
      <c r="F1431" s="7" t="n"/>
      <c r="G1431" s="7" t="n"/>
      <c r="H1431" s="9">
        <f>IFERROR(IF($G1431="","",INDEX('Job Catalog'!$C$10:$C$509,MATCH($G1431,'Job Catalog'!$B$10:$B$509,0))),"")</f>
        <v/>
      </c>
      <c r="I1431" s="9">
        <f>IFERROR(IF($G1431="","",INDEX('Job Catalog'!$D$10:$D$509,MATCH($G1431,'Job Catalog'!$B$10:$B$509,0))),"")</f>
        <v/>
      </c>
      <c r="J1431" s="9">
        <f>IFERROR(IF($G1431="","",INDEX('Job Catalog'!$F$10:$F$509,MATCH($G1431,'Job Catalog'!$B$10:$B$509,0))),"")</f>
        <v/>
      </c>
      <c r="K1431" s="9">
        <f>IFERROR(IF($G1431="","",INDEX('Job Catalog'!$H$10:$H$509,MATCH($G1431,'Job Catalog'!$B$10:$B$509,0))),"")</f>
        <v/>
      </c>
      <c r="L1431" s="9">
        <f>IFERROR(IF($G1431="","",INDEX('Job Catalog'!$I$10:$I$509,MATCH($G1431,'Job Catalog'!$B$10:$B$509,0))),"")</f>
        <v/>
      </c>
      <c r="M1431" s="37">
        <f>IFERROR(IF($G1431="","",INDEX('Job Catalog'!$K$10:$K$509,MATCH($G1431,'Job Catalog'!$B$10:$B$509,0))),"")</f>
        <v/>
      </c>
    </row>
    <row r="1432">
      <c r="B1432" s="7" t="n"/>
      <c r="C1432" s="7" t="n"/>
      <c r="D1432" s="7" t="n"/>
      <c r="E1432" s="7" t="n"/>
      <c r="F1432" s="7" t="n"/>
      <c r="G1432" s="7" t="n"/>
      <c r="H1432" s="9">
        <f>IFERROR(IF($G1432="","",INDEX('Job Catalog'!$C$10:$C$509,MATCH($G1432,'Job Catalog'!$B$10:$B$509,0))),"")</f>
        <v/>
      </c>
      <c r="I1432" s="9">
        <f>IFERROR(IF($G1432="","",INDEX('Job Catalog'!$D$10:$D$509,MATCH($G1432,'Job Catalog'!$B$10:$B$509,0))),"")</f>
        <v/>
      </c>
      <c r="J1432" s="9">
        <f>IFERROR(IF($G1432="","",INDEX('Job Catalog'!$F$10:$F$509,MATCH($G1432,'Job Catalog'!$B$10:$B$509,0))),"")</f>
        <v/>
      </c>
      <c r="K1432" s="9">
        <f>IFERROR(IF($G1432="","",INDEX('Job Catalog'!$H$10:$H$509,MATCH($G1432,'Job Catalog'!$B$10:$B$509,0))),"")</f>
        <v/>
      </c>
      <c r="L1432" s="9">
        <f>IFERROR(IF($G1432="","",INDEX('Job Catalog'!$I$10:$I$509,MATCH($G1432,'Job Catalog'!$B$10:$B$509,0))),"")</f>
        <v/>
      </c>
      <c r="M1432" s="37">
        <f>IFERROR(IF($G1432="","",INDEX('Job Catalog'!$K$10:$K$509,MATCH($G1432,'Job Catalog'!$B$10:$B$509,0))),"")</f>
        <v/>
      </c>
    </row>
    <row r="1433">
      <c r="B1433" s="7" t="n"/>
      <c r="C1433" s="7" t="n"/>
      <c r="D1433" s="7" t="n"/>
      <c r="E1433" s="7" t="n"/>
      <c r="F1433" s="7" t="n"/>
      <c r="G1433" s="7" t="n"/>
      <c r="H1433" s="9">
        <f>IFERROR(IF($G1433="","",INDEX('Job Catalog'!$C$10:$C$509,MATCH($G1433,'Job Catalog'!$B$10:$B$509,0))),"")</f>
        <v/>
      </c>
      <c r="I1433" s="9">
        <f>IFERROR(IF($G1433="","",INDEX('Job Catalog'!$D$10:$D$509,MATCH($G1433,'Job Catalog'!$B$10:$B$509,0))),"")</f>
        <v/>
      </c>
      <c r="J1433" s="9">
        <f>IFERROR(IF($G1433="","",INDEX('Job Catalog'!$F$10:$F$509,MATCH($G1433,'Job Catalog'!$B$10:$B$509,0))),"")</f>
        <v/>
      </c>
      <c r="K1433" s="9">
        <f>IFERROR(IF($G1433="","",INDEX('Job Catalog'!$H$10:$H$509,MATCH($G1433,'Job Catalog'!$B$10:$B$509,0))),"")</f>
        <v/>
      </c>
      <c r="L1433" s="9">
        <f>IFERROR(IF($G1433="","",INDEX('Job Catalog'!$I$10:$I$509,MATCH($G1433,'Job Catalog'!$B$10:$B$509,0))),"")</f>
        <v/>
      </c>
      <c r="M1433" s="37">
        <f>IFERROR(IF($G1433="","",INDEX('Job Catalog'!$K$10:$K$509,MATCH($G1433,'Job Catalog'!$B$10:$B$509,0))),"")</f>
        <v/>
      </c>
    </row>
    <row r="1434">
      <c r="B1434" s="7" t="n"/>
      <c r="C1434" s="7" t="n"/>
      <c r="D1434" s="7" t="n"/>
      <c r="E1434" s="7" t="n"/>
      <c r="F1434" s="7" t="n"/>
      <c r="G1434" s="7" t="n"/>
      <c r="H1434" s="9">
        <f>IFERROR(IF($G1434="","",INDEX('Job Catalog'!$C$10:$C$509,MATCH($G1434,'Job Catalog'!$B$10:$B$509,0))),"")</f>
        <v/>
      </c>
      <c r="I1434" s="9">
        <f>IFERROR(IF($G1434="","",INDEX('Job Catalog'!$D$10:$D$509,MATCH($G1434,'Job Catalog'!$B$10:$B$509,0))),"")</f>
        <v/>
      </c>
      <c r="J1434" s="9">
        <f>IFERROR(IF($G1434="","",INDEX('Job Catalog'!$F$10:$F$509,MATCH($G1434,'Job Catalog'!$B$10:$B$509,0))),"")</f>
        <v/>
      </c>
      <c r="K1434" s="9">
        <f>IFERROR(IF($G1434="","",INDEX('Job Catalog'!$H$10:$H$509,MATCH($G1434,'Job Catalog'!$B$10:$B$509,0))),"")</f>
        <v/>
      </c>
      <c r="L1434" s="9">
        <f>IFERROR(IF($G1434="","",INDEX('Job Catalog'!$I$10:$I$509,MATCH($G1434,'Job Catalog'!$B$10:$B$509,0))),"")</f>
        <v/>
      </c>
      <c r="M1434" s="37">
        <f>IFERROR(IF($G1434="","",INDEX('Job Catalog'!$K$10:$K$509,MATCH($G1434,'Job Catalog'!$B$10:$B$509,0))),"")</f>
        <v/>
      </c>
    </row>
    <row r="1435">
      <c r="B1435" s="7" t="n"/>
      <c r="C1435" s="7" t="n"/>
      <c r="D1435" s="7" t="n"/>
      <c r="E1435" s="7" t="n"/>
      <c r="F1435" s="7" t="n"/>
      <c r="G1435" s="7" t="n"/>
      <c r="H1435" s="9">
        <f>IFERROR(IF($G1435="","",INDEX('Job Catalog'!$C$10:$C$509,MATCH($G1435,'Job Catalog'!$B$10:$B$509,0))),"")</f>
        <v/>
      </c>
      <c r="I1435" s="9">
        <f>IFERROR(IF($G1435="","",INDEX('Job Catalog'!$D$10:$D$509,MATCH($G1435,'Job Catalog'!$B$10:$B$509,0))),"")</f>
        <v/>
      </c>
      <c r="J1435" s="9">
        <f>IFERROR(IF($G1435="","",INDEX('Job Catalog'!$F$10:$F$509,MATCH($G1435,'Job Catalog'!$B$10:$B$509,0))),"")</f>
        <v/>
      </c>
      <c r="K1435" s="9">
        <f>IFERROR(IF($G1435="","",INDEX('Job Catalog'!$H$10:$H$509,MATCH($G1435,'Job Catalog'!$B$10:$B$509,0))),"")</f>
        <v/>
      </c>
      <c r="L1435" s="9">
        <f>IFERROR(IF($G1435="","",INDEX('Job Catalog'!$I$10:$I$509,MATCH($G1435,'Job Catalog'!$B$10:$B$509,0))),"")</f>
        <v/>
      </c>
      <c r="M1435" s="37">
        <f>IFERROR(IF($G1435="","",INDEX('Job Catalog'!$K$10:$K$509,MATCH($G1435,'Job Catalog'!$B$10:$B$509,0))),"")</f>
        <v/>
      </c>
    </row>
    <row r="1436">
      <c r="B1436" s="7" t="n"/>
      <c r="C1436" s="7" t="n"/>
      <c r="D1436" s="7" t="n"/>
      <c r="E1436" s="7" t="n"/>
      <c r="F1436" s="7" t="n"/>
      <c r="G1436" s="7" t="n"/>
      <c r="H1436" s="9">
        <f>IFERROR(IF($G1436="","",INDEX('Job Catalog'!$C$10:$C$509,MATCH($G1436,'Job Catalog'!$B$10:$B$509,0))),"")</f>
        <v/>
      </c>
      <c r="I1436" s="9">
        <f>IFERROR(IF($G1436="","",INDEX('Job Catalog'!$D$10:$D$509,MATCH($G1436,'Job Catalog'!$B$10:$B$509,0))),"")</f>
        <v/>
      </c>
      <c r="J1436" s="9">
        <f>IFERROR(IF($G1436="","",INDEX('Job Catalog'!$F$10:$F$509,MATCH($G1436,'Job Catalog'!$B$10:$B$509,0))),"")</f>
        <v/>
      </c>
      <c r="K1436" s="9">
        <f>IFERROR(IF($G1436="","",INDEX('Job Catalog'!$H$10:$H$509,MATCH($G1436,'Job Catalog'!$B$10:$B$509,0))),"")</f>
        <v/>
      </c>
      <c r="L1436" s="9">
        <f>IFERROR(IF($G1436="","",INDEX('Job Catalog'!$I$10:$I$509,MATCH($G1436,'Job Catalog'!$B$10:$B$509,0))),"")</f>
        <v/>
      </c>
      <c r="M1436" s="37">
        <f>IFERROR(IF($G1436="","",INDEX('Job Catalog'!$K$10:$K$509,MATCH($G1436,'Job Catalog'!$B$10:$B$509,0))),"")</f>
        <v/>
      </c>
    </row>
    <row r="1437">
      <c r="B1437" s="7" t="n"/>
      <c r="C1437" s="7" t="n"/>
      <c r="D1437" s="7" t="n"/>
      <c r="E1437" s="7" t="n"/>
      <c r="F1437" s="7" t="n"/>
      <c r="G1437" s="7" t="n"/>
      <c r="H1437" s="9">
        <f>IFERROR(IF($G1437="","",INDEX('Job Catalog'!$C$10:$C$509,MATCH($G1437,'Job Catalog'!$B$10:$B$509,0))),"")</f>
        <v/>
      </c>
      <c r="I1437" s="9">
        <f>IFERROR(IF($G1437="","",INDEX('Job Catalog'!$D$10:$D$509,MATCH($G1437,'Job Catalog'!$B$10:$B$509,0))),"")</f>
        <v/>
      </c>
      <c r="J1437" s="9">
        <f>IFERROR(IF($G1437="","",INDEX('Job Catalog'!$F$10:$F$509,MATCH($G1437,'Job Catalog'!$B$10:$B$509,0))),"")</f>
        <v/>
      </c>
      <c r="K1437" s="9">
        <f>IFERROR(IF($G1437="","",INDEX('Job Catalog'!$H$10:$H$509,MATCH($G1437,'Job Catalog'!$B$10:$B$509,0))),"")</f>
        <v/>
      </c>
      <c r="L1437" s="9">
        <f>IFERROR(IF($G1437="","",INDEX('Job Catalog'!$I$10:$I$509,MATCH($G1437,'Job Catalog'!$B$10:$B$509,0))),"")</f>
        <v/>
      </c>
      <c r="M1437" s="37">
        <f>IFERROR(IF($G1437="","",INDEX('Job Catalog'!$K$10:$K$509,MATCH($G1437,'Job Catalog'!$B$10:$B$509,0))),"")</f>
        <v/>
      </c>
    </row>
    <row r="1438">
      <c r="B1438" s="7" t="n"/>
      <c r="C1438" s="7" t="n"/>
      <c r="D1438" s="7" t="n"/>
      <c r="E1438" s="7" t="n"/>
      <c r="F1438" s="7" t="n"/>
      <c r="G1438" s="7" t="n"/>
      <c r="H1438" s="9">
        <f>IFERROR(IF($G1438="","",INDEX('Job Catalog'!$C$10:$C$509,MATCH($G1438,'Job Catalog'!$B$10:$B$509,0))),"")</f>
        <v/>
      </c>
      <c r="I1438" s="9">
        <f>IFERROR(IF($G1438="","",INDEX('Job Catalog'!$D$10:$D$509,MATCH($G1438,'Job Catalog'!$B$10:$B$509,0))),"")</f>
        <v/>
      </c>
      <c r="J1438" s="9">
        <f>IFERROR(IF($G1438="","",INDEX('Job Catalog'!$F$10:$F$509,MATCH($G1438,'Job Catalog'!$B$10:$B$509,0))),"")</f>
        <v/>
      </c>
      <c r="K1438" s="9">
        <f>IFERROR(IF($G1438="","",INDEX('Job Catalog'!$H$10:$H$509,MATCH($G1438,'Job Catalog'!$B$10:$B$509,0))),"")</f>
        <v/>
      </c>
      <c r="L1438" s="9">
        <f>IFERROR(IF($G1438="","",INDEX('Job Catalog'!$I$10:$I$509,MATCH($G1438,'Job Catalog'!$B$10:$B$509,0))),"")</f>
        <v/>
      </c>
      <c r="M1438" s="37">
        <f>IFERROR(IF($G1438="","",INDEX('Job Catalog'!$K$10:$K$509,MATCH($G1438,'Job Catalog'!$B$10:$B$509,0))),"")</f>
        <v/>
      </c>
    </row>
    <row r="1439">
      <c r="B1439" s="7" t="n"/>
      <c r="C1439" s="7" t="n"/>
      <c r="D1439" s="7" t="n"/>
      <c r="E1439" s="7" t="n"/>
      <c r="F1439" s="7" t="n"/>
      <c r="G1439" s="7" t="n"/>
      <c r="H1439" s="9">
        <f>IFERROR(IF($G1439="","",INDEX('Job Catalog'!$C$10:$C$509,MATCH($G1439,'Job Catalog'!$B$10:$B$509,0))),"")</f>
        <v/>
      </c>
      <c r="I1439" s="9">
        <f>IFERROR(IF($G1439="","",INDEX('Job Catalog'!$D$10:$D$509,MATCH($G1439,'Job Catalog'!$B$10:$B$509,0))),"")</f>
        <v/>
      </c>
      <c r="J1439" s="9">
        <f>IFERROR(IF($G1439="","",INDEX('Job Catalog'!$F$10:$F$509,MATCH($G1439,'Job Catalog'!$B$10:$B$509,0))),"")</f>
        <v/>
      </c>
      <c r="K1439" s="9">
        <f>IFERROR(IF($G1439="","",INDEX('Job Catalog'!$H$10:$H$509,MATCH($G1439,'Job Catalog'!$B$10:$B$509,0))),"")</f>
        <v/>
      </c>
      <c r="L1439" s="9">
        <f>IFERROR(IF($G1439="","",INDEX('Job Catalog'!$I$10:$I$509,MATCH($G1439,'Job Catalog'!$B$10:$B$509,0))),"")</f>
        <v/>
      </c>
      <c r="M1439" s="37">
        <f>IFERROR(IF($G1439="","",INDEX('Job Catalog'!$K$10:$K$509,MATCH($G1439,'Job Catalog'!$B$10:$B$509,0))),"")</f>
        <v/>
      </c>
    </row>
    <row r="1440">
      <c r="B1440" s="7" t="n"/>
      <c r="C1440" s="7" t="n"/>
      <c r="D1440" s="7" t="n"/>
      <c r="E1440" s="7" t="n"/>
      <c r="F1440" s="7" t="n"/>
      <c r="G1440" s="7" t="n"/>
      <c r="H1440" s="9">
        <f>IFERROR(IF($G1440="","",INDEX('Job Catalog'!$C$10:$C$509,MATCH($G1440,'Job Catalog'!$B$10:$B$509,0))),"")</f>
        <v/>
      </c>
      <c r="I1440" s="9">
        <f>IFERROR(IF($G1440="","",INDEX('Job Catalog'!$D$10:$D$509,MATCH($G1440,'Job Catalog'!$B$10:$B$509,0))),"")</f>
        <v/>
      </c>
      <c r="J1440" s="9">
        <f>IFERROR(IF($G1440="","",INDEX('Job Catalog'!$F$10:$F$509,MATCH($G1440,'Job Catalog'!$B$10:$B$509,0))),"")</f>
        <v/>
      </c>
      <c r="K1440" s="9">
        <f>IFERROR(IF($G1440="","",INDEX('Job Catalog'!$H$10:$H$509,MATCH($G1440,'Job Catalog'!$B$10:$B$509,0))),"")</f>
        <v/>
      </c>
      <c r="L1440" s="9">
        <f>IFERROR(IF($G1440="","",INDEX('Job Catalog'!$I$10:$I$509,MATCH($G1440,'Job Catalog'!$B$10:$B$509,0))),"")</f>
        <v/>
      </c>
      <c r="M1440" s="37">
        <f>IFERROR(IF($G1440="","",INDEX('Job Catalog'!$K$10:$K$509,MATCH($G1440,'Job Catalog'!$B$10:$B$509,0))),"")</f>
        <v/>
      </c>
    </row>
    <row r="1441">
      <c r="B1441" s="7" t="n"/>
      <c r="C1441" s="7" t="n"/>
      <c r="D1441" s="7" t="n"/>
      <c r="E1441" s="7" t="n"/>
      <c r="F1441" s="7" t="n"/>
      <c r="G1441" s="7" t="n"/>
      <c r="H1441" s="9">
        <f>IFERROR(IF($G1441="","",INDEX('Job Catalog'!$C$10:$C$509,MATCH($G1441,'Job Catalog'!$B$10:$B$509,0))),"")</f>
        <v/>
      </c>
      <c r="I1441" s="9">
        <f>IFERROR(IF($G1441="","",INDEX('Job Catalog'!$D$10:$D$509,MATCH($G1441,'Job Catalog'!$B$10:$B$509,0))),"")</f>
        <v/>
      </c>
      <c r="J1441" s="9">
        <f>IFERROR(IF($G1441="","",INDEX('Job Catalog'!$F$10:$F$509,MATCH($G1441,'Job Catalog'!$B$10:$B$509,0))),"")</f>
        <v/>
      </c>
      <c r="K1441" s="9">
        <f>IFERROR(IF($G1441="","",INDEX('Job Catalog'!$H$10:$H$509,MATCH($G1441,'Job Catalog'!$B$10:$B$509,0))),"")</f>
        <v/>
      </c>
      <c r="L1441" s="9">
        <f>IFERROR(IF($G1441="","",INDEX('Job Catalog'!$I$10:$I$509,MATCH($G1441,'Job Catalog'!$B$10:$B$509,0))),"")</f>
        <v/>
      </c>
      <c r="M1441" s="37">
        <f>IFERROR(IF($G1441="","",INDEX('Job Catalog'!$K$10:$K$509,MATCH($G1441,'Job Catalog'!$B$10:$B$509,0))),"")</f>
        <v/>
      </c>
    </row>
    <row r="1442">
      <c r="B1442" s="7" t="n"/>
      <c r="C1442" s="7" t="n"/>
      <c r="D1442" s="7" t="n"/>
      <c r="E1442" s="7" t="n"/>
      <c r="F1442" s="7" t="n"/>
      <c r="G1442" s="7" t="n"/>
      <c r="H1442" s="9">
        <f>IFERROR(IF($G1442="","",INDEX('Job Catalog'!$C$10:$C$509,MATCH($G1442,'Job Catalog'!$B$10:$B$509,0))),"")</f>
        <v/>
      </c>
      <c r="I1442" s="9">
        <f>IFERROR(IF($G1442="","",INDEX('Job Catalog'!$D$10:$D$509,MATCH($G1442,'Job Catalog'!$B$10:$B$509,0))),"")</f>
        <v/>
      </c>
      <c r="J1442" s="9">
        <f>IFERROR(IF($G1442="","",INDEX('Job Catalog'!$F$10:$F$509,MATCH($G1442,'Job Catalog'!$B$10:$B$509,0))),"")</f>
        <v/>
      </c>
      <c r="K1442" s="9">
        <f>IFERROR(IF($G1442="","",INDEX('Job Catalog'!$H$10:$H$509,MATCH($G1442,'Job Catalog'!$B$10:$B$509,0))),"")</f>
        <v/>
      </c>
      <c r="L1442" s="9">
        <f>IFERROR(IF($G1442="","",INDEX('Job Catalog'!$I$10:$I$509,MATCH($G1442,'Job Catalog'!$B$10:$B$509,0))),"")</f>
        <v/>
      </c>
      <c r="M1442" s="37">
        <f>IFERROR(IF($G1442="","",INDEX('Job Catalog'!$K$10:$K$509,MATCH($G1442,'Job Catalog'!$B$10:$B$509,0))),"")</f>
        <v/>
      </c>
    </row>
    <row r="1443">
      <c r="B1443" s="7" t="n"/>
      <c r="C1443" s="7" t="n"/>
      <c r="D1443" s="7" t="n"/>
      <c r="E1443" s="7" t="n"/>
      <c r="F1443" s="7" t="n"/>
      <c r="G1443" s="7" t="n"/>
      <c r="H1443" s="9">
        <f>IFERROR(IF($G1443="","",INDEX('Job Catalog'!$C$10:$C$509,MATCH($G1443,'Job Catalog'!$B$10:$B$509,0))),"")</f>
        <v/>
      </c>
      <c r="I1443" s="9">
        <f>IFERROR(IF($G1443="","",INDEX('Job Catalog'!$D$10:$D$509,MATCH($G1443,'Job Catalog'!$B$10:$B$509,0))),"")</f>
        <v/>
      </c>
      <c r="J1443" s="9">
        <f>IFERROR(IF($G1443="","",INDEX('Job Catalog'!$F$10:$F$509,MATCH($G1443,'Job Catalog'!$B$10:$B$509,0))),"")</f>
        <v/>
      </c>
      <c r="K1443" s="9">
        <f>IFERROR(IF($G1443="","",INDEX('Job Catalog'!$H$10:$H$509,MATCH($G1443,'Job Catalog'!$B$10:$B$509,0))),"")</f>
        <v/>
      </c>
      <c r="L1443" s="9">
        <f>IFERROR(IF($G1443="","",INDEX('Job Catalog'!$I$10:$I$509,MATCH($G1443,'Job Catalog'!$B$10:$B$509,0))),"")</f>
        <v/>
      </c>
      <c r="M1443" s="37">
        <f>IFERROR(IF($G1443="","",INDEX('Job Catalog'!$K$10:$K$509,MATCH($G1443,'Job Catalog'!$B$10:$B$509,0))),"")</f>
        <v/>
      </c>
    </row>
    <row r="1444">
      <c r="B1444" s="7" t="n"/>
      <c r="C1444" s="7" t="n"/>
      <c r="D1444" s="7" t="n"/>
      <c r="E1444" s="7" t="n"/>
      <c r="F1444" s="7" t="n"/>
      <c r="G1444" s="7" t="n"/>
      <c r="H1444" s="9">
        <f>IFERROR(IF($G1444="","",INDEX('Job Catalog'!$C$10:$C$509,MATCH($G1444,'Job Catalog'!$B$10:$B$509,0))),"")</f>
        <v/>
      </c>
      <c r="I1444" s="9">
        <f>IFERROR(IF($G1444="","",INDEX('Job Catalog'!$D$10:$D$509,MATCH($G1444,'Job Catalog'!$B$10:$B$509,0))),"")</f>
        <v/>
      </c>
      <c r="J1444" s="9">
        <f>IFERROR(IF($G1444="","",INDEX('Job Catalog'!$F$10:$F$509,MATCH($G1444,'Job Catalog'!$B$10:$B$509,0))),"")</f>
        <v/>
      </c>
      <c r="K1444" s="9">
        <f>IFERROR(IF($G1444="","",INDEX('Job Catalog'!$H$10:$H$509,MATCH($G1444,'Job Catalog'!$B$10:$B$509,0))),"")</f>
        <v/>
      </c>
      <c r="L1444" s="9">
        <f>IFERROR(IF($G1444="","",INDEX('Job Catalog'!$I$10:$I$509,MATCH($G1444,'Job Catalog'!$B$10:$B$509,0))),"")</f>
        <v/>
      </c>
      <c r="M1444" s="37">
        <f>IFERROR(IF($G1444="","",INDEX('Job Catalog'!$K$10:$K$509,MATCH($G1444,'Job Catalog'!$B$10:$B$509,0))),"")</f>
        <v/>
      </c>
    </row>
    <row r="1445">
      <c r="B1445" s="7" t="n"/>
      <c r="C1445" s="7" t="n"/>
      <c r="D1445" s="7" t="n"/>
      <c r="E1445" s="7" t="n"/>
      <c r="F1445" s="7" t="n"/>
      <c r="G1445" s="7" t="n"/>
      <c r="H1445" s="9">
        <f>IFERROR(IF($G1445="","",INDEX('Job Catalog'!$C$10:$C$509,MATCH($G1445,'Job Catalog'!$B$10:$B$509,0))),"")</f>
        <v/>
      </c>
      <c r="I1445" s="9">
        <f>IFERROR(IF($G1445="","",INDEX('Job Catalog'!$D$10:$D$509,MATCH($G1445,'Job Catalog'!$B$10:$B$509,0))),"")</f>
        <v/>
      </c>
      <c r="J1445" s="9">
        <f>IFERROR(IF($G1445="","",INDEX('Job Catalog'!$F$10:$F$509,MATCH($G1445,'Job Catalog'!$B$10:$B$509,0))),"")</f>
        <v/>
      </c>
      <c r="K1445" s="9">
        <f>IFERROR(IF($G1445="","",INDEX('Job Catalog'!$H$10:$H$509,MATCH($G1445,'Job Catalog'!$B$10:$B$509,0))),"")</f>
        <v/>
      </c>
      <c r="L1445" s="9">
        <f>IFERROR(IF($G1445="","",INDEX('Job Catalog'!$I$10:$I$509,MATCH($G1445,'Job Catalog'!$B$10:$B$509,0))),"")</f>
        <v/>
      </c>
      <c r="M1445" s="37">
        <f>IFERROR(IF($G1445="","",INDEX('Job Catalog'!$K$10:$K$509,MATCH($G1445,'Job Catalog'!$B$10:$B$509,0))),"")</f>
        <v/>
      </c>
    </row>
    <row r="1446">
      <c r="B1446" s="7" t="n"/>
      <c r="C1446" s="7" t="n"/>
      <c r="D1446" s="7" t="n"/>
      <c r="E1446" s="7" t="n"/>
      <c r="F1446" s="7" t="n"/>
      <c r="G1446" s="7" t="n"/>
      <c r="H1446" s="9">
        <f>IFERROR(IF($G1446="","",INDEX('Job Catalog'!$C$10:$C$509,MATCH($G1446,'Job Catalog'!$B$10:$B$509,0))),"")</f>
        <v/>
      </c>
      <c r="I1446" s="9">
        <f>IFERROR(IF($G1446="","",INDEX('Job Catalog'!$D$10:$D$509,MATCH($G1446,'Job Catalog'!$B$10:$B$509,0))),"")</f>
        <v/>
      </c>
      <c r="J1446" s="9">
        <f>IFERROR(IF($G1446="","",INDEX('Job Catalog'!$F$10:$F$509,MATCH($G1446,'Job Catalog'!$B$10:$B$509,0))),"")</f>
        <v/>
      </c>
      <c r="K1446" s="9">
        <f>IFERROR(IF($G1446="","",INDEX('Job Catalog'!$H$10:$H$509,MATCH($G1446,'Job Catalog'!$B$10:$B$509,0))),"")</f>
        <v/>
      </c>
      <c r="L1446" s="9">
        <f>IFERROR(IF($G1446="","",INDEX('Job Catalog'!$I$10:$I$509,MATCH($G1446,'Job Catalog'!$B$10:$B$509,0))),"")</f>
        <v/>
      </c>
      <c r="M1446" s="37">
        <f>IFERROR(IF($G1446="","",INDEX('Job Catalog'!$K$10:$K$509,MATCH($G1446,'Job Catalog'!$B$10:$B$509,0))),"")</f>
        <v/>
      </c>
    </row>
    <row r="1447">
      <c r="B1447" s="7" t="n"/>
      <c r="C1447" s="7" t="n"/>
      <c r="D1447" s="7" t="n"/>
      <c r="E1447" s="7" t="n"/>
      <c r="F1447" s="7" t="n"/>
      <c r="G1447" s="7" t="n"/>
      <c r="H1447" s="9">
        <f>IFERROR(IF($G1447="","",INDEX('Job Catalog'!$C$10:$C$509,MATCH($G1447,'Job Catalog'!$B$10:$B$509,0))),"")</f>
        <v/>
      </c>
      <c r="I1447" s="9">
        <f>IFERROR(IF($G1447="","",INDEX('Job Catalog'!$D$10:$D$509,MATCH($G1447,'Job Catalog'!$B$10:$B$509,0))),"")</f>
        <v/>
      </c>
      <c r="J1447" s="9">
        <f>IFERROR(IF($G1447="","",INDEX('Job Catalog'!$F$10:$F$509,MATCH($G1447,'Job Catalog'!$B$10:$B$509,0))),"")</f>
        <v/>
      </c>
      <c r="K1447" s="9">
        <f>IFERROR(IF($G1447="","",INDEX('Job Catalog'!$H$10:$H$509,MATCH($G1447,'Job Catalog'!$B$10:$B$509,0))),"")</f>
        <v/>
      </c>
      <c r="L1447" s="9">
        <f>IFERROR(IF($G1447="","",INDEX('Job Catalog'!$I$10:$I$509,MATCH($G1447,'Job Catalog'!$B$10:$B$509,0))),"")</f>
        <v/>
      </c>
      <c r="M1447" s="37">
        <f>IFERROR(IF($G1447="","",INDEX('Job Catalog'!$K$10:$K$509,MATCH($G1447,'Job Catalog'!$B$10:$B$509,0))),"")</f>
        <v/>
      </c>
    </row>
    <row r="1448">
      <c r="B1448" s="7" t="n"/>
      <c r="C1448" s="7" t="n"/>
      <c r="D1448" s="7" t="n"/>
      <c r="E1448" s="7" t="n"/>
      <c r="F1448" s="7" t="n"/>
      <c r="G1448" s="7" t="n"/>
      <c r="H1448" s="9">
        <f>IFERROR(IF($G1448="","",INDEX('Job Catalog'!$C$10:$C$509,MATCH($G1448,'Job Catalog'!$B$10:$B$509,0))),"")</f>
        <v/>
      </c>
      <c r="I1448" s="9">
        <f>IFERROR(IF($G1448="","",INDEX('Job Catalog'!$D$10:$D$509,MATCH($G1448,'Job Catalog'!$B$10:$B$509,0))),"")</f>
        <v/>
      </c>
      <c r="J1448" s="9">
        <f>IFERROR(IF($G1448="","",INDEX('Job Catalog'!$F$10:$F$509,MATCH($G1448,'Job Catalog'!$B$10:$B$509,0))),"")</f>
        <v/>
      </c>
      <c r="K1448" s="9">
        <f>IFERROR(IF($G1448="","",INDEX('Job Catalog'!$H$10:$H$509,MATCH($G1448,'Job Catalog'!$B$10:$B$509,0))),"")</f>
        <v/>
      </c>
      <c r="L1448" s="9">
        <f>IFERROR(IF($G1448="","",INDEX('Job Catalog'!$I$10:$I$509,MATCH($G1448,'Job Catalog'!$B$10:$B$509,0))),"")</f>
        <v/>
      </c>
      <c r="M1448" s="37">
        <f>IFERROR(IF($G1448="","",INDEX('Job Catalog'!$K$10:$K$509,MATCH($G1448,'Job Catalog'!$B$10:$B$509,0))),"")</f>
        <v/>
      </c>
    </row>
    <row r="1449">
      <c r="B1449" s="7" t="n"/>
      <c r="C1449" s="7" t="n"/>
      <c r="D1449" s="7" t="n"/>
      <c r="E1449" s="7" t="n"/>
      <c r="F1449" s="7" t="n"/>
      <c r="G1449" s="7" t="n"/>
      <c r="H1449" s="9">
        <f>IFERROR(IF($G1449="","",INDEX('Job Catalog'!$C$10:$C$509,MATCH($G1449,'Job Catalog'!$B$10:$B$509,0))),"")</f>
        <v/>
      </c>
      <c r="I1449" s="9">
        <f>IFERROR(IF($G1449="","",INDEX('Job Catalog'!$D$10:$D$509,MATCH($G1449,'Job Catalog'!$B$10:$B$509,0))),"")</f>
        <v/>
      </c>
      <c r="J1449" s="9">
        <f>IFERROR(IF($G1449="","",INDEX('Job Catalog'!$F$10:$F$509,MATCH($G1449,'Job Catalog'!$B$10:$B$509,0))),"")</f>
        <v/>
      </c>
      <c r="K1449" s="9">
        <f>IFERROR(IF($G1449="","",INDEX('Job Catalog'!$H$10:$H$509,MATCH($G1449,'Job Catalog'!$B$10:$B$509,0))),"")</f>
        <v/>
      </c>
      <c r="L1449" s="9">
        <f>IFERROR(IF($G1449="","",INDEX('Job Catalog'!$I$10:$I$509,MATCH($G1449,'Job Catalog'!$B$10:$B$509,0))),"")</f>
        <v/>
      </c>
      <c r="M1449" s="37">
        <f>IFERROR(IF($G1449="","",INDEX('Job Catalog'!$K$10:$K$509,MATCH($G1449,'Job Catalog'!$B$10:$B$509,0))),"")</f>
        <v/>
      </c>
    </row>
    <row r="1450">
      <c r="B1450" s="7" t="n"/>
      <c r="C1450" s="7" t="n"/>
      <c r="D1450" s="7" t="n"/>
      <c r="E1450" s="7" t="n"/>
      <c r="F1450" s="7" t="n"/>
      <c r="G1450" s="7" t="n"/>
      <c r="H1450" s="9">
        <f>IFERROR(IF($G1450="","",INDEX('Job Catalog'!$C$10:$C$509,MATCH($G1450,'Job Catalog'!$B$10:$B$509,0))),"")</f>
        <v/>
      </c>
      <c r="I1450" s="9">
        <f>IFERROR(IF($G1450="","",INDEX('Job Catalog'!$D$10:$D$509,MATCH($G1450,'Job Catalog'!$B$10:$B$509,0))),"")</f>
        <v/>
      </c>
      <c r="J1450" s="9">
        <f>IFERROR(IF($G1450="","",INDEX('Job Catalog'!$F$10:$F$509,MATCH($G1450,'Job Catalog'!$B$10:$B$509,0))),"")</f>
        <v/>
      </c>
      <c r="K1450" s="9">
        <f>IFERROR(IF($G1450="","",INDEX('Job Catalog'!$H$10:$H$509,MATCH($G1450,'Job Catalog'!$B$10:$B$509,0))),"")</f>
        <v/>
      </c>
      <c r="L1450" s="9">
        <f>IFERROR(IF($G1450="","",INDEX('Job Catalog'!$I$10:$I$509,MATCH($G1450,'Job Catalog'!$B$10:$B$509,0))),"")</f>
        <v/>
      </c>
      <c r="M1450" s="37">
        <f>IFERROR(IF($G1450="","",INDEX('Job Catalog'!$K$10:$K$509,MATCH($G1450,'Job Catalog'!$B$10:$B$509,0))),"")</f>
        <v/>
      </c>
    </row>
    <row r="1451">
      <c r="B1451" s="7" t="n"/>
      <c r="C1451" s="7" t="n"/>
      <c r="D1451" s="7" t="n"/>
      <c r="E1451" s="7" t="n"/>
      <c r="F1451" s="7" t="n"/>
      <c r="G1451" s="7" t="n"/>
      <c r="H1451" s="9">
        <f>IFERROR(IF($G1451="","",INDEX('Job Catalog'!$C$10:$C$509,MATCH($G1451,'Job Catalog'!$B$10:$B$509,0))),"")</f>
        <v/>
      </c>
      <c r="I1451" s="9">
        <f>IFERROR(IF($G1451="","",INDEX('Job Catalog'!$D$10:$D$509,MATCH($G1451,'Job Catalog'!$B$10:$B$509,0))),"")</f>
        <v/>
      </c>
      <c r="J1451" s="9">
        <f>IFERROR(IF($G1451="","",INDEX('Job Catalog'!$F$10:$F$509,MATCH($G1451,'Job Catalog'!$B$10:$B$509,0))),"")</f>
        <v/>
      </c>
      <c r="K1451" s="9">
        <f>IFERROR(IF($G1451="","",INDEX('Job Catalog'!$H$10:$H$509,MATCH($G1451,'Job Catalog'!$B$10:$B$509,0))),"")</f>
        <v/>
      </c>
      <c r="L1451" s="9">
        <f>IFERROR(IF($G1451="","",INDEX('Job Catalog'!$I$10:$I$509,MATCH($G1451,'Job Catalog'!$B$10:$B$509,0))),"")</f>
        <v/>
      </c>
      <c r="M1451" s="37">
        <f>IFERROR(IF($G1451="","",INDEX('Job Catalog'!$K$10:$K$509,MATCH($G1451,'Job Catalog'!$B$10:$B$509,0))),"")</f>
        <v/>
      </c>
    </row>
    <row r="1452">
      <c r="B1452" s="7" t="n"/>
      <c r="C1452" s="7" t="n"/>
      <c r="D1452" s="7" t="n"/>
      <c r="E1452" s="7" t="n"/>
      <c r="F1452" s="7" t="n"/>
      <c r="G1452" s="7" t="n"/>
      <c r="H1452" s="9">
        <f>IFERROR(IF($G1452="","",INDEX('Job Catalog'!$C$10:$C$509,MATCH($G1452,'Job Catalog'!$B$10:$B$509,0))),"")</f>
        <v/>
      </c>
      <c r="I1452" s="9">
        <f>IFERROR(IF($G1452="","",INDEX('Job Catalog'!$D$10:$D$509,MATCH($G1452,'Job Catalog'!$B$10:$B$509,0))),"")</f>
        <v/>
      </c>
      <c r="J1452" s="9">
        <f>IFERROR(IF($G1452="","",INDEX('Job Catalog'!$F$10:$F$509,MATCH($G1452,'Job Catalog'!$B$10:$B$509,0))),"")</f>
        <v/>
      </c>
      <c r="K1452" s="9">
        <f>IFERROR(IF($G1452="","",INDEX('Job Catalog'!$H$10:$H$509,MATCH($G1452,'Job Catalog'!$B$10:$B$509,0))),"")</f>
        <v/>
      </c>
      <c r="L1452" s="9">
        <f>IFERROR(IF($G1452="","",INDEX('Job Catalog'!$I$10:$I$509,MATCH($G1452,'Job Catalog'!$B$10:$B$509,0))),"")</f>
        <v/>
      </c>
      <c r="M1452" s="37">
        <f>IFERROR(IF($G1452="","",INDEX('Job Catalog'!$K$10:$K$509,MATCH($G1452,'Job Catalog'!$B$10:$B$509,0))),"")</f>
        <v/>
      </c>
    </row>
    <row r="1453">
      <c r="B1453" s="7" t="n"/>
      <c r="C1453" s="7" t="n"/>
      <c r="D1453" s="7" t="n"/>
      <c r="E1453" s="7" t="n"/>
      <c r="F1453" s="7" t="n"/>
      <c r="G1453" s="7" t="n"/>
      <c r="H1453" s="9">
        <f>IFERROR(IF($G1453="","",INDEX('Job Catalog'!$C$10:$C$509,MATCH($G1453,'Job Catalog'!$B$10:$B$509,0))),"")</f>
        <v/>
      </c>
      <c r="I1453" s="9">
        <f>IFERROR(IF($G1453="","",INDEX('Job Catalog'!$D$10:$D$509,MATCH($G1453,'Job Catalog'!$B$10:$B$509,0))),"")</f>
        <v/>
      </c>
      <c r="J1453" s="9">
        <f>IFERROR(IF($G1453="","",INDEX('Job Catalog'!$F$10:$F$509,MATCH($G1453,'Job Catalog'!$B$10:$B$509,0))),"")</f>
        <v/>
      </c>
      <c r="K1453" s="9">
        <f>IFERROR(IF($G1453="","",INDEX('Job Catalog'!$H$10:$H$509,MATCH($G1453,'Job Catalog'!$B$10:$B$509,0))),"")</f>
        <v/>
      </c>
      <c r="L1453" s="9">
        <f>IFERROR(IF($G1453="","",INDEX('Job Catalog'!$I$10:$I$509,MATCH($G1453,'Job Catalog'!$B$10:$B$509,0))),"")</f>
        <v/>
      </c>
      <c r="M1453" s="37">
        <f>IFERROR(IF($G1453="","",INDEX('Job Catalog'!$K$10:$K$509,MATCH($G1453,'Job Catalog'!$B$10:$B$509,0))),"")</f>
        <v/>
      </c>
    </row>
    <row r="1454">
      <c r="B1454" s="7" t="n"/>
      <c r="C1454" s="7" t="n"/>
      <c r="D1454" s="7" t="n"/>
      <c r="E1454" s="7" t="n"/>
      <c r="F1454" s="7" t="n"/>
      <c r="G1454" s="7" t="n"/>
      <c r="H1454" s="9">
        <f>IFERROR(IF($G1454="","",INDEX('Job Catalog'!$C$10:$C$509,MATCH($G1454,'Job Catalog'!$B$10:$B$509,0))),"")</f>
        <v/>
      </c>
      <c r="I1454" s="9">
        <f>IFERROR(IF($G1454="","",INDEX('Job Catalog'!$D$10:$D$509,MATCH($G1454,'Job Catalog'!$B$10:$B$509,0))),"")</f>
        <v/>
      </c>
      <c r="J1454" s="9">
        <f>IFERROR(IF($G1454="","",INDEX('Job Catalog'!$F$10:$F$509,MATCH($G1454,'Job Catalog'!$B$10:$B$509,0))),"")</f>
        <v/>
      </c>
      <c r="K1454" s="9">
        <f>IFERROR(IF($G1454="","",INDEX('Job Catalog'!$H$10:$H$509,MATCH($G1454,'Job Catalog'!$B$10:$B$509,0))),"")</f>
        <v/>
      </c>
      <c r="L1454" s="9">
        <f>IFERROR(IF($G1454="","",INDEX('Job Catalog'!$I$10:$I$509,MATCH($G1454,'Job Catalog'!$B$10:$B$509,0))),"")</f>
        <v/>
      </c>
      <c r="M1454" s="37">
        <f>IFERROR(IF($G1454="","",INDEX('Job Catalog'!$K$10:$K$509,MATCH($G1454,'Job Catalog'!$B$10:$B$509,0))),"")</f>
        <v/>
      </c>
    </row>
    <row r="1455">
      <c r="B1455" s="7" t="n"/>
      <c r="C1455" s="7" t="n"/>
      <c r="D1455" s="7" t="n"/>
      <c r="E1455" s="7" t="n"/>
      <c r="F1455" s="7" t="n"/>
      <c r="G1455" s="7" t="n"/>
      <c r="H1455" s="9">
        <f>IFERROR(IF($G1455="","",INDEX('Job Catalog'!$C$10:$C$509,MATCH($G1455,'Job Catalog'!$B$10:$B$509,0))),"")</f>
        <v/>
      </c>
      <c r="I1455" s="9">
        <f>IFERROR(IF($G1455="","",INDEX('Job Catalog'!$D$10:$D$509,MATCH($G1455,'Job Catalog'!$B$10:$B$509,0))),"")</f>
        <v/>
      </c>
      <c r="J1455" s="9">
        <f>IFERROR(IF($G1455="","",INDEX('Job Catalog'!$F$10:$F$509,MATCH($G1455,'Job Catalog'!$B$10:$B$509,0))),"")</f>
        <v/>
      </c>
      <c r="K1455" s="9">
        <f>IFERROR(IF($G1455="","",INDEX('Job Catalog'!$H$10:$H$509,MATCH($G1455,'Job Catalog'!$B$10:$B$509,0))),"")</f>
        <v/>
      </c>
      <c r="L1455" s="9">
        <f>IFERROR(IF($G1455="","",INDEX('Job Catalog'!$I$10:$I$509,MATCH($G1455,'Job Catalog'!$B$10:$B$509,0))),"")</f>
        <v/>
      </c>
      <c r="M1455" s="37">
        <f>IFERROR(IF($G1455="","",INDEX('Job Catalog'!$K$10:$K$509,MATCH($G1455,'Job Catalog'!$B$10:$B$509,0))),"")</f>
        <v/>
      </c>
    </row>
    <row r="1456">
      <c r="B1456" s="7" t="n"/>
      <c r="C1456" s="7" t="n"/>
      <c r="D1456" s="7" t="n"/>
      <c r="E1456" s="7" t="n"/>
      <c r="F1456" s="7" t="n"/>
      <c r="G1456" s="7" t="n"/>
      <c r="H1456" s="9">
        <f>IFERROR(IF($G1456="","",INDEX('Job Catalog'!$C$10:$C$509,MATCH($G1456,'Job Catalog'!$B$10:$B$509,0))),"")</f>
        <v/>
      </c>
      <c r="I1456" s="9">
        <f>IFERROR(IF($G1456="","",INDEX('Job Catalog'!$D$10:$D$509,MATCH($G1456,'Job Catalog'!$B$10:$B$509,0))),"")</f>
        <v/>
      </c>
      <c r="J1456" s="9">
        <f>IFERROR(IF($G1456="","",INDEX('Job Catalog'!$F$10:$F$509,MATCH($G1456,'Job Catalog'!$B$10:$B$509,0))),"")</f>
        <v/>
      </c>
      <c r="K1456" s="9">
        <f>IFERROR(IF($G1456="","",INDEX('Job Catalog'!$H$10:$H$509,MATCH($G1456,'Job Catalog'!$B$10:$B$509,0))),"")</f>
        <v/>
      </c>
      <c r="L1456" s="9">
        <f>IFERROR(IF($G1456="","",INDEX('Job Catalog'!$I$10:$I$509,MATCH($G1456,'Job Catalog'!$B$10:$B$509,0))),"")</f>
        <v/>
      </c>
      <c r="M1456" s="37">
        <f>IFERROR(IF($G1456="","",INDEX('Job Catalog'!$K$10:$K$509,MATCH($G1456,'Job Catalog'!$B$10:$B$509,0))),"")</f>
        <v/>
      </c>
    </row>
    <row r="1457">
      <c r="B1457" s="7" t="n"/>
      <c r="C1457" s="7" t="n"/>
      <c r="D1457" s="7" t="n"/>
      <c r="E1457" s="7" t="n"/>
      <c r="F1457" s="7" t="n"/>
      <c r="G1457" s="7" t="n"/>
      <c r="H1457" s="9">
        <f>IFERROR(IF($G1457="","",INDEX('Job Catalog'!$C$10:$C$509,MATCH($G1457,'Job Catalog'!$B$10:$B$509,0))),"")</f>
        <v/>
      </c>
      <c r="I1457" s="9">
        <f>IFERROR(IF($G1457="","",INDEX('Job Catalog'!$D$10:$D$509,MATCH($G1457,'Job Catalog'!$B$10:$B$509,0))),"")</f>
        <v/>
      </c>
      <c r="J1457" s="9">
        <f>IFERROR(IF($G1457="","",INDEX('Job Catalog'!$F$10:$F$509,MATCH($G1457,'Job Catalog'!$B$10:$B$509,0))),"")</f>
        <v/>
      </c>
      <c r="K1457" s="9">
        <f>IFERROR(IF($G1457="","",INDEX('Job Catalog'!$H$10:$H$509,MATCH($G1457,'Job Catalog'!$B$10:$B$509,0))),"")</f>
        <v/>
      </c>
      <c r="L1457" s="9">
        <f>IFERROR(IF($G1457="","",INDEX('Job Catalog'!$I$10:$I$509,MATCH($G1457,'Job Catalog'!$B$10:$B$509,0))),"")</f>
        <v/>
      </c>
      <c r="M1457" s="37">
        <f>IFERROR(IF($G1457="","",INDEX('Job Catalog'!$K$10:$K$509,MATCH($G1457,'Job Catalog'!$B$10:$B$509,0))),"")</f>
        <v/>
      </c>
    </row>
    <row r="1458">
      <c r="B1458" s="7" t="n"/>
      <c r="C1458" s="7" t="n"/>
      <c r="D1458" s="7" t="n"/>
      <c r="E1458" s="7" t="n"/>
      <c r="F1458" s="7" t="n"/>
      <c r="G1458" s="7" t="n"/>
      <c r="H1458" s="9">
        <f>IFERROR(IF($G1458="","",INDEX('Job Catalog'!$C$10:$C$509,MATCH($G1458,'Job Catalog'!$B$10:$B$509,0))),"")</f>
        <v/>
      </c>
      <c r="I1458" s="9">
        <f>IFERROR(IF($G1458="","",INDEX('Job Catalog'!$D$10:$D$509,MATCH($G1458,'Job Catalog'!$B$10:$B$509,0))),"")</f>
        <v/>
      </c>
      <c r="J1458" s="9">
        <f>IFERROR(IF($G1458="","",INDEX('Job Catalog'!$F$10:$F$509,MATCH($G1458,'Job Catalog'!$B$10:$B$509,0))),"")</f>
        <v/>
      </c>
      <c r="K1458" s="9">
        <f>IFERROR(IF($G1458="","",INDEX('Job Catalog'!$H$10:$H$509,MATCH($G1458,'Job Catalog'!$B$10:$B$509,0))),"")</f>
        <v/>
      </c>
      <c r="L1458" s="9">
        <f>IFERROR(IF($G1458="","",INDEX('Job Catalog'!$I$10:$I$509,MATCH($G1458,'Job Catalog'!$B$10:$B$509,0))),"")</f>
        <v/>
      </c>
      <c r="M1458" s="37">
        <f>IFERROR(IF($G1458="","",INDEX('Job Catalog'!$K$10:$K$509,MATCH($G1458,'Job Catalog'!$B$10:$B$509,0))),"")</f>
        <v/>
      </c>
    </row>
    <row r="1459">
      <c r="B1459" s="7" t="n"/>
      <c r="C1459" s="7" t="n"/>
      <c r="D1459" s="7" t="n"/>
      <c r="E1459" s="7" t="n"/>
      <c r="F1459" s="7" t="n"/>
      <c r="G1459" s="7" t="n"/>
      <c r="H1459" s="9">
        <f>IFERROR(IF($G1459="","",INDEX('Job Catalog'!$C$10:$C$509,MATCH($G1459,'Job Catalog'!$B$10:$B$509,0))),"")</f>
        <v/>
      </c>
      <c r="I1459" s="9">
        <f>IFERROR(IF($G1459="","",INDEX('Job Catalog'!$D$10:$D$509,MATCH($G1459,'Job Catalog'!$B$10:$B$509,0))),"")</f>
        <v/>
      </c>
      <c r="J1459" s="9">
        <f>IFERROR(IF($G1459="","",INDEX('Job Catalog'!$F$10:$F$509,MATCH($G1459,'Job Catalog'!$B$10:$B$509,0))),"")</f>
        <v/>
      </c>
      <c r="K1459" s="9">
        <f>IFERROR(IF($G1459="","",INDEX('Job Catalog'!$H$10:$H$509,MATCH($G1459,'Job Catalog'!$B$10:$B$509,0))),"")</f>
        <v/>
      </c>
      <c r="L1459" s="9">
        <f>IFERROR(IF($G1459="","",INDEX('Job Catalog'!$I$10:$I$509,MATCH($G1459,'Job Catalog'!$B$10:$B$509,0))),"")</f>
        <v/>
      </c>
      <c r="M1459" s="37">
        <f>IFERROR(IF($G1459="","",INDEX('Job Catalog'!$K$10:$K$509,MATCH($G1459,'Job Catalog'!$B$10:$B$509,0))),"")</f>
        <v/>
      </c>
    </row>
    <row r="1460">
      <c r="B1460" s="7" t="n"/>
      <c r="C1460" s="7" t="n"/>
      <c r="D1460" s="7" t="n"/>
      <c r="E1460" s="7" t="n"/>
      <c r="F1460" s="7" t="n"/>
      <c r="G1460" s="7" t="n"/>
      <c r="H1460" s="9">
        <f>IFERROR(IF($G1460="","",INDEX('Job Catalog'!$C$10:$C$509,MATCH($G1460,'Job Catalog'!$B$10:$B$509,0))),"")</f>
        <v/>
      </c>
      <c r="I1460" s="9">
        <f>IFERROR(IF($G1460="","",INDEX('Job Catalog'!$D$10:$D$509,MATCH($G1460,'Job Catalog'!$B$10:$B$509,0))),"")</f>
        <v/>
      </c>
      <c r="J1460" s="9">
        <f>IFERROR(IF($G1460="","",INDEX('Job Catalog'!$F$10:$F$509,MATCH($G1460,'Job Catalog'!$B$10:$B$509,0))),"")</f>
        <v/>
      </c>
      <c r="K1460" s="9">
        <f>IFERROR(IF($G1460="","",INDEX('Job Catalog'!$H$10:$H$509,MATCH($G1460,'Job Catalog'!$B$10:$B$509,0))),"")</f>
        <v/>
      </c>
      <c r="L1460" s="9">
        <f>IFERROR(IF($G1460="","",INDEX('Job Catalog'!$I$10:$I$509,MATCH($G1460,'Job Catalog'!$B$10:$B$509,0))),"")</f>
        <v/>
      </c>
      <c r="M1460" s="37">
        <f>IFERROR(IF($G1460="","",INDEX('Job Catalog'!$K$10:$K$509,MATCH($G1460,'Job Catalog'!$B$10:$B$509,0))),"")</f>
        <v/>
      </c>
    </row>
    <row r="1461">
      <c r="B1461" s="7" t="n"/>
      <c r="C1461" s="7" t="n"/>
      <c r="D1461" s="7" t="n"/>
      <c r="E1461" s="7" t="n"/>
      <c r="F1461" s="7" t="n"/>
      <c r="G1461" s="7" t="n"/>
      <c r="H1461" s="9">
        <f>IFERROR(IF($G1461="","",INDEX('Job Catalog'!$C$10:$C$509,MATCH($G1461,'Job Catalog'!$B$10:$B$509,0))),"")</f>
        <v/>
      </c>
      <c r="I1461" s="9">
        <f>IFERROR(IF($G1461="","",INDEX('Job Catalog'!$D$10:$D$509,MATCH($G1461,'Job Catalog'!$B$10:$B$509,0))),"")</f>
        <v/>
      </c>
      <c r="J1461" s="9">
        <f>IFERROR(IF($G1461="","",INDEX('Job Catalog'!$F$10:$F$509,MATCH($G1461,'Job Catalog'!$B$10:$B$509,0))),"")</f>
        <v/>
      </c>
      <c r="K1461" s="9">
        <f>IFERROR(IF($G1461="","",INDEX('Job Catalog'!$H$10:$H$509,MATCH($G1461,'Job Catalog'!$B$10:$B$509,0))),"")</f>
        <v/>
      </c>
      <c r="L1461" s="9">
        <f>IFERROR(IF($G1461="","",INDEX('Job Catalog'!$I$10:$I$509,MATCH($G1461,'Job Catalog'!$B$10:$B$509,0))),"")</f>
        <v/>
      </c>
      <c r="M1461" s="37">
        <f>IFERROR(IF($G1461="","",INDEX('Job Catalog'!$K$10:$K$509,MATCH($G1461,'Job Catalog'!$B$10:$B$509,0))),"")</f>
        <v/>
      </c>
    </row>
    <row r="1462">
      <c r="B1462" s="7" t="n"/>
      <c r="C1462" s="7" t="n"/>
      <c r="D1462" s="7" t="n"/>
      <c r="E1462" s="7" t="n"/>
      <c r="F1462" s="7" t="n"/>
      <c r="G1462" s="7" t="n"/>
      <c r="H1462" s="9">
        <f>IFERROR(IF($G1462="","",INDEX('Job Catalog'!$C$10:$C$509,MATCH($G1462,'Job Catalog'!$B$10:$B$509,0))),"")</f>
        <v/>
      </c>
      <c r="I1462" s="9">
        <f>IFERROR(IF($G1462="","",INDEX('Job Catalog'!$D$10:$D$509,MATCH($G1462,'Job Catalog'!$B$10:$B$509,0))),"")</f>
        <v/>
      </c>
      <c r="J1462" s="9">
        <f>IFERROR(IF($G1462="","",INDEX('Job Catalog'!$F$10:$F$509,MATCH($G1462,'Job Catalog'!$B$10:$B$509,0))),"")</f>
        <v/>
      </c>
      <c r="K1462" s="9">
        <f>IFERROR(IF($G1462="","",INDEX('Job Catalog'!$H$10:$H$509,MATCH($G1462,'Job Catalog'!$B$10:$B$509,0))),"")</f>
        <v/>
      </c>
      <c r="L1462" s="9">
        <f>IFERROR(IF($G1462="","",INDEX('Job Catalog'!$I$10:$I$509,MATCH($G1462,'Job Catalog'!$B$10:$B$509,0))),"")</f>
        <v/>
      </c>
      <c r="M1462" s="37">
        <f>IFERROR(IF($G1462="","",INDEX('Job Catalog'!$K$10:$K$509,MATCH($G1462,'Job Catalog'!$B$10:$B$509,0))),"")</f>
        <v/>
      </c>
    </row>
    <row r="1463">
      <c r="B1463" s="7" t="n"/>
      <c r="C1463" s="7" t="n"/>
      <c r="D1463" s="7" t="n"/>
      <c r="E1463" s="7" t="n"/>
      <c r="F1463" s="7" t="n"/>
      <c r="G1463" s="7" t="n"/>
      <c r="H1463" s="9">
        <f>IFERROR(IF($G1463="","",INDEX('Job Catalog'!$C$10:$C$509,MATCH($G1463,'Job Catalog'!$B$10:$B$509,0))),"")</f>
        <v/>
      </c>
      <c r="I1463" s="9">
        <f>IFERROR(IF($G1463="","",INDEX('Job Catalog'!$D$10:$D$509,MATCH($G1463,'Job Catalog'!$B$10:$B$509,0))),"")</f>
        <v/>
      </c>
      <c r="J1463" s="9">
        <f>IFERROR(IF($G1463="","",INDEX('Job Catalog'!$F$10:$F$509,MATCH($G1463,'Job Catalog'!$B$10:$B$509,0))),"")</f>
        <v/>
      </c>
      <c r="K1463" s="9">
        <f>IFERROR(IF($G1463="","",INDEX('Job Catalog'!$H$10:$H$509,MATCH($G1463,'Job Catalog'!$B$10:$B$509,0))),"")</f>
        <v/>
      </c>
      <c r="L1463" s="9">
        <f>IFERROR(IF($G1463="","",INDEX('Job Catalog'!$I$10:$I$509,MATCH($G1463,'Job Catalog'!$B$10:$B$509,0))),"")</f>
        <v/>
      </c>
      <c r="M1463" s="37">
        <f>IFERROR(IF($G1463="","",INDEX('Job Catalog'!$K$10:$K$509,MATCH($G1463,'Job Catalog'!$B$10:$B$509,0))),"")</f>
        <v/>
      </c>
    </row>
    <row r="1464">
      <c r="B1464" s="7" t="n"/>
      <c r="C1464" s="7" t="n"/>
      <c r="D1464" s="7" t="n"/>
      <c r="E1464" s="7" t="n"/>
      <c r="F1464" s="7" t="n"/>
      <c r="G1464" s="7" t="n"/>
      <c r="H1464" s="9">
        <f>IFERROR(IF($G1464="","",INDEX('Job Catalog'!$C$10:$C$509,MATCH($G1464,'Job Catalog'!$B$10:$B$509,0))),"")</f>
        <v/>
      </c>
      <c r="I1464" s="9">
        <f>IFERROR(IF($G1464="","",INDEX('Job Catalog'!$D$10:$D$509,MATCH($G1464,'Job Catalog'!$B$10:$B$509,0))),"")</f>
        <v/>
      </c>
      <c r="J1464" s="9">
        <f>IFERROR(IF($G1464="","",INDEX('Job Catalog'!$F$10:$F$509,MATCH($G1464,'Job Catalog'!$B$10:$B$509,0))),"")</f>
        <v/>
      </c>
      <c r="K1464" s="9">
        <f>IFERROR(IF($G1464="","",INDEX('Job Catalog'!$H$10:$H$509,MATCH($G1464,'Job Catalog'!$B$10:$B$509,0))),"")</f>
        <v/>
      </c>
      <c r="L1464" s="9">
        <f>IFERROR(IF($G1464="","",INDEX('Job Catalog'!$I$10:$I$509,MATCH($G1464,'Job Catalog'!$B$10:$B$509,0))),"")</f>
        <v/>
      </c>
      <c r="M1464" s="37">
        <f>IFERROR(IF($G1464="","",INDEX('Job Catalog'!$K$10:$K$509,MATCH($G1464,'Job Catalog'!$B$10:$B$509,0))),"")</f>
        <v/>
      </c>
    </row>
    <row r="1465">
      <c r="B1465" s="7" t="n"/>
      <c r="C1465" s="7" t="n"/>
      <c r="D1465" s="7" t="n"/>
      <c r="E1465" s="7" t="n"/>
      <c r="F1465" s="7" t="n"/>
      <c r="G1465" s="7" t="n"/>
      <c r="H1465" s="9">
        <f>IFERROR(IF($G1465="","",INDEX('Job Catalog'!$C$10:$C$509,MATCH($G1465,'Job Catalog'!$B$10:$B$509,0))),"")</f>
        <v/>
      </c>
      <c r="I1465" s="9">
        <f>IFERROR(IF($G1465="","",INDEX('Job Catalog'!$D$10:$D$509,MATCH($G1465,'Job Catalog'!$B$10:$B$509,0))),"")</f>
        <v/>
      </c>
      <c r="J1465" s="9">
        <f>IFERROR(IF($G1465="","",INDEX('Job Catalog'!$F$10:$F$509,MATCH($G1465,'Job Catalog'!$B$10:$B$509,0))),"")</f>
        <v/>
      </c>
      <c r="K1465" s="9">
        <f>IFERROR(IF($G1465="","",INDEX('Job Catalog'!$H$10:$H$509,MATCH($G1465,'Job Catalog'!$B$10:$B$509,0))),"")</f>
        <v/>
      </c>
      <c r="L1465" s="9">
        <f>IFERROR(IF($G1465="","",INDEX('Job Catalog'!$I$10:$I$509,MATCH($G1465,'Job Catalog'!$B$10:$B$509,0))),"")</f>
        <v/>
      </c>
      <c r="M1465" s="37">
        <f>IFERROR(IF($G1465="","",INDEX('Job Catalog'!$K$10:$K$509,MATCH($G1465,'Job Catalog'!$B$10:$B$509,0))),"")</f>
        <v/>
      </c>
    </row>
    <row r="1466">
      <c r="B1466" s="7" t="n"/>
      <c r="C1466" s="7" t="n"/>
      <c r="D1466" s="7" t="n"/>
      <c r="E1466" s="7" t="n"/>
      <c r="F1466" s="7" t="n"/>
      <c r="G1466" s="7" t="n"/>
      <c r="H1466" s="9">
        <f>IFERROR(IF($G1466="","",INDEX('Job Catalog'!$C$10:$C$509,MATCH($G1466,'Job Catalog'!$B$10:$B$509,0))),"")</f>
        <v/>
      </c>
      <c r="I1466" s="9">
        <f>IFERROR(IF($G1466="","",INDEX('Job Catalog'!$D$10:$D$509,MATCH($G1466,'Job Catalog'!$B$10:$B$509,0))),"")</f>
        <v/>
      </c>
      <c r="J1466" s="9">
        <f>IFERROR(IF($G1466="","",INDEX('Job Catalog'!$F$10:$F$509,MATCH($G1466,'Job Catalog'!$B$10:$B$509,0))),"")</f>
        <v/>
      </c>
      <c r="K1466" s="9">
        <f>IFERROR(IF($G1466="","",INDEX('Job Catalog'!$H$10:$H$509,MATCH($G1466,'Job Catalog'!$B$10:$B$509,0))),"")</f>
        <v/>
      </c>
      <c r="L1466" s="9">
        <f>IFERROR(IF($G1466="","",INDEX('Job Catalog'!$I$10:$I$509,MATCH($G1466,'Job Catalog'!$B$10:$B$509,0))),"")</f>
        <v/>
      </c>
      <c r="M1466" s="37">
        <f>IFERROR(IF($G1466="","",INDEX('Job Catalog'!$K$10:$K$509,MATCH($G1466,'Job Catalog'!$B$10:$B$509,0))),"")</f>
        <v/>
      </c>
    </row>
    <row r="1467">
      <c r="B1467" s="7" t="n"/>
      <c r="C1467" s="7" t="n"/>
      <c r="D1467" s="7" t="n"/>
      <c r="E1467" s="7" t="n"/>
      <c r="F1467" s="7" t="n"/>
      <c r="G1467" s="7" t="n"/>
      <c r="H1467" s="9">
        <f>IFERROR(IF($G1467="","",INDEX('Job Catalog'!$C$10:$C$509,MATCH($G1467,'Job Catalog'!$B$10:$B$509,0))),"")</f>
        <v/>
      </c>
      <c r="I1467" s="9">
        <f>IFERROR(IF($G1467="","",INDEX('Job Catalog'!$D$10:$D$509,MATCH($G1467,'Job Catalog'!$B$10:$B$509,0))),"")</f>
        <v/>
      </c>
      <c r="J1467" s="9">
        <f>IFERROR(IF($G1467="","",INDEX('Job Catalog'!$F$10:$F$509,MATCH($G1467,'Job Catalog'!$B$10:$B$509,0))),"")</f>
        <v/>
      </c>
      <c r="K1467" s="9">
        <f>IFERROR(IF($G1467="","",INDEX('Job Catalog'!$H$10:$H$509,MATCH($G1467,'Job Catalog'!$B$10:$B$509,0))),"")</f>
        <v/>
      </c>
      <c r="L1467" s="9">
        <f>IFERROR(IF($G1467="","",INDEX('Job Catalog'!$I$10:$I$509,MATCH($G1467,'Job Catalog'!$B$10:$B$509,0))),"")</f>
        <v/>
      </c>
      <c r="M1467" s="37">
        <f>IFERROR(IF($G1467="","",INDEX('Job Catalog'!$K$10:$K$509,MATCH($G1467,'Job Catalog'!$B$10:$B$509,0))),"")</f>
        <v/>
      </c>
    </row>
    <row r="1468">
      <c r="B1468" s="7" t="n"/>
      <c r="C1468" s="7" t="n"/>
      <c r="D1468" s="7" t="n"/>
      <c r="E1468" s="7" t="n"/>
      <c r="F1468" s="7" t="n"/>
      <c r="G1468" s="7" t="n"/>
      <c r="H1468" s="9">
        <f>IFERROR(IF($G1468="","",INDEX('Job Catalog'!$C$10:$C$509,MATCH($G1468,'Job Catalog'!$B$10:$B$509,0))),"")</f>
        <v/>
      </c>
      <c r="I1468" s="9">
        <f>IFERROR(IF($G1468="","",INDEX('Job Catalog'!$D$10:$D$509,MATCH($G1468,'Job Catalog'!$B$10:$B$509,0))),"")</f>
        <v/>
      </c>
      <c r="J1468" s="9">
        <f>IFERROR(IF($G1468="","",INDEX('Job Catalog'!$F$10:$F$509,MATCH($G1468,'Job Catalog'!$B$10:$B$509,0))),"")</f>
        <v/>
      </c>
      <c r="K1468" s="9">
        <f>IFERROR(IF($G1468="","",INDEX('Job Catalog'!$H$10:$H$509,MATCH($G1468,'Job Catalog'!$B$10:$B$509,0))),"")</f>
        <v/>
      </c>
      <c r="L1468" s="9">
        <f>IFERROR(IF($G1468="","",INDEX('Job Catalog'!$I$10:$I$509,MATCH($G1468,'Job Catalog'!$B$10:$B$509,0))),"")</f>
        <v/>
      </c>
      <c r="M1468" s="37">
        <f>IFERROR(IF($G1468="","",INDEX('Job Catalog'!$K$10:$K$509,MATCH($G1468,'Job Catalog'!$B$10:$B$509,0))),"")</f>
        <v/>
      </c>
    </row>
    <row r="1469">
      <c r="B1469" s="7" t="n"/>
      <c r="C1469" s="7" t="n"/>
      <c r="D1469" s="7" t="n"/>
      <c r="E1469" s="7" t="n"/>
      <c r="F1469" s="7" t="n"/>
      <c r="G1469" s="7" t="n"/>
      <c r="H1469" s="9">
        <f>IFERROR(IF($G1469="","",INDEX('Job Catalog'!$C$10:$C$509,MATCH($G1469,'Job Catalog'!$B$10:$B$509,0))),"")</f>
        <v/>
      </c>
      <c r="I1469" s="9">
        <f>IFERROR(IF($G1469="","",INDEX('Job Catalog'!$D$10:$D$509,MATCH($G1469,'Job Catalog'!$B$10:$B$509,0))),"")</f>
        <v/>
      </c>
      <c r="J1469" s="9">
        <f>IFERROR(IF($G1469="","",INDEX('Job Catalog'!$F$10:$F$509,MATCH($G1469,'Job Catalog'!$B$10:$B$509,0))),"")</f>
        <v/>
      </c>
      <c r="K1469" s="9">
        <f>IFERROR(IF($G1469="","",INDEX('Job Catalog'!$H$10:$H$509,MATCH($G1469,'Job Catalog'!$B$10:$B$509,0))),"")</f>
        <v/>
      </c>
      <c r="L1469" s="9">
        <f>IFERROR(IF($G1469="","",INDEX('Job Catalog'!$I$10:$I$509,MATCH($G1469,'Job Catalog'!$B$10:$B$509,0))),"")</f>
        <v/>
      </c>
      <c r="M1469" s="37">
        <f>IFERROR(IF($G1469="","",INDEX('Job Catalog'!$K$10:$K$509,MATCH($G1469,'Job Catalog'!$B$10:$B$509,0))),"")</f>
        <v/>
      </c>
    </row>
    <row r="1470">
      <c r="B1470" s="7" t="n"/>
      <c r="C1470" s="7" t="n"/>
      <c r="D1470" s="7" t="n"/>
      <c r="E1470" s="7" t="n"/>
      <c r="F1470" s="7" t="n"/>
      <c r="G1470" s="7" t="n"/>
      <c r="H1470" s="9">
        <f>IFERROR(IF($G1470="","",INDEX('Job Catalog'!$C$10:$C$509,MATCH($G1470,'Job Catalog'!$B$10:$B$509,0))),"")</f>
        <v/>
      </c>
      <c r="I1470" s="9">
        <f>IFERROR(IF($G1470="","",INDEX('Job Catalog'!$D$10:$D$509,MATCH($G1470,'Job Catalog'!$B$10:$B$509,0))),"")</f>
        <v/>
      </c>
      <c r="J1470" s="9">
        <f>IFERROR(IF($G1470="","",INDEX('Job Catalog'!$F$10:$F$509,MATCH($G1470,'Job Catalog'!$B$10:$B$509,0))),"")</f>
        <v/>
      </c>
      <c r="K1470" s="9">
        <f>IFERROR(IF($G1470="","",INDEX('Job Catalog'!$H$10:$H$509,MATCH($G1470,'Job Catalog'!$B$10:$B$509,0))),"")</f>
        <v/>
      </c>
      <c r="L1470" s="9">
        <f>IFERROR(IF($G1470="","",INDEX('Job Catalog'!$I$10:$I$509,MATCH($G1470,'Job Catalog'!$B$10:$B$509,0))),"")</f>
        <v/>
      </c>
      <c r="M1470" s="37">
        <f>IFERROR(IF($G1470="","",INDEX('Job Catalog'!$K$10:$K$509,MATCH($G1470,'Job Catalog'!$B$10:$B$509,0))),"")</f>
        <v/>
      </c>
    </row>
    <row r="1471">
      <c r="B1471" s="7" t="n"/>
      <c r="C1471" s="7" t="n"/>
      <c r="D1471" s="7" t="n"/>
      <c r="E1471" s="7" t="n"/>
      <c r="F1471" s="7" t="n"/>
      <c r="G1471" s="7" t="n"/>
      <c r="H1471" s="9">
        <f>IFERROR(IF($G1471="","",INDEX('Job Catalog'!$C$10:$C$509,MATCH($G1471,'Job Catalog'!$B$10:$B$509,0))),"")</f>
        <v/>
      </c>
      <c r="I1471" s="9">
        <f>IFERROR(IF($G1471="","",INDEX('Job Catalog'!$D$10:$D$509,MATCH($G1471,'Job Catalog'!$B$10:$B$509,0))),"")</f>
        <v/>
      </c>
      <c r="J1471" s="9">
        <f>IFERROR(IF($G1471="","",INDEX('Job Catalog'!$F$10:$F$509,MATCH($G1471,'Job Catalog'!$B$10:$B$509,0))),"")</f>
        <v/>
      </c>
      <c r="K1471" s="9">
        <f>IFERROR(IF($G1471="","",INDEX('Job Catalog'!$H$10:$H$509,MATCH($G1471,'Job Catalog'!$B$10:$B$509,0))),"")</f>
        <v/>
      </c>
      <c r="L1471" s="9">
        <f>IFERROR(IF($G1471="","",INDEX('Job Catalog'!$I$10:$I$509,MATCH($G1471,'Job Catalog'!$B$10:$B$509,0))),"")</f>
        <v/>
      </c>
      <c r="M1471" s="37">
        <f>IFERROR(IF($G1471="","",INDEX('Job Catalog'!$K$10:$K$509,MATCH($G1471,'Job Catalog'!$B$10:$B$509,0))),"")</f>
        <v/>
      </c>
    </row>
    <row r="1472">
      <c r="B1472" s="7" t="n"/>
      <c r="C1472" s="7" t="n"/>
      <c r="D1472" s="7" t="n"/>
      <c r="E1472" s="7" t="n"/>
      <c r="F1472" s="7" t="n"/>
      <c r="G1472" s="7" t="n"/>
      <c r="H1472" s="9">
        <f>IFERROR(IF($G1472="","",INDEX('Job Catalog'!$C$10:$C$509,MATCH($G1472,'Job Catalog'!$B$10:$B$509,0))),"")</f>
        <v/>
      </c>
      <c r="I1472" s="9">
        <f>IFERROR(IF($G1472="","",INDEX('Job Catalog'!$D$10:$D$509,MATCH($G1472,'Job Catalog'!$B$10:$B$509,0))),"")</f>
        <v/>
      </c>
      <c r="J1472" s="9">
        <f>IFERROR(IF($G1472="","",INDEX('Job Catalog'!$F$10:$F$509,MATCH($G1472,'Job Catalog'!$B$10:$B$509,0))),"")</f>
        <v/>
      </c>
      <c r="K1472" s="9">
        <f>IFERROR(IF($G1472="","",INDEX('Job Catalog'!$H$10:$H$509,MATCH($G1472,'Job Catalog'!$B$10:$B$509,0))),"")</f>
        <v/>
      </c>
      <c r="L1472" s="9">
        <f>IFERROR(IF($G1472="","",INDEX('Job Catalog'!$I$10:$I$509,MATCH($G1472,'Job Catalog'!$B$10:$B$509,0))),"")</f>
        <v/>
      </c>
      <c r="M1472" s="37">
        <f>IFERROR(IF($G1472="","",INDEX('Job Catalog'!$K$10:$K$509,MATCH($G1472,'Job Catalog'!$B$10:$B$509,0))),"")</f>
        <v/>
      </c>
    </row>
    <row r="1473">
      <c r="B1473" s="7" t="n"/>
      <c r="C1473" s="7" t="n"/>
      <c r="D1473" s="7" t="n"/>
      <c r="E1473" s="7" t="n"/>
      <c r="F1473" s="7" t="n"/>
      <c r="G1473" s="7" t="n"/>
      <c r="H1473" s="9">
        <f>IFERROR(IF($G1473="","",INDEX('Job Catalog'!$C$10:$C$509,MATCH($G1473,'Job Catalog'!$B$10:$B$509,0))),"")</f>
        <v/>
      </c>
      <c r="I1473" s="9">
        <f>IFERROR(IF($G1473="","",INDEX('Job Catalog'!$D$10:$D$509,MATCH($G1473,'Job Catalog'!$B$10:$B$509,0))),"")</f>
        <v/>
      </c>
      <c r="J1473" s="9">
        <f>IFERROR(IF($G1473="","",INDEX('Job Catalog'!$F$10:$F$509,MATCH($G1473,'Job Catalog'!$B$10:$B$509,0))),"")</f>
        <v/>
      </c>
      <c r="K1473" s="9">
        <f>IFERROR(IF($G1473="","",INDEX('Job Catalog'!$H$10:$H$509,MATCH($G1473,'Job Catalog'!$B$10:$B$509,0))),"")</f>
        <v/>
      </c>
      <c r="L1473" s="9">
        <f>IFERROR(IF($G1473="","",INDEX('Job Catalog'!$I$10:$I$509,MATCH($G1473,'Job Catalog'!$B$10:$B$509,0))),"")</f>
        <v/>
      </c>
      <c r="M1473" s="37">
        <f>IFERROR(IF($G1473="","",INDEX('Job Catalog'!$K$10:$K$509,MATCH($G1473,'Job Catalog'!$B$10:$B$509,0))),"")</f>
        <v/>
      </c>
    </row>
    <row r="1474">
      <c r="B1474" s="7" t="n"/>
      <c r="C1474" s="7" t="n"/>
      <c r="D1474" s="7" t="n"/>
      <c r="E1474" s="7" t="n"/>
      <c r="F1474" s="7" t="n"/>
      <c r="G1474" s="7" t="n"/>
      <c r="H1474" s="9">
        <f>IFERROR(IF($G1474="","",INDEX('Job Catalog'!$C$10:$C$509,MATCH($G1474,'Job Catalog'!$B$10:$B$509,0))),"")</f>
        <v/>
      </c>
      <c r="I1474" s="9">
        <f>IFERROR(IF($G1474="","",INDEX('Job Catalog'!$D$10:$D$509,MATCH($G1474,'Job Catalog'!$B$10:$B$509,0))),"")</f>
        <v/>
      </c>
      <c r="J1474" s="9">
        <f>IFERROR(IF($G1474="","",INDEX('Job Catalog'!$F$10:$F$509,MATCH($G1474,'Job Catalog'!$B$10:$B$509,0))),"")</f>
        <v/>
      </c>
      <c r="K1474" s="9">
        <f>IFERROR(IF($G1474="","",INDEX('Job Catalog'!$H$10:$H$509,MATCH($G1474,'Job Catalog'!$B$10:$B$509,0))),"")</f>
        <v/>
      </c>
      <c r="L1474" s="9">
        <f>IFERROR(IF($G1474="","",INDEX('Job Catalog'!$I$10:$I$509,MATCH($G1474,'Job Catalog'!$B$10:$B$509,0))),"")</f>
        <v/>
      </c>
      <c r="M1474" s="37">
        <f>IFERROR(IF($G1474="","",INDEX('Job Catalog'!$K$10:$K$509,MATCH($G1474,'Job Catalog'!$B$10:$B$509,0))),"")</f>
        <v/>
      </c>
    </row>
    <row r="1475">
      <c r="B1475" s="7" t="n"/>
      <c r="C1475" s="7" t="n"/>
      <c r="D1475" s="7" t="n"/>
      <c r="E1475" s="7" t="n"/>
      <c r="F1475" s="7" t="n"/>
      <c r="G1475" s="7" t="n"/>
      <c r="H1475" s="9">
        <f>IFERROR(IF($G1475="","",INDEX('Job Catalog'!$C$10:$C$509,MATCH($G1475,'Job Catalog'!$B$10:$B$509,0))),"")</f>
        <v/>
      </c>
      <c r="I1475" s="9">
        <f>IFERROR(IF($G1475="","",INDEX('Job Catalog'!$D$10:$D$509,MATCH($G1475,'Job Catalog'!$B$10:$B$509,0))),"")</f>
        <v/>
      </c>
      <c r="J1475" s="9">
        <f>IFERROR(IF($G1475="","",INDEX('Job Catalog'!$F$10:$F$509,MATCH($G1475,'Job Catalog'!$B$10:$B$509,0))),"")</f>
        <v/>
      </c>
      <c r="K1475" s="9">
        <f>IFERROR(IF($G1475="","",INDEX('Job Catalog'!$H$10:$H$509,MATCH($G1475,'Job Catalog'!$B$10:$B$509,0))),"")</f>
        <v/>
      </c>
      <c r="L1475" s="9">
        <f>IFERROR(IF($G1475="","",INDEX('Job Catalog'!$I$10:$I$509,MATCH($G1475,'Job Catalog'!$B$10:$B$509,0))),"")</f>
        <v/>
      </c>
      <c r="M1475" s="37">
        <f>IFERROR(IF($G1475="","",INDEX('Job Catalog'!$K$10:$K$509,MATCH($G1475,'Job Catalog'!$B$10:$B$509,0))),"")</f>
        <v/>
      </c>
    </row>
    <row r="1476">
      <c r="B1476" s="7" t="n"/>
      <c r="C1476" s="7" t="n"/>
      <c r="D1476" s="7" t="n"/>
      <c r="E1476" s="7" t="n"/>
      <c r="F1476" s="7" t="n"/>
      <c r="G1476" s="7" t="n"/>
      <c r="H1476" s="9">
        <f>IFERROR(IF($G1476="","",INDEX('Job Catalog'!$C$10:$C$509,MATCH($G1476,'Job Catalog'!$B$10:$B$509,0))),"")</f>
        <v/>
      </c>
      <c r="I1476" s="9">
        <f>IFERROR(IF($G1476="","",INDEX('Job Catalog'!$D$10:$D$509,MATCH($G1476,'Job Catalog'!$B$10:$B$509,0))),"")</f>
        <v/>
      </c>
      <c r="J1476" s="9">
        <f>IFERROR(IF($G1476="","",INDEX('Job Catalog'!$F$10:$F$509,MATCH($G1476,'Job Catalog'!$B$10:$B$509,0))),"")</f>
        <v/>
      </c>
      <c r="K1476" s="9">
        <f>IFERROR(IF($G1476="","",INDEX('Job Catalog'!$H$10:$H$509,MATCH($G1476,'Job Catalog'!$B$10:$B$509,0))),"")</f>
        <v/>
      </c>
      <c r="L1476" s="9">
        <f>IFERROR(IF($G1476="","",INDEX('Job Catalog'!$I$10:$I$509,MATCH($G1476,'Job Catalog'!$B$10:$B$509,0))),"")</f>
        <v/>
      </c>
      <c r="M1476" s="37">
        <f>IFERROR(IF($G1476="","",INDEX('Job Catalog'!$K$10:$K$509,MATCH($G1476,'Job Catalog'!$B$10:$B$509,0))),"")</f>
        <v/>
      </c>
    </row>
    <row r="1477">
      <c r="B1477" s="7" t="n"/>
      <c r="C1477" s="7" t="n"/>
      <c r="D1477" s="7" t="n"/>
      <c r="E1477" s="7" t="n"/>
      <c r="F1477" s="7" t="n"/>
      <c r="G1477" s="7" t="n"/>
      <c r="H1477" s="9">
        <f>IFERROR(IF($G1477="","",INDEX('Job Catalog'!$C$10:$C$509,MATCH($G1477,'Job Catalog'!$B$10:$B$509,0))),"")</f>
        <v/>
      </c>
      <c r="I1477" s="9">
        <f>IFERROR(IF($G1477="","",INDEX('Job Catalog'!$D$10:$D$509,MATCH($G1477,'Job Catalog'!$B$10:$B$509,0))),"")</f>
        <v/>
      </c>
      <c r="J1477" s="9">
        <f>IFERROR(IF($G1477="","",INDEX('Job Catalog'!$F$10:$F$509,MATCH($G1477,'Job Catalog'!$B$10:$B$509,0))),"")</f>
        <v/>
      </c>
      <c r="K1477" s="9">
        <f>IFERROR(IF($G1477="","",INDEX('Job Catalog'!$H$10:$H$509,MATCH($G1477,'Job Catalog'!$B$10:$B$509,0))),"")</f>
        <v/>
      </c>
      <c r="L1477" s="9">
        <f>IFERROR(IF($G1477="","",INDEX('Job Catalog'!$I$10:$I$509,MATCH($G1477,'Job Catalog'!$B$10:$B$509,0))),"")</f>
        <v/>
      </c>
      <c r="M1477" s="37">
        <f>IFERROR(IF($G1477="","",INDEX('Job Catalog'!$K$10:$K$509,MATCH($G1477,'Job Catalog'!$B$10:$B$509,0))),"")</f>
        <v/>
      </c>
    </row>
    <row r="1478">
      <c r="B1478" s="7" t="n"/>
      <c r="C1478" s="7" t="n"/>
      <c r="D1478" s="7" t="n"/>
      <c r="E1478" s="7" t="n"/>
      <c r="F1478" s="7" t="n"/>
      <c r="G1478" s="7" t="n"/>
      <c r="H1478" s="9">
        <f>IFERROR(IF($G1478="","",INDEX('Job Catalog'!$C$10:$C$509,MATCH($G1478,'Job Catalog'!$B$10:$B$509,0))),"")</f>
        <v/>
      </c>
      <c r="I1478" s="9">
        <f>IFERROR(IF($G1478="","",INDEX('Job Catalog'!$D$10:$D$509,MATCH($G1478,'Job Catalog'!$B$10:$B$509,0))),"")</f>
        <v/>
      </c>
      <c r="J1478" s="9">
        <f>IFERROR(IF($G1478="","",INDEX('Job Catalog'!$F$10:$F$509,MATCH($G1478,'Job Catalog'!$B$10:$B$509,0))),"")</f>
        <v/>
      </c>
      <c r="K1478" s="9">
        <f>IFERROR(IF($G1478="","",INDEX('Job Catalog'!$H$10:$H$509,MATCH($G1478,'Job Catalog'!$B$10:$B$509,0))),"")</f>
        <v/>
      </c>
      <c r="L1478" s="9">
        <f>IFERROR(IF($G1478="","",INDEX('Job Catalog'!$I$10:$I$509,MATCH($G1478,'Job Catalog'!$B$10:$B$509,0))),"")</f>
        <v/>
      </c>
      <c r="M1478" s="37">
        <f>IFERROR(IF($G1478="","",INDEX('Job Catalog'!$K$10:$K$509,MATCH($G1478,'Job Catalog'!$B$10:$B$509,0))),"")</f>
        <v/>
      </c>
    </row>
    <row r="1479">
      <c r="B1479" s="7" t="n"/>
      <c r="C1479" s="7" t="n"/>
      <c r="D1479" s="7" t="n"/>
      <c r="E1479" s="7" t="n"/>
      <c r="F1479" s="7" t="n"/>
      <c r="G1479" s="7" t="n"/>
      <c r="H1479" s="9">
        <f>IFERROR(IF($G1479="","",INDEX('Job Catalog'!$C$10:$C$509,MATCH($G1479,'Job Catalog'!$B$10:$B$509,0))),"")</f>
        <v/>
      </c>
      <c r="I1479" s="9">
        <f>IFERROR(IF($G1479="","",INDEX('Job Catalog'!$D$10:$D$509,MATCH($G1479,'Job Catalog'!$B$10:$B$509,0))),"")</f>
        <v/>
      </c>
      <c r="J1479" s="9">
        <f>IFERROR(IF($G1479="","",INDEX('Job Catalog'!$F$10:$F$509,MATCH($G1479,'Job Catalog'!$B$10:$B$509,0))),"")</f>
        <v/>
      </c>
      <c r="K1479" s="9">
        <f>IFERROR(IF($G1479="","",INDEX('Job Catalog'!$H$10:$H$509,MATCH($G1479,'Job Catalog'!$B$10:$B$509,0))),"")</f>
        <v/>
      </c>
      <c r="L1479" s="9">
        <f>IFERROR(IF($G1479="","",INDEX('Job Catalog'!$I$10:$I$509,MATCH($G1479,'Job Catalog'!$B$10:$B$509,0))),"")</f>
        <v/>
      </c>
      <c r="M1479" s="37">
        <f>IFERROR(IF($G1479="","",INDEX('Job Catalog'!$K$10:$K$509,MATCH($G1479,'Job Catalog'!$B$10:$B$509,0))),"")</f>
        <v/>
      </c>
    </row>
    <row r="1480">
      <c r="B1480" s="7" t="n"/>
      <c r="C1480" s="7" t="n"/>
      <c r="D1480" s="7" t="n"/>
      <c r="E1480" s="7" t="n"/>
      <c r="F1480" s="7" t="n"/>
      <c r="G1480" s="7" t="n"/>
      <c r="H1480" s="9">
        <f>IFERROR(IF($G1480="","",INDEX('Job Catalog'!$C$10:$C$509,MATCH($G1480,'Job Catalog'!$B$10:$B$509,0))),"")</f>
        <v/>
      </c>
      <c r="I1480" s="9">
        <f>IFERROR(IF($G1480="","",INDEX('Job Catalog'!$D$10:$D$509,MATCH($G1480,'Job Catalog'!$B$10:$B$509,0))),"")</f>
        <v/>
      </c>
      <c r="J1480" s="9">
        <f>IFERROR(IF($G1480="","",INDEX('Job Catalog'!$F$10:$F$509,MATCH($G1480,'Job Catalog'!$B$10:$B$509,0))),"")</f>
        <v/>
      </c>
      <c r="K1480" s="9">
        <f>IFERROR(IF($G1480="","",INDEX('Job Catalog'!$H$10:$H$509,MATCH($G1480,'Job Catalog'!$B$10:$B$509,0))),"")</f>
        <v/>
      </c>
      <c r="L1480" s="9">
        <f>IFERROR(IF($G1480="","",INDEX('Job Catalog'!$I$10:$I$509,MATCH($G1480,'Job Catalog'!$B$10:$B$509,0))),"")</f>
        <v/>
      </c>
      <c r="M1480" s="37">
        <f>IFERROR(IF($G1480="","",INDEX('Job Catalog'!$K$10:$K$509,MATCH($G1480,'Job Catalog'!$B$10:$B$509,0))),"")</f>
        <v/>
      </c>
    </row>
    <row r="1481">
      <c r="B1481" s="7" t="n"/>
      <c r="C1481" s="7" t="n"/>
      <c r="D1481" s="7" t="n"/>
      <c r="E1481" s="7" t="n"/>
      <c r="F1481" s="7" t="n"/>
      <c r="G1481" s="7" t="n"/>
      <c r="H1481" s="9">
        <f>IFERROR(IF($G1481="","",INDEX('Job Catalog'!$C$10:$C$509,MATCH($G1481,'Job Catalog'!$B$10:$B$509,0))),"")</f>
        <v/>
      </c>
      <c r="I1481" s="9">
        <f>IFERROR(IF($G1481="","",INDEX('Job Catalog'!$D$10:$D$509,MATCH($G1481,'Job Catalog'!$B$10:$B$509,0))),"")</f>
        <v/>
      </c>
      <c r="J1481" s="9">
        <f>IFERROR(IF($G1481="","",INDEX('Job Catalog'!$F$10:$F$509,MATCH($G1481,'Job Catalog'!$B$10:$B$509,0))),"")</f>
        <v/>
      </c>
      <c r="K1481" s="9">
        <f>IFERROR(IF($G1481="","",INDEX('Job Catalog'!$H$10:$H$509,MATCH($G1481,'Job Catalog'!$B$10:$B$509,0))),"")</f>
        <v/>
      </c>
      <c r="L1481" s="9">
        <f>IFERROR(IF($G1481="","",INDEX('Job Catalog'!$I$10:$I$509,MATCH($G1481,'Job Catalog'!$B$10:$B$509,0))),"")</f>
        <v/>
      </c>
      <c r="M1481" s="37">
        <f>IFERROR(IF($G1481="","",INDEX('Job Catalog'!$K$10:$K$509,MATCH($G1481,'Job Catalog'!$B$10:$B$509,0))),"")</f>
        <v/>
      </c>
    </row>
    <row r="1482">
      <c r="B1482" s="7" t="n"/>
      <c r="C1482" s="7" t="n"/>
      <c r="D1482" s="7" t="n"/>
      <c r="E1482" s="7" t="n"/>
      <c r="F1482" s="7" t="n"/>
      <c r="G1482" s="7" t="n"/>
      <c r="H1482" s="9">
        <f>IFERROR(IF($G1482="","",INDEX('Job Catalog'!$C$10:$C$509,MATCH($G1482,'Job Catalog'!$B$10:$B$509,0))),"")</f>
        <v/>
      </c>
      <c r="I1482" s="9">
        <f>IFERROR(IF($G1482="","",INDEX('Job Catalog'!$D$10:$D$509,MATCH($G1482,'Job Catalog'!$B$10:$B$509,0))),"")</f>
        <v/>
      </c>
      <c r="J1482" s="9">
        <f>IFERROR(IF($G1482="","",INDEX('Job Catalog'!$F$10:$F$509,MATCH($G1482,'Job Catalog'!$B$10:$B$509,0))),"")</f>
        <v/>
      </c>
      <c r="K1482" s="9">
        <f>IFERROR(IF($G1482="","",INDEX('Job Catalog'!$H$10:$H$509,MATCH($G1482,'Job Catalog'!$B$10:$B$509,0))),"")</f>
        <v/>
      </c>
      <c r="L1482" s="9">
        <f>IFERROR(IF($G1482="","",INDEX('Job Catalog'!$I$10:$I$509,MATCH($G1482,'Job Catalog'!$B$10:$B$509,0))),"")</f>
        <v/>
      </c>
      <c r="M1482" s="37">
        <f>IFERROR(IF($G1482="","",INDEX('Job Catalog'!$K$10:$K$509,MATCH($G1482,'Job Catalog'!$B$10:$B$509,0))),"")</f>
        <v/>
      </c>
    </row>
    <row r="1483">
      <c r="B1483" s="7" t="n"/>
      <c r="C1483" s="7" t="n"/>
      <c r="D1483" s="7" t="n"/>
      <c r="E1483" s="7" t="n"/>
      <c r="F1483" s="7" t="n"/>
      <c r="G1483" s="7" t="n"/>
      <c r="H1483" s="9">
        <f>IFERROR(IF($G1483="","",INDEX('Job Catalog'!$C$10:$C$509,MATCH($G1483,'Job Catalog'!$B$10:$B$509,0))),"")</f>
        <v/>
      </c>
      <c r="I1483" s="9">
        <f>IFERROR(IF($G1483="","",INDEX('Job Catalog'!$D$10:$D$509,MATCH($G1483,'Job Catalog'!$B$10:$B$509,0))),"")</f>
        <v/>
      </c>
      <c r="J1483" s="9">
        <f>IFERROR(IF($G1483="","",INDEX('Job Catalog'!$F$10:$F$509,MATCH($G1483,'Job Catalog'!$B$10:$B$509,0))),"")</f>
        <v/>
      </c>
      <c r="K1483" s="9">
        <f>IFERROR(IF($G1483="","",INDEX('Job Catalog'!$H$10:$H$509,MATCH($G1483,'Job Catalog'!$B$10:$B$509,0))),"")</f>
        <v/>
      </c>
      <c r="L1483" s="9">
        <f>IFERROR(IF($G1483="","",INDEX('Job Catalog'!$I$10:$I$509,MATCH($G1483,'Job Catalog'!$B$10:$B$509,0))),"")</f>
        <v/>
      </c>
      <c r="M1483" s="37">
        <f>IFERROR(IF($G1483="","",INDEX('Job Catalog'!$K$10:$K$509,MATCH($G1483,'Job Catalog'!$B$10:$B$509,0))),"")</f>
        <v/>
      </c>
    </row>
    <row r="1484">
      <c r="B1484" s="7" t="n"/>
      <c r="C1484" s="7" t="n"/>
      <c r="D1484" s="7" t="n"/>
      <c r="E1484" s="7" t="n"/>
      <c r="F1484" s="7" t="n"/>
      <c r="G1484" s="7" t="n"/>
      <c r="H1484" s="9">
        <f>IFERROR(IF($G1484="","",INDEX('Job Catalog'!$C$10:$C$509,MATCH($G1484,'Job Catalog'!$B$10:$B$509,0))),"")</f>
        <v/>
      </c>
      <c r="I1484" s="9">
        <f>IFERROR(IF($G1484="","",INDEX('Job Catalog'!$D$10:$D$509,MATCH($G1484,'Job Catalog'!$B$10:$B$509,0))),"")</f>
        <v/>
      </c>
      <c r="J1484" s="9">
        <f>IFERROR(IF($G1484="","",INDEX('Job Catalog'!$F$10:$F$509,MATCH($G1484,'Job Catalog'!$B$10:$B$509,0))),"")</f>
        <v/>
      </c>
      <c r="K1484" s="9">
        <f>IFERROR(IF($G1484="","",INDEX('Job Catalog'!$H$10:$H$509,MATCH($G1484,'Job Catalog'!$B$10:$B$509,0))),"")</f>
        <v/>
      </c>
      <c r="L1484" s="9">
        <f>IFERROR(IF($G1484="","",INDEX('Job Catalog'!$I$10:$I$509,MATCH($G1484,'Job Catalog'!$B$10:$B$509,0))),"")</f>
        <v/>
      </c>
      <c r="M1484" s="37">
        <f>IFERROR(IF($G1484="","",INDEX('Job Catalog'!$K$10:$K$509,MATCH($G1484,'Job Catalog'!$B$10:$B$509,0))),"")</f>
        <v/>
      </c>
    </row>
    <row r="1485">
      <c r="B1485" s="7" t="n"/>
      <c r="C1485" s="7" t="n"/>
      <c r="D1485" s="7" t="n"/>
      <c r="E1485" s="7" t="n"/>
      <c r="F1485" s="7" t="n"/>
      <c r="G1485" s="7" t="n"/>
      <c r="H1485" s="9">
        <f>IFERROR(IF($G1485="","",INDEX('Job Catalog'!$C$10:$C$509,MATCH($G1485,'Job Catalog'!$B$10:$B$509,0))),"")</f>
        <v/>
      </c>
      <c r="I1485" s="9">
        <f>IFERROR(IF($G1485="","",INDEX('Job Catalog'!$D$10:$D$509,MATCH($G1485,'Job Catalog'!$B$10:$B$509,0))),"")</f>
        <v/>
      </c>
      <c r="J1485" s="9">
        <f>IFERROR(IF($G1485="","",INDEX('Job Catalog'!$F$10:$F$509,MATCH($G1485,'Job Catalog'!$B$10:$B$509,0))),"")</f>
        <v/>
      </c>
      <c r="K1485" s="9">
        <f>IFERROR(IF($G1485="","",INDEX('Job Catalog'!$H$10:$H$509,MATCH($G1485,'Job Catalog'!$B$10:$B$509,0))),"")</f>
        <v/>
      </c>
      <c r="L1485" s="9">
        <f>IFERROR(IF($G1485="","",INDEX('Job Catalog'!$I$10:$I$509,MATCH($G1485,'Job Catalog'!$B$10:$B$509,0))),"")</f>
        <v/>
      </c>
      <c r="M1485" s="37">
        <f>IFERROR(IF($G1485="","",INDEX('Job Catalog'!$K$10:$K$509,MATCH($G1485,'Job Catalog'!$B$10:$B$509,0))),"")</f>
        <v/>
      </c>
    </row>
    <row r="1486">
      <c r="B1486" s="7" t="n"/>
      <c r="C1486" s="7" t="n"/>
      <c r="D1486" s="7" t="n"/>
      <c r="E1486" s="7" t="n"/>
      <c r="F1486" s="7" t="n"/>
      <c r="G1486" s="7" t="n"/>
      <c r="H1486" s="9">
        <f>IFERROR(IF($G1486="","",INDEX('Job Catalog'!$C$10:$C$509,MATCH($G1486,'Job Catalog'!$B$10:$B$509,0))),"")</f>
        <v/>
      </c>
      <c r="I1486" s="9">
        <f>IFERROR(IF($G1486="","",INDEX('Job Catalog'!$D$10:$D$509,MATCH($G1486,'Job Catalog'!$B$10:$B$509,0))),"")</f>
        <v/>
      </c>
      <c r="J1486" s="9">
        <f>IFERROR(IF($G1486="","",INDEX('Job Catalog'!$F$10:$F$509,MATCH($G1486,'Job Catalog'!$B$10:$B$509,0))),"")</f>
        <v/>
      </c>
      <c r="K1486" s="9">
        <f>IFERROR(IF($G1486="","",INDEX('Job Catalog'!$H$10:$H$509,MATCH($G1486,'Job Catalog'!$B$10:$B$509,0))),"")</f>
        <v/>
      </c>
      <c r="L1486" s="9">
        <f>IFERROR(IF($G1486="","",INDEX('Job Catalog'!$I$10:$I$509,MATCH($G1486,'Job Catalog'!$B$10:$B$509,0))),"")</f>
        <v/>
      </c>
      <c r="M1486" s="37">
        <f>IFERROR(IF($G1486="","",INDEX('Job Catalog'!$K$10:$K$509,MATCH($G1486,'Job Catalog'!$B$10:$B$509,0))),"")</f>
        <v/>
      </c>
    </row>
    <row r="1487">
      <c r="B1487" s="7" t="n"/>
      <c r="C1487" s="7" t="n"/>
      <c r="D1487" s="7" t="n"/>
      <c r="E1487" s="7" t="n"/>
      <c r="F1487" s="7" t="n"/>
      <c r="G1487" s="7" t="n"/>
      <c r="H1487" s="9">
        <f>IFERROR(IF($G1487="","",INDEX('Job Catalog'!$C$10:$C$509,MATCH($G1487,'Job Catalog'!$B$10:$B$509,0))),"")</f>
        <v/>
      </c>
      <c r="I1487" s="9">
        <f>IFERROR(IF($G1487="","",INDEX('Job Catalog'!$D$10:$D$509,MATCH($G1487,'Job Catalog'!$B$10:$B$509,0))),"")</f>
        <v/>
      </c>
      <c r="J1487" s="9">
        <f>IFERROR(IF($G1487="","",INDEX('Job Catalog'!$F$10:$F$509,MATCH($G1487,'Job Catalog'!$B$10:$B$509,0))),"")</f>
        <v/>
      </c>
      <c r="K1487" s="9">
        <f>IFERROR(IF($G1487="","",INDEX('Job Catalog'!$H$10:$H$509,MATCH($G1487,'Job Catalog'!$B$10:$B$509,0))),"")</f>
        <v/>
      </c>
      <c r="L1487" s="9">
        <f>IFERROR(IF($G1487="","",INDEX('Job Catalog'!$I$10:$I$509,MATCH($G1487,'Job Catalog'!$B$10:$B$509,0))),"")</f>
        <v/>
      </c>
      <c r="M1487" s="37">
        <f>IFERROR(IF($G1487="","",INDEX('Job Catalog'!$K$10:$K$509,MATCH($G1487,'Job Catalog'!$B$10:$B$509,0))),"")</f>
        <v/>
      </c>
    </row>
    <row r="1488">
      <c r="B1488" s="7" t="n"/>
      <c r="C1488" s="7" t="n"/>
      <c r="D1488" s="7" t="n"/>
      <c r="E1488" s="7" t="n"/>
      <c r="F1488" s="7" t="n"/>
      <c r="G1488" s="7" t="n"/>
      <c r="H1488" s="9">
        <f>IFERROR(IF($G1488="","",INDEX('Job Catalog'!$C$10:$C$509,MATCH($G1488,'Job Catalog'!$B$10:$B$509,0))),"")</f>
        <v/>
      </c>
      <c r="I1488" s="9">
        <f>IFERROR(IF($G1488="","",INDEX('Job Catalog'!$D$10:$D$509,MATCH($G1488,'Job Catalog'!$B$10:$B$509,0))),"")</f>
        <v/>
      </c>
      <c r="J1488" s="9">
        <f>IFERROR(IF($G1488="","",INDEX('Job Catalog'!$F$10:$F$509,MATCH($G1488,'Job Catalog'!$B$10:$B$509,0))),"")</f>
        <v/>
      </c>
      <c r="K1488" s="9">
        <f>IFERROR(IF($G1488="","",INDEX('Job Catalog'!$H$10:$H$509,MATCH($G1488,'Job Catalog'!$B$10:$B$509,0))),"")</f>
        <v/>
      </c>
      <c r="L1488" s="9">
        <f>IFERROR(IF($G1488="","",INDEX('Job Catalog'!$I$10:$I$509,MATCH($G1488,'Job Catalog'!$B$10:$B$509,0))),"")</f>
        <v/>
      </c>
      <c r="M1488" s="37">
        <f>IFERROR(IF($G1488="","",INDEX('Job Catalog'!$K$10:$K$509,MATCH($G1488,'Job Catalog'!$B$10:$B$509,0))),"")</f>
        <v/>
      </c>
    </row>
    <row r="1489">
      <c r="B1489" s="7" t="n"/>
      <c r="C1489" s="7" t="n"/>
      <c r="D1489" s="7" t="n"/>
      <c r="E1489" s="7" t="n"/>
      <c r="F1489" s="7" t="n"/>
      <c r="G1489" s="7" t="n"/>
      <c r="H1489" s="9">
        <f>IFERROR(IF($G1489="","",INDEX('Job Catalog'!$C$10:$C$509,MATCH($G1489,'Job Catalog'!$B$10:$B$509,0))),"")</f>
        <v/>
      </c>
      <c r="I1489" s="9">
        <f>IFERROR(IF($G1489="","",INDEX('Job Catalog'!$D$10:$D$509,MATCH($G1489,'Job Catalog'!$B$10:$B$509,0))),"")</f>
        <v/>
      </c>
      <c r="J1489" s="9">
        <f>IFERROR(IF($G1489="","",INDEX('Job Catalog'!$F$10:$F$509,MATCH($G1489,'Job Catalog'!$B$10:$B$509,0))),"")</f>
        <v/>
      </c>
      <c r="K1489" s="9">
        <f>IFERROR(IF($G1489="","",INDEX('Job Catalog'!$H$10:$H$509,MATCH($G1489,'Job Catalog'!$B$10:$B$509,0))),"")</f>
        <v/>
      </c>
      <c r="L1489" s="9">
        <f>IFERROR(IF($G1489="","",INDEX('Job Catalog'!$I$10:$I$509,MATCH($G1489,'Job Catalog'!$B$10:$B$509,0))),"")</f>
        <v/>
      </c>
      <c r="M1489" s="37">
        <f>IFERROR(IF($G1489="","",INDEX('Job Catalog'!$K$10:$K$509,MATCH($G1489,'Job Catalog'!$B$10:$B$509,0))),"")</f>
        <v/>
      </c>
    </row>
    <row r="1490">
      <c r="B1490" s="7" t="n"/>
      <c r="C1490" s="7" t="n"/>
      <c r="D1490" s="7" t="n"/>
      <c r="E1490" s="7" t="n"/>
      <c r="F1490" s="7" t="n"/>
      <c r="G1490" s="7" t="n"/>
      <c r="H1490" s="9">
        <f>IFERROR(IF($G1490="","",INDEX('Job Catalog'!$C$10:$C$509,MATCH($G1490,'Job Catalog'!$B$10:$B$509,0))),"")</f>
        <v/>
      </c>
      <c r="I1490" s="9">
        <f>IFERROR(IF($G1490="","",INDEX('Job Catalog'!$D$10:$D$509,MATCH($G1490,'Job Catalog'!$B$10:$B$509,0))),"")</f>
        <v/>
      </c>
      <c r="J1490" s="9">
        <f>IFERROR(IF($G1490="","",INDEX('Job Catalog'!$F$10:$F$509,MATCH($G1490,'Job Catalog'!$B$10:$B$509,0))),"")</f>
        <v/>
      </c>
      <c r="K1490" s="9">
        <f>IFERROR(IF($G1490="","",INDEX('Job Catalog'!$H$10:$H$509,MATCH($G1490,'Job Catalog'!$B$10:$B$509,0))),"")</f>
        <v/>
      </c>
      <c r="L1490" s="9">
        <f>IFERROR(IF($G1490="","",INDEX('Job Catalog'!$I$10:$I$509,MATCH($G1490,'Job Catalog'!$B$10:$B$509,0))),"")</f>
        <v/>
      </c>
      <c r="M1490" s="37">
        <f>IFERROR(IF($G1490="","",INDEX('Job Catalog'!$K$10:$K$509,MATCH($G1490,'Job Catalog'!$B$10:$B$509,0))),"")</f>
        <v/>
      </c>
    </row>
    <row r="1491">
      <c r="B1491" s="7" t="n"/>
      <c r="C1491" s="7" t="n"/>
      <c r="D1491" s="7" t="n"/>
      <c r="E1491" s="7" t="n"/>
      <c r="F1491" s="7" t="n"/>
      <c r="G1491" s="7" t="n"/>
      <c r="H1491" s="9">
        <f>IFERROR(IF($G1491="","",INDEX('Job Catalog'!$C$10:$C$509,MATCH($G1491,'Job Catalog'!$B$10:$B$509,0))),"")</f>
        <v/>
      </c>
      <c r="I1491" s="9">
        <f>IFERROR(IF($G1491="","",INDEX('Job Catalog'!$D$10:$D$509,MATCH($G1491,'Job Catalog'!$B$10:$B$509,0))),"")</f>
        <v/>
      </c>
      <c r="J1491" s="9">
        <f>IFERROR(IF($G1491="","",INDEX('Job Catalog'!$F$10:$F$509,MATCH($G1491,'Job Catalog'!$B$10:$B$509,0))),"")</f>
        <v/>
      </c>
      <c r="K1491" s="9">
        <f>IFERROR(IF($G1491="","",INDEX('Job Catalog'!$H$10:$H$509,MATCH($G1491,'Job Catalog'!$B$10:$B$509,0))),"")</f>
        <v/>
      </c>
      <c r="L1491" s="9">
        <f>IFERROR(IF($G1491="","",INDEX('Job Catalog'!$I$10:$I$509,MATCH($G1491,'Job Catalog'!$B$10:$B$509,0))),"")</f>
        <v/>
      </c>
      <c r="M1491" s="37">
        <f>IFERROR(IF($G1491="","",INDEX('Job Catalog'!$K$10:$K$509,MATCH($G1491,'Job Catalog'!$B$10:$B$509,0))),"")</f>
        <v/>
      </c>
    </row>
    <row r="1492">
      <c r="B1492" s="7" t="n"/>
      <c r="C1492" s="7" t="n"/>
      <c r="D1492" s="7" t="n"/>
      <c r="E1492" s="7" t="n"/>
      <c r="F1492" s="7" t="n"/>
      <c r="G1492" s="7" t="n"/>
      <c r="H1492" s="9">
        <f>IFERROR(IF($G1492="","",INDEX('Job Catalog'!$C$10:$C$509,MATCH($G1492,'Job Catalog'!$B$10:$B$509,0))),"")</f>
        <v/>
      </c>
      <c r="I1492" s="9">
        <f>IFERROR(IF($G1492="","",INDEX('Job Catalog'!$D$10:$D$509,MATCH($G1492,'Job Catalog'!$B$10:$B$509,0))),"")</f>
        <v/>
      </c>
      <c r="J1492" s="9">
        <f>IFERROR(IF($G1492="","",INDEX('Job Catalog'!$F$10:$F$509,MATCH($G1492,'Job Catalog'!$B$10:$B$509,0))),"")</f>
        <v/>
      </c>
      <c r="K1492" s="9">
        <f>IFERROR(IF($G1492="","",INDEX('Job Catalog'!$H$10:$H$509,MATCH($G1492,'Job Catalog'!$B$10:$B$509,0))),"")</f>
        <v/>
      </c>
      <c r="L1492" s="9">
        <f>IFERROR(IF($G1492="","",INDEX('Job Catalog'!$I$10:$I$509,MATCH($G1492,'Job Catalog'!$B$10:$B$509,0))),"")</f>
        <v/>
      </c>
      <c r="M1492" s="37">
        <f>IFERROR(IF($G1492="","",INDEX('Job Catalog'!$K$10:$K$509,MATCH($G1492,'Job Catalog'!$B$10:$B$509,0))),"")</f>
        <v/>
      </c>
    </row>
    <row r="1493">
      <c r="B1493" s="7" t="n"/>
      <c r="C1493" s="7" t="n"/>
      <c r="D1493" s="7" t="n"/>
      <c r="E1493" s="7" t="n"/>
      <c r="F1493" s="7" t="n"/>
      <c r="G1493" s="7" t="n"/>
      <c r="H1493" s="9">
        <f>IFERROR(IF($G1493="","",INDEX('Job Catalog'!$C$10:$C$509,MATCH($G1493,'Job Catalog'!$B$10:$B$509,0))),"")</f>
        <v/>
      </c>
      <c r="I1493" s="9">
        <f>IFERROR(IF($G1493="","",INDEX('Job Catalog'!$D$10:$D$509,MATCH($G1493,'Job Catalog'!$B$10:$B$509,0))),"")</f>
        <v/>
      </c>
      <c r="J1493" s="9">
        <f>IFERROR(IF($G1493="","",INDEX('Job Catalog'!$F$10:$F$509,MATCH($G1493,'Job Catalog'!$B$10:$B$509,0))),"")</f>
        <v/>
      </c>
      <c r="K1493" s="9">
        <f>IFERROR(IF($G1493="","",INDEX('Job Catalog'!$H$10:$H$509,MATCH($G1493,'Job Catalog'!$B$10:$B$509,0))),"")</f>
        <v/>
      </c>
      <c r="L1493" s="9">
        <f>IFERROR(IF($G1493="","",INDEX('Job Catalog'!$I$10:$I$509,MATCH($G1493,'Job Catalog'!$B$10:$B$509,0))),"")</f>
        <v/>
      </c>
      <c r="M1493" s="37">
        <f>IFERROR(IF($G1493="","",INDEX('Job Catalog'!$K$10:$K$509,MATCH($G1493,'Job Catalog'!$B$10:$B$509,0))),"")</f>
        <v/>
      </c>
    </row>
    <row r="1494">
      <c r="B1494" s="7" t="n"/>
      <c r="C1494" s="7" t="n"/>
      <c r="D1494" s="7" t="n"/>
      <c r="E1494" s="7" t="n"/>
      <c r="F1494" s="7" t="n"/>
      <c r="G1494" s="7" t="n"/>
      <c r="H1494" s="9">
        <f>IFERROR(IF($G1494="","",INDEX('Job Catalog'!$C$10:$C$509,MATCH($G1494,'Job Catalog'!$B$10:$B$509,0))),"")</f>
        <v/>
      </c>
      <c r="I1494" s="9">
        <f>IFERROR(IF($G1494="","",INDEX('Job Catalog'!$D$10:$D$509,MATCH($G1494,'Job Catalog'!$B$10:$B$509,0))),"")</f>
        <v/>
      </c>
      <c r="J1494" s="9">
        <f>IFERROR(IF($G1494="","",INDEX('Job Catalog'!$F$10:$F$509,MATCH($G1494,'Job Catalog'!$B$10:$B$509,0))),"")</f>
        <v/>
      </c>
      <c r="K1494" s="9">
        <f>IFERROR(IF($G1494="","",INDEX('Job Catalog'!$H$10:$H$509,MATCH($G1494,'Job Catalog'!$B$10:$B$509,0))),"")</f>
        <v/>
      </c>
      <c r="L1494" s="9">
        <f>IFERROR(IF($G1494="","",INDEX('Job Catalog'!$I$10:$I$509,MATCH($G1494,'Job Catalog'!$B$10:$B$509,0))),"")</f>
        <v/>
      </c>
      <c r="M1494" s="37">
        <f>IFERROR(IF($G1494="","",INDEX('Job Catalog'!$K$10:$K$509,MATCH($G1494,'Job Catalog'!$B$10:$B$509,0))),"")</f>
        <v/>
      </c>
    </row>
    <row r="1495">
      <c r="B1495" s="7" t="n"/>
      <c r="C1495" s="7" t="n"/>
      <c r="D1495" s="7" t="n"/>
      <c r="E1495" s="7" t="n"/>
      <c r="F1495" s="7" t="n"/>
      <c r="G1495" s="7" t="n"/>
      <c r="H1495" s="9">
        <f>IFERROR(IF($G1495="","",INDEX('Job Catalog'!$C$10:$C$509,MATCH($G1495,'Job Catalog'!$B$10:$B$509,0))),"")</f>
        <v/>
      </c>
      <c r="I1495" s="9">
        <f>IFERROR(IF($G1495="","",INDEX('Job Catalog'!$D$10:$D$509,MATCH($G1495,'Job Catalog'!$B$10:$B$509,0))),"")</f>
        <v/>
      </c>
      <c r="J1495" s="9">
        <f>IFERROR(IF($G1495="","",INDEX('Job Catalog'!$F$10:$F$509,MATCH($G1495,'Job Catalog'!$B$10:$B$509,0))),"")</f>
        <v/>
      </c>
      <c r="K1495" s="9">
        <f>IFERROR(IF($G1495="","",INDEX('Job Catalog'!$H$10:$H$509,MATCH($G1495,'Job Catalog'!$B$10:$B$509,0))),"")</f>
        <v/>
      </c>
      <c r="L1495" s="9">
        <f>IFERROR(IF($G1495="","",INDEX('Job Catalog'!$I$10:$I$509,MATCH($G1495,'Job Catalog'!$B$10:$B$509,0))),"")</f>
        <v/>
      </c>
      <c r="M1495" s="37">
        <f>IFERROR(IF($G1495="","",INDEX('Job Catalog'!$K$10:$K$509,MATCH($G1495,'Job Catalog'!$B$10:$B$509,0))),"")</f>
        <v/>
      </c>
    </row>
    <row r="1496">
      <c r="B1496" s="7" t="n"/>
      <c r="C1496" s="7" t="n"/>
      <c r="D1496" s="7" t="n"/>
      <c r="E1496" s="7" t="n"/>
      <c r="F1496" s="7" t="n"/>
      <c r="G1496" s="7" t="n"/>
      <c r="H1496" s="9">
        <f>IFERROR(IF($G1496="","",INDEX('Job Catalog'!$C$10:$C$509,MATCH($G1496,'Job Catalog'!$B$10:$B$509,0))),"")</f>
        <v/>
      </c>
      <c r="I1496" s="9">
        <f>IFERROR(IF($G1496="","",INDEX('Job Catalog'!$D$10:$D$509,MATCH($G1496,'Job Catalog'!$B$10:$B$509,0))),"")</f>
        <v/>
      </c>
      <c r="J1496" s="9">
        <f>IFERROR(IF($G1496="","",INDEX('Job Catalog'!$F$10:$F$509,MATCH($G1496,'Job Catalog'!$B$10:$B$509,0))),"")</f>
        <v/>
      </c>
      <c r="K1496" s="9">
        <f>IFERROR(IF($G1496="","",INDEX('Job Catalog'!$H$10:$H$509,MATCH($G1496,'Job Catalog'!$B$10:$B$509,0))),"")</f>
        <v/>
      </c>
      <c r="L1496" s="9">
        <f>IFERROR(IF($G1496="","",INDEX('Job Catalog'!$I$10:$I$509,MATCH($G1496,'Job Catalog'!$B$10:$B$509,0))),"")</f>
        <v/>
      </c>
      <c r="M1496" s="37">
        <f>IFERROR(IF($G1496="","",INDEX('Job Catalog'!$K$10:$K$509,MATCH($G1496,'Job Catalog'!$B$10:$B$509,0))),"")</f>
        <v/>
      </c>
    </row>
    <row r="1497">
      <c r="B1497" s="7" t="n"/>
      <c r="C1497" s="7" t="n"/>
      <c r="D1497" s="7" t="n"/>
      <c r="E1497" s="7" t="n"/>
      <c r="F1497" s="7" t="n"/>
      <c r="G1497" s="7" t="n"/>
      <c r="H1497" s="9">
        <f>IFERROR(IF($G1497="","",INDEX('Job Catalog'!$C$10:$C$509,MATCH($G1497,'Job Catalog'!$B$10:$B$509,0))),"")</f>
        <v/>
      </c>
      <c r="I1497" s="9">
        <f>IFERROR(IF($G1497="","",INDEX('Job Catalog'!$D$10:$D$509,MATCH($G1497,'Job Catalog'!$B$10:$B$509,0))),"")</f>
        <v/>
      </c>
      <c r="J1497" s="9">
        <f>IFERROR(IF($G1497="","",INDEX('Job Catalog'!$F$10:$F$509,MATCH($G1497,'Job Catalog'!$B$10:$B$509,0))),"")</f>
        <v/>
      </c>
      <c r="K1497" s="9">
        <f>IFERROR(IF($G1497="","",INDEX('Job Catalog'!$H$10:$H$509,MATCH($G1497,'Job Catalog'!$B$10:$B$509,0))),"")</f>
        <v/>
      </c>
      <c r="L1497" s="9">
        <f>IFERROR(IF($G1497="","",INDEX('Job Catalog'!$I$10:$I$509,MATCH($G1497,'Job Catalog'!$B$10:$B$509,0))),"")</f>
        <v/>
      </c>
      <c r="M1497" s="37">
        <f>IFERROR(IF($G1497="","",INDEX('Job Catalog'!$K$10:$K$509,MATCH($G1497,'Job Catalog'!$B$10:$B$509,0))),"")</f>
        <v/>
      </c>
    </row>
    <row r="1498">
      <c r="B1498" s="7" t="n"/>
      <c r="C1498" s="7" t="n"/>
      <c r="D1498" s="7" t="n"/>
      <c r="E1498" s="7" t="n"/>
      <c r="F1498" s="7" t="n"/>
      <c r="G1498" s="7" t="n"/>
      <c r="H1498" s="9">
        <f>IFERROR(IF($G1498="","",INDEX('Job Catalog'!$C$10:$C$509,MATCH($G1498,'Job Catalog'!$B$10:$B$509,0))),"")</f>
        <v/>
      </c>
      <c r="I1498" s="9">
        <f>IFERROR(IF($G1498="","",INDEX('Job Catalog'!$D$10:$D$509,MATCH($G1498,'Job Catalog'!$B$10:$B$509,0))),"")</f>
        <v/>
      </c>
      <c r="J1498" s="9">
        <f>IFERROR(IF($G1498="","",INDEX('Job Catalog'!$F$10:$F$509,MATCH($G1498,'Job Catalog'!$B$10:$B$509,0))),"")</f>
        <v/>
      </c>
      <c r="K1498" s="9">
        <f>IFERROR(IF($G1498="","",INDEX('Job Catalog'!$H$10:$H$509,MATCH($G1498,'Job Catalog'!$B$10:$B$509,0))),"")</f>
        <v/>
      </c>
      <c r="L1498" s="9">
        <f>IFERROR(IF($G1498="","",INDEX('Job Catalog'!$I$10:$I$509,MATCH($G1498,'Job Catalog'!$B$10:$B$509,0))),"")</f>
        <v/>
      </c>
      <c r="M1498" s="37">
        <f>IFERROR(IF($G1498="","",INDEX('Job Catalog'!$K$10:$K$509,MATCH($G1498,'Job Catalog'!$B$10:$B$509,0))),"")</f>
        <v/>
      </c>
    </row>
    <row r="1499">
      <c r="B1499" s="7" t="n"/>
      <c r="C1499" s="7" t="n"/>
      <c r="D1499" s="7" t="n"/>
      <c r="E1499" s="7" t="n"/>
      <c r="F1499" s="7" t="n"/>
      <c r="G1499" s="7" t="n"/>
      <c r="H1499" s="9">
        <f>IFERROR(IF($G1499="","",INDEX('Job Catalog'!$C$10:$C$509,MATCH($G1499,'Job Catalog'!$B$10:$B$509,0))),"")</f>
        <v/>
      </c>
      <c r="I1499" s="9">
        <f>IFERROR(IF($G1499="","",INDEX('Job Catalog'!$D$10:$D$509,MATCH($G1499,'Job Catalog'!$B$10:$B$509,0))),"")</f>
        <v/>
      </c>
      <c r="J1499" s="9">
        <f>IFERROR(IF($G1499="","",INDEX('Job Catalog'!$F$10:$F$509,MATCH($G1499,'Job Catalog'!$B$10:$B$509,0))),"")</f>
        <v/>
      </c>
      <c r="K1499" s="9">
        <f>IFERROR(IF($G1499="","",INDEX('Job Catalog'!$H$10:$H$509,MATCH($G1499,'Job Catalog'!$B$10:$B$509,0))),"")</f>
        <v/>
      </c>
      <c r="L1499" s="9">
        <f>IFERROR(IF($G1499="","",INDEX('Job Catalog'!$I$10:$I$509,MATCH($G1499,'Job Catalog'!$B$10:$B$509,0))),"")</f>
        <v/>
      </c>
      <c r="M1499" s="37">
        <f>IFERROR(IF($G1499="","",INDEX('Job Catalog'!$K$10:$K$509,MATCH($G1499,'Job Catalog'!$B$10:$B$509,0))),"")</f>
        <v/>
      </c>
    </row>
    <row r="1500">
      <c r="B1500" s="7" t="n"/>
      <c r="C1500" s="7" t="n"/>
      <c r="D1500" s="7" t="n"/>
      <c r="E1500" s="7" t="n"/>
      <c r="F1500" s="7" t="n"/>
      <c r="G1500" s="7" t="n"/>
      <c r="H1500" s="9">
        <f>IFERROR(IF($G1500="","",INDEX('Job Catalog'!$C$10:$C$509,MATCH($G1500,'Job Catalog'!$B$10:$B$509,0))),"")</f>
        <v/>
      </c>
      <c r="I1500" s="9">
        <f>IFERROR(IF($G1500="","",INDEX('Job Catalog'!$D$10:$D$509,MATCH($G1500,'Job Catalog'!$B$10:$B$509,0))),"")</f>
        <v/>
      </c>
      <c r="J1500" s="9">
        <f>IFERROR(IF($G1500="","",INDEX('Job Catalog'!$F$10:$F$509,MATCH($G1500,'Job Catalog'!$B$10:$B$509,0))),"")</f>
        <v/>
      </c>
      <c r="K1500" s="9">
        <f>IFERROR(IF($G1500="","",INDEX('Job Catalog'!$H$10:$H$509,MATCH($G1500,'Job Catalog'!$B$10:$B$509,0))),"")</f>
        <v/>
      </c>
      <c r="L1500" s="9">
        <f>IFERROR(IF($G1500="","",INDEX('Job Catalog'!$I$10:$I$509,MATCH($G1500,'Job Catalog'!$B$10:$B$509,0))),"")</f>
        <v/>
      </c>
      <c r="M1500" s="37">
        <f>IFERROR(IF($G1500="","",INDEX('Job Catalog'!$K$10:$K$509,MATCH($G1500,'Job Catalog'!$B$10:$B$509,0))),"")</f>
        <v/>
      </c>
    </row>
    <row r="1501">
      <c r="B1501" s="7" t="n"/>
      <c r="C1501" s="7" t="n"/>
      <c r="D1501" s="7" t="n"/>
      <c r="E1501" s="7" t="n"/>
      <c r="F1501" s="7" t="n"/>
      <c r="G1501" s="7" t="n"/>
      <c r="H1501" s="9">
        <f>IFERROR(IF($G1501="","",INDEX('Job Catalog'!$C$10:$C$509,MATCH($G1501,'Job Catalog'!$B$10:$B$509,0))),"")</f>
        <v/>
      </c>
      <c r="I1501" s="9">
        <f>IFERROR(IF($G1501="","",INDEX('Job Catalog'!$D$10:$D$509,MATCH($G1501,'Job Catalog'!$B$10:$B$509,0))),"")</f>
        <v/>
      </c>
      <c r="J1501" s="9">
        <f>IFERROR(IF($G1501="","",INDEX('Job Catalog'!$F$10:$F$509,MATCH($G1501,'Job Catalog'!$B$10:$B$509,0))),"")</f>
        <v/>
      </c>
      <c r="K1501" s="9">
        <f>IFERROR(IF($G1501="","",INDEX('Job Catalog'!$H$10:$H$509,MATCH($G1501,'Job Catalog'!$B$10:$B$509,0))),"")</f>
        <v/>
      </c>
      <c r="L1501" s="9">
        <f>IFERROR(IF($G1501="","",INDEX('Job Catalog'!$I$10:$I$509,MATCH($G1501,'Job Catalog'!$B$10:$B$509,0))),"")</f>
        <v/>
      </c>
      <c r="M1501" s="37">
        <f>IFERROR(IF($G1501="","",INDEX('Job Catalog'!$K$10:$K$509,MATCH($G1501,'Job Catalog'!$B$10:$B$509,0))),"")</f>
        <v/>
      </c>
    </row>
    <row r="1502">
      <c r="B1502" s="7" t="n"/>
      <c r="C1502" s="7" t="n"/>
      <c r="D1502" s="7" t="n"/>
      <c r="E1502" s="7" t="n"/>
      <c r="F1502" s="7" t="n"/>
      <c r="G1502" s="7" t="n"/>
      <c r="H1502" s="9">
        <f>IFERROR(IF($G1502="","",INDEX('Job Catalog'!$C$10:$C$509,MATCH($G1502,'Job Catalog'!$B$10:$B$509,0))),"")</f>
        <v/>
      </c>
      <c r="I1502" s="9">
        <f>IFERROR(IF($G1502="","",INDEX('Job Catalog'!$D$10:$D$509,MATCH($G1502,'Job Catalog'!$B$10:$B$509,0))),"")</f>
        <v/>
      </c>
      <c r="J1502" s="9">
        <f>IFERROR(IF($G1502="","",INDEX('Job Catalog'!$F$10:$F$509,MATCH($G1502,'Job Catalog'!$B$10:$B$509,0))),"")</f>
        <v/>
      </c>
      <c r="K1502" s="9">
        <f>IFERROR(IF($G1502="","",INDEX('Job Catalog'!$H$10:$H$509,MATCH($G1502,'Job Catalog'!$B$10:$B$509,0))),"")</f>
        <v/>
      </c>
      <c r="L1502" s="9">
        <f>IFERROR(IF($G1502="","",INDEX('Job Catalog'!$I$10:$I$509,MATCH($G1502,'Job Catalog'!$B$10:$B$509,0))),"")</f>
        <v/>
      </c>
      <c r="M1502" s="37">
        <f>IFERROR(IF($G1502="","",INDEX('Job Catalog'!$K$10:$K$509,MATCH($G1502,'Job Catalog'!$B$10:$B$509,0))),"")</f>
        <v/>
      </c>
    </row>
    <row r="1503">
      <c r="B1503" s="7" t="n"/>
      <c r="C1503" s="7" t="n"/>
      <c r="D1503" s="7" t="n"/>
      <c r="E1503" s="7" t="n"/>
      <c r="F1503" s="7" t="n"/>
      <c r="G1503" s="7" t="n"/>
      <c r="H1503" s="9">
        <f>IFERROR(IF($G1503="","",INDEX('Job Catalog'!$C$10:$C$509,MATCH($G1503,'Job Catalog'!$B$10:$B$509,0))),"")</f>
        <v/>
      </c>
      <c r="I1503" s="9">
        <f>IFERROR(IF($G1503="","",INDEX('Job Catalog'!$D$10:$D$509,MATCH($G1503,'Job Catalog'!$B$10:$B$509,0))),"")</f>
        <v/>
      </c>
      <c r="J1503" s="9">
        <f>IFERROR(IF($G1503="","",INDEX('Job Catalog'!$F$10:$F$509,MATCH($G1503,'Job Catalog'!$B$10:$B$509,0))),"")</f>
        <v/>
      </c>
      <c r="K1503" s="9">
        <f>IFERROR(IF($G1503="","",INDEX('Job Catalog'!$H$10:$H$509,MATCH($G1503,'Job Catalog'!$B$10:$B$509,0))),"")</f>
        <v/>
      </c>
      <c r="L1503" s="9">
        <f>IFERROR(IF($G1503="","",INDEX('Job Catalog'!$I$10:$I$509,MATCH($G1503,'Job Catalog'!$B$10:$B$509,0))),"")</f>
        <v/>
      </c>
      <c r="M1503" s="37">
        <f>IFERROR(IF($G1503="","",INDEX('Job Catalog'!$K$10:$K$509,MATCH($G1503,'Job Catalog'!$B$10:$B$509,0))),"")</f>
        <v/>
      </c>
    </row>
    <row r="1504">
      <c r="B1504" s="7" t="n"/>
      <c r="C1504" s="7" t="n"/>
      <c r="D1504" s="7" t="n"/>
      <c r="E1504" s="7" t="n"/>
      <c r="F1504" s="7" t="n"/>
      <c r="G1504" s="7" t="n"/>
      <c r="H1504" s="9">
        <f>IFERROR(IF($G1504="","",INDEX('Job Catalog'!$C$10:$C$509,MATCH($G1504,'Job Catalog'!$B$10:$B$509,0))),"")</f>
        <v/>
      </c>
      <c r="I1504" s="9">
        <f>IFERROR(IF($G1504="","",INDEX('Job Catalog'!$D$10:$D$509,MATCH($G1504,'Job Catalog'!$B$10:$B$509,0))),"")</f>
        <v/>
      </c>
      <c r="J1504" s="9">
        <f>IFERROR(IF($G1504="","",INDEX('Job Catalog'!$F$10:$F$509,MATCH($G1504,'Job Catalog'!$B$10:$B$509,0))),"")</f>
        <v/>
      </c>
      <c r="K1504" s="9">
        <f>IFERROR(IF($G1504="","",INDEX('Job Catalog'!$H$10:$H$509,MATCH($G1504,'Job Catalog'!$B$10:$B$509,0))),"")</f>
        <v/>
      </c>
      <c r="L1504" s="9">
        <f>IFERROR(IF($G1504="","",INDEX('Job Catalog'!$I$10:$I$509,MATCH($G1504,'Job Catalog'!$B$10:$B$509,0))),"")</f>
        <v/>
      </c>
      <c r="M1504" s="37">
        <f>IFERROR(IF($G1504="","",INDEX('Job Catalog'!$K$10:$K$509,MATCH($G1504,'Job Catalog'!$B$10:$B$509,0))),"")</f>
        <v/>
      </c>
    </row>
    <row r="1505">
      <c r="B1505" s="7" t="n"/>
      <c r="C1505" s="7" t="n"/>
      <c r="D1505" s="7" t="n"/>
      <c r="E1505" s="7" t="n"/>
      <c r="F1505" s="7" t="n"/>
      <c r="G1505" s="7" t="n"/>
      <c r="H1505" s="9">
        <f>IFERROR(IF($G1505="","",INDEX('Job Catalog'!$C$10:$C$509,MATCH($G1505,'Job Catalog'!$B$10:$B$509,0))),"")</f>
        <v/>
      </c>
      <c r="I1505" s="9">
        <f>IFERROR(IF($G1505="","",INDEX('Job Catalog'!$D$10:$D$509,MATCH($G1505,'Job Catalog'!$B$10:$B$509,0))),"")</f>
        <v/>
      </c>
      <c r="J1505" s="9">
        <f>IFERROR(IF($G1505="","",INDEX('Job Catalog'!$F$10:$F$509,MATCH($G1505,'Job Catalog'!$B$10:$B$509,0))),"")</f>
        <v/>
      </c>
      <c r="K1505" s="9">
        <f>IFERROR(IF($G1505="","",INDEX('Job Catalog'!$H$10:$H$509,MATCH($G1505,'Job Catalog'!$B$10:$B$509,0))),"")</f>
        <v/>
      </c>
      <c r="L1505" s="9">
        <f>IFERROR(IF($G1505="","",INDEX('Job Catalog'!$I$10:$I$509,MATCH($G1505,'Job Catalog'!$B$10:$B$509,0))),"")</f>
        <v/>
      </c>
      <c r="M1505" s="37">
        <f>IFERROR(IF($G1505="","",INDEX('Job Catalog'!$K$10:$K$509,MATCH($G1505,'Job Catalog'!$B$10:$B$509,0))),"")</f>
        <v/>
      </c>
    </row>
    <row r="1506">
      <c r="B1506" s="7" t="n"/>
      <c r="C1506" s="7" t="n"/>
      <c r="D1506" s="7" t="n"/>
      <c r="E1506" s="7" t="n"/>
      <c r="F1506" s="7" t="n"/>
      <c r="G1506" s="7" t="n"/>
      <c r="H1506" s="9">
        <f>IFERROR(IF($G1506="","",INDEX('Job Catalog'!$C$10:$C$509,MATCH($G1506,'Job Catalog'!$B$10:$B$509,0))),"")</f>
        <v/>
      </c>
      <c r="I1506" s="9">
        <f>IFERROR(IF($G1506="","",INDEX('Job Catalog'!$D$10:$D$509,MATCH($G1506,'Job Catalog'!$B$10:$B$509,0))),"")</f>
        <v/>
      </c>
      <c r="J1506" s="9">
        <f>IFERROR(IF($G1506="","",INDEX('Job Catalog'!$F$10:$F$509,MATCH($G1506,'Job Catalog'!$B$10:$B$509,0))),"")</f>
        <v/>
      </c>
      <c r="K1506" s="9">
        <f>IFERROR(IF($G1506="","",INDEX('Job Catalog'!$H$10:$H$509,MATCH($G1506,'Job Catalog'!$B$10:$B$509,0))),"")</f>
        <v/>
      </c>
      <c r="L1506" s="9">
        <f>IFERROR(IF($G1506="","",INDEX('Job Catalog'!$I$10:$I$509,MATCH($G1506,'Job Catalog'!$B$10:$B$509,0))),"")</f>
        <v/>
      </c>
      <c r="M1506" s="37">
        <f>IFERROR(IF($G1506="","",INDEX('Job Catalog'!$K$10:$K$509,MATCH($G1506,'Job Catalog'!$B$10:$B$509,0))),"")</f>
        <v/>
      </c>
    </row>
    <row r="1507">
      <c r="B1507" s="7" t="n"/>
      <c r="C1507" s="7" t="n"/>
      <c r="D1507" s="7" t="n"/>
      <c r="E1507" s="7" t="n"/>
      <c r="F1507" s="7" t="n"/>
      <c r="G1507" s="7" t="n"/>
      <c r="H1507" s="9">
        <f>IFERROR(IF($G1507="","",INDEX('Job Catalog'!$C$10:$C$509,MATCH($G1507,'Job Catalog'!$B$10:$B$509,0))),"")</f>
        <v/>
      </c>
      <c r="I1507" s="9">
        <f>IFERROR(IF($G1507="","",INDEX('Job Catalog'!$D$10:$D$509,MATCH($G1507,'Job Catalog'!$B$10:$B$509,0))),"")</f>
        <v/>
      </c>
      <c r="J1507" s="9">
        <f>IFERROR(IF($G1507="","",INDEX('Job Catalog'!$F$10:$F$509,MATCH($G1507,'Job Catalog'!$B$10:$B$509,0))),"")</f>
        <v/>
      </c>
      <c r="K1507" s="9">
        <f>IFERROR(IF($G1507="","",INDEX('Job Catalog'!$H$10:$H$509,MATCH($G1507,'Job Catalog'!$B$10:$B$509,0))),"")</f>
        <v/>
      </c>
      <c r="L1507" s="9">
        <f>IFERROR(IF($G1507="","",INDEX('Job Catalog'!$I$10:$I$509,MATCH($G1507,'Job Catalog'!$B$10:$B$509,0))),"")</f>
        <v/>
      </c>
      <c r="M1507" s="37">
        <f>IFERROR(IF($G1507="","",INDEX('Job Catalog'!$K$10:$K$509,MATCH($G1507,'Job Catalog'!$B$10:$B$509,0))),"")</f>
        <v/>
      </c>
    </row>
    <row r="1508">
      <c r="B1508" s="7" t="n"/>
      <c r="C1508" s="7" t="n"/>
      <c r="D1508" s="7" t="n"/>
      <c r="E1508" s="7" t="n"/>
      <c r="F1508" s="7" t="n"/>
      <c r="G1508" s="7" t="n"/>
      <c r="H1508" s="9">
        <f>IFERROR(IF($G1508="","",INDEX('Job Catalog'!$C$10:$C$509,MATCH($G1508,'Job Catalog'!$B$10:$B$509,0))),"")</f>
        <v/>
      </c>
      <c r="I1508" s="9">
        <f>IFERROR(IF($G1508="","",INDEX('Job Catalog'!$D$10:$D$509,MATCH($G1508,'Job Catalog'!$B$10:$B$509,0))),"")</f>
        <v/>
      </c>
      <c r="J1508" s="9">
        <f>IFERROR(IF($G1508="","",INDEX('Job Catalog'!$F$10:$F$509,MATCH($G1508,'Job Catalog'!$B$10:$B$509,0))),"")</f>
        <v/>
      </c>
      <c r="K1508" s="9">
        <f>IFERROR(IF($G1508="","",INDEX('Job Catalog'!$H$10:$H$509,MATCH($G1508,'Job Catalog'!$B$10:$B$509,0))),"")</f>
        <v/>
      </c>
      <c r="L1508" s="9">
        <f>IFERROR(IF($G1508="","",INDEX('Job Catalog'!$I$10:$I$509,MATCH($G1508,'Job Catalog'!$B$10:$B$509,0))),"")</f>
        <v/>
      </c>
      <c r="M1508" s="37">
        <f>IFERROR(IF($G1508="","",INDEX('Job Catalog'!$K$10:$K$509,MATCH($G1508,'Job Catalog'!$B$10:$B$509,0))),"")</f>
        <v/>
      </c>
    </row>
    <row r="1509">
      <c r="B1509" s="7" t="n"/>
      <c r="C1509" s="7" t="n"/>
      <c r="D1509" s="7" t="n"/>
      <c r="E1509" s="7" t="n"/>
      <c r="F1509" s="7" t="n"/>
      <c r="G1509" s="7" t="n"/>
      <c r="H1509" s="9">
        <f>IFERROR(IF($G1509="","",INDEX('Job Catalog'!$C$10:$C$509,MATCH($G1509,'Job Catalog'!$B$10:$B$509,0))),"")</f>
        <v/>
      </c>
      <c r="I1509" s="9">
        <f>IFERROR(IF($G1509="","",INDEX('Job Catalog'!$D$10:$D$509,MATCH($G1509,'Job Catalog'!$B$10:$B$509,0))),"")</f>
        <v/>
      </c>
      <c r="J1509" s="9">
        <f>IFERROR(IF($G1509="","",INDEX('Job Catalog'!$F$10:$F$509,MATCH($G1509,'Job Catalog'!$B$10:$B$509,0))),"")</f>
        <v/>
      </c>
      <c r="K1509" s="9">
        <f>IFERROR(IF($G1509="","",INDEX('Job Catalog'!$H$10:$H$509,MATCH($G1509,'Job Catalog'!$B$10:$B$509,0))),"")</f>
        <v/>
      </c>
      <c r="L1509" s="9">
        <f>IFERROR(IF($G1509="","",INDEX('Job Catalog'!$I$10:$I$509,MATCH($G1509,'Job Catalog'!$B$10:$B$509,0))),"")</f>
        <v/>
      </c>
      <c r="M1509" s="37">
        <f>IFERROR(IF($G1509="","",INDEX('Job Catalog'!$K$10:$K$509,MATCH($G1509,'Job Catalog'!$B$10:$B$509,0))),"")</f>
        <v/>
      </c>
    </row>
    <row r="1510">
      <c r="B1510" s="7" t="n"/>
      <c r="C1510" s="7" t="n"/>
      <c r="D1510" s="7" t="n"/>
      <c r="E1510" s="7" t="n"/>
      <c r="F1510" s="7" t="n"/>
      <c r="G1510" s="7" t="n"/>
      <c r="H1510" s="9">
        <f>IFERROR(IF($G1510="","",INDEX('Job Catalog'!$C$10:$C$509,MATCH($G1510,'Job Catalog'!$B$10:$B$509,0))),"")</f>
        <v/>
      </c>
      <c r="I1510" s="9">
        <f>IFERROR(IF($G1510="","",INDEX('Job Catalog'!$D$10:$D$509,MATCH($G1510,'Job Catalog'!$B$10:$B$509,0))),"")</f>
        <v/>
      </c>
      <c r="J1510" s="9">
        <f>IFERROR(IF($G1510="","",INDEX('Job Catalog'!$F$10:$F$509,MATCH($G1510,'Job Catalog'!$B$10:$B$509,0))),"")</f>
        <v/>
      </c>
      <c r="K1510" s="9">
        <f>IFERROR(IF($G1510="","",INDEX('Job Catalog'!$H$10:$H$509,MATCH($G1510,'Job Catalog'!$B$10:$B$509,0))),"")</f>
        <v/>
      </c>
      <c r="L1510" s="9">
        <f>IFERROR(IF($G1510="","",INDEX('Job Catalog'!$I$10:$I$509,MATCH($G1510,'Job Catalog'!$B$10:$B$509,0))),"")</f>
        <v/>
      </c>
      <c r="M1510" s="37">
        <f>IFERROR(IF($G1510="","",INDEX('Job Catalog'!$K$10:$K$509,MATCH($G1510,'Job Catalog'!$B$10:$B$509,0))),"")</f>
        <v/>
      </c>
    </row>
    <row r="1511">
      <c r="B1511" s="7" t="n"/>
      <c r="C1511" s="7" t="n"/>
      <c r="D1511" s="7" t="n"/>
      <c r="E1511" s="7" t="n"/>
      <c r="F1511" s="7" t="n"/>
      <c r="G1511" s="7" t="n"/>
      <c r="H1511" s="9">
        <f>IFERROR(IF($G1511="","",INDEX('Job Catalog'!$C$10:$C$509,MATCH($G1511,'Job Catalog'!$B$10:$B$509,0))),"")</f>
        <v/>
      </c>
      <c r="I1511" s="9">
        <f>IFERROR(IF($G1511="","",INDEX('Job Catalog'!$D$10:$D$509,MATCH($G1511,'Job Catalog'!$B$10:$B$509,0))),"")</f>
        <v/>
      </c>
      <c r="J1511" s="9">
        <f>IFERROR(IF($G1511="","",INDEX('Job Catalog'!$F$10:$F$509,MATCH($G1511,'Job Catalog'!$B$10:$B$509,0))),"")</f>
        <v/>
      </c>
      <c r="K1511" s="9">
        <f>IFERROR(IF($G1511="","",INDEX('Job Catalog'!$H$10:$H$509,MATCH($G1511,'Job Catalog'!$B$10:$B$509,0))),"")</f>
        <v/>
      </c>
      <c r="L1511" s="9">
        <f>IFERROR(IF($G1511="","",INDEX('Job Catalog'!$I$10:$I$509,MATCH($G1511,'Job Catalog'!$B$10:$B$509,0))),"")</f>
        <v/>
      </c>
      <c r="M1511" s="37">
        <f>IFERROR(IF($G1511="","",INDEX('Job Catalog'!$K$10:$K$509,MATCH($G1511,'Job Catalog'!$B$10:$B$509,0))),"")</f>
        <v/>
      </c>
    </row>
    <row r="1512">
      <c r="B1512" s="7" t="n"/>
      <c r="C1512" s="7" t="n"/>
      <c r="D1512" s="7" t="n"/>
      <c r="E1512" s="7" t="n"/>
      <c r="F1512" s="7" t="n"/>
      <c r="G1512" s="7" t="n"/>
      <c r="H1512" s="9">
        <f>IFERROR(IF($G1512="","",INDEX('Job Catalog'!$C$10:$C$509,MATCH($G1512,'Job Catalog'!$B$10:$B$509,0))),"")</f>
        <v/>
      </c>
      <c r="I1512" s="9">
        <f>IFERROR(IF($G1512="","",INDEX('Job Catalog'!$D$10:$D$509,MATCH($G1512,'Job Catalog'!$B$10:$B$509,0))),"")</f>
        <v/>
      </c>
      <c r="J1512" s="9">
        <f>IFERROR(IF($G1512="","",INDEX('Job Catalog'!$F$10:$F$509,MATCH($G1512,'Job Catalog'!$B$10:$B$509,0))),"")</f>
        <v/>
      </c>
      <c r="K1512" s="9">
        <f>IFERROR(IF($G1512="","",INDEX('Job Catalog'!$H$10:$H$509,MATCH($G1512,'Job Catalog'!$B$10:$B$509,0))),"")</f>
        <v/>
      </c>
      <c r="L1512" s="9">
        <f>IFERROR(IF($G1512="","",INDEX('Job Catalog'!$I$10:$I$509,MATCH($G1512,'Job Catalog'!$B$10:$B$509,0))),"")</f>
        <v/>
      </c>
      <c r="M1512" s="37">
        <f>IFERROR(IF($G1512="","",INDEX('Job Catalog'!$K$10:$K$509,MATCH($G1512,'Job Catalog'!$B$10:$B$509,0))),"")</f>
        <v/>
      </c>
    </row>
    <row r="1513">
      <c r="B1513" s="7" t="n"/>
      <c r="C1513" s="7" t="n"/>
      <c r="D1513" s="7" t="n"/>
      <c r="E1513" s="7" t="n"/>
      <c r="F1513" s="7" t="n"/>
      <c r="G1513" s="7" t="n"/>
      <c r="H1513" s="9">
        <f>IFERROR(IF($G1513="","",INDEX('Job Catalog'!$C$10:$C$509,MATCH($G1513,'Job Catalog'!$B$10:$B$509,0))),"")</f>
        <v/>
      </c>
      <c r="I1513" s="9">
        <f>IFERROR(IF($G1513="","",INDEX('Job Catalog'!$D$10:$D$509,MATCH($G1513,'Job Catalog'!$B$10:$B$509,0))),"")</f>
        <v/>
      </c>
      <c r="J1513" s="9">
        <f>IFERROR(IF($G1513="","",INDEX('Job Catalog'!$F$10:$F$509,MATCH($G1513,'Job Catalog'!$B$10:$B$509,0))),"")</f>
        <v/>
      </c>
      <c r="K1513" s="9">
        <f>IFERROR(IF($G1513="","",INDEX('Job Catalog'!$H$10:$H$509,MATCH($G1513,'Job Catalog'!$B$10:$B$509,0))),"")</f>
        <v/>
      </c>
      <c r="L1513" s="9">
        <f>IFERROR(IF($G1513="","",INDEX('Job Catalog'!$I$10:$I$509,MATCH($G1513,'Job Catalog'!$B$10:$B$509,0))),"")</f>
        <v/>
      </c>
      <c r="M1513" s="37">
        <f>IFERROR(IF($G1513="","",INDEX('Job Catalog'!$K$10:$K$509,MATCH($G1513,'Job Catalog'!$B$10:$B$509,0))),"")</f>
        <v/>
      </c>
    </row>
    <row r="1514">
      <c r="B1514" s="7" t="n"/>
      <c r="C1514" s="7" t="n"/>
      <c r="D1514" s="7" t="n"/>
      <c r="E1514" s="7" t="n"/>
      <c r="F1514" s="7" t="n"/>
      <c r="G1514" s="7" t="n"/>
      <c r="H1514" s="9">
        <f>IFERROR(IF($G1514="","",INDEX('Job Catalog'!$C$10:$C$509,MATCH($G1514,'Job Catalog'!$B$10:$B$509,0))),"")</f>
        <v/>
      </c>
      <c r="I1514" s="9">
        <f>IFERROR(IF($G1514="","",INDEX('Job Catalog'!$D$10:$D$509,MATCH($G1514,'Job Catalog'!$B$10:$B$509,0))),"")</f>
        <v/>
      </c>
      <c r="J1514" s="9">
        <f>IFERROR(IF($G1514="","",INDEX('Job Catalog'!$F$10:$F$509,MATCH($G1514,'Job Catalog'!$B$10:$B$509,0))),"")</f>
        <v/>
      </c>
      <c r="K1514" s="9">
        <f>IFERROR(IF($G1514="","",INDEX('Job Catalog'!$H$10:$H$509,MATCH($G1514,'Job Catalog'!$B$10:$B$509,0))),"")</f>
        <v/>
      </c>
      <c r="L1514" s="9">
        <f>IFERROR(IF($G1514="","",INDEX('Job Catalog'!$I$10:$I$509,MATCH($G1514,'Job Catalog'!$B$10:$B$509,0))),"")</f>
        <v/>
      </c>
      <c r="M1514" s="37">
        <f>IFERROR(IF($G1514="","",INDEX('Job Catalog'!$K$10:$K$509,MATCH($G1514,'Job Catalog'!$B$10:$B$509,0))),"")</f>
        <v/>
      </c>
    </row>
    <row r="1515">
      <c r="B1515" s="7" t="n"/>
      <c r="C1515" s="7" t="n"/>
      <c r="D1515" s="7" t="n"/>
      <c r="E1515" s="7" t="n"/>
      <c r="F1515" s="7" t="n"/>
      <c r="G1515" s="7" t="n"/>
      <c r="H1515" s="9">
        <f>IFERROR(IF($G1515="","",INDEX('Job Catalog'!$C$10:$C$509,MATCH($G1515,'Job Catalog'!$B$10:$B$509,0))),"")</f>
        <v/>
      </c>
      <c r="I1515" s="9">
        <f>IFERROR(IF($G1515="","",INDEX('Job Catalog'!$D$10:$D$509,MATCH($G1515,'Job Catalog'!$B$10:$B$509,0))),"")</f>
        <v/>
      </c>
      <c r="J1515" s="9">
        <f>IFERROR(IF($G1515="","",INDEX('Job Catalog'!$F$10:$F$509,MATCH($G1515,'Job Catalog'!$B$10:$B$509,0))),"")</f>
        <v/>
      </c>
      <c r="K1515" s="9">
        <f>IFERROR(IF($G1515="","",INDEX('Job Catalog'!$H$10:$H$509,MATCH($G1515,'Job Catalog'!$B$10:$B$509,0))),"")</f>
        <v/>
      </c>
      <c r="L1515" s="9">
        <f>IFERROR(IF($G1515="","",INDEX('Job Catalog'!$I$10:$I$509,MATCH($G1515,'Job Catalog'!$B$10:$B$509,0))),"")</f>
        <v/>
      </c>
      <c r="M1515" s="37">
        <f>IFERROR(IF($G1515="","",INDEX('Job Catalog'!$K$10:$K$509,MATCH($G1515,'Job Catalog'!$B$10:$B$509,0))),"")</f>
        <v/>
      </c>
    </row>
    <row r="1516">
      <c r="B1516" s="7" t="n"/>
      <c r="C1516" s="7" t="n"/>
      <c r="D1516" s="7" t="n"/>
      <c r="E1516" s="7" t="n"/>
      <c r="F1516" s="7" t="n"/>
      <c r="G1516" s="7" t="n"/>
      <c r="H1516" s="9">
        <f>IFERROR(IF($G1516="","",INDEX('Job Catalog'!$C$10:$C$509,MATCH($G1516,'Job Catalog'!$B$10:$B$509,0))),"")</f>
        <v/>
      </c>
      <c r="I1516" s="9">
        <f>IFERROR(IF($G1516="","",INDEX('Job Catalog'!$D$10:$D$509,MATCH($G1516,'Job Catalog'!$B$10:$B$509,0))),"")</f>
        <v/>
      </c>
      <c r="J1516" s="9">
        <f>IFERROR(IF($G1516="","",INDEX('Job Catalog'!$F$10:$F$509,MATCH($G1516,'Job Catalog'!$B$10:$B$509,0))),"")</f>
        <v/>
      </c>
      <c r="K1516" s="9">
        <f>IFERROR(IF($G1516="","",INDEX('Job Catalog'!$H$10:$H$509,MATCH($G1516,'Job Catalog'!$B$10:$B$509,0))),"")</f>
        <v/>
      </c>
      <c r="L1516" s="9">
        <f>IFERROR(IF($G1516="","",INDEX('Job Catalog'!$I$10:$I$509,MATCH($G1516,'Job Catalog'!$B$10:$B$509,0))),"")</f>
        <v/>
      </c>
      <c r="M1516" s="37">
        <f>IFERROR(IF($G1516="","",INDEX('Job Catalog'!$K$10:$K$509,MATCH($G1516,'Job Catalog'!$B$10:$B$509,0))),"")</f>
        <v/>
      </c>
    </row>
    <row r="1517">
      <c r="B1517" s="7" t="n"/>
      <c r="C1517" s="7" t="n"/>
      <c r="D1517" s="7" t="n"/>
      <c r="E1517" s="7" t="n"/>
      <c r="F1517" s="7" t="n"/>
      <c r="G1517" s="7" t="n"/>
      <c r="H1517" s="9">
        <f>IFERROR(IF($G1517="","",INDEX('Job Catalog'!$C$10:$C$509,MATCH($G1517,'Job Catalog'!$B$10:$B$509,0))),"")</f>
        <v/>
      </c>
      <c r="I1517" s="9">
        <f>IFERROR(IF($G1517="","",INDEX('Job Catalog'!$D$10:$D$509,MATCH($G1517,'Job Catalog'!$B$10:$B$509,0))),"")</f>
        <v/>
      </c>
      <c r="J1517" s="9">
        <f>IFERROR(IF($G1517="","",INDEX('Job Catalog'!$F$10:$F$509,MATCH($G1517,'Job Catalog'!$B$10:$B$509,0))),"")</f>
        <v/>
      </c>
      <c r="K1517" s="9">
        <f>IFERROR(IF($G1517="","",INDEX('Job Catalog'!$H$10:$H$509,MATCH($G1517,'Job Catalog'!$B$10:$B$509,0))),"")</f>
        <v/>
      </c>
      <c r="L1517" s="9">
        <f>IFERROR(IF($G1517="","",INDEX('Job Catalog'!$I$10:$I$509,MATCH($G1517,'Job Catalog'!$B$10:$B$509,0))),"")</f>
        <v/>
      </c>
      <c r="M1517" s="37">
        <f>IFERROR(IF($G1517="","",INDEX('Job Catalog'!$K$10:$K$509,MATCH($G1517,'Job Catalog'!$B$10:$B$509,0))),"")</f>
        <v/>
      </c>
    </row>
    <row r="1518">
      <c r="B1518" s="7" t="n"/>
      <c r="C1518" s="7" t="n"/>
      <c r="D1518" s="7" t="n"/>
      <c r="E1518" s="7" t="n"/>
      <c r="F1518" s="7" t="n"/>
      <c r="G1518" s="7" t="n"/>
      <c r="H1518" s="9">
        <f>IFERROR(IF($G1518="","",INDEX('Job Catalog'!$C$10:$C$509,MATCH($G1518,'Job Catalog'!$B$10:$B$509,0))),"")</f>
        <v/>
      </c>
      <c r="I1518" s="9">
        <f>IFERROR(IF($G1518="","",INDEX('Job Catalog'!$D$10:$D$509,MATCH($G1518,'Job Catalog'!$B$10:$B$509,0))),"")</f>
        <v/>
      </c>
      <c r="J1518" s="9">
        <f>IFERROR(IF($G1518="","",INDEX('Job Catalog'!$F$10:$F$509,MATCH($G1518,'Job Catalog'!$B$10:$B$509,0))),"")</f>
        <v/>
      </c>
      <c r="K1518" s="9">
        <f>IFERROR(IF($G1518="","",INDEX('Job Catalog'!$H$10:$H$509,MATCH($G1518,'Job Catalog'!$B$10:$B$509,0))),"")</f>
        <v/>
      </c>
      <c r="L1518" s="9">
        <f>IFERROR(IF($G1518="","",INDEX('Job Catalog'!$I$10:$I$509,MATCH($G1518,'Job Catalog'!$B$10:$B$509,0))),"")</f>
        <v/>
      </c>
      <c r="M1518" s="37">
        <f>IFERROR(IF($G1518="","",INDEX('Job Catalog'!$K$10:$K$509,MATCH($G1518,'Job Catalog'!$B$10:$B$509,0))),"")</f>
        <v/>
      </c>
    </row>
    <row r="1519">
      <c r="B1519" s="7" t="n"/>
      <c r="C1519" s="7" t="n"/>
      <c r="D1519" s="7" t="n"/>
      <c r="E1519" s="7" t="n"/>
      <c r="F1519" s="7" t="n"/>
      <c r="G1519" s="7" t="n"/>
      <c r="H1519" s="9">
        <f>IFERROR(IF($G1519="","",INDEX('Job Catalog'!$C$10:$C$509,MATCH($G1519,'Job Catalog'!$B$10:$B$509,0))),"")</f>
        <v/>
      </c>
      <c r="I1519" s="9">
        <f>IFERROR(IF($G1519="","",INDEX('Job Catalog'!$D$10:$D$509,MATCH($G1519,'Job Catalog'!$B$10:$B$509,0))),"")</f>
        <v/>
      </c>
      <c r="J1519" s="9">
        <f>IFERROR(IF($G1519="","",INDEX('Job Catalog'!$F$10:$F$509,MATCH($G1519,'Job Catalog'!$B$10:$B$509,0))),"")</f>
        <v/>
      </c>
      <c r="K1519" s="9">
        <f>IFERROR(IF($G1519="","",INDEX('Job Catalog'!$H$10:$H$509,MATCH($G1519,'Job Catalog'!$B$10:$B$509,0))),"")</f>
        <v/>
      </c>
      <c r="L1519" s="9">
        <f>IFERROR(IF($G1519="","",INDEX('Job Catalog'!$I$10:$I$509,MATCH($G1519,'Job Catalog'!$B$10:$B$509,0))),"")</f>
        <v/>
      </c>
      <c r="M1519" s="37">
        <f>IFERROR(IF($G1519="","",INDEX('Job Catalog'!$K$10:$K$509,MATCH($G1519,'Job Catalog'!$B$10:$B$509,0))),"")</f>
        <v/>
      </c>
    </row>
    <row r="1520">
      <c r="B1520" s="7" t="n"/>
      <c r="C1520" s="7" t="n"/>
      <c r="D1520" s="7" t="n"/>
      <c r="E1520" s="7" t="n"/>
      <c r="F1520" s="7" t="n"/>
      <c r="G1520" s="7" t="n"/>
      <c r="H1520" s="9">
        <f>IFERROR(IF($G1520="","",INDEX('Job Catalog'!$C$10:$C$509,MATCH($G1520,'Job Catalog'!$B$10:$B$509,0))),"")</f>
        <v/>
      </c>
      <c r="I1520" s="9">
        <f>IFERROR(IF($G1520="","",INDEX('Job Catalog'!$D$10:$D$509,MATCH($G1520,'Job Catalog'!$B$10:$B$509,0))),"")</f>
        <v/>
      </c>
      <c r="J1520" s="9">
        <f>IFERROR(IF($G1520="","",INDEX('Job Catalog'!$F$10:$F$509,MATCH($G1520,'Job Catalog'!$B$10:$B$509,0))),"")</f>
        <v/>
      </c>
      <c r="K1520" s="9">
        <f>IFERROR(IF($G1520="","",INDEX('Job Catalog'!$H$10:$H$509,MATCH($G1520,'Job Catalog'!$B$10:$B$509,0))),"")</f>
        <v/>
      </c>
      <c r="L1520" s="9">
        <f>IFERROR(IF($G1520="","",INDEX('Job Catalog'!$I$10:$I$509,MATCH($G1520,'Job Catalog'!$B$10:$B$509,0))),"")</f>
        <v/>
      </c>
      <c r="M1520" s="37">
        <f>IFERROR(IF($G1520="","",INDEX('Job Catalog'!$K$10:$K$509,MATCH($G1520,'Job Catalog'!$B$10:$B$509,0))),"")</f>
        <v/>
      </c>
    </row>
    <row r="1521">
      <c r="B1521" s="7" t="n"/>
      <c r="C1521" s="7" t="n"/>
      <c r="D1521" s="7" t="n"/>
      <c r="E1521" s="7" t="n"/>
      <c r="F1521" s="7" t="n"/>
      <c r="G1521" s="7" t="n"/>
      <c r="H1521" s="9">
        <f>IFERROR(IF($G1521="","",INDEX('Job Catalog'!$C$10:$C$509,MATCH($G1521,'Job Catalog'!$B$10:$B$509,0))),"")</f>
        <v/>
      </c>
      <c r="I1521" s="9">
        <f>IFERROR(IF($G1521="","",INDEX('Job Catalog'!$D$10:$D$509,MATCH($G1521,'Job Catalog'!$B$10:$B$509,0))),"")</f>
        <v/>
      </c>
      <c r="J1521" s="9">
        <f>IFERROR(IF($G1521="","",INDEX('Job Catalog'!$F$10:$F$509,MATCH($G1521,'Job Catalog'!$B$10:$B$509,0))),"")</f>
        <v/>
      </c>
      <c r="K1521" s="9">
        <f>IFERROR(IF($G1521="","",INDEX('Job Catalog'!$H$10:$H$509,MATCH($G1521,'Job Catalog'!$B$10:$B$509,0))),"")</f>
        <v/>
      </c>
      <c r="L1521" s="9">
        <f>IFERROR(IF($G1521="","",INDEX('Job Catalog'!$I$10:$I$509,MATCH($G1521,'Job Catalog'!$B$10:$B$509,0))),"")</f>
        <v/>
      </c>
      <c r="M1521" s="37">
        <f>IFERROR(IF($G1521="","",INDEX('Job Catalog'!$K$10:$K$509,MATCH($G1521,'Job Catalog'!$B$10:$B$509,0))),"")</f>
        <v/>
      </c>
    </row>
    <row r="1522">
      <c r="B1522" s="7" t="n"/>
      <c r="C1522" s="7" t="n"/>
      <c r="D1522" s="7" t="n"/>
      <c r="E1522" s="7" t="n"/>
      <c r="F1522" s="7" t="n"/>
      <c r="G1522" s="7" t="n"/>
      <c r="H1522" s="9">
        <f>IFERROR(IF($G1522="","",INDEX('Job Catalog'!$C$10:$C$509,MATCH($G1522,'Job Catalog'!$B$10:$B$509,0))),"")</f>
        <v/>
      </c>
      <c r="I1522" s="9">
        <f>IFERROR(IF($G1522="","",INDEX('Job Catalog'!$D$10:$D$509,MATCH($G1522,'Job Catalog'!$B$10:$B$509,0))),"")</f>
        <v/>
      </c>
      <c r="J1522" s="9">
        <f>IFERROR(IF($G1522="","",INDEX('Job Catalog'!$F$10:$F$509,MATCH($G1522,'Job Catalog'!$B$10:$B$509,0))),"")</f>
        <v/>
      </c>
      <c r="K1522" s="9">
        <f>IFERROR(IF($G1522="","",INDEX('Job Catalog'!$H$10:$H$509,MATCH($G1522,'Job Catalog'!$B$10:$B$509,0))),"")</f>
        <v/>
      </c>
      <c r="L1522" s="9">
        <f>IFERROR(IF($G1522="","",INDEX('Job Catalog'!$I$10:$I$509,MATCH($G1522,'Job Catalog'!$B$10:$B$509,0))),"")</f>
        <v/>
      </c>
      <c r="M1522" s="37">
        <f>IFERROR(IF($G1522="","",INDEX('Job Catalog'!$K$10:$K$509,MATCH($G1522,'Job Catalog'!$B$10:$B$509,0))),"")</f>
        <v/>
      </c>
    </row>
    <row r="1523">
      <c r="B1523" s="7" t="n"/>
      <c r="C1523" s="7" t="n"/>
      <c r="D1523" s="7" t="n"/>
      <c r="E1523" s="7" t="n"/>
      <c r="F1523" s="7" t="n"/>
      <c r="G1523" s="7" t="n"/>
      <c r="H1523" s="9">
        <f>IFERROR(IF($G1523="","",INDEX('Job Catalog'!$C$10:$C$509,MATCH($G1523,'Job Catalog'!$B$10:$B$509,0))),"")</f>
        <v/>
      </c>
      <c r="I1523" s="9">
        <f>IFERROR(IF($G1523="","",INDEX('Job Catalog'!$D$10:$D$509,MATCH($G1523,'Job Catalog'!$B$10:$B$509,0))),"")</f>
        <v/>
      </c>
      <c r="J1523" s="9">
        <f>IFERROR(IF($G1523="","",INDEX('Job Catalog'!$F$10:$F$509,MATCH($G1523,'Job Catalog'!$B$10:$B$509,0))),"")</f>
        <v/>
      </c>
      <c r="K1523" s="9">
        <f>IFERROR(IF($G1523="","",INDEX('Job Catalog'!$H$10:$H$509,MATCH($G1523,'Job Catalog'!$B$10:$B$509,0))),"")</f>
        <v/>
      </c>
      <c r="L1523" s="9">
        <f>IFERROR(IF($G1523="","",INDEX('Job Catalog'!$I$10:$I$509,MATCH($G1523,'Job Catalog'!$B$10:$B$509,0))),"")</f>
        <v/>
      </c>
      <c r="M1523" s="37">
        <f>IFERROR(IF($G1523="","",INDEX('Job Catalog'!$K$10:$K$509,MATCH($G1523,'Job Catalog'!$B$10:$B$509,0))),"")</f>
        <v/>
      </c>
    </row>
    <row r="1524">
      <c r="B1524" s="7" t="n"/>
      <c r="C1524" s="7" t="n"/>
      <c r="D1524" s="7" t="n"/>
      <c r="E1524" s="7" t="n"/>
      <c r="F1524" s="7" t="n"/>
      <c r="G1524" s="7" t="n"/>
      <c r="H1524" s="9">
        <f>IFERROR(IF($G1524="","",INDEX('Job Catalog'!$C$10:$C$509,MATCH($G1524,'Job Catalog'!$B$10:$B$509,0))),"")</f>
        <v/>
      </c>
      <c r="I1524" s="9">
        <f>IFERROR(IF($G1524="","",INDEX('Job Catalog'!$D$10:$D$509,MATCH($G1524,'Job Catalog'!$B$10:$B$509,0))),"")</f>
        <v/>
      </c>
      <c r="J1524" s="9">
        <f>IFERROR(IF($G1524="","",INDEX('Job Catalog'!$F$10:$F$509,MATCH($G1524,'Job Catalog'!$B$10:$B$509,0))),"")</f>
        <v/>
      </c>
      <c r="K1524" s="9">
        <f>IFERROR(IF($G1524="","",INDEX('Job Catalog'!$H$10:$H$509,MATCH($G1524,'Job Catalog'!$B$10:$B$509,0))),"")</f>
        <v/>
      </c>
      <c r="L1524" s="9">
        <f>IFERROR(IF($G1524="","",INDEX('Job Catalog'!$I$10:$I$509,MATCH($G1524,'Job Catalog'!$B$10:$B$509,0))),"")</f>
        <v/>
      </c>
      <c r="M1524" s="37">
        <f>IFERROR(IF($G1524="","",INDEX('Job Catalog'!$K$10:$K$509,MATCH($G1524,'Job Catalog'!$B$10:$B$509,0))),"")</f>
        <v/>
      </c>
    </row>
    <row r="1525">
      <c r="B1525" s="7" t="n"/>
      <c r="C1525" s="7" t="n"/>
      <c r="D1525" s="7" t="n"/>
      <c r="E1525" s="7" t="n"/>
      <c r="F1525" s="7" t="n"/>
      <c r="G1525" s="7" t="n"/>
      <c r="H1525" s="9">
        <f>IFERROR(IF($G1525="","",INDEX('Job Catalog'!$C$10:$C$509,MATCH($G1525,'Job Catalog'!$B$10:$B$509,0))),"")</f>
        <v/>
      </c>
      <c r="I1525" s="9">
        <f>IFERROR(IF($G1525="","",INDEX('Job Catalog'!$D$10:$D$509,MATCH($G1525,'Job Catalog'!$B$10:$B$509,0))),"")</f>
        <v/>
      </c>
      <c r="J1525" s="9">
        <f>IFERROR(IF($G1525="","",INDEX('Job Catalog'!$F$10:$F$509,MATCH($G1525,'Job Catalog'!$B$10:$B$509,0))),"")</f>
        <v/>
      </c>
      <c r="K1525" s="9">
        <f>IFERROR(IF($G1525="","",INDEX('Job Catalog'!$H$10:$H$509,MATCH($G1525,'Job Catalog'!$B$10:$B$509,0))),"")</f>
        <v/>
      </c>
      <c r="L1525" s="9">
        <f>IFERROR(IF($G1525="","",INDEX('Job Catalog'!$I$10:$I$509,MATCH($G1525,'Job Catalog'!$B$10:$B$509,0))),"")</f>
        <v/>
      </c>
      <c r="M1525" s="37">
        <f>IFERROR(IF($G1525="","",INDEX('Job Catalog'!$K$10:$K$509,MATCH($G1525,'Job Catalog'!$B$10:$B$509,0))),"")</f>
        <v/>
      </c>
    </row>
    <row r="1526">
      <c r="B1526" s="7" t="n"/>
      <c r="C1526" s="7" t="n"/>
      <c r="D1526" s="7" t="n"/>
      <c r="E1526" s="7" t="n"/>
      <c r="F1526" s="7" t="n"/>
      <c r="G1526" s="7" t="n"/>
      <c r="H1526" s="9">
        <f>IFERROR(IF($G1526="","",INDEX('Job Catalog'!$C$10:$C$509,MATCH($G1526,'Job Catalog'!$B$10:$B$509,0))),"")</f>
        <v/>
      </c>
      <c r="I1526" s="9">
        <f>IFERROR(IF($G1526="","",INDEX('Job Catalog'!$D$10:$D$509,MATCH($G1526,'Job Catalog'!$B$10:$B$509,0))),"")</f>
        <v/>
      </c>
      <c r="J1526" s="9">
        <f>IFERROR(IF($G1526="","",INDEX('Job Catalog'!$F$10:$F$509,MATCH($G1526,'Job Catalog'!$B$10:$B$509,0))),"")</f>
        <v/>
      </c>
      <c r="K1526" s="9">
        <f>IFERROR(IF($G1526="","",INDEX('Job Catalog'!$H$10:$H$509,MATCH($G1526,'Job Catalog'!$B$10:$B$509,0))),"")</f>
        <v/>
      </c>
      <c r="L1526" s="9">
        <f>IFERROR(IF($G1526="","",INDEX('Job Catalog'!$I$10:$I$509,MATCH($G1526,'Job Catalog'!$B$10:$B$509,0))),"")</f>
        <v/>
      </c>
      <c r="M1526" s="37">
        <f>IFERROR(IF($G1526="","",INDEX('Job Catalog'!$K$10:$K$509,MATCH($G1526,'Job Catalog'!$B$10:$B$509,0))),"")</f>
        <v/>
      </c>
    </row>
    <row r="1527">
      <c r="B1527" s="7" t="n"/>
      <c r="C1527" s="7" t="n"/>
      <c r="D1527" s="7" t="n"/>
      <c r="E1527" s="7" t="n"/>
      <c r="F1527" s="7" t="n"/>
      <c r="G1527" s="7" t="n"/>
      <c r="H1527" s="9">
        <f>IFERROR(IF($G1527="","",INDEX('Job Catalog'!$C$10:$C$509,MATCH($G1527,'Job Catalog'!$B$10:$B$509,0))),"")</f>
        <v/>
      </c>
      <c r="I1527" s="9">
        <f>IFERROR(IF($G1527="","",INDEX('Job Catalog'!$D$10:$D$509,MATCH($G1527,'Job Catalog'!$B$10:$B$509,0))),"")</f>
        <v/>
      </c>
      <c r="J1527" s="9">
        <f>IFERROR(IF($G1527="","",INDEX('Job Catalog'!$F$10:$F$509,MATCH($G1527,'Job Catalog'!$B$10:$B$509,0))),"")</f>
        <v/>
      </c>
      <c r="K1527" s="9">
        <f>IFERROR(IF($G1527="","",INDEX('Job Catalog'!$H$10:$H$509,MATCH($G1527,'Job Catalog'!$B$10:$B$509,0))),"")</f>
        <v/>
      </c>
      <c r="L1527" s="9">
        <f>IFERROR(IF($G1527="","",INDEX('Job Catalog'!$I$10:$I$509,MATCH($G1527,'Job Catalog'!$B$10:$B$509,0))),"")</f>
        <v/>
      </c>
      <c r="M1527" s="37">
        <f>IFERROR(IF($G1527="","",INDEX('Job Catalog'!$K$10:$K$509,MATCH($G1527,'Job Catalog'!$B$10:$B$509,0))),"")</f>
        <v/>
      </c>
    </row>
    <row r="1528">
      <c r="B1528" s="7" t="n"/>
      <c r="C1528" s="7" t="n"/>
      <c r="D1528" s="7" t="n"/>
      <c r="E1528" s="7" t="n"/>
      <c r="F1528" s="7" t="n"/>
      <c r="G1528" s="7" t="n"/>
      <c r="H1528" s="9">
        <f>IFERROR(IF($G1528="","",INDEX('Job Catalog'!$C$10:$C$509,MATCH($G1528,'Job Catalog'!$B$10:$B$509,0))),"")</f>
        <v/>
      </c>
      <c r="I1528" s="9">
        <f>IFERROR(IF($G1528="","",INDEX('Job Catalog'!$D$10:$D$509,MATCH($G1528,'Job Catalog'!$B$10:$B$509,0))),"")</f>
        <v/>
      </c>
      <c r="J1528" s="9">
        <f>IFERROR(IF($G1528="","",INDEX('Job Catalog'!$F$10:$F$509,MATCH($G1528,'Job Catalog'!$B$10:$B$509,0))),"")</f>
        <v/>
      </c>
      <c r="K1528" s="9">
        <f>IFERROR(IF($G1528="","",INDEX('Job Catalog'!$H$10:$H$509,MATCH($G1528,'Job Catalog'!$B$10:$B$509,0))),"")</f>
        <v/>
      </c>
      <c r="L1528" s="9">
        <f>IFERROR(IF($G1528="","",INDEX('Job Catalog'!$I$10:$I$509,MATCH($G1528,'Job Catalog'!$B$10:$B$509,0))),"")</f>
        <v/>
      </c>
      <c r="M1528" s="37">
        <f>IFERROR(IF($G1528="","",INDEX('Job Catalog'!$K$10:$K$509,MATCH($G1528,'Job Catalog'!$B$10:$B$509,0))),"")</f>
        <v/>
      </c>
    </row>
    <row r="1529">
      <c r="B1529" s="7" t="n"/>
      <c r="C1529" s="7" t="n"/>
      <c r="D1529" s="7" t="n"/>
      <c r="E1529" s="7" t="n"/>
      <c r="F1529" s="7" t="n"/>
      <c r="G1529" s="7" t="n"/>
      <c r="H1529" s="9">
        <f>IFERROR(IF($G1529="","",INDEX('Job Catalog'!$C$10:$C$509,MATCH($G1529,'Job Catalog'!$B$10:$B$509,0))),"")</f>
        <v/>
      </c>
      <c r="I1529" s="9">
        <f>IFERROR(IF($G1529="","",INDEX('Job Catalog'!$D$10:$D$509,MATCH($G1529,'Job Catalog'!$B$10:$B$509,0))),"")</f>
        <v/>
      </c>
      <c r="J1529" s="9">
        <f>IFERROR(IF($G1529="","",INDEX('Job Catalog'!$F$10:$F$509,MATCH($G1529,'Job Catalog'!$B$10:$B$509,0))),"")</f>
        <v/>
      </c>
      <c r="K1529" s="9">
        <f>IFERROR(IF($G1529="","",INDEX('Job Catalog'!$H$10:$H$509,MATCH($G1529,'Job Catalog'!$B$10:$B$509,0))),"")</f>
        <v/>
      </c>
      <c r="L1529" s="9">
        <f>IFERROR(IF($G1529="","",INDEX('Job Catalog'!$I$10:$I$509,MATCH($G1529,'Job Catalog'!$B$10:$B$509,0))),"")</f>
        <v/>
      </c>
      <c r="M1529" s="37">
        <f>IFERROR(IF($G1529="","",INDEX('Job Catalog'!$K$10:$K$509,MATCH($G1529,'Job Catalog'!$B$10:$B$509,0))),"")</f>
        <v/>
      </c>
    </row>
    <row r="1530">
      <c r="B1530" s="7" t="n"/>
      <c r="C1530" s="7" t="n"/>
      <c r="D1530" s="7" t="n"/>
      <c r="E1530" s="7" t="n"/>
      <c r="F1530" s="7" t="n"/>
      <c r="G1530" s="7" t="n"/>
      <c r="H1530" s="9">
        <f>IFERROR(IF($G1530="","",INDEX('Job Catalog'!$C$10:$C$509,MATCH($G1530,'Job Catalog'!$B$10:$B$509,0))),"")</f>
        <v/>
      </c>
      <c r="I1530" s="9">
        <f>IFERROR(IF($G1530="","",INDEX('Job Catalog'!$D$10:$D$509,MATCH($G1530,'Job Catalog'!$B$10:$B$509,0))),"")</f>
        <v/>
      </c>
      <c r="J1530" s="9">
        <f>IFERROR(IF($G1530="","",INDEX('Job Catalog'!$F$10:$F$509,MATCH($G1530,'Job Catalog'!$B$10:$B$509,0))),"")</f>
        <v/>
      </c>
      <c r="K1530" s="9">
        <f>IFERROR(IF($G1530="","",INDEX('Job Catalog'!$H$10:$H$509,MATCH($G1530,'Job Catalog'!$B$10:$B$509,0))),"")</f>
        <v/>
      </c>
      <c r="L1530" s="9">
        <f>IFERROR(IF($G1530="","",INDEX('Job Catalog'!$I$10:$I$509,MATCH($G1530,'Job Catalog'!$B$10:$B$509,0))),"")</f>
        <v/>
      </c>
      <c r="M1530" s="37">
        <f>IFERROR(IF($G1530="","",INDEX('Job Catalog'!$K$10:$K$509,MATCH($G1530,'Job Catalog'!$B$10:$B$509,0))),"")</f>
        <v/>
      </c>
    </row>
    <row r="1531">
      <c r="B1531" s="7" t="n"/>
      <c r="C1531" s="7" t="n"/>
      <c r="D1531" s="7" t="n"/>
      <c r="E1531" s="7" t="n"/>
      <c r="F1531" s="7" t="n"/>
      <c r="G1531" s="7" t="n"/>
      <c r="H1531" s="9">
        <f>IFERROR(IF($G1531="","",INDEX('Job Catalog'!$C$10:$C$509,MATCH($G1531,'Job Catalog'!$B$10:$B$509,0))),"")</f>
        <v/>
      </c>
      <c r="I1531" s="9">
        <f>IFERROR(IF($G1531="","",INDEX('Job Catalog'!$D$10:$D$509,MATCH($G1531,'Job Catalog'!$B$10:$B$509,0))),"")</f>
        <v/>
      </c>
      <c r="J1531" s="9">
        <f>IFERROR(IF($G1531="","",INDEX('Job Catalog'!$F$10:$F$509,MATCH($G1531,'Job Catalog'!$B$10:$B$509,0))),"")</f>
        <v/>
      </c>
      <c r="K1531" s="9">
        <f>IFERROR(IF($G1531="","",INDEX('Job Catalog'!$H$10:$H$509,MATCH($G1531,'Job Catalog'!$B$10:$B$509,0))),"")</f>
        <v/>
      </c>
      <c r="L1531" s="9">
        <f>IFERROR(IF($G1531="","",INDEX('Job Catalog'!$I$10:$I$509,MATCH($G1531,'Job Catalog'!$B$10:$B$509,0))),"")</f>
        <v/>
      </c>
      <c r="M1531" s="37">
        <f>IFERROR(IF($G1531="","",INDEX('Job Catalog'!$K$10:$K$509,MATCH($G1531,'Job Catalog'!$B$10:$B$509,0))),"")</f>
        <v/>
      </c>
    </row>
    <row r="1532">
      <c r="B1532" s="7" t="n"/>
      <c r="C1532" s="7" t="n"/>
      <c r="D1532" s="7" t="n"/>
      <c r="E1532" s="7" t="n"/>
      <c r="F1532" s="7" t="n"/>
      <c r="G1532" s="7" t="n"/>
      <c r="H1532" s="9">
        <f>IFERROR(IF($G1532="","",INDEX('Job Catalog'!$C$10:$C$509,MATCH($G1532,'Job Catalog'!$B$10:$B$509,0))),"")</f>
        <v/>
      </c>
      <c r="I1532" s="9">
        <f>IFERROR(IF($G1532="","",INDEX('Job Catalog'!$D$10:$D$509,MATCH($G1532,'Job Catalog'!$B$10:$B$509,0))),"")</f>
        <v/>
      </c>
      <c r="J1532" s="9">
        <f>IFERROR(IF($G1532="","",INDEX('Job Catalog'!$F$10:$F$509,MATCH($G1532,'Job Catalog'!$B$10:$B$509,0))),"")</f>
        <v/>
      </c>
      <c r="K1532" s="9">
        <f>IFERROR(IF($G1532="","",INDEX('Job Catalog'!$H$10:$H$509,MATCH($G1532,'Job Catalog'!$B$10:$B$509,0))),"")</f>
        <v/>
      </c>
      <c r="L1532" s="9">
        <f>IFERROR(IF($G1532="","",INDEX('Job Catalog'!$I$10:$I$509,MATCH($G1532,'Job Catalog'!$B$10:$B$509,0))),"")</f>
        <v/>
      </c>
      <c r="M1532" s="37">
        <f>IFERROR(IF($G1532="","",INDEX('Job Catalog'!$K$10:$K$509,MATCH($G1532,'Job Catalog'!$B$10:$B$509,0))),"")</f>
        <v/>
      </c>
    </row>
    <row r="1533">
      <c r="B1533" s="7" t="n"/>
      <c r="C1533" s="7" t="n"/>
      <c r="D1533" s="7" t="n"/>
      <c r="E1533" s="7" t="n"/>
      <c r="F1533" s="7" t="n"/>
      <c r="G1533" s="7" t="n"/>
      <c r="H1533" s="9">
        <f>IFERROR(IF($G1533="","",INDEX('Job Catalog'!$C$10:$C$509,MATCH($G1533,'Job Catalog'!$B$10:$B$509,0))),"")</f>
        <v/>
      </c>
      <c r="I1533" s="9">
        <f>IFERROR(IF($G1533="","",INDEX('Job Catalog'!$D$10:$D$509,MATCH($G1533,'Job Catalog'!$B$10:$B$509,0))),"")</f>
        <v/>
      </c>
      <c r="J1533" s="9">
        <f>IFERROR(IF($G1533="","",INDEX('Job Catalog'!$F$10:$F$509,MATCH($G1533,'Job Catalog'!$B$10:$B$509,0))),"")</f>
        <v/>
      </c>
      <c r="K1533" s="9">
        <f>IFERROR(IF($G1533="","",INDEX('Job Catalog'!$H$10:$H$509,MATCH($G1533,'Job Catalog'!$B$10:$B$509,0))),"")</f>
        <v/>
      </c>
      <c r="L1533" s="9">
        <f>IFERROR(IF($G1533="","",INDEX('Job Catalog'!$I$10:$I$509,MATCH($G1533,'Job Catalog'!$B$10:$B$509,0))),"")</f>
        <v/>
      </c>
      <c r="M1533" s="37">
        <f>IFERROR(IF($G1533="","",INDEX('Job Catalog'!$K$10:$K$509,MATCH($G1533,'Job Catalog'!$B$10:$B$509,0))),"")</f>
        <v/>
      </c>
    </row>
    <row r="1534">
      <c r="B1534" s="7" t="n"/>
      <c r="C1534" s="7" t="n"/>
      <c r="D1534" s="7" t="n"/>
      <c r="E1534" s="7" t="n"/>
      <c r="F1534" s="7" t="n"/>
      <c r="G1534" s="7" t="n"/>
      <c r="H1534" s="9">
        <f>IFERROR(IF($G1534="","",INDEX('Job Catalog'!$C$10:$C$509,MATCH($G1534,'Job Catalog'!$B$10:$B$509,0))),"")</f>
        <v/>
      </c>
      <c r="I1534" s="9">
        <f>IFERROR(IF($G1534="","",INDEX('Job Catalog'!$D$10:$D$509,MATCH($G1534,'Job Catalog'!$B$10:$B$509,0))),"")</f>
        <v/>
      </c>
      <c r="J1534" s="9">
        <f>IFERROR(IF($G1534="","",INDEX('Job Catalog'!$F$10:$F$509,MATCH($G1534,'Job Catalog'!$B$10:$B$509,0))),"")</f>
        <v/>
      </c>
      <c r="K1534" s="9">
        <f>IFERROR(IF($G1534="","",INDEX('Job Catalog'!$H$10:$H$509,MATCH($G1534,'Job Catalog'!$B$10:$B$509,0))),"")</f>
        <v/>
      </c>
      <c r="L1534" s="9">
        <f>IFERROR(IF($G1534="","",INDEX('Job Catalog'!$I$10:$I$509,MATCH($G1534,'Job Catalog'!$B$10:$B$509,0))),"")</f>
        <v/>
      </c>
      <c r="M1534" s="37">
        <f>IFERROR(IF($G1534="","",INDEX('Job Catalog'!$K$10:$K$509,MATCH($G1534,'Job Catalog'!$B$10:$B$509,0))),"")</f>
        <v/>
      </c>
    </row>
    <row r="1535">
      <c r="B1535" s="7" t="n"/>
      <c r="C1535" s="7" t="n"/>
      <c r="D1535" s="7" t="n"/>
      <c r="E1535" s="7" t="n"/>
      <c r="F1535" s="7" t="n"/>
      <c r="G1535" s="7" t="n"/>
      <c r="H1535" s="9">
        <f>IFERROR(IF($G1535="","",INDEX('Job Catalog'!$C$10:$C$509,MATCH($G1535,'Job Catalog'!$B$10:$B$509,0))),"")</f>
        <v/>
      </c>
      <c r="I1535" s="9">
        <f>IFERROR(IF($G1535="","",INDEX('Job Catalog'!$D$10:$D$509,MATCH($G1535,'Job Catalog'!$B$10:$B$509,0))),"")</f>
        <v/>
      </c>
      <c r="J1535" s="9">
        <f>IFERROR(IF($G1535="","",INDEX('Job Catalog'!$F$10:$F$509,MATCH($G1535,'Job Catalog'!$B$10:$B$509,0))),"")</f>
        <v/>
      </c>
      <c r="K1535" s="9">
        <f>IFERROR(IF($G1535="","",INDEX('Job Catalog'!$H$10:$H$509,MATCH($G1535,'Job Catalog'!$B$10:$B$509,0))),"")</f>
        <v/>
      </c>
      <c r="L1535" s="9">
        <f>IFERROR(IF($G1535="","",INDEX('Job Catalog'!$I$10:$I$509,MATCH($G1535,'Job Catalog'!$B$10:$B$509,0))),"")</f>
        <v/>
      </c>
      <c r="M1535" s="37">
        <f>IFERROR(IF($G1535="","",INDEX('Job Catalog'!$K$10:$K$509,MATCH($G1535,'Job Catalog'!$B$10:$B$509,0))),"")</f>
        <v/>
      </c>
    </row>
    <row r="1536">
      <c r="B1536" s="7" t="n"/>
      <c r="C1536" s="7" t="n"/>
      <c r="D1536" s="7" t="n"/>
      <c r="E1536" s="7" t="n"/>
      <c r="F1536" s="7" t="n"/>
      <c r="G1536" s="7" t="n"/>
      <c r="H1536" s="9">
        <f>IFERROR(IF($G1536="","",INDEX('Job Catalog'!$C$10:$C$509,MATCH($G1536,'Job Catalog'!$B$10:$B$509,0))),"")</f>
        <v/>
      </c>
      <c r="I1536" s="9">
        <f>IFERROR(IF($G1536="","",INDEX('Job Catalog'!$D$10:$D$509,MATCH($G1536,'Job Catalog'!$B$10:$B$509,0))),"")</f>
        <v/>
      </c>
      <c r="J1536" s="9">
        <f>IFERROR(IF($G1536="","",INDEX('Job Catalog'!$F$10:$F$509,MATCH($G1536,'Job Catalog'!$B$10:$B$509,0))),"")</f>
        <v/>
      </c>
      <c r="K1536" s="9">
        <f>IFERROR(IF($G1536="","",INDEX('Job Catalog'!$H$10:$H$509,MATCH($G1536,'Job Catalog'!$B$10:$B$509,0))),"")</f>
        <v/>
      </c>
      <c r="L1536" s="9">
        <f>IFERROR(IF($G1536="","",INDEX('Job Catalog'!$I$10:$I$509,MATCH($G1536,'Job Catalog'!$B$10:$B$509,0))),"")</f>
        <v/>
      </c>
      <c r="M1536" s="37">
        <f>IFERROR(IF($G1536="","",INDEX('Job Catalog'!$K$10:$K$509,MATCH($G1536,'Job Catalog'!$B$10:$B$509,0))),"")</f>
        <v/>
      </c>
    </row>
    <row r="1537">
      <c r="B1537" s="7" t="n"/>
      <c r="C1537" s="7" t="n"/>
      <c r="D1537" s="7" t="n"/>
      <c r="E1537" s="7" t="n"/>
      <c r="F1537" s="7" t="n"/>
      <c r="G1537" s="7" t="n"/>
      <c r="H1537" s="9">
        <f>IFERROR(IF($G1537="","",INDEX('Job Catalog'!$C$10:$C$509,MATCH($G1537,'Job Catalog'!$B$10:$B$509,0))),"")</f>
        <v/>
      </c>
      <c r="I1537" s="9">
        <f>IFERROR(IF($G1537="","",INDEX('Job Catalog'!$D$10:$D$509,MATCH($G1537,'Job Catalog'!$B$10:$B$509,0))),"")</f>
        <v/>
      </c>
      <c r="J1537" s="9">
        <f>IFERROR(IF($G1537="","",INDEX('Job Catalog'!$F$10:$F$509,MATCH($G1537,'Job Catalog'!$B$10:$B$509,0))),"")</f>
        <v/>
      </c>
      <c r="K1537" s="9">
        <f>IFERROR(IF($G1537="","",INDEX('Job Catalog'!$H$10:$H$509,MATCH($G1537,'Job Catalog'!$B$10:$B$509,0))),"")</f>
        <v/>
      </c>
      <c r="L1537" s="9">
        <f>IFERROR(IF($G1537="","",INDEX('Job Catalog'!$I$10:$I$509,MATCH($G1537,'Job Catalog'!$B$10:$B$509,0))),"")</f>
        <v/>
      </c>
      <c r="M1537" s="37">
        <f>IFERROR(IF($G1537="","",INDEX('Job Catalog'!$K$10:$K$509,MATCH($G1537,'Job Catalog'!$B$10:$B$509,0))),"")</f>
        <v/>
      </c>
    </row>
    <row r="1538">
      <c r="B1538" s="7" t="n"/>
      <c r="C1538" s="7" t="n"/>
      <c r="D1538" s="7" t="n"/>
      <c r="E1538" s="7" t="n"/>
      <c r="F1538" s="7" t="n"/>
      <c r="G1538" s="7" t="n"/>
      <c r="H1538" s="9">
        <f>IFERROR(IF($G1538="","",INDEX('Job Catalog'!$C$10:$C$509,MATCH($G1538,'Job Catalog'!$B$10:$B$509,0))),"")</f>
        <v/>
      </c>
      <c r="I1538" s="9">
        <f>IFERROR(IF($G1538="","",INDEX('Job Catalog'!$D$10:$D$509,MATCH($G1538,'Job Catalog'!$B$10:$B$509,0))),"")</f>
        <v/>
      </c>
      <c r="J1538" s="9">
        <f>IFERROR(IF($G1538="","",INDEX('Job Catalog'!$F$10:$F$509,MATCH($G1538,'Job Catalog'!$B$10:$B$509,0))),"")</f>
        <v/>
      </c>
      <c r="K1538" s="9">
        <f>IFERROR(IF($G1538="","",INDEX('Job Catalog'!$H$10:$H$509,MATCH($G1538,'Job Catalog'!$B$10:$B$509,0))),"")</f>
        <v/>
      </c>
      <c r="L1538" s="9">
        <f>IFERROR(IF($G1538="","",INDEX('Job Catalog'!$I$10:$I$509,MATCH($G1538,'Job Catalog'!$B$10:$B$509,0))),"")</f>
        <v/>
      </c>
      <c r="M1538" s="37">
        <f>IFERROR(IF($G1538="","",INDEX('Job Catalog'!$K$10:$K$509,MATCH($G1538,'Job Catalog'!$B$10:$B$509,0))),"")</f>
        <v/>
      </c>
    </row>
    <row r="1539">
      <c r="B1539" s="7" t="n"/>
      <c r="C1539" s="7" t="n"/>
      <c r="D1539" s="7" t="n"/>
      <c r="E1539" s="7" t="n"/>
      <c r="F1539" s="7" t="n"/>
      <c r="G1539" s="7" t="n"/>
      <c r="H1539" s="9">
        <f>IFERROR(IF($G1539="","",INDEX('Job Catalog'!$C$10:$C$509,MATCH($G1539,'Job Catalog'!$B$10:$B$509,0))),"")</f>
        <v/>
      </c>
      <c r="I1539" s="9">
        <f>IFERROR(IF($G1539="","",INDEX('Job Catalog'!$D$10:$D$509,MATCH($G1539,'Job Catalog'!$B$10:$B$509,0))),"")</f>
        <v/>
      </c>
      <c r="J1539" s="9">
        <f>IFERROR(IF($G1539="","",INDEX('Job Catalog'!$F$10:$F$509,MATCH($G1539,'Job Catalog'!$B$10:$B$509,0))),"")</f>
        <v/>
      </c>
      <c r="K1539" s="9">
        <f>IFERROR(IF($G1539="","",INDEX('Job Catalog'!$H$10:$H$509,MATCH($G1539,'Job Catalog'!$B$10:$B$509,0))),"")</f>
        <v/>
      </c>
      <c r="L1539" s="9">
        <f>IFERROR(IF($G1539="","",INDEX('Job Catalog'!$I$10:$I$509,MATCH($G1539,'Job Catalog'!$B$10:$B$509,0))),"")</f>
        <v/>
      </c>
      <c r="M1539" s="37">
        <f>IFERROR(IF($G1539="","",INDEX('Job Catalog'!$K$10:$K$509,MATCH($G1539,'Job Catalog'!$B$10:$B$509,0))),"")</f>
        <v/>
      </c>
    </row>
    <row r="1540">
      <c r="B1540" s="7" t="n"/>
      <c r="C1540" s="7" t="n"/>
      <c r="D1540" s="7" t="n"/>
      <c r="E1540" s="7" t="n"/>
      <c r="F1540" s="7" t="n"/>
      <c r="G1540" s="7" t="n"/>
      <c r="H1540" s="9">
        <f>IFERROR(IF($G1540="","",INDEX('Job Catalog'!$C$10:$C$509,MATCH($G1540,'Job Catalog'!$B$10:$B$509,0))),"")</f>
        <v/>
      </c>
      <c r="I1540" s="9">
        <f>IFERROR(IF($G1540="","",INDEX('Job Catalog'!$D$10:$D$509,MATCH($G1540,'Job Catalog'!$B$10:$B$509,0))),"")</f>
        <v/>
      </c>
      <c r="J1540" s="9">
        <f>IFERROR(IF($G1540="","",INDEX('Job Catalog'!$F$10:$F$509,MATCH($G1540,'Job Catalog'!$B$10:$B$509,0))),"")</f>
        <v/>
      </c>
      <c r="K1540" s="9">
        <f>IFERROR(IF($G1540="","",INDEX('Job Catalog'!$H$10:$H$509,MATCH($G1540,'Job Catalog'!$B$10:$B$509,0))),"")</f>
        <v/>
      </c>
      <c r="L1540" s="9">
        <f>IFERROR(IF($G1540="","",INDEX('Job Catalog'!$I$10:$I$509,MATCH($G1540,'Job Catalog'!$B$10:$B$509,0))),"")</f>
        <v/>
      </c>
      <c r="M1540" s="37">
        <f>IFERROR(IF($G1540="","",INDEX('Job Catalog'!$K$10:$K$509,MATCH($G1540,'Job Catalog'!$B$10:$B$509,0))),"")</f>
        <v/>
      </c>
    </row>
    <row r="1541">
      <c r="B1541" s="7" t="n"/>
      <c r="C1541" s="7" t="n"/>
      <c r="D1541" s="7" t="n"/>
      <c r="E1541" s="7" t="n"/>
      <c r="F1541" s="7" t="n"/>
      <c r="G1541" s="7" t="n"/>
      <c r="H1541" s="9">
        <f>IFERROR(IF($G1541="","",INDEX('Job Catalog'!$C$10:$C$509,MATCH($G1541,'Job Catalog'!$B$10:$B$509,0))),"")</f>
        <v/>
      </c>
      <c r="I1541" s="9">
        <f>IFERROR(IF($G1541="","",INDEX('Job Catalog'!$D$10:$D$509,MATCH($G1541,'Job Catalog'!$B$10:$B$509,0))),"")</f>
        <v/>
      </c>
      <c r="J1541" s="9">
        <f>IFERROR(IF($G1541="","",INDEX('Job Catalog'!$F$10:$F$509,MATCH($G1541,'Job Catalog'!$B$10:$B$509,0))),"")</f>
        <v/>
      </c>
      <c r="K1541" s="9">
        <f>IFERROR(IF($G1541="","",INDEX('Job Catalog'!$H$10:$H$509,MATCH($G1541,'Job Catalog'!$B$10:$B$509,0))),"")</f>
        <v/>
      </c>
      <c r="L1541" s="9">
        <f>IFERROR(IF($G1541="","",INDEX('Job Catalog'!$I$10:$I$509,MATCH($G1541,'Job Catalog'!$B$10:$B$509,0))),"")</f>
        <v/>
      </c>
      <c r="M1541" s="37">
        <f>IFERROR(IF($G1541="","",INDEX('Job Catalog'!$K$10:$K$509,MATCH($G1541,'Job Catalog'!$B$10:$B$509,0))),"")</f>
        <v/>
      </c>
    </row>
    <row r="1542">
      <c r="B1542" s="7" t="n"/>
      <c r="C1542" s="7" t="n"/>
      <c r="D1542" s="7" t="n"/>
      <c r="E1542" s="7" t="n"/>
      <c r="F1542" s="7" t="n"/>
      <c r="G1542" s="7" t="n"/>
      <c r="H1542" s="9">
        <f>IFERROR(IF($G1542="","",INDEX('Job Catalog'!$C$10:$C$509,MATCH($G1542,'Job Catalog'!$B$10:$B$509,0))),"")</f>
        <v/>
      </c>
      <c r="I1542" s="9">
        <f>IFERROR(IF($G1542="","",INDEX('Job Catalog'!$D$10:$D$509,MATCH($G1542,'Job Catalog'!$B$10:$B$509,0))),"")</f>
        <v/>
      </c>
      <c r="J1542" s="9">
        <f>IFERROR(IF($G1542="","",INDEX('Job Catalog'!$F$10:$F$509,MATCH($G1542,'Job Catalog'!$B$10:$B$509,0))),"")</f>
        <v/>
      </c>
      <c r="K1542" s="9">
        <f>IFERROR(IF($G1542="","",INDEX('Job Catalog'!$H$10:$H$509,MATCH($G1542,'Job Catalog'!$B$10:$B$509,0))),"")</f>
        <v/>
      </c>
      <c r="L1542" s="9">
        <f>IFERROR(IF($G1542="","",INDEX('Job Catalog'!$I$10:$I$509,MATCH($G1542,'Job Catalog'!$B$10:$B$509,0))),"")</f>
        <v/>
      </c>
      <c r="M1542" s="37">
        <f>IFERROR(IF($G1542="","",INDEX('Job Catalog'!$K$10:$K$509,MATCH($G1542,'Job Catalog'!$B$10:$B$509,0))),"")</f>
        <v/>
      </c>
    </row>
    <row r="1543">
      <c r="B1543" s="7" t="n"/>
      <c r="C1543" s="7" t="n"/>
      <c r="D1543" s="7" t="n"/>
      <c r="E1543" s="7" t="n"/>
      <c r="F1543" s="7" t="n"/>
      <c r="G1543" s="7" t="n"/>
      <c r="H1543" s="9">
        <f>IFERROR(IF($G1543="","",INDEX('Job Catalog'!$C$10:$C$509,MATCH($G1543,'Job Catalog'!$B$10:$B$509,0))),"")</f>
        <v/>
      </c>
      <c r="I1543" s="9">
        <f>IFERROR(IF($G1543="","",INDEX('Job Catalog'!$D$10:$D$509,MATCH($G1543,'Job Catalog'!$B$10:$B$509,0))),"")</f>
        <v/>
      </c>
      <c r="J1543" s="9">
        <f>IFERROR(IF($G1543="","",INDEX('Job Catalog'!$F$10:$F$509,MATCH($G1543,'Job Catalog'!$B$10:$B$509,0))),"")</f>
        <v/>
      </c>
      <c r="K1543" s="9">
        <f>IFERROR(IF($G1543="","",INDEX('Job Catalog'!$H$10:$H$509,MATCH($G1543,'Job Catalog'!$B$10:$B$509,0))),"")</f>
        <v/>
      </c>
      <c r="L1543" s="9">
        <f>IFERROR(IF($G1543="","",INDEX('Job Catalog'!$I$10:$I$509,MATCH($G1543,'Job Catalog'!$B$10:$B$509,0))),"")</f>
        <v/>
      </c>
      <c r="M1543" s="37">
        <f>IFERROR(IF($G1543="","",INDEX('Job Catalog'!$K$10:$K$509,MATCH($G1543,'Job Catalog'!$B$10:$B$509,0))),"")</f>
        <v/>
      </c>
    </row>
    <row r="1544">
      <c r="B1544" s="7" t="n"/>
      <c r="C1544" s="7" t="n"/>
      <c r="D1544" s="7" t="n"/>
      <c r="E1544" s="7" t="n"/>
      <c r="F1544" s="7" t="n"/>
      <c r="G1544" s="7" t="n"/>
      <c r="H1544" s="9">
        <f>IFERROR(IF($G1544="","",INDEX('Job Catalog'!$C$10:$C$509,MATCH($G1544,'Job Catalog'!$B$10:$B$509,0))),"")</f>
        <v/>
      </c>
      <c r="I1544" s="9">
        <f>IFERROR(IF($G1544="","",INDEX('Job Catalog'!$D$10:$D$509,MATCH($G1544,'Job Catalog'!$B$10:$B$509,0))),"")</f>
        <v/>
      </c>
      <c r="J1544" s="9">
        <f>IFERROR(IF($G1544="","",INDEX('Job Catalog'!$F$10:$F$509,MATCH($G1544,'Job Catalog'!$B$10:$B$509,0))),"")</f>
        <v/>
      </c>
      <c r="K1544" s="9">
        <f>IFERROR(IF($G1544="","",INDEX('Job Catalog'!$H$10:$H$509,MATCH($G1544,'Job Catalog'!$B$10:$B$509,0))),"")</f>
        <v/>
      </c>
      <c r="L1544" s="9">
        <f>IFERROR(IF($G1544="","",INDEX('Job Catalog'!$I$10:$I$509,MATCH($G1544,'Job Catalog'!$B$10:$B$509,0))),"")</f>
        <v/>
      </c>
      <c r="M1544" s="37">
        <f>IFERROR(IF($G1544="","",INDEX('Job Catalog'!$K$10:$K$509,MATCH($G1544,'Job Catalog'!$B$10:$B$509,0))),"")</f>
        <v/>
      </c>
    </row>
    <row r="1545">
      <c r="B1545" s="7" t="n"/>
      <c r="C1545" s="7" t="n"/>
      <c r="D1545" s="7" t="n"/>
      <c r="E1545" s="7" t="n"/>
      <c r="F1545" s="7" t="n"/>
      <c r="G1545" s="7" t="n"/>
      <c r="H1545" s="9">
        <f>IFERROR(IF($G1545="","",INDEX('Job Catalog'!$C$10:$C$509,MATCH($G1545,'Job Catalog'!$B$10:$B$509,0))),"")</f>
        <v/>
      </c>
      <c r="I1545" s="9">
        <f>IFERROR(IF($G1545="","",INDEX('Job Catalog'!$D$10:$D$509,MATCH($G1545,'Job Catalog'!$B$10:$B$509,0))),"")</f>
        <v/>
      </c>
      <c r="J1545" s="9">
        <f>IFERROR(IF($G1545="","",INDEX('Job Catalog'!$F$10:$F$509,MATCH($G1545,'Job Catalog'!$B$10:$B$509,0))),"")</f>
        <v/>
      </c>
      <c r="K1545" s="9">
        <f>IFERROR(IF($G1545="","",INDEX('Job Catalog'!$H$10:$H$509,MATCH($G1545,'Job Catalog'!$B$10:$B$509,0))),"")</f>
        <v/>
      </c>
      <c r="L1545" s="9">
        <f>IFERROR(IF($G1545="","",INDEX('Job Catalog'!$I$10:$I$509,MATCH($G1545,'Job Catalog'!$B$10:$B$509,0))),"")</f>
        <v/>
      </c>
      <c r="M1545" s="37">
        <f>IFERROR(IF($G1545="","",INDEX('Job Catalog'!$K$10:$K$509,MATCH($G1545,'Job Catalog'!$B$10:$B$509,0))),"")</f>
        <v/>
      </c>
    </row>
    <row r="1546">
      <c r="B1546" s="7" t="n"/>
      <c r="C1546" s="7" t="n"/>
      <c r="D1546" s="7" t="n"/>
      <c r="E1546" s="7" t="n"/>
      <c r="F1546" s="7" t="n"/>
      <c r="G1546" s="7" t="n"/>
      <c r="H1546" s="9">
        <f>IFERROR(IF($G1546="","",INDEX('Job Catalog'!$C$10:$C$509,MATCH($G1546,'Job Catalog'!$B$10:$B$509,0))),"")</f>
        <v/>
      </c>
      <c r="I1546" s="9">
        <f>IFERROR(IF($G1546="","",INDEX('Job Catalog'!$D$10:$D$509,MATCH($G1546,'Job Catalog'!$B$10:$B$509,0))),"")</f>
        <v/>
      </c>
      <c r="J1546" s="9">
        <f>IFERROR(IF($G1546="","",INDEX('Job Catalog'!$F$10:$F$509,MATCH($G1546,'Job Catalog'!$B$10:$B$509,0))),"")</f>
        <v/>
      </c>
      <c r="K1546" s="9">
        <f>IFERROR(IF($G1546="","",INDEX('Job Catalog'!$H$10:$H$509,MATCH($G1546,'Job Catalog'!$B$10:$B$509,0))),"")</f>
        <v/>
      </c>
      <c r="L1546" s="9">
        <f>IFERROR(IF($G1546="","",INDEX('Job Catalog'!$I$10:$I$509,MATCH($G1546,'Job Catalog'!$B$10:$B$509,0))),"")</f>
        <v/>
      </c>
      <c r="M1546" s="37">
        <f>IFERROR(IF($G1546="","",INDEX('Job Catalog'!$K$10:$K$509,MATCH($G1546,'Job Catalog'!$B$10:$B$509,0))),"")</f>
        <v/>
      </c>
    </row>
    <row r="1547">
      <c r="B1547" s="7" t="n"/>
      <c r="C1547" s="7" t="n"/>
      <c r="D1547" s="7" t="n"/>
      <c r="E1547" s="7" t="n"/>
      <c r="F1547" s="7" t="n"/>
      <c r="G1547" s="7" t="n"/>
      <c r="H1547" s="9">
        <f>IFERROR(IF($G1547="","",INDEX('Job Catalog'!$C$10:$C$509,MATCH($G1547,'Job Catalog'!$B$10:$B$509,0))),"")</f>
        <v/>
      </c>
      <c r="I1547" s="9">
        <f>IFERROR(IF($G1547="","",INDEX('Job Catalog'!$D$10:$D$509,MATCH($G1547,'Job Catalog'!$B$10:$B$509,0))),"")</f>
        <v/>
      </c>
      <c r="J1547" s="9">
        <f>IFERROR(IF($G1547="","",INDEX('Job Catalog'!$F$10:$F$509,MATCH($G1547,'Job Catalog'!$B$10:$B$509,0))),"")</f>
        <v/>
      </c>
      <c r="K1547" s="9">
        <f>IFERROR(IF($G1547="","",INDEX('Job Catalog'!$H$10:$H$509,MATCH($G1547,'Job Catalog'!$B$10:$B$509,0))),"")</f>
        <v/>
      </c>
      <c r="L1547" s="9">
        <f>IFERROR(IF($G1547="","",INDEX('Job Catalog'!$I$10:$I$509,MATCH($G1547,'Job Catalog'!$B$10:$B$509,0))),"")</f>
        <v/>
      </c>
      <c r="M1547" s="37">
        <f>IFERROR(IF($G1547="","",INDEX('Job Catalog'!$K$10:$K$509,MATCH($G1547,'Job Catalog'!$B$10:$B$509,0))),"")</f>
        <v/>
      </c>
    </row>
    <row r="1548">
      <c r="B1548" s="7" t="n"/>
      <c r="C1548" s="7" t="n"/>
      <c r="D1548" s="7" t="n"/>
      <c r="E1548" s="7" t="n"/>
      <c r="F1548" s="7" t="n"/>
      <c r="G1548" s="7" t="n"/>
      <c r="H1548" s="9">
        <f>IFERROR(IF($G1548="","",INDEX('Job Catalog'!$C$10:$C$509,MATCH($G1548,'Job Catalog'!$B$10:$B$509,0))),"")</f>
        <v/>
      </c>
      <c r="I1548" s="9">
        <f>IFERROR(IF($G1548="","",INDEX('Job Catalog'!$D$10:$D$509,MATCH($G1548,'Job Catalog'!$B$10:$B$509,0))),"")</f>
        <v/>
      </c>
      <c r="J1548" s="9">
        <f>IFERROR(IF($G1548="","",INDEX('Job Catalog'!$F$10:$F$509,MATCH($G1548,'Job Catalog'!$B$10:$B$509,0))),"")</f>
        <v/>
      </c>
      <c r="K1548" s="9">
        <f>IFERROR(IF($G1548="","",INDEX('Job Catalog'!$H$10:$H$509,MATCH($G1548,'Job Catalog'!$B$10:$B$509,0))),"")</f>
        <v/>
      </c>
      <c r="L1548" s="9">
        <f>IFERROR(IF($G1548="","",INDEX('Job Catalog'!$I$10:$I$509,MATCH($G1548,'Job Catalog'!$B$10:$B$509,0))),"")</f>
        <v/>
      </c>
      <c r="M1548" s="37">
        <f>IFERROR(IF($G1548="","",INDEX('Job Catalog'!$K$10:$K$509,MATCH($G1548,'Job Catalog'!$B$10:$B$509,0))),"")</f>
        <v/>
      </c>
    </row>
    <row r="1549">
      <c r="B1549" s="7" t="n"/>
      <c r="C1549" s="7" t="n"/>
      <c r="D1549" s="7" t="n"/>
      <c r="E1549" s="7" t="n"/>
      <c r="F1549" s="7" t="n"/>
      <c r="G1549" s="7" t="n"/>
      <c r="H1549" s="9">
        <f>IFERROR(IF($G1549="","",INDEX('Job Catalog'!$C$10:$C$509,MATCH($G1549,'Job Catalog'!$B$10:$B$509,0))),"")</f>
        <v/>
      </c>
      <c r="I1549" s="9">
        <f>IFERROR(IF($G1549="","",INDEX('Job Catalog'!$D$10:$D$509,MATCH($G1549,'Job Catalog'!$B$10:$B$509,0))),"")</f>
        <v/>
      </c>
      <c r="J1549" s="9">
        <f>IFERROR(IF($G1549="","",INDEX('Job Catalog'!$F$10:$F$509,MATCH($G1549,'Job Catalog'!$B$10:$B$509,0))),"")</f>
        <v/>
      </c>
      <c r="K1549" s="9">
        <f>IFERROR(IF($G1549="","",INDEX('Job Catalog'!$H$10:$H$509,MATCH($G1549,'Job Catalog'!$B$10:$B$509,0))),"")</f>
        <v/>
      </c>
      <c r="L1549" s="9">
        <f>IFERROR(IF($G1549="","",INDEX('Job Catalog'!$I$10:$I$509,MATCH($G1549,'Job Catalog'!$B$10:$B$509,0))),"")</f>
        <v/>
      </c>
      <c r="M1549" s="37">
        <f>IFERROR(IF($G1549="","",INDEX('Job Catalog'!$K$10:$K$509,MATCH($G1549,'Job Catalog'!$B$10:$B$509,0))),"")</f>
        <v/>
      </c>
    </row>
    <row r="1550">
      <c r="B1550" s="7" t="n"/>
      <c r="C1550" s="7" t="n"/>
      <c r="D1550" s="7" t="n"/>
      <c r="E1550" s="7" t="n"/>
      <c r="F1550" s="7" t="n"/>
      <c r="G1550" s="7" t="n"/>
      <c r="H1550" s="9">
        <f>IFERROR(IF($G1550="","",INDEX('Job Catalog'!$C$10:$C$509,MATCH($G1550,'Job Catalog'!$B$10:$B$509,0))),"")</f>
        <v/>
      </c>
      <c r="I1550" s="9">
        <f>IFERROR(IF($G1550="","",INDEX('Job Catalog'!$D$10:$D$509,MATCH($G1550,'Job Catalog'!$B$10:$B$509,0))),"")</f>
        <v/>
      </c>
      <c r="J1550" s="9">
        <f>IFERROR(IF($G1550="","",INDEX('Job Catalog'!$F$10:$F$509,MATCH($G1550,'Job Catalog'!$B$10:$B$509,0))),"")</f>
        <v/>
      </c>
      <c r="K1550" s="9">
        <f>IFERROR(IF($G1550="","",INDEX('Job Catalog'!$H$10:$H$509,MATCH($G1550,'Job Catalog'!$B$10:$B$509,0))),"")</f>
        <v/>
      </c>
      <c r="L1550" s="9">
        <f>IFERROR(IF($G1550="","",INDEX('Job Catalog'!$I$10:$I$509,MATCH($G1550,'Job Catalog'!$B$10:$B$509,0))),"")</f>
        <v/>
      </c>
      <c r="M1550" s="37">
        <f>IFERROR(IF($G1550="","",INDEX('Job Catalog'!$K$10:$K$509,MATCH($G1550,'Job Catalog'!$B$10:$B$509,0))),"")</f>
        <v/>
      </c>
    </row>
    <row r="1551">
      <c r="B1551" s="7" t="n"/>
      <c r="C1551" s="7" t="n"/>
      <c r="D1551" s="7" t="n"/>
      <c r="E1551" s="7" t="n"/>
      <c r="F1551" s="7" t="n"/>
      <c r="G1551" s="7" t="n"/>
      <c r="H1551" s="9">
        <f>IFERROR(IF($G1551="","",INDEX('Job Catalog'!$C$10:$C$509,MATCH($G1551,'Job Catalog'!$B$10:$B$509,0))),"")</f>
        <v/>
      </c>
      <c r="I1551" s="9">
        <f>IFERROR(IF($G1551="","",INDEX('Job Catalog'!$D$10:$D$509,MATCH($G1551,'Job Catalog'!$B$10:$B$509,0))),"")</f>
        <v/>
      </c>
      <c r="J1551" s="9">
        <f>IFERROR(IF($G1551="","",INDEX('Job Catalog'!$F$10:$F$509,MATCH($G1551,'Job Catalog'!$B$10:$B$509,0))),"")</f>
        <v/>
      </c>
      <c r="K1551" s="9">
        <f>IFERROR(IF($G1551="","",INDEX('Job Catalog'!$H$10:$H$509,MATCH($G1551,'Job Catalog'!$B$10:$B$509,0))),"")</f>
        <v/>
      </c>
      <c r="L1551" s="9">
        <f>IFERROR(IF($G1551="","",INDEX('Job Catalog'!$I$10:$I$509,MATCH($G1551,'Job Catalog'!$B$10:$B$509,0))),"")</f>
        <v/>
      </c>
      <c r="M1551" s="37">
        <f>IFERROR(IF($G1551="","",INDEX('Job Catalog'!$K$10:$K$509,MATCH($G1551,'Job Catalog'!$B$10:$B$509,0))),"")</f>
        <v/>
      </c>
    </row>
    <row r="1552">
      <c r="B1552" s="7" t="n"/>
      <c r="C1552" s="7" t="n"/>
      <c r="D1552" s="7" t="n"/>
      <c r="E1552" s="7" t="n"/>
      <c r="F1552" s="7" t="n"/>
      <c r="G1552" s="7" t="n"/>
      <c r="H1552" s="9">
        <f>IFERROR(IF($G1552="","",INDEX('Job Catalog'!$C$10:$C$509,MATCH($G1552,'Job Catalog'!$B$10:$B$509,0))),"")</f>
        <v/>
      </c>
      <c r="I1552" s="9">
        <f>IFERROR(IF($G1552="","",INDEX('Job Catalog'!$D$10:$D$509,MATCH($G1552,'Job Catalog'!$B$10:$B$509,0))),"")</f>
        <v/>
      </c>
      <c r="J1552" s="9">
        <f>IFERROR(IF($G1552="","",INDEX('Job Catalog'!$F$10:$F$509,MATCH($G1552,'Job Catalog'!$B$10:$B$509,0))),"")</f>
        <v/>
      </c>
      <c r="K1552" s="9">
        <f>IFERROR(IF($G1552="","",INDEX('Job Catalog'!$H$10:$H$509,MATCH($G1552,'Job Catalog'!$B$10:$B$509,0))),"")</f>
        <v/>
      </c>
      <c r="L1552" s="9">
        <f>IFERROR(IF($G1552="","",INDEX('Job Catalog'!$I$10:$I$509,MATCH($G1552,'Job Catalog'!$B$10:$B$509,0))),"")</f>
        <v/>
      </c>
      <c r="M1552" s="37">
        <f>IFERROR(IF($G1552="","",INDEX('Job Catalog'!$K$10:$K$509,MATCH($G1552,'Job Catalog'!$B$10:$B$509,0))),"")</f>
        <v/>
      </c>
    </row>
    <row r="1553">
      <c r="B1553" s="7" t="n"/>
      <c r="C1553" s="7" t="n"/>
      <c r="D1553" s="7" t="n"/>
      <c r="E1553" s="7" t="n"/>
      <c r="F1553" s="7" t="n"/>
      <c r="G1553" s="7" t="n"/>
      <c r="H1553" s="9">
        <f>IFERROR(IF($G1553="","",INDEX('Job Catalog'!$C$10:$C$509,MATCH($G1553,'Job Catalog'!$B$10:$B$509,0))),"")</f>
        <v/>
      </c>
      <c r="I1553" s="9">
        <f>IFERROR(IF($G1553="","",INDEX('Job Catalog'!$D$10:$D$509,MATCH($G1553,'Job Catalog'!$B$10:$B$509,0))),"")</f>
        <v/>
      </c>
      <c r="J1553" s="9">
        <f>IFERROR(IF($G1553="","",INDEX('Job Catalog'!$F$10:$F$509,MATCH($G1553,'Job Catalog'!$B$10:$B$509,0))),"")</f>
        <v/>
      </c>
      <c r="K1553" s="9">
        <f>IFERROR(IF($G1553="","",INDEX('Job Catalog'!$H$10:$H$509,MATCH($G1553,'Job Catalog'!$B$10:$B$509,0))),"")</f>
        <v/>
      </c>
      <c r="L1553" s="9">
        <f>IFERROR(IF($G1553="","",INDEX('Job Catalog'!$I$10:$I$509,MATCH($G1553,'Job Catalog'!$B$10:$B$509,0))),"")</f>
        <v/>
      </c>
      <c r="M1553" s="37">
        <f>IFERROR(IF($G1553="","",INDEX('Job Catalog'!$K$10:$K$509,MATCH($G1553,'Job Catalog'!$B$10:$B$509,0))),"")</f>
        <v/>
      </c>
    </row>
    <row r="1554">
      <c r="B1554" s="7" t="n"/>
      <c r="C1554" s="7" t="n"/>
      <c r="D1554" s="7" t="n"/>
      <c r="E1554" s="7" t="n"/>
      <c r="F1554" s="7" t="n"/>
      <c r="G1554" s="7" t="n"/>
      <c r="H1554" s="9">
        <f>IFERROR(IF($G1554="","",INDEX('Job Catalog'!$C$10:$C$509,MATCH($G1554,'Job Catalog'!$B$10:$B$509,0))),"")</f>
        <v/>
      </c>
      <c r="I1554" s="9">
        <f>IFERROR(IF($G1554="","",INDEX('Job Catalog'!$D$10:$D$509,MATCH($G1554,'Job Catalog'!$B$10:$B$509,0))),"")</f>
        <v/>
      </c>
      <c r="J1554" s="9">
        <f>IFERROR(IF($G1554="","",INDEX('Job Catalog'!$F$10:$F$509,MATCH($G1554,'Job Catalog'!$B$10:$B$509,0))),"")</f>
        <v/>
      </c>
      <c r="K1554" s="9">
        <f>IFERROR(IF($G1554="","",INDEX('Job Catalog'!$H$10:$H$509,MATCH($G1554,'Job Catalog'!$B$10:$B$509,0))),"")</f>
        <v/>
      </c>
      <c r="L1554" s="9">
        <f>IFERROR(IF($G1554="","",INDEX('Job Catalog'!$I$10:$I$509,MATCH($G1554,'Job Catalog'!$B$10:$B$509,0))),"")</f>
        <v/>
      </c>
      <c r="M1554" s="37">
        <f>IFERROR(IF($G1554="","",INDEX('Job Catalog'!$K$10:$K$509,MATCH($G1554,'Job Catalog'!$B$10:$B$509,0))),"")</f>
        <v/>
      </c>
    </row>
    <row r="1555">
      <c r="B1555" s="7" t="n"/>
      <c r="C1555" s="7" t="n"/>
      <c r="D1555" s="7" t="n"/>
      <c r="E1555" s="7" t="n"/>
      <c r="F1555" s="7" t="n"/>
      <c r="G1555" s="7" t="n"/>
      <c r="H1555" s="9">
        <f>IFERROR(IF($G1555="","",INDEX('Job Catalog'!$C$10:$C$509,MATCH($G1555,'Job Catalog'!$B$10:$B$509,0))),"")</f>
        <v/>
      </c>
      <c r="I1555" s="9">
        <f>IFERROR(IF($G1555="","",INDEX('Job Catalog'!$D$10:$D$509,MATCH($G1555,'Job Catalog'!$B$10:$B$509,0))),"")</f>
        <v/>
      </c>
      <c r="J1555" s="9">
        <f>IFERROR(IF($G1555="","",INDEX('Job Catalog'!$F$10:$F$509,MATCH($G1555,'Job Catalog'!$B$10:$B$509,0))),"")</f>
        <v/>
      </c>
      <c r="K1555" s="9">
        <f>IFERROR(IF($G1555="","",INDEX('Job Catalog'!$H$10:$H$509,MATCH($G1555,'Job Catalog'!$B$10:$B$509,0))),"")</f>
        <v/>
      </c>
      <c r="L1555" s="9">
        <f>IFERROR(IF($G1555="","",INDEX('Job Catalog'!$I$10:$I$509,MATCH($G1555,'Job Catalog'!$B$10:$B$509,0))),"")</f>
        <v/>
      </c>
      <c r="M1555" s="37">
        <f>IFERROR(IF($G1555="","",INDEX('Job Catalog'!$K$10:$K$509,MATCH($G1555,'Job Catalog'!$B$10:$B$509,0))),"")</f>
        <v/>
      </c>
    </row>
    <row r="1556">
      <c r="B1556" s="7" t="n"/>
      <c r="C1556" s="7" t="n"/>
      <c r="D1556" s="7" t="n"/>
      <c r="E1556" s="7" t="n"/>
      <c r="F1556" s="7" t="n"/>
      <c r="G1556" s="7" t="n"/>
      <c r="H1556" s="9">
        <f>IFERROR(IF($G1556="","",INDEX('Job Catalog'!$C$10:$C$509,MATCH($G1556,'Job Catalog'!$B$10:$B$509,0))),"")</f>
        <v/>
      </c>
      <c r="I1556" s="9">
        <f>IFERROR(IF($G1556="","",INDEX('Job Catalog'!$D$10:$D$509,MATCH($G1556,'Job Catalog'!$B$10:$B$509,0))),"")</f>
        <v/>
      </c>
      <c r="J1556" s="9">
        <f>IFERROR(IF($G1556="","",INDEX('Job Catalog'!$F$10:$F$509,MATCH($G1556,'Job Catalog'!$B$10:$B$509,0))),"")</f>
        <v/>
      </c>
      <c r="K1556" s="9">
        <f>IFERROR(IF($G1556="","",INDEX('Job Catalog'!$H$10:$H$509,MATCH($G1556,'Job Catalog'!$B$10:$B$509,0))),"")</f>
        <v/>
      </c>
      <c r="L1556" s="9">
        <f>IFERROR(IF($G1556="","",INDEX('Job Catalog'!$I$10:$I$509,MATCH($G1556,'Job Catalog'!$B$10:$B$509,0))),"")</f>
        <v/>
      </c>
      <c r="M1556" s="37">
        <f>IFERROR(IF($G1556="","",INDEX('Job Catalog'!$K$10:$K$509,MATCH($G1556,'Job Catalog'!$B$10:$B$509,0))),"")</f>
        <v/>
      </c>
    </row>
    <row r="1557">
      <c r="B1557" s="7" t="n"/>
      <c r="C1557" s="7" t="n"/>
      <c r="D1557" s="7" t="n"/>
      <c r="E1557" s="7" t="n"/>
      <c r="F1557" s="7" t="n"/>
      <c r="G1557" s="7" t="n"/>
      <c r="H1557" s="9">
        <f>IFERROR(IF($G1557="","",INDEX('Job Catalog'!$C$10:$C$509,MATCH($G1557,'Job Catalog'!$B$10:$B$509,0))),"")</f>
        <v/>
      </c>
      <c r="I1557" s="9">
        <f>IFERROR(IF($G1557="","",INDEX('Job Catalog'!$D$10:$D$509,MATCH($G1557,'Job Catalog'!$B$10:$B$509,0))),"")</f>
        <v/>
      </c>
      <c r="J1557" s="9">
        <f>IFERROR(IF($G1557="","",INDEX('Job Catalog'!$F$10:$F$509,MATCH($G1557,'Job Catalog'!$B$10:$B$509,0))),"")</f>
        <v/>
      </c>
      <c r="K1557" s="9">
        <f>IFERROR(IF($G1557="","",INDEX('Job Catalog'!$H$10:$H$509,MATCH($G1557,'Job Catalog'!$B$10:$B$509,0))),"")</f>
        <v/>
      </c>
      <c r="L1557" s="9">
        <f>IFERROR(IF($G1557="","",INDEX('Job Catalog'!$I$10:$I$509,MATCH($G1557,'Job Catalog'!$B$10:$B$509,0))),"")</f>
        <v/>
      </c>
      <c r="M1557" s="37">
        <f>IFERROR(IF($G1557="","",INDEX('Job Catalog'!$K$10:$K$509,MATCH($G1557,'Job Catalog'!$B$10:$B$509,0))),"")</f>
        <v/>
      </c>
    </row>
    <row r="1558">
      <c r="B1558" s="7" t="n"/>
      <c r="C1558" s="7" t="n"/>
      <c r="D1558" s="7" t="n"/>
      <c r="E1558" s="7" t="n"/>
      <c r="F1558" s="7" t="n"/>
      <c r="G1558" s="7" t="n"/>
      <c r="H1558" s="9">
        <f>IFERROR(IF($G1558="","",INDEX('Job Catalog'!$C$10:$C$509,MATCH($G1558,'Job Catalog'!$B$10:$B$509,0))),"")</f>
        <v/>
      </c>
      <c r="I1558" s="9">
        <f>IFERROR(IF($G1558="","",INDEX('Job Catalog'!$D$10:$D$509,MATCH($G1558,'Job Catalog'!$B$10:$B$509,0))),"")</f>
        <v/>
      </c>
      <c r="J1558" s="9">
        <f>IFERROR(IF($G1558="","",INDEX('Job Catalog'!$F$10:$F$509,MATCH($G1558,'Job Catalog'!$B$10:$B$509,0))),"")</f>
        <v/>
      </c>
      <c r="K1558" s="9">
        <f>IFERROR(IF($G1558="","",INDEX('Job Catalog'!$H$10:$H$509,MATCH($G1558,'Job Catalog'!$B$10:$B$509,0))),"")</f>
        <v/>
      </c>
      <c r="L1558" s="9">
        <f>IFERROR(IF($G1558="","",INDEX('Job Catalog'!$I$10:$I$509,MATCH($G1558,'Job Catalog'!$B$10:$B$509,0))),"")</f>
        <v/>
      </c>
      <c r="M1558" s="37">
        <f>IFERROR(IF($G1558="","",INDEX('Job Catalog'!$K$10:$K$509,MATCH($G1558,'Job Catalog'!$B$10:$B$509,0))),"")</f>
        <v/>
      </c>
    </row>
    <row r="1559">
      <c r="B1559" s="7" t="n"/>
      <c r="C1559" s="7" t="n"/>
      <c r="D1559" s="7" t="n"/>
      <c r="E1559" s="7" t="n"/>
      <c r="F1559" s="7" t="n"/>
      <c r="G1559" s="7" t="n"/>
      <c r="H1559" s="9">
        <f>IFERROR(IF($G1559="","",INDEX('Job Catalog'!$C$10:$C$509,MATCH($G1559,'Job Catalog'!$B$10:$B$509,0))),"")</f>
        <v/>
      </c>
      <c r="I1559" s="9">
        <f>IFERROR(IF($G1559="","",INDEX('Job Catalog'!$D$10:$D$509,MATCH($G1559,'Job Catalog'!$B$10:$B$509,0))),"")</f>
        <v/>
      </c>
      <c r="J1559" s="9">
        <f>IFERROR(IF($G1559="","",INDEX('Job Catalog'!$F$10:$F$509,MATCH($G1559,'Job Catalog'!$B$10:$B$509,0))),"")</f>
        <v/>
      </c>
      <c r="K1559" s="9">
        <f>IFERROR(IF($G1559="","",INDEX('Job Catalog'!$H$10:$H$509,MATCH($G1559,'Job Catalog'!$B$10:$B$509,0))),"")</f>
        <v/>
      </c>
      <c r="L1559" s="9">
        <f>IFERROR(IF($G1559="","",INDEX('Job Catalog'!$I$10:$I$509,MATCH($G1559,'Job Catalog'!$B$10:$B$509,0))),"")</f>
        <v/>
      </c>
      <c r="M1559" s="37">
        <f>IFERROR(IF($G1559="","",INDEX('Job Catalog'!$K$10:$K$509,MATCH($G1559,'Job Catalog'!$B$10:$B$509,0))),"")</f>
        <v/>
      </c>
    </row>
    <row r="1560">
      <c r="B1560" s="7" t="n"/>
      <c r="C1560" s="7" t="n"/>
      <c r="D1560" s="7" t="n"/>
      <c r="E1560" s="7" t="n"/>
      <c r="F1560" s="7" t="n"/>
      <c r="G1560" s="7" t="n"/>
      <c r="H1560" s="9">
        <f>IFERROR(IF($G1560="","",INDEX('Job Catalog'!$C$10:$C$509,MATCH($G1560,'Job Catalog'!$B$10:$B$509,0))),"")</f>
        <v/>
      </c>
      <c r="I1560" s="9">
        <f>IFERROR(IF($G1560="","",INDEX('Job Catalog'!$D$10:$D$509,MATCH($G1560,'Job Catalog'!$B$10:$B$509,0))),"")</f>
        <v/>
      </c>
      <c r="J1560" s="9">
        <f>IFERROR(IF($G1560="","",INDEX('Job Catalog'!$F$10:$F$509,MATCH($G1560,'Job Catalog'!$B$10:$B$509,0))),"")</f>
        <v/>
      </c>
      <c r="K1560" s="9">
        <f>IFERROR(IF($G1560="","",INDEX('Job Catalog'!$H$10:$H$509,MATCH($G1560,'Job Catalog'!$B$10:$B$509,0))),"")</f>
        <v/>
      </c>
      <c r="L1560" s="9">
        <f>IFERROR(IF($G1560="","",INDEX('Job Catalog'!$I$10:$I$509,MATCH($G1560,'Job Catalog'!$B$10:$B$509,0))),"")</f>
        <v/>
      </c>
      <c r="M1560" s="37">
        <f>IFERROR(IF($G1560="","",INDEX('Job Catalog'!$K$10:$K$509,MATCH($G1560,'Job Catalog'!$B$10:$B$509,0))),"")</f>
        <v/>
      </c>
    </row>
    <row r="1561">
      <c r="B1561" s="7" t="n"/>
      <c r="C1561" s="7" t="n"/>
      <c r="D1561" s="7" t="n"/>
      <c r="E1561" s="7" t="n"/>
      <c r="F1561" s="7" t="n"/>
      <c r="G1561" s="7" t="n"/>
      <c r="H1561" s="9">
        <f>IFERROR(IF($G1561="","",INDEX('Job Catalog'!$C$10:$C$509,MATCH($G1561,'Job Catalog'!$B$10:$B$509,0))),"")</f>
        <v/>
      </c>
      <c r="I1561" s="9">
        <f>IFERROR(IF($G1561="","",INDEX('Job Catalog'!$D$10:$D$509,MATCH($G1561,'Job Catalog'!$B$10:$B$509,0))),"")</f>
        <v/>
      </c>
      <c r="J1561" s="9">
        <f>IFERROR(IF($G1561="","",INDEX('Job Catalog'!$F$10:$F$509,MATCH($G1561,'Job Catalog'!$B$10:$B$509,0))),"")</f>
        <v/>
      </c>
      <c r="K1561" s="9">
        <f>IFERROR(IF($G1561="","",INDEX('Job Catalog'!$H$10:$H$509,MATCH($G1561,'Job Catalog'!$B$10:$B$509,0))),"")</f>
        <v/>
      </c>
      <c r="L1561" s="9">
        <f>IFERROR(IF($G1561="","",INDEX('Job Catalog'!$I$10:$I$509,MATCH($G1561,'Job Catalog'!$B$10:$B$509,0))),"")</f>
        <v/>
      </c>
      <c r="M1561" s="37">
        <f>IFERROR(IF($G1561="","",INDEX('Job Catalog'!$K$10:$K$509,MATCH($G1561,'Job Catalog'!$B$10:$B$509,0))),"")</f>
        <v/>
      </c>
    </row>
    <row r="1562">
      <c r="B1562" s="7" t="n"/>
      <c r="C1562" s="7" t="n"/>
      <c r="D1562" s="7" t="n"/>
      <c r="E1562" s="7" t="n"/>
      <c r="F1562" s="7" t="n"/>
      <c r="G1562" s="7" t="n"/>
      <c r="H1562" s="9">
        <f>IFERROR(IF($G1562="","",INDEX('Job Catalog'!$C$10:$C$509,MATCH($G1562,'Job Catalog'!$B$10:$B$509,0))),"")</f>
        <v/>
      </c>
      <c r="I1562" s="9">
        <f>IFERROR(IF($G1562="","",INDEX('Job Catalog'!$D$10:$D$509,MATCH($G1562,'Job Catalog'!$B$10:$B$509,0))),"")</f>
        <v/>
      </c>
      <c r="J1562" s="9">
        <f>IFERROR(IF($G1562="","",INDEX('Job Catalog'!$F$10:$F$509,MATCH($G1562,'Job Catalog'!$B$10:$B$509,0))),"")</f>
        <v/>
      </c>
      <c r="K1562" s="9">
        <f>IFERROR(IF($G1562="","",INDEX('Job Catalog'!$H$10:$H$509,MATCH($G1562,'Job Catalog'!$B$10:$B$509,0))),"")</f>
        <v/>
      </c>
      <c r="L1562" s="9">
        <f>IFERROR(IF($G1562="","",INDEX('Job Catalog'!$I$10:$I$509,MATCH($G1562,'Job Catalog'!$B$10:$B$509,0))),"")</f>
        <v/>
      </c>
      <c r="M1562" s="37">
        <f>IFERROR(IF($G1562="","",INDEX('Job Catalog'!$K$10:$K$509,MATCH($G1562,'Job Catalog'!$B$10:$B$509,0))),"")</f>
        <v/>
      </c>
    </row>
    <row r="1563">
      <c r="B1563" s="7" t="n"/>
      <c r="C1563" s="7" t="n"/>
      <c r="D1563" s="7" t="n"/>
      <c r="E1563" s="7" t="n"/>
      <c r="F1563" s="7" t="n"/>
      <c r="G1563" s="7" t="n"/>
      <c r="H1563" s="9">
        <f>IFERROR(IF($G1563="","",INDEX('Job Catalog'!$C$10:$C$509,MATCH($G1563,'Job Catalog'!$B$10:$B$509,0))),"")</f>
        <v/>
      </c>
      <c r="I1563" s="9">
        <f>IFERROR(IF($G1563="","",INDEX('Job Catalog'!$D$10:$D$509,MATCH($G1563,'Job Catalog'!$B$10:$B$509,0))),"")</f>
        <v/>
      </c>
      <c r="J1563" s="9">
        <f>IFERROR(IF($G1563="","",INDEX('Job Catalog'!$F$10:$F$509,MATCH($G1563,'Job Catalog'!$B$10:$B$509,0))),"")</f>
        <v/>
      </c>
      <c r="K1563" s="9">
        <f>IFERROR(IF($G1563="","",INDEX('Job Catalog'!$H$10:$H$509,MATCH($G1563,'Job Catalog'!$B$10:$B$509,0))),"")</f>
        <v/>
      </c>
      <c r="L1563" s="9">
        <f>IFERROR(IF($G1563="","",INDEX('Job Catalog'!$I$10:$I$509,MATCH($G1563,'Job Catalog'!$B$10:$B$509,0))),"")</f>
        <v/>
      </c>
      <c r="M1563" s="37">
        <f>IFERROR(IF($G1563="","",INDEX('Job Catalog'!$K$10:$K$509,MATCH($G1563,'Job Catalog'!$B$10:$B$509,0))),"")</f>
        <v/>
      </c>
    </row>
    <row r="1564">
      <c r="B1564" s="7" t="n"/>
      <c r="C1564" s="7" t="n"/>
      <c r="D1564" s="7" t="n"/>
      <c r="E1564" s="7" t="n"/>
      <c r="F1564" s="7" t="n"/>
      <c r="G1564" s="7" t="n"/>
      <c r="H1564" s="9">
        <f>IFERROR(IF($G1564="","",INDEX('Job Catalog'!$C$10:$C$509,MATCH($G1564,'Job Catalog'!$B$10:$B$509,0))),"")</f>
        <v/>
      </c>
      <c r="I1564" s="9">
        <f>IFERROR(IF($G1564="","",INDEX('Job Catalog'!$D$10:$D$509,MATCH($G1564,'Job Catalog'!$B$10:$B$509,0))),"")</f>
        <v/>
      </c>
      <c r="J1564" s="9">
        <f>IFERROR(IF($G1564="","",INDEX('Job Catalog'!$F$10:$F$509,MATCH($G1564,'Job Catalog'!$B$10:$B$509,0))),"")</f>
        <v/>
      </c>
      <c r="K1564" s="9">
        <f>IFERROR(IF($G1564="","",INDEX('Job Catalog'!$H$10:$H$509,MATCH($G1564,'Job Catalog'!$B$10:$B$509,0))),"")</f>
        <v/>
      </c>
      <c r="L1564" s="9">
        <f>IFERROR(IF($G1564="","",INDEX('Job Catalog'!$I$10:$I$509,MATCH($G1564,'Job Catalog'!$B$10:$B$509,0))),"")</f>
        <v/>
      </c>
      <c r="M1564" s="37">
        <f>IFERROR(IF($G1564="","",INDEX('Job Catalog'!$K$10:$K$509,MATCH($G1564,'Job Catalog'!$B$10:$B$509,0))),"")</f>
        <v/>
      </c>
    </row>
    <row r="1565">
      <c r="B1565" s="7" t="n"/>
      <c r="C1565" s="7" t="n"/>
      <c r="D1565" s="7" t="n"/>
      <c r="E1565" s="7" t="n"/>
      <c r="F1565" s="7" t="n"/>
      <c r="G1565" s="7" t="n"/>
      <c r="H1565" s="9">
        <f>IFERROR(IF($G1565="","",INDEX('Job Catalog'!$C$10:$C$509,MATCH($G1565,'Job Catalog'!$B$10:$B$509,0))),"")</f>
        <v/>
      </c>
      <c r="I1565" s="9">
        <f>IFERROR(IF($G1565="","",INDEX('Job Catalog'!$D$10:$D$509,MATCH($G1565,'Job Catalog'!$B$10:$B$509,0))),"")</f>
        <v/>
      </c>
      <c r="J1565" s="9">
        <f>IFERROR(IF($G1565="","",INDEX('Job Catalog'!$F$10:$F$509,MATCH($G1565,'Job Catalog'!$B$10:$B$509,0))),"")</f>
        <v/>
      </c>
      <c r="K1565" s="9">
        <f>IFERROR(IF($G1565="","",INDEX('Job Catalog'!$H$10:$H$509,MATCH($G1565,'Job Catalog'!$B$10:$B$509,0))),"")</f>
        <v/>
      </c>
      <c r="L1565" s="9">
        <f>IFERROR(IF($G1565="","",INDEX('Job Catalog'!$I$10:$I$509,MATCH($G1565,'Job Catalog'!$B$10:$B$509,0))),"")</f>
        <v/>
      </c>
      <c r="M1565" s="37">
        <f>IFERROR(IF($G1565="","",INDEX('Job Catalog'!$K$10:$K$509,MATCH($G1565,'Job Catalog'!$B$10:$B$509,0))),"")</f>
        <v/>
      </c>
    </row>
    <row r="1566">
      <c r="B1566" s="7" t="n"/>
      <c r="C1566" s="7" t="n"/>
      <c r="D1566" s="7" t="n"/>
      <c r="E1566" s="7" t="n"/>
      <c r="F1566" s="7" t="n"/>
      <c r="G1566" s="7" t="n"/>
      <c r="H1566" s="9">
        <f>IFERROR(IF($G1566="","",INDEX('Job Catalog'!$C$10:$C$509,MATCH($G1566,'Job Catalog'!$B$10:$B$509,0))),"")</f>
        <v/>
      </c>
      <c r="I1566" s="9">
        <f>IFERROR(IF($G1566="","",INDEX('Job Catalog'!$D$10:$D$509,MATCH($G1566,'Job Catalog'!$B$10:$B$509,0))),"")</f>
        <v/>
      </c>
      <c r="J1566" s="9">
        <f>IFERROR(IF($G1566="","",INDEX('Job Catalog'!$F$10:$F$509,MATCH($G1566,'Job Catalog'!$B$10:$B$509,0))),"")</f>
        <v/>
      </c>
      <c r="K1566" s="9">
        <f>IFERROR(IF($G1566="","",INDEX('Job Catalog'!$H$10:$H$509,MATCH($G1566,'Job Catalog'!$B$10:$B$509,0))),"")</f>
        <v/>
      </c>
      <c r="L1566" s="9">
        <f>IFERROR(IF($G1566="","",INDEX('Job Catalog'!$I$10:$I$509,MATCH($G1566,'Job Catalog'!$B$10:$B$509,0))),"")</f>
        <v/>
      </c>
      <c r="M1566" s="37">
        <f>IFERROR(IF($G1566="","",INDEX('Job Catalog'!$K$10:$K$509,MATCH($G1566,'Job Catalog'!$B$10:$B$509,0))),"")</f>
        <v/>
      </c>
    </row>
    <row r="1567">
      <c r="B1567" s="7" t="n"/>
      <c r="C1567" s="7" t="n"/>
      <c r="D1567" s="7" t="n"/>
      <c r="E1567" s="7" t="n"/>
      <c r="F1567" s="7" t="n"/>
      <c r="G1567" s="7" t="n"/>
      <c r="H1567" s="9">
        <f>IFERROR(IF($G1567="","",INDEX('Job Catalog'!$C$10:$C$509,MATCH($G1567,'Job Catalog'!$B$10:$B$509,0))),"")</f>
        <v/>
      </c>
      <c r="I1567" s="9">
        <f>IFERROR(IF($G1567="","",INDEX('Job Catalog'!$D$10:$D$509,MATCH($G1567,'Job Catalog'!$B$10:$B$509,0))),"")</f>
        <v/>
      </c>
      <c r="J1567" s="9">
        <f>IFERROR(IF($G1567="","",INDEX('Job Catalog'!$F$10:$F$509,MATCH($G1567,'Job Catalog'!$B$10:$B$509,0))),"")</f>
        <v/>
      </c>
      <c r="K1567" s="9">
        <f>IFERROR(IF($G1567="","",INDEX('Job Catalog'!$H$10:$H$509,MATCH($G1567,'Job Catalog'!$B$10:$B$509,0))),"")</f>
        <v/>
      </c>
      <c r="L1567" s="9">
        <f>IFERROR(IF($G1567="","",INDEX('Job Catalog'!$I$10:$I$509,MATCH($G1567,'Job Catalog'!$B$10:$B$509,0))),"")</f>
        <v/>
      </c>
      <c r="M1567" s="37">
        <f>IFERROR(IF($G1567="","",INDEX('Job Catalog'!$K$10:$K$509,MATCH($G1567,'Job Catalog'!$B$10:$B$509,0))),"")</f>
        <v/>
      </c>
    </row>
    <row r="1568">
      <c r="B1568" s="7" t="n"/>
      <c r="C1568" s="7" t="n"/>
      <c r="D1568" s="7" t="n"/>
      <c r="E1568" s="7" t="n"/>
      <c r="F1568" s="7" t="n"/>
      <c r="G1568" s="7" t="n"/>
      <c r="H1568" s="9">
        <f>IFERROR(IF($G1568="","",INDEX('Job Catalog'!$C$10:$C$509,MATCH($G1568,'Job Catalog'!$B$10:$B$509,0))),"")</f>
        <v/>
      </c>
      <c r="I1568" s="9">
        <f>IFERROR(IF($G1568="","",INDEX('Job Catalog'!$D$10:$D$509,MATCH($G1568,'Job Catalog'!$B$10:$B$509,0))),"")</f>
        <v/>
      </c>
      <c r="J1568" s="9">
        <f>IFERROR(IF($G1568="","",INDEX('Job Catalog'!$F$10:$F$509,MATCH($G1568,'Job Catalog'!$B$10:$B$509,0))),"")</f>
        <v/>
      </c>
      <c r="K1568" s="9">
        <f>IFERROR(IF($G1568="","",INDEX('Job Catalog'!$H$10:$H$509,MATCH($G1568,'Job Catalog'!$B$10:$B$509,0))),"")</f>
        <v/>
      </c>
      <c r="L1568" s="9">
        <f>IFERROR(IF($G1568="","",INDEX('Job Catalog'!$I$10:$I$509,MATCH($G1568,'Job Catalog'!$B$10:$B$509,0))),"")</f>
        <v/>
      </c>
      <c r="M1568" s="37">
        <f>IFERROR(IF($G1568="","",INDEX('Job Catalog'!$K$10:$K$509,MATCH($G1568,'Job Catalog'!$B$10:$B$509,0))),"")</f>
        <v/>
      </c>
    </row>
    <row r="1569">
      <c r="B1569" s="7" t="n"/>
      <c r="C1569" s="7" t="n"/>
      <c r="D1569" s="7" t="n"/>
      <c r="E1569" s="7" t="n"/>
      <c r="F1569" s="7" t="n"/>
      <c r="G1569" s="7" t="n"/>
      <c r="H1569" s="9">
        <f>IFERROR(IF($G1569="","",INDEX('Job Catalog'!$C$10:$C$509,MATCH($G1569,'Job Catalog'!$B$10:$B$509,0))),"")</f>
        <v/>
      </c>
      <c r="I1569" s="9">
        <f>IFERROR(IF($G1569="","",INDEX('Job Catalog'!$D$10:$D$509,MATCH($G1569,'Job Catalog'!$B$10:$B$509,0))),"")</f>
        <v/>
      </c>
      <c r="J1569" s="9">
        <f>IFERROR(IF($G1569="","",INDEX('Job Catalog'!$F$10:$F$509,MATCH($G1569,'Job Catalog'!$B$10:$B$509,0))),"")</f>
        <v/>
      </c>
      <c r="K1569" s="9">
        <f>IFERROR(IF($G1569="","",INDEX('Job Catalog'!$H$10:$H$509,MATCH($G1569,'Job Catalog'!$B$10:$B$509,0))),"")</f>
        <v/>
      </c>
      <c r="L1569" s="9">
        <f>IFERROR(IF($G1569="","",INDEX('Job Catalog'!$I$10:$I$509,MATCH($G1569,'Job Catalog'!$B$10:$B$509,0))),"")</f>
        <v/>
      </c>
      <c r="M1569" s="37">
        <f>IFERROR(IF($G1569="","",INDEX('Job Catalog'!$K$10:$K$509,MATCH($G1569,'Job Catalog'!$B$10:$B$509,0))),"")</f>
        <v/>
      </c>
    </row>
    <row r="1570">
      <c r="B1570" s="7" t="n"/>
      <c r="C1570" s="7" t="n"/>
      <c r="D1570" s="7" t="n"/>
      <c r="E1570" s="7" t="n"/>
      <c r="F1570" s="7" t="n"/>
      <c r="G1570" s="7" t="n"/>
      <c r="H1570" s="9">
        <f>IFERROR(IF($G1570="","",INDEX('Job Catalog'!$C$10:$C$509,MATCH($G1570,'Job Catalog'!$B$10:$B$509,0))),"")</f>
        <v/>
      </c>
      <c r="I1570" s="9">
        <f>IFERROR(IF($G1570="","",INDEX('Job Catalog'!$D$10:$D$509,MATCH($G1570,'Job Catalog'!$B$10:$B$509,0))),"")</f>
        <v/>
      </c>
      <c r="J1570" s="9">
        <f>IFERROR(IF($G1570="","",INDEX('Job Catalog'!$F$10:$F$509,MATCH($G1570,'Job Catalog'!$B$10:$B$509,0))),"")</f>
        <v/>
      </c>
      <c r="K1570" s="9">
        <f>IFERROR(IF($G1570="","",INDEX('Job Catalog'!$H$10:$H$509,MATCH($G1570,'Job Catalog'!$B$10:$B$509,0))),"")</f>
        <v/>
      </c>
      <c r="L1570" s="9">
        <f>IFERROR(IF($G1570="","",INDEX('Job Catalog'!$I$10:$I$509,MATCH($G1570,'Job Catalog'!$B$10:$B$509,0))),"")</f>
        <v/>
      </c>
      <c r="M1570" s="37">
        <f>IFERROR(IF($G1570="","",INDEX('Job Catalog'!$K$10:$K$509,MATCH($G1570,'Job Catalog'!$B$10:$B$509,0))),"")</f>
        <v/>
      </c>
    </row>
    <row r="1571">
      <c r="B1571" s="7" t="n"/>
      <c r="C1571" s="7" t="n"/>
      <c r="D1571" s="7" t="n"/>
      <c r="E1571" s="7" t="n"/>
      <c r="F1571" s="7" t="n"/>
      <c r="G1571" s="7" t="n"/>
      <c r="H1571" s="9">
        <f>IFERROR(IF($G1571="","",INDEX('Job Catalog'!$C$10:$C$509,MATCH($G1571,'Job Catalog'!$B$10:$B$509,0))),"")</f>
        <v/>
      </c>
      <c r="I1571" s="9">
        <f>IFERROR(IF($G1571="","",INDEX('Job Catalog'!$D$10:$D$509,MATCH($G1571,'Job Catalog'!$B$10:$B$509,0))),"")</f>
        <v/>
      </c>
      <c r="J1571" s="9">
        <f>IFERROR(IF($G1571="","",INDEX('Job Catalog'!$F$10:$F$509,MATCH($G1571,'Job Catalog'!$B$10:$B$509,0))),"")</f>
        <v/>
      </c>
      <c r="K1571" s="9">
        <f>IFERROR(IF($G1571="","",INDEX('Job Catalog'!$H$10:$H$509,MATCH($G1571,'Job Catalog'!$B$10:$B$509,0))),"")</f>
        <v/>
      </c>
      <c r="L1571" s="9">
        <f>IFERROR(IF($G1571="","",INDEX('Job Catalog'!$I$10:$I$509,MATCH($G1571,'Job Catalog'!$B$10:$B$509,0))),"")</f>
        <v/>
      </c>
      <c r="M1571" s="37">
        <f>IFERROR(IF($G1571="","",INDEX('Job Catalog'!$K$10:$K$509,MATCH($G1571,'Job Catalog'!$B$10:$B$509,0))),"")</f>
        <v/>
      </c>
    </row>
    <row r="1572">
      <c r="B1572" s="7" t="n"/>
      <c r="C1572" s="7" t="n"/>
      <c r="D1572" s="7" t="n"/>
      <c r="E1572" s="7" t="n"/>
      <c r="F1572" s="7" t="n"/>
      <c r="G1572" s="7" t="n"/>
      <c r="H1572" s="9">
        <f>IFERROR(IF($G1572="","",INDEX('Job Catalog'!$C$10:$C$509,MATCH($G1572,'Job Catalog'!$B$10:$B$509,0))),"")</f>
        <v/>
      </c>
      <c r="I1572" s="9">
        <f>IFERROR(IF($G1572="","",INDEX('Job Catalog'!$D$10:$D$509,MATCH($G1572,'Job Catalog'!$B$10:$B$509,0))),"")</f>
        <v/>
      </c>
      <c r="J1572" s="9">
        <f>IFERROR(IF($G1572="","",INDEX('Job Catalog'!$F$10:$F$509,MATCH($G1572,'Job Catalog'!$B$10:$B$509,0))),"")</f>
        <v/>
      </c>
      <c r="K1572" s="9">
        <f>IFERROR(IF($G1572="","",INDEX('Job Catalog'!$H$10:$H$509,MATCH($G1572,'Job Catalog'!$B$10:$B$509,0))),"")</f>
        <v/>
      </c>
      <c r="L1572" s="9">
        <f>IFERROR(IF($G1572="","",INDEX('Job Catalog'!$I$10:$I$509,MATCH($G1572,'Job Catalog'!$B$10:$B$509,0))),"")</f>
        <v/>
      </c>
      <c r="M1572" s="37">
        <f>IFERROR(IF($G1572="","",INDEX('Job Catalog'!$K$10:$K$509,MATCH($G1572,'Job Catalog'!$B$10:$B$509,0))),"")</f>
        <v/>
      </c>
    </row>
    <row r="1573">
      <c r="B1573" s="7" t="n"/>
      <c r="C1573" s="7" t="n"/>
      <c r="D1573" s="7" t="n"/>
      <c r="E1573" s="7" t="n"/>
      <c r="F1573" s="7" t="n"/>
      <c r="G1573" s="7" t="n"/>
      <c r="H1573" s="9">
        <f>IFERROR(IF($G1573="","",INDEX('Job Catalog'!$C$10:$C$509,MATCH($G1573,'Job Catalog'!$B$10:$B$509,0))),"")</f>
        <v/>
      </c>
      <c r="I1573" s="9">
        <f>IFERROR(IF($G1573="","",INDEX('Job Catalog'!$D$10:$D$509,MATCH($G1573,'Job Catalog'!$B$10:$B$509,0))),"")</f>
        <v/>
      </c>
      <c r="J1573" s="9">
        <f>IFERROR(IF($G1573="","",INDEX('Job Catalog'!$F$10:$F$509,MATCH($G1573,'Job Catalog'!$B$10:$B$509,0))),"")</f>
        <v/>
      </c>
      <c r="K1573" s="9">
        <f>IFERROR(IF($G1573="","",INDEX('Job Catalog'!$H$10:$H$509,MATCH($G1573,'Job Catalog'!$B$10:$B$509,0))),"")</f>
        <v/>
      </c>
      <c r="L1573" s="9">
        <f>IFERROR(IF($G1573="","",INDEX('Job Catalog'!$I$10:$I$509,MATCH($G1573,'Job Catalog'!$B$10:$B$509,0))),"")</f>
        <v/>
      </c>
      <c r="M1573" s="37">
        <f>IFERROR(IF($G1573="","",INDEX('Job Catalog'!$K$10:$K$509,MATCH($G1573,'Job Catalog'!$B$10:$B$509,0))),"")</f>
        <v/>
      </c>
    </row>
    <row r="1574">
      <c r="B1574" s="7" t="n"/>
      <c r="C1574" s="7" t="n"/>
      <c r="D1574" s="7" t="n"/>
      <c r="E1574" s="7" t="n"/>
      <c r="F1574" s="7" t="n"/>
      <c r="G1574" s="7" t="n"/>
      <c r="H1574" s="9">
        <f>IFERROR(IF($G1574="","",INDEX('Job Catalog'!$C$10:$C$509,MATCH($G1574,'Job Catalog'!$B$10:$B$509,0))),"")</f>
        <v/>
      </c>
      <c r="I1574" s="9">
        <f>IFERROR(IF($G1574="","",INDEX('Job Catalog'!$D$10:$D$509,MATCH($G1574,'Job Catalog'!$B$10:$B$509,0))),"")</f>
        <v/>
      </c>
      <c r="J1574" s="9">
        <f>IFERROR(IF($G1574="","",INDEX('Job Catalog'!$F$10:$F$509,MATCH($G1574,'Job Catalog'!$B$10:$B$509,0))),"")</f>
        <v/>
      </c>
      <c r="K1574" s="9">
        <f>IFERROR(IF($G1574="","",INDEX('Job Catalog'!$H$10:$H$509,MATCH($G1574,'Job Catalog'!$B$10:$B$509,0))),"")</f>
        <v/>
      </c>
      <c r="L1574" s="9">
        <f>IFERROR(IF($G1574="","",INDEX('Job Catalog'!$I$10:$I$509,MATCH($G1574,'Job Catalog'!$B$10:$B$509,0))),"")</f>
        <v/>
      </c>
      <c r="M1574" s="37">
        <f>IFERROR(IF($G1574="","",INDEX('Job Catalog'!$K$10:$K$509,MATCH($G1574,'Job Catalog'!$B$10:$B$509,0))),"")</f>
        <v/>
      </c>
    </row>
    <row r="1575">
      <c r="B1575" s="7" t="n"/>
      <c r="C1575" s="7" t="n"/>
      <c r="D1575" s="7" t="n"/>
      <c r="E1575" s="7" t="n"/>
      <c r="F1575" s="7" t="n"/>
      <c r="G1575" s="7" t="n"/>
      <c r="H1575" s="9">
        <f>IFERROR(IF($G1575="","",INDEX('Job Catalog'!$C$10:$C$509,MATCH($G1575,'Job Catalog'!$B$10:$B$509,0))),"")</f>
        <v/>
      </c>
      <c r="I1575" s="9">
        <f>IFERROR(IF($G1575="","",INDEX('Job Catalog'!$D$10:$D$509,MATCH($G1575,'Job Catalog'!$B$10:$B$509,0))),"")</f>
        <v/>
      </c>
      <c r="J1575" s="9">
        <f>IFERROR(IF($G1575="","",INDEX('Job Catalog'!$F$10:$F$509,MATCH($G1575,'Job Catalog'!$B$10:$B$509,0))),"")</f>
        <v/>
      </c>
      <c r="K1575" s="9">
        <f>IFERROR(IF($G1575="","",INDEX('Job Catalog'!$H$10:$H$509,MATCH($G1575,'Job Catalog'!$B$10:$B$509,0))),"")</f>
        <v/>
      </c>
      <c r="L1575" s="9">
        <f>IFERROR(IF($G1575="","",INDEX('Job Catalog'!$I$10:$I$509,MATCH($G1575,'Job Catalog'!$B$10:$B$509,0))),"")</f>
        <v/>
      </c>
      <c r="M1575" s="37">
        <f>IFERROR(IF($G1575="","",INDEX('Job Catalog'!$K$10:$K$509,MATCH($G1575,'Job Catalog'!$B$10:$B$509,0))),"")</f>
        <v/>
      </c>
    </row>
    <row r="1576">
      <c r="B1576" s="7" t="n"/>
      <c r="C1576" s="7" t="n"/>
      <c r="D1576" s="7" t="n"/>
      <c r="E1576" s="7" t="n"/>
      <c r="F1576" s="7" t="n"/>
      <c r="G1576" s="7" t="n"/>
      <c r="H1576" s="9">
        <f>IFERROR(IF($G1576="","",INDEX('Job Catalog'!$C$10:$C$509,MATCH($G1576,'Job Catalog'!$B$10:$B$509,0))),"")</f>
        <v/>
      </c>
      <c r="I1576" s="9">
        <f>IFERROR(IF($G1576="","",INDEX('Job Catalog'!$D$10:$D$509,MATCH($G1576,'Job Catalog'!$B$10:$B$509,0))),"")</f>
        <v/>
      </c>
      <c r="J1576" s="9">
        <f>IFERROR(IF($G1576="","",INDEX('Job Catalog'!$F$10:$F$509,MATCH($G1576,'Job Catalog'!$B$10:$B$509,0))),"")</f>
        <v/>
      </c>
      <c r="K1576" s="9">
        <f>IFERROR(IF($G1576="","",INDEX('Job Catalog'!$H$10:$H$509,MATCH($G1576,'Job Catalog'!$B$10:$B$509,0))),"")</f>
        <v/>
      </c>
      <c r="L1576" s="9">
        <f>IFERROR(IF($G1576="","",INDEX('Job Catalog'!$I$10:$I$509,MATCH($G1576,'Job Catalog'!$B$10:$B$509,0))),"")</f>
        <v/>
      </c>
      <c r="M1576" s="37">
        <f>IFERROR(IF($G1576="","",INDEX('Job Catalog'!$K$10:$K$509,MATCH($G1576,'Job Catalog'!$B$10:$B$509,0))),"")</f>
        <v/>
      </c>
    </row>
    <row r="1577">
      <c r="B1577" s="7" t="n"/>
      <c r="C1577" s="7" t="n"/>
      <c r="D1577" s="7" t="n"/>
      <c r="E1577" s="7" t="n"/>
      <c r="F1577" s="7" t="n"/>
      <c r="G1577" s="7" t="n"/>
      <c r="H1577" s="9">
        <f>IFERROR(IF($G1577="","",INDEX('Job Catalog'!$C$10:$C$509,MATCH($G1577,'Job Catalog'!$B$10:$B$509,0))),"")</f>
        <v/>
      </c>
      <c r="I1577" s="9">
        <f>IFERROR(IF($G1577="","",INDEX('Job Catalog'!$D$10:$D$509,MATCH($G1577,'Job Catalog'!$B$10:$B$509,0))),"")</f>
        <v/>
      </c>
      <c r="J1577" s="9">
        <f>IFERROR(IF($G1577="","",INDEX('Job Catalog'!$F$10:$F$509,MATCH($G1577,'Job Catalog'!$B$10:$B$509,0))),"")</f>
        <v/>
      </c>
      <c r="K1577" s="9">
        <f>IFERROR(IF($G1577="","",INDEX('Job Catalog'!$H$10:$H$509,MATCH($G1577,'Job Catalog'!$B$10:$B$509,0))),"")</f>
        <v/>
      </c>
      <c r="L1577" s="9">
        <f>IFERROR(IF($G1577="","",INDEX('Job Catalog'!$I$10:$I$509,MATCH($G1577,'Job Catalog'!$B$10:$B$509,0))),"")</f>
        <v/>
      </c>
      <c r="M1577" s="37">
        <f>IFERROR(IF($G1577="","",INDEX('Job Catalog'!$K$10:$K$509,MATCH($G1577,'Job Catalog'!$B$10:$B$509,0))),"")</f>
        <v/>
      </c>
    </row>
    <row r="1578">
      <c r="B1578" s="7" t="n"/>
      <c r="C1578" s="7" t="n"/>
      <c r="D1578" s="7" t="n"/>
      <c r="E1578" s="7" t="n"/>
      <c r="F1578" s="7" t="n"/>
      <c r="G1578" s="7" t="n"/>
      <c r="H1578" s="9">
        <f>IFERROR(IF($G1578="","",INDEX('Job Catalog'!$C$10:$C$509,MATCH($G1578,'Job Catalog'!$B$10:$B$509,0))),"")</f>
        <v/>
      </c>
      <c r="I1578" s="9">
        <f>IFERROR(IF($G1578="","",INDEX('Job Catalog'!$D$10:$D$509,MATCH($G1578,'Job Catalog'!$B$10:$B$509,0))),"")</f>
        <v/>
      </c>
      <c r="J1578" s="9">
        <f>IFERROR(IF($G1578="","",INDEX('Job Catalog'!$F$10:$F$509,MATCH($G1578,'Job Catalog'!$B$10:$B$509,0))),"")</f>
        <v/>
      </c>
      <c r="K1578" s="9">
        <f>IFERROR(IF($G1578="","",INDEX('Job Catalog'!$H$10:$H$509,MATCH($G1578,'Job Catalog'!$B$10:$B$509,0))),"")</f>
        <v/>
      </c>
      <c r="L1578" s="9">
        <f>IFERROR(IF($G1578="","",INDEX('Job Catalog'!$I$10:$I$509,MATCH($G1578,'Job Catalog'!$B$10:$B$509,0))),"")</f>
        <v/>
      </c>
      <c r="M1578" s="37">
        <f>IFERROR(IF($G1578="","",INDEX('Job Catalog'!$K$10:$K$509,MATCH($G1578,'Job Catalog'!$B$10:$B$509,0))),"")</f>
        <v/>
      </c>
    </row>
    <row r="1579">
      <c r="B1579" s="7" t="n"/>
      <c r="C1579" s="7" t="n"/>
      <c r="D1579" s="7" t="n"/>
      <c r="E1579" s="7" t="n"/>
      <c r="F1579" s="7" t="n"/>
      <c r="G1579" s="7" t="n"/>
      <c r="H1579" s="9">
        <f>IFERROR(IF($G1579="","",INDEX('Job Catalog'!$C$10:$C$509,MATCH($G1579,'Job Catalog'!$B$10:$B$509,0))),"")</f>
        <v/>
      </c>
      <c r="I1579" s="9">
        <f>IFERROR(IF($G1579="","",INDEX('Job Catalog'!$D$10:$D$509,MATCH($G1579,'Job Catalog'!$B$10:$B$509,0))),"")</f>
        <v/>
      </c>
      <c r="J1579" s="9">
        <f>IFERROR(IF($G1579="","",INDEX('Job Catalog'!$F$10:$F$509,MATCH($G1579,'Job Catalog'!$B$10:$B$509,0))),"")</f>
        <v/>
      </c>
      <c r="K1579" s="9">
        <f>IFERROR(IF($G1579="","",INDEX('Job Catalog'!$H$10:$H$509,MATCH($G1579,'Job Catalog'!$B$10:$B$509,0))),"")</f>
        <v/>
      </c>
      <c r="L1579" s="9">
        <f>IFERROR(IF($G1579="","",INDEX('Job Catalog'!$I$10:$I$509,MATCH($G1579,'Job Catalog'!$B$10:$B$509,0))),"")</f>
        <v/>
      </c>
      <c r="M1579" s="37">
        <f>IFERROR(IF($G1579="","",INDEX('Job Catalog'!$K$10:$K$509,MATCH($G1579,'Job Catalog'!$B$10:$B$509,0))),"")</f>
        <v/>
      </c>
    </row>
    <row r="1580">
      <c r="B1580" s="7" t="n"/>
      <c r="C1580" s="7" t="n"/>
      <c r="D1580" s="7" t="n"/>
      <c r="E1580" s="7" t="n"/>
      <c r="F1580" s="7" t="n"/>
      <c r="G1580" s="7" t="n"/>
      <c r="H1580" s="9">
        <f>IFERROR(IF($G1580="","",INDEX('Job Catalog'!$C$10:$C$509,MATCH($G1580,'Job Catalog'!$B$10:$B$509,0))),"")</f>
        <v/>
      </c>
      <c r="I1580" s="9">
        <f>IFERROR(IF($G1580="","",INDEX('Job Catalog'!$D$10:$D$509,MATCH($G1580,'Job Catalog'!$B$10:$B$509,0))),"")</f>
        <v/>
      </c>
      <c r="J1580" s="9">
        <f>IFERROR(IF($G1580="","",INDEX('Job Catalog'!$F$10:$F$509,MATCH($G1580,'Job Catalog'!$B$10:$B$509,0))),"")</f>
        <v/>
      </c>
      <c r="K1580" s="9">
        <f>IFERROR(IF($G1580="","",INDEX('Job Catalog'!$H$10:$H$509,MATCH($G1580,'Job Catalog'!$B$10:$B$509,0))),"")</f>
        <v/>
      </c>
      <c r="L1580" s="9">
        <f>IFERROR(IF($G1580="","",INDEX('Job Catalog'!$I$10:$I$509,MATCH($G1580,'Job Catalog'!$B$10:$B$509,0))),"")</f>
        <v/>
      </c>
      <c r="M1580" s="37">
        <f>IFERROR(IF($G1580="","",INDEX('Job Catalog'!$K$10:$K$509,MATCH($G1580,'Job Catalog'!$B$10:$B$509,0))),"")</f>
        <v/>
      </c>
    </row>
    <row r="1581">
      <c r="B1581" s="7" t="n"/>
      <c r="C1581" s="7" t="n"/>
      <c r="D1581" s="7" t="n"/>
      <c r="E1581" s="7" t="n"/>
      <c r="F1581" s="7" t="n"/>
      <c r="G1581" s="7" t="n"/>
      <c r="H1581" s="9">
        <f>IFERROR(IF($G1581="","",INDEX('Job Catalog'!$C$10:$C$509,MATCH($G1581,'Job Catalog'!$B$10:$B$509,0))),"")</f>
        <v/>
      </c>
      <c r="I1581" s="9">
        <f>IFERROR(IF($G1581="","",INDEX('Job Catalog'!$D$10:$D$509,MATCH($G1581,'Job Catalog'!$B$10:$B$509,0))),"")</f>
        <v/>
      </c>
      <c r="J1581" s="9">
        <f>IFERROR(IF($G1581="","",INDEX('Job Catalog'!$F$10:$F$509,MATCH($G1581,'Job Catalog'!$B$10:$B$509,0))),"")</f>
        <v/>
      </c>
      <c r="K1581" s="9">
        <f>IFERROR(IF($G1581="","",INDEX('Job Catalog'!$H$10:$H$509,MATCH($G1581,'Job Catalog'!$B$10:$B$509,0))),"")</f>
        <v/>
      </c>
      <c r="L1581" s="9">
        <f>IFERROR(IF($G1581="","",INDEX('Job Catalog'!$I$10:$I$509,MATCH($G1581,'Job Catalog'!$B$10:$B$509,0))),"")</f>
        <v/>
      </c>
      <c r="M1581" s="37">
        <f>IFERROR(IF($G1581="","",INDEX('Job Catalog'!$K$10:$K$509,MATCH($G1581,'Job Catalog'!$B$10:$B$509,0))),"")</f>
        <v/>
      </c>
    </row>
    <row r="1582">
      <c r="B1582" s="7" t="n"/>
      <c r="C1582" s="7" t="n"/>
      <c r="D1582" s="7" t="n"/>
      <c r="E1582" s="7" t="n"/>
      <c r="F1582" s="7" t="n"/>
      <c r="G1582" s="7" t="n"/>
      <c r="H1582" s="9">
        <f>IFERROR(IF($G1582="","",INDEX('Job Catalog'!$C$10:$C$509,MATCH($G1582,'Job Catalog'!$B$10:$B$509,0))),"")</f>
        <v/>
      </c>
      <c r="I1582" s="9">
        <f>IFERROR(IF($G1582="","",INDEX('Job Catalog'!$D$10:$D$509,MATCH($G1582,'Job Catalog'!$B$10:$B$509,0))),"")</f>
        <v/>
      </c>
      <c r="J1582" s="9">
        <f>IFERROR(IF($G1582="","",INDEX('Job Catalog'!$F$10:$F$509,MATCH($G1582,'Job Catalog'!$B$10:$B$509,0))),"")</f>
        <v/>
      </c>
      <c r="K1582" s="9">
        <f>IFERROR(IF($G1582="","",INDEX('Job Catalog'!$H$10:$H$509,MATCH($G1582,'Job Catalog'!$B$10:$B$509,0))),"")</f>
        <v/>
      </c>
      <c r="L1582" s="9">
        <f>IFERROR(IF($G1582="","",INDEX('Job Catalog'!$I$10:$I$509,MATCH($G1582,'Job Catalog'!$B$10:$B$509,0))),"")</f>
        <v/>
      </c>
      <c r="M1582" s="37">
        <f>IFERROR(IF($G1582="","",INDEX('Job Catalog'!$K$10:$K$509,MATCH($G1582,'Job Catalog'!$B$10:$B$509,0))),"")</f>
        <v/>
      </c>
    </row>
    <row r="1583">
      <c r="B1583" s="7" t="n"/>
      <c r="C1583" s="7" t="n"/>
      <c r="D1583" s="7" t="n"/>
      <c r="E1583" s="7" t="n"/>
      <c r="F1583" s="7" t="n"/>
      <c r="G1583" s="7" t="n"/>
      <c r="H1583" s="9">
        <f>IFERROR(IF($G1583="","",INDEX('Job Catalog'!$C$10:$C$509,MATCH($G1583,'Job Catalog'!$B$10:$B$509,0))),"")</f>
        <v/>
      </c>
      <c r="I1583" s="9">
        <f>IFERROR(IF($G1583="","",INDEX('Job Catalog'!$D$10:$D$509,MATCH($G1583,'Job Catalog'!$B$10:$B$509,0))),"")</f>
        <v/>
      </c>
      <c r="J1583" s="9">
        <f>IFERROR(IF($G1583="","",INDEX('Job Catalog'!$F$10:$F$509,MATCH($G1583,'Job Catalog'!$B$10:$B$509,0))),"")</f>
        <v/>
      </c>
      <c r="K1583" s="9">
        <f>IFERROR(IF($G1583="","",INDEX('Job Catalog'!$H$10:$H$509,MATCH($G1583,'Job Catalog'!$B$10:$B$509,0))),"")</f>
        <v/>
      </c>
      <c r="L1583" s="9">
        <f>IFERROR(IF($G1583="","",INDEX('Job Catalog'!$I$10:$I$509,MATCH($G1583,'Job Catalog'!$B$10:$B$509,0))),"")</f>
        <v/>
      </c>
      <c r="M1583" s="37">
        <f>IFERROR(IF($G1583="","",INDEX('Job Catalog'!$K$10:$K$509,MATCH($G1583,'Job Catalog'!$B$10:$B$509,0))),"")</f>
        <v/>
      </c>
    </row>
    <row r="1584">
      <c r="B1584" s="7" t="n"/>
      <c r="C1584" s="7" t="n"/>
      <c r="D1584" s="7" t="n"/>
      <c r="E1584" s="7" t="n"/>
      <c r="F1584" s="7" t="n"/>
      <c r="G1584" s="7" t="n"/>
      <c r="H1584" s="9">
        <f>IFERROR(IF($G1584="","",INDEX('Job Catalog'!$C$10:$C$509,MATCH($G1584,'Job Catalog'!$B$10:$B$509,0))),"")</f>
        <v/>
      </c>
      <c r="I1584" s="9">
        <f>IFERROR(IF($G1584="","",INDEX('Job Catalog'!$D$10:$D$509,MATCH($G1584,'Job Catalog'!$B$10:$B$509,0))),"")</f>
        <v/>
      </c>
      <c r="J1584" s="9">
        <f>IFERROR(IF($G1584="","",INDEX('Job Catalog'!$F$10:$F$509,MATCH($G1584,'Job Catalog'!$B$10:$B$509,0))),"")</f>
        <v/>
      </c>
      <c r="K1584" s="9">
        <f>IFERROR(IF($G1584="","",INDEX('Job Catalog'!$H$10:$H$509,MATCH($G1584,'Job Catalog'!$B$10:$B$509,0))),"")</f>
        <v/>
      </c>
      <c r="L1584" s="9">
        <f>IFERROR(IF($G1584="","",INDEX('Job Catalog'!$I$10:$I$509,MATCH($G1584,'Job Catalog'!$B$10:$B$509,0))),"")</f>
        <v/>
      </c>
      <c r="M1584" s="37">
        <f>IFERROR(IF($G1584="","",INDEX('Job Catalog'!$K$10:$K$509,MATCH($G1584,'Job Catalog'!$B$10:$B$509,0))),"")</f>
        <v/>
      </c>
    </row>
    <row r="1585">
      <c r="B1585" s="7" t="n"/>
      <c r="C1585" s="7" t="n"/>
      <c r="D1585" s="7" t="n"/>
      <c r="E1585" s="7" t="n"/>
      <c r="F1585" s="7" t="n"/>
      <c r="G1585" s="7" t="n"/>
      <c r="H1585" s="9">
        <f>IFERROR(IF($G1585="","",INDEX('Job Catalog'!$C$10:$C$509,MATCH($G1585,'Job Catalog'!$B$10:$B$509,0))),"")</f>
        <v/>
      </c>
      <c r="I1585" s="9">
        <f>IFERROR(IF($G1585="","",INDEX('Job Catalog'!$D$10:$D$509,MATCH($G1585,'Job Catalog'!$B$10:$B$509,0))),"")</f>
        <v/>
      </c>
      <c r="J1585" s="9">
        <f>IFERROR(IF($G1585="","",INDEX('Job Catalog'!$F$10:$F$509,MATCH($G1585,'Job Catalog'!$B$10:$B$509,0))),"")</f>
        <v/>
      </c>
      <c r="K1585" s="9">
        <f>IFERROR(IF($G1585="","",INDEX('Job Catalog'!$H$10:$H$509,MATCH($G1585,'Job Catalog'!$B$10:$B$509,0))),"")</f>
        <v/>
      </c>
      <c r="L1585" s="9">
        <f>IFERROR(IF($G1585="","",INDEX('Job Catalog'!$I$10:$I$509,MATCH($G1585,'Job Catalog'!$B$10:$B$509,0))),"")</f>
        <v/>
      </c>
      <c r="M1585" s="37">
        <f>IFERROR(IF($G1585="","",INDEX('Job Catalog'!$K$10:$K$509,MATCH($G1585,'Job Catalog'!$B$10:$B$509,0))),"")</f>
        <v/>
      </c>
    </row>
    <row r="1586">
      <c r="B1586" s="7" t="n"/>
      <c r="C1586" s="7" t="n"/>
      <c r="D1586" s="7" t="n"/>
      <c r="E1586" s="7" t="n"/>
      <c r="F1586" s="7" t="n"/>
      <c r="G1586" s="7" t="n"/>
      <c r="H1586" s="9">
        <f>IFERROR(IF($G1586="","",INDEX('Job Catalog'!$C$10:$C$509,MATCH($G1586,'Job Catalog'!$B$10:$B$509,0))),"")</f>
        <v/>
      </c>
      <c r="I1586" s="9">
        <f>IFERROR(IF($G1586="","",INDEX('Job Catalog'!$D$10:$D$509,MATCH($G1586,'Job Catalog'!$B$10:$B$509,0))),"")</f>
        <v/>
      </c>
      <c r="J1586" s="9">
        <f>IFERROR(IF($G1586="","",INDEX('Job Catalog'!$F$10:$F$509,MATCH($G1586,'Job Catalog'!$B$10:$B$509,0))),"")</f>
        <v/>
      </c>
      <c r="K1586" s="9">
        <f>IFERROR(IF($G1586="","",INDEX('Job Catalog'!$H$10:$H$509,MATCH($G1586,'Job Catalog'!$B$10:$B$509,0))),"")</f>
        <v/>
      </c>
      <c r="L1586" s="9">
        <f>IFERROR(IF($G1586="","",INDEX('Job Catalog'!$I$10:$I$509,MATCH($G1586,'Job Catalog'!$B$10:$B$509,0))),"")</f>
        <v/>
      </c>
      <c r="M1586" s="37">
        <f>IFERROR(IF($G1586="","",INDEX('Job Catalog'!$K$10:$K$509,MATCH($G1586,'Job Catalog'!$B$10:$B$509,0))),"")</f>
        <v/>
      </c>
    </row>
    <row r="1587">
      <c r="B1587" s="7" t="n"/>
      <c r="C1587" s="7" t="n"/>
      <c r="D1587" s="7" t="n"/>
      <c r="E1587" s="7" t="n"/>
      <c r="F1587" s="7" t="n"/>
      <c r="G1587" s="7" t="n"/>
      <c r="H1587" s="9">
        <f>IFERROR(IF($G1587="","",INDEX('Job Catalog'!$C$10:$C$509,MATCH($G1587,'Job Catalog'!$B$10:$B$509,0))),"")</f>
        <v/>
      </c>
      <c r="I1587" s="9">
        <f>IFERROR(IF($G1587="","",INDEX('Job Catalog'!$D$10:$D$509,MATCH($G1587,'Job Catalog'!$B$10:$B$509,0))),"")</f>
        <v/>
      </c>
      <c r="J1587" s="9">
        <f>IFERROR(IF($G1587="","",INDEX('Job Catalog'!$F$10:$F$509,MATCH($G1587,'Job Catalog'!$B$10:$B$509,0))),"")</f>
        <v/>
      </c>
      <c r="K1587" s="9">
        <f>IFERROR(IF($G1587="","",INDEX('Job Catalog'!$H$10:$H$509,MATCH($G1587,'Job Catalog'!$B$10:$B$509,0))),"")</f>
        <v/>
      </c>
      <c r="L1587" s="9">
        <f>IFERROR(IF($G1587="","",INDEX('Job Catalog'!$I$10:$I$509,MATCH($G1587,'Job Catalog'!$B$10:$B$509,0))),"")</f>
        <v/>
      </c>
      <c r="M1587" s="37">
        <f>IFERROR(IF($G1587="","",INDEX('Job Catalog'!$K$10:$K$509,MATCH($G1587,'Job Catalog'!$B$10:$B$509,0))),"")</f>
        <v/>
      </c>
    </row>
    <row r="1588">
      <c r="B1588" s="7" t="n"/>
      <c r="C1588" s="7" t="n"/>
      <c r="D1588" s="7" t="n"/>
      <c r="E1588" s="7" t="n"/>
      <c r="F1588" s="7" t="n"/>
      <c r="G1588" s="7" t="n"/>
      <c r="H1588" s="9">
        <f>IFERROR(IF($G1588="","",INDEX('Job Catalog'!$C$10:$C$509,MATCH($G1588,'Job Catalog'!$B$10:$B$509,0))),"")</f>
        <v/>
      </c>
      <c r="I1588" s="9">
        <f>IFERROR(IF($G1588="","",INDEX('Job Catalog'!$D$10:$D$509,MATCH($G1588,'Job Catalog'!$B$10:$B$509,0))),"")</f>
        <v/>
      </c>
      <c r="J1588" s="9">
        <f>IFERROR(IF($G1588="","",INDEX('Job Catalog'!$F$10:$F$509,MATCH($G1588,'Job Catalog'!$B$10:$B$509,0))),"")</f>
        <v/>
      </c>
      <c r="K1588" s="9">
        <f>IFERROR(IF($G1588="","",INDEX('Job Catalog'!$H$10:$H$509,MATCH($G1588,'Job Catalog'!$B$10:$B$509,0))),"")</f>
        <v/>
      </c>
      <c r="L1588" s="9">
        <f>IFERROR(IF($G1588="","",INDEX('Job Catalog'!$I$10:$I$509,MATCH($G1588,'Job Catalog'!$B$10:$B$509,0))),"")</f>
        <v/>
      </c>
      <c r="M1588" s="37">
        <f>IFERROR(IF($G1588="","",INDEX('Job Catalog'!$K$10:$K$509,MATCH($G1588,'Job Catalog'!$B$10:$B$509,0))),"")</f>
        <v/>
      </c>
    </row>
    <row r="1589">
      <c r="B1589" s="7" t="n"/>
      <c r="C1589" s="7" t="n"/>
      <c r="D1589" s="7" t="n"/>
      <c r="E1589" s="7" t="n"/>
      <c r="F1589" s="7" t="n"/>
      <c r="G1589" s="7" t="n"/>
      <c r="H1589" s="9">
        <f>IFERROR(IF($G1589="","",INDEX('Job Catalog'!$C$10:$C$509,MATCH($G1589,'Job Catalog'!$B$10:$B$509,0))),"")</f>
        <v/>
      </c>
      <c r="I1589" s="9">
        <f>IFERROR(IF($G1589="","",INDEX('Job Catalog'!$D$10:$D$509,MATCH($G1589,'Job Catalog'!$B$10:$B$509,0))),"")</f>
        <v/>
      </c>
      <c r="J1589" s="9">
        <f>IFERROR(IF($G1589="","",INDEX('Job Catalog'!$F$10:$F$509,MATCH($G1589,'Job Catalog'!$B$10:$B$509,0))),"")</f>
        <v/>
      </c>
      <c r="K1589" s="9">
        <f>IFERROR(IF($G1589="","",INDEX('Job Catalog'!$H$10:$H$509,MATCH($G1589,'Job Catalog'!$B$10:$B$509,0))),"")</f>
        <v/>
      </c>
      <c r="L1589" s="9">
        <f>IFERROR(IF($G1589="","",INDEX('Job Catalog'!$I$10:$I$509,MATCH($G1589,'Job Catalog'!$B$10:$B$509,0))),"")</f>
        <v/>
      </c>
      <c r="M1589" s="37">
        <f>IFERROR(IF($G1589="","",INDEX('Job Catalog'!$K$10:$K$509,MATCH($G1589,'Job Catalog'!$B$10:$B$509,0))),"")</f>
        <v/>
      </c>
    </row>
    <row r="1590">
      <c r="B1590" s="7" t="n"/>
      <c r="C1590" s="7" t="n"/>
      <c r="D1590" s="7" t="n"/>
      <c r="E1590" s="7" t="n"/>
      <c r="F1590" s="7" t="n"/>
      <c r="G1590" s="7" t="n"/>
      <c r="H1590" s="9">
        <f>IFERROR(IF($G1590="","",INDEX('Job Catalog'!$C$10:$C$509,MATCH($G1590,'Job Catalog'!$B$10:$B$509,0))),"")</f>
        <v/>
      </c>
      <c r="I1590" s="9">
        <f>IFERROR(IF($G1590="","",INDEX('Job Catalog'!$D$10:$D$509,MATCH($G1590,'Job Catalog'!$B$10:$B$509,0))),"")</f>
        <v/>
      </c>
      <c r="J1590" s="9">
        <f>IFERROR(IF($G1590="","",INDEX('Job Catalog'!$F$10:$F$509,MATCH($G1590,'Job Catalog'!$B$10:$B$509,0))),"")</f>
        <v/>
      </c>
      <c r="K1590" s="9">
        <f>IFERROR(IF($G1590="","",INDEX('Job Catalog'!$H$10:$H$509,MATCH($G1590,'Job Catalog'!$B$10:$B$509,0))),"")</f>
        <v/>
      </c>
      <c r="L1590" s="9">
        <f>IFERROR(IF($G1590="","",INDEX('Job Catalog'!$I$10:$I$509,MATCH($G1590,'Job Catalog'!$B$10:$B$509,0))),"")</f>
        <v/>
      </c>
      <c r="M1590" s="37">
        <f>IFERROR(IF($G1590="","",INDEX('Job Catalog'!$K$10:$K$509,MATCH($G1590,'Job Catalog'!$B$10:$B$509,0))),"")</f>
        <v/>
      </c>
    </row>
    <row r="1591">
      <c r="B1591" s="7" t="n"/>
      <c r="C1591" s="7" t="n"/>
      <c r="D1591" s="7" t="n"/>
      <c r="E1591" s="7" t="n"/>
      <c r="F1591" s="7" t="n"/>
      <c r="G1591" s="7" t="n"/>
      <c r="H1591" s="9">
        <f>IFERROR(IF($G1591="","",INDEX('Job Catalog'!$C$10:$C$509,MATCH($G1591,'Job Catalog'!$B$10:$B$509,0))),"")</f>
        <v/>
      </c>
      <c r="I1591" s="9">
        <f>IFERROR(IF($G1591="","",INDEX('Job Catalog'!$D$10:$D$509,MATCH($G1591,'Job Catalog'!$B$10:$B$509,0))),"")</f>
        <v/>
      </c>
      <c r="J1591" s="9">
        <f>IFERROR(IF($G1591="","",INDEX('Job Catalog'!$F$10:$F$509,MATCH($G1591,'Job Catalog'!$B$10:$B$509,0))),"")</f>
        <v/>
      </c>
      <c r="K1591" s="9">
        <f>IFERROR(IF($G1591="","",INDEX('Job Catalog'!$H$10:$H$509,MATCH($G1591,'Job Catalog'!$B$10:$B$509,0))),"")</f>
        <v/>
      </c>
      <c r="L1591" s="9">
        <f>IFERROR(IF($G1591="","",INDEX('Job Catalog'!$I$10:$I$509,MATCH($G1591,'Job Catalog'!$B$10:$B$509,0))),"")</f>
        <v/>
      </c>
      <c r="M1591" s="37">
        <f>IFERROR(IF($G1591="","",INDEX('Job Catalog'!$K$10:$K$509,MATCH($G1591,'Job Catalog'!$B$10:$B$509,0))),"")</f>
        <v/>
      </c>
    </row>
    <row r="1592">
      <c r="B1592" s="7" t="n"/>
      <c r="C1592" s="7" t="n"/>
      <c r="D1592" s="7" t="n"/>
      <c r="E1592" s="7" t="n"/>
      <c r="F1592" s="7" t="n"/>
      <c r="G1592" s="7" t="n"/>
      <c r="H1592" s="9">
        <f>IFERROR(IF($G1592="","",INDEX('Job Catalog'!$C$10:$C$509,MATCH($G1592,'Job Catalog'!$B$10:$B$509,0))),"")</f>
        <v/>
      </c>
      <c r="I1592" s="9">
        <f>IFERROR(IF($G1592="","",INDEX('Job Catalog'!$D$10:$D$509,MATCH($G1592,'Job Catalog'!$B$10:$B$509,0))),"")</f>
        <v/>
      </c>
      <c r="J1592" s="9">
        <f>IFERROR(IF($G1592="","",INDEX('Job Catalog'!$F$10:$F$509,MATCH($G1592,'Job Catalog'!$B$10:$B$509,0))),"")</f>
        <v/>
      </c>
      <c r="K1592" s="9">
        <f>IFERROR(IF($G1592="","",INDEX('Job Catalog'!$H$10:$H$509,MATCH($G1592,'Job Catalog'!$B$10:$B$509,0))),"")</f>
        <v/>
      </c>
      <c r="L1592" s="9">
        <f>IFERROR(IF($G1592="","",INDEX('Job Catalog'!$I$10:$I$509,MATCH($G1592,'Job Catalog'!$B$10:$B$509,0))),"")</f>
        <v/>
      </c>
      <c r="M1592" s="37">
        <f>IFERROR(IF($G1592="","",INDEX('Job Catalog'!$K$10:$K$509,MATCH($G1592,'Job Catalog'!$B$10:$B$509,0))),"")</f>
        <v/>
      </c>
    </row>
    <row r="1593">
      <c r="B1593" s="7" t="n"/>
      <c r="C1593" s="7" t="n"/>
      <c r="D1593" s="7" t="n"/>
      <c r="E1593" s="7" t="n"/>
      <c r="F1593" s="7" t="n"/>
      <c r="G1593" s="7" t="n"/>
      <c r="H1593" s="9">
        <f>IFERROR(IF($G1593="","",INDEX('Job Catalog'!$C$10:$C$509,MATCH($G1593,'Job Catalog'!$B$10:$B$509,0))),"")</f>
        <v/>
      </c>
      <c r="I1593" s="9">
        <f>IFERROR(IF($G1593="","",INDEX('Job Catalog'!$D$10:$D$509,MATCH($G1593,'Job Catalog'!$B$10:$B$509,0))),"")</f>
        <v/>
      </c>
      <c r="J1593" s="9">
        <f>IFERROR(IF($G1593="","",INDEX('Job Catalog'!$F$10:$F$509,MATCH($G1593,'Job Catalog'!$B$10:$B$509,0))),"")</f>
        <v/>
      </c>
      <c r="K1593" s="9">
        <f>IFERROR(IF($G1593="","",INDEX('Job Catalog'!$H$10:$H$509,MATCH($G1593,'Job Catalog'!$B$10:$B$509,0))),"")</f>
        <v/>
      </c>
      <c r="L1593" s="9">
        <f>IFERROR(IF($G1593="","",INDEX('Job Catalog'!$I$10:$I$509,MATCH($G1593,'Job Catalog'!$B$10:$B$509,0))),"")</f>
        <v/>
      </c>
      <c r="M1593" s="37">
        <f>IFERROR(IF($G1593="","",INDEX('Job Catalog'!$K$10:$K$509,MATCH($G1593,'Job Catalog'!$B$10:$B$509,0))),"")</f>
        <v/>
      </c>
    </row>
    <row r="1594">
      <c r="B1594" s="7" t="n"/>
      <c r="C1594" s="7" t="n"/>
      <c r="D1594" s="7" t="n"/>
      <c r="E1594" s="7" t="n"/>
      <c r="F1594" s="7" t="n"/>
      <c r="G1594" s="7" t="n"/>
      <c r="H1594" s="9">
        <f>IFERROR(IF($G1594="","",INDEX('Job Catalog'!$C$10:$C$509,MATCH($G1594,'Job Catalog'!$B$10:$B$509,0))),"")</f>
        <v/>
      </c>
      <c r="I1594" s="9">
        <f>IFERROR(IF($G1594="","",INDEX('Job Catalog'!$D$10:$D$509,MATCH($G1594,'Job Catalog'!$B$10:$B$509,0))),"")</f>
        <v/>
      </c>
      <c r="J1594" s="9">
        <f>IFERROR(IF($G1594="","",INDEX('Job Catalog'!$F$10:$F$509,MATCH($G1594,'Job Catalog'!$B$10:$B$509,0))),"")</f>
        <v/>
      </c>
      <c r="K1594" s="9">
        <f>IFERROR(IF($G1594="","",INDEX('Job Catalog'!$H$10:$H$509,MATCH($G1594,'Job Catalog'!$B$10:$B$509,0))),"")</f>
        <v/>
      </c>
      <c r="L1594" s="9">
        <f>IFERROR(IF($G1594="","",INDEX('Job Catalog'!$I$10:$I$509,MATCH($G1594,'Job Catalog'!$B$10:$B$509,0))),"")</f>
        <v/>
      </c>
      <c r="M1594" s="37">
        <f>IFERROR(IF($G1594="","",INDEX('Job Catalog'!$K$10:$K$509,MATCH($G1594,'Job Catalog'!$B$10:$B$509,0))),"")</f>
        <v/>
      </c>
    </row>
    <row r="1595">
      <c r="B1595" s="7" t="n"/>
      <c r="C1595" s="7" t="n"/>
      <c r="D1595" s="7" t="n"/>
      <c r="E1595" s="7" t="n"/>
      <c r="F1595" s="7" t="n"/>
      <c r="G1595" s="7" t="n"/>
      <c r="H1595" s="9">
        <f>IFERROR(IF($G1595="","",INDEX('Job Catalog'!$C$10:$C$509,MATCH($G1595,'Job Catalog'!$B$10:$B$509,0))),"")</f>
        <v/>
      </c>
      <c r="I1595" s="9">
        <f>IFERROR(IF($G1595="","",INDEX('Job Catalog'!$D$10:$D$509,MATCH($G1595,'Job Catalog'!$B$10:$B$509,0))),"")</f>
        <v/>
      </c>
      <c r="J1595" s="9">
        <f>IFERROR(IF($G1595="","",INDEX('Job Catalog'!$F$10:$F$509,MATCH($G1595,'Job Catalog'!$B$10:$B$509,0))),"")</f>
        <v/>
      </c>
      <c r="K1595" s="9">
        <f>IFERROR(IF($G1595="","",INDEX('Job Catalog'!$H$10:$H$509,MATCH($G1595,'Job Catalog'!$B$10:$B$509,0))),"")</f>
        <v/>
      </c>
      <c r="L1595" s="9">
        <f>IFERROR(IF($G1595="","",INDEX('Job Catalog'!$I$10:$I$509,MATCH($G1595,'Job Catalog'!$B$10:$B$509,0))),"")</f>
        <v/>
      </c>
      <c r="M1595" s="37">
        <f>IFERROR(IF($G1595="","",INDEX('Job Catalog'!$K$10:$K$509,MATCH($G1595,'Job Catalog'!$B$10:$B$509,0))),"")</f>
        <v/>
      </c>
    </row>
    <row r="1596">
      <c r="B1596" s="7" t="n"/>
      <c r="C1596" s="7" t="n"/>
      <c r="D1596" s="7" t="n"/>
      <c r="E1596" s="7" t="n"/>
      <c r="F1596" s="7" t="n"/>
      <c r="G1596" s="7" t="n"/>
      <c r="H1596" s="9">
        <f>IFERROR(IF($G1596="","",INDEX('Job Catalog'!$C$10:$C$509,MATCH($G1596,'Job Catalog'!$B$10:$B$509,0))),"")</f>
        <v/>
      </c>
      <c r="I1596" s="9">
        <f>IFERROR(IF($G1596="","",INDEX('Job Catalog'!$D$10:$D$509,MATCH($G1596,'Job Catalog'!$B$10:$B$509,0))),"")</f>
        <v/>
      </c>
      <c r="J1596" s="9">
        <f>IFERROR(IF($G1596="","",INDEX('Job Catalog'!$F$10:$F$509,MATCH($G1596,'Job Catalog'!$B$10:$B$509,0))),"")</f>
        <v/>
      </c>
      <c r="K1596" s="9">
        <f>IFERROR(IF($G1596="","",INDEX('Job Catalog'!$H$10:$H$509,MATCH($G1596,'Job Catalog'!$B$10:$B$509,0))),"")</f>
        <v/>
      </c>
      <c r="L1596" s="9">
        <f>IFERROR(IF($G1596="","",INDEX('Job Catalog'!$I$10:$I$509,MATCH($G1596,'Job Catalog'!$B$10:$B$509,0))),"")</f>
        <v/>
      </c>
      <c r="M1596" s="37">
        <f>IFERROR(IF($G1596="","",INDEX('Job Catalog'!$K$10:$K$509,MATCH($G1596,'Job Catalog'!$B$10:$B$509,0))),"")</f>
        <v/>
      </c>
    </row>
    <row r="1597">
      <c r="B1597" s="7" t="n"/>
      <c r="C1597" s="7" t="n"/>
      <c r="D1597" s="7" t="n"/>
      <c r="E1597" s="7" t="n"/>
      <c r="F1597" s="7" t="n"/>
      <c r="G1597" s="7" t="n"/>
      <c r="H1597" s="9">
        <f>IFERROR(IF($G1597="","",INDEX('Job Catalog'!$C$10:$C$509,MATCH($G1597,'Job Catalog'!$B$10:$B$509,0))),"")</f>
        <v/>
      </c>
      <c r="I1597" s="9">
        <f>IFERROR(IF($G1597="","",INDEX('Job Catalog'!$D$10:$D$509,MATCH($G1597,'Job Catalog'!$B$10:$B$509,0))),"")</f>
        <v/>
      </c>
      <c r="J1597" s="9">
        <f>IFERROR(IF($G1597="","",INDEX('Job Catalog'!$F$10:$F$509,MATCH($G1597,'Job Catalog'!$B$10:$B$509,0))),"")</f>
        <v/>
      </c>
      <c r="K1597" s="9">
        <f>IFERROR(IF($G1597="","",INDEX('Job Catalog'!$H$10:$H$509,MATCH($G1597,'Job Catalog'!$B$10:$B$509,0))),"")</f>
        <v/>
      </c>
      <c r="L1597" s="9">
        <f>IFERROR(IF($G1597="","",INDEX('Job Catalog'!$I$10:$I$509,MATCH($G1597,'Job Catalog'!$B$10:$B$509,0))),"")</f>
        <v/>
      </c>
      <c r="M1597" s="37">
        <f>IFERROR(IF($G1597="","",INDEX('Job Catalog'!$K$10:$K$509,MATCH($G1597,'Job Catalog'!$B$10:$B$509,0))),"")</f>
        <v/>
      </c>
    </row>
    <row r="1598">
      <c r="B1598" s="7" t="n"/>
      <c r="C1598" s="7" t="n"/>
      <c r="D1598" s="7" t="n"/>
      <c r="E1598" s="7" t="n"/>
      <c r="F1598" s="7" t="n"/>
      <c r="G1598" s="7" t="n"/>
      <c r="H1598" s="9">
        <f>IFERROR(IF($G1598="","",INDEX('Job Catalog'!$C$10:$C$509,MATCH($G1598,'Job Catalog'!$B$10:$B$509,0))),"")</f>
        <v/>
      </c>
      <c r="I1598" s="9">
        <f>IFERROR(IF($G1598="","",INDEX('Job Catalog'!$D$10:$D$509,MATCH($G1598,'Job Catalog'!$B$10:$B$509,0))),"")</f>
        <v/>
      </c>
      <c r="J1598" s="9">
        <f>IFERROR(IF($G1598="","",INDEX('Job Catalog'!$F$10:$F$509,MATCH($G1598,'Job Catalog'!$B$10:$B$509,0))),"")</f>
        <v/>
      </c>
      <c r="K1598" s="9">
        <f>IFERROR(IF($G1598="","",INDEX('Job Catalog'!$H$10:$H$509,MATCH($G1598,'Job Catalog'!$B$10:$B$509,0))),"")</f>
        <v/>
      </c>
      <c r="L1598" s="9">
        <f>IFERROR(IF($G1598="","",INDEX('Job Catalog'!$I$10:$I$509,MATCH($G1598,'Job Catalog'!$B$10:$B$509,0))),"")</f>
        <v/>
      </c>
      <c r="M1598" s="37">
        <f>IFERROR(IF($G1598="","",INDEX('Job Catalog'!$K$10:$K$509,MATCH($G1598,'Job Catalog'!$B$10:$B$509,0))),"")</f>
        <v/>
      </c>
    </row>
    <row r="1599">
      <c r="B1599" s="7" t="n"/>
      <c r="C1599" s="7" t="n"/>
      <c r="D1599" s="7" t="n"/>
      <c r="E1599" s="7" t="n"/>
      <c r="F1599" s="7" t="n"/>
      <c r="G1599" s="7" t="n"/>
      <c r="H1599" s="9">
        <f>IFERROR(IF($G1599="","",INDEX('Job Catalog'!$C$10:$C$509,MATCH($G1599,'Job Catalog'!$B$10:$B$509,0))),"")</f>
        <v/>
      </c>
      <c r="I1599" s="9">
        <f>IFERROR(IF($G1599="","",INDEX('Job Catalog'!$D$10:$D$509,MATCH($G1599,'Job Catalog'!$B$10:$B$509,0))),"")</f>
        <v/>
      </c>
      <c r="J1599" s="9">
        <f>IFERROR(IF($G1599="","",INDEX('Job Catalog'!$F$10:$F$509,MATCH($G1599,'Job Catalog'!$B$10:$B$509,0))),"")</f>
        <v/>
      </c>
      <c r="K1599" s="9">
        <f>IFERROR(IF($G1599="","",INDEX('Job Catalog'!$H$10:$H$509,MATCH($G1599,'Job Catalog'!$B$10:$B$509,0))),"")</f>
        <v/>
      </c>
      <c r="L1599" s="9">
        <f>IFERROR(IF($G1599="","",INDEX('Job Catalog'!$I$10:$I$509,MATCH($G1599,'Job Catalog'!$B$10:$B$509,0))),"")</f>
        <v/>
      </c>
      <c r="M1599" s="37">
        <f>IFERROR(IF($G1599="","",INDEX('Job Catalog'!$K$10:$K$509,MATCH($G1599,'Job Catalog'!$B$10:$B$509,0))),"")</f>
        <v/>
      </c>
    </row>
    <row r="1600">
      <c r="B1600" s="7" t="n"/>
      <c r="C1600" s="7" t="n"/>
      <c r="D1600" s="7" t="n"/>
      <c r="E1600" s="7" t="n"/>
      <c r="F1600" s="7" t="n"/>
      <c r="G1600" s="7" t="n"/>
      <c r="H1600" s="9">
        <f>IFERROR(IF($G1600="","",INDEX('Job Catalog'!$C$10:$C$509,MATCH($G1600,'Job Catalog'!$B$10:$B$509,0))),"")</f>
        <v/>
      </c>
      <c r="I1600" s="9">
        <f>IFERROR(IF($G1600="","",INDEX('Job Catalog'!$D$10:$D$509,MATCH($G1600,'Job Catalog'!$B$10:$B$509,0))),"")</f>
        <v/>
      </c>
      <c r="J1600" s="9">
        <f>IFERROR(IF($G1600="","",INDEX('Job Catalog'!$F$10:$F$509,MATCH($G1600,'Job Catalog'!$B$10:$B$509,0))),"")</f>
        <v/>
      </c>
      <c r="K1600" s="9">
        <f>IFERROR(IF($G1600="","",INDEX('Job Catalog'!$H$10:$H$509,MATCH($G1600,'Job Catalog'!$B$10:$B$509,0))),"")</f>
        <v/>
      </c>
      <c r="L1600" s="9">
        <f>IFERROR(IF($G1600="","",INDEX('Job Catalog'!$I$10:$I$509,MATCH($G1600,'Job Catalog'!$B$10:$B$509,0))),"")</f>
        <v/>
      </c>
      <c r="M1600" s="37">
        <f>IFERROR(IF($G1600="","",INDEX('Job Catalog'!$K$10:$K$509,MATCH($G1600,'Job Catalog'!$B$10:$B$509,0))),"")</f>
        <v/>
      </c>
    </row>
    <row r="1601">
      <c r="B1601" s="7" t="n"/>
      <c r="C1601" s="7" t="n"/>
      <c r="D1601" s="7" t="n"/>
      <c r="E1601" s="7" t="n"/>
      <c r="F1601" s="7" t="n"/>
      <c r="G1601" s="7" t="n"/>
      <c r="H1601" s="9">
        <f>IFERROR(IF($G1601="","",INDEX('Job Catalog'!$C$10:$C$509,MATCH($G1601,'Job Catalog'!$B$10:$B$509,0))),"")</f>
        <v/>
      </c>
      <c r="I1601" s="9">
        <f>IFERROR(IF($G1601="","",INDEX('Job Catalog'!$D$10:$D$509,MATCH($G1601,'Job Catalog'!$B$10:$B$509,0))),"")</f>
        <v/>
      </c>
      <c r="J1601" s="9">
        <f>IFERROR(IF($G1601="","",INDEX('Job Catalog'!$F$10:$F$509,MATCH($G1601,'Job Catalog'!$B$10:$B$509,0))),"")</f>
        <v/>
      </c>
      <c r="K1601" s="9">
        <f>IFERROR(IF($G1601="","",INDEX('Job Catalog'!$H$10:$H$509,MATCH($G1601,'Job Catalog'!$B$10:$B$509,0))),"")</f>
        <v/>
      </c>
      <c r="L1601" s="9">
        <f>IFERROR(IF($G1601="","",INDEX('Job Catalog'!$I$10:$I$509,MATCH($G1601,'Job Catalog'!$B$10:$B$509,0))),"")</f>
        <v/>
      </c>
      <c r="M1601" s="37">
        <f>IFERROR(IF($G1601="","",INDEX('Job Catalog'!$K$10:$K$509,MATCH($G1601,'Job Catalog'!$B$10:$B$509,0))),"")</f>
        <v/>
      </c>
    </row>
    <row r="1602">
      <c r="B1602" s="7" t="n"/>
      <c r="C1602" s="7" t="n"/>
      <c r="D1602" s="7" t="n"/>
      <c r="E1602" s="7" t="n"/>
      <c r="F1602" s="7" t="n"/>
      <c r="G1602" s="7" t="n"/>
      <c r="H1602" s="9">
        <f>IFERROR(IF($G1602="","",INDEX('Job Catalog'!$C$10:$C$509,MATCH($G1602,'Job Catalog'!$B$10:$B$509,0))),"")</f>
        <v/>
      </c>
      <c r="I1602" s="9">
        <f>IFERROR(IF($G1602="","",INDEX('Job Catalog'!$D$10:$D$509,MATCH($G1602,'Job Catalog'!$B$10:$B$509,0))),"")</f>
        <v/>
      </c>
      <c r="J1602" s="9">
        <f>IFERROR(IF($G1602="","",INDEX('Job Catalog'!$F$10:$F$509,MATCH($G1602,'Job Catalog'!$B$10:$B$509,0))),"")</f>
        <v/>
      </c>
      <c r="K1602" s="9">
        <f>IFERROR(IF($G1602="","",INDEX('Job Catalog'!$H$10:$H$509,MATCH($G1602,'Job Catalog'!$B$10:$B$509,0))),"")</f>
        <v/>
      </c>
      <c r="L1602" s="9">
        <f>IFERROR(IF($G1602="","",INDEX('Job Catalog'!$I$10:$I$509,MATCH($G1602,'Job Catalog'!$B$10:$B$509,0))),"")</f>
        <v/>
      </c>
      <c r="M1602" s="37">
        <f>IFERROR(IF($G1602="","",INDEX('Job Catalog'!$K$10:$K$509,MATCH($G1602,'Job Catalog'!$B$10:$B$509,0))),"")</f>
        <v/>
      </c>
    </row>
    <row r="1603">
      <c r="B1603" s="7" t="n"/>
      <c r="C1603" s="7" t="n"/>
      <c r="D1603" s="7" t="n"/>
      <c r="E1603" s="7" t="n"/>
      <c r="F1603" s="7" t="n"/>
      <c r="G1603" s="7" t="n"/>
      <c r="H1603" s="9">
        <f>IFERROR(IF($G1603="","",INDEX('Job Catalog'!$C$10:$C$509,MATCH($G1603,'Job Catalog'!$B$10:$B$509,0))),"")</f>
        <v/>
      </c>
      <c r="I1603" s="9">
        <f>IFERROR(IF($G1603="","",INDEX('Job Catalog'!$D$10:$D$509,MATCH($G1603,'Job Catalog'!$B$10:$B$509,0))),"")</f>
        <v/>
      </c>
      <c r="J1603" s="9">
        <f>IFERROR(IF($G1603="","",INDEX('Job Catalog'!$F$10:$F$509,MATCH($G1603,'Job Catalog'!$B$10:$B$509,0))),"")</f>
        <v/>
      </c>
      <c r="K1603" s="9">
        <f>IFERROR(IF($G1603="","",INDEX('Job Catalog'!$H$10:$H$509,MATCH($G1603,'Job Catalog'!$B$10:$B$509,0))),"")</f>
        <v/>
      </c>
      <c r="L1603" s="9">
        <f>IFERROR(IF($G1603="","",INDEX('Job Catalog'!$I$10:$I$509,MATCH($G1603,'Job Catalog'!$B$10:$B$509,0))),"")</f>
        <v/>
      </c>
      <c r="M1603" s="37">
        <f>IFERROR(IF($G1603="","",INDEX('Job Catalog'!$K$10:$K$509,MATCH($G1603,'Job Catalog'!$B$10:$B$509,0))),"")</f>
        <v/>
      </c>
    </row>
    <row r="1604">
      <c r="B1604" s="7" t="n"/>
      <c r="C1604" s="7" t="n"/>
      <c r="D1604" s="7" t="n"/>
      <c r="E1604" s="7" t="n"/>
      <c r="F1604" s="7" t="n"/>
      <c r="G1604" s="7" t="n"/>
      <c r="H1604" s="9">
        <f>IFERROR(IF($G1604="","",INDEX('Job Catalog'!$C$10:$C$509,MATCH($G1604,'Job Catalog'!$B$10:$B$509,0))),"")</f>
        <v/>
      </c>
      <c r="I1604" s="9">
        <f>IFERROR(IF($G1604="","",INDEX('Job Catalog'!$D$10:$D$509,MATCH($G1604,'Job Catalog'!$B$10:$B$509,0))),"")</f>
        <v/>
      </c>
      <c r="J1604" s="9">
        <f>IFERROR(IF($G1604="","",INDEX('Job Catalog'!$F$10:$F$509,MATCH($G1604,'Job Catalog'!$B$10:$B$509,0))),"")</f>
        <v/>
      </c>
      <c r="K1604" s="9">
        <f>IFERROR(IF($G1604="","",INDEX('Job Catalog'!$H$10:$H$509,MATCH($G1604,'Job Catalog'!$B$10:$B$509,0))),"")</f>
        <v/>
      </c>
      <c r="L1604" s="9">
        <f>IFERROR(IF($G1604="","",INDEX('Job Catalog'!$I$10:$I$509,MATCH($G1604,'Job Catalog'!$B$10:$B$509,0))),"")</f>
        <v/>
      </c>
      <c r="M1604" s="37">
        <f>IFERROR(IF($G1604="","",INDEX('Job Catalog'!$K$10:$K$509,MATCH($G1604,'Job Catalog'!$B$10:$B$509,0))),"")</f>
        <v/>
      </c>
    </row>
    <row r="1605">
      <c r="B1605" s="7" t="n"/>
      <c r="C1605" s="7" t="n"/>
      <c r="D1605" s="7" t="n"/>
      <c r="E1605" s="7" t="n"/>
      <c r="F1605" s="7" t="n"/>
      <c r="G1605" s="7" t="n"/>
      <c r="H1605" s="9">
        <f>IFERROR(IF($G1605="","",INDEX('Job Catalog'!$C$10:$C$509,MATCH($G1605,'Job Catalog'!$B$10:$B$509,0))),"")</f>
        <v/>
      </c>
      <c r="I1605" s="9">
        <f>IFERROR(IF($G1605="","",INDEX('Job Catalog'!$D$10:$D$509,MATCH($G1605,'Job Catalog'!$B$10:$B$509,0))),"")</f>
        <v/>
      </c>
      <c r="J1605" s="9">
        <f>IFERROR(IF($G1605="","",INDEX('Job Catalog'!$F$10:$F$509,MATCH($G1605,'Job Catalog'!$B$10:$B$509,0))),"")</f>
        <v/>
      </c>
      <c r="K1605" s="9">
        <f>IFERROR(IF($G1605="","",INDEX('Job Catalog'!$H$10:$H$509,MATCH($G1605,'Job Catalog'!$B$10:$B$509,0))),"")</f>
        <v/>
      </c>
      <c r="L1605" s="9">
        <f>IFERROR(IF($G1605="","",INDEX('Job Catalog'!$I$10:$I$509,MATCH($G1605,'Job Catalog'!$B$10:$B$509,0))),"")</f>
        <v/>
      </c>
      <c r="M1605" s="37">
        <f>IFERROR(IF($G1605="","",INDEX('Job Catalog'!$K$10:$K$509,MATCH($G1605,'Job Catalog'!$B$10:$B$509,0))),"")</f>
        <v/>
      </c>
    </row>
    <row r="1606">
      <c r="B1606" s="7" t="n"/>
      <c r="C1606" s="7" t="n"/>
      <c r="D1606" s="7" t="n"/>
      <c r="E1606" s="7" t="n"/>
      <c r="F1606" s="7" t="n"/>
      <c r="G1606" s="7" t="n"/>
      <c r="H1606" s="9">
        <f>IFERROR(IF($G1606="","",INDEX('Job Catalog'!$C$10:$C$509,MATCH($G1606,'Job Catalog'!$B$10:$B$509,0))),"")</f>
        <v/>
      </c>
      <c r="I1606" s="9">
        <f>IFERROR(IF($G1606="","",INDEX('Job Catalog'!$D$10:$D$509,MATCH($G1606,'Job Catalog'!$B$10:$B$509,0))),"")</f>
        <v/>
      </c>
      <c r="J1606" s="9">
        <f>IFERROR(IF($G1606="","",INDEX('Job Catalog'!$F$10:$F$509,MATCH($G1606,'Job Catalog'!$B$10:$B$509,0))),"")</f>
        <v/>
      </c>
      <c r="K1606" s="9">
        <f>IFERROR(IF($G1606="","",INDEX('Job Catalog'!$H$10:$H$509,MATCH($G1606,'Job Catalog'!$B$10:$B$509,0))),"")</f>
        <v/>
      </c>
      <c r="L1606" s="9">
        <f>IFERROR(IF($G1606="","",INDEX('Job Catalog'!$I$10:$I$509,MATCH($G1606,'Job Catalog'!$B$10:$B$509,0))),"")</f>
        <v/>
      </c>
      <c r="M1606" s="37">
        <f>IFERROR(IF($G1606="","",INDEX('Job Catalog'!$K$10:$K$509,MATCH($G1606,'Job Catalog'!$B$10:$B$509,0))),"")</f>
        <v/>
      </c>
    </row>
    <row r="1607">
      <c r="B1607" s="7" t="n"/>
      <c r="C1607" s="7" t="n"/>
      <c r="D1607" s="7" t="n"/>
      <c r="E1607" s="7" t="n"/>
      <c r="F1607" s="7" t="n"/>
      <c r="G1607" s="7" t="n"/>
      <c r="H1607" s="9">
        <f>IFERROR(IF($G1607="","",INDEX('Job Catalog'!$C$10:$C$509,MATCH($G1607,'Job Catalog'!$B$10:$B$509,0))),"")</f>
        <v/>
      </c>
      <c r="I1607" s="9">
        <f>IFERROR(IF($G1607="","",INDEX('Job Catalog'!$D$10:$D$509,MATCH($G1607,'Job Catalog'!$B$10:$B$509,0))),"")</f>
        <v/>
      </c>
      <c r="J1607" s="9">
        <f>IFERROR(IF($G1607="","",INDEX('Job Catalog'!$F$10:$F$509,MATCH($G1607,'Job Catalog'!$B$10:$B$509,0))),"")</f>
        <v/>
      </c>
      <c r="K1607" s="9">
        <f>IFERROR(IF($G1607="","",INDEX('Job Catalog'!$H$10:$H$509,MATCH($G1607,'Job Catalog'!$B$10:$B$509,0))),"")</f>
        <v/>
      </c>
      <c r="L1607" s="9">
        <f>IFERROR(IF($G1607="","",INDEX('Job Catalog'!$I$10:$I$509,MATCH($G1607,'Job Catalog'!$B$10:$B$509,0))),"")</f>
        <v/>
      </c>
      <c r="M1607" s="37">
        <f>IFERROR(IF($G1607="","",INDEX('Job Catalog'!$K$10:$K$509,MATCH($G1607,'Job Catalog'!$B$10:$B$509,0))),"")</f>
        <v/>
      </c>
    </row>
    <row r="1608">
      <c r="B1608" s="7" t="n"/>
      <c r="C1608" s="7" t="n"/>
      <c r="D1608" s="7" t="n"/>
      <c r="E1608" s="7" t="n"/>
      <c r="F1608" s="7" t="n"/>
      <c r="G1608" s="7" t="n"/>
      <c r="H1608" s="9">
        <f>IFERROR(IF($G1608="","",INDEX('Job Catalog'!$C$10:$C$509,MATCH($G1608,'Job Catalog'!$B$10:$B$509,0))),"")</f>
        <v/>
      </c>
      <c r="I1608" s="9">
        <f>IFERROR(IF($G1608="","",INDEX('Job Catalog'!$D$10:$D$509,MATCH($G1608,'Job Catalog'!$B$10:$B$509,0))),"")</f>
        <v/>
      </c>
      <c r="J1608" s="9">
        <f>IFERROR(IF($G1608="","",INDEX('Job Catalog'!$F$10:$F$509,MATCH($G1608,'Job Catalog'!$B$10:$B$509,0))),"")</f>
        <v/>
      </c>
      <c r="K1608" s="9">
        <f>IFERROR(IF($G1608="","",INDEX('Job Catalog'!$H$10:$H$509,MATCH($G1608,'Job Catalog'!$B$10:$B$509,0))),"")</f>
        <v/>
      </c>
      <c r="L1608" s="9">
        <f>IFERROR(IF($G1608="","",INDEX('Job Catalog'!$I$10:$I$509,MATCH($G1608,'Job Catalog'!$B$10:$B$509,0))),"")</f>
        <v/>
      </c>
      <c r="M1608" s="37">
        <f>IFERROR(IF($G1608="","",INDEX('Job Catalog'!$K$10:$K$509,MATCH($G1608,'Job Catalog'!$B$10:$B$509,0))),"")</f>
        <v/>
      </c>
    </row>
    <row r="1609">
      <c r="B1609" s="7" t="n"/>
      <c r="C1609" s="7" t="n"/>
      <c r="D1609" s="7" t="n"/>
      <c r="E1609" s="7" t="n"/>
      <c r="F1609" s="7" t="n"/>
      <c r="G1609" s="7" t="n"/>
      <c r="H1609" s="9">
        <f>IFERROR(IF($G1609="","",INDEX('Job Catalog'!$C$10:$C$509,MATCH($G1609,'Job Catalog'!$B$10:$B$509,0))),"")</f>
        <v/>
      </c>
      <c r="I1609" s="9">
        <f>IFERROR(IF($G1609="","",INDEX('Job Catalog'!$D$10:$D$509,MATCH($G1609,'Job Catalog'!$B$10:$B$509,0))),"")</f>
        <v/>
      </c>
      <c r="J1609" s="9">
        <f>IFERROR(IF($G1609="","",INDEX('Job Catalog'!$F$10:$F$509,MATCH($G1609,'Job Catalog'!$B$10:$B$509,0))),"")</f>
        <v/>
      </c>
      <c r="K1609" s="9">
        <f>IFERROR(IF($G1609="","",INDEX('Job Catalog'!$H$10:$H$509,MATCH($G1609,'Job Catalog'!$B$10:$B$509,0))),"")</f>
        <v/>
      </c>
      <c r="L1609" s="9">
        <f>IFERROR(IF($G1609="","",INDEX('Job Catalog'!$I$10:$I$509,MATCH($G1609,'Job Catalog'!$B$10:$B$509,0))),"")</f>
        <v/>
      </c>
      <c r="M1609" s="37">
        <f>IFERROR(IF($G1609="","",INDEX('Job Catalog'!$K$10:$K$509,MATCH($G1609,'Job Catalog'!$B$10:$B$509,0))),"")</f>
        <v/>
      </c>
    </row>
    <row r="1610">
      <c r="B1610" s="7" t="n"/>
      <c r="C1610" s="7" t="n"/>
      <c r="D1610" s="7" t="n"/>
      <c r="E1610" s="7" t="n"/>
      <c r="F1610" s="7" t="n"/>
      <c r="G1610" s="7" t="n"/>
      <c r="H1610" s="9">
        <f>IFERROR(IF($G1610="","",INDEX('Job Catalog'!$C$10:$C$509,MATCH($G1610,'Job Catalog'!$B$10:$B$509,0))),"")</f>
        <v/>
      </c>
      <c r="I1610" s="9">
        <f>IFERROR(IF($G1610="","",INDEX('Job Catalog'!$D$10:$D$509,MATCH($G1610,'Job Catalog'!$B$10:$B$509,0))),"")</f>
        <v/>
      </c>
      <c r="J1610" s="9">
        <f>IFERROR(IF($G1610="","",INDEX('Job Catalog'!$F$10:$F$509,MATCH($G1610,'Job Catalog'!$B$10:$B$509,0))),"")</f>
        <v/>
      </c>
      <c r="K1610" s="9">
        <f>IFERROR(IF($G1610="","",INDEX('Job Catalog'!$H$10:$H$509,MATCH($G1610,'Job Catalog'!$B$10:$B$509,0))),"")</f>
        <v/>
      </c>
      <c r="L1610" s="9">
        <f>IFERROR(IF($G1610="","",INDEX('Job Catalog'!$I$10:$I$509,MATCH($G1610,'Job Catalog'!$B$10:$B$509,0))),"")</f>
        <v/>
      </c>
      <c r="M1610" s="37">
        <f>IFERROR(IF($G1610="","",INDEX('Job Catalog'!$K$10:$K$509,MATCH($G1610,'Job Catalog'!$B$10:$B$509,0))),"")</f>
        <v/>
      </c>
    </row>
    <row r="1611">
      <c r="B1611" s="7" t="n"/>
      <c r="C1611" s="7" t="n"/>
      <c r="D1611" s="7" t="n"/>
      <c r="E1611" s="7" t="n"/>
      <c r="F1611" s="7" t="n"/>
      <c r="G1611" s="7" t="n"/>
      <c r="H1611" s="9">
        <f>IFERROR(IF($G1611="","",INDEX('Job Catalog'!$C$10:$C$509,MATCH($G1611,'Job Catalog'!$B$10:$B$509,0))),"")</f>
        <v/>
      </c>
      <c r="I1611" s="9">
        <f>IFERROR(IF($G1611="","",INDEX('Job Catalog'!$D$10:$D$509,MATCH($G1611,'Job Catalog'!$B$10:$B$509,0))),"")</f>
        <v/>
      </c>
      <c r="J1611" s="9">
        <f>IFERROR(IF($G1611="","",INDEX('Job Catalog'!$F$10:$F$509,MATCH($G1611,'Job Catalog'!$B$10:$B$509,0))),"")</f>
        <v/>
      </c>
      <c r="K1611" s="9">
        <f>IFERROR(IF($G1611="","",INDEX('Job Catalog'!$H$10:$H$509,MATCH($G1611,'Job Catalog'!$B$10:$B$509,0))),"")</f>
        <v/>
      </c>
      <c r="L1611" s="9">
        <f>IFERROR(IF($G1611="","",INDEX('Job Catalog'!$I$10:$I$509,MATCH($G1611,'Job Catalog'!$B$10:$B$509,0))),"")</f>
        <v/>
      </c>
      <c r="M1611" s="37">
        <f>IFERROR(IF($G1611="","",INDEX('Job Catalog'!$K$10:$K$509,MATCH($G1611,'Job Catalog'!$B$10:$B$509,0))),"")</f>
        <v/>
      </c>
    </row>
    <row r="1612">
      <c r="B1612" s="7" t="n"/>
      <c r="C1612" s="7" t="n"/>
      <c r="D1612" s="7" t="n"/>
      <c r="E1612" s="7" t="n"/>
      <c r="F1612" s="7" t="n"/>
      <c r="G1612" s="7" t="n"/>
      <c r="H1612" s="9">
        <f>IFERROR(IF($G1612="","",INDEX('Job Catalog'!$C$10:$C$509,MATCH($G1612,'Job Catalog'!$B$10:$B$509,0))),"")</f>
        <v/>
      </c>
      <c r="I1612" s="9">
        <f>IFERROR(IF($G1612="","",INDEX('Job Catalog'!$D$10:$D$509,MATCH($G1612,'Job Catalog'!$B$10:$B$509,0))),"")</f>
        <v/>
      </c>
      <c r="J1612" s="9">
        <f>IFERROR(IF($G1612="","",INDEX('Job Catalog'!$F$10:$F$509,MATCH($G1612,'Job Catalog'!$B$10:$B$509,0))),"")</f>
        <v/>
      </c>
      <c r="K1612" s="9">
        <f>IFERROR(IF($G1612="","",INDEX('Job Catalog'!$H$10:$H$509,MATCH($G1612,'Job Catalog'!$B$10:$B$509,0))),"")</f>
        <v/>
      </c>
      <c r="L1612" s="9">
        <f>IFERROR(IF($G1612="","",INDEX('Job Catalog'!$I$10:$I$509,MATCH($G1612,'Job Catalog'!$B$10:$B$509,0))),"")</f>
        <v/>
      </c>
      <c r="M1612" s="37">
        <f>IFERROR(IF($G1612="","",INDEX('Job Catalog'!$K$10:$K$509,MATCH($G1612,'Job Catalog'!$B$10:$B$509,0))),"")</f>
        <v/>
      </c>
    </row>
    <row r="1613">
      <c r="B1613" s="7" t="n"/>
      <c r="C1613" s="7" t="n"/>
      <c r="D1613" s="7" t="n"/>
      <c r="E1613" s="7" t="n"/>
      <c r="F1613" s="7" t="n"/>
      <c r="G1613" s="7" t="n"/>
      <c r="H1613" s="9">
        <f>IFERROR(IF($G1613="","",INDEX('Job Catalog'!$C$10:$C$509,MATCH($G1613,'Job Catalog'!$B$10:$B$509,0))),"")</f>
        <v/>
      </c>
      <c r="I1613" s="9">
        <f>IFERROR(IF($G1613="","",INDEX('Job Catalog'!$D$10:$D$509,MATCH($G1613,'Job Catalog'!$B$10:$B$509,0))),"")</f>
        <v/>
      </c>
      <c r="J1613" s="9">
        <f>IFERROR(IF($G1613="","",INDEX('Job Catalog'!$F$10:$F$509,MATCH($G1613,'Job Catalog'!$B$10:$B$509,0))),"")</f>
        <v/>
      </c>
      <c r="K1613" s="9">
        <f>IFERROR(IF($G1613="","",INDEX('Job Catalog'!$H$10:$H$509,MATCH($G1613,'Job Catalog'!$B$10:$B$509,0))),"")</f>
        <v/>
      </c>
      <c r="L1613" s="9">
        <f>IFERROR(IF($G1613="","",INDEX('Job Catalog'!$I$10:$I$509,MATCH($G1613,'Job Catalog'!$B$10:$B$509,0))),"")</f>
        <v/>
      </c>
      <c r="M1613" s="37">
        <f>IFERROR(IF($G1613="","",INDEX('Job Catalog'!$K$10:$K$509,MATCH($G1613,'Job Catalog'!$B$10:$B$509,0))),"")</f>
        <v/>
      </c>
    </row>
    <row r="1614">
      <c r="B1614" s="7" t="n"/>
      <c r="C1614" s="7" t="n"/>
      <c r="D1614" s="7" t="n"/>
      <c r="E1614" s="7" t="n"/>
      <c r="F1614" s="7" t="n"/>
      <c r="G1614" s="7" t="n"/>
      <c r="H1614" s="9">
        <f>IFERROR(IF($G1614="","",INDEX('Job Catalog'!$C$10:$C$509,MATCH($G1614,'Job Catalog'!$B$10:$B$509,0))),"")</f>
        <v/>
      </c>
      <c r="I1614" s="9">
        <f>IFERROR(IF($G1614="","",INDEX('Job Catalog'!$D$10:$D$509,MATCH($G1614,'Job Catalog'!$B$10:$B$509,0))),"")</f>
        <v/>
      </c>
      <c r="J1614" s="9">
        <f>IFERROR(IF($G1614="","",INDEX('Job Catalog'!$F$10:$F$509,MATCH($G1614,'Job Catalog'!$B$10:$B$509,0))),"")</f>
        <v/>
      </c>
      <c r="K1614" s="9">
        <f>IFERROR(IF($G1614="","",INDEX('Job Catalog'!$H$10:$H$509,MATCH($G1614,'Job Catalog'!$B$10:$B$509,0))),"")</f>
        <v/>
      </c>
      <c r="L1614" s="9">
        <f>IFERROR(IF($G1614="","",INDEX('Job Catalog'!$I$10:$I$509,MATCH($G1614,'Job Catalog'!$B$10:$B$509,0))),"")</f>
        <v/>
      </c>
      <c r="M1614" s="37">
        <f>IFERROR(IF($G1614="","",INDEX('Job Catalog'!$K$10:$K$509,MATCH($G1614,'Job Catalog'!$B$10:$B$509,0))),"")</f>
        <v/>
      </c>
    </row>
    <row r="1615">
      <c r="B1615" s="7" t="n"/>
      <c r="C1615" s="7" t="n"/>
      <c r="D1615" s="7" t="n"/>
      <c r="E1615" s="7" t="n"/>
      <c r="F1615" s="7" t="n"/>
      <c r="G1615" s="7" t="n"/>
      <c r="H1615" s="9">
        <f>IFERROR(IF($G1615="","",INDEX('Job Catalog'!$C$10:$C$509,MATCH($G1615,'Job Catalog'!$B$10:$B$509,0))),"")</f>
        <v/>
      </c>
      <c r="I1615" s="9">
        <f>IFERROR(IF($G1615="","",INDEX('Job Catalog'!$D$10:$D$509,MATCH($G1615,'Job Catalog'!$B$10:$B$509,0))),"")</f>
        <v/>
      </c>
      <c r="J1615" s="9">
        <f>IFERROR(IF($G1615="","",INDEX('Job Catalog'!$F$10:$F$509,MATCH($G1615,'Job Catalog'!$B$10:$B$509,0))),"")</f>
        <v/>
      </c>
      <c r="K1615" s="9">
        <f>IFERROR(IF($G1615="","",INDEX('Job Catalog'!$H$10:$H$509,MATCH($G1615,'Job Catalog'!$B$10:$B$509,0))),"")</f>
        <v/>
      </c>
      <c r="L1615" s="9">
        <f>IFERROR(IF($G1615="","",INDEX('Job Catalog'!$I$10:$I$509,MATCH($G1615,'Job Catalog'!$B$10:$B$509,0))),"")</f>
        <v/>
      </c>
      <c r="M1615" s="37">
        <f>IFERROR(IF($G1615="","",INDEX('Job Catalog'!$K$10:$K$509,MATCH($G1615,'Job Catalog'!$B$10:$B$509,0))),"")</f>
        <v/>
      </c>
    </row>
    <row r="1616">
      <c r="B1616" s="7" t="n"/>
      <c r="C1616" s="7" t="n"/>
      <c r="D1616" s="7" t="n"/>
      <c r="E1616" s="7" t="n"/>
      <c r="F1616" s="7" t="n"/>
      <c r="G1616" s="7" t="n"/>
      <c r="H1616" s="9">
        <f>IFERROR(IF($G1616="","",INDEX('Job Catalog'!$C$10:$C$509,MATCH($G1616,'Job Catalog'!$B$10:$B$509,0))),"")</f>
        <v/>
      </c>
      <c r="I1616" s="9">
        <f>IFERROR(IF($G1616="","",INDEX('Job Catalog'!$D$10:$D$509,MATCH($G1616,'Job Catalog'!$B$10:$B$509,0))),"")</f>
        <v/>
      </c>
      <c r="J1616" s="9">
        <f>IFERROR(IF($G1616="","",INDEX('Job Catalog'!$F$10:$F$509,MATCH($G1616,'Job Catalog'!$B$10:$B$509,0))),"")</f>
        <v/>
      </c>
      <c r="K1616" s="9">
        <f>IFERROR(IF($G1616="","",INDEX('Job Catalog'!$H$10:$H$509,MATCH($G1616,'Job Catalog'!$B$10:$B$509,0))),"")</f>
        <v/>
      </c>
      <c r="L1616" s="9">
        <f>IFERROR(IF($G1616="","",INDEX('Job Catalog'!$I$10:$I$509,MATCH($G1616,'Job Catalog'!$B$10:$B$509,0))),"")</f>
        <v/>
      </c>
      <c r="M1616" s="37">
        <f>IFERROR(IF($G1616="","",INDEX('Job Catalog'!$K$10:$K$509,MATCH($G1616,'Job Catalog'!$B$10:$B$509,0))),"")</f>
        <v/>
      </c>
    </row>
    <row r="1617">
      <c r="B1617" s="7" t="n"/>
      <c r="C1617" s="7" t="n"/>
      <c r="D1617" s="7" t="n"/>
      <c r="E1617" s="7" t="n"/>
      <c r="F1617" s="7" t="n"/>
      <c r="G1617" s="7" t="n"/>
      <c r="H1617" s="9">
        <f>IFERROR(IF($G1617="","",INDEX('Job Catalog'!$C$10:$C$509,MATCH($G1617,'Job Catalog'!$B$10:$B$509,0))),"")</f>
        <v/>
      </c>
      <c r="I1617" s="9">
        <f>IFERROR(IF($G1617="","",INDEX('Job Catalog'!$D$10:$D$509,MATCH($G1617,'Job Catalog'!$B$10:$B$509,0))),"")</f>
        <v/>
      </c>
      <c r="J1617" s="9">
        <f>IFERROR(IF($G1617="","",INDEX('Job Catalog'!$F$10:$F$509,MATCH($G1617,'Job Catalog'!$B$10:$B$509,0))),"")</f>
        <v/>
      </c>
      <c r="K1617" s="9">
        <f>IFERROR(IF($G1617="","",INDEX('Job Catalog'!$H$10:$H$509,MATCH($G1617,'Job Catalog'!$B$10:$B$509,0))),"")</f>
        <v/>
      </c>
      <c r="L1617" s="9">
        <f>IFERROR(IF($G1617="","",INDEX('Job Catalog'!$I$10:$I$509,MATCH($G1617,'Job Catalog'!$B$10:$B$509,0))),"")</f>
        <v/>
      </c>
      <c r="M1617" s="37">
        <f>IFERROR(IF($G1617="","",INDEX('Job Catalog'!$K$10:$K$509,MATCH($G1617,'Job Catalog'!$B$10:$B$509,0))),"")</f>
        <v/>
      </c>
    </row>
    <row r="1618">
      <c r="B1618" s="7" t="n"/>
      <c r="C1618" s="7" t="n"/>
      <c r="D1618" s="7" t="n"/>
      <c r="E1618" s="7" t="n"/>
      <c r="F1618" s="7" t="n"/>
      <c r="G1618" s="7" t="n"/>
      <c r="H1618" s="9">
        <f>IFERROR(IF($G1618="","",INDEX('Job Catalog'!$C$10:$C$509,MATCH($G1618,'Job Catalog'!$B$10:$B$509,0))),"")</f>
        <v/>
      </c>
      <c r="I1618" s="9">
        <f>IFERROR(IF($G1618="","",INDEX('Job Catalog'!$D$10:$D$509,MATCH($G1618,'Job Catalog'!$B$10:$B$509,0))),"")</f>
        <v/>
      </c>
      <c r="J1618" s="9">
        <f>IFERROR(IF($G1618="","",INDEX('Job Catalog'!$F$10:$F$509,MATCH($G1618,'Job Catalog'!$B$10:$B$509,0))),"")</f>
        <v/>
      </c>
      <c r="K1618" s="9">
        <f>IFERROR(IF($G1618="","",INDEX('Job Catalog'!$H$10:$H$509,MATCH($G1618,'Job Catalog'!$B$10:$B$509,0))),"")</f>
        <v/>
      </c>
      <c r="L1618" s="9">
        <f>IFERROR(IF($G1618="","",INDEX('Job Catalog'!$I$10:$I$509,MATCH($G1618,'Job Catalog'!$B$10:$B$509,0))),"")</f>
        <v/>
      </c>
      <c r="M1618" s="37">
        <f>IFERROR(IF($G1618="","",INDEX('Job Catalog'!$K$10:$K$509,MATCH($G1618,'Job Catalog'!$B$10:$B$509,0))),"")</f>
        <v/>
      </c>
    </row>
    <row r="1619">
      <c r="B1619" s="7" t="n"/>
      <c r="C1619" s="7" t="n"/>
      <c r="D1619" s="7" t="n"/>
      <c r="E1619" s="7" t="n"/>
      <c r="F1619" s="7" t="n"/>
      <c r="G1619" s="7" t="n"/>
      <c r="H1619" s="9">
        <f>IFERROR(IF($G1619="","",INDEX('Job Catalog'!$C$10:$C$509,MATCH($G1619,'Job Catalog'!$B$10:$B$509,0))),"")</f>
        <v/>
      </c>
      <c r="I1619" s="9">
        <f>IFERROR(IF($G1619="","",INDEX('Job Catalog'!$D$10:$D$509,MATCH($G1619,'Job Catalog'!$B$10:$B$509,0))),"")</f>
        <v/>
      </c>
      <c r="J1619" s="9">
        <f>IFERROR(IF($G1619="","",INDEX('Job Catalog'!$F$10:$F$509,MATCH($G1619,'Job Catalog'!$B$10:$B$509,0))),"")</f>
        <v/>
      </c>
      <c r="K1619" s="9">
        <f>IFERROR(IF($G1619="","",INDEX('Job Catalog'!$H$10:$H$509,MATCH($G1619,'Job Catalog'!$B$10:$B$509,0))),"")</f>
        <v/>
      </c>
      <c r="L1619" s="9">
        <f>IFERROR(IF($G1619="","",INDEX('Job Catalog'!$I$10:$I$509,MATCH($G1619,'Job Catalog'!$B$10:$B$509,0))),"")</f>
        <v/>
      </c>
      <c r="M1619" s="37">
        <f>IFERROR(IF($G1619="","",INDEX('Job Catalog'!$K$10:$K$509,MATCH($G1619,'Job Catalog'!$B$10:$B$509,0))),"")</f>
        <v/>
      </c>
    </row>
    <row r="1620">
      <c r="B1620" s="7" t="n"/>
      <c r="C1620" s="7" t="n"/>
      <c r="D1620" s="7" t="n"/>
      <c r="E1620" s="7" t="n"/>
      <c r="F1620" s="7" t="n"/>
      <c r="G1620" s="7" t="n"/>
      <c r="H1620" s="9">
        <f>IFERROR(IF($G1620="","",INDEX('Job Catalog'!$C$10:$C$509,MATCH($G1620,'Job Catalog'!$B$10:$B$509,0))),"")</f>
        <v/>
      </c>
      <c r="I1620" s="9">
        <f>IFERROR(IF($G1620="","",INDEX('Job Catalog'!$D$10:$D$509,MATCH($G1620,'Job Catalog'!$B$10:$B$509,0))),"")</f>
        <v/>
      </c>
      <c r="J1620" s="9">
        <f>IFERROR(IF($G1620="","",INDEX('Job Catalog'!$F$10:$F$509,MATCH($G1620,'Job Catalog'!$B$10:$B$509,0))),"")</f>
        <v/>
      </c>
      <c r="K1620" s="9">
        <f>IFERROR(IF($G1620="","",INDEX('Job Catalog'!$H$10:$H$509,MATCH($G1620,'Job Catalog'!$B$10:$B$509,0))),"")</f>
        <v/>
      </c>
      <c r="L1620" s="9">
        <f>IFERROR(IF($G1620="","",INDEX('Job Catalog'!$I$10:$I$509,MATCH($G1620,'Job Catalog'!$B$10:$B$509,0))),"")</f>
        <v/>
      </c>
      <c r="M1620" s="37">
        <f>IFERROR(IF($G1620="","",INDEX('Job Catalog'!$K$10:$K$509,MATCH($G1620,'Job Catalog'!$B$10:$B$509,0))),"")</f>
        <v/>
      </c>
    </row>
    <row r="1621">
      <c r="B1621" s="7" t="n"/>
      <c r="C1621" s="7" t="n"/>
      <c r="D1621" s="7" t="n"/>
      <c r="E1621" s="7" t="n"/>
      <c r="F1621" s="7" t="n"/>
      <c r="G1621" s="7" t="n"/>
      <c r="H1621" s="9">
        <f>IFERROR(IF($G1621="","",INDEX('Job Catalog'!$C$10:$C$509,MATCH($G1621,'Job Catalog'!$B$10:$B$509,0))),"")</f>
        <v/>
      </c>
      <c r="I1621" s="9">
        <f>IFERROR(IF($G1621="","",INDEX('Job Catalog'!$D$10:$D$509,MATCH($G1621,'Job Catalog'!$B$10:$B$509,0))),"")</f>
        <v/>
      </c>
      <c r="J1621" s="9">
        <f>IFERROR(IF($G1621="","",INDEX('Job Catalog'!$F$10:$F$509,MATCH($G1621,'Job Catalog'!$B$10:$B$509,0))),"")</f>
        <v/>
      </c>
      <c r="K1621" s="9">
        <f>IFERROR(IF($G1621="","",INDEX('Job Catalog'!$H$10:$H$509,MATCH($G1621,'Job Catalog'!$B$10:$B$509,0))),"")</f>
        <v/>
      </c>
      <c r="L1621" s="9">
        <f>IFERROR(IF($G1621="","",INDEX('Job Catalog'!$I$10:$I$509,MATCH($G1621,'Job Catalog'!$B$10:$B$509,0))),"")</f>
        <v/>
      </c>
      <c r="M1621" s="37">
        <f>IFERROR(IF($G1621="","",INDEX('Job Catalog'!$K$10:$K$509,MATCH($G1621,'Job Catalog'!$B$10:$B$509,0))),"")</f>
        <v/>
      </c>
    </row>
    <row r="1622">
      <c r="B1622" s="7" t="n"/>
      <c r="C1622" s="7" t="n"/>
      <c r="D1622" s="7" t="n"/>
      <c r="E1622" s="7" t="n"/>
      <c r="F1622" s="7" t="n"/>
      <c r="G1622" s="7" t="n"/>
      <c r="H1622" s="9">
        <f>IFERROR(IF($G1622="","",INDEX('Job Catalog'!$C$10:$C$509,MATCH($G1622,'Job Catalog'!$B$10:$B$509,0))),"")</f>
        <v/>
      </c>
      <c r="I1622" s="9">
        <f>IFERROR(IF($G1622="","",INDEX('Job Catalog'!$D$10:$D$509,MATCH($G1622,'Job Catalog'!$B$10:$B$509,0))),"")</f>
        <v/>
      </c>
      <c r="J1622" s="9">
        <f>IFERROR(IF($G1622="","",INDEX('Job Catalog'!$F$10:$F$509,MATCH($G1622,'Job Catalog'!$B$10:$B$509,0))),"")</f>
        <v/>
      </c>
      <c r="K1622" s="9">
        <f>IFERROR(IF($G1622="","",INDEX('Job Catalog'!$H$10:$H$509,MATCH($G1622,'Job Catalog'!$B$10:$B$509,0))),"")</f>
        <v/>
      </c>
      <c r="L1622" s="9">
        <f>IFERROR(IF($G1622="","",INDEX('Job Catalog'!$I$10:$I$509,MATCH($G1622,'Job Catalog'!$B$10:$B$509,0))),"")</f>
        <v/>
      </c>
      <c r="M1622" s="37">
        <f>IFERROR(IF($G1622="","",INDEX('Job Catalog'!$K$10:$K$509,MATCH($G1622,'Job Catalog'!$B$10:$B$509,0))),"")</f>
        <v/>
      </c>
    </row>
    <row r="1623">
      <c r="B1623" s="7" t="n"/>
      <c r="C1623" s="7" t="n"/>
      <c r="D1623" s="7" t="n"/>
      <c r="E1623" s="7" t="n"/>
      <c r="F1623" s="7" t="n"/>
      <c r="G1623" s="7" t="n"/>
      <c r="H1623" s="9">
        <f>IFERROR(IF($G1623="","",INDEX('Job Catalog'!$C$10:$C$509,MATCH($G1623,'Job Catalog'!$B$10:$B$509,0))),"")</f>
        <v/>
      </c>
      <c r="I1623" s="9">
        <f>IFERROR(IF($G1623="","",INDEX('Job Catalog'!$D$10:$D$509,MATCH($G1623,'Job Catalog'!$B$10:$B$509,0))),"")</f>
        <v/>
      </c>
      <c r="J1623" s="9">
        <f>IFERROR(IF($G1623="","",INDEX('Job Catalog'!$F$10:$F$509,MATCH($G1623,'Job Catalog'!$B$10:$B$509,0))),"")</f>
        <v/>
      </c>
      <c r="K1623" s="9">
        <f>IFERROR(IF($G1623="","",INDEX('Job Catalog'!$H$10:$H$509,MATCH($G1623,'Job Catalog'!$B$10:$B$509,0))),"")</f>
        <v/>
      </c>
      <c r="L1623" s="9">
        <f>IFERROR(IF($G1623="","",INDEX('Job Catalog'!$I$10:$I$509,MATCH($G1623,'Job Catalog'!$B$10:$B$509,0))),"")</f>
        <v/>
      </c>
      <c r="M1623" s="37">
        <f>IFERROR(IF($G1623="","",INDEX('Job Catalog'!$K$10:$K$509,MATCH($G1623,'Job Catalog'!$B$10:$B$509,0))),"")</f>
        <v/>
      </c>
    </row>
    <row r="1624">
      <c r="B1624" s="7" t="n"/>
      <c r="C1624" s="7" t="n"/>
      <c r="D1624" s="7" t="n"/>
      <c r="E1624" s="7" t="n"/>
      <c r="F1624" s="7" t="n"/>
      <c r="G1624" s="7" t="n"/>
      <c r="H1624" s="9">
        <f>IFERROR(IF($G1624="","",INDEX('Job Catalog'!$C$10:$C$509,MATCH($G1624,'Job Catalog'!$B$10:$B$509,0))),"")</f>
        <v/>
      </c>
      <c r="I1624" s="9">
        <f>IFERROR(IF($G1624="","",INDEX('Job Catalog'!$D$10:$D$509,MATCH($G1624,'Job Catalog'!$B$10:$B$509,0))),"")</f>
        <v/>
      </c>
      <c r="J1624" s="9">
        <f>IFERROR(IF($G1624="","",INDEX('Job Catalog'!$F$10:$F$509,MATCH($G1624,'Job Catalog'!$B$10:$B$509,0))),"")</f>
        <v/>
      </c>
      <c r="K1624" s="9">
        <f>IFERROR(IF($G1624="","",INDEX('Job Catalog'!$H$10:$H$509,MATCH($G1624,'Job Catalog'!$B$10:$B$509,0))),"")</f>
        <v/>
      </c>
      <c r="L1624" s="9">
        <f>IFERROR(IF($G1624="","",INDEX('Job Catalog'!$I$10:$I$509,MATCH($G1624,'Job Catalog'!$B$10:$B$509,0))),"")</f>
        <v/>
      </c>
      <c r="M1624" s="37">
        <f>IFERROR(IF($G1624="","",INDEX('Job Catalog'!$K$10:$K$509,MATCH($G1624,'Job Catalog'!$B$10:$B$509,0))),"")</f>
        <v/>
      </c>
    </row>
    <row r="1625">
      <c r="B1625" s="7" t="n"/>
      <c r="C1625" s="7" t="n"/>
      <c r="D1625" s="7" t="n"/>
      <c r="E1625" s="7" t="n"/>
      <c r="F1625" s="7" t="n"/>
      <c r="G1625" s="7" t="n"/>
      <c r="H1625" s="9">
        <f>IFERROR(IF($G1625="","",INDEX('Job Catalog'!$C$10:$C$509,MATCH($G1625,'Job Catalog'!$B$10:$B$509,0))),"")</f>
        <v/>
      </c>
      <c r="I1625" s="9">
        <f>IFERROR(IF($G1625="","",INDEX('Job Catalog'!$D$10:$D$509,MATCH($G1625,'Job Catalog'!$B$10:$B$509,0))),"")</f>
        <v/>
      </c>
      <c r="J1625" s="9">
        <f>IFERROR(IF($G1625="","",INDEX('Job Catalog'!$F$10:$F$509,MATCH($G1625,'Job Catalog'!$B$10:$B$509,0))),"")</f>
        <v/>
      </c>
      <c r="K1625" s="9">
        <f>IFERROR(IF($G1625="","",INDEX('Job Catalog'!$H$10:$H$509,MATCH($G1625,'Job Catalog'!$B$10:$B$509,0))),"")</f>
        <v/>
      </c>
      <c r="L1625" s="9">
        <f>IFERROR(IF($G1625="","",INDEX('Job Catalog'!$I$10:$I$509,MATCH($G1625,'Job Catalog'!$B$10:$B$509,0))),"")</f>
        <v/>
      </c>
      <c r="M1625" s="37">
        <f>IFERROR(IF($G1625="","",INDEX('Job Catalog'!$K$10:$K$509,MATCH($G1625,'Job Catalog'!$B$10:$B$509,0))),"")</f>
        <v/>
      </c>
    </row>
    <row r="1626">
      <c r="B1626" s="7" t="n"/>
      <c r="C1626" s="7" t="n"/>
      <c r="D1626" s="7" t="n"/>
      <c r="E1626" s="7" t="n"/>
      <c r="F1626" s="7" t="n"/>
      <c r="G1626" s="7" t="n"/>
      <c r="H1626" s="9">
        <f>IFERROR(IF($G1626="","",INDEX('Job Catalog'!$C$10:$C$509,MATCH($G1626,'Job Catalog'!$B$10:$B$509,0))),"")</f>
        <v/>
      </c>
      <c r="I1626" s="9">
        <f>IFERROR(IF($G1626="","",INDEX('Job Catalog'!$D$10:$D$509,MATCH($G1626,'Job Catalog'!$B$10:$B$509,0))),"")</f>
        <v/>
      </c>
      <c r="J1626" s="9">
        <f>IFERROR(IF($G1626="","",INDEX('Job Catalog'!$F$10:$F$509,MATCH($G1626,'Job Catalog'!$B$10:$B$509,0))),"")</f>
        <v/>
      </c>
      <c r="K1626" s="9">
        <f>IFERROR(IF($G1626="","",INDEX('Job Catalog'!$H$10:$H$509,MATCH($G1626,'Job Catalog'!$B$10:$B$509,0))),"")</f>
        <v/>
      </c>
      <c r="L1626" s="9">
        <f>IFERROR(IF($G1626="","",INDEX('Job Catalog'!$I$10:$I$509,MATCH($G1626,'Job Catalog'!$B$10:$B$509,0))),"")</f>
        <v/>
      </c>
      <c r="M1626" s="37">
        <f>IFERROR(IF($G1626="","",INDEX('Job Catalog'!$K$10:$K$509,MATCH($G1626,'Job Catalog'!$B$10:$B$509,0))),"")</f>
        <v/>
      </c>
    </row>
    <row r="1627">
      <c r="B1627" s="7" t="n"/>
      <c r="C1627" s="7" t="n"/>
      <c r="D1627" s="7" t="n"/>
      <c r="E1627" s="7" t="n"/>
      <c r="F1627" s="7" t="n"/>
      <c r="G1627" s="7" t="n"/>
      <c r="H1627" s="9">
        <f>IFERROR(IF($G1627="","",INDEX('Job Catalog'!$C$10:$C$509,MATCH($G1627,'Job Catalog'!$B$10:$B$509,0))),"")</f>
        <v/>
      </c>
      <c r="I1627" s="9">
        <f>IFERROR(IF($G1627="","",INDEX('Job Catalog'!$D$10:$D$509,MATCH($G1627,'Job Catalog'!$B$10:$B$509,0))),"")</f>
        <v/>
      </c>
      <c r="J1627" s="9">
        <f>IFERROR(IF($G1627="","",INDEX('Job Catalog'!$F$10:$F$509,MATCH($G1627,'Job Catalog'!$B$10:$B$509,0))),"")</f>
        <v/>
      </c>
      <c r="K1627" s="9">
        <f>IFERROR(IF($G1627="","",INDEX('Job Catalog'!$H$10:$H$509,MATCH($G1627,'Job Catalog'!$B$10:$B$509,0))),"")</f>
        <v/>
      </c>
      <c r="L1627" s="9">
        <f>IFERROR(IF($G1627="","",INDEX('Job Catalog'!$I$10:$I$509,MATCH($G1627,'Job Catalog'!$B$10:$B$509,0))),"")</f>
        <v/>
      </c>
      <c r="M1627" s="37">
        <f>IFERROR(IF($G1627="","",INDEX('Job Catalog'!$K$10:$K$509,MATCH($G1627,'Job Catalog'!$B$10:$B$509,0))),"")</f>
        <v/>
      </c>
    </row>
    <row r="1628">
      <c r="B1628" s="7" t="n"/>
      <c r="C1628" s="7" t="n"/>
      <c r="D1628" s="7" t="n"/>
      <c r="E1628" s="7" t="n"/>
      <c r="F1628" s="7" t="n"/>
      <c r="G1628" s="7" t="n"/>
      <c r="H1628" s="9">
        <f>IFERROR(IF($G1628="","",INDEX('Job Catalog'!$C$10:$C$509,MATCH($G1628,'Job Catalog'!$B$10:$B$509,0))),"")</f>
        <v/>
      </c>
      <c r="I1628" s="9">
        <f>IFERROR(IF($G1628="","",INDEX('Job Catalog'!$D$10:$D$509,MATCH($G1628,'Job Catalog'!$B$10:$B$509,0))),"")</f>
        <v/>
      </c>
      <c r="J1628" s="9">
        <f>IFERROR(IF($G1628="","",INDEX('Job Catalog'!$F$10:$F$509,MATCH($G1628,'Job Catalog'!$B$10:$B$509,0))),"")</f>
        <v/>
      </c>
      <c r="K1628" s="9">
        <f>IFERROR(IF($G1628="","",INDEX('Job Catalog'!$H$10:$H$509,MATCH($G1628,'Job Catalog'!$B$10:$B$509,0))),"")</f>
        <v/>
      </c>
      <c r="L1628" s="9">
        <f>IFERROR(IF($G1628="","",INDEX('Job Catalog'!$I$10:$I$509,MATCH($G1628,'Job Catalog'!$B$10:$B$509,0))),"")</f>
        <v/>
      </c>
      <c r="M1628" s="37">
        <f>IFERROR(IF($G1628="","",INDEX('Job Catalog'!$K$10:$K$509,MATCH($G1628,'Job Catalog'!$B$10:$B$509,0))),"")</f>
        <v/>
      </c>
    </row>
    <row r="1629">
      <c r="B1629" s="7" t="n"/>
      <c r="C1629" s="7" t="n"/>
      <c r="D1629" s="7" t="n"/>
      <c r="E1629" s="7" t="n"/>
      <c r="F1629" s="7" t="n"/>
      <c r="G1629" s="7" t="n"/>
      <c r="H1629" s="9">
        <f>IFERROR(IF($G1629="","",INDEX('Job Catalog'!$C$10:$C$509,MATCH($G1629,'Job Catalog'!$B$10:$B$509,0))),"")</f>
        <v/>
      </c>
      <c r="I1629" s="9">
        <f>IFERROR(IF($G1629="","",INDEX('Job Catalog'!$D$10:$D$509,MATCH($G1629,'Job Catalog'!$B$10:$B$509,0))),"")</f>
        <v/>
      </c>
      <c r="J1629" s="9">
        <f>IFERROR(IF($G1629="","",INDEX('Job Catalog'!$F$10:$F$509,MATCH($G1629,'Job Catalog'!$B$10:$B$509,0))),"")</f>
        <v/>
      </c>
      <c r="K1629" s="9">
        <f>IFERROR(IF($G1629="","",INDEX('Job Catalog'!$H$10:$H$509,MATCH($G1629,'Job Catalog'!$B$10:$B$509,0))),"")</f>
        <v/>
      </c>
      <c r="L1629" s="9">
        <f>IFERROR(IF($G1629="","",INDEX('Job Catalog'!$I$10:$I$509,MATCH($G1629,'Job Catalog'!$B$10:$B$509,0))),"")</f>
        <v/>
      </c>
      <c r="M1629" s="37">
        <f>IFERROR(IF($G1629="","",INDEX('Job Catalog'!$K$10:$K$509,MATCH($G1629,'Job Catalog'!$B$10:$B$509,0))),"")</f>
        <v/>
      </c>
    </row>
    <row r="1630">
      <c r="B1630" s="7" t="n"/>
      <c r="C1630" s="7" t="n"/>
      <c r="D1630" s="7" t="n"/>
      <c r="E1630" s="7" t="n"/>
      <c r="F1630" s="7" t="n"/>
      <c r="G1630" s="7" t="n"/>
      <c r="H1630" s="9">
        <f>IFERROR(IF($G1630="","",INDEX('Job Catalog'!$C$10:$C$509,MATCH($G1630,'Job Catalog'!$B$10:$B$509,0))),"")</f>
        <v/>
      </c>
      <c r="I1630" s="9">
        <f>IFERROR(IF($G1630="","",INDEX('Job Catalog'!$D$10:$D$509,MATCH($G1630,'Job Catalog'!$B$10:$B$509,0))),"")</f>
        <v/>
      </c>
      <c r="J1630" s="9">
        <f>IFERROR(IF($G1630="","",INDEX('Job Catalog'!$F$10:$F$509,MATCH($G1630,'Job Catalog'!$B$10:$B$509,0))),"")</f>
        <v/>
      </c>
      <c r="K1630" s="9">
        <f>IFERROR(IF($G1630="","",INDEX('Job Catalog'!$H$10:$H$509,MATCH($G1630,'Job Catalog'!$B$10:$B$509,0))),"")</f>
        <v/>
      </c>
      <c r="L1630" s="9">
        <f>IFERROR(IF($G1630="","",INDEX('Job Catalog'!$I$10:$I$509,MATCH($G1630,'Job Catalog'!$B$10:$B$509,0))),"")</f>
        <v/>
      </c>
      <c r="M1630" s="37">
        <f>IFERROR(IF($G1630="","",INDEX('Job Catalog'!$K$10:$K$509,MATCH($G1630,'Job Catalog'!$B$10:$B$509,0))),"")</f>
        <v/>
      </c>
    </row>
    <row r="1631">
      <c r="B1631" s="7" t="n"/>
      <c r="C1631" s="7" t="n"/>
      <c r="D1631" s="7" t="n"/>
      <c r="E1631" s="7" t="n"/>
      <c r="F1631" s="7" t="n"/>
      <c r="G1631" s="7" t="n"/>
      <c r="H1631" s="9">
        <f>IFERROR(IF($G1631="","",INDEX('Job Catalog'!$C$10:$C$509,MATCH($G1631,'Job Catalog'!$B$10:$B$509,0))),"")</f>
        <v/>
      </c>
      <c r="I1631" s="9">
        <f>IFERROR(IF($G1631="","",INDEX('Job Catalog'!$D$10:$D$509,MATCH($G1631,'Job Catalog'!$B$10:$B$509,0))),"")</f>
        <v/>
      </c>
      <c r="J1631" s="9">
        <f>IFERROR(IF($G1631="","",INDEX('Job Catalog'!$F$10:$F$509,MATCH($G1631,'Job Catalog'!$B$10:$B$509,0))),"")</f>
        <v/>
      </c>
      <c r="K1631" s="9">
        <f>IFERROR(IF($G1631="","",INDEX('Job Catalog'!$H$10:$H$509,MATCH($G1631,'Job Catalog'!$B$10:$B$509,0))),"")</f>
        <v/>
      </c>
      <c r="L1631" s="9">
        <f>IFERROR(IF($G1631="","",INDEX('Job Catalog'!$I$10:$I$509,MATCH($G1631,'Job Catalog'!$B$10:$B$509,0))),"")</f>
        <v/>
      </c>
      <c r="M1631" s="37">
        <f>IFERROR(IF($G1631="","",INDEX('Job Catalog'!$K$10:$K$509,MATCH($G1631,'Job Catalog'!$B$10:$B$509,0))),"")</f>
        <v/>
      </c>
    </row>
    <row r="1632">
      <c r="B1632" s="7" t="n"/>
      <c r="C1632" s="7" t="n"/>
      <c r="D1632" s="7" t="n"/>
      <c r="E1632" s="7" t="n"/>
      <c r="F1632" s="7" t="n"/>
      <c r="G1632" s="7" t="n"/>
      <c r="H1632" s="9">
        <f>IFERROR(IF($G1632="","",INDEX('Job Catalog'!$C$10:$C$509,MATCH($G1632,'Job Catalog'!$B$10:$B$509,0))),"")</f>
        <v/>
      </c>
      <c r="I1632" s="9">
        <f>IFERROR(IF($G1632="","",INDEX('Job Catalog'!$D$10:$D$509,MATCH($G1632,'Job Catalog'!$B$10:$B$509,0))),"")</f>
        <v/>
      </c>
      <c r="J1632" s="9">
        <f>IFERROR(IF($G1632="","",INDEX('Job Catalog'!$F$10:$F$509,MATCH($G1632,'Job Catalog'!$B$10:$B$509,0))),"")</f>
        <v/>
      </c>
      <c r="K1632" s="9">
        <f>IFERROR(IF($G1632="","",INDEX('Job Catalog'!$H$10:$H$509,MATCH($G1632,'Job Catalog'!$B$10:$B$509,0))),"")</f>
        <v/>
      </c>
      <c r="L1632" s="9">
        <f>IFERROR(IF($G1632="","",INDEX('Job Catalog'!$I$10:$I$509,MATCH($G1632,'Job Catalog'!$B$10:$B$509,0))),"")</f>
        <v/>
      </c>
      <c r="M1632" s="37">
        <f>IFERROR(IF($G1632="","",INDEX('Job Catalog'!$K$10:$K$509,MATCH($G1632,'Job Catalog'!$B$10:$B$509,0))),"")</f>
        <v/>
      </c>
    </row>
    <row r="1633">
      <c r="B1633" s="7" t="n"/>
      <c r="C1633" s="7" t="n"/>
      <c r="D1633" s="7" t="n"/>
      <c r="E1633" s="7" t="n"/>
      <c r="F1633" s="7" t="n"/>
      <c r="G1633" s="7" t="n"/>
      <c r="H1633" s="9">
        <f>IFERROR(IF($G1633="","",INDEX('Job Catalog'!$C$10:$C$509,MATCH($G1633,'Job Catalog'!$B$10:$B$509,0))),"")</f>
        <v/>
      </c>
      <c r="I1633" s="9">
        <f>IFERROR(IF($G1633="","",INDEX('Job Catalog'!$D$10:$D$509,MATCH($G1633,'Job Catalog'!$B$10:$B$509,0))),"")</f>
        <v/>
      </c>
      <c r="J1633" s="9">
        <f>IFERROR(IF($G1633="","",INDEX('Job Catalog'!$F$10:$F$509,MATCH($G1633,'Job Catalog'!$B$10:$B$509,0))),"")</f>
        <v/>
      </c>
      <c r="K1633" s="9">
        <f>IFERROR(IF($G1633="","",INDEX('Job Catalog'!$H$10:$H$509,MATCH($G1633,'Job Catalog'!$B$10:$B$509,0))),"")</f>
        <v/>
      </c>
      <c r="L1633" s="9">
        <f>IFERROR(IF($G1633="","",INDEX('Job Catalog'!$I$10:$I$509,MATCH($G1633,'Job Catalog'!$B$10:$B$509,0))),"")</f>
        <v/>
      </c>
      <c r="M1633" s="37">
        <f>IFERROR(IF($G1633="","",INDEX('Job Catalog'!$K$10:$K$509,MATCH($G1633,'Job Catalog'!$B$10:$B$509,0))),"")</f>
        <v/>
      </c>
    </row>
    <row r="1634">
      <c r="B1634" s="7" t="n"/>
      <c r="C1634" s="7" t="n"/>
      <c r="D1634" s="7" t="n"/>
      <c r="E1634" s="7" t="n"/>
      <c r="F1634" s="7" t="n"/>
      <c r="G1634" s="7" t="n"/>
      <c r="H1634" s="9">
        <f>IFERROR(IF($G1634="","",INDEX('Job Catalog'!$C$10:$C$509,MATCH($G1634,'Job Catalog'!$B$10:$B$509,0))),"")</f>
        <v/>
      </c>
      <c r="I1634" s="9">
        <f>IFERROR(IF($G1634="","",INDEX('Job Catalog'!$D$10:$D$509,MATCH($G1634,'Job Catalog'!$B$10:$B$509,0))),"")</f>
        <v/>
      </c>
      <c r="J1634" s="9">
        <f>IFERROR(IF($G1634="","",INDEX('Job Catalog'!$F$10:$F$509,MATCH($G1634,'Job Catalog'!$B$10:$B$509,0))),"")</f>
        <v/>
      </c>
      <c r="K1634" s="9">
        <f>IFERROR(IF($G1634="","",INDEX('Job Catalog'!$H$10:$H$509,MATCH($G1634,'Job Catalog'!$B$10:$B$509,0))),"")</f>
        <v/>
      </c>
      <c r="L1634" s="9">
        <f>IFERROR(IF($G1634="","",INDEX('Job Catalog'!$I$10:$I$509,MATCH($G1634,'Job Catalog'!$B$10:$B$509,0))),"")</f>
        <v/>
      </c>
      <c r="M1634" s="37">
        <f>IFERROR(IF($G1634="","",INDEX('Job Catalog'!$K$10:$K$509,MATCH($G1634,'Job Catalog'!$B$10:$B$509,0))),"")</f>
        <v/>
      </c>
    </row>
    <row r="1635">
      <c r="B1635" s="7" t="n"/>
      <c r="C1635" s="7" t="n"/>
      <c r="D1635" s="7" t="n"/>
      <c r="E1635" s="7" t="n"/>
      <c r="F1635" s="7" t="n"/>
      <c r="G1635" s="7" t="n"/>
      <c r="H1635" s="9">
        <f>IFERROR(IF($G1635="","",INDEX('Job Catalog'!$C$10:$C$509,MATCH($G1635,'Job Catalog'!$B$10:$B$509,0))),"")</f>
        <v/>
      </c>
      <c r="I1635" s="9">
        <f>IFERROR(IF($G1635="","",INDEX('Job Catalog'!$D$10:$D$509,MATCH($G1635,'Job Catalog'!$B$10:$B$509,0))),"")</f>
        <v/>
      </c>
      <c r="J1635" s="9">
        <f>IFERROR(IF($G1635="","",INDEX('Job Catalog'!$F$10:$F$509,MATCH($G1635,'Job Catalog'!$B$10:$B$509,0))),"")</f>
        <v/>
      </c>
      <c r="K1635" s="9">
        <f>IFERROR(IF($G1635="","",INDEX('Job Catalog'!$H$10:$H$509,MATCH($G1635,'Job Catalog'!$B$10:$B$509,0))),"")</f>
        <v/>
      </c>
      <c r="L1635" s="9">
        <f>IFERROR(IF($G1635="","",INDEX('Job Catalog'!$I$10:$I$509,MATCH($G1635,'Job Catalog'!$B$10:$B$509,0))),"")</f>
        <v/>
      </c>
      <c r="M1635" s="37">
        <f>IFERROR(IF($G1635="","",INDEX('Job Catalog'!$K$10:$K$509,MATCH($G1635,'Job Catalog'!$B$10:$B$509,0))),"")</f>
        <v/>
      </c>
    </row>
    <row r="1636">
      <c r="B1636" s="7" t="n"/>
      <c r="C1636" s="7" t="n"/>
      <c r="D1636" s="7" t="n"/>
      <c r="E1636" s="7" t="n"/>
      <c r="F1636" s="7" t="n"/>
      <c r="G1636" s="7" t="n"/>
      <c r="H1636" s="9">
        <f>IFERROR(IF($G1636="","",INDEX('Job Catalog'!$C$10:$C$509,MATCH($G1636,'Job Catalog'!$B$10:$B$509,0))),"")</f>
        <v/>
      </c>
      <c r="I1636" s="9">
        <f>IFERROR(IF($G1636="","",INDEX('Job Catalog'!$D$10:$D$509,MATCH($G1636,'Job Catalog'!$B$10:$B$509,0))),"")</f>
        <v/>
      </c>
      <c r="J1636" s="9">
        <f>IFERROR(IF($G1636="","",INDEX('Job Catalog'!$F$10:$F$509,MATCH($G1636,'Job Catalog'!$B$10:$B$509,0))),"")</f>
        <v/>
      </c>
      <c r="K1636" s="9">
        <f>IFERROR(IF($G1636="","",INDEX('Job Catalog'!$H$10:$H$509,MATCH($G1636,'Job Catalog'!$B$10:$B$509,0))),"")</f>
        <v/>
      </c>
      <c r="L1636" s="9">
        <f>IFERROR(IF($G1636="","",INDEX('Job Catalog'!$I$10:$I$509,MATCH($G1636,'Job Catalog'!$B$10:$B$509,0))),"")</f>
        <v/>
      </c>
      <c r="M1636" s="37">
        <f>IFERROR(IF($G1636="","",INDEX('Job Catalog'!$K$10:$K$509,MATCH($G1636,'Job Catalog'!$B$10:$B$509,0))),"")</f>
        <v/>
      </c>
    </row>
    <row r="1637">
      <c r="B1637" s="7" t="n"/>
      <c r="C1637" s="7" t="n"/>
      <c r="D1637" s="7" t="n"/>
      <c r="E1637" s="7" t="n"/>
      <c r="F1637" s="7" t="n"/>
      <c r="G1637" s="7" t="n"/>
      <c r="H1637" s="9">
        <f>IFERROR(IF($G1637="","",INDEX('Job Catalog'!$C$10:$C$509,MATCH($G1637,'Job Catalog'!$B$10:$B$509,0))),"")</f>
        <v/>
      </c>
      <c r="I1637" s="9">
        <f>IFERROR(IF($G1637="","",INDEX('Job Catalog'!$D$10:$D$509,MATCH($G1637,'Job Catalog'!$B$10:$B$509,0))),"")</f>
        <v/>
      </c>
      <c r="J1637" s="9">
        <f>IFERROR(IF($G1637="","",INDEX('Job Catalog'!$F$10:$F$509,MATCH($G1637,'Job Catalog'!$B$10:$B$509,0))),"")</f>
        <v/>
      </c>
      <c r="K1637" s="9">
        <f>IFERROR(IF($G1637="","",INDEX('Job Catalog'!$H$10:$H$509,MATCH($G1637,'Job Catalog'!$B$10:$B$509,0))),"")</f>
        <v/>
      </c>
      <c r="L1637" s="9">
        <f>IFERROR(IF($G1637="","",INDEX('Job Catalog'!$I$10:$I$509,MATCH($G1637,'Job Catalog'!$B$10:$B$509,0))),"")</f>
        <v/>
      </c>
      <c r="M1637" s="37">
        <f>IFERROR(IF($G1637="","",INDEX('Job Catalog'!$K$10:$K$509,MATCH($G1637,'Job Catalog'!$B$10:$B$509,0))),"")</f>
        <v/>
      </c>
    </row>
    <row r="1638">
      <c r="B1638" s="7" t="n"/>
      <c r="C1638" s="7" t="n"/>
      <c r="D1638" s="7" t="n"/>
      <c r="E1638" s="7" t="n"/>
      <c r="F1638" s="7" t="n"/>
      <c r="G1638" s="7" t="n"/>
      <c r="H1638" s="9">
        <f>IFERROR(IF($G1638="","",INDEX('Job Catalog'!$C$10:$C$509,MATCH($G1638,'Job Catalog'!$B$10:$B$509,0))),"")</f>
        <v/>
      </c>
      <c r="I1638" s="9">
        <f>IFERROR(IF($G1638="","",INDEX('Job Catalog'!$D$10:$D$509,MATCH($G1638,'Job Catalog'!$B$10:$B$509,0))),"")</f>
        <v/>
      </c>
      <c r="J1638" s="9">
        <f>IFERROR(IF($G1638="","",INDEX('Job Catalog'!$F$10:$F$509,MATCH($G1638,'Job Catalog'!$B$10:$B$509,0))),"")</f>
        <v/>
      </c>
      <c r="K1638" s="9">
        <f>IFERROR(IF($G1638="","",INDEX('Job Catalog'!$H$10:$H$509,MATCH($G1638,'Job Catalog'!$B$10:$B$509,0))),"")</f>
        <v/>
      </c>
      <c r="L1638" s="9">
        <f>IFERROR(IF($G1638="","",INDEX('Job Catalog'!$I$10:$I$509,MATCH($G1638,'Job Catalog'!$B$10:$B$509,0))),"")</f>
        <v/>
      </c>
      <c r="M1638" s="37">
        <f>IFERROR(IF($G1638="","",INDEX('Job Catalog'!$K$10:$K$509,MATCH($G1638,'Job Catalog'!$B$10:$B$509,0))),"")</f>
        <v/>
      </c>
    </row>
    <row r="1639">
      <c r="B1639" s="7" t="n"/>
      <c r="C1639" s="7" t="n"/>
      <c r="D1639" s="7" t="n"/>
      <c r="E1639" s="7" t="n"/>
      <c r="F1639" s="7" t="n"/>
      <c r="G1639" s="7" t="n"/>
      <c r="H1639" s="9">
        <f>IFERROR(IF($G1639="","",INDEX('Job Catalog'!$C$10:$C$509,MATCH($G1639,'Job Catalog'!$B$10:$B$509,0))),"")</f>
        <v/>
      </c>
      <c r="I1639" s="9">
        <f>IFERROR(IF($G1639="","",INDEX('Job Catalog'!$D$10:$D$509,MATCH($G1639,'Job Catalog'!$B$10:$B$509,0))),"")</f>
        <v/>
      </c>
      <c r="J1639" s="9">
        <f>IFERROR(IF($G1639="","",INDEX('Job Catalog'!$F$10:$F$509,MATCH($G1639,'Job Catalog'!$B$10:$B$509,0))),"")</f>
        <v/>
      </c>
      <c r="K1639" s="9">
        <f>IFERROR(IF($G1639="","",INDEX('Job Catalog'!$H$10:$H$509,MATCH($G1639,'Job Catalog'!$B$10:$B$509,0))),"")</f>
        <v/>
      </c>
      <c r="L1639" s="9">
        <f>IFERROR(IF($G1639="","",INDEX('Job Catalog'!$I$10:$I$509,MATCH($G1639,'Job Catalog'!$B$10:$B$509,0))),"")</f>
        <v/>
      </c>
      <c r="M1639" s="37">
        <f>IFERROR(IF($G1639="","",INDEX('Job Catalog'!$K$10:$K$509,MATCH($G1639,'Job Catalog'!$B$10:$B$509,0))),"")</f>
        <v/>
      </c>
    </row>
    <row r="1640">
      <c r="B1640" s="7" t="n"/>
      <c r="C1640" s="7" t="n"/>
      <c r="D1640" s="7" t="n"/>
      <c r="E1640" s="7" t="n"/>
      <c r="F1640" s="7" t="n"/>
      <c r="G1640" s="7" t="n"/>
      <c r="H1640" s="9">
        <f>IFERROR(IF($G1640="","",INDEX('Job Catalog'!$C$10:$C$509,MATCH($G1640,'Job Catalog'!$B$10:$B$509,0))),"")</f>
        <v/>
      </c>
      <c r="I1640" s="9">
        <f>IFERROR(IF($G1640="","",INDEX('Job Catalog'!$D$10:$D$509,MATCH($G1640,'Job Catalog'!$B$10:$B$509,0))),"")</f>
        <v/>
      </c>
      <c r="J1640" s="9">
        <f>IFERROR(IF($G1640="","",INDEX('Job Catalog'!$F$10:$F$509,MATCH($G1640,'Job Catalog'!$B$10:$B$509,0))),"")</f>
        <v/>
      </c>
      <c r="K1640" s="9">
        <f>IFERROR(IF($G1640="","",INDEX('Job Catalog'!$H$10:$H$509,MATCH($G1640,'Job Catalog'!$B$10:$B$509,0))),"")</f>
        <v/>
      </c>
      <c r="L1640" s="9">
        <f>IFERROR(IF($G1640="","",INDEX('Job Catalog'!$I$10:$I$509,MATCH($G1640,'Job Catalog'!$B$10:$B$509,0))),"")</f>
        <v/>
      </c>
      <c r="M1640" s="37">
        <f>IFERROR(IF($G1640="","",INDEX('Job Catalog'!$K$10:$K$509,MATCH($G1640,'Job Catalog'!$B$10:$B$509,0))),"")</f>
        <v/>
      </c>
    </row>
    <row r="1641">
      <c r="B1641" s="7" t="n"/>
      <c r="C1641" s="7" t="n"/>
      <c r="D1641" s="7" t="n"/>
      <c r="E1641" s="7" t="n"/>
      <c r="F1641" s="7" t="n"/>
      <c r="G1641" s="7" t="n"/>
      <c r="H1641" s="9">
        <f>IFERROR(IF($G1641="","",INDEX('Job Catalog'!$C$10:$C$509,MATCH($G1641,'Job Catalog'!$B$10:$B$509,0))),"")</f>
        <v/>
      </c>
      <c r="I1641" s="9">
        <f>IFERROR(IF($G1641="","",INDEX('Job Catalog'!$D$10:$D$509,MATCH($G1641,'Job Catalog'!$B$10:$B$509,0))),"")</f>
        <v/>
      </c>
      <c r="J1641" s="9">
        <f>IFERROR(IF($G1641="","",INDEX('Job Catalog'!$F$10:$F$509,MATCH($G1641,'Job Catalog'!$B$10:$B$509,0))),"")</f>
        <v/>
      </c>
      <c r="K1641" s="9">
        <f>IFERROR(IF($G1641="","",INDEX('Job Catalog'!$H$10:$H$509,MATCH($G1641,'Job Catalog'!$B$10:$B$509,0))),"")</f>
        <v/>
      </c>
      <c r="L1641" s="9">
        <f>IFERROR(IF($G1641="","",INDEX('Job Catalog'!$I$10:$I$509,MATCH($G1641,'Job Catalog'!$B$10:$B$509,0))),"")</f>
        <v/>
      </c>
      <c r="M1641" s="37">
        <f>IFERROR(IF($G1641="","",INDEX('Job Catalog'!$K$10:$K$509,MATCH($G1641,'Job Catalog'!$B$10:$B$509,0))),"")</f>
        <v/>
      </c>
    </row>
    <row r="1642">
      <c r="B1642" s="7" t="n"/>
      <c r="C1642" s="7" t="n"/>
      <c r="D1642" s="7" t="n"/>
      <c r="E1642" s="7" t="n"/>
      <c r="F1642" s="7" t="n"/>
      <c r="G1642" s="7" t="n"/>
      <c r="H1642" s="9">
        <f>IFERROR(IF($G1642="","",INDEX('Job Catalog'!$C$10:$C$509,MATCH($G1642,'Job Catalog'!$B$10:$B$509,0))),"")</f>
        <v/>
      </c>
      <c r="I1642" s="9">
        <f>IFERROR(IF($G1642="","",INDEX('Job Catalog'!$D$10:$D$509,MATCH($G1642,'Job Catalog'!$B$10:$B$509,0))),"")</f>
        <v/>
      </c>
      <c r="J1642" s="9">
        <f>IFERROR(IF($G1642="","",INDEX('Job Catalog'!$F$10:$F$509,MATCH($G1642,'Job Catalog'!$B$10:$B$509,0))),"")</f>
        <v/>
      </c>
      <c r="K1642" s="9">
        <f>IFERROR(IF($G1642="","",INDEX('Job Catalog'!$H$10:$H$509,MATCH($G1642,'Job Catalog'!$B$10:$B$509,0))),"")</f>
        <v/>
      </c>
      <c r="L1642" s="9">
        <f>IFERROR(IF($G1642="","",INDEX('Job Catalog'!$I$10:$I$509,MATCH($G1642,'Job Catalog'!$B$10:$B$509,0))),"")</f>
        <v/>
      </c>
      <c r="M1642" s="37">
        <f>IFERROR(IF($G1642="","",INDEX('Job Catalog'!$K$10:$K$509,MATCH($G1642,'Job Catalog'!$B$10:$B$509,0))),"")</f>
        <v/>
      </c>
    </row>
    <row r="1643">
      <c r="B1643" s="7" t="n"/>
      <c r="C1643" s="7" t="n"/>
      <c r="D1643" s="7" t="n"/>
      <c r="E1643" s="7" t="n"/>
      <c r="F1643" s="7" t="n"/>
      <c r="G1643" s="7" t="n"/>
      <c r="H1643" s="9">
        <f>IFERROR(IF($G1643="","",INDEX('Job Catalog'!$C$10:$C$509,MATCH($G1643,'Job Catalog'!$B$10:$B$509,0))),"")</f>
        <v/>
      </c>
      <c r="I1643" s="9">
        <f>IFERROR(IF($G1643="","",INDEX('Job Catalog'!$D$10:$D$509,MATCH($G1643,'Job Catalog'!$B$10:$B$509,0))),"")</f>
        <v/>
      </c>
      <c r="J1643" s="9">
        <f>IFERROR(IF($G1643="","",INDEX('Job Catalog'!$F$10:$F$509,MATCH($G1643,'Job Catalog'!$B$10:$B$509,0))),"")</f>
        <v/>
      </c>
      <c r="K1643" s="9">
        <f>IFERROR(IF($G1643="","",INDEX('Job Catalog'!$H$10:$H$509,MATCH($G1643,'Job Catalog'!$B$10:$B$509,0))),"")</f>
        <v/>
      </c>
      <c r="L1643" s="9">
        <f>IFERROR(IF($G1643="","",INDEX('Job Catalog'!$I$10:$I$509,MATCH($G1643,'Job Catalog'!$B$10:$B$509,0))),"")</f>
        <v/>
      </c>
      <c r="M1643" s="37">
        <f>IFERROR(IF($G1643="","",INDEX('Job Catalog'!$K$10:$K$509,MATCH($G1643,'Job Catalog'!$B$10:$B$509,0))),"")</f>
        <v/>
      </c>
    </row>
    <row r="1644">
      <c r="B1644" s="7" t="n"/>
      <c r="C1644" s="7" t="n"/>
      <c r="D1644" s="7" t="n"/>
      <c r="E1644" s="7" t="n"/>
      <c r="F1644" s="7" t="n"/>
      <c r="G1644" s="7" t="n"/>
      <c r="H1644" s="9">
        <f>IFERROR(IF($G1644="","",INDEX('Job Catalog'!$C$10:$C$509,MATCH($G1644,'Job Catalog'!$B$10:$B$509,0))),"")</f>
        <v/>
      </c>
      <c r="I1644" s="9">
        <f>IFERROR(IF($G1644="","",INDEX('Job Catalog'!$D$10:$D$509,MATCH($G1644,'Job Catalog'!$B$10:$B$509,0))),"")</f>
        <v/>
      </c>
      <c r="J1644" s="9">
        <f>IFERROR(IF($G1644="","",INDEX('Job Catalog'!$F$10:$F$509,MATCH($G1644,'Job Catalog'!$B$10:$B$509,0))),"")</f>
        <v/>
      </c>
      <c r="K1644" s="9">
        <f>IFERROR(IF($G1644="","",INDEX('Job Catalog'!$H$10:$H$509,MATCH($G1644,'Job Catalog'!$B$10:$B$509,0))),"")</f>
        <v/>
      </c>
      <c r="L1644" s="9">
        <f>IFERROR(IF($G1644="","",INDEX('Job Catalog'!$I$10:$I$509,MATCH($G1644,'Job Catalog'!$B$10:$B$509,0))),"")</f>
        <v/>
      </c>
      <c r="M1644" s="37">
        <f>IFERROR(IF($G1644="","",INDEX('Job Catalog'!$K$10:$K$509,MATCH($G1644,'Job Catalog'!$B$10:$B$509,0))),"")</f>
        <v/>
      </c>
    </row>
    <row r="1645">
      <c r="B1645" s="7" t="n"/>
      <c r="C1645" s="7" t="n"/>
      <c r="D1645" s="7" t="n"/>
      <c r="E1645" s="7" t="n"/>
      <c r="F1645" s="7" t="n"/>
      <c r="G1645" s="7" t="n"/>
      <c r="H1645" s="9">
        <f>IFERROR(IF($G1645="","",INDEX('Job Catalog'!$C$10:$C$509,MATCH($G1645,'Job Catalog'!$B$10:$B$509,0))),"")</f>
        <v/>
      </c>
      <c r="I1645" s="9">
        <f>IFERROR(IF($G1645="","",INDEX('Job Catalog'!$D$10:$D$509,MATCH($G1645,'Job Catalog'!$B$10:$B$509,0))),"")</f>
        <v/>
      </c>
      <c r="J1645" s="9">
        <f>IFERROR(IF($G1645="","",INDEX('Job Catalog'!$F$10:$F$509,MATCH($G1645,'Job Catalog'!$B$10:$B$509,0))),"")</f>
        <v/>
      </c>
      <c r="K1645" s="9">
        <f>IFERROR(IF($G1645="","",INDEX('Job Catalog'!$H$10:$H$509,MATCH($G1645,'Job Catalog'!$B$10:$B$509,0))),"")</f>
        <v/>
      </c>
      <c r="L1645" s="9">
        <f>IFERROR(IF($G1645="","",INDEX('Job Catalog'!$I$10:$I$509,MATCH($G1645,'Job Catalog'!$B$10:$B$509,0))),"")</f>
        <v/>
      </c>
      <c r="M1645" s="37">
        <f>IFERROR(IF($G1645="","",INDEX('Job Catalog'!$K$10:$K$509,MATCH($G1645,'Job Catalog'!$B$10:$B$509,0))),"")</f>
        <v/>
      </c>
    </row>
    <row r="1646">
      <c r="B1646" s="7" t="n"/>
      <c r="C1646" s="7" t="n"/>
      <c r="D1646" s="7" t="n"/>
      <c r="E1646" s="7" t="n"/>
      <c r="F1646" s="7" t="n"/>
      <c r="G1646" s="7" t="n"/>
      <c r="H1646" s="9">
        <f>IFERROR(IF($G1646="","",INDEX('Job Catalog'!$C$10:$C$509,MATCH($G1646,'Job Catalog'!$B$10:$B$509,0))),"")</f>
        <v/>
      </c>
      <c r="I1646" s="9">
        <f>IFERROR(IF($G1646="","",INDEX('Job Catalog'!$D$10:$D$509,MATCH($G1646,'Job Catalog'!$B$10:$B$509,0))),"")</f>
        <v/>
      </c>
      <c r="J1646" s="9">
        <f>IFERROR(IF($G1646="","",INDEX('Job Catalog'!$F$10:$F$509,MATCH($G1646,'Job Catalog'!$B$10:$B$509,0))),"")</f>
        <v/>
      </c>
      <c r="K1646" s="9">
        <f>IFERROR(IF($G1646="","",INDEX('Job Catalog'!$H$10:$H$509,MATCH($G1646,'Job Catalog'!$B$10:$B$509,0))),"")</f>
        <v/>
      </c>
      <c r="L1646" s="9">
        <f>IFERROR(IF($G1646="","",INDEX('Job Catalog'!$I$10:$I$509,MATCH($G1646,'Job Catalog'!$B$10:$B$509,0))),"")</f>
        <v/>
      </c>
      <c r="M1646" s="37">
        <f>IFERROR(IF($G1646="","",INDEX('Job Catalog'!$K$10:$K$509,MATCH($G1646,'Job Catalog'!$B$10:$B$509,0))),"")</f>
        <v/>
      </c>
    </row>
    <row r="1647">
      <c r="B1647" s="7" t="n"/>
      <c r="C1647" s="7" t="n"/>
      <c r="D1647" s="7" t="n"/>
      <c r="E1647" s="7" t="n"/>
      <c r="F1647" s="7" t="n"/>
      <c r="G1647" s="7" t="n"/>
      <c r="H1647" s="9">
        <f>IFERROR(IF($G1647="","",INDEX('Job Catalog'!$C$10:$C$509,MATCH($G1647,'Job Catalog'!$B$10:$B$509,0))),"")</f>
        <v/>
      </c>
      <c r="I1647" s="9">
        <f>IFERROR(IF($G1647="","",INDEX('Job Catalog'!$D$10:$D$509,MATCH($G1647,'Job Catalog'!$B$10:$B$509,0))),"")</f>
        <v/>
      </c>
      <c r="J1647" s="9">
        <f>IFERROR(IF($G1647="","",INDEX('Job Catalog'!$F$10:$F$509,MATCH($G1647,'Job Catalog'!$B$10:$B$509,0))),"")</f>
        <v/>
      </c>
      <c r="K1647" s="9">
        <f>IFERROR(IF($G1647="","",INDEX('Job Catalog'!$H$10:$H$509,MATCH($G1647,'Job Catalog'!$B$10:$B$509,0))),"")</f>
        <v/>
      </c>
      <c r="L1647" s="9">
        <f>IFERROR(IF($G1647="","",INDEX('Job Catalog'!$I$10:$I$509,MATCH($G1647,'Job Catalog'!$B$10:$B$509,0))),"")</f>
        <v/>
      </c>
      <c r="M1647" s="37">
        <f>IFERROR(IF($G1647="","",INDEX('Job Catalog'!$K$10:$K$509,MATCH($G1647,'Job Catalog'!$B$10:$B$509,0))),"")</f>
        <v/>
      </c>
    </row>
    <row r="1648">
      <c r="B1648" s="7" t="n"/>
      <c r="C1648" s="7" t="n"/>
      <c r="D1648" s="7" t="n"/>
      <c r="E1648" s="7" t="n"/>
      <c r="F1648" s="7" t="n"/>
      <c r="G1648" s="7" t="n"/>
      <c r="H1648" s="9">
        <f>IFERROR(IF($G1648="","",INDEX('Job Catalog'!$C$10:$C$509,MATCH($G1648,'Job Catalog'!$B$10:$B$509,0))),"")</f>
        <v/>
      </c>
      <c r="I1648" s="9">
        <f>IFERROR(IF($G1648="","",INDEX('Job Catalog'!$D$10:$D$509,MATCH($G1648,'Job Catalog'!$B$10:$B$509,0))),"")</f>
        <v/>
      </c>
      <c r="J1648" s="9">
        <f>IFERROR(IF($G1648="","",INDEX('Job Catalog'!$F$10:$F$509,MATCH($G1648,'Job Catalog'!$B$10:$B$509,0))),"")</f>
        <v/>
      </c>
      <c r="K1648" s="9">
        <f>IFERROR(IF($G1648="","",INDEX('Job Catalog'!$H$10:$H$509,MATCH($G1648,'Job Catalog'!$B$10:$B$509,0))),"")</f>
        <v/>
      </c>
      <c r="L1648" s="9">
        <f>IFERROR(IF($G1648="","",INDEX('Job Catalog'!$I$10:$I$509,MATCH($G1648,'Job Catalog'!$B$10:$B$509,0))),"")</f>
        <v/>
      </c>
      <c r="M1648" s="37">
        <f>IFERROR(IF($G1648="","",INDEX('Job Catalog'!$K$10:$K$509,MATCH($G1648,'Job Catalog'!$B$10:$B$509,0))),"")</f>
        <v/>
      </c>
    </row>
    <row r="1649">
      <c r="B1649" s="7" t="n"/>
      <c r="C1649" s="7" t="n"/>
      <c r="D1649" s="7" t="n"/>
      <c r="E1649" s="7" t="n"/>
      <c r="F1649" s="7" t="n"/>
      <c r="G1649" s="7" t="n"/>
      <c r="H1649" s="9">
        <f>IFERROR(IF($G1649="","",INDEX('Job Catalog'!$C$10:$C$509,MATCH($G1649,'Job Catalog'!$B$10:$B$509,0))),"")</f>
        <v/>
      </c>
      <c r="I1649" s="9">
        <f>IFERROR(IF($G1649="","",INDEX('Job Catalog'!$D$10:$D$509,MATCH($G1649,'Job Catalog'!$B$10:$B$509,0))),"")</f>
        <v/>
      </c>
      <c r="J1649" s="9">
        <f>IFERROR(IF($G1649="","",INDEX('Job Catalog'!$F$10:$F$509,MATCH($G1649,'Job Catalog'!$B$10:$B$509,0))),"")</f>
        <v/>
      </c>
      <c r="K1649" s="9">
        <f>IFERROR(IF($G1649="","",INDEX('Job Catalog'!$H$10:$H$509,MATCH($G1649,'Job Catalog'!$B$10:$B$509,0))),"")</f>
        <v/>
      </c>
      <c r="L1649" s="9">
        <f>IFERROR(IF($G1649="","",INDEX('Job Catalog'!$I$10:$I$509,MATCH($G1649,'Job Catalog'!$B$10:$B$509,0))),"")</f>
        <v/>
      </c>
      <c r="M1649" s="37">
        <f>IFERROR(IF($G1649="","",INDEX('Job Catalog'!$K$10:$K$509,MATCH($G1649,'Job Catalog'!$B$10:$B$509,0))),"")</f>
        <v/>
      </c>
    </row>
    <row r="1650">
      <c r="B1650" s="7" t="n"/>
      <c r="C1650" s="7" t="n"/>
      <c r="D1650" s="7" t="n"/>
      <c r="E1650" s="7" t="n"/>
      <c r="F1650" s="7" t="n"/>
      <c r="G1650" s="7" t="n"/>
      <c r="H1650" s="9">
        <f>IFERROR(IF($G1650="","",INDEX('Job Catalog'!$C$10:$C$509,MATCH($G1650,'Job Catalog'!$B$10:$B$509,0))),"")</f>
        <v/>
      </c>
      <c r="I1650" s="9">
        <f>IFERROR(IF($G1650="","",INDEX('Job Catalog'!$D$10:$D$509,MATCH($G1650,'Job Catalog'!$B$10:$B$509,0))),"")</f>
        <v/>
      </c>
      <c r="J1650" s="9">
        <f>IFERROR(IF($G1650="","",INDEX('Job Catalog'!$F$10:$F$509,MATCH($G1650,'Job Catalog'!$B$10:$B$509,0))),"")</f>
        <v/>
      </c>
      <c r="K1650" s="9">
        <f>IFERROR(IF($G1650="","",INDEX('Job Catalog'!$H$10:$H$509,MATCH($G1650,'Job Catalog'!$B$10:$B$509,0))),"")</f>
        <v/>
      </c>
      <c r="L1650" s="9">
        <f>IFERROR(IF($G1650="","",INDEX('Job Catalog'!$I$10:$I$509,MATCH($G1650,'Job Catalog'!$B$10:$B$509,0))),"")</f>
        <v/>
      </c>
      <c r="M1650" s="37">
        <f>IFERROR(IF($G1650="","",INDEX('Job Catalog'!$K$10:$K$509,MATCH($G1650,'Job Catalog'!$B$10:$B$509,0))),"")</f>
        <v/>
      </c>
    </row>
    <row r="1651">
      <c r="B1651" s="7" t="n"/>
      <c r="C1651" s="7" t="n"/>
      <c r="D1651" s="7" t="n"/>
      <c r="E1651" s="7" t="n"/>
      <c r="F1651" s="7" t="n"/>
      <c r="G1651" s="7" t="n"/>
      <c r="H1651" s="9">
        <f>IFERROR(IF($G1651="","",INDEX('Job Catalog'!$C$10:$C$509,MATCH($G1651,'Job Catalog'!$B$10:$B$509,0))),"")</f>
        <v/>
      </c>
      <c r="I1651" s="9">
        <f>IFERROR(IF($G1651="","",INDEX('Job Catalog'!$D$10:$D$509,MATCH($G1651,'Job Catalog'!$B$10:$B$509,0))),"")</f>
        <v/>
      </c>
      <c r="J1651" s="9">
        <f>IFERROR(IF($G1651="","",INDEX('Job Catalog'!$F$10:$F$509,MATCH($G1651,'Job Catalog'!$B$10:$B$509,0))),"")</f>
        <v/>
      </c>
      <c r="K1651" s="9">
        <f>IFERROR(IF($G1651="","",INDEX('Job Catalog'!$H$10:$H$509,MATCH($G1651,'Job Catalog'!$B$10:$B$509,0))),"")</f>
        <v/>
      </c>
      <c r="L1651" s="9">
        <f>IFERROR(IF($G1651="","",INDEX('Job Catalog'!$I$10:$I$509,MATCH($G1651,'Job Catalog'!$B$10:$B$509,0))),"")</f>
        <v/>
      </c>
      <c r="M1651" s="37">
        <f>IFERROR(IF($G1651="","",INDEX('Job Catalog'!$K$10:$K$509,MATCH($G1651,'Job Catalog'!$B$10:$B$509,0))),"")</f>
        <v/>
      </c>
    </row>
    <row r="1652">
      <c r="B1652" s="7" t="n"/>
      <c r="C1652" s="7" t="n"/>
      <c r="D1652" s="7" t="n"/>
      <c r="E1652" s="7" t="n"/>
      <c r="F1652" s="7" t="n"/>
      <c r="G1652" s="7" t="n"/>
      <c r="H1652" s="9">
        <f>IFERROR(IF($G1652="","",INDEX('Job Catalog'!$C$10:$C$509,MATCH($G1652,'Job Catalog'!$B$10:$B$509,0))),"")</f>
        <v/>
      </c>
      <c r="I1652" s="9">
        <f>IFERROR(IF($G1652="","",INDEX('Job Catalog'!$D$10:$D$509,MATCH($G1652,'Job Catalog'!$B$10:$B$509,0))),"")</f>
        <v/>
      </c>
      <c r="J1652" s="9">
        <f>IFERROR(IF($G1652="","",INDEX('Job Catalog'!$F$10:$F$509,MATCH($G1652,'Job Catalog'!$B$10:$B$509,0))),"")</f>
        <v/>
      </c>
      <c r="K1652" s="9">
        <f>IFERROR(IF($G1652="","",INDEX('Job Catalog'!$H$10:$H$509,MATCH($G1652,'Job Catalog'!$B$10:$B$509,0))),"")</f>
        <v/>
      </c>
      <c r="L1652" s="9">
        <f>IFERROR(IF($G1652="","",INDEX('Job Catalog'!$I$10:$I$509,MATCH($G1652,'Job Catalog'!$B$10:$B$509,0))),"")</f>
        <v/>
      </c>
      <c r="M1652" s="37">
        <f>IFERROR(IF($G1652="","",INDEX('Job Catalog'!$K$10:$K$509,MATCH($G1652,'Job Catalog'!$B$10:$B$509,0))),"")</f>
        <v/>
      </c>
    </row>
    <row r="1653">
      <c r="B1653" s="7" t="n"/>
      <c r="C1653" s="7" t="n"/>
      <c r="D1653" s="7" t="n"/>
      <c r="E1653" s="7" t="n"/>
      <c r="F1653" s="7" t="n"/>
      <c r="G1653" s="7" t="n"/>
      <c r="H1653" s="9">
        <f>IFERROR(IF($G1653="","",INDEX('Job Catalog'!$C$10:$C$509,MATCH($G1653,'Job Catalog'!$B$10:$B$509,0))),"")</f>
        <v/>
      </c>
      <c r="I1653" s="9">
        <f>IFERROR(IF($G1653="","",INDEX('Job Catalog'!$D$10:$D$509,MATCH($G1653,'Job Catalog'!$B$10:$B$509,0))),"")</f>
        <v/>
      </c>
      <c r="J1653" s="9">
        <f>IFERROR(IF($G1653="","",INDEX('Job Catalog'!$F$10:$F$509,MATCH($G1653,'Job Catalog'!$B$10:$B$509,0))),"")</f>
        <v/>
      </c>
      <c r="K1653" s="9">
        <f>IFERROR(IF($G1653="","",INDEX('Job Catalog'!$H$10:$H$509,MATCH($G1653,'Job Catalog'!$B$10:$B$509,0))),"")</f>
        <v/>
      </c>
      <c r="L1653" s="9">
        <f>IFERROR(IF($G1653="","",INDEX('Job Catalog'!$I$10:$I$509,MATCH($G1653,'Job Catalog'!$B$10:$B$509,0))),"")</f>
        <v/>
      </c>
      <c r="M1653" s="37">
        <f>IFERROR(IF($G1653="","",INDEX('Job Catalog'!$K$10:$K$509,MATCH($G1653,'Job Catalog'!$B$10:$B$509,0))),"")</f>
        <v/>
      </c>
    </row>
    <row r="1654">
      <c r="B1654" s="7" t="n"/>
      <c r="C1654" s="7" t="n"/>
      <c r="D1654" s="7" t="n"/>
      <c r="E1654" s="7" t="n"/>
      <c r="F1654" s="7" t="n"/>
      <c r="G1654" s="7" t="n"/>
      <c r="H1654" s="9">
        <f>IFERROR(IF($G1654="","",INDEX('Job Catalog'!$C$10:$C$509,MATCH($G1654,'Job Catalog'!$B$10:$B$509,0))),"")</f>
        <v/>
      </c>
      <c r="I1654" s="9">
        <f>IFERROR(IF($G1654="","",INDEX('Job Catalog'!$D$10:$D$509,MATCH($G1654,'Job Catalog'!$B$10:$B$509,0))),"")</f>
        <v/>
      </c>
      <c r="J1654" s="9">
        <f>IFERROR(IF($G1654="","",INDEX('Job Catalog'!$F$10:$F$509,MATCH($G1654,'Job Catalog'!$B$10:$B$509,0))),"")</f>
        <v/>
      </c>
      <c r="K1654" s="9">
        <f>IFERROR(IF($G1654="","",INDEX('Job Catalog'!$H$10:$H$509,MATCH($G1654,'Job Catalog'!$B$10:$B$509,0))),"")</f>
        <v/>
      </c>
      <c r="L1654" s="9">
        <f>IFERROR(IF($G1654="","",INDEX('Job Catalog'!$I$10:$I$509,MATCH($G1654,'Job Catalog'!$B$10:$B$509,0))),"")</f>
        <v/>
      </c>
      <c r="M1654" s="37">
        <f>IFERROR(IF($G1654="","",INDEX('Job Catalog'!$K$10:$K$509,MATCH($G1654,'Job Catalog'!$B$10:$B$509,0))),"")</f>
        <v/>
      </c>
    </row>
    <row r="1655">
      <c r="B1655" s="7" t="n"/>
      <c r="C1655" s="7" t="n"/>
      <c r="D1655" s="7" t="n"/>
      <c r="E1655" s="7" t="n"/>
      <c r="F1655" s="7" t="n"/>
      <c r="G1655" s="7" t="n"/>
      <c r="H1655" s="9">
        <f>IFERROR(IF($G1655="","",INDEX('Job Catalog'!$C$10:$C$509,MATCH($G1655,'Job Catalog'!$B$10:$B$509,0))),"")</f>
        <v/>
      </c>
      <c r="I1655" s="9">
        <f>IFERROR(IF($G1655="","",INDEX('Job Catalog'!$D$10:$D$509,MATCH($G1655,'Job Catalog'!$B$10:$B$509,0))),"")</f>
        <v/>
      </c>
      <c r="J1655" s="9">
        <f>IFERROR(IF($G1655="","",INDEX('Job Catalog'!$F$10:$F$509,MATCH($G1655,'Job Catalog'!$B$10:$B$509,0))),"")</f>
        <v/>
      </c>
      <c r="K1655" s="9">
        <f>IFERROR(IF($G1655="","",INDEX('Job Catalog'!$H$10:$H$509,MATCH($G1655,'Job Catalog'!$B$10:$B$509,0))),"")</f>
        <v/>
      </c>
      <c r="L1655" s="9">
        <f>IFERROR(IF($G1655="","",INDEX('Job Catalog'!$I$10:$I$509,MATCH($G1655,'Job Catalog'!$B$10:$B$509,0))),"")</f>
        <v/>
      </c>
      <c r="M1655" s="37">
        <f>IFERROR(IF($G1655="","",INDEX('Job Catalog'!$K$10:$K$509,MATCH($G1655,'Job Catalog'!$B$10:$B$509,0))),"")</f>
        <v/>
      </c>
    </row>
    <row r="1656">
      <c r="B1656" s="7" t="n"/>
      <c r="C1656" s="7" t="n"/>
      <c r="D1656" s="7" t="n"/>
      <c r="E1656" s="7" t="n"/>
      <c r="F1656" s="7" t="n"/>
      <c r="G1656" s="7" t="n"/>
      <c r="H1656" s="9">
        <f>IFERROR(IF($G1656="","",INDEX('Job Catalog'!$C$10:$C$509,MATCH($G1656,'Job Catalog'!$B$10:$B$509,0))),"")</f>
        <v/>
      </c>
      <c r="I1656" s="9">
        <f>IFERROR(IF($G1656="","",INDEX('Job Catalog'!$D$10:$D$509,MATCH($G1656,'Job Catalog'!$B$10:$B$509,0))),"")</f>
        <v/>
      </c>
      <c r="J1656" s="9">
        <f>IFERROR(IF($G1656="","",INDEX('Job Catalog'!$F$10:$F$509,MATCH($G1656,'Job Catalog'!$B$10:$B$509,0))),"")</f>
        <v/>
      </c>
      <c r="K1656" s="9">
        <f>IFERROR(IF($G1656="","",INDEX('Job Catalog'!$H$10:$H$509,MATCH($G1656,'Job Catalog'!$B$10:$B$509,0))),"")</f>
        <v/>
      </c>
      <c r="L1656" s="9">
        <f>IFERROR(IF($G1656="","",INDEX('Job Catalog'!$I$10:$I$509,MATCH($G1656,'Job Catalog'!$B$10:$B$509,0))),"")</f>
        <v/>
      </c>
      <c r="M1656" s="37">
        <f>IFERROR(IF($G1656="","",INDEX('Job Catalog'!$K$10:$K$509,MATCH($G1656,'Job Catalog'!$B$10:$B$509,0))),"")</f>
        <v/>
      </c>
    </row>
    <row r="1657">
      <c r="B1657" s="7" t="n"/>
      <c r="C1657" s="7" t="n"/>
      <c r="D1657" s="7" t="n"/>
      <c r="E1657" s="7" t="n"/>
      <c r="F1657" s="7" t="n"/>
      <c r="G1657" s="7" t="n"/>
      <c r="H1657" s="9">
        <f>IFERROR(IF($G1657="","",INDEX('Job Catalog'!$C$10:$C$509,MATCH($G1657,'Job Catalog'!$B$10:$B$509,0))),"")</f>
        <v/>
      </c>
      <c r="I1657" s="9">
        <f>IFERROR(IF($G1657="","",INDEX('Job Catalog'!$D$10:$D$509,MATCH($G1657,'Job Catalog'!$B$10:$B$509,0))),"")</f>
        <v/>
      </c>
      <c r="J1657" s="9">
        <f>IFERROR(IF($G1657="","",INDEX('Job Catalog'!$F$10:$F$509,MATCH($G1657,'Job Catalog'!$B$10:$B$509,0))),"")</f>
        <v/>
      </c>
      <c r="K1657" s="9">
        <f>IFERROR(IF($G1657="","",INDEX('Job Catalog'!$H$10:$H$509,MATCH($G1657,'Job Catalog'!$B$10:$B$509,0))),"")</f>
        <v/>
      </c>
      <c r="L1657" s="9">
        <f>IFERROR(IF($G1657="","",INDEX('Job Catalog'!$I$10:$I$509,MATCH($G1657,'Job Catalog'!$B$10:$B$509,0))),"")</f>
        <v/>
      </c>
      <c r="M1657" s="37">
        <f>IFERROR(IF($G1657="","",INDEX('Job Catalog'!$K$10:$K$509,MATCH($G1657,'Job Catalog'!$B$10:$B$509,0))),"")</f>
        <v/>
      </c>
    </row>
    <row r="1658">
      <c r="B1658" s="7" t="n"/>
      <c r="C1658" s="7" t="n"/>
      <c r="D1658" s="7" t="n"/>
      <c r="E1658" s="7" t="n"/>
      <c r="F1658" s="7" t="n"/>
      <c r="G1658" s="7" t="n"/>
      <c r="H1658" s="9">
        <f>IFERROR(IF($G1658="","",INDEX('Job Catalog'!$C$10:$C$509,MATCH($G1658,'Job Catalog'!$B$10:$B$509,0))),"")</f>
        <v/>
      </c>
      <c r="I1658" s="9">
        <f>IFERROR(IF($G1658="","",INDEX('Job Catalog'!$D$10:$D$509,MATCH($G1658,'Job Catalog'!$B$10:$B$509,0))),"")</f>
        <v/>
      </c>
      <c r="J1658" s="9">
        <f>IFERROR(IF($G1658="","",INDEX('Job Catalog'!$F$10:$F$509,MATCH($G1658,'Job Catalog'!$B$10:$B$509,0))),"")</f>
        <v/>
      </c>
      <c r="K1658" s="9">
        <f>IFERROR(IF($G1658="","",INDEX('Job Catalog'!$H$10:$H$509,MATCH($G1658,'Job Catalog'!$B$10:$B$509,0))),"")</f>
        <v/>
      </c>
      <c r="L1658" s="9">
        <f>IFERROR(IF($G1658="","",INDEX('Job Catalog'!$I$10:$I$509,MATCH($G1658,'Job Catalog'!$B$10:$B$509,0))),"")</f>
        <v/>
      </c>
      <c r="M1658" s="37">
        <f>IFERROR(IF($G1658="","",INDEX('Job Catalog'!$K$10:$K$509,MATCH($G1658,'Job Catalog'!$B$10:$B$509,0))),"")</f>
        <v/>
      </c>
    </row>
    <row r="1659">
      <c r="B1659" s="7" t="n"/>
      <c r="C1659" s="7" t="n"/>
      <c r="D1659" s="7" t="n"/>
      <c r="E1659" s="7" t="n"/>
      <c r="F1659" s="7" t="n"/>
      <c r="G1659" s="7" t="n"/>
      <c r="H1659" s="9">
        <f>IFERROR(IF($G1659="","",INDEX('Job Catalog'!$C$10:$C$509,MATCH($G1659,'Job Catalog'!$B$10:$B$509,0))),"")</f>
        <v/>
      </c>
      <c r="I1659" s="9">
        <f>IFERROR(IF($G1659="","",INDEX('Job Catalog'!$D$10:$D$509,MATCH($G1659,'Job Catalog'!$B$10:$B$509,0))),"")</f>
        <v/>
      </c>
      <c r="J1659" s="9">
        <f>IFERROR(IF($G1659="","",INDEX('Job Catalog'!$F$10:$F$509,MATCH($G1659,'Job Catalog'!$B$10:$B$509,0))),"")</f>
        <v/>
      </c>
      <c r="K1659" s="9">
        <f>IFERROR(IF($G1659="","",INDEX('Job Catalog'!$H$10:$H$509,MATCH($G1659,'Job Catalog'!$B$10:$B$509,0))),"")</f>
        <v/>
      </c>
      <c r="L1659" s="9">
        <f>IFERROR(IF($G1659="","",INDEX('Job Catalog'!$I$10:$I$509,MATCH($G1659,'Job Catalog'!$B$10:$B$509,0))),"")</f>
        <v/>
      </c>
      <c r="M1659" s="37">
        <f>IFERROR(IF($G1659="","",INDEX('Job Catalog'!$K$10:$K$509,MATCH($G1659,'Job Catalog'!$B$10:$B$509,0))),"")</f>
        <v/>
      </c>
    </row>
    <row r="1660">
      <c r="B1660" s="7" t="n"/>
      <c r="C1660" s="7" t="n"/>
      <c r="D1660" s="7" t="n"/>
      <c r="E1660" s="7" t="n"/>
      <c r="F1660" s="7" t="n"/>
      <c r="G1660" s="7" t="n"/>
      <c r="H1660" s="9">
        <f>IFERROR(IF($G1660="","",INDEX('Job Catalog'!$C$10:$C$509,MATCH($G1660,'Job Catalog'!$B$10:$B$509,0))),"")</f>
        <v/>
      </c>
      <c r="I1660" s="9">
        <f>IFERROR(IF($G1660="","",INDEX('Job Catalog'!$D$10:$D$509,MATCH($G1660,'Job Catalog'!$B$10:$B$509,0))),"")</f>
        <v/>
      </c>
      <c r="J1660" s="9">
        <f>IFERROR(IF($G1660="","",INDEX('Job Catalog'!$F$10:$F$509,MATCH($G1660,'Job Catalog'!$B$10:$B$509,0))),"")</f>
        <v/>
      </c>
      <c r="K1660" s="9">
        <f>IFERROR(IF($G1660="","",INDEX('Job Catalog'!$H$10:$H$509,MATCH($G1660,'Job Catalog'!$B$10:$B$509,0))),"")</f>
        <v/>
      </c>
      <c r="L1660" s="9">
        <f>IFERROR(IF($G1660="","",INDEX('Job Catalog'!$I$10:$I$509,MATCH($G1660,'Job Catalog'!$B$10:$B$509,0))),"")</f>
        <v/>
      </c>
      <c r="M1660" s="37">
        <f>IFERROR(IF($G1660="","",INDEX('Job Catalog'!$K$10:$K$509,MATCH($G1660,'Job Catalog'!$B$10:$B$509,0))),"")</f>
        <v/>
      </c>
    </row>
    <row r="1661">
      <c r="B1661" s="7" t="n"/>
      <c r="C1661" s="7" t="n"/>
      <c r="D1661" s="7" t="n"/>
      <c r="E1661" s="7" t="n"/>
      <c r="F1661" s="7" t="n"/>
      <c r="G1661" s="7" t="n"/>
      <c r="H1661" s="9">
        <f>IFERROR(IF($G1661="","",INDEX('Job Catalog'!$C$10:$C$509,MATCH($G1661,'Job Catalog'!$B$10:$B$509,0))),"")</f>
        <v/>
      </c>
      <c r="I1661" s="9">
        <f>IFERROR(IF($G1661="","",INDEX('Job Catalog'!$D$10:$D$509,MATCH($G1661,'Job Catalog'!$B$10:$B$509,0))),"")</f>
        <v/>
      </c>
      <c r="J1661" s="9">
        <f>IFERROR(IF($G1661="","",INDEX('Job Catalog'!$F$10:$F$509,MATCH($G1661,'Job Catalog'!$B$10:$B$509,0))),"")</f>
        <v/>
      </c>
      <c r="K1661" s="9">
        <f>IFERROR(IF($G1661="","",INDEX('Job Catalog'!$H$10:$H$509,MATCH($G1661,'Job Catalog'!$B$10:$B$509,0))),"")</f>
        <v/>
      </c>
      <c r="L1661" s="9">
        <f>IFERROR(IF($G1661="","",INDEX('Job Catalog'!$I$10:$I$509,MATCH($G1661,'Job Catalog'!$B$10:$B$509,0))),"")</f>
        <v/>
      </c>
      <c r="M1661" s="37">
        <f>IFERROR(IF($G1661="","",INDEX('Job Catalog'!$K$10:$K$509,MATCH($G1661,'Job Catalog'!$B$10:$B$509,0))),"")</f>
        <v/>
      </c>
    </row>
    <row r="1662">
      <c r="B1662" s="7" t="n"/>
      <c r="C1662" s="7" t="n"/>
      <c r="D1662" s="7" t="n"/>
      <c r="E1662" s="7" t="n"/>
      <c r="F1662" s="7" t="n"/>
      <c r="G1662" s="7" t="n"/>
      <c r="H1662" s="9">
        <f>IFERROR(IF($G1662="","",INDEX('Job Catalog'!$C$10:$C$509,MATCH($G1662,'Job Catalog'!$B$10:$B$509,0))),"")</f>
        <v/>
      </c>
      <c r="I1662" s="9">
        <f>IFERROR(IF($G1662="","",INDEX('Job Catalog'!$D$10:$D$509,MATCH($G1662,'Job Catalog'!$B$10:$B$509,0))),"")</f>
        <v/>
      </c>
      <c r="J1662" s="9">
        <f>IFERROR(IF($G1662="","",INDEX('Job Catalog'!$F$10:$F$509,MATCH($G1662,'Job Catalog'!$B$10:$B$509,0))),"")</f>
        <v/>
      </c>
      <c r="K1662" s="9">
        <f>IFERROR(IF($G1662="","",INDEX('Job Catalog'!$H$10:$H$509,MATCH($G1662,'Job Catalog'!$B$10:$B$509,0))),"")</f>
        <v/>
      </c>
      <c r="L1662" s="9">
        <f>IFERROR(IF($G1662="","",INDEX('Job Catalog'!$I$10:$I$509,MATCH($G1662,'Job Catalog'!$B$10:$B$509,0))),"")</f>
        <v/>
      </c>
      <c r="M1662" s="37">
        <f>IFERROR(IF($G1662="","",INDEX('Job Catalog'!$K$10:$K$509,MATCH($G1662,'Job Catalog'!$B$10:$B$509,0))),"")</f>
        <v/>
      </c>
    </row>
    <row r="1663">
      <c r="B1663" s="7" t="n"/>
      <c r="C1663" s="7" t="n"/>
      <c r="D1663" s="7" t="n"/>
      <c r="E1663" s="7" t="n"/>
      <c r="F1663" s="7" t="n"/>
      <c r="G1663" s="7" t="n"/>
      <c r="H1663" s="9">
        <f>IFERROR(IF($G1663="","",INDEX('Job Catalog'!$C$10:$C$509,MATCH($G1663,'Job Catalog'!$B$10:$B$509,0))),"")</f>
        <v/>
      </c>
      <c r="I1663" s="9">
        <f>IFERROR(IF($G1663="","",INDEX('Job Catalog'!$D$10:$D$509,MATCH($G1663,'Job Catalog'!$B$10:$B$509,0))),"")</f>
        <v/>
      </c>
      <c r="J1663" s="9">
        <f>IFERROR(IF($G1663="","",INDEX('Job Catalog'!$F$10:$F$509,MATCH($G1663,'Job Catalog'!$B$10:$B$509,0))),"")</f>
        <v/>
      </c>
      <c r="K1663" s="9">
        <f>IFERROR(IF($G1663="","",INDEX('Job Catalog'!$H$10:$H$509,MATCH($G1663,'Job Catalog'!$B$10:$B$509,0))),"")</f>
        <v/>
      </c>
      <c r="L1663" s="9">
        <f>IFERROR(IF($G1663="","",INDEX('Job Catalog'!$I$10:$I$509,MATCH($G1663,'Job Catalog'!$B$10:$B$509,0))),"")</f>
        <v/>
      </c>
      <c r="M1663" s="37">
        <f>IFERROR(IF($G1663="","",INDEX('Job Catalog'!$K$10:$K$509,MATCH($G1663,'Job Catalog'!$B$10:$B$509,0))),"")</f>
        <v/>
      </c>
    </row>
    <row r="1664">
      <c r="B1664" s="7" t="n"/>
      <c r="C1664" s="7" t="n"/>
      <c r="D1664" s="7" t="n"/>
      <c r="E1664" s="7" t="n"/>
      <c r="F1664" s="7" t="n"/>
      <c r="G1664" s="7" t="n"/>
      <c r="H1664" s="9">
        <f>IFERROR(IF($G1664="","",INDEX('Job Catalog'!$C$10:$C$509,MATCH($G1664,'Job Catalog'!$B$10:$B$509,0))),"")</f>
        <v/>
      </c>
      <c r="I1664" s="9">
        <f>IFERROR(IF($G1664="","",INDEX('Job Catalog'!$D$10:$D$509,MATCH($G1664,'Job Catalog'!$B$10:$B$509,0))),"")</f>
        <v/>
      </c>
      <c r="J1664" s="9">
        <f>IFERROR(IF($G1664="","",INDEX('Job Catalog'!$F$10:$F$509,MATCH($G1664,'Job Catalog'!$B$10:$B$509,0))),"")</f>
        <v/>
      </c>
      <c r="K1664" s="9">
        <f>IFERROR(IF($G1664="","",INDEX('Job Catalog'!$H$10:$H$509,MATCH($G1664,'Job Catalog'!$B$10:$B$509,0))),"")</f>
        <v/>
      </c>
      <c r="L1664" s="9">
        <f>IFERROR(IF($G1664="","",INDEX('Job Catalog'!$I$10:$I$509,MATCH($G1664,'Job Catalog'!$B$10:$B$509,0))),"")</f>
        <v/>
      </c>
      <c r="M1664" s="37">
        <f>IFERROR(IF($G1664="","",INDEX('Job Catalog'!$K$10:$K$509,MATCH($G1664,'Job Catalog'!$B$10:$B$509,0))),"")</f>
        <v/>
      </c>
    </row>
    <row r="1665">
      <c r="B1665" s="7" t="n"/>
      <c r="C1665" s="7" t="n"/>
      <c r="D1665" s="7" t="n"/>
      <c r="E1665" s="7" t="n"/>
      <c r="F1665" s="7" t="n"/>
      <c r="G1665" s="7" t="n"/>
      <c r="H1665" s="9">
        <f>IFERROR(IF($G1665="","",INDEX('Job Catalog'!$C$10:$C$509,MATCH($G1665,'Job Catalog'!$B$10:$B$509,0))),"")</f>
        <v/>
      </c>
      <c r="I1665" s="9">
        <f>IFERROR(IF($G1665="","",INDEX('Job Catalog'!$D$10:$D$509,MATCH($G1665,'Job Catalog'!$B$10:$B$509,0))),"")</f>
        <v/>
      </c>
      <c r="J1665" s="9">
        <f>IFERROR(IF($G1665="","",INDEX('Job Catalog'!$F$10:$F$509,MATCH($G1665,'Job Catalog'!$B$10:$B$509,0))),"")</f>
        <v/>
      </c>
      <c r="K1665" s="9">
        <f>IFERROR(IF($G1665="","",INDEX('Job Catalog'!$H$10:$H$509,MATCH($G1665,'Job Catalog'!$B$10:$B$509,0))),"")</f>
        <v/>
      </c>
      <c r="L1665" s="9">
        <f>IFERROR(IF($G1665="","",INDEX('Job Catalog'!$I$10:$I$509,MATCH($G1665,'Job Catalog'!$B$10:$B$509,0))),"")</f>
        <v/>
      </c>
      <c r="M1665" s="37">
        <f>IFERROR(IF($G1665="","",INDEX('Job Catalog'!$K$10:$K$509,MATCH($G1665,'Job Catalog'!$B$10:$B$509,0))),"")</f>
        <v/>
      </c>
    </row>
    <row r="1666">
      <c r="B1666" s="7" t="n"/>
      <c r="C1666" s="7" t="n"/>
      <c r="D1666" s="7" t="n"/>
      <c r="E1666" s="7" t="n"/>
      <c r="F1666" s="7" t="n"/>
      <c r="G1666" s="7" t="n"/>
      <c r="H1666" s="9">
        <f>IFERROR(IF($G1666="","",INDEX('Job Catalog'!$C$10:$C$509,MATCH($G1666,'Job Catalog'!$B$10:$B$509,0))),"")</f>
        <v/>
      </c>
      <c r="I1666" s="9">
        <f>IFERROR(IF($G1666="","",INDEX('Job Catalog'!$D$10:$D$509,MATCH($G1666,'Job Catalog'!$B$10:$B$509,0))),"")</f>
        <v/>
      </c>
      <c r="J1666" s="9">
        <f>IFERROR(IF($G1666="","",INDEX('Job Catalog'!$F$10:$F$509,MATCH($G1666,'Job Catalog'!$B$10:$B$509,0))),"")</f>
        <v/>
      </c>
      <c r="K1666" s="9">
        <f>IFERROR(IF($G1666="","",INDEX('Job Catalog'!$H$10:$H$509,MATCH($G1666,'Job Catalog'!$B$10:$B$509,0))),"")</f>
        <v/>
      </c>
      <c r="L1666" s="9">
        <f>IFERROR(IF($G1666="","",INDEX('Job Catalog'!$I$10:$I$509,MATCH($G1666,'Job Catalog'!$B$10:$B$509,0))),"")</f>
        <v/>
      </c>
      <c r="M1666" s="37">
        <f>IFERROR(IF($G1666="","",INDEX('Job Catalog'!$K$10:$K$509,MATCH($G1666,'Job Catalog'!$B$10:$B$509,0))),"")</f>
        <v/>
      </c>
    </row>
    <row r="1667">
      <c r="B1667" s="7" t="n"/>
      <c r="C1667" s="7" t="n"/>
      <c r="D1667" s="7" t="n"/>
      <c r="E1667" s="7" t="n"/>
      <c r="F1667" s="7" t="n"/>
      <c r="G1667" s="7" t="n"/>
      <c r="H1667" s="9">
        <f>IFERROR(IF($G1667="","",INDEX('Job Catalog'!$C$10:$C$509,MATCH($G1667,'Job Catalog'!$B$10:$B$509,0))),"")</f>
        <v/>
      </c>
      <c r="I1667" s="9">
        <f>IFERROR(IF($G1667="","",INDEX('Job Catalog'!$D$10:$D$509,MATCH($G1667,'Job Catalog'!$B$10:$B$509,0))),"")</f>
        <v/>
      </c>
      <c r="J1667" s="9">
        <f>IFERROR(IF($G1667="","",INDEX('Job Catalog'!$F$10:$F$509,MATCH($G1667,'Job Catalog'!$B$10:$B$509,0))),"")</f>
        <v/>
      </c>
      <c r="K1667" s="9">
        <f>IFERROR(IF($G1667="","",INDEX('Job Catalog'!$H$10:$H$509,MATCH($G1667,'Job Catalog'!$B$10:$B$509,0))),"")</f>
        <v/>
      </c>
      <c r="L1667" s="9">
        <f>IFERROR(IF($G1667="","",INDEX('Job Catalog'!$I$10:$I$509,MATCH($G1667,'Job Catalog'!$B$10:$B$509,0))),"")</f>
        <v/>
      </c>
      <c r="M1667" s="37">
        <f>IFERROR(IF($G1667="","",INDEX('Job Catalog'!$K$10:$K$509,MATCH($G1667,'Job Catalog'!$B$10:$B$509,0))),"")</f>
        <v/>
      </c>
    </row>
    <row r="1668">
      <c r="B1668" s="7" t="n"/>
      <c r="C1668" s="7" t="n"/>
      <c r="D1668" s="7" t="n"/>
      <c r="E1668" s="7" t="n"/>
      <c r="F1668" s="7" t="n"/>
      <c r="G1668" s="7" t="n"/>
      <c r="H1668" s="9">
        <f>IFERROR(IF($G1668="","",INDEX('Job Catalog'!$C$10:$C$509,MATCH($G1668,'Job Catalog'!$B$10:$B$509,0))),"")</f>
        <v/>
      </c>
      <c r="I1668" s="9">
        <f>IFERROR(IF($G1668="","",INDEX('Job Catalog'!$D$10:$D$509,MATCH($G1668,'Job Catalog'!$B$10:$B$509,0))),"")</f>
        <v/>
      </c>
      <c r="J1668" s="9">
        <f>IFERROR(IF($G1668="","",INDEX('Job Catalog'!$F$10:$F$509,MATCH($G1668,'Job Catalog'!$B$10:$B$509,0))),"")</f>
        <v/>
      </c>
      <c r="K1668" s="9">
        <f>IFERROR(IF($G1668="","",INDEX('Job Catalog'!$H$10:$H$509,MATCH($G1668,'Job Catalog'!$B$10:$B$509,0))),"")</f>
        <v/>
      </c>
      <c r="L1668" s="9">
        <f>IFERROR(IF($G1668="","",INDEX('Job Catalog'!$I$10:$I$509,MATCH($G1668,'Job Catalog'!$B$10:$B$509,0))),"")</f>
        <v/>
      </c>
      <c r="M1668" s="37">
        <f>IFERROR(IF($G1668="","",INDEX('Job Catalog'!$K$10:$K$509,MATCH($G1668,'Job Catalog'!$B$10:$B$509,0))),"")</f>
        <v/>
      </c>
    </row>
    <row r="1669">
      <c r="B1669" s="7" t="n"/>
      <c r="C1669" s="7" t="n"/>
      <c r="D1669" s="7" t="n"/>
      <c r="E1669" s="7" t="n"/>
      <c r="F1669" s="7" t="n"/>
      <c r="G1669" s="7" t="n"/>
      <c r="H1669" s="9">
        <f>IFERROR(IF($G1669="","",INDEX('Job Catalog'!$C$10:$C$509,MATCH($G1669,'Job Catalog'!$B$10:$B$509,0))),"")</f>
        <v/>
      </c>
      <c r="I1669" s="9">
        <f>IFERROR(IF($G1669="","",INDEX('Job Catalog'!$D$10:$D$509,MATCH($G1669,'Job Catalog'!$B$10:$B$509,0))),"")</f>
        <v/>
      </c>
      <c r="J1669" s="9">
        <f>IFERROR(IF($G1669="","",INDEX('Job Catalog'!$F$10:$F$509,MATCH($G1669,'Job Catalog'!$B$10:$B$509,0))),"")</f>
        <v/>
      </c>
      <c r="K1669" s="9">
        <f>IFERROR(IF($G1669="","",INDEX('Job Catalog'!$H$10:$H$509,MATCH($G1669,'Job Catalog'!$B$10:$B$509,0))),"")</f>
        <v/>
      </c>
      <c r="L1669" s="9">
        <f>IFERROR(IF($G1669="","",INDEX('Job Catalog'!$I$10:$I$509,MATCH($G1669,'Job Catalog'!$B$10:$B$509,0))),"")</f>
        <v/>
      </c>
      <c r="M1669" s="37">
        <f>IFERROR(IF($G1669="","",INDEX('Job Catalog'!$K$10:$K$509,MATCH($G1669,'Job Catalog'!$B$10:$B$509,0))),"")</f>
        <v/>
      </c>
    </row>
    <row r="1670">
      <c r="B1670" s="7" t="n"/>
      <c r="C1670" s="7" t="n"/>
      <c r="D1670" s="7" t="n"/>
      <c r="E1670" s="7" t="n"/>
      <c r="F1670" s="7" t="n"/>
      <c r="G1670" s="7" t="n"/>
      <c r="H1670" s="9">
        <f>IFERROR(IF($G1670="","",INDEX('Job Catalog'!$C$10:$C$509,MATCH($G1670,'Job Catalog'!$B$10:$B$509,0))),"")</f>
        <v/>
      </c>
      <c r="I1670" s="9">
        <f>IFERROR(IF($G1670="","",INDEX('Job Catalog'!$D$10:$D$509,MATCH($G1670,'Job Catalog'!$B$10:$B$509,0))),"")</f>
        <v/>
      </c>
      <c r="J1670" s="9">
        <f>IFERROR(IF($G1670="","",INDEX('Job Catalog'!$F$10:$F$509,MATCH($G1670,'Job Catalog'!$B$10:$B$509,0))),"")</f>
        <v/>
      </c>
      <c r="K1670" s="9">
        <f>IFERROR(IF($G1670="","",INDEX('Job Catalog'!$H$10:$H$509,MATCH($G1670,'Job Catalog'!$B$10:$B$509,0))),"")</f>
        <v/>
      </c>
      <c r="L1670" s="9">
        <f>IFERROR(IF($G1670="","",INDEX('Job Catalog'!$I$10:$I$509,MATCH($G1670,'Job Catalog'!$B$10:$B$509,0))),"")</f>
        <v/>
      </c>
      <c r="M1670" s="37">
        <f>IFERROR(IF($G1670="","",INDEX('Job Catalog'!$K$10:$K$509,MATCH($G1670,'Job Catalog'!$B$10:$B$509,0))),"")</f>
        <v/>
      </c>
    </row>
    <row r="1671">
      <c r="B1671" s="7" t="n"/>
      <c r="C1671" s="7" t="n"/>
      <c r="D1671" s="7" t="n"/>
      <c r="E1671" s="7" t="n"/>
      <c r="F1671" s="7" t="n"/>
      <c r="G1671" s="7" t="n"/>
      <c r="H1671" s="9">
        <f>IFERROR(IF($G1671="","",INDEX('Job Catalog'!$C$10:$C$509,MATCH($G1671,'Job Catalog'!$B$10:$B$509,0))),"")</f>
        <v/>
      </c>
      <c r="I1671" s="9">
        <f>IFERROR(IF($G1671="","",INDEX('Job Catalog'!$D$10:$D$509,MATCH($G1671,'Job Catalog'!$B$10:$B$509,0))),"")</f>
        <v/>
      </c>
      <c r="J1671" s="9">
        <f>IFERROR(IF($G1671="","",INDEX('Job Catalog'!$F$10:$F$509,MATCH($G1671,'Job Catalog'!$B$10:$B$509,0))),"")</f>
        <v/>
      </c>
      <c r="K1671" s="9">
        <f>IFERROR(IF($G1671="","",INDEX('Job Catalog'!$H$10:$H$509,MATCH($G1671,'Job Catalog'!$B$10:$B$509,0))),"")</f>
        <v/>
      </c>
      <c r="L1671" s="9">
        <f>IFERROR(IF($G1671="","",INDEX('Job Catalog'!$I$10:$I$509,MATCH($G1671,'Job Catalog'!$B$10:$B$509,0))),"")</f>
        <v/>
      </c>
      <c r="M1671" s="37">
        <f>IFERROR(IF($G1671="","",INDEX('Job Catalog'!$K$10:$K$509,MATCH($G1671,'Job Catalog'!$B$10:$B$509,0))),"")</f>
        <v/>
      </c>
    </row>
    <row r="1672">
      <c r="B1672" s="7" t="n"/>
      <c r="C1672" s="7" t="n"/>
      <c r="D1672" s="7" t="n"/>
      <c r="E1672" s="7" t="n"/>
      <c r="F1672" s="7" t="n"/>
      <c r="G1672" s="7" t="n"/>
      <c r="H1672" s="9">
        <f>IFERROR(IF($G1672="","",INDEX('Job Catalog'!$C$10:$C$509,MATCH($G1672,'Job Catalog'!$B$10:$B$509,0))),"")</f>
        <v/>
      </c>
      <c r="I1672" s="9">
        <f>IFERROR(IF($G1672="","",INDEX('Job Catalog'!$D$10:$D$509,MATCH($G1672,'Job Catalog'!$B$10:$B$509,0))),"")</f>
        <v/>
      </c>
      <c r="J1672" s="9">
        <f>IFERROR(IF($G1672="","",INDEX('Job Catalog'!$F$10:$F$509,MATCH($G1672,'Job Catalog'!$B$10:$B$509,0))),"")</f>
        <v/>
      </c>
      <c r="K1672" s="9">
        <f>IFERROR(IF($G1672="","",INDEX('Job Catalog'!$H$10:$H$509,MATCH($G1672,'Job Catalog'!$B$10:$B$509,0))),"")</f>
        <v/>
      </c>
      <c r="L1672" s="9">
        <f>IFERROR(IF($G1672="","",INDEX('Job Catalog'!$I$10:$I$509,MATCH($G1672,'Job Catalog'!$B$10:$B$509,0))),"")</f>
        <v/>
      </c>
      <c r="M1672" s="37">
        <f>IFERROR(IF($G1672="","",INDEX('Job Catalog'!$K$10:$K$509,MATCH($G1672,'Job Catalog'!$B$10:$B$509,0))),"")</f>
        <v/>
      </c>
    </row>
    <row r="1673">
      <c r="B1673" s="7" t="n"/>
      <c r="C1673" s="7" t="n"/>
      <c r="D1673" s="7" t="n"/>
      <c r="E1673" s="7" t="n"/>
      <c r="F1673" s="7" t="n"/>
      <c r="G1673" s="7" t="n"/>
      <c r="H1673" s="9">
        <f>IFERROR(IF($G1673="","",INDEX('Job Catalog'!$C$10:$C$509,MATCH($G1673,'Job Catalog'!$B$10:$B$509,0))),"")</f>
        <v/>
      </c>
      <c r="I1673" s="9">
        <f>IFERROR(IF($G1673="","",INDEX('Job Catalog'!$D$10:$D$509,MATCH($G1673,'Job Catalog'!$B$10:$B$509,0))),"")</f>
        <v/>
      </c>
      <c r="J1673" s="9">
        <f>IFERROR(IF($G1673="","",INDEX('Job Catalog'!$F$10:$F$509,MATCH($G1673,'Job Catalog'!$B$10:$B$509,0))),"")</f>
        <v/>
      </c>
      <c r="K1673" s="9">
        <f>IFERROR(IF($G1673="","",INDEX('Job Catalog'!$H$10:$H$509,MATCH($G1673,'Job Catalog'!$B$10:$B$509,0))),"")</f>
        <v/>
      </c>
      <c r="L1673" s="9">
        <f>IFERROR(IF($G1673="","",INDEX('Job Catalog'!$I$10:$I$509,MATCH($G1673,'Job Catalog'!$B$10:$B$509,0))),"")</f>
        <v/>
      </c>
      <c r="M1673" s="37">
        <f>IFERROR(IF($G1673="","",INDEX('Job Catalog'!$K$10:$K$509,MATCH($G1673,'Job Catalog'!$B$10:$B$509,0))),"")</f>
        <v/>
      </c>
    </row>
    <row r="1674">
      <c r="B1674" s="7" t="n"/>
      <c r="C1674" s="7" t="n"/>
      <c r="D1674" s="7" t="n"/>
      <c r="E1674" s="7" t="n"/>
      <c r="F1674" s="7" t="n"/>
      <c r="G1674" s="7" t="n"/>
      <c r="H1674" s="9">
        <f>IFERROR(IF($G1674="","",INDEX('Job Catalog'!$C$10:$C$509,MATCH($G1674,'Job Catalog'!$B$10:$B$509,0))),"")</f>
        <v/>
      </c>
      <c r="I1674" s="9">
        <f>IFERROR(IF($G1674="","",INDEX('Job Catalog'!$D$10:$D$509,MATCH($G1674,'Job Catalog'!$B$10:$B$509,0))),"")</f>
        <v/>
      </c>
      <c r="J1674" s="9">
        <f>IFERROR(IF($G1674="","",INDEX('Job Catalog'!$F$10:$F$509,MATCH($G1674,'Job Catalog'!$B$10:$B$509,0))),"")</f>
        <v/>
      </c>
      <c r="K1674" s="9">
        <f>IFERROR(IF($G1674="","",INDEX('Job Catalog'!$H$10:$H$509,MATCH($G1674,'Job Catalog'!$B$10:$B$509,0))),"")</f>
        <v/>
      </c>
      <c r="L1674" s="9">
        <f>IFERROR(IF($G1674="","",INDEX('Job Catalog'!$I$10:$I$509,MATCH($G1674,'Job Catalog'!$B$10:$B$509,0))),"")</f>
        <v/>
      </c>
      <c r="M1674" s="37">
        <f>IFERROR(IF($G1674="","",INDEX('Job Catalog'!$K$10:$K$509,MATCH($G1674,'Job Catalog'!$B$10:$B$509,0))),"")</f>
        <v/>
      </c>
    </row>
    <row r="1675">
      <c r="B1675" s="7" t="n"/>
      <c r="C1675" s="7" t="n"/>
      <c r="D1675" s="7" t="n"/>
      <c r="E1675" s="7" t="n"/>
      <c r="F1675" s="7" t="n"/>
      <c r="G1675" s="7" t="n"/>
      <c r="H1675" s="9">
        <f>IFERROR(IF($G1675="","",INDEX('Job Catalog'!$C$10:$C$509,MATCH($G1675,'Job Catalog'!$B$10:$B$509,0))),"")</f>
        <v/>
      </c>
      <c r="I1675" s="9">
        <f>IFERROR(IF($G1675="","",INDEX('Job Catalog'!$D$10:$D$509,MATCH($G1675,'Job Catalog'!$B$10:$B$509,0))),"")</f>
        <v/>
      </c>
      <c r="J1675" s="9">
        <f>IFERROR(IF($G1675="","",INDEX('Job Catalog'!$F$10:$F$509,MATCH($G1675,'Job Catalog'!$B$10:$B$509,0))),"")</f>
        <v/>
      </c>
      <c r="K1675" s="9">
        <f>IFERROR(IF($G1675="","",INDEX('Job Catalog'!$H$10:$H$509,MATCH($G1675,'Job Catalog'!$B$10:$B$509,0))),"")</f>
        <v/>
      </c>
      <c r="L1675" s="9">
        <f>IFERROR(IF($G1675="","",INDEX('Job Catalog'!$I$10:$I$509,MATCH($G1675,'Job Catalog'!$B$10:$B$509,0))),"")</f>
        <v/>
      </c>
      <c r="M1675" s="37">
        <f>IFERROR(IF($G1675="","",INDEX('Job Catalog'!$K$10:$K$509,MATCH($G1675,'Job Catalog'!$B$10:$B$509,0))),"")</f>
        <v/>
      </c>
    </row>
    <row r="1676">
      <c r="B1676" s="7" t="n"/>
      <c r="C1676" s="7" t="n"/>
      <c r="D1676" s="7" t="n"/>
      <c r="E1676" s="7" t="n"/>
      <c r="F1676" s="7" t="n"/>
      <c r="G1676" s="7" t="n"/>
      <c r="H1676" s="9">
        <f>IFERROR(IF($G1676="","",INDEX('Job Catalog'!$C$10:$C$509,MATCH($G1676,'Job Catalog'!$B$10:$B$509,0))),"")</f>
        <v/>
      </c>
      <c r="I1676" s="9">
        <f>IFERROR(IF($G1676="","",INDEX('Job Catalog'!$D$10:$D$509,MATCH($G1676,'Job Catalog'!$B$10:$B$509,0))),"")</f>
        <v/>
      </c>
      <c r="J1676" s="9">
        <f>IFERROR(IF($G1676="","",INDEX('Job Catalog'!$F$10:$F$509,MATCH($G1676,'Job Catalog'!$B$10:$B$509,0))),"")</f>
        <v/>
      </c>
      <c r="K1676" s="9">
        <f>IFERROR(IF($G1676="","",INDEX('Job Catalog'!$H$10:$H$509,MATCH($G1676,'Job Catalog'!$B$10:$B$509,0))),"")</f>
        <v/>
      </c>
      <c r="L1676" s="9">
        <f>IFERROR(IF($G1676="","",INDEX('Job Catalog'!$I$10:$I$509,MATCH($G1676,'Job Catalog'!$B$10:$B$509,0))),"")</f>
        <v/>
      </c>
      <c r="M1676" s="37">
        <f>IFERROR(IF($G1676="","",INDEX('Job Catalog'!$K$10:$K$509,MATCH($G1676,'Job Catalog'!$B$10:$B$509,0))),"")</f>
        <v/>
      </c>
    </row>
    <row r="1677">
      <c r="B1677" s="7" t="n"/>
      <c r="C1677" s="7" t="n"/>
      <c r="D1677" s="7" t="n"/>
      <c r="E1677" s="7" t="n"/>
      <c r="F1677" s="7" t="n"/>
      <c r="G1677" s="7" t="n"/>
      <c r="H1677" s="9">
        <f>IFERROR(IF($G1677="","",INDEX('Job Catalog'!$C$10:$C$509,MATCH($G1677,'Job Catalog'!$B$10:$B$509,0))),"")</f>
        <v/>
      </c>
      <c r="I1677" s="9">
        <f>IFERROR(IF($G1677="","",INDEX('Job Catalog'!$D$10:$D$509,MATCH($G1677,'Job Catalog'!$B$10:$B$509,0))),"")</f>
        <v/>
      </c>
      <c r="J1677" s="9">
        <f>IFERROR(IF($G1677="","",INDEX('Job Catalog'!$F$10:$F$509,MATCH($G1677,'Job Catalog'!$B$10:$B$509,0))),"")</f>
        <v/>
      </c>
      <c r="K1677" s="9">
        <f>IFERROR(IF($G1677="","",INDEX('Job Catalog'!$H$10:$H$509,MATCH($G1677,'Job Catalog'!$B$10:$B$509,0))),"")</f>
        <v/>
      </c>
      <c r="L1677" s="9">
        <f>IFERROR(IF($G1677="","",INDEX('Job Catalog'!$I$10:$I$509,MATCH($G1677,'Job Catalog'!$B$10:$B$509,0))),"")</f>
        <v/>
      </c>
      <c r="M1677" s="37">
        <f>IFERROR(IF($G1677="","",INDEX('Job Catalog'!$K$10:$K$509,MATCH($G1677,'Job Catalog'!$B$10:$B$509,0))),"")</f>
        <v/>
      </c>
    </row>
    <row r="1678">
      <c r="B1678" s="7" t="n"/>
      <c r="C1678" s="7" t="n"/>
      <c r="D1678" s="7" t="n"/>
      <c r="E1678" s="7" t="n"/>
      <c r="F1678" s="7" t="n"/>
      <c r="G1678" s="7" t="n"/>
      <c r="H1678" s="9">
        <f>IFERROR(IF($G1678="","",INDEX('Job Catalog'!$C$10:$C$509,MATCH($G1678,'Job Catalog'!$B$10:$B$509,0))),"")</f>
        <v/>
      </c>
      <c r="I1678" s="9">
        <f>IFERROR(IF($G1678="","",INDEX('Job Catalog'!$D$10:$D$509,MATCH($G1678,'Job Catalog'!$B$10:$B$509,0))),"")</f>
        <v/>
      </c>
      <c r="J1678" s="9">
        <f>IFERROR(IF($G1678="","",INDEX('Job Catalog'!$F$10:$F$509,MATCH($G1678,'Job Catalog'!$B$10:$B$509,0))),"")</f>
        <v/>
      </c>
      <c r="K1678" s="9">
        <f>IFERROR(IF($G1678="","",INDEX('Job Catalog'!$H$10:$H$509,MATCH($G1678,'Job Catalog'!$B$10:$B$509,0))),"")</f>
        <v/>
      </c>
      <c r="L1678" s="9">
        <f>IFERROR(IF($G1678="","",INDEX('Job Catalog'!$I$10:$I$509,MATCH($G1678,'Job Catalog'!$B$10:$B$509,0))),"")</f>
        <v/>
      </c>
      <c r="M1678" s="37">
        <f>IFERROR(IF($G1678="","",INDEX('Job Catalog'!$K$10:$K$509,MATCH($G1678,'Job Catalog'!$B$10:$B$509,0))),"")</f>
        <v/>
      </c>
    </row>
    <row r="1679">
      <c r="B1679" s="7" t="n"/>
      <c r="C1679" s="7" t="n"/>
      <c r="D1679" s="7" t="n"/>
      <c r="E1679" s="7" t="n"/>
      <c r="F1679" s="7" t="n"/>
      <c r="G1679" s="7" t="n"/>
      <c r="H1679" s="9">
        <f>IFERROR(IF($G1679="","",INDEX('Job Catalog'!$C$10:$C$509,MATCH($G1679,'Job Catalog'!$B$10:$B$509,0))),"")</f>
        <v/>
      </c>
      <c r="I1679" s="9">
        <f>IFERROR(IF($G1679="","",INDEX('Job Catalog'!$D$10:$D$509,MATCH($G1679,'Job Catalog'!$B$10:$B$509,0))),"")</f>
        <v/>
      </c>
      <c r="J1679" s="9">
        <f>IFERROR(IF($G1679="","",INDEX('Job Catalog'!$F$10:$F$509,MATCH($G1679,'Job Catalog'!$B$10:$B$509,0))),"")</f>
        <v/>
      </c>
      <c r="K1679" s="9">
        <f>IFERROR(IF($G1679="","",INDEX('Job Catalog'!$H$10:$H$509,MATCH($G1679,'Job Catalog'!$B$10:$B$509,0))),"")</f>
        <v/>
      </c>
      <c r="L1679" s="9">
        <f>IFERROR(IF($G1679="","",INDEX('Job Catalog'!$I$10:$I$509,MATCH($G1679,'Job Catalog'!$B$10:$B$509,0))),"")</f>
        <v/>
      </c>
      <c r="M1679" s="37">
        <f>IFERROR(IF($G1679="","",INDEX('Job Catalog'!$K$10:$K$509,MATCH($G1679,'Job Catalog'!$B$10:$B$509,0))),"")</f>
        <v/>
      </c>
    </row>
    <row r="1680">
      <c r="B1680" s="7" t="n"/>
      <c r="C1680" s="7" t="n"/>
      <c r="D1680" s="7" t="n"/>
      <c r="E1680" s="7" t="n"/>
      <c r="F1680" s="7" t="n"/>
      <c r="G1680" s="7" t="n"/>
      <c r="H1680" s="9">
        <f>IFERROR(IF($G1680="","",INDEX('Job Catalog'!$C$10:$C$509,MATCH($G1680,'Job Catalog'!$B$10:$B$509,0))),"")</f>
        <v/>
      </c>
      <c r="I1680" s="9">
        <f>IFERROR(IF($G1680="","",INDEX('Job Catalog'!$D$10:$D$509,MATCH($G1680,'Job Catalog'!$B$10:$B$509,0))),"")</f>
        <v/>
      </c>
      <c r="J1680" s="9">
        <f>IFERROR(IF($G1680="","",INDEX('Job Catalog'!$F$10:$F$509,MATCH($G1680,'Job Catalog'!$B$10:$B$509,0))),"")</f>
        <v/>
      </c>
      <c r="K1680" s="9">
        <f>IFERROR(IF($G1680="","",INDEX('Job Catalog'!$H$10:$H$509,MATCH($G1680,'Job Catalog'!$B$10:$B$509,0))),"")</f>
        <v/>
      </c>
      <c r="L1680" s="9">
        <f>IFERROR(IF($G1680="","",INDEX('Job Catalog'!$I$10:$I$509,MATCH($G1680,'Job Catalog'!$B$10:$B$509,0))),"")</f>
        <v/>
      </c>
      <c r="M1680" s="37">
        <f>IFERROR(IF($G1680="","",INDEX('Job Catalog'!$K$10:$K$509,MATCH($G1680,'Job Catalog'!$B$10:$B$509,0))),"")</f>
        <v/>
      </c>
    </row>
    <row r="1681">
      <c r="B1681" s="7" t="n"/>
      <c r="C1681" s="7" t="n"/>
      <c r="D1681" s="7" t="n"/>
      <c r="E1681" s="7" t="n"/>
      <c r="F1681" s="7" t="n"/>
      <c r="G1681" s="7" t="n"/>
      <c r="H1681" s="9">
        <f>IFERROR(IF($G1681="","",INDEX('Job Catalog'!$C$10:$C$509,MATCH($G1681,'Job Catalog'!$B$10:$B$509,0))),"")</f>
        <v/>
      </c>
      <c r="I1681" s="9">
        <f>IFERROR(IF($G1681="","",INDEX('Job Catalog'!$D$10:$D$509,MATCH($G1681,'Job Catalog'!$B$10:$B$509,0))),"")</f>
        <v/>
      </c>
      <c r="J1681" s="9">
        <f>IFERROR(IF($G1681="","",INDEX('Job Catalog'!$F$10:$F$509,MATCH($G1681,'Job Catalog'!$B$10:$B$509,0))),"")</f>
        <v/>
      </c>
      <c r="K1681" s="9">
        <f>IFERROR(IF($G1681="","",INDEX('Job Catalog'!$H$10:$H$509,MATCH($G1681,'Job Catalog'!$B$10:$B$509,0))),"")</f>
        <v/>
      </c>
      <c r="L1681" s="9">
        <f>IFERROR(IF($G1681="","",INDEX('Job Catalog'!$I$10:$I$509,MATCH($G1681,'Job Catalog'!$B$10:$B$509,0))),"")</f>
        <v/>
      </c>
      <c r="M1681" s="37">
        <f>IFERROR(IF($G1681="","",INDEX('Job Catalog'!$K$10:$K$509,MATCH($G1681,'Job Catalog'!$B$10:$B$509,0))),"")</f>
        <v/>
      </c>
    </row>
    <row r="1682">
      <c r="B1682" s="7" t="n"/>
      <c r="C1682" s="7" t="n"/>
      <c r="D1682" s="7" t="n"/>
      <c r="E1682" s="7" t="n"/>
      <c r="F1682" s="7" t="n"/>
      <c r="G1682" s="7" t="n"/>
      <c r="H1682" s="9">
        <f>IFERROR(IF($G1682="","",INDEX('Job Catalog'!$C$10:$C$509,MATCH($G1682,'Job Catalog'!$B$10:$B$509,0))),"")</f>
        <v/>
      </c>
      <c r="I1682" s="9">
        <f>IFERROR(IF($G1682="","",INDEX('Job Catalog'!$D$10:$D$509,MATCH($G1682,'Job Catalog'!$B$10:$B$509,0))),"")</f>
        <v/>
      </c>
      <c r="J1682" s="9">
        <f>IFERROR(IF($G1682="","",INDEX('Job Catalog'!$F$10:$F$509,MATCH($G1682,'Job Catalog'!$B$10:$B$509,0))),"")</f>
        <v/>
      </c>
      <c r="K1682" s="9">
        <f>IFERROR(IF($G1682="","",INDEX('Job Catalog'!$H$10:$H$509,MATCH($G1682,'Job Catalog'!$B$10:$B$509,0))),"")</f>
        <v/>
      </c>
      <c r="L1682" s="9">
        <f>IFERROR(IF($G1682="","",INDEX('Job Catalog'!$I$10:$I$509,MATCH($G1682,'Job Catalog'!$B$10:$B$509,0))),"")</f>
        <v/>
      </c>
      <c r="M1682" s="37">
        <f>IFERROR(IF($G1682="","",INDEX('Job Catalog'!$K$10:$K$509,MATCH($G1682,'Job Catalog'!$B$10:$B$509,0))),"")</f>
        <v/>
      </c>
    </row>
    <row r="1683">
      <c r="B1683" s="7" t="n"/>
      <c r="C1683" s="7" t="n"/>
      <c r="D1683" s="7" t="n"/>
      <c r="E1683" s="7" t="n"/>
      <c r="F1683" s="7" t="n"/>
      <c r="G1683" s="7" t="n"/>
      <c r="H1683" s="9">
        <f>IFERROR(IF($G1683="","",INDEX('Job Catalog'!$C$10:$C$509,MATCH($G1683,'Job Catalog'!$B$10:$B$509,0))),"")</f>
        <v/>
      </c>
      <c r="I1683" s="9">
        <f>IFERROR(IF($G1683="","",INDEX('Job Catalog'!$D$10:$D$509,MATCH($G1683,'Job Catalog'!$B$10:$B$509,0))),"")</f>
        <v/>
      </c>
      <c r="J1683" s="9">
        <f>IFERROR(IF($G1683="","",INDEX('Job Catalog'!$F$10:$F$509,MATCH($G1683,'Job Catalog'!$B$10:$B$509,0))),"")</f>
        <v/>
      </c>
      <c r="K1683" s="9">
        <f>IFERROR(IF($G1683="","",INDEX('Job Catalog'!$H$10:$H$509,MATCH($G1683,'Job Catalog'!$B$10:$B$509,0))),"")</f>
        <v/>
      </c>
      <c r="L1683" s="9">
        <f>IFERROR(IF($G1683="","",INDEX('Job Catalog'!$I$10:$I$509,MATCH($G1683,'Job Catalog'!$B$10:$B$509,0))),"")</f>
        <v/>
      </c>
      <c r="M1683" s="37">
        <f>IFERROR(IF($G1683="","",INDEX('Job Catalog'!$K$10:$K$509,MATCH($G1683,'Job Catalog'!$B$10:$B$509,0))),"")</f>
        <v/>
      </c>
    </row>
    <row r="1684">
      <c r="B1684" s="7" t="n"/>
      <c r="C1684" s="7" t="n"/>
      <c r="D1684" s="7" t="n"/>
      <c r="E1684" s="7" t="n"/>
      <c r="F1684" s="7" t="n"/>
      <c r="G1684" s="7" t="n"/>
      <c r="H1684" s="9">
        <f>IFERROR(IF($G1684="","",INDEX('Job Catalog'!$C$10:$C$509,MATCH($G1684,'Job Catalog'!$B$10:$B$509,0))),"")</f>
        <v/>
      </c>
      <c r="I1684" s="9">
        <f>IFERROR(IF($G1684="","",INDEX('Job Catalog'!$D$10:$D$509,MATCH($G1684,'Job Catalog'!$B$10:$B$509,0))),"")</f>
        <v/>
      </c>
      <c r="J1684" s="9">
        <f>IFERROR(IF($G1684="","",INDEX('Job Catalog'!$F$10:$F$509,MATCH($G1684,'Job Catalog'!$B$10:$B$509,0))),"")</f>
        <v/>
      </c>
      <c r="K1684" s="9">
        <f>IFERROR(IF($G1684="","",INDEX('Job Catalog'!$H$10:$H$509,MATCH($G1684,'Job Catalog'!$B$10:$B$509,0))),"")</f>
        <v/>
      </c>
      <c r="L1684" s="9">
        <f>IFERROR(IF($G1684="","",INDEX('Job Catalog'!$I$10:$I$509,MATCH($G1684,'Job Catalog'!$B$10:$B$509,0))),"")</f>
        <v/>
      </c>
      <c r="M1684" s="37">
        <f>IFERROR(IF($G1684="","",INDEX('Job Catalog'!$K$10:$K$509,MATCH($G1684,'Job Catalog'!$B$10:$B$509,0))),"")</f>
        <v/>
      </c>
    </row>
    <row r="1685">
      <c r="B1685" s="7" t="n"/>
      <c r="C1685" s="7" t="n"/>
      <c r="D1685" s="7" t="n"/>
      <c r="E1685" s="7" t="n"/>
      <c r="F1685" s="7" t="n"/>
      <c r="G1685" s="7" t="n"/>
      <c r="H1685" s="9">
        <f>IFERROR(IF($G1685="","",INDEX('Job Catalog'!$C$10:$C$509,MATCH($G1685,'Job Catalog'!$B$10:$B$509,0))),"")</f>
        <v/>
      </c>
      <c r="I1685" s="9">
        <f>IFERROR(IF($G1685="","",INDEX('Job Catalog'!$D$10:$D$509,MATCH($G1685,'Job Catalog'!$B$10:$B$509,0))),"")</f>
        <v/>
      </c>
      <c r="J1685" s="9">
        <f>IFERROR(IF($G1685="","",INDEX('Job Catalog'!$F$10:$F$509,MATCH($G1685,'Job Catalog'!$B$10:$B$509,0))),"")</f>
        <v/>
      </c>
      <c r="K1685" s="9">
        <f>IFERROR(IF($G1685="","",INDEX('Job Catalog'!$H$10:$H$509,MATCH($G1685,'Job Catalog'!$B$10:$B$509,0))),"")</f>
        <v/>
      </c>
      <c r="L1685" s="9">
        <f>IFERROR(IF($G1685="","",INDEX('Job Catalog'!$I$10:$I$509,MATCH($G1685,'Job Catalog'!$B$10:$B$509,0))),"")</f>
        <v/>
      </c>
      <c r="M1685" s="37">
        <f>IFERROR(IF($G1685="","",INDEX('Job Catalog'!$K$10:$K$509,MATCH($G1685,'Job Catalog'!$B$10:$B$509,0))),"")</f>
        <v/>
      </c>
    </row>
    <row r="1686">
      <c r="B1686" s="7" t="n"/>
      <c r="C1686" s="7" t="n"/>
      <c r="D1686" s="7" t="n"/>
      <c r="E1686" s="7" t="n"/>
      <c r="F1686" s="7" t="n"/>
      <c r="G1686" s="7" t="n"/>
      <c r="H1686" s="9">
        <f>IFERROR(IF($G1686="","",INDEX('Job Catalog'!$C$10:$C$509,MATCH($G1686,'Job Catalog'!$B$10:$B$509,0))),"")</f>
        <v/>
      </c>
      <c r="I1686" s="9">
        <f>IFERROR(IF($G1686="","",INDEX('Job Catalog'!$D$10:$D$509,MATCH($G1686,'Job Catalog'!$B$10:$B$509,0))),"")</f>
        <v/>
      </c>
      <c r="J1686" s="9">
        <f>IFERROR(IF($G1686="","",INDEX('Job Catalog'!$F$10:$F$509,MATCH($G1686,'Job Catalog'!$B$10:$B$509,0))),"")</f>
        <v/>
      </c>
      <c r="K1686" s="9">
        <f>IFERROR(IF($G1686="","",INDEX('Job Catalog'!$H$10:$H$509,MATCH($G1686,'Job Catalog'!$B$10:$B$509,0))),"")</f>
        <v/>
      </c>
      <c r="L1686" s="9">
        <f>IFERROR(IF($G1686="","",INDEX('Job Catalog'!$I$10:$I$509,MATCH($G1686,'Job Catalog'!$B$10:$B$509,0))),"")</f>
        <v/>
      </c>
      <c r="M1686" s="37">
        <f>IFERROR(IF($G1686="","",INDEX('Job Catalog'!$K$10:$K$509,MATCH($G1686,'Job Catalog'!$B$10:$B$509,0))),"")</f>
        <v/>
      </c>
    </row>
    <row r="1687">
      <c r="B1687" s="7" t="n"/>
      <c r="C1687" s="7" t="n"/>
      <c r="D1687" s="7" t="n"/>
      <c r="E1687" s="7" t="n"/>
      <c r="F1687" s="7" t="n"/>
      <c r="G1687" s="7" t="n"/>
      <c r="H1687" s="9">
        <f>IFERROR(IF($G1687="","",INDEX('Job Catalog'!$C$10:$C$509,MATCH($G1687,'Job Catalog'!$B$10:$B$509,0))),"")</f>
        <v/>
      </c>
      <c r="I1687" s="9">
        <f>IFERROR(IF($G1687="","",INDEX('Job Catalog'!$D$10:$D$509,MATCH($G1687,'Job Catalog'!$B$10:$B$509,0))),"")</f>
        <v/>
      </c>
      <c r="J1687" s="9">
        <f>IFERROR(IF($G1687="","",INDEX('Job Catalog'!$F$10:$F$509,MATCH($G1687,'Job Catalog'!$B$10:$B$509,0))),"")</f>
        <v/>
      </c>
      <c r="K1687" s="9">
        <f>IFERROR(IF($G1687="","",INDEX('Job Catalog'!$H$10:$H$509,MATCH($G1687,'Job Catalog'!$B$10:$B$509,0))),"")</f>
        <v/>
      </c>
      <c r="L1687" s="9">
        <f>IFERROR(IF($G1687="","",INDEX('Job Catalog'!$I$10:$I$509,MATCH($G1687,'Job Catalog'!$B$10:$B$509,0))),"")</f>
        <v/>
      </c>
      <c r="M1687" s="37">
        <f>IFERROR(IF($G1687="","",INDEX('Job Catalog'!$K$10:$K$509,MATCH($G1687,'Job Catalog'!$B$10:$B$509,0))),"")</f>
        <v/>
      </c>
    </row>
    <row r="1688">
      <c r="B1688" s="7" t="n"/>
      <c r="C1688" s="7" t="n"/>
      <c r="D1688" s="7" t="n"/>
      <c r="E1688" s="7" t="n"/>
      <c r="F1688" s="7" t="n"/>
      <c r="G1688" s="7" t="n"/>
      <c r="H1688" s="9">
        <f>IFERROR(IF($G1688="","",INDEX('Job Catalog'!$C$10:$C$509,MATCH($G1688,'Job Catalog'!$B$10:$B$509,0))),"")</f>
        <v/>
      </c>
      <c r="I1688" s="9">
        <f>IFERROR(IF($G1688="","",INDEX('Job Catalog'!$D$10:$D$509,MATCH($G1688,'Job Catalog'!$B$10:$B$509,0))),"")</f>
        <v/>
      </c>
      <c r="J1688" s="9">
        <f>IFERROR(IF($G1688="","",INDEX('Job Catalog'!$F$10:$F$509,MATCH($G1688,'Job Catalog'!$B$10:$B$509,0))),"")</f>
        <v/>
      </c>
      <c r="K1688" s="9">
        <f>IFERROR(IF($G1688="","",INDEX('Job Catalog'!$H$10:$H$509,MATCH($G1688,'Job Catalog'!$B$10:$B$509,0))),"")</f>
        <v/>
      </c>
      <c r="L1688" s="9">
        <f>IFERROR(IF($G1688="","",INDEX('Job Catalog'!$I$10:$I$509,MATCH($G1688,'Job Catalog'!$B$10:$B$509,0))),"")</f>
        <v/>
      </c>
      <c r="M1688" s="37">
        <f>IFERROR(IF($G1688="","",INDEX('Job Catalog'!$K$10:$K$509,MATCH($G1688,'Job Catalog'!$B$10:$B$509,0))),"")</f>
        <v/>
      </c>
    </row>
    <row r="1689">
      <c r="B1689" s="7" t="n"/>
      <c r="C1689" s="7" t="n"/>
      <c r="D1689" s="7" t="n"/>
      <c r="E1689" s="7" t="n"/>
      <c r="F1689" s="7" t="n"/>
      <c r="G1689" s="7" t="n"/>
      <c r="H1689" s="9">
        <f>IFERROR(IF($G1689="","",INDEX('Job Catalog'!$C$10:$C$509,MATCH($G1689,'Job Catalog'!$B$10:$B$509,0))),"")</f>
        <v/>
      </c>
      <c r="I1689" s="9">
        <f>IFERROR(IF($G1689="","",INDEX('Job Catalog'!$D$10:$D$509,MATCH($G1689,'Job Catalog'!$B$10:$B$509,0))),"")</f>
        <v/>
      </c>
      <c r="J1689" s="9">
        <f>IFERROR(IF($G1689="","",INDEX('Job Catalog'!$F$10:$F$509,MATCH($G1689,'Job Catalog'!$B$10:$B$509,0))),"")</f>
        <v/>
      </c>
      <c r="K1689" s="9">
        <f>IFERROR(IF($G1689="","",INDEX('Job Catalog'!$H$10:$H$509,MATCH($G1689,'Job Catalog'!$B$10:$B$509,0))),"")</f>
        <v/>
      </c>
      <c r="L1689" s="9">
        <f>IFERROR(IF($G1689="","",INDEX('Job Catalog'!$I$10:$I$509,MATCH($G1689,'Job Catalog'!$B$10:$B$509,0))),"")</f>
        <v/>
      </c>
      <c r="M1689" s="37">
        <f>IFERROR(IF($G1689="","",INDEX('Job Catalog'!$K$10:$K$509,MATCH($G1689,'Job Catalog'!$B$10:$B$509,0))),"")</f>
        <v/>
      </c>
    </row>
    <row r="1690">
      <c r="B1690" s="7" t="n"/>
      <c r="C1690" s="7" t="n"/>
      <c r="D1690" s="7" t="n"/>
      <c r="E1690" s="7" t="n"/>
      <c r="F1690" s="7" t="n"/>
      <c r="G1690" s="7" t="n"/>
      <c r="H1690" s="9">
        <f>IFERROR(IF($G1690="","",INDEX('Job Catalog'!$C$10:$C$509,MATCH($G1690,'Job Catalog'!$B$10:$B$509,0))),"")</f>
        <v/>
      </c>
      <c r="I1690" s="9">
        <f>IFERROR(IF($G1690="","",INDEX('Job Catalog'!$D$10:$D$509,MATCH($G1690,'Job Catalog'!$B$10:$B$509,0))),"")</f>
        <v/>
      </c>
      <c r="J1690" s="9">
        <f>IFERROR(IF($G1690="","",INDEX('Job Catalog'!$F$10:$F$509,MATCH($G1690,'Job Catalog'!$B$10:$B$509,0))),"")</f>
        <v/>
      </c>
      <c r="K1690" s="9">
        <f>IFERROR(IF($G1690="","",INDEX('Job Catalog'!$H$10:$H$509,MATCH($G1690,'Job Catalog'!$B$10:$B$509,0))),"")</f>
        <v/>
      </c>
      <c r="L1690" s="9">
        <f>IFERROR(IF($G1690="","",INDEX('Job Catalog'!$I$10:$I$509,MATCH($G1690,'Job Catalog'!$B$10:$B$509,0))),"")</f>
        <v/>
      </c>
      <c r="M1690" s="37">
        <f>IFERROR(IF($G1690="","",INDEX('Job Catalog'!$K$10:$K$509,MATCH($G1690,'Job Catalog'!$B$10:$B$509,0))),"")</f>
        <v/>
      </c>
    </row>
    <row r="1691">
      <c r="B1691" s="7" t="n"/>
      <c r="C1691" s="7" t="n"/>
      <c r="D1691" s="7" t="n"/>
      <c r="E1691" s="7" t="n"/>
      <c r="F1691" s="7" t="n"/>
      <c r="G1691" s="7" t="n"/>
      <c r="H1691" s="9">
        <f>IFERROR(IF($G1691="","",INDEX('Job Catalog'!$C$10:$C$509,MATCH($G1691,'Job Catalog'!$B$10:$B$509,0))),"")</f>
        <v/>
      </c>
      <c r="I1691" s="9">
        <f>IFERROR(IF($G1691="","",INDEX('Job Catalog'!$D$10:$D$509,MATCH($G1691,'Job Catalog'!$B$10:$B$509,0))),"")</f>
        <v/>
      </c>
      <c r="J1691" s="9">
        <f>IFERROR(IF($G1691="","",INDEX('Job Catalog'!$F$10:$F$509,MATCH($G1691,'Job Catalog'!$B$10:$B$509,0))),"")</f>
        <v/>
      </c>
      <c r="K1691" s="9">
        <f>IFERROR(IF($G1691="","",INDEX('Job Catalog'!$H$10:$H$509,MATCH($G1691,'Job Catalog'!$B$10:$B$509,0))),"")</f>
        <v/>
      </c>
      <c r="L1691" s="9">
        <f>IFERROR(IF($G1691="","",INDEX('Job Catalog'!$I$10:$I$509,MATCH($G1691,'Job Catalog'!$B$10:$B$509,0))),"")</f>
        <v/>
      </c>
      <c r="M1691" s="37">
        <f>IFERROR(IF($G1691="","",INDEX('Job Catalog'!$K$10:$K$509,MATCH($G1691,'Job Catalog'!$B$10:$B$509,0))),"")</f>
        <v/>
      </c>
    </row>
    <row r="1692">
      <c r="B1692" s="7" t="n"/>
      <c r="C1692" s="7" t="n"/>
      <c r="D1692" s="7" t="n"/>
      <c r="E1692" s="7" t="n"/>
      <c r="F1692" s="7" t="n"/>
      <c r="G1692" s="7" t="n"/>
      <c r="H1692" s="9">
        <f>IFERROR(IF($G1692="","",INDEX('Job Catalog'!$C$10:$C$509,MATCH($G1692,'Job Catalog'!$B$10:$B$509,0))),"")</f>
        <v/>
      </c>
      <c r="I1692" s="9">
        <f>IFERROR(IF($G1692="","",INDEX('Job Catalog'!$D$10:$D$509,MATCH($G1692,'Job Catalog'!$B$10:$B$509,0))),"")</f>
        <v/>
      </c>
      <c r="J1692" s="9">
        <f>IFERROR(IF($G1692="","",INDEX('Job Catalog'!$F$10:$F$509,MATCH($G1692,'Job Catalog'!$B$10:$B$509,0))),"")</f>
        <v/>
      </c>
      <c r="K1692" s="9">
        <f>IFERROR(IF($G1692="","",INDEX('Job Catalog'!$H$10:$H$509,MATCH($G1692,'Job Catalog'!$B$10:$B$509,0))),"")</f>
        <v/>
      </c>
      <c r="L1692" s="9">
        <f>IFERROR(IF($G1692="","",INDEX('Job Catalog'!$I$10:$I$509,MATCH($G1692,'Job Catalog'!$B$10:$B$509,0))),"")</f>
        <v/>
      </c>
      <c r="M1692" s="37">
        <f>IFERROR(IF($G1692="","",INDEX('Job Catalog'!$K$10:$K$509,MATCH($G1692,'Job Catalog'!$B$10:$B$509,0))),"")</f>
        <v/>
      </c>
    </row>
    <row r="1693">
      <c r="B1693" s="7" t="n"/>
      <c r="C1693" s="7" t="n"/>
      <c r="D1693" s="7" t="n"/>
      <c r="E1693" s="7" t="n"/>
      <c r="F1693" s="7" t="n"/>
      <c r="G1693" s="7" t="n"/>
      <c r="H1693" s="9">
        <f>IFERROR(IF($G1693="","",INDEX('Job Catalog'!$C$10:$C$509,MATCH($G1693,'Job Catalog'!$B$10:$B$509,0))),"")</f>
        <v/>
      </c>
      <c r="I1693" s="9">
        <f>IFERROR(IF($G1693="","",INDEX('Job Catalog'!$D$10:$D$509,MATCH($G1693,'Job Catalog'!$B$10:$B$509,0))),"")</f>
        <v/>
      </c>
      <c r="J1693" s="9">
        <f>IFERROR(IF($G1693="","",INDEX('Job Catalog'!$F$10:$F$509,MATCH($G1693,'Job Catalog'!$B$10:$B$509,0))),"")</f>
        <v/>
      </c>
      <c r="K1693" s="9">
        <f>IFERROR(IF($G1693="","",INDEX('Job Catalog'!$H$10:$H$509,MATCH($G1693,'Job Catalog'!$B$10:$B$509,0))),"")</f>
        <v/>
      </c>
      <c r="L1693" s="9">
        <f>IFERROR(IF($G1693="","",INDEX('Job Catalog'!$I$10:$I$509,MATCH($G1693,'Job Catalog'!$B$10:$B$509,0))),"")</f>
        <v/>
      </c>
      <c r="M1693" s="37">
        <f>IFERROR(IF($G1693="","",INDEX('Job Catalog'!$K$10:$K$509,MATCH($G1693,'Job Catalog'!$B$10:$B$509,0))),"")</f>
        <v/>
      </c>
    </row>
    <row r="1694">
      <c r="B1694" s="7" t="n"/>
      <c r="C1694" s="7" t="n"/>
      <c r="D1694" s="7" t="n"/>
      <c r="E1694" s="7" t="n"/>
      <c r="F1694" s="7" t="n"/>
      <c r="G1694" s="7" t="n"/>
      <c r="H1694" s="9">
        <f>IFERROR(IF($G1694="","",INDEX('Job Catalog'!$C$10:$C$509,MATCH($G1694,'Job Catalog'!$B$10:$B$509,0))),"")</f>
        <v/>
      </c>
      <c r="I1694" s="9">
        <f>IFERROR(IF($G1694="","",INDEX('Job Catalog'!$D$10:$D$509,MATCH($G1694,'Job Catalog'!$B$10:$B$509,0))),"")</f>
        <v/>
      </c>
      <c r="J1694" s="9">
        <f>IFERROR(IF($G1694="","",INDEX('Job Catalog'!$F$10:$F$509,MATCH($G1694,'Job Catalog'!$B$10:$B$509,0))),"")</f>
        <v/>
      </c>
      <c r="K1694" s="9">
        <f>IFERROR(IF($G1694="","",INDEX('Job Catalog'!$H$10:$H$509,MATCH($G1694,'Job Catalog'!$B$10:$B$509,0))),"")</f>
        <v/>
      </c>
      <c r="L1694" s="9">
        <f>IFERROR(IF($G1694="","",INDEX('Job Catalog'!$I$10:$I$509,MATCH($G1694,'Job Catalog'!$B$10:$B$509,0))),"")</f>
        <v/>
      </c>
      <c r="M1694" s="37">
        <f>IFERROR(IF($G1694="","",INDEX('Job Catalog'!$K$10:$K$509,MATCH($G1694,'Job Catalog'!$B$10:$B$509,0))),"")</f>
        <v/>
      </c>
    </row>
    <row r="1695">
      <c r="B1695" s="7" t="n"/>
      <c r="C1695" s="7" t="n"/>
      <c r="D1695" s="7" t="n"/>
      <c r="E1695" s="7" t="n"/>
      <c r="F1695" s="7" t="n"/>
      <c r="G1695" s="7" t="n"/>
      <c r="H1695" s="9">
        <f>IFERROR(IF($G1695="","",INDEX('Job Catalog'!$C$10:$C$509,MATCH($G1695,'Job Catalog'!$B$10:$B$509,0))),"")</f>
        <v/>
      </c>
      <c r="I1695" s="9">
        <f>IFERROR(IF($G1695="","",INDEX('Job Catalog'!$D$10:$D$509,MATCH($G1695,'Job Catalog'!$B$10:$B$509,0))),"")</f>
        <v/>
      </c>
      <c r="J1695" s="9">
        <f>IFERROR(IF($G1695="","",INDEX('Job Catalog'!$F$10:$F$509,MATCH($G1695,'Job Catalog'!$B$10:$B$509,0))),"")</f>
        <v/>
      </c>
      <c r="K1695" s="9">
        <f>IFERROR(IF($G1695="","",INDEX('Job Catalog'!$H$10:$H$509,MATCH($G1695,'Job Catalog'!$B$10:$B$509,0))),"")</f>
        <v/>
      </c>
      <c r="L1695" s="9">
        <f>IFERROR(IF($G1695="","",INDEX('Job Catalog'!$I$10:$I$509,MATCH($G1695,'Job Catalog'!$B$10:$B$509,0))),"")</f>
        <v/>
      </c>
      <c r="M1695" s="37">
        <f>IFERROR(IF($G1695="","",INDEX('Job Catalog'!$K$10:$K$509,MATCH($G1695,'Job Catalog'!$B$10:$B$509,0))),"")</f>
        <v/>
      </c>
    </row>
    <row r="1696">
      <c r="B1696" s="7" t="n"/>
      <c r="C1696" s="7" t="n"/>
      <c r="D1696" s="7" t="n"/>
      <c r="E1696" s="7" t="n"/>
      <c r="F1696" s="7" t="n"/>
      <c r="G1696" s="7" t="n"/>
      <c r="H1696" s="9">
        <f>IFERROR(IF($G1696="","",INDEX('Job Catalog'!$C$10:$C$509,MATCH($G1696,'Job Catalog'!$B$10:$B$509,0))),"")</f>
        <v/>
      </c>
      <c r="I1696" s="9">
        <f>IFERROR(IF($G1696="","",INDEX('Job Catalog'!$D$10:$D$509,MATCH($G1696,'Job Catalog'!$B$10:$B$509,0))),"")</f>
        <v/>
      </c>
      <c r="J1696" s="9">
        <f>IFERROR(IF($G1696="","",INDEX('Job Catalog'!$F$10:$F$509,MATCH($G1696,'Job Catalog'!$B$10:$B$509,0))),"")</f>
        <v/>
      </c>
      <c r="K1696" s="9">
        <f>IFERROR(IF($G1696="","",INDEX('Job Catalog'!$H$10:$H$509,MATCH($G1696,'Job Catalog'!$B$10:$B$509,0))),"")</f>
        <v/>
      </c>
      <c r="L1696" s="9">
        <f>IFERROR(IF($G1696="","",INDEX('Job Catalog'!$I$10:$I$509,MATCH($G1696,'Job Catalog'!$B$10:$B$509,0))),"")</f>
        <v/>
      </c>
      <c r="M1696" s="37">
        <f>IFERROR(IF($G1696="","",INDEX('Job Catalog'!$K$10:$K$509,MATCH($G1696,'Job Catalog'!$B$10:$B$509,0))),"")</f>
        <v/>
      </c>
    </row>
    <row r="1697">
      <c r="B1697" s="7" t="n"/>
      <c r="C1697" s="7" t="n"/>
      <c r="D1697" s="7" t="n"/>
      <c r="E1697" s="7" t="n"/>
      <c r="F1697" s="7" t="n"/>
      <c r="G1697" s="7" t="n"/>
      <c r="H1697" s="9">
        <f>IFERROR(IF($G1697="","",INDEX('Job Catalog'!$C$10:$C$509,MATCH($G1697,'Job Catalog'!$B$10:$B$509,0))),"")</f>
        <v/>
      </c>
      <c r="I1697" s="9">
        <f>IFERROR(IF($G1697="","",INDEX('Job Catalog'!$D$10:$D$509,MATCH($G1697,'Job Catalog'!$B$10:$B$509,0))),"")</f>
        <v/>
      </c>
      <c r="J1697" s="9">
        <f>IFERROR(IF($G1697="","",INDEX('Job Catalog'!$F$10:$F$509,MATCH($G1697,'Job Catalog'!$B$10:$B$509,0))),"")</f>
        <v/>
      </c>
      <c r="K1697" s="9">
        <f>IFERROR(IF($G1697="","",INDEX('Job Catalog'!$H$10:$H$509,MATCH($G1697,'Job Catalog'!$B$10:$B$509,0))),"")</f>
        <v/>
      </c>
      <c r="L1697" s="9">
        <f>IFERROR(IF($G1697="","",INDEX('Job Catalog'!$I$10:$I$509,MATCH($G1697,'Job Catalog'!$B$10:$B$509,0))),"")</f>
        <v/>
      </c>
      <c r="M1697" s="37">
        <f>IFERROR(IF($G1697="","",INDEX('Job Catalog'!$K$10:$K$509,MATCH($G1697,'Job Catalog'!$B$10:$B$509,0))),"")</f>
        <v/>
      </c>
    </row>
    <row r="1698">
      <c r="B1698" s="7" t="n"/>
      <c r="C1698" s="7" t="n"/>
      <c r="D1698" s="7" t="n"/>
      <c r="E1698" s="7" t="n"/>
      <c r="F1698" s="7" t="n"/>
      <c r="G1698" s="7" t="n"/>
      <c r="H1698" s="9">
        <f>IFERROR(IF($G1698="","",INDEX('Job Catalog'!$C$10:$C$509,MATCH($G1698,'Job Catalog'!$B$10:$B$509,0))),"")</f>
        <v/>
      </c>
      <c r="I1698" s="9">
        <f>IFERROR(IF($G1698="","",INDEX('Job Catalog'!$D$10:$D$509,MATCH($G1698,'Job Catalog'!$B$10:$B$509,0))),"")</f>
        <v/>
      </c>
      <c r="J1698" s="9">
        <f>IFERROR(IF($G1698="","",INDEX('Job Catalog'!$F$10:$F$509,MATCH($G1698,'Job Catalog'!$B$10:$B$509,0))),"")</f>
        <v/>
      </c>
      <c r="K1698" s="9">
        <f>IFERROR(IF($G1698="","",INDEX('Job Catalog'!$H$10:$H$509,MATCH($G1698,'Job Catalog'!$B$10:$B$509,0))),"")</f>
        <v/>
      </c>
      <c r="L1698" s="9">
        <f>IFERROR(IF($G1698="","",INDEX('Job Catalog'!$I$10:$I$509,MATCH($G1698,'Job Catalog'!$B$10:$B$509,0))),"")</f>
        <v/>
      </c>
      <c r="M1698" s="37">
        <f>IFERROR(IF($G1698="","",INDEX('Job Catalog'!$K$10:$K$509,MATCH($G1698,'Job Catalog'!$B$10:$B$509,0))),"")</f>
        <v/>
      </c>
    </row>
    <row r="1699">
      <c r="B1699" s="7" t="n"/>
      <c r="C1699" s="7" t="n"/>
      <c r="D1699" s="7" t="n"/>
      <c r="E1699" s="7" t="n"/>
      <c r="F1699" s="7" t="n"/>
      <c r="G1699" s="7" t="n"/>
      <c r="H1699" s="9">
        <f>IFERROR(IF($G1699="","",INDEX('Job Catalog'!$C$10:$C$509,MATCH($G1699,'Job Catalog'!$B$10:$B$509,0))),"")</f>
        <v/>
      </c>
      <c r="I1699" s="9">
        <f>IFERROR(IF($G1699="","",INDEX('Job Catalog'!$D$10:$D$509,MATCH($G1699,'Job Catalog'!$B$10:$B$509,0))),"")</f>
        <v/>
      </c>
      <c r="J1699" s="9">
        <f>IFERROR(IF($G1699="","",INDEX('Job Catalog'!$F$10:$F$509,MATCH($G1699,'Job Catalog'!$B$10:$B$509,0))),"")</f>
        <v/>
      </c>
      <c r="K1699" s="9">
        <f>IFERROR(IF($G1699="","",INDEX('Job Catalog'!$H$10:$H$509,MATCH($G1699,'Job Catalog'!$B$10:$B$509,0))),"")</f>
        <v/>
      </c>
      <c r="L1699" s="9">
        <f>IFERROR(IF($G1699="","",INDEX('Job Catalog'!$I$10:$I$509,MATCH($G1699,'Job Catalog'!$B$10:$B$509,0))),"")</f>
        <v/>
      </c>
      <c r="M1699" s="37">
        <f>IFERROR(IF($G1699="","",INDEX('Job Catalog'!$K$10:$K$509,MATCH($G1699,'Job Catalog'!$B$10:$B$509,0))),"")</f>
        <v/>
      </c>
    </row>
    <row r="1700">
      <c r="B1700" s="7" t="n"/>
      <c r="C1700" s="7" t="n"/>
      <c r="D1700" s="7" t="n"/>
      <c r="E1700" s="7" t="n"/>
      <c r="F1700" s="7" t="n"/>
      <c r="G1700" s="7" t="n"/>
      <c r="H1700" s="9">
        <f>IFERROR(IF($G1700="","",INDEX('Job Catalog'!$C$10:$C$509,MATCH($G1700,'Job Catalog'!$B$10:$B$509,0))),"")</f>
        <v/>
      </c>
      <c r="I1700" s="9">
        <f>IFERROR(IF($G1700="","",INDEX('Job Catalog'!$D$10:$D$509,MATCH($G1700,'Job Catalog'!$B$10:$B$509,0))),"")</f>
        <v/>
      </c>
      <c r="J1700" s="9">
        <f>IFERROR(IF($G1700="","",INDEX('Job Catalog'!$F$10:$F$509,MATCH($G1700,'Job Catalog'!$B$10:$B$509,0))),"")</f>
        <v/>
      </c>
      <c r="K1700" s="9">
        <f>IFERROR(IF($G1700="","",INDEX('Job Catalog'!$H$10:$H$509,MATCH($G1700,'Job Catalog'!$B$10:$B$509,0))),"")</f>
        <v/>
      </c>
      <c r="L1700" s="9">
        <f>IFERROR(IF($G1700="","",INDEX('Job Catalog'!$I$10:$I$509,MATCH($G1700,'Job Catalog'!$B$10:$B$509,0))),"")</f>
        <v/>
      </c>
      <c r="M1700" s="37">
        <f>IFERROR(IF($G1700="","",INDEX('Job Catalog'!$K$10:$K$509,MATCH($G1700,'Job Catalog'!$B$10:$B$509,0))),"")</f>
        <v/>
      </c>
    </row>
    <row r="1701">
      <c r="B1701" s="7" t="n"/>
      <c r="C1701" s="7" t="n"/>
      <c r="D1701" s="7" t="n"/>
      <c r="E1701" s="7" t="n"/>
      <c r="F1701" s="7" t="n"/>
      <c r="G1701" s="7" t="n"/>
      <c r="H1701" s="9">
        <f>IFERROR(IF($G1701="","",INDEX('Job Catalog'!$C$10:$C$509,MATCH($G1701,'Job Catalog'!$B$10:$B$509,0))),"")</f>
        <v/>
      </c>
      <c r="I1701" s="9">
        <f>IFERROR(IF($G1701="","",INDEX('Job Catalog'!$D$10:$D$509,MATCH($G1701,'Job Catalog'!$B$10:$B$509,0))),"")</f>
        <v/>
      </c>
      <c r="J1701" s="9">
        <f>IFERROR(IF($G1701="","",INDEX('Job Catalog'!$F$10:$F$509,MATCH($G1701,'Job Catalog'!$B$10:$B$509,0))),"")</f>
        <v/>
      </c>
      <c r="K1701" s="9">
        <f>IFERROR(IF($G1701="","",INDEX('Job Catalog'!$H$10:$H$509,MATCH($G1701,'Job Catalog'!$B$10:$B$509,0))),"")</f>
        <v/>
      </c>
      <c r="L1701" s="9">
        <f>IFERROR(IF($G1701="","",INDEX('Job Catalog'!$I$10:$I$509,MATCH($G1701,'Job Catalog'!$B$10:$B$509,0))),"")</f>
        <v/>
      </c>
      <c r="M1701" s="37">
        <f>IFERROR(IF($G1701="","",INDEX('Job Catalog'!$K$10:$K$509,MATCH($G1701,'Job Catalog'!$B$10:$B$509,0))),"")</f>
        <v/>
      </c>
    </row>
    <row r="1702">
      <c r="B1702" s="7" t="n"/>
      <c r="C1702" s="7" t="n"/>
      <c r="D1702" s="7" t="n"/>
      <c r="E1702" s="7" t="n"/>
      <c r="F1702" s="7" t="n"/>
      <c r="G1702" s="7" t="n"/>
      <c r="H1702" s="9">
        <f>IFERROR(IF($G1702="","",INDEX('Job Catalog'!$C$10:$C$509,MATCH($G1702,'Job Catalog'!$B$10:$B$509,0))),"")</f>
        <v/>
      </c>
      <c r="I1702" s="9">
        <f>IFERROR(IF($G1702="","",INDEX('Job Catalog'!$D$10:$D$509,MATCH($G1702,'Job Catalog'!$B$10:$B$509,0))),"")</f>
        <v/>
      </c>
      <c r="J1702" s="9">
        <f>IFERROR(IF($G1702="","",INDEX('Job Catalog'!$F$10:$F$509,MATCH($G1702,'Job Catalog'!$B$10:$B$509,0))),"")</f>
        <v/>
      </c>
      <c r="K1702" s="9">
        <f>IFERROR(IF($G1702="","",INDEX('Job Catalog'!$H$10:$H$509,MATCH($G1702,'Job Catalog'!$B$10:$B$509,0))),"")</f>
        <v/>
      </c>
      <c r="L1702" s="9">
        <f>IFERROR(IF($G1702="","",INDEX('Job Catalog'!$I$10:$I$509,MATCH($G1702,'Job Catalog'!$B$10:$B$509,0))),"")</f>
        <v/>
      </c>
      <c r="M1702" s="37">
        <f>IFERROR(IF($G1702="","",INDEX('Job Catalog'!$K$10:$K$509,MATCH($G1702,'Job Catalog'!$B$10:$B$509,0))),"")</f>
        <v/>
      </c>
    </row>
    <row r="1703">
      <c r="B1703" s="7" t="n"/>
      <c r="C1703" s="7" t="n"/>
      <c r="D1703" s="7" t="n"/>
      <c r="E1703" s="7" t="n"/>
      <c r="F1703" s="7" t="n"/>
      <c r="G1703" s="7" t="n"/>
      <c r="H1703" s="9">
        <f>IFERROR(IF($G1703="","",INDEX('Job Catalog'!$C$10:$C$509,MATCH($G1703,'Job Catalog'!$B$10:$B$509,0))),"")</f>
        <v/>
      </c>
      <c r="I1703" s="9">
        <f>IFERROR(IF($G1703="","",INDEX('Job Catalog'!$D$10:$D$509,MATCH($G1703,'Job Catalog'!$B$10:$B$509,0))),"")</f>
        <v/>
      </c>
      <c r="J1703" s="9">
        <f>IFERROR(IF($G1703="","",INDEX('Job Catalog'!$F$10:$F$509,MATCH($G1703,'Job Catalog'!$B$10:$B$509,0))),"")</f>
        <v/>
      </c>
      <c r="K1703" s="9">
        <f>IFERROR(IF($G1703="","",INDEX('Job Catalog'!$H$10:$H$509,MATCH($G1703,'Job Catalog'!$B$10:$B$509,0))),"")</f>
        <v/>
      </c>
      <c r="L1703" s="9">
        <f>IFERROR(IF($G1703="","",INDEX('Job Catalog'!$I$10:$I$509,MATCH($G1703,'Job Catalog'!$B$10:$B$509,0))),"")</f>
        <v/>
      </c>
      <c r="M1703" s="37">
        <f>IFERROR(IF($G1703="","",INDEX('Job Catalog'!$K$10:$K$509,MATCH($G1703,'Job Catalog'!$B$10:$B$509,0))),"")</f>
        <v/>
      </c>
    </row>
    <row r="1704">
      <c r="B1704" s="7" t="n"/>
      <c r="C1704" s="7" t="n"/>
      <c r="D1704" s="7" t="n"/>
      <c r="E1704" s="7" t="n"/>
      <c r="F1704" s="7" t="n"/>
      <c r="G1704" s="7" t="n"/>
      <c r="H1704" s="9">
        <f>IFERROR(IF($G1704="","",INDEX('Job Catalog'!$C$10:$C$509,MATCH($G1704,'Job Catalog'!$B$10:$B$509,0))),"")</f>
        <v/>
      </c>
      <c r="I1704" s="9">
        <f>IFERROR(IF($G1704="","",INDEX('Job Catalog'!$D$10:$D$509,MATCH($G1704,'Job Catalog'!$B$10:$B$509,0))),"")</f>
        <v/>
      </c>
      <c r="J1704" s="9">
        <f>IFERROR(IF($G1704="","",INDEX('Job Catalog'!$F$10:$F$509,MATCH($G1704,'Job Catalog'!$B$10:$B$509,0))),"")</f>
        <v/>
      </c>
      <c r="K1704" s="9">
        <f>IFERROR(IF($G1704="","",INDEX('Job Catalog'!$H$10:$H$509,MATCH($G1704,'Job Catalog'!$B$10:$B$509,0))),"")</f>
        <v/>
      </c>
      <c r="L1704" s="9">
        <f>IFERROR(IF($G1704="","",INDEX('Job Catalog'!$I$10:$I$509,MATCH($G1704,'Job Catalog'!$B$10:$B$509,0))),"")</f>
        <v/>
      </c>
      <c r="M1704" s="37">
        <f>IFERROR(IF($G1704="","",INDEX('Job Catalog'!$K$10:$K$509,MATCH($G1704,'Job Catalog'!$B$10:$B$509,0))),"")</f>
        <v/>
      </c>
    </row>
    <row r="1705">
      <c r="B1705" s="7" t="n"/>
      <c r="C1705" s="7" t="n"/>
      <c r="D1705" s="7" t="n"/>
      <c r="E1705" s="7" t="n"/>
      <c r="F1705" s="7" t="n"/>
      <c r="G1705" s="7" t="n"/>
      <c r="H1705" s="9">
        <f>IFERROR(IF($G1705="","",INDEX('Job Catalog'!$C$10:$C$509,MATCH($G1705,'Job Catalog'!$B$10:$B$509,0))),"")</f>
        <v/>
      </c>
      <c r="I1705" s="9">
        <f>IFERROR(IF($G1705="","",INDEX('Job Catalog'!$D$10:$D$509,MATCH($G1705,'Job Catalog'!$B$10:$B$509,0))),"")</f>
        <v/>
      </c>
      <c r="J1705" s="9">
        <f>IFERROR(IF($G1705="","",INDEX('Job Catalog'!$F$10:$F$509,MATCH($G1705,'Job Catalog'!$B$10:$B$509,0))),"")</f>
        <v/>
      </c>
      <c r="K1705" s="9">
        <f>IFERROR(IF($G1705="","",INDEX('Job Catalog'!$H$10:$H$509,MATCH($G1705,'Job Catalog'!$B$10:$B$509,0))),"")</f>
        <v/>
      </c>
      <c r="L1705" s="9">
        <f>IFERROR(IF($G1705="","",INDEX('Job Catalog'!$I$10:$I$509,MATCH($G1705,'Job Catalog'!$B$10:$B$509,0))),"")</f>
        <v/>
      </c>
      <c r="M1705" s="37">
        <f>IFERROR(IF($G1705="","",INDEX('Job Catalog'!$K$10:$K$509,MATCH($G1705,'Job Catalog'!$B$10:$B$509,0))),"")</f>
        <v/>
      </c>
    </row>
    <row r="1706">
      <c r="B1706" s="7" t="n"/>
      <c r="C1706" s="7" t="n"/>
      <c r="D1706" s="7" t="n"/>
      <c r="E1706" s="7" t="n"/>
      <c r="F1706" s="7" t="n"/>
      <c r="G1706" s="7" t="n"/>
      <c r="H1706" s="9">
        <f>IFERROR(IF($G1706="","",INDEX('Job Catalog'!$C$10:$C$509,MATCH($G1706,'Job Catalog'!$B$10:$B$509,0))),"")</f>
        <v/>
      </c>
      <c r="I1706" s="9">
        <f>IFERROR(IF($G1706="","",INDEX('Job Catalog'!$D$10:$D$509,MATCH($G1706,'Job Catalog'!$B$10:$B$509,0))),"")</f>
        <v/>
      </c>
      <c r="J1706" s="9">
        <f>IFERROR(IF($G1706="","",INDEX('Job Catalog'!$F$10:$F$509,MATCH($G1706,'Job Catalog'!$B$10:$B$509,0))),"")</f>
        <v/>
      </c>
      <c r="K1706" s="9">
        <f>IFERROR(IF($G1706="","",INDEX('Job Catalog'!$H$10:$H$509,MATCH($G1706,'Job Catalog'!$B$10:$B$509,0))),"")</f>
        <v/>
      </c>
      <c r="L1706" s="9">
        <f>IFERROR(IF($G1706="","",INDEX('Job Catalog'!$I$10:$I$509,MATCH($G1706,'Job Catalog'!$B$10:$B$509,0))),"")</f>
        <v/>
      </c>
      <c r="M1706" s="37">
        <f>IFERROR(IF($G1706="","",INDEX('Job Catalog'!$K$10:$K$509,MATCH($G1706,'Job Catalog'!$B$10:$B$509,0))),"")</f>
        <v/>
      </c>
    </row>
    <row r="1707">
      <c r="B1707" s="7" t="n"/>
      <c r="C1707" s="7" t="n"/>
      <c r="D1707" s="7" t="n"/>
      <c r="E1707" s="7" t="n"/>
      <c r="F1707" s="7" t="n"/>
      <c r="G1707" s="7" t="n"/>
      <c r="H1707" s="9">
        <f>IFERROR(IF($G1707="","",INDEX('Job Catalog'!$C$10:$C$509,MATCH($G1707,'Job Catalog'!$B$10:$B$509,0))),"")</f>
        <v/>
      </c>
      <c r="I1707" s="9">
        <f>IFERROR(IF($G1707="","",INDEX('Job Catalog'!$D$10:$D$509,MATCH($G1707,'Job Catalog'!$B$10:$B$509,0))),"")</f>
        <v/>
      </c>
      <c r="J1707" s="9">
        <f>IFERROR(IF($G1707="","",INDEX('Job Catalog'!$F$10:$F$509,MATCH($G1707,'Job Catalog'!$B$10:$B$509,0))),"")</f>
        <v/>
      </c>
      <c r="K1707" s="9">
        <f>IFERROR(IF($G1707="","",INDEX('Job Catalog'!$H$10:$H$509,MATCH($G1707,'Job Catalog'!$B$10:$B$509,0))),"")</f>
        <v/>
      </c>
      <c r="L1707" s="9">
        <f>IFERROR(IF($G1707="","",INDEX('Job Catalog'!$I$10:$I$509,MATCH($G1707,'Job Catalog'!$B$10:$B$509,0))),"")</f>
        <v/>
      </c>
      <c r="M1707" s="37">
        <f>IFERROR(IF($G1707="","",INDEX('Job Catalog'!$K$10:$K$509,MATCH($G1707,'Job Catalog'!$B$10:$B$509,0))),"")</f>
        <v/>
      </c>
    </row>
    <row r="1708">
      <c r="B1708" s="7" t="n"/>
      <c r="C1708" s="7" t="n"/>
      <c r="D1708" s="7" t="n"/>
      <c r="E1708" s="7" t="n"/>
      <c r="F1708" s="7" t="n"/>
      <c r="G1708" s="7" t="n"/>
      <c r="H1708" s="9">
        <f>IFERROR(IF($G1708="","",INDEX('Job Catalog'!$C$10:$C$509,MATCH($G1708,'Job Catalog'!$B$10:$B$509,0))),"")</f>
        <v/>
      </c>
      <c r="I1708" s="9">
        <f>IFERROR(IF($G1708="","",INDEX('Job Catalog'!$D$10:$D$509,MATCH($G1708,'Job Catalog'!$B$10:$B$509,0))),"")</f>
        <v/>
      </c>
      <c r="J1708" s="9">
        <f>IFERROR(IF($G1708="","",INDEX('Job Catalog'!$F$10:$F$509,MATCH($G1708,'Job Catalog'!$B$10:$B$509,0))),"")</f>
        <v/>
      </c>
      <c r="K1708" s="9">
        <f>IFERROR(IF($G1708="","",INDEX('Job Catalog'!$H$10:$H$509,MATCH($G1708,'Job Catalog'!$B$10:$B$509,0))),"")</f>
        <v/>
      </c>
      <c r="L1708" s="9">
        <f>IFERROR(IF($G1708="","",INDEX('Job Catalog'!$I$10:$I$509,MATCH($G1708,'Job Catalog'!$B$10:$B$509,0))),"")</f>
        <v/>
      </c>
      <c r="M1708" s="37">
        <f>IFERROR(IF($G1708="","",INDEX('Job Catalog'!$K$10:$K$509,MATCH($G1708,'Job Catalog'!$B$10:$B$509,0))),"")</f>
        <v/>
      </c>
    </row>
    <row r="1709">
      <c r="B1709" s="7" t="n"/>
      <c r="C1709" s="7" t="n"/>
      <c r="D1709" s="7" t="n"/>
      <c r="E1709" s="7" t="n"/>
      <c r="F1709" s="7" t="n"/>
      <c r="G1709" s="7" t="n"/>
      <c r="H1709" s="9">
        <f>IFERROR(IF($G1709="","",INDEX('Job Catalog'!$C$10:$C$509,MATCH($G1709,'Job Catalog'!$B$10:$B$509,0))),"")</f>
        <v/>
      </c>
      <c r="I1709" s="9">
        <f>IFERROR(IF($G1709="","",INDEX('Job Catalog'!$D$10:$D$509,MATCH($G1709,'Job Catalog'!$B$10:$B$509,0))),"")</f>
        <v/>
      </c>
      <c r="J1709" s="9">
        <f>IFERROR(IF($G1709="","",INDEX('Job Catalog'!$F$10:$F$509,MATCH($G1709,'Job Catalog'!$B$10:$B$509,0))),"")</f>
        <v/>
      </c>
      <c r="K1709" s="9">
        <f>IFERROR(IF($G1709="","",INDEX('Job Catalog'!$H$10:$H$509,MATCH($G1709,'Job Catalog'!$B$10:$B$509,0))),"")</f>
        <v/>
      </c>
      <c r="L1709" s="9">
        <f>IFERROR(IF($G1709="","",INDEX('Job Catalog'!$I$10:$I$509,MATCH($G1709,'Job Catalog'!$B$10:$B$509,0))),"")</f>
        <v/>
      </c>
      <c r="M1709" s="37">
        <f>IFERROR(IF($G1709="","",INDEX('Job Catalog'!$K$10:$K$509,MATCH($G1709,'Job Catalog'!$B$10:$B$509,0))),"")</f>
        <v/>
      </c>
    </row>
    <row r="1710">
      <c r="B1710" s="7" t="n"/>
      <c r="C1710" s="7" t="n"/>
      <c r="D1710" s="7" t="n"/>
      <c r="E1710" s="7" t="n"/>
      <c r="F1710" s="7" t="n"/>
      <c r="G1710" s="7" t="n"/>
      <c r="H1710" s="9">
        <f>IFERROR(IF($G1710="","",INDEX('Job Catalog'!$C$10:$C$509,MATCH($G1710,'Job Catalog'!$B$10:$B$509,0))),"")</f>
        <v/>
      </c>
      <c r="I1710" s="9">
        <f>IFERROR(IF($G1710="","",INDEX('Job Catalog'!$D$10:$D$509,MATCH($G1710,'Job Catalog'!$B$10:$B$509,0))),"")</f>
        <v/>
      </c>
      <c r="J1710" s="9">
        <f>IFERROR(IF($G1710="","",INDEX('Job Catalog'!$F$10:$F$509,MATCH($G1710,'Job Catalog'!$B$10:$B$509,0))),"")</f>
        <v/>
      </c>
      <c r="K1710" s="9">
        <f>IFERROR(IF($G1710="","",INDEX('Job Catalog'!$H$10:$H$509,MATCH($G1710,'Job Catalog'!$B$10:$B$509,0))),"")</f>
        <v/>
      </c>
      <c r="L1710" s="9">
        <f>IFERROR(IF($G1710="","",INDEX('Job Catalog'!$I$10:$I$509,MATCH($G1710,'Job Catalog'!$B$10:$B$509,0))),"")</f>
        <v/>
      </c>
      <c r="M1710" s="37">
        <f>IFERROR(IF($G1710="","",INDEX('Job Catalog'!$K$10:$K$509,MATCH($G1710,'Job Catalog'!$B$10:$B$509,0))),"")</f>
        <v/>
      </c>
    </row>
    <row r="1711">
      <c r="B1711" s="7" t="n"/>
      <c r="C1711" s="7" t="n"/>
      <c r="D1711" s="7" t="n"/>
      <c r="E1711" s="7" t="n"/>
      <c r="F1711" s="7" t="n"/>
      <c r="G1711" s="7" t="n"/>
      <c r="H1711" s="9">
        <f>IFERROR(IF($G1711="","",INDEX('Job Catalog'!$C$10:$C$509,MATCH($G1711,'Job Catalog'!$B$10:$B$509,0))),"")</f>
        <v/>
      </c>
      <c r="I1711" s="9">
        <f>IFERROR(IF($G1711="","",INDEX('Job Catalog'!$D$10:$D$509,MATCH($G1711,'Job Catalog'!$B$10:$B$509,0))),"")</f>
        <v/>
      </c>
      <c r="J1711" s="9">
        <f>IFERROR(IF($G1711="","",INDEX('Job Catalog'!$F$10:$F$509,MATCH($G1711,'Job Catalog'!$B$10:$B$509,0))),"")</f>
        <v/>
      </c>
      <c r="K1711" s="9">
        <f>IFERROR(IF($G1711="","",INDEX('Job Catalog'!$H$10:$H$509,MATCH($G1711,'Job Catalog'!$B$10:$B$509,0))),"")</f>
        <v/>
      </c>
      <c r="L1711" s="9">
        <f>IFERROR(IF($G1711="","",INDEX('Job Catalog'!$I$10:$I$509,MATCH($G1711,'Job Catalog'!$B$10:$B$509,0))),"")</f>
        <v/>
      </c>
      <c r="M1711" s="37">
        <f>IFERROR(IF($G1711="","",INDEX('Job Catalog'!$K$10:$K$509,MATCH($G1711,'Job Catalog'!$B$10:$B$509,0))),"")</f>
        <v/>
      </c>
    </row>
    <row r="1712">
      <c r="B1712" s="7" t="n"/>
      <c r="C1712" s="7" t="n"/>
      <c r="D1712" s="7" t="n"/>
      <c r="E1712" s="7" t="n"/>
      <c r="F1712" s="7" t="n"/>
      <c r="G1712" s="7" t="n"/>
      <c r="H1712" s="9">
        <f>IFERROR(IF($G1712="","",INDEX('Job Catalog'!$C$10:$C$509,MATCH($G1712,'Job Catalog'!$B$10:$B$509,0))),"")</f>
        <v/>
      </c>
      <c r="I1712" s="9">
        <f>IFERROR(IF($G1712="","",INDEX('Job Catalog'!$D$10:$D$509,MATCH($G1712,'Job Catalog'!$B$10:$B$509,0))),"")</f>
        <v/>
      </c>
      <c r="J1712" s="9">
        <f>IFERROR(IF($G1712="","",INDEX('Job Catalog'!$F$10:$F$509,MATCH($G1712,'Job Catalog'!$B$10:$B$509,0))),"")</f>
        <v/>
      </c>
      <c r="K1712" s="9">
        <f>IFERROR(IF($G1712="","",INDEX('Job Catalog'!$H$10:$H$509,MATCH($G1712,'Job Catalog'!$B$10:$B$509,0))),"")</f>
        <v/>
      </c>
      <c r="L1712" s="9">
        <f>IFERROR(IF($G1712="","",INDEX('Job Catalog'!$I$10:$I$509,MATCH($G1712,'Job Catalog'!$B$10:$B$509,0))),"")</f>
        <v/>
      </c>
      <c r="M1712" s="37">
        <f>IFERROR(IF($G1712="","",INDEX('Job Catalog'!$K$10:$K$509,MATCH($G1712,'Job Catalog'!$B$10:$B$509,0))),"")</f>
        <v/>
      </c>
    </row>
    <row r="1713">
      <c r="B1713" s="7" t="n"/>
      <c r="C1713" s="7" t="n"/>
      <c r="D1713" s="7" t="n"/>
      <c r="E1713" s="7" t="n"/>
      <c r="F1713" s="7" t="n"/>
      <c r="G1713" s="7" t="n"/>
      <c r="H1713" s="9">
        <f>IFERROR(IF($G1713="","",INDEX('Job Catalog'!$C$10:$C$509,MATCH($G1713,'Job Catalog'!$B$10:$B$509,0))),"")</f>
        <v/>
      </c>
      <c r="I1713" s="9">
        <f>IFERROR(IF($G1713="","",INDEX('Job Catalog'!$D$10:$D$509,MATCH($G1713,'Job Catalog'!$B$10:$B$509,0))),"")</f>
        <v/>
      </c>
      <c r="J1713" s="9">
        <f>IFERROR(IF($G1713="","",INDEX('Job Catalog'!$F$10:$F$509,MATCH($G1713,'Job Catalog'!$B$10:$B$509,0))),"")</f>
        <v/>
      </c>
      <c r="K1713" s="9">
        <f>IFERROR(IF($G1713="","",INDEX('Job Catalog'!$H$10:$H$509,MATCH($G1713,'Job Catalog'!$B$10:$B$509,0))),"")</f>
        <v/>
      </c>
      <c r="L1713" s="9">
        <f>IFERROR(IF($G1713="","",INDEX('Job Catalog'!$I$10:$I$509,MATCH($G1713,'Job Catalog'!$B$10:$B$509,0))),"")</f>
        <v/>
      </c>
      <c r="M1713" s="37">
        <f>IFERROR(IF($G1713="","",INDEX('Job Catalog'!$K$10:$K$509,MATCH($G1713,'Job Catalog'!$B$10:$B$509,0))),"")</f>
        <v/>
      </c>
    </row>
    <row r="1714">
      <c r="B1714" s="7" t="n"/>
      <c r="C1714" s="7" t="n"/>
      <c r="D1714" s="7" t="n"/>
      <c r="E1714" s="7" t="n"/>
      <c r="F1714" s="7" t="n"/>
      <c r="G1714" s="7" t="n"/>
      <c r="H1714" s="9">
        <f>IFERROR(IF($G1714="","",INDEX('Job Catalog'!$C$10:$C$509,MATCH($G1714,'Job Catalog'!$B$10:$B$509,0))),"")</f>
        <v/>
      </c>
      <c r="I1714" s="9">
        <f>IFERROR(IF($G1714="","",INDEX('Job Catalog'!$D$10:$D$509,MATCH($G1714,'Job Catalog'!$B$10:$B$509,0))),"")</f>
        <v/>
      </c>
      <c r="J1714" s="9">
        <f>IFERROR(IF($G1714="","",INDEX('Job Catalog'!$F$10:$F$509,MATCH($G1714,'Job Catalog'!$B$10:$B$509,0))),"")</f>
        <v/>
      </c>
      <c r="K1714" s="9">
        <f>IFERROR(IF($G1714="","",INDEX('Job Catalog'!$H$10:$H$509,MATCH($G1714,'Job Catalog'!$B$10:$B$509,0))),"")</f>
        <v/>
      </c>
      <c r="L1714" s="9">
        <f>IFERROR(IF($G1714="","",INDEX('Job Catalog'!$I$10:$I$509,MATCH($G1714,'Job Catalog'!$B$10:$B$509,0))),"")</f>
        <v/>
      </c>
      <c r="M1714" s="37">
        <f>IFERROR(IF($G1714="","",INDEX('Job Catalog'!$K$10:$K$509,MATCH($G1714,'Job Catalog'!$B$10:$B$509,0))),"")</f>
        <v/>
      </c>
    </row>
    <row r="1715">
      <c r="B1715" s="7" t="n"/>
      <c r="C1715" s="7" t="n"/>
      <c r="D1715" s="7" t="n"/>
      <c r="E1715" s="7" t="n"/>
      <c r="F1715" s="7" t="n"/>
      <c r="G1715" s="7" t="n"/>
      <c r="H1715" s="9">
        <f>IFERROR(IF($G1715="","",INDEX('Job Catalog'!$C$10:$C$509,MATCH($G1715,'Job Catalog'!$B$10:$B$509,0))),"")</f>
        <v/>
      </c>
      <c r="I1715" s="9">
        <f>IFERROR(IF($G1715="","",INDEX('Job Catalog'!$D$10:$D$509,MATCH($G1715,'Job Catalog'!$B$10:$B$509,0))),"")</f>
        <v/>
      </c>
      <c r="J1715" s="9">
        <f>IFERROR(IF($G1715="","",INDEX('Job Catalog'!$F$10:$F$509,MATCH($G1715,'Job Catalog'!$B$10:$B$509,0))),"")</f>
        <v/>
      </c>
      <c r="K1715" s="9">
        <f>IFERROR(IF($G1715="","",INDEX('Job Catalog'!$H$10:$H$509,MATCH($G1715,'Job Catalog'!$B$10:$B$509,0))),"")</f>
        <v/>
      </c>
      <c r="L1715" s="9">
        <f>IFERROR(IF($G1715="","",INDEX('Job Catalog'!$I$10:$I$509,MATCH($G1715,'Job Catalog'!$B$10:$B$509,0))),"")</f>
        <v/>
      </c>
      <c r="M1715" s="37">
        <f>IFERROR(IF($G1715="","",INDEX('Job Catalog'!$K$10:$K$509,MATCH($G1715,'Job Catalog'!$B$10:$B$509,0))),"")</f>
        <v/>
      </c>
    </row>
    <row r="1716">
      <c r="B1716" s="7" t="n"/>
      <c r="C1716" s="7" t="n"/>
      <c r="D1716" s="7" t="n"/>
      <c r="E1716" s="7" t="n"/>
      <c r="F1716" s="7" t="n"/>
      <c r="G1716" s="7" t="n"/>
      <c r="H1716" s="9">
        <f>IFERROR(IF($G1716="","",INDEX('Job Catalog'!$C$10:$C$509,MATCH($G1716,'Job Catalog'!$B$10:$B$509,0))),"")</f>
        <v/>
      </c>
      <c r="I1716" s="9">
        <f>IFERROR(IF($G1716="","",INDEX('Job Catalog'!$D$10:$D$509,MATCH($G1716,'Job Catalog'!$B$10:$B$509,0))),"")</f>
        <v/>
      </c>
      <c r="J1716" s="9">
        <f>IFERROR(IF($G1716="","",INDEX('Job Catalog'!$F$10:$F$509,MATCH($G1716,'Job Catalog'!$B$10:$B$509,0))),"")</f>
        <v/>
      </c>
      <c r="K1716" s="9">
        <f>IFERROR(IF($G1716="","",INDEX('Job Catalog'!$H$10:$H$509,MATCH($G1716,'Job Catalog'!$B$10:$B$509,0))),"")</f>
        <v/>
      </c>
      <c r="L1716" s="9">
        <f>IFERROR(IF($G1716="","",INDEX('Job Catalog'!$I$10:$I$509,MATCH($G1716,'Job Catalog'!$B$10:$B$509,0))),"")</f>
        <v/>
      </c>
      <c r="M1716" s="37">
        <f>IFERROR(IF($G1716="","",INDEX('Job Catalog'!$K$10:$K$509,MATCH($G1716,'Job Catalog'!$B$10:$B$509,0))),"")</f>
        <v/>
      </c>
    </row>
    <row r="1717">
      <c r="B1717" s="7" t="n"/>
      <c r="C1717" s="7" t="n"/>
      <c r="D1717" s="7" t="n"/>
      <c r="E1717" s="7" t="n"/>
      <c r="F1717" s="7" t="n"/>
      <c r="G1717" s="7" t="n"/>
      <c r="H1717" s="9">
        <f>IFERROR(IF($G1717="","",INDEX('Job Catalog'!$C$10:$C$509,MATCH($G1717,'Job Catalog'!$B$10:$B$509,0))),"")</f>
        <v/>
      </c>
      <c r="I1717" s="9">
        <f>IFERROR(IF($G1717="","",INDEX('Job Catalog'!$D$10:$D$509,MATCH($G1717,'Job Catalog'!$B$10:$B$509,0))),"")</f>
        <v/>
      </c>
      <c r="J1717" s="9">
        <f>IFERROR(IF($G1717="","",INDEX('Job Catalog'!$F$10:$F$509,MATCH($G1717,'Job Catalog'!$B$10:$B$509,0))),"")</f>
        <v/>
      </c>
      <c r="K1717" s="9">
        <f>IFERROR(IF($G1717="","",INDEX('Job Catalog'!$H$10:$H$509,MATCH($G1717,'Job Catalog'!$B$10:$B$509,0))),"")</f>
        <v/>
      </c>
      <c r="L1717" s="9">
        <f>IFERROR(IF($G1717="","",INDEX('Job Catalog'!$I$10:$I$509,MATCH($G1717,'Job Catalog'!$B$10:$B$509,0))),"")</f>
        <v/>
      </c>
      <c r="M1717" s="37">
        <f>IFERROR(IF($G1717="","",INDEX('Job Catalog'!$K$10:$K$509,MATCH($G1717,'Job Catalog'!$B$10:$B$509,0))),"")</f>
        <v/>
      </c>
    </row>
    <row r="1718">
      <c r="B1718" s="7" t="n"/>
      <c r="C1718" s="7" t="n"/>
      <c r="D1718" s="7" t="n"/>
      <c r="E1718" s="7" t="n"/>
      <c r="F1718" s="7" t="n"/>
      <c r="G1718" s="7" t="n"/>
      <c r="H1718" s="9">
        <f>IFERROR(IF($G1718="","",INDEX('Job Catalog'!$C$10:$C$509,MATCH($G1718,'Job Catalog'!$B$10:$B$509,0))),"")</f>
        <v/>
      </c>
      <c r="I1718" s="9">
        <f>IFERROR(IF($G1718="","",INDEX('Job Catalog'!$D$10:$D$509,MATCH($G1718,'Job Catalog'!$B$10:$B$509,0))),"")</f>
        <v/>
      </c>
      <c r="J1718" s="9">
        <f>IFERROR(IF($G1718="","",INDEX('Job Catalog'!$F$10:$F$509,MATCH($G1718,'Job Catalog'!$B$10:$B$509,0))),"")</f>
        <v/>
      </c>
      <c r="K1718" s="9">
        <f>IFERROR(IF($G1718="","",INDEX('Job Catalog'!$H$10:$H$509,MATCH($G1718,'Job Catalog'!$B$10:$B$509,0))),"")</f>
        <v/>
      </c>
      <c r="L1718" s="9">
        <f>IFERROR(IF($G1718="","",INDEX('Job Catalog'!$I$10:$I$509,MATCH($G1718,'Job Catalog'!$B$10:$B$509,0))),"")</f>
        <v/>
      </c>
      <c r="M1718" s="37">
        <f>IFERROR(IF($G1718="","",INDEX('Job Catalog'!$K$10:$K$509,MATCH($G1718,'Job Catalog'!$B$10:$B$509,0))),"")</f>
        <v/>
      </c>
    </row>
    <row r="1719">
      <c r="B1719" s="7" t="n"/>
      <c r="C1719" s="7" t="n"/>
      <c r="D1719" s="7" t="n"/>
      <c r="E1719" s="7" t="n"/>
      <c r="F1719" s="7" t="n"/>
      <c r="G1719" s="7" t="n"/>
      <c r="H1719" s="9">
        <f>IFERROR(IF($G1719="","",INDEX('Job Catalog'!$C$10:$C$509,MATCH($G1719,'Job Catalog'!$B$10:$B$509,0))),"")</f>
        <v/>
      </c>
      <c r="I1719" s="9">
        <f>IFERROR(IF($G1719="","",INDEX('Job Catalog'!$D$10:$D$509,MATCH($G1719,'Job Catalog'!$B$10:$B$509,0))),"")</f>
        <v/>
      </c>
      <c r="J1719" s="9">
        <f>IFERROR(IF($G1719="","",INDEX('Job Catalog'!$F$10:$F$509,MATCH($G1719,'Job Catalog'!$B$10:$B$509,0))),"")</f>
        <v/>
      </c>
      <c r="K1719" s="9">
        <f>IFERROR(IF($G1719="","",INDEX('Job Catalog'!$H$10:$H$509,MATCH($G1719,'Job Catalog'!$B$10:$B$509,0))),"")</f>
        <v/>
      </c>
      <c r="L1719" s="9">
        <f>IFERROR(IF($G1719="","",INDEX('Job Catalog'!$I$10:$I$509,MATCH($G1719,'Job Catalog'!$B$10:$B$509,0))),"")</f>
        <v/>
      </c>
      <c r="M1719" s="37">
        <f>IFERROR(IF($G1719="","",INDEX('Job Catalog'!$K$10:$K$509,MATCH($G1719,'Job Catalog'!$B$10:$B$509,0))),"")</f>
        <v/>
      </c>
    </row>
    <row r="1720">
      <c r="B1720" s="7" t="n"/>
      <c r="C1720" s="7" t="n"/>
      <c r="D1720" s="7" t="n"/>
      <c r="E1720" s="7" t="n"/>
      <c r="F1720" s="7" t="n"/>
      <c r="G1720" s="7" t="n"/>
      <c r="H1720" s="9">
        <f>IFERROR(IF($G1720="","",INDEX('Job Catalog'!$C$10:$C$509,MATCH($G1720,'Job Catalog'!$B$10:$B$509,0))),"")</f>
        <v/>
      </c>
      <c r="I1720" s="9">
        <f>IFERROR(IF($G1720="","",INDEX('Job Catalog'!$D$10:$D$509,MATCH($G1720,'Job Catalog'!$B$10:$B$509,0))),"")</f>
        <v/>
      </c>
      <c r="J1720" s="9">
        <f>IFERROR(IF($G1720="","",INDEX('Job Catalog'!$F$10:$F$509,MATCH($G1720,'Job Catalog'!$B$10:$B$509,0))),"")</f>
        <v/>
      </c>
      <c r="K1720" s="9">
        <f>IFERROR(IF($G1720="","",INDEX('Job Catalog'!$H$10:$H$509,MATCH($G1720,'Job Catalog'!$B$10:$B$509,0))),"")</f>
        <v/>
      </c>
      <c r="L1720" s="9">
        <f>IFERROR(IF($G1720="","",INDEX('Job Catalog'!$I$10:$I$509,MATCH($G1720,'Job Catalog'!$B$10:$B$509,0))),"")</f>
        <v/>
      </c>
      <c r="M1720" s="37">
        <f>IFERROR(IF($G1720="","",INDEX('Job Catalog'!$K$10:$K$509,MATCH($G1720,'Job Catalog'!$B$10:$B$509,0))),"")</f>
        <v/>
      </c>
    </row>
    <row r="1721">
      <c r="B1721" s="7" t="n"/>
      <c r="C1721" s="7" t="n"/>
      <c r="D1721" s="7" t="n"/>
      <c r="E1721" s="7" t="n"/>
      <c r="F1721" s="7" t="n"/>
      <c r="G1721" s="7" t="n"/>
      <c r="H1721" s="9">
        <f>IFERROR(IF($G1721="","",INDEX('Job Catalog'!$C$10:$C$509,MATCH($G1721,'Job Catalog'!$B$10:$B$509,0))),"")</f>
        <v/>
      </c>
      <c r="I1721" s="9">
        <f>IFERROR(IF($G1721="","",INDEX('Job Catalog'!$D$10:$D$509,MATCH($G1721,'Job Catalog'!$B$10:$B$509,0))),"")</f>
        <v/>
      </c>
      <c r="J1721" s="9">
        <f>IFERROR(IF($G1721="","",INDEX('Job Catalog'!$F$10:$F$509,MATCH($G1721,'Job Catalog'!$B$10:$B$509,0))),"")</f>
        <v/>
      </c>
      <c r="K1721" s="9">
        <f>IFERROR(IF($G1721="","",INDEX('Job Catalog'!$H$10:$H$509,MATCH($G1721,'Job Catalog'!$B$10:$B$509,0))),"")</f>
        <v/>
      </c>
      <c r="L1721" s="9">
        <f>IFERROR(IF($G1721="","",INDEX('Job Catalog'!$I$10:$I$509,MATCH($G1721,'Job Catalog'!$B$10:$B$509,0))),"")</f>
        <v/>
      </c>
      <c r="M1721" s="37">
        <f>IFERROR(IF($G1721="","",INDEX('Job Catalog'!$K$10:$K$509,MATCH($G1721,'Job Catalog'!$B$10:$B$509,0))),"")</f>
        <v/>
      </c>
    </row>
    <row r="1722">
      <c r="B1722" s="7" t="n"/>
      <c r="C1722" s="7" t="n"/>
      <c r="D1722" s="7" t="n"/>
      <c r="E1722" s="7" t="n"/>
      <c r="F1722" s="7" t="n"/>
      <c r="G1722" s="7" t="n"/>
      <c r="H1722" s="9">
        <f>IFERROR(IF($G1722="","",INDEX('Job Catalog'!$C$10:$C$509,MATCH($G1722,'Job Catalog'!$B$10:$B$509,0))),"")</f>
        <v/>
      </c>
      <c r="I1722" s="9">
        <f>IFERROR(IF($G1722="","",INDEX('Job Catalog'!$D$10:$D$509,MATCH($G1722,'Job Catalog'!$B$10:$B$509,0))),"")</f>
        <v/>
      </c>
      <c r="J1722" s="9">
        <f>IFERROR(IF($G1722="","",INDEX('Job Catalog'!$F$10:$F$509,MATCH($G1722,'Job Catalog'!$B$10:$B$509,0))),"")</f>
        <v/>
      </c>
      <c r="K1722" s="9">
        <f>IFERROR(IF($G1722="","",INDEX('Job Catalog'!$H$10:$H$509,MATCH($G1722,'Job Catalog'!$B$10:$B$509,0))),"")</f>
        <v/>
      </c>
      <c r="L1722" s="9">
        <f>IFERROR(IF($G1722="","",INDEX('Job Catalog'!$I$10:$I$509,MATCH($G1722,'Job Catalog'!$B$10:$B$509,0))),"")</f>
        <v/>
      </c>
      <c r="M1722" s="37">
        <f>IFERROR(IF($G1722="","",INDEX('Job Catalog'!$K$10:$K$509,MATCH($G1722,'Job Catalog'!$B$10:$B$509,0))),"")</f>
        <v/>
      </c>
    </row>
    <row r="1723">
      <c r="B1723" s="7" t="n"/>
      <c r="C1723" s="7" t="n"/>
      <c r="D1723" s="7" t="n"/>
      <c r="E1723" s="7" t="n"/>
      <c r="F1723" s="7" t="n"/>
      <c r="G1723" s="7" t="n"/>
      <c r="H1723" s="9">
        <f>IFERROR(IF($G1723="","",INDEX('Job Catalog'!$C$10:$C$509,MATCH($G1723,'Job Catalog'!$B$10:$B$509,0))),"")</f>
        <v/>
      </c>
      <c r="I1723" s="9">
        <f>IFERROR(IF($G1723="","",INDEX('Job Catalog'!$D$10:$D$509,MATCH($G1723,'Job Catalog'!$B$10:$B$509,0))),"")</f>
        <v/>
      </c>
      <c r="J1723" s="9">
        <f>IFERROR(IF($G1723="","",INDEX('Job Catalog'!$F$10:$F$509,MATCH($G1723,'Job Catalog'!$B$10:$B$509,0))),"")</f>
        <v/>
      </c>
      <c r="K1723" s="9">
        <f>IFERROR(IF($G1723="","",INDEX('Job Catalog'!$H$10:$H$509,MATCH($G1723,'Job Catalog'!$B$10:$B$509,0))),"")</f>
        <v/>
      </c>
      <c r="L1723" s="9">
        <f>IFERROR(IF($G1723="","",INDEX('Job Catalog'!$I$10:$I$509,MATCH($G1723,'Job Catalog'!$B$10:$B$509,0))),"")</f>
        <v/>
      </c>
      <c r="M1723" s="37">
        <f>IFERROR(IF($G1723="","",INDEX('Job Catalog'!$K$10:$K$509,MATCH($G1723,'Job Catalog'!$B$10:$B$509,0))),"")</f>
        <v/>
      </c>
    </row>
    <row r="1724">
      <c r="B1724" s="7" t="n"/>
      <c r="C1724" s="7" t="n"/>
      <c r="D1724" s="7" t="n"/>
      <c r="E1724" s="7" t="n"/>
      <c r="F1724" s="7" t="n"/>
      <c r="G1724" s="7" t="n"/>
      <c r="H1724" s="9">
        <f>IFERROR(IF($G1724="","",INDEX('Job Catalog'!$C$10:$C$509,MATCH($G1724,'Job Catalog'!$B$10:$B$509,0))),"")</f>
        <v/>
      </c>
      <c r="I1724" s="9">
        <f>IFERROR(IF($G1724="","",INDEX('Job Catalog'!$D$10:$D$509,MATCH($G1724,'Job Catalog'!$B$10:$B$509,0))),"")</f>
        <v/>
      </c>
      <c r="J1724" s="9">
        <f>IFERROR(IF($G1724="","",INDEX('Job Catalog'!$F$10:$F$509,MATCH($G1724,'Job Catalog'!$B$10:$B$509,0))),"")</f>
        <v/>
      </c>
      <c r="K1724" s="9">
        <f>IFERROR(IF($G1724="","",INDEX('Job Catalog'!$H$10:$H$509,MATCH($G1724,'Job Catalog'!$B$10:$B$509,0))),"")</f>
        <v/>
      </c>
      <c r="L1724" s="9">
        <f>IFERROR(IF($G1724="","",INDEX('Job Catalog'!$I$10:$I$509,MATCH($G1724,'Job Catalog'!$B$10:$B$509,0))),"")</f>
        <v/>
      </c>
      <c r="M1724" s="37">
        <f>IFERROR(IF($G1724="","",INDEX('Job Catalog'!$K$10:$K$509,MATCH($G1724,'Job Catalog'!$B$10:$B$509,0))),"")</f>
        <v/>
      </c>
    </row>
    <row r="1725">
      <c r="B1725" s="7" t="n"/>
      <c r="C1725" s="7" t="n"/>
      <c r="D1725" s="7" t="n"/>
      <c r="E1725" s="7" t="n"/>
      <c r="F1725" s="7" t="n"/>
      <c r="G1725" s="7" t="n"/>
      <c r="H1725" s="9">
        <f>IFERROR(IF($G1725="","",INDEX('Job Catalog'!$C$10:$C$509,MATCH($G1725,'Job Catalog'!$B$10:$B$509,0))),"")</f>
        <v/>
      </c>
      <c r="I1725" s="9">
        <f>IFERROR(IF($G1725="","",INDEX('Job Catalog'!$D$10:$D$509,MATCH($G1725,'Job Catalog'!$B$10:$B$509,0))),"")</f>
        <v/>
      </c>
      <c r="J1725" s="9">
        <f>IFERROR(IF($G1725="","",INDEX('Job Catalog'!$F$10:$F$509,MATCH($G1725,'Job Catalog'!$B$10:$B$509,0))),"")</f>
        <v/>
      </c>
      <c r="K1725" s="9">
        <f>IFERROR(IF($G1725="","",INDEX('Job Catalog'!$H$10:$H$509,MATCH($G1725,'Job Catalog'!$B$10:$B$509,0))),"")</f>
        <v/>
      </c>
      <c r="L1725" s="9">
        <f>IFERROR(IF($G1725="","",INDEX('Job Catalog'!$I$10:$I$509,MATCH($G1725,'Job Catalog'!$B$10:$B$509,0))),"")</f>
        <v/>
      </c>
      <c r="M1725" s="37">
        <f>IFERROR(IF($G1725="","",INDEX('Job Catalog'!$K$10:$K$509,MATCH($G1725,'Job Catalog'!$B$10:$B$509,0))),"")</f>
        <v/>
      </c>
    </row>
    <row r="1726">
      <c r="B1726" s="7" t="n"/>
      <c r="C1726" s="7" t="n"/>
      <c r="D1726" s="7" t="n"/>
      <c r="E1726" s="7" t="n"/>
      <c r="F1726" s="7" t="n"/>
      <c r="G1726" s="7" t="n"/>
      <c r="H1726" s="9">
        <f>IFERROR(IF($G1726="","",INDEX('Job Catalog'!$C$10:$C$509,MATCH($G1726,'Job Catalog'!$B$10:$B$509,0))),"")</f>
        <v/>
      </c>
      <c r="I1726" s="9">
        <f>IFERROR(IF($G1726="","",INDEX('Job Catalog'!$D$10:$D$509,MATCH($G1726,'Job Catalog'!$B$10:$B$509,0))),"")</f>
        <v/>
      </c>
      <c r="J1726" s="9">
        <f>IFERROR(IF($G1726="","",INDEX('Job Catalog'!$F$10:$F$509,MATCH($G1726,'Job Catalog'!$B$10:$B$509,0))),"")</f>
        <v/>
      </c>
      <c r="K1726" s="9">
        <f>IFERROR(IF($G1726="","",INDEX('Job Catalog'!$H$10:$H$509,MATCH($G1726,'Job Catalog'!$B$10:$B$509,0))),"")</f>
        <v/>
      </c>
      <c r="L1726" s="9">
        <f>IFERROR(IF($G1726="","",INDEX('Job Catalog'!$I$10:$I$509,MATCH($G1726,'Job Catalog'!$B$10:$B$509,0))),"")</f>
        <v/>
      </c>
      <c r="M1726" s="37">
        <f>IFERROR(IF($G1726="","",INDEX('Job Catalog'!$K$10:$K$509,MATCH($G1726,'Job Catalog'!$B$10:$B$509,0))),"")</f>
        <v/>
      </c>
    </row>
    <row r="1727">
      <c r="B1727" s="7" t="n"/>
      <c r="C1727" s="7" t="n"/>
      <c r="D1727" s="7" t="n"/>
      <c r="E1727" s="7" t="n"/>
      <c r="F1727" s="7" t="n"/>
      <c r="G1727" s="7" t="n"/>
      <c r="H1727" s="9">
        <f>IFERROR(IF($G1727="","",INDEX('Job Catalog'!$C$10:$C$509,MATCH($G1727,'Job Catalog'!$B$10:$B$509,0))),"")</f>
        <v/>
      </c>
      <c r="I1727" s="9">
        <f>IFERROR(IF($G1727="","",INDEX('Job Catalog'!$D$10:$D$509,MATCH($G1727,'Job Catalog'!$B$10:$B$509,0))),"")</f>
        <v/>
      </c>
      <c r="J1727" s="9">
        <f>IFERROR(IF($G1727="","",INDEX('Job Catalog'!$F$10:$F$509,MATCH($G1727,'Job Catalog'!$B$10:$B$509,0))),"")</f>
        <v/>
      </c>
      <c r="K1727" s="9">
        <f>IFERROR(IF($G1727="","",INDEX('Job Catalog'!$H$10:$H$509,MATCH($G1727,'Job Catalog'!$B$10:$B$509,0))),"")</f>
        <v/>
      </c>
      <c r="L1727" s="9">
        <f>IFERROR(IF($G1727="","",INDEX('Job Catalog'!$I$10:$I$509,MATCH($G1727,'Job Catalog'!$B$10:$B$509,0))),"")</f>
        <v/>
      </c>
      <c r="M1727" s="37">
        <f>IFERROR(IF($G1727="","",INDEX('Job Catalog'!$K$10:$K$509,MATCH($G1727,'Job Catalog'!$B$10:$B$509,0))),"")</f>
        <v/>
      </c>
    </row>
    <row r="1728">
      <c r="B1728" s="7" t="n"/>
      <c r="C1728" s="7" t="n"/>
      <c r="D1728" s="7" t="n"/>
      <c r="E1728" s="7" t="n"/>
      <c r="F1728" s="7" t="n"/>
      <c r="G1728" s="7" t="n"/>
      <c r="H1728" s="9">
        <f>IFERROR(IF($G1728="","",INDEX('Job Catalog'!$C$10:$C$509,MATCH($G1728,'Job Catalog'!$B$10:$B$509,0))),"")</f>
        <v/>
      </c>
      <c r="I1728" s="9">
        <f>IFERROR(IF($G1728="","",INDEX('Job Catalog'!$D$10:$D$509,MATCH($G1728,'Job Catalog'!$B$10:$B$509,0))),"")</f>
        <v/>
      </c>
      <c r="J1728" s="9">
        <f>IFERROR(IF($G1728="","",INDEX('Job Catalog'!$F$10:$F$509,MATCH($G1728,'Job Catalog'!$B$10:$B$509,0))),"")</f>
        <v/>
      </c>
      <c r="K1728" s="9">
        <f>IFERROR(IF($G1728="","",INDEX('Job Catalog'!$H$10:$H$509,MATCH($G1728,'Job Catalog'!$B$10:$B$509,0))),"")</f>
        <v/>
      </c>
      <c r="L1728" s="9">
        <f>IFERROR(IF($G1728="","",INDEX('Job Catalog'!$I$10:$I$509,MATCH($G1728,'Job Catalog'!$B$10:$B$509,0))),"")</f>
        <v/>
      </c>
      <c r="M1728" s="37">
        <f>IFERROR(IF($G1728="","",INDEX('Job Catalog'!$K$10:$K$509,MATCH($G1728,'Job Catalog'!$B$10:$B$509,0))),"")</f>
        <v/>
      </c>
    </row>
    <row r="1729">
      <c r="B1729" s="7" t="n"/>
      <c r="C1729" s="7" t="n"/>
      <c r="D1729" s="7" t="n"/>
      <c r="E1729" s="7" t="n"/>
      <c r="F1729" s="7" t="n"/>
      <c r="G1729" s="7" t="n"/>
      <c r="H1729" s="9">
        <f>IFERROR(IF($G1729="","",INDEX('Job Catalog'!$C$10:$C$509,MATCH($G1729,'Job Catalog'!$B$10:$B$509,0))),"")</f>
        <v/>
      </c>
      <c r="I1729" s="9">
        <f>IFERROR(IF($G1729="","",INDEX('Job Catalog'!$D$10:$D$509,MATCH($G1729,'Job Catalog'!$B$10:$B$509,0))),"")</f>
        <v/>
      </c>
      <c r="J1729" s="9">
        <f>IFERROR(IF($G1729="","",INDEX('Job Catalog'!$F$10:$F$509,MATCH($G1729,'Job Catalog'!$B$10:$B$509,0))),"")</f>
        <v/>
      </c>
      <c r="K1729" s="9">
        <f>IFERROR(IF($G1729="","",INDEX('Job Catalog'!$H$10:$H$509,MATCH($G1729,'Job Catalog'!$B$10:$B$509,0))),"")</f>
        <v/>
      </c>
      <c r="L1729" s="9">
        <f>IFERROR(IF($G1729="","",INDEX('Job Catalog'!$I$10:$I$509,MATCH($G1729,'Job Catalog'!$B$10:$B$509,0))),"")</f>
        <v/>
      </c>
      <c r="M1729" s="37">
        <f>IFERROR(IF($G1729="","",INDEX('Job Catalog'!$K$10:$K$509,MATCH($G1729,'Job Catalog'!$B$10:$B$509,0))),"")</f>
        <v/>
      </c>
    </row>
    <row r="1730">
      <c r="B1730" s="7" t="n"/>
      <c r="C1730" s="7" t="n"/>
      <c r="D1730" s="7" t="n"/>
      <c r="E1730" s="7" t="n"/>
      <c r="F1730" s="7" t="n"/>
      <c r="G1730" s="7" t="n"/>
      <c r="H1730" s="9">
        <f>IFERROR(IF($G1730="","",INDEX('Job Catalog'!$C$10:$C$509,MATCH($G1730,'Job Catalog'!$B$10:$B$509,0))),"")</f>
        <v/>
      </c>
      <c r="I1730" s="9">
        <f>IFERROR(IF($G1730="","",INDEX('Job Catalog'!$D$10:$D$509,MATCH($G1730,'Job Catalog'!$B$10:$B$509,0))),"")</f>
        <v/>
      </c>
      <c r="J1730" s="9">
        <f>IFERROR(IF($G1730="","",INDEX('Job Catalog'!$F$10:$F$509,MATCH($G1730,'Job Catalog'!$B$10:$B$509,0))),"")</f>
        <v/>
      </c>
      <c r="K1730" s="9">
        <f>IFERROR(IF($G1730="","",INDEX('Job Catalog'!$H$10:$H$509,MATCH($G1730,'Job Catalog'!$B$10:$B$509,0))),"")</f>
        <v/>
      </c>
      <c r="L1730" s="9">
        <f>IFERROR(IF($G1730="","",INDEX('Job Catalog'!$I$10:$I$509,MATCH($G1730,'Job Catalog'!$B$10:$B$509,0))),"")</f>
        <v/>
      </c>
      <c r="M1730" s="37">
        <f>IFERROR(IF($G1730="","",INDEX('Job Catalog'!$K$10:$K$509,MATCH($G1730,'Job Catalog'!$B$10:$B$509,0))),"")</f>
        <v/>
      </c>
    </row>
    <row r="1731">
      <c r="B1731" s="7" t="n"/>
      <c r="C1731" s="7" t="n"/>
      <c r="D1731" s="7" t="n"/>
      <c r="E1731" s="7" t="n"/>
      <c r="F1731" s="7" t="n"/>
      <c r="G1731" s="7" t="n"/>
      <c r="H1731" s="9">
        <f>IFERROR(IF($G1731="","",INDEX('Job Catalog'!$C$10:$C$509,MATCH($G1731,'Job Catalog'!$B$10:$B$509,0))),"")</f>
        <v/>
      </c>
      <c r="I1731" s="9">
        <f>IFERROR(IF($G1731="","",INDEX('Job Catalog'!$D$10:$D$509,MATCH($G1731,'Job Catalog'!$B$10:$B$509,0))),"")</f>
        <v/>
      </c>
      <c r="J1731" s="9">
        <f>IFERROR(IF($G1731="","",INDEX('Job Catalog'!$F$10:$F$509,MATCH($G1731,'Job Catalog'!$B$10:$B$509,0))),"")</f>
        <v/>
      </c>
      <c r="K1731" s="9">
        <f>IFERROR(IF($G1731="","",INDEX('Job Catalog'!$H$10:$H$509,MATCH($G1731,'Job Catalog'!$B$10:$B$509,0))),"")</f>
        <v/>
      </c>
      <c r="L1731" s="9">
        <f>IFERROR(IF($G1731="","",INDEX('Job Catalog'!$I$10:$I$509,MATCH($G1731,'Job Catalog'!$B$10:$B$509,0))),"")</f>
        <v/>
      </c>
      <c r="M1731" s="37">
        <f>IFERROR(IF($G1731="","",INDEX('Job Catalog'!$K$10:$K$509,MATCH($G1731,'Job Catalog'!$B$10:$B$509,0))),"")</f>
        <v/>
      </c>
    </row>
    <row r="1732">
      <c r="B1732" s="7" t="n"/>
      <c r="C1732" s="7" t="n"/>
      <c r="D1732" s="7" t="n"/>
      <c r="E1732" s="7" t="n"/>
      <c r="F1732" s="7" t="n"/>
      <c r="G1732" s="7" t="n"/>
      <c r="H1732" s="9">
        <f>IFERROR(IF($G1732="","",INDEX('Job Catalog'!$C$10:$C$509,MATCH($G1732,'Job Catalog'!$B$10:$B$509,0))),"")</f>
        <v/>
      </c>
      <c r="I1732" s="9">
        <f>IFERROR(IF($G1732="","",INDEX('Job Catalog'!$D$10:$D$509,MATCH($G1732,'Job Catalog'!$B$10:$B$509,0))),"")</f>
        <v/>
      </c>
      <c r="J1732" s="9">
        <f>IFERROR(IF($G1732="","",INDEX('Job Catalog'!$F$10:$F$509,MATCH($G1732,'Job Catalog'!$B$10:$B$509,0))),"")</f>
        <v/>
      </c>
      <c r="K1732" s="9">
        <f>IFERROR(IF($G1732="","",INDEX('Job Catalog'!$H$10:$H$509,MATCH($G1732,'Job Catalog'!$B$10:$B$509,0))),"")</f>
        <v/>
      </c>
      <c r="L1732" s="9">
        <f>IFERROR(IF($G1732="","",INDEX('Job Catalog'!$I$10:$I$509,MATCH($G1732,'Job Catalog'!$B$10:$B$509,0))),"")</f>
        <v/>
      </c>
      <c r="M1732" s="37">
        <f>IFERROR(IF($G1732="","",INDEX('Job Catalog'!$K$10:$K$509,MATCH($G1732,'Job Catalog'!$B$10:$B$509,0))),"")</f>
        <v/>
      </c>
    </row>
    <row r="1733">
      <c r="B1733" s="7" t="n"/>
      <c r="C1733" s="7" t="n"/>
      <c r="D1733" s="7" t="n"/>
      <c r="E1733" s="7" t="n"/>
      <c r="F1733" s="7" t="n"/>
      <c r="G1733" s="7" t="n"/>
      <c r="H1733" s="9">
        <f>IFERROR(IF($G1733="","",INDEX('Job Catalog'!$C$10:$C$509,MATCH($G1733,'Job Catalog'!$B$10:$B$509,0))),"")</f>
        <v/>
      </c>
      <c r="I1733" s="9">
        <f>IFERROR(IF($G1733="","",INDEX('Job Catalog'!$D$10:$D$509,MATCH($G1733,'Job Catalog'!$B$10:$B$509,0))),"")</f>
        <v/>
      </c>
      <c r="J1733" s="9">
        <f>IFERROR(IF($G1733="","",INDEX('Job Catalog'!$F$10:$F$509,MATCH($G1733,'Job Catalog'!$B$10:$B$509,0))),"")</f>
        <v/>
      </c>
      <c r="K1733" s="9">
        <f>IFERROR(IF($G1733="","",INDEX('Job Catalog'!$H$10:$H$509,MATCH($G1733,'Job Catalog'!$B$10:$B$509,0))),"")</f>
        <v/>
      </c>
      <c r="L1733" s="9">
        <f>IFERROR(IF($G1733="","",INDEX('Job Catalog'!$I$10:$I$509,MATCH($G1733,'Job Catalog'!$B$10:$B$509,0))),"")</f>
        <v/>
      </c>
      <c r="M1733" s="37">
        <f>IFERROR(IF($G1733="","",INDEX('Job Catalog'!$K$10:$K$509,MATCH($G1733,'Job Catalog'!$B$10:$B$509,0))),"")</f>
        <v/>
      </c>
    </row>
    <row r="1734">
      <c r="B1734" s="7" t="n"/>
      <c r="C1734" s="7" t="n"/>
      <c r="D1734" s="7" t="n"/>
      <c r="E1734" s="7" t="n"/>
      <c r="F1734" s="7" t="n"/>
      <c r="G1734" s="7" t="n"/>
      <c r="H1734" s="9">
        <f>IFERROR(IF($G1734="","",INDEX('Job Catalog'!$C$10:$C$509,MATCH($G1734,'Job Catalog'!$B$10:$B$509,0))),"")</f>
        <v/>
      </c>
      <c r="I1734" s="9">
        <f>IFERROR(IF($G1734="","",INDEX('Job Catalog'!$D$10:$D$509,MATCH($G1734,'Job Catalog'!$B$10:$B$509,0))),"")</f>
        <v/>
      </c>
      <c r="J1734" s="9">
        <f>IFERROR(IF($G1734="","",INDEX('Job Catalog'!$F$10:$F$509,MATCH($G1734,'Job Catalog'!$B$10:$B$509,0))),"")</f>
        <v/>
      </c>
      <c r="K1734" s="9">
        <f>IFERROR(IF($G1734="","",INDEX('Job Catalog'!$H$10:$H$509,MATCH($G1734,'Job Catalog'!$B$10:$B$509,0))),"")</f>
        <v/>
      </c>
      <c r="L1734" s="9">
        <f>IFERROR(IF($G1734="","",INDEX('Job Catalog'!$I$10:$I$509,MATCH($G1734,'Job Catalog'!$B$10:$B$509,0))),"")</f>
        <v/>
      </c>
      <c r="M1734" s="37">
        <f>IFERROR(IF($G1734="","",INDEX('Job Catalog'!$K$10:$K$509,MATCH($G1734,'Job Catalog'!$B$10:$B$509,0))),"")</f>
        <v/>
      </c>
    </row>
    <row r="1735">
      <c r="B1735" s="7" t="n"/>
      <c r="C1735" s="7" t="n"/>
      <c r="D1735" s="7" t="n"/>
      <c r="E1735" s="7" t="n"/>
      <c r="F1735" s="7" t="n"/>
      <c r="G1735" s="7" t="n"/>
      <c r="H1735" s="9">
        <f>IFERROR(IF($G1735="","",INDEX('Job Catalog'!$C$10:$C$509,MATCH($G1735,'Job Catalog'!$B$10:$B$509,0))),"")</f>
        <v/>
      </c>
      <c r="I1735" s="9">
        <f>IFERROR(IF($G1735="","",INDEX('Job Catalog'!$D$10:$D$509,MATCH($G1735,'Job Catalog'!$B$10:$B$509,0))),"")</f>
        <v/>
      </c>
      <c r="J1735" s="9">
        <f>IFERROR(IF($G1735="","",INDEX('Job Catalog'!$F$10:$F$509,MATCH($G1735,'Job Catalog'!$B$10:$B$509,0))),"")</f>
        <v/>
      </c>
      <c r="K1735" s="9">
        <f>IFERROR(IF($G1735="","",INDEX('Job Catalog'!$H$10:$H$509,MATCH($G1735,'Job Catalog'!$B$10:$B$509,0))),"")</f>
        <v/>
      </c>
      <c r="L1735" s="9">
        <f>IFERROR(IF($G1735="","",INDEX('Job Catalog'!$I$10:$I$509,MATCH($G1735,'Job Catalog'!$B$10:$B$509,0))),"")</f>
        <v/>
      </c>
      <c r="M1735" s="37">
        <f>IFERROR(IF($G1735="","",INDEX('Job Catalog'!$K$10:$K$509,MATCH($G1735,'Job Catalog'!$B$10:$B$509,0))),"")</f>
        <v/>
      </c>
    </row>
    <row r="1736">
      <c r="B1736" s="7" t="n"/>
      <c r="C1736" s="7" t="n"/>
      <c r="D1736" s="7" t="n"/>
      <c r="E1736" s="7" t="n"/>
      <c r="F1736" s="7" t="n"/>
      <c r="G1736" s="7" t="n"/>
      <c r="H1736" s="9">
        <f>IFERROR(IF($G1736="","",INDEX('Job Catalog'!$C$10:$C$509,MATCH($G1736,'Job Catalog'!$B$10:$B$509,0))),"")</f>
        <v/>
      </c>
      <c r="I1736" s="9">
        <f>IFERROR(IF($G1736="","",INDEX('Job Catalog'!$D$10:$D$509,MATCH($G1736,'Job Catalog'!$B$10:$B$509,0))),"")</f>
        <v/>
      </c>
      <c r="J1736" s="9">
        <f>IFERROR(IF($G1736="","",INDEX('Job Catalog'!$F$10:$F$509,MATCH($G1736,'Job Catalog'!$B$10:$B$509,0))),"")</f>
        <v/>
      </c>
      <c r="K1736" s="9">
        <f>IFERROR(IF($G1736="","",INDEX('Job Catalog'!$H$10:$H$509,MATCH($G1736,'Job Catalog'!$B$10:$B$509,0))),"")</f>
        <v/>
      </c>
      <c r="L1736" s="9">
        <f>IFERROR(IF($G1736="","",INDEX('Job Catalog'!$I$10:$I$509,MATCH($G1736,'Job Catalog'!$B$10:$B$509,0))),"")</f>
        <v/>
      </c>
      <c r="M1736" s="37">
        <f>IFERROR(IF($G1736="","",INDEX('Job Catalog'!$K$10:$K$509,MATCH($G1736,'Job Catalog'!$B$10:$B$509,0))),"")</f>
        <v/>
      </c>
    </row>
    <row r="1737">
      <c r="B1737" s="7" t="n"/>
      <c r="C1737" s="7" t="n"/>
      <c r="D1737" s="7" t="n"/>
      <c r="E1737" s="7" t="n"/>
      <c r="F1737" s="7" t="n"/>
      <c r="G1737" s="7" t="n"/>
      <c r="H1737" s="9">
        <f>IFERROR(IF($G1737="","",INDEX('Job Catalog'!$C$10:$C$509,MATCH($G1737,'Job Catalog'!$B$10:$B$509,0))),"")</f>
        <v/>
      </c>
      <c r="I1737" s="9">
        <f>IFERROR(IF($G1737="","",INDEX('Job Catalog'!$D$10:$D$509,MATCH($G1737,'Job Catalog'!$B$10:$B$509,0))),"")</f>
        <v/>
      </c>
      <c r="J1737" s="9">
        <f>IFERROR(IF($G1737="","",INDEX('Job Catalog'!$F$10:$F$509,MATCH($G1737,'Job Catalog'!$B$10:$B$509,0))),"")</f>
        <v/>
      </c>
      <c r="K1737" s="9">
        <f>IFERROR(IF($G1737="","",INDEX('Job Catalog'!$H$10:$H$509,MATCH($G1737,'Job Catalog'!$B$10:$B$509,0))),"")</f>
        <v/>
      </c>
      <c r="L1737" s="9">
        <f>IFERROR(IF($G1737="","",INDEX('Job Catalog'!$I$10:$I$509,MATCH($G1737,'Job Catalog'!$B$10:$B$509,0))),"")</f>
        <v/>
      </c>
      <c r="M1737" s="37">
        <f>IFERROR(IF($G1737="","",INDEX('Job Catalog'!$K$10:$K$509,MATCH($G1737,'Job Catalog'!$B$10:$B$509,0))),"")</f>
        <v/>
      </c>
    </row>
    <row r="1738">
      <c r="B1738" s="7" t="n"/>
      <c r="C1738" s="7" t="n"/>
      <c r="D1738" s="7" t="n"/>
      <c r="E1738" s="7" t="n"/>
      <c r="F1738" s="7" t="n"/>
      <c r="G1738" s="7" t="n"/>
      <c r="H1738" s="9">
        <f>IFERROR(IF($G1738="","",INDEX('Job Catalog'!$C$10:$C$509,MATCH($G1738,'Job Catalog'!$B$10:$B$509,0))),"")</f>
        <v/>
      </c>
      <c r="I1738" s="9">
        <f>IFERROR(IF($G1738="","",INDEX('Job Catalog'!$D$10:$D$509,MATCH($G1738,'Job Catalog'!$B$10:$B$509,0))),"")</f>
        <v/>
      </c>
      <c r="J1738" s="9">
        <f>IFERROR(IF($G1738="","",INDEX('Job Catalog'!$F$10:$F$509,MATCH($G1738,'Job Catalog'!$B$10:$B$509,0))),"")</f>
        <v/>
      </c>
      <c r="K1738" s="9">
        <f>IFERROR(IF($G1738="","",INDEX('Job Catalog'!$H$10:$H$509,MATCH($G1738,'Job Catalog'!$B$10:$B$509,0))),"")</f>
        <v/>
      </c>
      <c r="L1738" s="9">
        <f>IFERROR(IF($G1738="","",INDEX('Job Catalog'!$I$10:$I$509,MATCH($G1738,'Job Catalog'!$B$10:$B$509,0))),"")</f>
        <v/>
      </c>
      <c r="M1738" s="37">
        <f>IFERROR(IF($G1738="","",INDEX('Job Catalog'!$K$10:$K$509,MATCH($G1738,'Job Catalog'!$B$10:$B$509,0))),"")</f>
        <v/>
      </c>
    </row>
    <row r="1739">
      <c r="B1739" s="7" t="n"/>
      <c r="C1739" s="7" t="n"/>
      <c r="D1739" s="7" t="n"/>
      <c r="E1739" s="7" t="n"/>
      <c r="F1739" s="7" t="n"/>
      <c r="G1739" s="7" t="n"/>
      <c r="H1739" s="9">
        <f>IFERROR(IF($G1739="","",INDEX('Job Catalog'!$C$10:$C$509,MATCH($G1739,'Job Catalog'!$B$10:$B$509,0))),"")</f>
        <v/>
      </c>
      <c r="I1739" s="9">
        <f>IFERROR(IF($G1739="","",INDEX('Job Catalog'!$D$10:$D$509,MATCH($G1739,'Job Catalog'!$B$10:$B$509,0))),"")</f>
        <v/>
      </c>
      <c r="J1739" s="9">
        <f>IFERROR(IF($G1739="","",INDEX('Job Catalog'!$F$10:$F$509,MATCH($G1739,'Job Catalog'!$B$10:$B$509,0))),"")</f>
        <v/>
      </c>
      <c r="K1739" s="9">
        <f>IFERROR(IF($G1739="","",INDEX('Job Catalog'!$H$10:$H$509,MATCH($G1739,'Job Catalog'!$B$10:$B$509,0))),"")</f>
        <v/>
      </c>
      <c r="L1739" s="9">
        <f>IFERROR(IF($G1739="","",INDEX('Job Catalog'!$I$10:$I$509,MATCH($G1739,'Job Catalog'!$B$10:$B$509,0))),"")</f>
        <v/>
      </c>
      <c r="M1739" s="37">
        <f>IFERROR(IF($G1739="","",INDEX('Job Catalog'!$K$10:$K$509,MATCH($G1739,'Job Catalog'!$B$10:$B$509,0))),"")</f>
        <v/>
      </c>
    </row>
    <row r="1740">
      <c r="B1740" s="7" t="n"/>
      <c r="C1740" s="7" t="n"/>
      <c r="D1740" s="7" t="n"/>
      <c r="E1740" s="7" t="n"/>
      <c r="F1740" s="7" t="n"/>
      <c r="G1740" s="7" t="n"/>
      <c r="H1740" s="9">
        <f>IFERROR(IF($G1740="","",INDEX('Job Catalog'!$C$10:$C$509,MATCH($G1740,'Job Catalog'!$B$10:$B$509,0))),"")</f>
        <v/>
      </c>
      <c r="I1740" s="9">
        <f>IFERROR(IF($G1740="","",INDEX('Job Catalog'!$D$10:$D$509,MATCH($G1740,'Job Catalog'!$B$10:$B$509,0))),"")</f>
        <v/>
      </c>
      <c r="J1740" s="9">
        <f>IFERROR(IF($G1740="","",INDEX('Job Catalog'!$F$10:$F$509,MATCH($G1740,'Job Catalog'!$B$10:$B$509,0))),"")</f>
        <v/>
      </c>
      <c r="K1740" s="9">
        <f>IFERROR(IF($G1740="","",INDEX('Job Catalog'!$H$10:$H$509,MATCH($G1740,'Job Catalog'!$B$10:$B$509,0))),"")</f>
        <v/>
      </c>
      <c r="L1740" s="9">
        <f>IFERROR(IF($G1740="","",INDEX('Job Catalog'!$I$10:$I$509,MATCH($G1740,'Job Catalog'!$B$10:$B$509,0))),"")</f>
        <v/>
      </c>
      <c r="M1740" s="37">
        <f>IFERROR(IF($G1740="","",INDEX('Job Catalog'!$K$10:$K$509,MATCH($G1740,'Job Catalog'!$B$10:$B$509,0))),"")</f>
        <v/>
      </c>
    </row>
    <row r="1741">
      <c r="B1741" s="7" t="n"/>
      <c r="C1741" s="7" t="n"/>
      <c r="D1741" s="7" t="n"/>
      <c r="E1741" s="7" t="n"/>
      <c r="F1741" s="7" t="n"/>
      <c r="G1741" s="7" t="n"/>
      <c r="H1741" s="9">
        <f>IFERROR(IF($G1741="","",INDEX('Job Catalog'!$C$10:$C$509,MATCH($G1741,'Job Catalog'!$B$10:$B$509,0))),"")</f>
        <v/>
      </c>
      <c r="I1741" s="9">
        <f>IFERROR(IF($G1741="","",INDEX('Job Catalog'!$D$10:$D$509,MATCH($G1741,'Job Catalog'!$B$10:$B$509,0))),"")</f>
        <v/>
      </c>
      <c r="J1741" s="9">
        <f>IFERROR(IF($G1741="","",INDEX('Job Catalog'!$F$10:$F$509,MATCH($G1741,'Job Catalog'!$B$10:$B$509,0))),"")</f>
        <v/>
      </c>
      <c r="K1741" s="9">
        <f>IFERROR(IF($G1741="","",INDEX('Job Catalog'!$H$10:$H$509,MATCH($G1741,'Job Catalog'!$B$10:$B$509,0))),"")</f>
        <v/>
      </c>
      <c r="L1741" s="9">
        <f>IFERROR(IF($G1741="","",INDEX('Job Catalog'!$I$10:$I$509,MATCH($G1741,'Job Catalog'!$B$10:$B$509,0))),"")</f>
        <v/>
      </c>
      <c r="M1741" s="37">
        <f>IFERROR(IF($G1741="","",INDEX('Job Catalog'!$K$10:$K$509,MATCH($G1741,'Job Catalog'!$B$10:$B$509,0))),"")</f>
        <v/>
      </c>
    </row>
    <row r="1742">
      <c r="B1742" s="7" t="n"/>
      <c r="C1742" s="7" t="n"/>
      <c r="D1742" s="7" t="n"/>
      <c r="E1742" s="7" t="n"/>
      <c r="F1742" s="7" t="n"/>
      <c r="G1742" s="7" t="n"/>
      <c r="H1742" s="9">
        <f>IFERROR(IF($G1742="","",INDEX('Job Catalog'!$C$10:$C$509,MATCH($G1742,'Job Catalog'!$B$10:$B$509,0))),"")</f>
        <v/>
      </c>
      <c r="I1742" s="9">
        <f>IFERROR(IF($G1742="","",INDEX('Job Catalog'!$D$10:$D$509,MATCH($G1742,'Job Catalog'!$B$10:$B$509,0))),"")</f>
        <v/>
      </c>
      <c r="J1742" s="9">
        <f>IFERROR(IF($G1742="","",INDEX('Job Catalog'!$F$10:$F$509,MATCH($G1742,'Job Catalog'!$B$10:$B$509,0))),"")</f>
        <v/>
      </c>
      <c r="K1742" s="9">
        <f>IFERROR(IF($G1742="","",INDEX('Job Catalog'!$H$10:$H$509,MATCH($G1742,'Job Catalog'!$B$10:$B$509,0))),"")</f>
        <v/>
      </c>
      <c r="L1742" s="9">
        <f>IFERROR(IF($G1742="","",INDEX('Job Catalog'!$I$10:$I$509,MATCH($G1742,'Job Catalog'!$B$10:$B$509,0))),"")</f>
        <v/>
      </c>
      <c r="M1742" s="37">
        <f>IFERROR(IF($G1742="","",INDEX('Job Catalog'!$K$10:$K$509,MATCH($G1742,'Job Catalog'!$B$10:$B$509,0))),"")</f>
        <v/>
      </c>
    </row>
    <row r="1743">
      <c r="B1743" s="7" t="n"/>
      <c r="C1743" s="7" t="n"/>
      <c r="D1743" s="7" t="n"/>
      <c r="E1743" s="7" t="n"/>
      <c r="F1743" s="7" t="n"/>
      <c r="G1743" s="7" t="n"/>
      <c r="H1743" s="9">
        <f>IFERROR(IF($G1743="","",INDEX('Job Catalog'!$C$10:$C$509,MATCH($G1743,'Job Catalog'!$B$10:$B$509,0))),"")</f>
        <v/>
      </c>
      <c r="I1743" s="9">
        <f>IFERROR(IF($G1743="","",INDEX('Job Catalog'!$D$10:$D$509,MATCH($G1743,'Job Catalog'!$B$10:$B$509,0))),"")</f>
        <v/>
      </c>
      <c r="J1743" s="9">
        <f>IFERROR(IF($G1743="","",INDEX('Job Catalog'!$F$10:$F$509,MATCH($G1743,'Job Catalog'!$B$10:$B$509,0))),"")</f>
        <v/>
      </c>
      <c r="K1743" s="9">
        <f>IFERROR(IF($G1743="","",INDEX('Job Catalog'!$H$10:$H$509,MATCH($G1743,'Job Catalog'!$B$10:$B$509,0))),"")</f>
        <v/>
      </c>
      <c r="L1743" s="9">
        <f>IFERROR(IF($G1743="","",INDEX('Job Catalog'!$I$10:$I$509,MATCH($G1743,'Job Catalog'!$B$10:$B$509,0))),"")</f>
        <v/>
      </c>
      <c r="M1743" s="37">
        <f>IFERROR(IF($G1743="","",INDEX('Job Catalog'!$K$10:$K$509,MATCH($G1743,'Job Catalog'!$B$10:$B$509,0))),"")</f>
        <v/>
      </c>
    </row>
    <row r="1744">
      <c r="B1744" s="7" t="n"/>
      <c r="C1744" s="7" t="n"/>
      <c r="D1744" s="7" t="n"/>
      <c r="E1744" s="7" t="n"/>
      <c r="F1744" s="7" t="n"/>
      <c r="G1744" s="7" t="n"/>
      <c r="H1744" s="9">
        <f>IFERROR(IF($G1744="","",INDEX('Job Catalog'!$C$10:$C$509,MATCH($G1744,'Job Catalog'!$B$10:$B$509,0))),"")</f>
        <v/>
      </c>
      <c r="I1744" s="9">
        <f>IFERROR(IF($G1744="","",INDEX('Job Catalog'!$D$10:$D$509,MATCH($G1744,'Job Catalog'!$B$10:$B$509,0))),"")</f>
        <v/>
      </c>
      <c r="J1744" s="9">
        <f>IFERROR(IF($G1744="","",INDEX('Job Catalog'!$F$10:$F$509,MATCH($G1744,'Job Catalog'!$B$10:$B$509,0))),"")</f>
        <v/>
      </c>
      <c r="K1744" s="9">
        <f>IFERROR(IF($G1744="","",INDEX('Job Catalog'!$H$10:$H$509,MATCH($G1744,'Job Catalog'!$B$10:$B$509,0))),"")</f>
        <v/>
      </c>
      <c r="L1744" s="9">
        <f>IFERROR(IF($G1744="","",INDEX('Job Catalog'!$I$10:$I$509,MATCH($G1744,'Job Catalog'!$B$10:$B$509,0))),"")</f>
        <v/>
      </c>
      <c r="M1744" s="37">
        <f>IFERROR(IF($G1744="","",INDEX('Job Catalog'!$K$10:$K$509,MATCH($G1744,'Job Catalog'!$B$10:$B$509,0))),"")</f>
        <v/>
      </c>
    </row>
    <row r="1745">
      <c r="B1745" s="7" t="n"/>
      <c r="C1745" s="7" t="n"/>
      <c r="D1745" s="7" t="n"/>
      <c r="E1745" s="7" t="n"/>
      <c r="F1745" s="7" t="n"/>
      <c r="G1745" s="7" t="n"/>
      <c r="H1745" s="9">
        <f>IFERROR(IF($G1745="","",INDEX('Job Catalog'!$C$10:$C$509,MATCH($G1745,'Job Catalog'!$B$10:$B$509,0))),"")</f>
        <v/>
      </c>
      <c r="I1745" s="9">
        <f>IFERROR(IF($G1745="","",INDEX('Job Catalog'!$D$10:$D$509,MATCH($G1745,'Job Catalog'!$B$10:$B$509,0))),"")</f>
        <v/>
      </c>
      <c r="J1745" s="9">
        <f>IFERROR(IF($G1745="","",INDEX('Job Catalog'!$F$10:$F$509,MATCH($G1745,'Job Catalog'!$B$10:$B$509,0))),"")</f>
        <v/>
      </c>
      <c r="K1745" s="9">
        <f>IFERROR(IF($G1745="","",INDEX('Job Catalog'!$H$10:$H$509,MATCH($G1745,'Job Catalog'!$B$10:$B$509,0))),"")</f>
        <v/>
      </c>
      <c r="L1745" s="9">
        <f>IFERROR(IF($G1745="","",INDEX('Job Catalog'!$I$10:$I$509,MATCH($G1745,'Job Catalog'!$B$10:$B$509,0))),"")</f>
        <v/>
      </c>
      <c r="M1745" s="37">
        <f>IFERROR(IF($G1745="","",INDEX('Job Catalog'!$K$10:$K$509,MATCH($G1745,'Job Catalog'!$B$10:$B$509,0))),"")</f>
        <v/>
      </c>
    </row>
    <row r="1746">
      <c r="B1746" s="7" t="n"/>
      <c r="C1746" s="7" t="n"/>
      <c r="D1746" s="7" t="n"/>
      <c r="E1746" s="7" t="n"/>
      <c r="F1746" s="7" t="n"/>
      <c r="G1746" s="7" t="n"/>
      <c r="H1746" s="9">
        <f>IFERROR(IF($G1746="","",INDEX('Job Catalog'!$C$10:$C$509,MATCH($G1746,'Job Catalog'!$B$10:$B$509,0))),"")</f>
        <v/>
      </c>
      <c r="I1746" s="9">
        <f>IFERROR(IF($G1746="","",INDEX('Job Catalog'!$D$10:$D$509,MATCH($G1746,'Job Catalog'!$B$10:$B$509,0))),"")</f>
        <v/>
      </c>
      <c r="J1746" s="9">
        <f>IFERROR(IF($G1746="","",INDEX('Job Catalog'!$F$10:$F$509,MATCH($G1746,'Job Catalog'!$B$10:$B$509,0))),"")</f>
        <v/>
      </c>
      <c r="K1746" s="9">
        <f>IFERROR(IF($G1746="","",INDEX('Job Catalog'!$H$10:$H$509,MATCH($G1746,'Job Catalog'!$B$10:$B$509,0))),"")</f>
        <v/>
      </c>
      <c r="L1746" s="9">
        <f>IFERROR(IF($G1746="","",INDEX('Job Catalog'!$I$10:$I$509,MATCH($G1746,'Job Catalog'!$B$10:$B$509,0))),"")</f>
        <v/>
      </c>
      <c r="M1746" s="37">
        <f>IFERROR(IF($G1746="","",INDEX('Job Catalog'!$K$10:$K$509,MATCH($G1746,'Job Catalog'!$B$10:$B$509,0))),"")</f>
        <v/>
      </c>
    </row>
    <row r="1747">
      <c r="B1747" s="7" t="n"/>
      <c r="C1747" s="7" t="n"/>
      <c r="D1747" s="7" t="n"/>
      <c r="E1747" s="7" t="n"/>
      <c r="F1747" s="7" t="n"/>
      <c r="G1747" s="7" t="n"/>
      <c r="H1747" s="9">
        <f>IFERROR(IF($G1747="","",INDEX('Job Catalog'!$C$10:$C$509,MATCH($G1747,'Job Catalog'!$B$10:$B$509,0))),"")</f>
        <v/>
      </c>
      <c r="I1747" s="9">
        <f>IFERROR(IF($G1747="","",INDEX('Job Catalog'!$D$10:$D$509,MATCH($G1747,'Job Catalog'!$B$10:$B$509,0))),"")</f>
        <v/>
      </c>
      <c r="J1747" s="9">
        <f>IFERROR(IF($G1747="","",INDEX('Job Catalog'!$F$10:$F$509,MATCH($G1747,'Job Catalog'!$B$10:$B$509,0))),"")</f>
        <v/>
      </c>
      <c r="K1747" s="9">
        <f>IFERROR(IF($G1747="","",INDEX('Job Catalog'!$H$10:$H$509,MATCH($G1747,'Job Catalog'!$B$10:$B$509,0))),"")</f>
        <v/>
      </c>
      <c r="L1747" s="9">
        <f>IFERROR(IF($G1747="","",INDEX('Job Catalog'!$I$10:$I$509,MATCH($G1747,'Job Catalog'!$B$10:$B$509,0))),"")</f>
        <v/>
      </c>
      <c r="M1747" s="37">
        <f>IFERROR(IF($G1747="","",INDEX('Job Catalog'!$K$10:$K$509,MATCH($G1747,'Job Catalog'!$B$10:$B$509,0))),"")</f>
        <v/>
      </c>
    </row>
    <row r="1748">
      <c r="B1748" s="7" t="n"/>
      <c r="C1748" s="7" t="n"/>
      <c r="D1748" s="7" t="n"/>
      <c r="E1748" s="7" t="n"/>
      <c r="F1748" s="7" t="n"/>
      <c r="G1748" s="7" t="n"/>
      <c r="H1748" s="9">
        <f>IFERROR(IF($G1748="","",INDEX('Job Catalog'!$C$10:$C$509,MATCH($G1748,'Job Catalog'!$B$10:$B$509,0))),"")</f>
        <v/>
      </c>
      <c r="I1748" s="9">
        <f>IFERROR(IF($G1748="","",INDEX('Job Catalog'!$D$10:$D$509,MATCH($G1748,'Job Catalog'!$B$10:$B$509,0))),"")</f>
        <v/>
      </c>
      <c r="J1748" s="9">
        <f>IFERROR(IF($G1748="","",INDEX('Job Catalog'!$F$10:$F$509,MATCH($G1748,'Job Catalog'!$B$10:$B$509,0))),"")</f>
        <v/>
      </c>
      <c r="K1748" s="9">
        <f>IFERROR(IF($G1748="","",INDEX('Job Catalog'!$H$10:$H$509,MATCH($G1748,'Job Catalog'!$B$10:$B$509,0))),"")</f>
        <v/>
      </c>
      <c r="L1748" s="9">
        <f>IFERROR(IF($G1748="","",INDEX('Job Catalog'!$I$10:$I$509,MATCH($G1748,'Job Catalog'!$B$10:$B$509,0))),"")</f>
        <v/>
      </c>
      <c r="M1748" s="37">
        <f>IFERROR(IF($G1748="","",INDEX('Job Catalog'!$K$10:$K$509,MATCH($G1748,'Job Catalog'!$B$10:$B$509,0))),"")</f>
        <v/>
      </c>
    </row>
    <row r="1749">
      <c r="B1749" s="7" t="n"/>
      <c r="C1749" s="7" t="n"/>
      <c r="D1749" s="7" t="n"/>
      <c r="E1749" s="7" t="n"/>
      <c r="F1749" s="7" t="n"/>
      <c r="G1749" s="7" t="n"/>
      <c r="H1749" s="9">
        <f>IFERROR(IF($G1749="","",INDEX('Job Catalog'!$C$10:$C$509,MATCH($G1749,'Job Catalog'!$B$10:$B$509,0))),"")</f>
        <v/>
      </c>
      <c r="I1749" s="9">
        <f>IFERROR(IF($G1749="","",INDEX('Job Catalog'!$D$10:$D$509,MATCH($G1749,'Job Catalog'!$B$10:$B$509,0))),"")</f>
        <v/>
      </c>
      <c r="J1749" s="9">
        <f>IFERROR(IF($G1749="","",INDEX('Job Catalog'!$F$10:$F$509,MATCH($G1749,'Job Catalog'!$B$10:$B$509,0))),"")</f>
        <v/>
      </c>
      <c r="K1749" s="9">
        <f>IFERROR(IF($G1749="","",INDEX('Job Catalog'!$H$10:$H$509,MATCH($G1749,'Job Catalog'!$B$10:$B$509,0))),"")</f>
        <v/>
      </c>
      <c r="L1749" s="9">
        <f>IFERROR(IF($G1749="","",INDEX('Job Catalog'!$I$10:$I$509,MATCH($G1749,'Job Catalog'!$B$10:$B$509,0))),"")</f>
        <v/>
      </c>
      <c r="M1749" s="37">
        <f>IFERROR(IF($G1749="","",INDEX('Job Catalog'!$K$10:$K$509,MATCH($G1749,'Job Catalog'!$B$10:$B$509,0))),"")</f>
        <v/>
      </c>
    </row>
    <row r="1750">
      <c r="B1750" s="7" t="n"/>
      <c r="C1750" s="7" t="n"/>
      <c r="D1750" s="7" t="n"/>
      <c r="E1750" s="7" t="n"/>
      <c r="F1750" s="7" t="n"/>
      <c r="G1750" s="7" t="n"/>
      <c r="H1750" s="9">
        <f>IFERROR(IF($G1750="","",INDEX('Job Catalog'!$C$10:$C$509,MATCH($G1750,'Job Catalog'!$B$10:$B$509,0))),"")</f>
        <v/>
      </c>
      <c r="I1750" s="9">
        <f>IFERROR(IF($G1750="","",INDEX('Job Catalog'!$D$10:$D$509,MATCH($G1750,'Job Catalog'!$B$10:$B$509,0))),"")</f>
        <v/>
      </c>
      <c r="J1750" s="9">
        <f>IFERROR(IF($G1750="","",INDEX('Job Catalog'!$F$10:$F$509,MATCH($G1750,'Job Catalog'!$B$10:$B$509,0))),"")</f>
        <v/>
      </c>
      <c r="K1750" s="9">
        <f>IFERROR(IF($G1750="","",INDEX('Job Catalog'!$H$10:$H$509,MATCH($G1750,'Job Catalog'!$B$10:$B$509,0))),"")</f>
        <v/>
      </c>
      <c r="L1750" s="9">
        <f>IFERROR(IF($G1750="","",INDEX('Job Catalog'!$I$10:$I$509,MATCH($G1750,'Job Catalog'!$B$10:$B$509,0))),"")</f>
        <v/>
      </c>
      <c r="M1750" s="37">
        <f>IFERROR(IF($G1750="","",INDEX('Job Catalog'!$K$10:$K$509,MATCH($G1750,'Job Catalog'!$B$10:$B$509,0))),"")</f>
        <v/>
      </c>
    </row>
    <row r="1751">
      <c r="B1751" s="7" t="n"/>
      <c r="C1751" s="7" t="n"/>
      <c r="D1751" s="7" t="n"/>
      <c r="E1751" s="7" t="n"/>
      <c r="F1751" s="7" t="n"/>
      <c r="G1751" s="7" t="n"/>
      <c r="H1751" s="9">
        <f>IFERROR(IF($G1751="","",INDEX('Job Catalog'!$C$10:$C$509,MATCH($G1751,'Job Catalog'!$B$10:$B$509,0))),"")</f>
        <v/>
      </c>
      <c r="I1751" s="9">
        <f>IFERROR(IF($G1751="","",INDEX('Job Catalog'!$D$10:$D$509,MATCH($G1751,'Job Catalog'!$B$10:$B$509,0))),"")</f>
        <v/>
      </c>
      <c r="J1751" s="9">
        <f>IFERROR(IF($G1751="","",INDEX('Job Catalog'!$F$10:$F$509,MATCH($G1751,'Job Catalog'!$B$10:$B$509,0))),"")</f>
        <v/>
      </c>
      <c r="K1751" s="9">
        <f>IFERROR(IF($G1751="","",INDEX('Job Catalog'!$H$10:$H$509,MATCH($G1751,'Job Catalog'!$B$10:$B$509,0))),"")</f>
        <v/>
      </c>
      <c r="L1751" s="9">
        <f>IFERROR(IF($G1751="","",INDEX('Job Catalog'!$I$10:$I$509,MATCH($G1751,'Job Catalog'!$B$10:$B$509,0))),"")</f>
        <v/>
      </c>
      <c r="M1751" s="37">
        <f>IFERROR(IF($G1751="","",INDEX('Job Catalog'!$K$10:$K$509,MATCH($G1751,'Job Catalog'!$B$10:$B$509,0))),"")</f>
        <v/>
      </c>
    </row>
    <row r="1752">
      <c r="B1752" s="7" t="n"/>
      <c r="C1752" s="7" t="n"/>
      <c r="D1752" s="7" t="n"/>
      <c r="E1752" s="7" t="n"/>
      <c r="F1752" s="7" t="n"/>
      <c r="G1752" s="7" t="n"/>
      <c r="H1752" s="9">
        <f>IFERROR(IF($G1752="","",INDEX('Job Catalog'!$C$10:$C$509,MATCH($G1752,'Job Catalog'!$B$10:$B$509,0))),"")</f>
        <v/>
      </c>
      <c r="I1752" s="9">
        <f>IFERROR(IF($G1752="","",INDEX('Job Catalog'!$D$10:$D$509,MATCH($G1752,'Job Catalog'!$B$10:$B$509,0))),"")</f>
        <v/>
      </c>
      <c r="J1752" s="9">
        <f>IFERROR(IF($G1752="","",INDEX('Job Catalog'!$F$10:$F$509,MATCH($G1752,'Job Catalog'!$B$10:$B$509,0))),"")</f>
        <v/>
      </c>
      <c r="K1752" s="9">
        <f>IFERROR(IF($G1752="","",INDEX('Job Catalog'!$H$10:$H$509,MATCH($G1752,'Job Catalog'!$B$10:$B$509,0))),"")</f>
        <v/>
      </c>
      <c r="L1752" s="9">
        <f>IFERROR(IF($G1752="","",INDEX('Job Catalog'!$I$10:$I$509,MATCH($G1752,'Job Catalog'!$B$10:$B$509,0))),"")</f>
        <v/>
      </c>
      <c r="M1752" s="37">
        <f>IFERROR(IF($G1752="","",INDEX('Job Catalog'!$K$10:$K$509,MATCH($G1752,'Job Catalog'!$B$10:$B$509,0))),"")</f>
        <v/>
      </c>
    </row>
    <row r="1753">
      <c r="B1753" s="7" t="n"/>
      <c r="C1753" s="7" t="n"/>
      <c r="D1753" s="7" t="n"/>
      <c r="E1753" s="7" t="n"/>
      <c r="F1753" s="7" t="n"/>
      <c r="G1753" s="7" t="n"/>
      <c r="H1753" s="9">
        <f>IFERROR(IF($G1753="","",INDEX('Job Catalog'!$C$10:$C$509,MATCH($G1753,'Job Catalog'!$B$10:$B$509,0))),"")</f>
        <v/>
      </c>
      <c r="I1753" s="9">
        <f>IFERROR(IF($G1753="","",INDEX('Job Catalog'!$D$10:$D$509,MATCH($G1753,'Job Catalog'!$B$10:$B$509,0))),"")</f>
        <v/>
      </c>
      <c r="J1753" s="9">
        <f>IFERROR(IF($G1753="","",INDEX('Job Catalog'!$F$10:$F$509,MATCH($G1753,'Job Catalog'!$B$10:$B$509,0))),"")</f>
        <v/>
      </c>
      <c r="K1753" s="9">
        <f>IFERROR(IF($G1753="","",INDEX('Job Catalog'!$H$10:$H$509,MATCH($G1753,'Job Catalog'!$B$10:$B$509,0))),"")</f>
        <v/>
      </c>
      <c r="L1753" s="9">
        <f>IFERROR(IF($G1753="","",INDEX('Job Catalog'!$I$10:$I$509,MATCH($G1753,'Job Catalog'!$B$10:$B$509,0))),"")</f>
        <v/>
      </c>
      <c r="M1753" s="37">
        <f>IFERROR(IF($G1753="","",INDEX('Job Catalog'!$K$10:$K$509,MATCH($G1753,'Job Catalog'!$B$10:$B$509,0))),"")</f>
        <v/>
      </c>
    </row>
    <row r="1754">
      <c r="B1754" s="7" t="n"/>
      <c r="C1754" s="7" t="n"/>
      <c r="D1754" s="7" t="n"/>
      <c r="E1754" s="7" t="n"/>
      <c r="F1754" s="7" t="n"/>
      <c r="G1754" s="7" t="n"/>
      <c r="H1754" s="9">
        <f>IFERROR(IF($G1754="","",INDEX('Job Catalog'!$C$10:$C$509,MATCH($G1754,'Job Catalog'!$B$10:$B$509,0))),"")</f>
        <v/>
      </c>
      <c r="I1754" s="9">
        <f>IFERROR(IF($G1754="","",INDEX('Job Catalog'!$D$10:$D$509,MATCH($G1754,'Job Catalog'!$B$10:$B$509,0))),"")</f>
        <v/>
      </c>
      <c r="J1754" s="9">
        <f>IFERROR(IF($G1754="","",INDEX('Job Catalog'!$F$10:$F$509,MATCH($G1754,'Job Catalog'!$B$10:$B$509,0))),"")</f>
        <v/>
      </c>
      <c r="K1754" s="9">
        <f>IFERROR(IF($G1754="","",INDEX('Job Catalog'!$H$10:$H$509,MATCH($G1754,'Job Catalog'!$B$10:$B$509,0))),"")</f>
        <v/>
      </c>
      <c r="L1754" s="9">
        <f>IFERROR(IF($G1754="","",INDEX('Job Catalog'!$I$10:$I$509,MATCH($G1754,'Job Catalog'!$B$10:$B$509,0))),"")</f>
        <v/>
      </c>
      <c r="M1754" s="37">
        <f>IFERROR(IF($G1754="","",INDEX('Job Catalog'!$K$10:$K$509,MATCH($G1754,'Job Catalog'!$B$10:$B$509,0))),"")</f>
        <v/>
      </c>
    </row>
    <row r="1755">
      <c r="B1755" s="7" t="n"/>
      <c r="C1755" s="7" t="n"/>
      <c r="D1755" s="7" t="n"/>
      <c r="E1755" s="7" t="n"/>
      <c r="F1755" s="7" t="n"/>
      <c r="G1755" s="7" t="n"/>
      <c r="H1755" s="9">
        <f>IFERROR(IF($G1755="","",INDEX('Job Catalog'!$C$10:$C$509,MATCH($G1755,'Job Catalog'!$B$10:$B$509,0))),"")</f>
        <v/>
      </c>
      <c r="I1755" s="9">
        <f>IFERROR(IF($G1755="","",INDEX('Job Catalog'!$D$10:$D$509,MATCH($G1755,'Job Catalog'!$B$10:$B$509,0))),"")</f>
        <v/>
      </c>
      <c r="J1755" s="9">
        <f>IFERROR(IF($G1755="","",INDEX('Job Catalog'!$F$10:$F$509,MATCH($G1755,'Job Catalog'!$B$10:$B$509,0))),"")</f>
        <v/>
      </c>
      <c r="K1755" s="9">
        <f>IFERROR(IF($G1755="","",INDEX('Job Catalog'!$H$10:$H$509,MATCH($G1755,'Job Catalog'!$B$10:$B$509,0))),"")</f>
        <v/>
      </c>
      <c r="L1755" s="9">
        <f>IFERROR(IF($G1755="","",INDEX('Job Catalog'!$I$10:$I$509,MATCH($G1755,'Job Catalog'!$B$10:$B$509,0))),"")</f>
        <v/>
      </c>
      <c r="M1755" s="37">
        <f>IFERROR(IF($G1755="","",INDEX('Job Catalog'!$K$10:$K$509,MATCH($G1755,'Job Catalog'!$B$10:$B$509,0))),"")</f>
        <v/>
      </c>
    </row>
    <row r="1756">
      <c r="B1756" s="7" t="n"/>
      <c r="C1756" s="7" t="n"/>
      <c r="D1756" s="7" t="n"/>
      <c r="E1756" s="7" t="n"/>
      <c r="F1756" s="7" t="n"/>
      <c r="G1756" s="7" t="n"/>
      <c r="H1756" s="9">
        <f>IFERROR(IF($G1756="","",INDEX('Job Catalog'!$C$10:$C$509,MATCH($G1756,'Job Catalog'!$B$10:$B$509,0))),"")</f>
        <v/>
      </c>
      <c r="I1756" s="9">
        <f>IFERROR(IF($G1756="","",INDEX('Job Catalog'!$D$10:$D$509,MATCH($G1756,'Job Catalog'!$B$10:$B$509,0))),"")</f>
        <v/>
      </c>
      <c r="J1756" s="9">
        <f>IFERROR(IF($G1756="","",INDEX('Job Catalog'!$F$10:$F$509,MATCH($G1756,'Job Catalog'!$B$10:$B$509,0))),"")</f>
        <v/>
      </c>
      <c r="K1756" s="9">
        <f>IFERROR(IF($G1756="","",INDEX('Job Catalog'!$H$10:$H$509,MATCH($G1756,'Job Catalog'!$B$10:$B$509,0))),"")</f>
        <v/>
      </c>
      <c r="L1756" s="9">
        <f>IFERROR(IF($G1756="","",INDEX('Job Catalog'!$I$10:$I$509,MATCH($G1756,'Job Catalog'!$B$10:$B$509,0))),"")</f>
        <v/>
      </c>
      <c r="M1756" s="37">
        <f>IFERROR(IF($G1756="","",INDEX('Job Catalog'!$K$10:$K$509,MATCH($G1756,'Job Catalog'!$B$10:$B$509,0))),"")</f>
        <v/>
      </c>
    </row>
    <row r="1757">
      <c r="B1757" s="7" t="n"/>
      <c r="C1757" s="7" t="n"/>
      <c r="D1757" s="7" t="n"/>
      <c r="E1757" s="7" t="n"/>
      <c r="F1757" s="7" t="n"/>
      <c r="G1757" s="7" t="n"/>
      <c r="H1757" s="9">
        <f>IFERROR(IF($G1757="","",INDEX('Job Catalog'!$C$10:$C$509,MATCH($G1757,'Job Catalog'!$B$10:$B$509,0))),"")</f>
        <v/>
      </c>
      <c r="I1757" s="9">
        <f>IFERROR(IF($G1757="","",INDEX('Job Catalog'!$D$10:$D$509,MATCH($G1757,'Job Catalog'!$B$10:$B$509,0))),"")</f>
        <v/>
      </c>
      <c r="J1757" s="9">
        <f>IFERROR(IF($G1757="","",INDEX('Job Catalog'!$F$10:$F$509,MATCH($G1757,'Job Catalog'!$B$10:$B$509,0))),"")</f>
        <v/>
      </c>
      <c r="K1757" s="9">
        <f>IFERROR(IF($G1757="","",INDEX('Job Catalog'!$H$10:$H$509,MATCH($G1757,'Job Catalog'!$B$10:$B$509,0))),"")</f>
        <v/>
      </c>
      <c r="L1757" s="9">
        <f>IFERROR(IF($G1757="","",INDEX('Job Catalog'!$I$10:$I$509,MATCH($G1757,'Job Catalog'!$B$10:$B$509,0))),"")</f>
        <v/>
      </c>
      <c r="M1757" s="37">
        <f>IFERROR(IF($G1757="","",INDEX('Job Catalog'!$K$10:$K$509,MATCH($G1757,'Job Catalog'!$B$10:$B$509,0))),"")</f>
        <v/>
      </c>
    </row>
    <row r="1758">
      <c r="B1758" s="7" t="n"/>
      <c r="C1758" s="7" t="n"/>
      <c r="D1758" s="7" t="n"/>
      <c r="E1758" s="7" t="n"/>
      <c r="F1758" s="7" t="n"/>
      <c r="G1758" s="7" t="n"/>
      <c r="H1758" s="9">
        <f>IFERROR(IF($G1758="","",INDEX('Job Catalog'!$C$10:$C$509,MATCH($G1758,'Job Catalog'!$B$10:$B$509,0))),"")</f>
        <v/>
      </c>
      <c r="I1758" s="9">
        <f>IFERROR(IF($G1758="","",INDEX('Job Catalog'!$D$10:$D$509,MATCH($G1758,'Job Catalog'!$B$10:$B$509,0))),"")</f>
        <v/>
      </c>
      <c r="J1758" s="9">
        <f>IFERROR(IF($G1758="","",INDEX('Job Catalog'!$F$10:$F$509,MATCH($G1758,'Job Catalog'!$B$10:$B$509,0))),"")</f>
        <v/>
      </c>
      <c r="K1758" s="9">
        <f>IFERROR(IF($G1758="","",INDEX('Job Catalog'!$H$10:$H$509,MATCH($G1758,'Job Catalog'!$B$10:$B$509,0))),"")</f>
        <v/>
      </c>
      <c r="L1758" s="9">
        <f>IFERROR(IF($G1758="","",INDEX('Job Catalog'!$I$10:$I$509,MATCH($G1758,'Job Catalog'!$B$10:$B$509,0))),"")</f>
        <v/>
      </c>
      <c r="M1758" s="37">
        <f>IFERROR(IF($G1758="","",INDEX('Job Catalog'!$K$10:$K$509,MATCH($G1758,'Job Catalog'!$B$10:$B$509,0))),"")</f>
        <v/>
      </c>
    </row>
    <row r="1759">
      <c r="B1759" s="7" t="n"/>
      <c r="C1759" s="7" t="n"/>
      <c r="D1759" s="7" t="n"/>
      <c r="E1759" s="7" t="n"/>
      <c r="F1759" s="7" t="n"/>
      <c r="G1759" s="7" t="n"/>
      <c r="H1759" s="9">
        <f>IFERROR(IF($G1759="","",INDEX('Job Catalog'!$C$10:$C$509,MATCH($G1759,'Job Catalog'!$B$10:$B$509,0))),"")</f>
        <v/>
      </c>
      <c r="I1759" s="9">
        <f>IFERROR(IF($G1759="","",INDEX('Job Catalog'!$D$10:$D$509,MATCH($G1759,'Job Catalog'!$B$10:$B$509,0))),"")</f>
        <v/>
      </c>
      <c r="J1759" s="9">
        <f>IFERROR(IF($G1759="","",INDEX('Job Catalog'!$F$10:$F$509,MATCH($G1759,'Job Catalog'!$B$10:$B$509,0))),"")</f>
        <v/>
      </c>
      <c r="K1759" s="9">
        <f>IFERROR(IF($G1759="","",INDEX('Job Catalog'!$H$10:$H$509,MATCH($G1759,'Job Catalog'!$B$10:$B$509,0))),"")</f>
        <v/>
      </c>
      <c r="L1759" s="9">
        <f>IFERROR(IF($G1759="","",INDEX('Job Catalog'!$I$10:$I$509,MATCH($G1759,'Job Catalog'!$B$10:$B$509,0))),"")</f>
        <v/>
      </c>
      <c r="M1759" s="37">
        <f>IFERROR(IF($G1759="","",INDEX('Job Catalog'!$K$10:$K$509,MATCH($G1759,'Job Catalog'!$B$10:$B$509,0))),"")</f>
        <v/>
      </c>
    </row>
    <row r="1760">
      <c r="B1760" s="7" t="n"/>
      <c r="C1760" s="7" t="n"/>
      <c r="D1760" s="7" t="n"/>
      <c r="E1760" s="7" t="n"/>
      <c r="F1760" s="7" t="n"/>
      <c r="G1760" s="7" t="n"/>
      <c r="H1760" s="9">
        <f>IFERROR(IF($G1760="","",INDEX('Job Catalog'!$C$10:$C$509,MATCH($G1760,'Job Catalog'!$B$10:$B$509,0))),"")</f>
        <v/>
      </c>
      <c r="I1760" s="9">
        <f>IFERROR(IF($G1760="","",INDEX('Job Catalog'!$D$10:$D$509,MATCH($G1760,'Job Catalog'!$B$10:$B$509,0))),"")</f>
        <v/>
      </c>
      <c r="J1760" s="9">
        <f>IFERROR(IF($G1760="","",INDEX('Job Catalog'!$F$10:$F$509,MATCH($G1760,'Job Catalog'!$B$10:$B$509,0))),"")</f>
        <v/>
      </c>
      <c r="K1760" s="9">
        <f>IFERROR(IF($G1760="","",INDEX('Job Catalog'!$H$10:$H$509,MATCH($G1760,'Job Catalog'!$B$10:$B$509,0))),"")</f>
        <v/>
      </c>
      <c r="L1760" s="9">
        <f>IFERROR(IF($G1760="","",INDEX('Job Catalog'!$I$10:$I$509,MATCH($G1760,'Job Catalog'!$B$10:$B$509,0))),"")</f>
        <v/>
      </c>
      <c r="M1760" s="37">
        <f>IFERROR(IF($G1760="","",INDEX('Job Catalog'!$K$10:$K$509,MATCH($G1760,'Job Catalog'!$B$10:$B$509,0))),"")</f>
        <v/>
      </c>
    </row>
    <row r="1761">
      <c r="B1761" s="7" t="n"/>
      <c r="C1761" s="7" t="n"/>
      <c r="D1761" s="7" t="n"/>
      <c r="E1761" s="7" t="n"/>
      <c r="F1761" s="7" t="n"/>
      <c r="G1761" s="7" t="n"/>
      <c r="H1761" s="9">
        <f>IFERROR(IF($G1761="","",INDEX('Job Catalog'!$C$10:$C$509,MATCH($G1761,'Job Catalog'!$B$10:$B$509,0))),"")</f>
        <v/>
      </c>
      <c r="I1761" s="9">
        <f>IFERROR(IF($G1761="","",INDEX('Job Catalog'!$D$10:$D$509,MATCH($G1761,'Job Catalog'!$B$10:$B$509,0))),"")</f>
        <v/>
      </c>
      <c r="J1761" s="9">
        <f>IFERROR(IF($G1761="","",INDEX('Job Catalog'!$F$10:$F$509,MATCH($G1761,'Job Catalog'!$B$10:$B$509,0))),"")</f>
        <v/>
      </c>
      <c r="K1761" s="9">
        <f>IFERROR(IF($G1761="","",INDEX('Job Catalog'!$H$10:$H$509,MATCH($G1761,'Job Catalog'!$B$10:$B$509,0))),"")</f>
        <v/>
      </c>
      <c r="L1761" s="9">
        <f>IFERROR(IF($G1761="","",INDEX('Job Catalog'!$I$10:$I$509,MATCH($G1761,'Job Catalog'!$B$10:$B$509,0))),"")</f>
        <v/>
      </c>
      <c r="M1761" s="37">
        <f>IFERROR(IF($G1761="","",INDEX('Job Catalog'!$K$10:$K$509,MATCH($G1761,'Job Catalog'!$B$10:$B$509,0))),"")</f>
        <v/>
      </c>
    </row>
    <row r="1762">
      <c r="B1762" s="7" t="n"/>
      <c r="C1762" s="7" t="n"/>
      <c r="D1762" s="7" t="n"/>
      <c r="E1762" s="7" t="n"/>
      <c r="F1762" s="7" t="n"/>
      <c r="G1762" s="7" t="n"/>
      <c r="H1762" s="9">
        <f>IFERROR(IF($G1762="","",INDEX('Job Catalog'!$C$10:$C$509,MATCH($G1762,'Job Catalog'!$B$10:$B$509,0))),"")</f>
        <v/>
      </c>
      <c r="I1762" s="9">
        <f>IFERROR(IF($G1762="","",INDEX('Job Catalog'!$D$10:$D$509,MATCH($G1762,'Job Catalog'!$B$10:$B$509,0))),"")</f>
        <v/>
      </c>
      <c r="J1762" s="9">
        <f>IFERROR(IF($G1762="","",INDEX('Job Catalog'!$F$10:$F$509,MATCH($G1762,'Job Catalog'!$B$10:$B$509,0))),"")</f>
        <v/>
      </c>
      <c r="K1762" s="9">
        <f>IFERROR(IF($G1762="","",INDEX('Job Catalog'!$H$10:$H$509,MATCH($G1762,'Job Catalog'!$B$10:$B$509,0))),"")</f>
        <v/>
      </c>
      <c r="L1762" s="9">
        <f>IFERROR(IF($G1762="","",INDEX('Job Catalog'!$I$10:$I$509,MATCH($G1762,'Job Catalog'!$B$10:$B$509,0))),"")</f>
        <v/>
      </c>
      <c r="M1762" s="37">
        <f>IFERROR(IF($G1762="","",INDEX('Job Catalog'!$K$10:$K$509,MATCH($G1762,'Job Catalog'!$B$10:$B$509,0))),"")</f>
        <v/>
      </c>
    </row>
    <row r="1763">
      <c r="B1763" s="7" t="n"/>
      <c r="C1763" s="7" t="n"/>
      <c r="D1763" s="7" t="n"/>
      <c r="E1763" s="7" t="n"/>
      <c r="F1763" s="7" t="n"/>
      <c r="G1763" s="7" t="n"/>
      <c r="H1763" s="9">
        <f>IFERROR(IF($G1763="","",INDEX('Job Catalog'!$C$10:$C$509,MATCH($G1763,'Job Catalog'!$B$10:$B$509,0))),"")</f>
        <v/>
      </c>
      <c r="I1763" s="9">
        <f>IFERROR(IF($G1763="","",INDEX('Job Catalog'!$D$10:$D$509,MATCH($G1763,'Job Catalog'!$B$10:$B$509,0))),"")</f>
        <v/>
      </c>
      <c r="J1763" s="9">
        <f>IFERROR(IF($G1763="","",INDEX('Job Catalog'!$F$10:$F$509,MATCH($G1763,'Job Catalog'!$B$10:$B$509,0))),"")</f>
        <v/>
      </c>
      <c r="K1763" s="9">
        <f>IFERROR(IF($G1763="","",INDEX('Job Catalog'!$H$10:$H$509,MATCH($G1763,'Job Catalog'!$B$10:$B$509,0))),"")</f>
        <v/>
      </c>
      <c r="L1763" s="9">
        <f>IFERROR(IF($G1763="","",INDEX('Job Catalog'!$I$10:$I$509,MATCH($G1763,'Job Catalog'!$B$10:$B$509,0))),"")</f>
        <v/>
      </c>
      <c r="M1763" s="37">
        <f>IFERROR(IF($G1763="","",INDEX('Job Catalog'!$K$10:$K$509,MATCH($G1763,'Job Catalog'!$B$10:$B$509,0))),"")</f>
        <v/>
      </c>
    </row>
    <row r="1764">
      <c r="B1764" s="7" t="n"/>
      <c r="C1764" s="7" t="n"/>
      <c r="D1764" s="7" t="n"/>
      <c r="E1764" s="7" t="n"/>
      <c r="F1764" s="7" t="n"/>
      <c r="G1764" s="7" t="n"/>
      <c r="H1764" s="9">
        <f>IFERROR(IF($G1764="","",INDEX('Job Catalog'!$C$10:$C$509,MATCH($G1764,'Job Catalog'!$B$10:$B$509,0))),"")</f>
        <v/>
      </c>
      <c r="I1764" s="9">
        <f>IFERROR(IF($G1764="","",INDEX('Job Catalog'!$D$10:$D$509,MATCH($G1764,'Job Catalog'!$B$10:$B$509,0))),"")</f>
        <v/>
      </c>
      <c r="J1764" s="9">
        <f>IFERROR(IF($G1764="","",INDEX('Job Catalog'!$F$10:$F$509,MATCH($G1764,'Job Catalog'!$B$10:$B$509,0))),"")</f>
        <v/>
      </c>
      <c r="K1764" s="9">
        <f>IFERROR(IF($G1764="","",INDEX('Job Catalog'!$H$10:$H$509,MATCH($G1764,'Job Catalog'!$B$10:$B$509,0))),"")</f>
        <v/>
      </c>
      <c r="L1764" s="9">
        <f>IFERROR(IF($G1764="","",INDEX('Job Catalog'!$I$10:$I$509,MATCH($G1764,'Job Catalog'!$B$10:$B$509,0))),"")</f>
        <v/>
      </c>
      <c r="M1764" s="37">
        <f>IFERROR(IF($G1764="","",INDEX('Job Catalog'!$K$10:$K$509,MATCH($G1764,'Job Catalog'!$B$10:$B$509,0))),"")</f>
        <v/>
      </c>
    </row>
    <row r="1765">
      <c r="B1765" s="7" t="n"/>
      <c r="C1765" s="7" t="n"/>
      <c r="D1765" s="7" t="n"/>
      <c r="E1765" s="7" t="n"/>
      <c r="F1765" s="7" t="n"/>
      <c r="G1765" s="7" t="n"/>
      <c r="H1765" s="9">
        <f>IFERROR(IF($G1765="","",INDEX('Job Catalog'!$C$10:$C$509,MATCH($G1765,'Job Catalog'!$B$10:$B$509,0))),"")</f>
        <v/>
      </c>
      <c r="I1765" s="9">
        <f>IFERROR(IF($G1765="","",INDEX('Job Catalog'!$D$10:$D$509,MATCH($G1765,'Job Catalog'!$B$10:$B$509,0))),"")</f>
        <v/>
      </c>
      <c r="J1765" s="9">
        <f>IFERROR(IF($G1765="","",INDEX('Job Catalog'!$F$10:$F$509,MATCH($G1765,'Job Catalog'!$B$10:$B$509,0))),"")</f>
        <v/>
      </c>
      <c r="K1765" s="9">
        <f>IFERROR(IF($G1765="","",INDEX('Job Catalog'!$H$10:$H$509,MATCH($G1765,'Job Catalog'!$B$10:$B$509,0))),"")</f>
        <v/>
      </c>
      <c r="L1765" s="9">
        <f>IFERROR(IF($G1765="","",INDEX('Job Catalog'!$I$10:$I$509,MATCH($G1765,'Job Catalog'!$B$10:$B$509,0))),"")</f>
        <v/>
      </c>
      <c r="M1765" s="37">
        <f>IFERROR(IF($G1765="","",INDEX('Job Catalog'!$K$10:$K$509,MATCH($G1765,'Job Catalog'!$B$10:$B$509,0))),"")</f>
        <v/>
      </c>
    </row>
    <row r="1766">
      <c r="B1766" s="7" t="n"/>
      <c r="C1766" s="7" t="n"/>
      <c r="D1766" s="7" t="n"/>
      <c r="E1766" s="7" t="n"/>
      <c r="F1766" s="7" t="n"/>
      <c r="G1766" s="7" t="n"/>
      <c r="H1766" s="9">
        <f>IFERROR(IF($G1766="","",INDEX('Job Catalog'!$C$10:$C$509,MATCH($G1766,'Job Catalog'!$B$10:$B$509,0))),"")</f>
        <v/>
      </c>
      <c r="I1766" s="9">
        <f>IFERROR(IF($G1766="","",INDEX('Job Catalog'!$D$10:$D$509,MATCH($G1766,'Job Catalog'!$B$10:$B$509,0))),"")</f>
        <v/>
      </c>
      <c r="J1766" s="9">
        <f>IFERROR(IF($G1766="","",INDEX('Job Catalog'!$F$10:$F$509,MATCH($G1766,'Job Catalog'!$B$10:$B$509,0))),"")</f>
        <v/>
      </c>
      <c r="K1766" s="9">
        <f>IFERROR(IF($G1766="","",INDEX('Job Catalog'!$H$10:$H$509,MATCH($G1766,'Job Catalog'!$B$10:$B$509,0))),"")</f>
        <v/>
      </c>
      <c r="L1766" s="9">
        <f>IFERROR(IF($G1766="","",INDEX('Job Catalog'!$I$10:$I$509,MATCH($G1766,'Job Catalog'!$B$10:$B$509,0))),"")</f>
        <v/>
      </c>
      <c r="M1766" s="37">
        <f>IFERROR(IF($G1766="","",INDEX('Job Catalog'!$K$10:$K$509,MATCH($G1766,'Job Catalog'!$B$10:$B$509,0))),"")</f>
        <v/>
      </c>
    </row>
    <row r="1767">
      <c r="B1767" s="7" t="n"/>
      <c r="C1767" s="7" t="n"/>
      <c r="D1767" s="7" t="n"/>
      <c r="E1767" s="7" t="n"/>
      <c r="F1767" s="7" t="n"/>
      <c r="G1767" s="7" t="n"/>
      <c r="H1767" s="9">
        <f>IFERROR(IF($G1767="","",INDEX('Job Catalog'!$C$10:$C$509,MATCH($G1767,'Job Catalog'!$B$10:$B$509,0))),"")</f>
        <v/>
      </c>
      <c r="I1767" s="9">
        <f>IFERROR(IF($G1767="","",INDEX('Job Catalog'!$D$10:$D$509,MATCH($G1767,'Job Catalog'!$B$10:$B$509,0))),"")</f>
        <v/>
      </c>
      <c r="J1767" s="9">
        <f>IFERROR(IF($G1767="","",INDEX('Job Catalog'!$F$10:$F$509,MATCH($G1767,'Job Catalog'!$B$10:$B$509,0))),"")</f>
        <v/>
      </c>
      <c r="K1767" s="9">
        <f>IFERROR(IF($G1767="","",INDEX('Job Catalog'!$H$10:$H$509,MATCH($G1767,'Job Catalog'!$B$10:$B$509,0))),"")</f>
        <v/>
      </c>
      <c r="L1767" s="9">
        <f>IFERROR(IF($G1767="","",INDEX('Job Catalog'!$I$10:$I$509,MATCH($G1767,'Job Catalog'!$B$10:$B$509,0))),"")</f>
        <v/>
      </c>
      <c r="M1767" s="37">
        <f>IFERROR(IF($G1767="","",INDEX('Job Catalog'!$K$10:$K$509,MATCH($G1767,'Job Catalog'!$B$10:$B$509,0))),"")</f>
        <v/>
      </c>
    </row>
    <row r="1768">
      <c r="B1768" s="7" t="n"/>
      <c r="C1768" s="7" t="n"/>
      <c r="D1768" s="7" t="n"/>
      <c r="E1768" s="7" t="n"/>
      <c r="F1768" s="7" t="n"/>
      <c r="G1768" s="7" t="n"/>
      <c r="H1768" s="9">
        <f>IFERROR(IF($G1768="","",INDEX('Job Catalog'!$C$10:$C$509,MATCH($G1768,'Job Catalog'!$B$10:$B$509,0))),"")</f>
        <v/>
      </c>
      <c r="I1768" s="9">
        <f>IFERROR(IF($G1768="","",INDEX('Job Catalog'!$D$10:$D$509,MATCH($G1768,'Job Catalog'!$B$10:$B$509,0))),"")</f>
        <v/>
      </c>
      <c r="J1768" s="9">
        <f>IFERROR(IF($G1768="","",INDEX('Job Catalog'!$F$10:$F$509,MATCH($G1768,'Job Catalog'!$B$10:$B$509,0))),"")</f>
        <v/>
      </c>
      <c r="K1768" s="9">
        <f>IFERROR(IF($G1768="","",INDEX('Job Catalog'!$H$10:$H$509,MATCH($G1768,'Job Catalog'!$B$10:$B$509,0))),"")</f>
        <v/>
      </c>
      <c r="L1768" s="9">
        <f>IFERROR(IF($G1768="","",INDEX('Job Catalog'!$I$10:$I$509,MATCH($G1768,'Job Catalog'!$B$10:$B$509,0))),"")</f>
        <v/>
      </c>
      <c r="M1768" s="37">
        <f>IFERROR(IF($G1768="","",INDEX('Job Catalog'!$K$10:$K$509,MATCH($G1768,'Job Catalog'!$B$10:$B$509,0))),"")</f>
        <v/>
      </c>
    </row>
    <row r="1769">
      <c r="B1769" s="7" t="n"/>
      <c r="C1769" s="7" t="n"/>
      <c r="D1769" s="7" t="n"/>
      <c r="E1769" s="7" t="n"/>
      <c r="F1769" s="7" t="n"/>
      <c r="G1769" s="7" t="n"/>
      <c r="H1769" s="9">
        <f>IFERROR(IF($G1769="","",INDEX('Job Catalog'!$C$10:$C$509,MATCH($G1769,'Job Catalog'!$B$10:$B$509,0))),"")</f>
        <v/>
      </c>
      <c r="I1769" s="9">
        <f>IFERROR(IF($G1769="","",INDEX('Job Catalog'!$D$10:$D$509,MATCH($G1769,'Job Catalog'!$B$10:$B$509,0))),"")</f>
        <v/>
      </c>
      <c r="J1769" s="9">
        <f>IFERROR(IF($G1769="","",INDEX('Job Catalog'!$F$10:$F$509,MATCH($G1769,'Job Catalog'!$B$10:$B$509,0))),"")</f>
        <v/>
      </c>
      <c r="K1769" s="9">
        <f>IFERROR(IF($G1769="","",INDEX('Job Catalog'!$H$10:$H$509,MATCH($G1769,'Job Catalog'!$B$10:$B$509,0))),"")</f>
        <v/>
      </c>
      <c r="L1769" s="9">
        <f>IFERROR(IF($G1769="","",INDEX('Job Catalog'!$I$10:$I$509,MATCH($G1769,'Job Catalog'!$B$10:$B$509,0))),"")</f>
        <v/>
      </c>
      <c r="M1769" s="37">
        <f>IFERROR(IF($G1769="","",INDEX('Job Catalog'!$K$10:$K$509,MATCH($G1769,'Job Catalog'!$B$10:$B$509,0))),"")</f>
        <v/>
      </c>
    </row>
    <row r="1770">
      <c r="B1770" s="7" t="n"/>
      <c r="C1770" s="7" t="n"/>
      <c r="D1770" s="7" t="n"/>
      <c r="E1770" s="7" t="n"/>
      <c r="F1770" s="7" t="n"/>
      <c r="G1770" s="7" t="n"/>
      <c r="H1770" s="9">
        <f>IFERROR(IF($G1770="","",INDEX('Job Catalog'!$C$10:$C$509,MATCH($G1770,'Job Catalog'!$B$10:$B$509,0))),"")</f>
        <v/>
      </c>
      <c r="I1770" s="9">
        <f>IFERROR(IF($G1770="","",INDEX('Job Catalog'!$D$10:$D$509,MATCH($G1770,'Job Catalog'!$B$10:$B$509,0))),"")</f>
        <v/>
      </c>
      <c r="J1770" s="9">
        <f>IFERROR(IF($G1770="","",INDEX('Job Catalog'!$F$10:$F$509,MATCH($G1770,'Job Catalog'!$B$10:$B$509,0))),"")</f>
        <v/>
      </c>
      <c r="K1770" s="9">
        <f>IFERROR(IF($G1770="","",INDEX('Job Catalog'!$H$10:$H$509,MATCH($G1770,'Job Catalog'!$B$10:$B$509,0))),"")</f>
        <v/>
      </c>
      <c r="L1770" s="9">
        <f>IFERROR(IF($G1770="","",INDEX('Job Catalog'!$I$10:$I$509,MATCH($G1770,'Job Catalog'!$B$10:$B$509,0))),"")</f>
        <v/>
      </c>
      <c r="M1770" s="37">
        <f>IFERROR(IF($G1770="","",INDEX('Job Catalog'!$K$10:$K$509,MATCH($G1770,'Job Catalog'!$B$10:$B$509,0))),"")</f>
        <v/>
      </c>
    </row>
    <row r="1771">
      <c r="B1771" s="7" t="n"/>
      <c r="C1771" s="7" t="n"/>
      <c r="D1771" s="7" t="n"/>
      <c r="E1771" s="7" t="n"/>
      <c r="F1771" s="7" t="n"/>
      <c r="G1771" s="7" t="n"/>
      <c r="H1771" s="9">
        <f>IFERROR(IF($G1771="","",INDEX('Job Catalog'!$C$10:$C$509,MATCH($G1771,'Job Catalog'!$B$10:$B$509,0))),"")</f>
        <v/>
      </c>
      <c r="I1771" s="9">
        <f>IFERROR(IF($G1771="","",INDEX('Job Catalog'!$D$10:$D$509,MATCH($G1771,'Job Catalog'!$B$10:$B$509,0))),"")</f>
        <v/>
      </c>
      <c r="J1771" s="9">
        <f>IFERROR(IF($G1771="","",INDEX('Job Catalog'!$F$10:$F$509,MATCH($G1771,'Job Catalog'!$B$10:$B$509,0))),"")</f>
        <v/>
      </c>
      <c r="K1771" s="9">
        <f>IFERROR(IF($G1771="","",INDEX('Job Catalog'!$H$10:$H$509,MATCH($G1771,'Job Catalog'!$B$10:$B$509,0))),"")</f>
        <v/>
      </c>
      <c r="L1771" s="9">
        <f>IFERROR(IF($G1771="","",INDEX('Job Catalog'!$I$10:$I$509,MATCH($G1771,'Job Catalog'!$B$10:$B$509,0))),"")</f>
        <v/>
      </c>
      <c r="M1771" s="37">
        <f>IFERROR(IF($G1771="","",INDEX('Job Catalog'!$K$10:$K$509,MATCH($G1771,'Job Catalog'!$B$10:$B$509,0))),"")</f>
        <v/>
      </c>
    </row>
    <row r="1772">
      <c r="B1772" s="7" t="n"/>
      <c r="C1772" s="7" t="n"/>
      <c r="D1772" s="7" t="n"/>
      <c r="E1772" s="7" t="n"/>
      <c r="F1772" s="7" t="n"/>
      <c r="G1772" s="7" t="n"/>
      <c r="H1772" s="9">
        <f>IFERROR(IF($G1772="","",INDEX('Job Catalog'!$C$10:$C$509,MATCH($G1772,'Job Catalog'!$B$10:$B$509,0))),"")</f>
        <v/>
      </c>
      <c r="I1772" s="9">
        <f>IFERROR(IF($G1772="","",INDEX('Job Catalog'!$D$10:$D$509,MATCH($G1772,'Job Catalog'!$B$10:$B$509,0))),"")</f>
        <v/>
      </c>
      <c r="J1772" s="9">
        <f>IFERROR(IF($G1772="","",INDEX('Job Catalog'!$F$10:$F$509,MATCH($G1772,'Job Catalog'!$B$10:$B$509,0))),"")</f>
        <v/>
      </c>
      <c r="K1772" s="9">
        <f>IFERROR(IF($G1772="","",INDEX('Job Catalog'!$H$10:$H$509,MATCH($G1772,'Job Catalog'!$B$10:$B$509,0))),"")</f>
        <v/>
      </c>
      <c r="L1772" s="9">
        <f>IFERROR(IF($G1772="","",INDEX('Job Catalog'!$I$10:$I$509,MATCH($G1772,'Job Catalog'!$B$10:$B$509,0))),"")</f>
        <v/>
      </c>
      <c r="M1772" s="37">
        <f>IFERROR(IF($G1772="","",INDEX('Job Catalog'!$K$10:$K$509,MATCH($G1772,'Job Catalog'!$B$10:$B$509,0))),"")</f>
        <v/>
      </c>
    </row>
    <row r="1773">
      <c r="B1773" s="7" t="n"/>
      <c r="C1773" s="7" t="n"/>
      <c r="D1773" s="7" t="n"/>
      <c r="E1773" s="7" t="n"/>
      <c r="F1773" s="7" t="n"/>
      <c r="G1773" s="7" t="n"/>
      <c r="H1773" s="9">
        <f>IFERROR(IF($G1773="","",INDEX('Job Catalog'!$C$10:$C$509,MATCH($G1773,'Job Catalog'!$B$10:$B$509,0))),"")</f>
        <v/>
      </c>
      <c r="I1773" s="9">
        <f>IFERROR(IF($G1773="","",INDEX('Job Catalog'!$D$10:$D$509,MATCH($G1773,'Job Catalog'!$B$10:$B$509,0))),"")</f>
        <v/>
      </c>
      <c r="J1773" s="9">
        <f>IFERROR(IF($G1773="","",INDEX('Job Catalog'!$F$10:$F$509,MATCH($G1773,'Job Catalog'!$B$10:$B$509,0))),"")</f>
        <v/>
      </c>
      <c r="K1773" s="9">
        <f>IFERROR(IF($G1773="","",INDEX('Job Catalog'!$H$10:$H$509,MATCH($G1773,'Job Catalog'!$B$10:$B$509,0))),"")</f>
        <v/>
      </c>
      <c r="L1773" s="9">
        <f>IFERROR(IF($G1773="","",INDEX('Job Catalog'!$I$10:$I$509,MATCH($G1773,'Job Catalog'!$B$10:$B$509,0))),"")</f>
        <v/>
      </c>
      <c r="M1773" s="37">
        <f>IFERROR(IF($G1773="","",INDEX('Job Catalog'!$K$10:$K$509,MATCH($G1773,'Job Catalog'!$B$10:$B$509,0))),"")</f>
        <v/>
      </c>
    </row>
    <row r="1774">
      <c r="B1774" s="7" t="n"/>
      <c r="C1774" s="7" t="n"/>
      <c r="D1774" s="7" t="n"/>
      <c r="E1774" s="7" t="n"/>
      <c r="F1774" s="7" t="n"/>
      <c r="G1774" s="7" t="n"/>
      <c r="H1774" s="9">
        <f>IFERROR(IF($G1774="","",INDEX('Job Catalog'!$C$10:$C$509,MATCH($G1774,'Job Catalog'!$B$10:$B$509,0))),"")</f>
        <v/>
      </c>
      <c r="I1774" s="9">
        <f>IFERROR(IF($G1774="","",INDEX('Job Catalog'!$D$10:$D$509,MATCH($G1774,'Job Catalog'!$B$10:$B$509,0))),"")</f>
        <v/>
      </c>
      <c r="J1774" s="9">
        <f>IFERROR(IF($G1774="","",INDEX('Job Catalog'!$F$10:$F$509,MATCH($G1774,'Job Catalog'!$B$10:$B$509,0))),"")</f>
        <v/>
      </c>
      <c r="K1774" s="9">
        <f>IFERROR(IF($G1774="","",INDEX('Job Catalog'!$H$10:$H$509,MATCH($G1774,'Job Catalog'!$B$10:$B$509,0))),"")</f>
        <v/>
      </c>
      <c r="L1774" s="9">
        <f>IFERROR(IF($G1774="","",INDEX('Job Catalog'!$I$10:$I$509,MATCH($G1774,'Job Catalog'!$B$10:$B$509,0))),"")</f>
        <v/>
      </c>
      <c r="M1774" s="37">
        <f>IFERROR(IF($G1774="","",INDEX('Job Catalog'!$K$10:$K$509,MATCH($G1774,'Job Catalog'!$B$10:$B$509,0))),"")</f>
        <v/>
      </c>
    </row>
    <row r="1775">
      <c r="B1775" s="7" t="n"/>
      <c r="C1775" s="7" t="n"/>
      <c r="D1775" s="7" t="n"/>
      <c r="E1775" s="7" t="n"/>
      <c r="F1775" s="7" t="n"/>
      <c r="G1775" s="7" t="n"/>
      <c r="H1775" s="9">
        <f>IFERROR(IF($G1775="","",INDEX('Job Catalog'!$C$10:$C$509,MATCH($G1775,'Job Catalog'!$B$10:$B$509,0))),"")</f>
        <v/>
      </c>
      <c r="I1775" s="9">
        <f>IFERROR(IF($G1775="","",INDEX('Job Catalog'!$D$10:$D$509,MATCH($G1775,'Job Catalog'!$B$10:$B$509,0))),"")</f>
        <v/>
      </c>
      <c r="J1775" s="9">
        <f>IFERROR(IF($G1775="","",INDEX('Job Catalog'!$F$10:$F$509,MATCH($G1775,'Job Catalog'!$B$10:$B$509,0))),"")</f>
        <v/>
      </c>
      <c r="K1775" s="9">
        <f>IFERROR(IF($G1775="","",INDEX('Job Catalog'!$H$10:$H$509,MATCH($G1775,'Job Catalog'!$B$10:$B$509,0))),"")</f>
        <v/>
      </c>
      <c r="L1775" s="9">
        <f>IFERROR(IF($G1775="","",INDEX('Job Catalog'!$I$10:$I$509,MATCH($G1775,'Job Catalog'!$B$10:$B$509,0))),"")</f>
        <v/>
      </c>
      <c r="M1775" s="37">
        <f>IFERROR(IF($G1775="","",INDEX('Job Catalog'!$K$10:$K$509,MATCH($G1775,'Job Catalog'!$B$10:$B$509,0))),"")</f>
        <v/>
      </c>
    </row>
    <row r="1776">
      <c r="B1776" s="7" t="n"/>
      <c r="C1776" s="7" t="n"/>
      <c r="D1776" s="7" t="n"/>
      <c r="E1776" s="7" t="n"/>
      <c r="F1776" s="7" t="n"/>
      <c r="G1776" s="7" t="n"/>
      <c r="H1776" s="9">
        <f>IFERROR(IF($G1776="","",INDEX('Job Catalog'!$C$10:$C$509,MATCH($G1776,'Job Catalog'!$B$10:$B$509,0))),"")</f>
        <v/>
      </c>
      <c r="I1776" s="9">
        <f>IFERROR(IF($G1776="","",INDEX('Job Catalog'!$D$10:$D$509,MATCH($G1776,'Job Catalog'!$B$10:$B$509,0))),"")</f>
        <v/>
      </c>
      <c r="J1776" s="9">
        <f>IFERROR(IF($G1776="","",INDEX('Job Catalog'!$F$10:$F$509,MATCH($G1776,'Job Catalog'!$B$10:$B$509,0))),"")</f>
        <v/>
      </c>
      <c r="K1776" s="9">
        <f>IFERROR(IF($G1776="","",INDEX('Job Catalog'!$H$10:$H$509,MATCH($G1776,'Job Catalog'!$B$10:$B$509,0))),"")</f>
        <v/>
      </c>
      <c r="L1776" s="9">
        <f>IFERROR(IF($G1776="","",INDEX('Job Catalog'!$I$10:$I$509,MATCH($G1776,'Job Catalog'!$B$10:$B$509,0))),"")</f>
        <v/>
      </c>
      <c r="M1776" s="37">
        <f>IFERROR(IF($G1776="","",INDEX('Job Catalog'!$K$10:$K$509,MATCH($G1776,'Job Catalog'!$B$10:$B$509,0))),"")</f>
        <v/>
      </c>
    </row>
    <row r="1777">
      <c r="B1777" s="7" t="n"/>
      <c r="C1777" s="7" t="n"/>
      <c r="D1777" s="7" t="n"/>
      <c r="E1777" s="7" t="n"/>
      <c r="F1777" s="7" t="n"/>
      <c r="G1777" s="7" t="n"/>
      <c r="H1777" s="9">
        <f>IFERROR(IF($G1777="","",INDEX('Job Catalog'!$C$10:$C$509,MATCH($G1777,'Job Catalog'!$B$10:$B$509,0))),"")</f>
        <v/>
      </c>
      <c r="I1777" s="9">
        <f>IFERROR(IF($G1777="","",INDEX('Job Catalog'!$D$10:$D$509,MATCH($G1777,'Job Catalog'!$B$10:$B$509,0))),"")</f>
        <v/>
      </c>
      <c r="J1777" s="9">
        <f>IFERROR(IF($G1777="","",INDEX('Job Catalog'!$F$10:$F$509,MATCH($G1777,'Job Catalog'!$B$10:$B$509,0))),"")</f>
        <v/>
      </c>
      <c r="K1777" s="9">
        <f>IFERROR(IF($G1777="","",INDEX('Job Catalog'!$H$10:$H$509,MATCH($G1777,'Job Catalog'!$B$10:$B$509,0))),"")</f>
        <v/>
      </c>
      <c r="L1777" s="9">
        <f>IFERROR(IF($G1777="","",INDEX('Job Catalog'!$I$10:$I$509,MATCH($G1777,'Job Catalog'!$B$10:$B$509,0))),"")</f>
        <v/>
      </c>
      <c r="M1777" s="37">
        <f>IFERROR(IF($G1777="","",INDEX('Job Catalog'!$K$10:$K$509,MATCH($G1777,'Job Catalog'!$B$10:$B$509,0))),"")</f>
        <v/>
      </c>
    </row>
    <row r="1778">
      <c r="B1778" s="7" t="n"/>
      <c r="C1778" s="7" t="n"/>
      <c r="D1778" s="7" t="n"/>
      <c r="E1778" s="7" t="n"/>
      <c r="F1778" s="7" t="n"/>
      <c r="G1778" s="7" t="n"/>
      <c r="H1778" s="9">
        <f>IFERROR(IF($G1778="","",INDEX('Job Catalog'!$C$10:$C$509,MATCH($G1778,'Job Catalog'!$B$10:$B$509,0))),"")</f>
        <v/>
      </c>
      <c r="I1778" s="9">
        <f>IFERROR(IF($G1778="","",INDEX('Job Catalog'!$D$10:$D$509,MATCH($G1778,'Job Catalog'!$B$10:$B$509,0))),"")</f>
        <v/>
      </c>
      <c r="J1778" s="9">
        <f>IFERROR(IF($G1778="","",INDEX('Job Catalog'!$F$10:$F$509,MATCH($G1778,'Job Catalog'!$B$10:$B$509,0))),"")</f>
        <v/>
      </c>
      <c r="K1778" s="9">
        <f>IFERROR(IF($G1778="","",INDEX('Job Catalog'!$H$10:$H$509,MATCH($G1778,'Job Catalog'!$B$10:$B$509,0))),"")</f>
        <v/>
      </c>
      <c r="L1778" s="9">
        <f>IFERROR(IF($G1778="","",INDEX('Job Catalog'!$I$10:$I$509,MATCH($G1778,'Job Catalog'!$B$10:$B$509,0))),"")</f>
        <v/>
      </c>
      <c r="M1778" s="37">
        <f>IFERROR(IF($G1778="","",INDEX('Job Catalog'!$K$10:$K$509,MATCH($G1778,'Job Catalog'!$B$10:$B$509,0))),"")</f>
        <v/>
      </c>
    </row>
    <row r="1779">
      <c r="B1779" s="7" t="n"/>
      <c r="C1779" s="7" t="n"/>
      <c r="D1779" s="7" t="n"/>
      <c r="E1779" s="7" t="n"/>
      <c r="F1779" s="7" t="n"/>
      <c r="G1779" s="7" t="n"/>
      <c r="H1779" s="9">
        <f>IFERROR(IF($G1779="","",INDEX('Job Catalog'!$C$10:$C$509,MATCH($G1779,'Job Catalog'!$B$10:$B$509,0))),"")</f>
        <v/>
      </c>
      <c r="I1779" s="9">
        <f>IFERROR(IF($G1779="","",INDEX('Job Catalog'!$D$10:$D$509,MATCH($G1779,'Job Catalog'!$B$10:$B$509,0))),"")</f>
        <v/>
      </c>
      <c r="J1779" s="9">
        <f>IFERROR(IF($G1779="","",INDEX('Job Catalog'!$F$10:$F$509,MATCH($G1779,'Job Catalog'!$B$10:$B$509,0))),"")</f>
        <v/>
      </c>
      <c r="K1779" s="9">
        <f>IFERROR(IF($G1779="","",INDEX('Job Catalog'!$H$10:$H$509,MATCH($G1779,'Job Catalog'!$B$10:$B$509,0))),"")</f>
        <v/>
      </c>
      <c r="L1779" s="9">
        <f>IFERROR(IF($G1779="","",INDEX('Job Catalog'!$I$10:$I$509,MATCH($G1779,'Job Catalog'!$B$10:$B$509,0))),"")</f>
        <v/>
      </c>
      <c r="M1779" s="37">
        <f>IFERROR(IF($G1779="","",INDEX('Job Catalog'!$K$10:$K$509,MATCH($G1779,'Job Catalog'!$B$10:$B$509,0))),"")</f>
        <v/>
      </c>
    </row>
    <row r="1780">
      <c r="B1780" s="7" t="n"/>
      <c r="C1780" s="7" t="n"/>
      <c r="D1780" s="7" t="n"/>
      <c r="E1780" s="7" t="n"/>
      <c r="F1780" s="7" t="n"/>
      <c r="G1780" s="7" t="n"/>
      <c r="H1780" s="9">
        <f>IFERROR(IF($G1780="","",INDEX('Job Catalog'!$C$10:$C$509,MATCH($G1780,'Job Catalog'!$B$10:$B$509,0))),"")</f>
        <v/>
      </c>
      <c r="I1780" s="9">
        <f>IFERROR(IF($G1780="","",INDEX('Job Catalog'!$D$10:$D$509,MATCH($G1780,'Job Catalog'!$B$10:$B$509,0))),"")</f>
        <v/>
      </c>
      <c r="J1780" s="9">
        <f>IFERROR(IF($G1780="","",INDEX('Job Catalog'!$F$10:$F$509,MATCH($G1780,'Job Catalog'!$B$10:$B$509,0))),"")</f>
        <v/>
      </c>
      <c r="K1780" s="9">
        <f>IFERROR(IF($G1780="","",INDEX('Job Catalog'!$H$10:$H$509,MATCH($G1780,'Job Catalog'!$B$10:$B$509,0))),"")</f>
        <v/>
      </c>
      <c r="L1780" s="9">
        <f>IFERROR(IF($G1780="","",INDEX('Job Catalog'!$I$10:$I$509,MATCH($G1780,'Job Catalog'!$B$10:$B$509,0))),"")</f>
        <v/>
      </c>
      <c r="M1780" s="37">
        <f>IFERROR(IF($G1780="","",INDEX('Job Catalog'!$K$10:$K$509,MATCH($G1780,'Job Catalog'!$B$10:$B$509,0))),"")</f>
        <v/>
      </c>
    </row>
    <row r="1781">
      <c r="B1781" s="7" t="n"/>
      <c r="C1781" s="7" t="n"/>
      <c r="D1781" s="7" t="n"/>
      <c r="E1781" s="7" t="n"/>
      <c r="F1781" s="7" t="n"/>
      <c r="G1781" s="7" t="n"/>
      <c r="H1781" s="9">
        <f>IFERROR(IF($G1781="","",INDEX('Job Catalog'!$C$10:$C$509,MATCH($G1781,'Job Catalog'!$B$10:$B$509,0))),"")</f>
        <v/>
      </c>
      <c r="I1781" s="9">
        <f>IFERROR(IF($G1781="","",INDEX('Job Catalog'!$D$10:$D$509,MATCH($G1781,'Job Catalog'!$B$10:$B$509,0))),"")</f>
        <v/>
      </c>
      <c r="J1781" s="9">
        <f>IFERROR(IF($G1781="","",INDEX('Job Catalog'!$F$10:$F$509,MATCH($G1781,'Job Catalog'!$B$10:$B$509,0))),"")</f>
        <v/>
      </c>
      <c r="K1781" s="9">
        <f>IFERROR(IF($G1781="","",INDEX('Job Catalog'!$H$10:$H$509,MATCH($G1781,'Job Catalog'!$B$10:$B$509,0))),"")</f>
        <v/>
      </c>
      <c r="L1781" s="9">
        <f>IFERROR(IF($G1781="","",INDEX('Job Catalog'!$I$10:$I$509,MATCH($G1781,'Job Catalog'!$B$10:$B$509,0))),"")</f>
        <v/>
      </c>
      <c r="M1781" s="37">
        <f>IFERROR(IF($G1781="","",INDEX('Job Catalog'!$K$10:$K$509,MATCH($G1781,'Job Catalog'!$B$10:$B$509,0))),"")</f>
        <v/>
      </c>
    </row>
    <row r="1782">
      <c r="B1782" s="7" t="n"/>
      <c r="C1782" s="7" t="n"/>
      <c r="D1782" s="7" t="n"/>
      <c r="E1782" s="7" t="n"/>
      <c r="F1782" s="7" t="n"/>
      <c r="G1782" s="7" t="n"/>
      <c r="H1782" s="9">
        <f>IFERROR(IF($G1782="","",INDEX('Job Catalog'!$C$10:$C$509,MATCH($G1782,'Job Catalog'!$B$10:$B$509,0))),"")</f>
        <v/>
      </c>
      <c r="I1782" s="9">
        <f>IFERROR(IF($G1782="","",INDEX('Job Catalog'!$D$10:$D$509,MATCH($G1782,'Job Catalog'!$B$10:$B$509,0))),"")</f>
        <v/>
      </c>
      <c r="J1782" s="9">
        <f>IFERROR(IF($G1782="","",INDEX('Job Catalog'!$F$10:$F$509,MATCH($G1782,'Job Catalog'!$B$10:$B$509,0))),"")</f>
        <v/>
      </c>
      <c r="K1782" s="9">
        <f>IFERROR(IF($G1782="","",INDEX('Job Catalog'!$H$10:$H$509,MATCH($G1782,'Job Catalog'!$B$10:$B$509,0))),"")</f>
        <v/>
      </c>
      <c r="L1782" s="9">
        <f>IFERROR(IF($G1782="","",INDEX('Job Catalog'!$I$10:$I$509,MATCH($G1782,'Job Catalog'!$B$10:$B$509,0))),"")</f>
        <v/>
      </c>
      <c r="M1782" s="37">
        <f>IFERROR(IF($G1782="","",INDEX('Job Catalog'!$K$10:$K$509,MATCH($G1782,'Job Catalog'!$B$10:$B$509,0))),"")</f>
        <v/>
      </c>
    </row>
    <row r="1783">
      <c r="B1783" s="7" t="n"/>
      <c r="C1783" s="7" t="n"/>
      <c r="D1783" s="7" t="n"/>
      <c r="E1783" s="7" t="n"/>
      <c r="F1783" s="7" t="n"/>
      <c r="G1783" s="7" t="n"/>
      <c r="H1783" s="9">
        <f>IFERROR(IF($G1783="","",INDEX('Job Catalog'!$C$10:$C$509,MATCH($G1783,'Job Catalog'!$B$10:$B$509,0))),"")</f>
        <v/>
      </c>
      <c r="I1783" s="9">
        <f>IFERROR(IF($G1783="","",INDEX('Job Catalog'!$D$10:$D$509,MATCH($G1783,'Job Catalog'!$B$10:$B$509,0))),"")</f>
        <v/>
      </c>
      <c r="J1783" s="9">
        <f>IFERROR(IF($G1783="","",INDEX('Job Catalog'!$F$10:$F$509,MATCH($G1783,'Job Catalog'!$B$10:$B$509,0))),"")</f>
        <v/>
      </c>
      <c r="K1783" s="9">
        <f>IFERROR(IF($G1783="","",INDEX('Job Catalog'!$H$10:$H$509,MATCH($G1783,'Job Catalog'!$B$10:$B$509,0))),"")</f>
        <v/>
      </c>
      <c r="L1783" s="9">
        <f>IFERROR(IF($G1783="","",INDEX('Job Catalog'!$I$10:$I$509,MATCH($G1783,'Job Catalog'!$B$10:$B$509,0))),"")</f>
        <v/>
      </c>
      <c r="M1783" s="37">
        <f>IFERROR(IF($G1783="","",INDEX('Job Catalog'!$K$10:$K$509,MATCH($G1783,'Job Catalog'!$B$10:$B$509,0))),"")</f>
        <v/>
      </c>
    </row>
    <row r="1784">
      <c r="B1784" s="7" t="n"/>
      <c r="C1784" s="7" t="n"/>
      <c r="D1784" s="7" t="n"/>
      <c r="E1784" s="7" t="n"/>
      <c r="F1784" s="7" t="n"/>
      <c r="G1784" s="7" t="n"/>
      <c r="H1784" s="9">
        <f>IFERROR(IF($G1784="","",INDEX('Job Catalog'!$C$10:$C$509,MATCH($G1784,'Job Catalog'!$B$10:$B$509,0))),"")</f>
        <v/>
      </c>
      <c r="I1784" s="9">
        <f>IFERROR(IF($G1784="","",INDEX('Job Catalog'!$D$10:$D$509,MATCH($G1784,'Job Catalog'!$B$10:$B$509,0))),"")</f>
        <v/>
      </c>
      <c r="J1784" s="9">
        <f>IFERROR(IF($G1784="","",INDEX('Job Catalog'!$F$10:$F$509,MATCH($G1784,'Job Catalog'!$B$10:$B$509,0))),"")</f>
        <v/>
      </c>
      <c r="K1784" s="9">
        <f>IFERROR(IF($G1784="","",INDEX('Job Catalog'!$H$10:$H$509,MATCH($G1784,'Job Catalog'!$B$10:$B$509,0))),"")</f>
        <v/>
      </c>
      <c r="L1784" s="9">
        <f>IFERROR(IF($G1784="","",INDEX('Job Catalog'!$I$10:$I$509,MATCH($G1784,'Job Catalog'!$B$10:$B$509,0))),"")</f>
        <v/>
      </c>
      <c r="M1784" s="37">
        <f>IFERROR(IF($G1784="","",INDEX('Job Catalog'!$K$10:$K$509,MATCH($G1784,'Job Catalog'!$B$10:$B$509,0))),"")</f>
        <v/>
      </c>
    </row>
    <row r="1785">
      <c r="B1785" s="7" t="n"/>
      <c r="C1785" s="7" t="n"/>
      <c r="D1785" s="7" t="n"/>
      <c r="E1785" s="7" t="n"/>
      <c r="F1785" s="7" t="n"/>
      <c r="G1785" s="7" t="n"/>
      <c r="H1785" s="9">
        <f>IFERROR(IF($G1785="","",INDEX('Job Catalog'!$C$10:$C$509,MATCH($G1785,'Job Catalog'!$B$10:$B$509,0))),"")</f>
        <v/>
      </c>
      <c r="I1785" s="9">
        <f>IFERROR(IF($G1785="","",INDEX('Job Catalog'!$D$10:$D$509,MATCH($G1785,'Job Catalog'!$B$10:$B$509,0))),"")</f>
        <v/>
      </c>
      <c r="J1785" s="9">
        <f>IFERROR(IF($G1785="","",INDEX('Job Catalog'!$F$10:$F$509,MATCH($G1785,'Job Catalog'!$B$10:$B$509,0))),"")</f>
        <v/>
      </c>
      <c r="K1785" s="9">
        <f>IFERROR(IF($G1785="","",INDEX('Job Catalog'!$H$10:$H$509,MATCH($G1785,'Job Catalog'!$B$10:$B$509,0))),"")</f>
        <v/>
      </c>
      <c r="L1785" s="9">
        <f>IFERROR(IF($G1785="","",INDEX('Job Catalog'!$I$10:$I$509,MATCH($G1785,'Job Catalog'!$B$10:$B$509,0))),"")</f>
        <v/>
      </c>
      <c r="M1785" s="37">
        <f>IFERROR(IF($G1785="","",INDEX('Job Catalog'!$K$10:$K$509,MATCH($G1785,'Job Catalog'!$B$10:$B$509,0))),"")</f>
        <v/>
      </c>
    </row>
    <row r="1786">
      <c r="B1786" s="7" t="n"/>
      <c r="C1786" s="7" t="n"/>
      <c r="D1786" s="7" t="n"/>
      <c r="E1786" s="7" t="n"/>
      <c r="F1786" s="7" t="n"/>
      <c r="G1786" s="7" t="n"/>
      <c r="H1786" s="9">
        <f>IFERROR(IF($G1786="","",INDEX('Job Catalog'!$C$10:$C$509,MATCH($G1786,'Job Catalog'!$B$10:$B$509,0))),"")</f>
        <v/>
      </c>
      <c r="I1786" s="9">
        <f>IFERROR(IF($G1786="","",INDEX('Job Catalog'!$D$10:$D$509,MATCH($G1786,'Job Catalog'!$B$10:$B$509,0))),"")</f>
        <v/>
      </c>
      <c r="J1786" s="9">
        <f>IFERROR(IF($G1786="","",INDEX('Job Catalog'!$F$10:$F$509,MATCH($G1786,'Job Catalog'!$B$10:$B$509,0))),"")</f>
        <v/>
      </c>
      <c r="K1786" s="9">
        <f>IFERROR(IF($G1786="","",INDEX('Job Catalog'!$H$10:$H$509,MATCH($G1786,'Job Catalog'!$B$10:$B$509,0))),"")</f>
        <v/>
      </c>
      <c r="L1786" s="9">
        <f>IFERROR(IF($G1786="","",INDEX('Job Catalog'!$I$10:$I$509,MATCH($G1786,'Job Catalog'!$B$10:$B$509,0))),"")</f>
        <v/>
      </c>
      <c r="M1786" s="37">
        <f>IFERROR(IF($G1786="","",INDEX('Job Catalog'!$K$10:$K$509,MATCH($G1786,'Job Catalog'!$B$10:$B$509,0))),"")</f>
        <v/>
      </c>
    </row>
    <row r="1787">
      <c r="B1787" s="7" t="n"/>
      <c r="C1787" s="7" t="n"/>
      <c r="D1787" s="7" t="n"/>
      <c r="E1787" s="7" t="n"/>
      <c r="F1787" s="7" t="n"/>
      <c r="G1787" s="7" t="n"/>
      <c r="H1787" s="9">
        <f>IFERROR(IF($G1787="","",INDEX('Job Catalog'!$C$10:$C$509,MATCH($G1787,'Job Catalog'!$B$10:$B$509,0))),"")</f>
        <v/>
      </c>
      <c r="I1787" s="9">
        <f>IFERROR(IF($G1787="","",INDEX('Job Catalog'!$D$10:$D$509,MATCH($G1787,'Job Catalog'!$B$10:$B$509,0))),"")</f>
        <v/>
      </c>
      <c r="J1787" s="9">
        <f>IFERROR(IF($G1787="","",INDEX('Job Catalog'!$F$10:$F$509,MATCH($G1787,'Job Catalog'!$B$10:$B$509,0))),"")</f>
        <v/>
      </c>
      <c r="K1787" s="9">
        <f>IFERROR(IF($G1787="","",INDEX('Job Catalog'!$H$10:$H$509,MATCH($G1787,'Job Catalog'!$B$10:$B$509,0))),"")</f>
        <v/>
      </c>
      <c r="L1787" s="9">
        <f>IFERROR(IF($G1787="","",INDEX('Job Catalog'!$I$10:$I$509,MATCH($G1787,'Job Catalog'!$B$10:$B$509,0))),"")</f>
        <v/>
      </c>
      <c r="M1787" s="37">
        <f>IFERROR(IF($G1787="","",INDEX('Job Catalog'!$K$10:$K$509,MATCH($G1787,'Job Catalog'!$B$10:$B$509,0))),"")</f>
        <v/>
      </c>
    </row>
    <row r="1788">
      <c r="B1788" s="7" t="n"/>
      <c r="C1788" s="7" t="n"/>
      <c r="D1788" s="7" t="n"/>
      <c r="E1788" s="7" t="n"/>
      <c r="F1788" s="7" t="n"/>
      <c r="G1788" s="7" t="n"/>
      <c r="H1788" s="9">
        <f>IFERROR(IF($G1788="","",INDEX('Job Catalog'!$C$10:$C$509,MATCH($G1788,'Job Catalog'!$B$10:$B$509,0))),"")</f>
        <v/>
      </c>
      <c r="I1788" s="9">
        <f>IFERROR(IF($G1788="","",INDEX('Job Catalog'!$D$10:$D$509,MATCH($G1788,'Job Catalog'!$B$10:$B$509,0))),"")</f>
        <v/>
      </c>
      <c r="J1788" s="9">
        <f>IFERROR(IF($G1788="","",INDEX('Job Catalog'!$F$10:$F$509,MATCH($G1788,'Job Catalog'!$B$10:$B$509,0))),"")</f>
        <v/>
      </c>
      <c r="K1788" s="9">
        <f>IFERROR(IF($G1788="","",INDEX('Job Catalog'!$H$10:$H$509,MATCH($G1788,'Job Catalog'!$B$10:$B$509,0))),"")</f>
        <v/>
      </c>
      <c r="L1788" s="9">
        <f>IFERROR(IF($G1788="","",INDEX('Job Catalog'!$I$10:$I$509,MATCH($G1788,'Job Catalog'!$B$10:$B$509,0))),"")</f>
        <v/>
      </c>
      <c r="M1788" s="37">
        <f>IFERROR(IF($G1788="","",INDEX('Job Catalog'!$K$10:$K$509,MATCH($G1788,'Job Catalog'!$B$10:$B$509,0))),"")</f>
        <v/>
      </c>
    </row>
    <row r="1789">
      <c r="B1789" s="7" t="n"/>
      <c r="C1789" s="7" t="n"/>
      <c r="D1789" s="7" t="n"/>
      <c r="E1789" s="7" t="n"/>
      <c r="F1789" s="7" t="n"/>
      <c r="G1789" s="7" t="n"/>
      <c r="H1789" s="9">
        <f>IFERROR(IF($G1789="","",INDEX('Job Catalog'!$C$10:$C$509,MATCH($G1789,'Job Catalog'!$B$10:$B$509,0))),"")</f>
        <v/>
      </c>
      <c r="I1789" s="9">
        <f>IFERROR(IF($G1789="","",INDEX('Job Catalog'!$D$10:$D$509,MATCH($G1789,'Job Catalog'!$B$10:$B$509,0))),"")</f>
        <v/>
      </c>
      <c r="J1789" s="9">
        <f>IFERROR(IF($G1789="","",INDEX('Job Catalog'!$F$10:$F$509,MATCH($G1789,'Job Catalog'!$B$10:$B$509,0))),"")</f>
        <v/>
      </c>
      <c r="K1789" s="9">
        <f>IFERROR(IF($G1789="","",INDEX('Job Catalog'!$H$10:$H$509,MATCH($G1789,'Job Catalog'!$B$10:$B$509,0))),"")</f>
        <v/>
      </c>
      <c r="L1789" s="9">
        <f>IFERROR(IF($G1789="","",INDEX('Job Catalog'!$I$10:$I$509,MATCH($G1789,'Job Catalog'!$B$10:$B$509,0))),"")</f>
        <v/>
      </c>
      <c r="M1789" s="37">
        <f>IFERROR(IF($G1789="","",INDEX('Job Catalog'!$K$10:$K$509,MATCH($G1789,'Job Catalog'!$B$10:$B$509,0))),"")</f>
        <v/>
      </c>
    </row>
    <row r="1790">
      <c r="B1790" s="7" t="n"/>
      <c r="C1790" s="7" t="n"/>
      <c r="D1790" s="7" t="n"/>
      <c r="E1790" s="7" t="n"/>
      <c r="F1790" s="7" t="n"/>
      <c r="G1790" s="7" t="n"/>
      <c r="H1790" s="9">
        <f>IFERROR(IF($G1790="","",INDEX('Job Catalog'!$C$10:$C$509,MATCH($G1790,'Job Catalog'!$B$10:$B$509,0))),"")</f>
        <v/>
      </c>
      <c r="I1790" s="9">
        <f>IFERROR(IF($G1790="","",INDEX('Job Catalog'!$D$10:$D$509,MATCH($G1790,'Job Catalog'!$B$10:$B$509,0))),"")</f>
        <v/>
      </c>
      <c r="J1790" s="9">
        <f>IFERROR(IF($G1790="","",INDEX('Job Catalog'!$F$10:$F$509,MATCH($G1790,'Job Catalog'!$B$10:$B$509,0))),"")</f>
        <v/>
      </c>
      <c r="K1790" s="9">
        <f>IFERROR(IF($G1790="","",INDEX('Job Catalog'!$H$10:$H$509,MATCH($G1790,'Job Catalog'!$B$10:$B$509,0))),"")</f>
        <v/>
      </c>
      <c r="L1790" s="9">
        <f>IFERROR(IF($G1790="","",INDEX('Job Catalog'!$I$10:$I$509,MATCH($G1790,'Job Catalog'!$B$10:$B$509,0))),"")</f>
        <v/>
      </c>
      <c r="M1790" s="37">
        <f>IFERROR(IF($G1790="","",INDEX('Job Catalog'!$K$10:$K$509,MATCH($G1790,'Job Catalog'!$B$10:$B$509,0))),"")</f>
        <v/>
      </c>
    </row>
    <row r="1791">
      <c r="B1791" s="7" t="n"/>
      <c r="C1791" s="7" t="n"/>
      <c r="D1791" s="7" t="n"/>
      <c r="E1791" s="7" t="n"/>
      <c r="F1791" s="7" t="n"/>
      <c r="G1791" s="7" t="n"/>
      <c r="H1791" s="9">
        <f>IFERROR(IF($G1791="","",INDEX('Job Catalog'!$C$10:$C$509,MATCH($G1791,'Job Catalog'!$B$10:$B$509,0))),"")</f>
        <v/>
      </c>
      <c r="I1791" s="9">
        <f>IFERROR(IF($G1791="","",INDEX('Job Catalog'!$D$10:$D$509,MATCH($G1791,'Job Catalog'!$B$10:$B$509,0))),"")</f>
        <v/>
      </c>
      <c r="J1791" s="9">
        <f>IFERROR(IF($G1791="","",INDEX('Job Catalog'!$F$10:$F$509,MATCH($G1791,'Job Catalog'!$B$10:$B$509,0))),"")</f>
        <v/>
      </c>
      <c r="K1791" s="9">
        <f>IFERROR(IF($G1791="","",INDEX('Job Catalog'!$H$10:$H$509,MATCH($G1791,'Job Catalog'!$B$10:$B$509,0))),"")</f>
        <v/>
      </c>
      <c r="L1791" s="9">
        <f>IFERROR(IF($G1791="","",INDEX('Job Catalog'!$I$10:$I$509,MATCH($G1791,'Job Catalog'!$B$10:$B$509,0))),"")</f>
        <v/>
      </c>
      <c r="M1791" s="37">
        <f>IFERROR(IF($G1791="","",INDEX('Job Catalog'!$K$10:$K$509,MATCH($G1791,'Job Catalog'!$B$10:$B$509,0))),"")</f>
        <v/>
      </c>
    </row>
    <row r="1792">
      <c r="B1792" s="7" t="n"/>
      <c r="C1792" s="7" t="n"/>
      <c r="D1792" s="7" t="n"/>
      <c r="E1792" s="7" t="n"/>
      <c r="F1792" s="7" t="n"/>
      <c r="G1792" s="7" t="n"/>
      <c r="H1792" s="9">
        <f>IFERROR(IF($G1792="","",INDEX('Job Catalog'!$C$10:$C$509,MATCH($G1792,'Job Catalog'!$B$10:$B$509,0))),"")</f>
        <v/>
      </c>
      <c r="I1792" s="9">
        <f>IFERROR(IF($G1792="","",INDEX('Job Catalog'!$D$10:$D$509,MATCH($G1792,'Job Catalog'!$B$10:$B$509,0))),"")</f>
        <v/>
      </c>
      <c r="J1792" s="9">
        <f>IFERROR(IF($G1792="","",INDEX('Job Catalog'!$F$10:$F$509,MATCH($G1792,'Job Catalog'!$B$10:$B$509,0))),"")</f>
        <v/>
      </c>
      <c r="K1792" s="9">
        <f>IFERROR(IF($G1792="","",INDEX('Job Catalog'!$H$10:$H$509,MATCH($G1792,'Job Catalog'!$B$10:$B$509,0))),"")</f>
        <v/>
      </c>
      <c r="L1792" s="9">
        <f>IFERROR(IF($G1792="","",INDEX('Job Catalog'!$I$10:$I$509,MATCH($G1792,'Job Catalog'!$B$10:$B$509,0))),"")</f>
        <v/>
      </c>
      <c r="M1792" s="37">
        <f>IFERROR(IF($G1792="","",INDEX('Job Catalog'!$K$10:$K$509,MATCH($G1792,'Job Catalog'!$B$10:$B$509,0))),"")</f>
        <v/>
      </c>
    </row>
    <row r="1793">
      <c r="B1793" s="7" t="n"/>
      <c r="C1793" s="7" t="n"/>
      <c r="D1793" s="7" t="n"/>
      <c r="E1793" s="7" t="n"/>
      <c r="F1793" s="7" t="n"/>
      <c r="G1793" s="7" t="n"/>
      <c r="H1793" s="9">
        <f>IFERROR(IF($G1793="","",INDEX('Job Catalog'!$C$10:$C$509,MATCH($G1793,'Job Catalog'!$B$10:$B$509,0))),"")</f>
        <v/>
      </c>
      <c r="I1793" s="9">
        <f>IFERROR(IF($G1793="","",INDEX('Job Catalog'!$D$10:$D$509,MATCH($G1793,'Job Catalog'!$B$10:$B$509,0))),"")</f>
        <v/>
      </c>
      <c r="J1793" s="9">
        <f>IFERROR(IF($G1793="","",INDEX('Job Catalog'!$F$10:$F$509,MATCH($G1793,'Job Catalog'!$B$10:$B$509,0))),"")</f>
        <v/>
      </c>
      <c r="K1793" s="9">
        <f>IFERROR(IF($G1793="","",INDEX('Job Catalog'!$H$10:$H$509,MATCH($G1793,'Job Catalog'!$B$10:$B$509,0))),"")</f>
        <v/>
      </c>
      <c r="L1793" s="9">
        <f>IFERROR(IF($G1793="","",INDEX('Job Catalog'!$I$10:$I$509,MATCH($G1793,'Job Catalog'!$B$10:$B$509,0))),"")</f>
        <v/>
      </c>
      <c r="M1793" s="37">
        <f>IFERROR(IF($G1793="","",INDEX('Job Catalog'!$K$10:$K$509,MATCH($G1793,'Job Catalog'!$B$10:$B$509,0))),"")</f>
        <v/>
      </c>
    </row>
    <row r="1794">
      <c r="B1794" s="7" t="n"/>
      <c r="C1794" s="7" t="n"/>
      <c r="D1794" s="7" t="n"/>
      <c r="E1794" s="7" t="n"/>
      <c r="F1794" s="7" t="n"/>
      <c r="G1794" s="7" t="n"/>
      <c r="H1794" s="9">
        <f>IFERROR(IF($G1794="","",INDEX('Job Catalog'!$C$10:$C$509,MATCH($G1794,'Job Catalog'!$B$10:$B$509,0))),"")</f>
        <v/>
      </c>
      <c r="I1794" s="9">
        <f>IFERROR(IF($G1794="","",INDEX('Job Catalog'!$D$10:$D$509,MATCH($G1794,'Job Catalog'!$B$10:$B$509,0))),"")</f>
        <v/>
      </c>
      <c r="J1794" s="9">
        <f>IFERROR(IF($G1794="","",INDEX('Job Catalog'!$F$10:$F$509,MATCH($G1794,'Job Catalog'!$B$10:$B$509,0))),"")</f>
        <v/>
      </c>
      <c r="K1794" s="9">
        <f>IFERROR(IF($G1794="","",INDEX('Job Catalog'!$H$10:$H$509,MATCH($G1794,'Job Catalog'!$B$10:$B$509,0))),"")</f>
        <v/>
      </c>
      <c r="L1794" s="9">
        <f>IFERROR(IF($G1794="","",INDEX('Job Catalog'!$I$10:$I$509,MATCH($G1794,'Job Catalog'!$B$10:$B$509,0))),"")</f>
        <v/>
      </c>
      <c r="M1794" s="37">
        <f>IFERROR(IF($G1794="","",INDEX('Job Catalog'!$K$10:$K$509,MATCH($G1794,'Job Catalog'!$B$10:$B$509,0))),"")</f>
        <v/>
      </c>
    </row>
    <row r="1795">
      <c r="B1795" s="7" t="n"/>
      <c r="C1795" s="7" t="n"/>
      <c r="D1795" s="7" t="n"/>
      <c r="E1795" s="7" t="n"/>
      <c r="F1795" s="7" t="n"/>
      <c r="G1795" s="7" t="n"/>
      <c r="H1795" s="9">
        <f>IFERROR(IF($G1795="","",INDEX('Job Catalog'!$C$10:$C$509,MATCH($G1795,'Job Catalog'!$B$10:$B$509,0))),"")</f>
        <v/>
      </c>
      <c r="I1795" s="9">
        <f>IFERROR(IF($G1795="","",INDEX('Job Catalog'!$D$10:$D$509,MATCH($G1795,'Job Catalog'!$B$10:$B$509,0))),"")</f>
        <v/>
      </c>
      <c r="J1795" s="9">
        <f>IFERROR(IF($G1795="","",INDEX('Job Catalog'!$F$10:$F$509,MATCH($G1795,'Job Catalog'!$B$10:$B$509,0))),"")</f>
        <v/>
      </c>
      <c r="K1795" s="9">
        <f>IFERROR(IF($G1795="","",INDEX('Job Catalog'!$H$10:$H$509,MATCH($G1795,'Job Catalog'!$B$10:$B$509,0))),"")</f>
        <v/>
      </c>
      <c r="L1795" s="9">
        <f>IFERROR(IF($G1795="","",INDEX('Job Catalog'!$I$10:$I$509,MATCH($G1795,'Job Catalog'!$B$10:$B$509,0))),"")</f>
        <v/>
      </c>
      <c r="M1795" s="37">
        <f>IFERROR(IF($G1795="","",INDEX('Job Catalog'!$K$10:$K$509,MATCH($G1795,'Job Catalog'!$B$10:$B$509,0))),"")</f>
        <v/>
      </c>
    </row>
    <row r="1796">
      <c r="B1796" s="7" t="n"/>
      <c r="C1796" s="7" t="n"/>
      <c r="D1796" s="7" t="n"/>
      <c r="E1796" s="7" t="n"/>
      <c r="F1796" s="7" t="n"/>
      <c r="G1796" s="7" t="n"/>
      <c r="H1796" s="9">
        <f>IFERROR(IF($G1796="","",INDEX('Job Catalog'!$C$10:$C$509,MATCH($G1796,'Job Catalog'!$B$10:$B$509,0))),"")</f>
        <v/>
      </c>
      <c r="I1796" s="9">
        <f>IFERROR(IF($G1796="","",INDEX('Job Catalog'!$D$10:$D$509,MATCH($G1796,'Job Catalog'!$B$10:$B$509,0))),"")</f>
        <v/>
      </c>
      <c r="J1796" s="9">
        <f>IFERROR(IF($G1796="","",INDEX('Job Catalog'!$F$10:$F$509,MATCH($G1796,'Job Catalog'!$B$10:$B$509,0))),"")</f>
        <v/>
      </c>
      <c r="K1796" s="9">
        <f>IFERROR(IF($G1796="","",INDEX('Job Catalog'!$H$10:$H$509,MATCH($G1796,'Job Catalog'!$B$10:$B$509,0))),"")</f>
        <v/>
      </c>
      <c r="L1796" s="9">
        <f>IFERROR(IF($G1796="","",INDEX('Job Catalog'!$I$10:$I$509,MATCH($G1796,'Job Catalog'!$B$10:$B$509,0))),"")</f>
        <v/>
      </c>
      <c r="M1796" s="37">
        <f>IFERROR(IF($G1796="","",INDEX('Job Catalog'!$K$10:$K$509,MATCH($G1796,'Job Catalog'!$B$10:$B$509,0))),"")</f>
        <v/>
      </c>
    </row>
    <row r="1797">
      <c r="B1797" s="7" t="n"/>
      <c r="C1797" s="7" t="n"/>
      <c r="D1797" s="7" t="n"/>
      <c r="E1797" s="7" t="n"/>
      <c r="F1797" s="7" t="n"/>
      <c r="G1797" s="7" t="n"/>
      <c r="H1797" s="9">
        <f>IFERROR(IF($G1797="","",INDEX('Job Catalog'!$C$10:$C$509,MATCH($G1797,'Job Catalog'!$B$10:$B$509,0))),"")</f>
        <v/>
      </c>
      <c r="I1797" s="9">
        <f>IFERROR(IF($G1797="","",INDEX('Job Catalog'!$D$10:$D$509,MATCH($G1797,'Job Catalog'!$B$10:$B$509,0))),"")</f>
        <v/>
      </c>
      <c r="J1797" s="9">
        <f>IFERROR(IF($G1797="","",INDEX('Job Catalog'!$F$10:$F$509,MATCH($G1797,'Job Catalog'!$B$10:$B$509,0))),"")</f>
        <v/>
      </c>
      <c r="K1797" s="9">
        <f>IFERROR(IF($G1797="","",INDEX('Job Catalog'!$H$10:$H$509,MATCH($G1797,'Job Catalog'!$B$10:$B$509,0))),"")</f>
        <v/>
      </c>
      <c r="L1797" s="9">
        <f>IFERROR(IF($G1797="","",INDEX('Job Catalog'!$I$10:$I$509,MATCH($G1797,'Job Catalog'!$B$10:$B$509,0))),"")</f>
        <v/>
      </c>
      <c r="M1797" s="37">
        <f>IFERROR(IF($G1797="","",INDEX('Job Catalog'!$K$10:$K$509,MATCH($G1797,'Job Catalog'!$B$10:$B$509,0))),"")</f>
        <v/>
      </c>
    </row>
    <row r="1798">
      <c r="B1798" s="7" t="n"/>
      <c r="C1798" s="7" t="n"/>
      <c r="D1798" s="7" t="n"/>
      <c r="E1798" s="7" t="n"/>
      <c r="F1798" s="7" t="n"/>
      <c r="G1798" s="7" t="n"/>
      <c r="H1798" s="9">
        <f>IFERROR(IF($G1798="","",INDEX('Job Catalog'!$C$10:$C$509,MATCH($G1798,'Job Catalog'!$B$10:$B$509,0))),"")</f>
        <v/>
      </c>
      <c r="I1798" s="9">
        <f>IFERROR(IF($G1798="","",INDEX('Job Catalog'!$D$10:$D$509,MATCH($G1798,'Job Catalog'!$B$10:$B$509,0))),"")</f>
        <v/>
      </c>
      <c r="J1798" s="9">
        <f>IFERROR(IF($G1798="","",INDEX('Job Catalog'!$F$10:$F$509,MATCH($G1798,'Job Catalog'!$B$10:$B$509,0))),"")</f>
        <v/>
      </c>
      <c r="K1798" s="9">
        <f>IFERROR(IF($G1798="","",INDEX('Job Catalog'!$H$10:$H$509,MATCH($G1798,'Job Catalog'!$B$10:$B$509,0))),"")</f>
        <v/>
      </c>
      <c r="L1798" s="9">
        <f>IFERROR(IF($G1798="","",INDEX('Job Catalog'!$I$10:$I$509,MATCH($G1798,'Job Catalog'!$B$10:$B$509,0))),"")</f>
        <v/>
      </c>
      <c r="M1798" s="37">
        <f>IFERROR(IF($G1798="","",INDEX('Job Catalog'!$K$10:$K$509,MATCH($G1798,'Job Catalog'!$B$10:$B$509,0))),"")</f>
        <v/>
      </c>
    </row>
    <row r="1799">
      <c r="B1799" s="7" t="n"/>
      <c r="C1799" s="7" t="n"/>
      <c r="D1799" s="7" t="n"/>
      <c r="E1799" s="7" t="n"/>
      <c r="F1799" s="7" t="n"/>
      <c r="G1799" s="7" t="n"/>
      <c r="H1799" s="9">
        <f>IFERROR(IF($G1799="","",INDEX('Job Catalog'!$C$10:$C$509,MATCH($G1799,'Job Catalog'!$B$10:$B$509,0))),"")</f>
        <v/>
      </c>
      <c r="I1799" s="9">
        <f>IFERROR(IF($G1799="","",INDEX('Job Catalog'!$D$10:$D$509,MATCH($G1799,'Job Catalog'!$B$10:$B$509,0))),"")</f>
        <v/>
      </c>
      <c r="J1799" s="9">
        <f>IFERROR(IF($G1799="","",INDEX('Job Catalog'!$F$10:$F$509,MATCH($G1799,'Job Catalog'!$B$10:$B$509,0))),"")</f>
        <v/>
      </c>
      <c r="K1799" s="9">
        <f>IFERROR(IF($G1799="","",INDEX('Job Catalog'!$H$10:$H$509,MATCH($G1799,'Job Catalog'!$B$10:$B$509,0))),"")</f>
        <v/>
      </c>
      <c r="L1799" s="9">
        <f>IFERROR(IF($G1799="","",INDEX('Job Catalog'!$I$10:$I$509,MATCH($G1799,'Job Catalog'!$B$10:$B$509,0))),"")</f>
        <v/>
      </c>
      <c r="M1799" s="37">
        <f>IFERROR(IF($G1799="","",INDEX('Job Catalog'!$K$10:$K$509,MATCH($G1799,'Job Catalog'!$B$10:$B$509,0))),"")</f>
        <v/>
      </c>
    </row>
    <row r="1800">
      <c r="B1800" s="7" t="n"/>
      <c r="C1800" s="7" t="n"/>
      <c r="D1800" s="7" t="n"/>
      <c r="E1800" s="7" t="n"/>
      <c r="F1800" s="7" t="n"/>
      <c r="G1800" s="7" t="n"/>
      <c r="H1800" s="9">
        <f>IFERROR(IF($G1800="","",INDEX('Job Catalog'!$C$10:$C$509,MATCH($G1800,'Job Catalog'!$B$10:$B$509,0))),"")</f>
        <v/>
      </c>
      <c r="I1800" s="9">
        <f>IFERROR(IF($G1800="","",INDEX('Job Catalog'!$D$10:$D$509,MATCH($G1800,'Job Catalog'!$B$10:$B$509,0))),"")</f>
        <v/>
      </c>
      <c r="J1800" s="9">
        <f>IFERROR(IF($G1800="","",INDEX('Job Catalog'!$F$10:$F$509,MATCH($G1800,'Job Catalog'!$B$10:$B$509,0))),"")</f>
        <v/>
      </c>
      <c r="K1800" s="9">
        <f>IFERROR(IF($G1800="","",INDEX('Job Catalog'!$H$10:$H$509,MATCH($G1800,'Job Catalog'!$B$10:$B$509,0))),"")</f>
        <v/>
      </c>
      <c r="L1800" s="9">
        <f>IFERROR(IF($G1800="","",INDEX('Job Catalog'!$I$10:$I$509,MATCH($G1800,'Job Catalog'!$B$10:$B$509,0))),"")</f>
        <v/>
      </c>
      <c r="M1800" s="37">
        <f>IFERROR(IF($G1800="","",INDEX('Job Catalog'!$K$10:$K$509,MATCH($G1800,'Job Catalog'!$B$10:$B$509,0))),"")</f>
        <v/>
      </c>
    </row>
    <row r="1801">
      <c r="B1801" s="7" t="n"/>
      <c r="C1801" s="7" t="n"/>
      <c r="D1801" s="7" t="n"/>
      <c r="E1801" s="7" t="n"/>
      <c r="F1801" s="7" t="n"/>
      <c r="G1801" s="7" t="n"/>
      <c r="H1801" s="9">
        <f>IFERROR(IF($G1801="","",INDEX('Job Catalog'!$C$10:$C$509,MATCH($G1801,'Job Catalog'!$B$10:$B$509,0))),"")</f>
        <v/>
      </c>
      <c r="I1801" s="9">
        <f>IFERROR(IF($G1801="","",INDEX('Job Catalog'!$D$10:$D$509,MATCH($G1801,'Job Catalog'!$B$10:$B$509,0))),"")</f>
        <v/>
      </c>
      <c r="J1801" s="9">
        <f>IFERROR(IF($G1801="","",INDEX('Job Catalog'!$F$10:$F$509,MATCH($G1801,'Job Catalog'!$B$10:$B$509,0))),"")</f>
        <v/>
      </c>
      <c r="K1801" s="9">
        <f>IFERROR(IF($G1801="","",INDEX('Job Catalog'!$H$10:$H$509,MATCH($G1801,'Job Catalog'!$B$10:$B$509,0))),"")</f>
        <v/>
      </c>
      <c r="L1801" s="9">
        <f>IFERROR(IF($G1801="","",INDEX('Job Catalog'!$I$10:$I$509,MATCH($G1801,'Job Catalog'!$B$10:$B$509,0))),"")</f>
        <v/>
      </c>
      <c r="M1801" s="37">
        <f>IFERROR(IF($G1801="","",INDEX('Job Catalog'!$K$10:$K$509,MATCH($G1801,'Job Catalog'!$B$10:$B$509,0))),"")</f>
        <v/>
      </c>
    </row>
    <row r="1802">
      <c r="B1802" s="7" t="n"/>
      <c r="C1802" s="7" t="n"/>
      <c r="D1802" s="7" t="n"/>
      <c r="E1802" s="7" t="n"/>
      <c r="F1802" s="7" t="n"/>
      <c r="G1802" s="7" t="n"/>
      <c r="H1802" s="9">
        <f>IFERROR(IF($G1802="","",INDEX('Job Catalog'!$C$10:$C$509,MATCH($G1802,'Job Catalog'!$B$10:$B$509,0))),"")</f>
        <v/>
      </c>
      <c r="I1802" s="9">
        <f>IFERROR(IF($G1802="","",INDEX('Job Catalog'!$D$10:$D$509,MATCH($G1802,'Job Catalog'!$B$10:$B$509,0))),"")</f>
        <v/>
      </c>
      <c r="J1802" s="9">
        <f>IFERROR(IF($G1802="","",INDEX('Job Catalog'!$F$10:$F$509,MATCH($G1802,'Job Catalog'!$B$10:$B$509,0))),"")</f>
        <v/>
      </c>
      <c r="K1802" s="9">
        <f>IFERROR(IF($G1802="","",INDEX('Job Catalog'!$H$10:$H$509,MATCH($G1802,'Job Catalog'!$B$10:$B$509,0))),"")</f>
        <v/>
      </c>
      <c r="L1802" s="9">
        <f>IFERROR(IF($G1802="","",INDEX('Job Catalog'!$I$10:$I$509,MATCH($G1802,'Job Catalog'!$B$10:$B$509,0))),"")</f>
        <v/>
      </c>
      <c r="M1802" s="37">
        <f>IFERROR(IF($G1802="","",INDEX('Job Catalog'!$K$10:$K$509,MATCH($G1802,'Job Catalog'!$B$10:$B$509,0))),"")</f>
        <v/>
      </c>
    </row>
    <row r="1803">
      <c r="B1803" s="7" t="n"/>
      <c r="C1803" s="7" t="n"/>
      <c r="D1803" s="7" t="n"/>
      <c r="E1803" s="7" t="n"/>
      <c r="F1803" s="7" t="n"/>
      <c r="G1803" s="7" t="n"/>
      <c r="H1803" s="9">
        <f>IFERROR(IF($G1803="","",INDEX('Job Catalog'!$C$10:$C$509,MATCH($G1803,'Job Catalog'!$B$10:$B$509,0))),"")</f>
        <v/>
      </c>
      <c r="I1803" s="9">
        <f>IFERROR(IF($G1803="","",INDEX('Job Catalog'!$D$10:$D$509,MATCH($G1803,'Job Catalog'!$B$10:$B$509,0))),"")</f>
        <v/>
      </c>
      <c r="J1803" s="9">
        <f>IFERROR(IF($G1803="","",INDEX('Job Catalog'!$F$10:$F$509,MATCH($G1803,'Job Catalog'!$B$10:$B$509,0))),"")</f>
        <v/>
      </c>
      <c r="K1803" s="9">
        <f>IFERROR(IF($G1803="","",INDEX('Job Catalog'!$H$10:$H$509,MATCH($G1803,'Job Catalog'!$B$10:$B$509,0))),"")</f>
        <v/>
      </c>
      <c r="L1803" s="9">
        <f>IFERROR(IF($G1803="","",INDEX('Job Catalog'!$I$10:$I$509,MATCH($G1803,'Job Catalog'!$B$10:$B$509,0))),"")</f>
        <v/>
      </c>
      <c r="M1803" s="37">
        <f>IFERROR(IF($G1803="","",INDEX('Job Catalog'!$K$10:$K$509,MATCH($G1803,'Job Catalog'!$B$10:$B$509,0))),"")</f>
        <v/>
      </c>
    </row>
    <row r="1804">
      <c r="B1804" s="7" t="n"/>
      <c r="C1804" s="7" t="n"/>
      <c r="D1804" s="7" t="n"/>
      <c r="E1804" s="7" t="n"/>
      <c r="F1804" s="7" t="n"/>
      <c r="G1804" s="7" t="n"/>
      <c r="H1804" s="9">
        <f>IFERROR(IF($G1804="","",INDEX('Job Catalog'!$C$10:$C$509,MATCH($G1804,'Job Catalog'!$B$10:$B$509,0))),"")</f>
        <v/>
      </c>
      <c r="I1804" s="9">
        <f>IFERROR(IF($G1804="","",INDEX('Job Catalog'!$D$10:$D$509,MATCH($G1804,'Job Catalog'!$B$10:$B$509,0))),"")</f>
        <v/>
      </c>
      <c r="J1804" s="9">
        <f>IFERROR(IF($G1804="","",INDEX('Job Catalog'!$F$10:$F$509,MATCH($G1804,'Job Catalog'!$B$10:$B$509,0))),"")</f>
        <v/>
      </c>
      <c r="K1804" s="9">
        <f>IFERROR(IF($G1804="","",INDEX('Job Catalog'!$H$10:$H$509,MATCH($G1804,'Job Catalog'!$B$10:$B$509,0))),"")</f>
        <v/>
      </c>
      <c r="L1804" s="9">
        <f>IFERROR(IF($G1804="","",INDEX('Job Catalog'!$I$10:$I$509,MATCH($G1804,'Job Catalog'!$B$10:$B$509,0))),"")</f>
        <v/>
      </c>
      <c r="M1804" s="37">
        <f>IFERROR(IF($G1804="","",INDEX('Job Catalog'!$K$10:$K$509,MATCH($G1804,'Job Catalog'!$B$10:$B$509,0))),"")</f>
        <v/>
      </c>
    </row>
    <row r="1805">
      <c r="B1805" s="7" t="n"/>
      <c r="C1805" s="7" t="n"/>
      <c r="D1805" s="7" t="n"/>
      <c r="E1805" s="7" t="n"/>
      <c r="F1805" s="7" t="n"/>
      <c r="G1805" s="7" t="n"/>
      <c r="H1805" s="9">
        <f>IFERROR(IF($G1805="","",INDEX('Job Catalog'!$C$10:$C$509,MATCH($G1805,'Job Catalog'!$B$10:$B$509,0))),"")</f>
        <v/>
      </c>
      <c r="I1805" s="9">
        <f>IFERROR(IF($G1805="","",INDEX('Job Catalog'!$D$10:$D$509,MATCH($G1805,'Job Catalog'!$B$10:$B$509,0))),"")</f>
        <v/>
      </c>
      <c r="J1805" s="9">
        <f>IFERROR(IF($G1805="","",INDEX('Job Catalog'!$F$10:$F$509,MATCH($G1805,'Job Catalog'!$B$10:$B$509,0))),"")</f>
        <v/>
      </c>
      <c r="K1805" s="9">
        <f>IFERROR(IF($G1805="","",INDEX('Job Catalog'!$H$10:$H$509,MATCH($G1805,'Job Catalog'!$B$10:$B$509,0))),"")</f>
        <v/>
      </c>
      <c r="L1805" s="9">
        <f>IFERROR(IF($G1805="","",INDEX('Job Catalog'!$I$10:$I$509,MATCH($G1805,'Job Catalog'!$B$10:$B$509,0))),"")</f>
        <v/>
      </c>
      <c r="M1805" s="37">
        <f>IFERROR(IF($G1805="","",INDEX('Job Catalog'!$K$10:$K$509,MATCH($G1805,'Job Catalog'!$B$10:$B$509,0))),"")</f>
        <v/>
      </c>
    </row>
    <row r="1806">
      <c r="B1806" s="7" t="n"/>
      <c r="C1806" s="7" t="n"/>
      <c r="D1806" s="7" t="n"/>
      <c r="E1806" s="7" t="n"/>
      <c r="F1806" s="7" t="n"/>
      <c r="G1806" s="7" t="n"/>
      <c r="H1806" s="9">
        <f>IFERROR(IF($G1806="","",INDEX('Job Catalog'!$C$10:$C$509,MATCH($G1806,'Job Catalog'!$B$10:$B$509,0))),"")</f>
        <v/>
      </c>
      <c r="I1806" s="9">
        <f>IFERROR(IF($G1806="","",INDEX('Job Catalog'!$D$10:$D$509,MATCH($G1806,'Job Catalog'!$B$10:$B$509,0))),"")</f>
        <v/>
      </c>
      <c r="J1806" s="9">
        <f>IFERROR(IF($G1806="","",INDEX('Job Catalog'!$F$10:$F$509,MATCH($G1806,'Job Catalog'!$B$10:$B$509,0))),"")</f>
        <v/>
      </c>
      <c r="K1806" s="9">
        <f>IFERROR(IF($G1806="","",INDEX('Job Catalog'!$H$10:$H$509,MATCH($G1806,'Job Catalog'!$B$10:$B$509,0))),"")</f>
        <v/>
      </c>
      <c r="L1806" s="9">
        <f>IFERROR(IF($G1806="","",INDEX('Job Catalog'!$I$10:$I$509,MATCH($G1806,'Job Catalog'!$B$10:$B$509,0))),"")</f>
        <v/>
      </c>
      <c r="M1806" s="37">
        <f>IFERROR(IF($G1806="","",INDEX('Job Catalog'!$K$10:$K$509,MATCH($G1806,'Job Catalog'!$B$10:$B$509,0))),"")</f>
        <v/>
      </c>
    </row>
    <row r="1807">
      <c r="B1807" s="7" t="n"/>
      <c r="C1807" s="7" t="n"/>
      <c r="D1807" s="7" t="n"/>
      <c r="E1807" s="7" t="n"/>
      <c r="F1807" s="7" t="n"/>
      <c r="G1807" s="7" t="n"/>
      <c r="H1807" s="9">
        <f>IFERROR(IF($G1807="","",INDEX('Job Catalog'!$C$10:$C$509,MATCH($G1807,'Job Catalog'!$B$10:$B$509,0))),"")</f>
        <v/>
      </c>
      <c r="I1807" s="9">
        <f>IFERROR(IF($G1807="","",INDEX('Job Catalog'!$D$10:$D$509,MATCH($G1807,'Job Catalog'!$B$10:$B$509,0))),"")</f>
        <v/>
      </c>
      <c r="J1807" s="9">
        <f>IFERROR(IF($G1807="","",INDEX('Job Catalog'!$F$10:$F$509,MATCH($G1807,'Job Catalog'!$B$10:$B$509,0))),"")</f>
        <v/>
      </c>
      <c r="K1807" s="9">
        <f>IFERROR(IF($G1807="","",INDEX('Job Catalog'!$H$10:$H$509,MATCH($G1807,'Job Catalog'!$B$10:$B$509,0))),"")</f>
        <v/>
      </c>
      <c r="L1807" s="9">
        <f>IFERROR(IF($G1807="","",INDEX('Job Catalog'!$I$10:$I$509,MATCH($G1807,'Job Catalog'!$B$10:$B$509,0))),"")</f>
        <v/>
      </c>
      <c r="M1807" s="37">
        <f>IFERROR(IF($G1807="","",INDEX('Job Catalog'!$K$10:$K$509,MATCH($G1807,'Job Catalog'!$B$10:$B$509,0))),"")</f>
        <v/>
      </c>
    </row>
    <row r="1808">
      <c r="B1808" s="7" t="n"/>
      <c r="C1808" s="7" t="n"/>
      <c r="D1808" s="7" t="n"/>
      <c r="E1808" s="7" t="n"/>
      <c r="F1808" s="7" t="n"/>
      <c r="G1808" s="7" t="n"/>
      <c r="H1808" s="9">
        <f>IFERROR(IF($G1808="","",INDEX('Job Catalog'!$C$10:$C$509,MATCH($G1808,'Job Catalog'!$B$10:$B$509,0))),"")</f>
        <v/>
      </c>
      <c r="I1808" s="9">
        <f>IFERROR(IF($G1808="","",INDEX('Job Catalog'!$D$10:$D$509,MATCH($G1808,'Job Catalog'!$B$10:$B$509,0))),"")</f>
        <v/>
      </c>
      <c r="J1808" s="9">
        <f>IFERROR(IF($G1808="","",INDEX('Job Catalog'!$F$10:$F$509,MATCH($G1808,'Job Catalog'!$B$10:$B$509,0))),"")</f>
        <v/>
      </c>
      <c r="K1808" s="9">
        <f>IFERROR(IF($G1808="","",INDEX('Job Catalog'!$H$10:$H$509,MATCH($G1808,'Job Catalog'!$B$10:$B$509,0))),"")</f>
        <v/>
      </c>
      <c r="L1808" s="9">
        <f>IFERROR(IF($G1808="","",INDEX('Job Catalog'!$I$10:$I$509,MATCH($G1808,'Job Catalog'!$B$10:$B$509,0))),"")</f>
        <v/>
      </c>
      <c r="M1808" s="37">
        <f>IFERROR(IF($G1808="","",INDEX('Job Catalog'!$K$10:$K$509,MATCH($G1808,'Job Catalog'!$B$10:$B$509,0))),"")</f>
        <v/>
      </c>
    </row>
    <row r="1809">
      <c r="B1809" s="7" t="n"/>
      <c r="C1809" s="7" t="n"/>
      <c r="D1809" s="7" t="n"/>
      <c r="E1809" s="7" t="n"/>
      <c r="F1809" s="7" t="n"/>
      <c r="G1809" s="7" t="n"/>
      <c r="H1809" s="9">
        <f>IFERROR(IF($G1809="","",INDEX('Job Catalog'!$C$10:$C$509,MATCH($G1809,'Job Catalog'!$B$10:$B$509,0))),"")</f>
        <v/>
      </c>
      <c r="I1809" s="9">
        <f>IFERROR(IF($G1809="","",INDEX('Job Catalog'!$D$10:$D$509,MATCH($G1809,'Job Catalog'!$B$10:$B$509,0))),"")</f>
        <v/>
      </c>
      <c r="J1809" s="9">
        <f>IFERROR(IF($G1809="","",INDEX('Job Catalog'!$F$10:$F$509,MATCH($G1809,'Job Catalog'!$B$10:$B$509,0))),"")</f>
        <v/>
      </c>
      <c r="K1809" s="9">
        <f>IFERROR(IF($G1809="","",INDEX('Job Catalog'!$H$10:$H$509,MATCH($G1809,'Job Catalog'!$B$10:$B$509,0))),"")</f>
        <v/>
      </c>
      <c r="L1809" s="9">
        <f>IFERROR(IF($G1809="","",INDEX('Job Catalog'!$I$10:$I$509,MATCH($G1809,'Job Catalog'!$B$10:$B$509,0))),"")</f>
        <v/>
      </c>
      <c r="M1809" s="37">
        <f>IFERROR(IF($G1809="","",INDEX('Job Catalog'!$K$10:$K$509,MATCH($G1809,'Job Catalog'!$B$10:$B$509,0))),"")</f>
        <v/>
      </c>
    </row>
    <row r="1810">
      <c r="B1810" s="7" t="n"/>
      <c r="C1810" s="7" t="n"/>
      <c r="D1810" s="7" t="n"/>
      <c r="E1810" s="7" t="n"/>
      <c r="F1810" s="7" t="n"/>
      <c r="G1810" s="7" t="n"/>
      <c r="H1810" s="9">
        <f>IFERROR(IF($G1810="","",INDEX('Job Catalog'!$C$10:$C$509,MATCH($G1810,'Job Catalog'!$B$10:$B$509,0))),"")</f>
        <v/>
      </c>
      <c r="I1810" s="9">
        <f>IFERROR(IF($G1810="","",INDEX('Job Catalog'!$D$10:$D$509,MATCH($G1810,'Job Catalog'!$B$10:$B$509,0))),"")</f>
        <v/>
      </c>
      <c r="J1810" s="9">
        <f>IFERROR(IF($G1810="","",INDEX('Job Catalog'!$F$10:$F$509,MATCH($G1810,'Job Catalog'!$B$10:$B$509,0))),"")</f>
        <v/>
      </c>
      <c r="K1810" s="9">
        <f>IFERROR(IF($G1810="","",INDEX('Job Catalog'!$H$10:$H$509,MATCH($G1810,'Job Catalog'!$B$10:$B$509,0))),"")</f>
        <v/>
      </c>
      <c r="L1810" s="9">
        <f>IFERROR(IF($G1810="","",INDEX('Job Catalog'!$I$10:$I$509,MATCH($G1810,'Job Catalog'!$B$10:$B$509,0))),"")</f>
        <v/>
      </c>
      <c r="M1810" s="37">
        <f>IFERROR(IF($G1810="","",INDEX('Job Catalog'!$K$10:$K$509,MATCH($G1810,'Job Catalog'!$B$10:$B$509,0))),"")</f>
        <v/>
      </c>
    </row>
    <row r="1811">
      <c r="B1811" s="7" t="n"/>
      <c r="C1811" s="7" t="n"/>
      <c r="D1811" s="7" t="n"/>
      <c r="E1811" s="7" t="n"/>
      <c r="F1811" s="7" t="n"/>
      <c r="G1811" s="7" t="n"/>
      <c r="H1811" s="9">
        <f>IFERROR(IF($G1811="","",INDEX('Job Catalog'!$C$10:$C$509,MATCH($G1811,'Job Catalog'!$B$10:$B$509,0))),"")</f>
        <v/>
      </c>
      <c r="I1811" s="9">
        <f>IFERROR(IF($G1811="","",INDEX('Job Catalog'!$D$10:$D$509,MATCH($G1811,'Job Catalog'!$B$10:$B$509,0))),"")</f>
        <v/>
      </c>
      <c r="J1811" s="9">
        <f>IFERROR(IF($G1811="","",INDEX('Job Catalog'!$F$10:$F$509,MATCH($G1811,'Job Catalog'!$B$10:$B$509,0))),"")</f>
        <v/>
      </c>
      <c r="K1811" s="9">
        <f>IFERROR(IF($G1811="","",INDEX('Job Catalog'!$H$10:$H$509,MATCH($G1811,'Job Catalog'!$B$10:$B$509,0))),"")</f>
        <v/>
      </c>
      <c r="L1811" s="9">
        <f>IFERROR(IF($G1811="","",INDEX('Job Catalog'!$I$10:$I$509,MATCH($G1811,'Job Catalog'!$B$10:$B$509,0))),"")</f>
        <v/>
      </c>
      <c r="M1811" s="37">
        <f>IFERROR(IF($G1811="","",INDEX('Job Catalog'!$K$10:$K$509,MATCH($G1811,'Job Catalog'!$B$10:$B$509,0))),"")</f>
        <v/>
      </c>
    </row>
    <row r="1812">
      <c r="B1812" s="7" t="n"/>
      <c r="C1812" s="7" t="n"/>
      <c r="D1812" s="7" t="n"/>
      <c r="E1812" s="7" t="n"/>
      <c r="F1812" s="7" t="n"/>
      <c r="G1812" s="7" t="n"/>
      <c r="H1812" s="9">
        <f>IFERROR(IF($G1812="","",INDEX('Job Catalog'!$C$10:$C$509,MATCH($G1812,'Job Catalog'!$B$10:$B$509,0))),"")</f>
        <v/>
      </c>
      <c r="I1812" s="9">
        <f>IFERROR(IF($G1812="","",INDEX('Job Catalog'!$D$10:$D$509,MATCH($G1812,'Job Catalog'!$B$10:$B$509,0))),"")</f>
        <v/>
      </c>
      <c r="J1812" s="9">
        <f>IFERROR(IF($G1812="","",INDEX('Job Catalog'!$F$10:$F$509,MATCH($G1812,'Job Catalog'!$B$10:$B$509,0))),"")</f>
        <v/>
      </c>
      <c r="K1812" s="9">
        <f>IFERROR(IF($G1812="","",INDEX('Job Catalog'!$H$10:$H$509,MATCH($G1812,'Job Catalog'!$B$10:$B$509,0))),"")</f>
        <v/>
      </c>
      <c r="L1812" s="9">
        <f>IFERROR(IF($G1812="","",INDEX('Job Catalog'!$I$10:$I$509,MATCH($G1812,'Job Catalog'!$B$10:$B$509,0))),"")</f>
        <v/>
      </c>
      <c r="M1812" s="37">
        <f>IFERROR(IF($G1812="","",INDEX('Job Catalog'!$K$10:$K$509,MATCH($G1812,'Job Catalog'!$B$10:$B$509,0))),"")</f>
        <v/>
      </c>
    </row>
    <row r="1813">
      <c r="B1813" s="7" t="n"/>
      <c r="C1813" s="7" t="n"/>
      <c r="D1813" s="7" t="n"/>
      <c r="E1813" s="7" t="n"/>
      <c r="F1813" s="7" t="n"/>
      <c r="G1813" s="7" t="n"/>
      <c r="H1813" s="9">
        <f>IFERROR(IF($G1813="","",INDEX('Job Catalog'!$C$10:$C$509,MATCH($G1813,'Job Catalog'!$B$10:$B$509,0))),"")</f>
        <v/>
      </c>
      <c r="I1813" s="9">
        <f>IFERROR(IF($G1813="","",INDEX('Job Catalog'!$D$10:$D$509,MATCH($G1813,'Job Catalog'!$B$10:$B$509,0))),"")</f>
        <v/>
      </c>
      <c r="J1813" s="9">
        <f>IFERROR(IF($G1813="","",INDEX('Job Catalog'!$F$10:$F$509,MATCH($G1813,'Job Catalog'!$B$10:$B$509,0))),"")</f>
        <v/>
      </c>
      <c r="K1813" s="9">
        <f>IFERROR(IF($G1813="","",INDEX('Job Catalog'!$H$10:$H$509,MATCH($G1813,'Job Catalog'!$B$10:$B$509,0))),"")</f>
        <v/>
      </c>
      <c r="L1813" s="9">
        <f>IFERROR(IF($G1813="","",INDEX('Job Catalog'!$I$10:$I$509,MATCH($G1813,'Job Catalog'!$B$10:$B$509,0))),"")</f>
        <v/>
      </c>
      <c r="M1813" s="37">
        <f>IFERROR(IF($G1813="","",INDEX('Job Catalog'!$K$10:$K$509,MATCH($G1813,'Job Catalog'!$B$10:$B$509,0))),"")</f>
        <v/>
      </c>
    </row>
    <row r="1814">
      <c r="B1814" s="7" t="n"/>
      <c r="C1814" s="7" t="n"/>
      <c r="D1814" s="7" t="n"/>
      <c r="E1814" s="7" t="n"/>
      <c r="F1814" s="7" t="n"/>
      <c r="G1814" s="7" t="n"/>
      <c r="H1814" s="9">
        <f>IFERROR(IF($G1814="","",INDEX('Job Catalog'!$C$10:$C$509,MATCH($G1814,'Job Catalog'!$B$10:$B$509,0))),"")</f>
        <v/>
      </c>
      <c r="I1814" s="9">
        <f>IFERROR(IF($G1814="","",INDEX('Job Catalog'!$D$10:$D$509,MATCH($G1814,'Job Catalog'!$B$10:$B$509,0))),"")</f>
        <v/>
      </c>
      <c r="J1814" s="9">
        <f>IFERROR(IF($G1814="","",INDEX('Job Catalog'!$F$10:$F$509,MATCH($G1814,'Job Catalog'!$B$10:$B$509,0))),"")</f>
        <v/>
      </c>
      <c r="K1814" s="9">
        <f>IFERROR(IF($G1814="","",INDEX('Job Catalog'!$H$10:$H$509,MATCH($G1814,'Job Catalog'!$B$10:$B$509,0))),"")</f>
        <v/>
      </c>
      <c r="L1814" s="9">
        <f>IFERROR(IF($G1814="","",INDEX('Job Catalog'!$I$10:$I$509,MATCH($G1814,'Job Catalog'!$B$10:$B$509,0))),"")</f>
        <v/>
      </c>
      <c r="M1814" s="37">
        <f>IFERROR(IF($G1814="","",INDEX('Job Catalog'!$K$10:$K$509,MATCH($G1814,'Job Catalog'!$B$10:$B$509,0))),"")</f>
        <v/>
      </c>
    </row>
    <row r="1815">
      <c r="B1815" s="7" t="n"/>
      <c r="C1815" s="7" t="n"/>
      <c r="D1815" s="7" t="n"/>
      <c r="E1815" s="7" t="n"/>
      <c r="F1815" s="7" t="n"/>
      <c r="G1815" s="7" t="n"/>
      <c r="H1815" s="9">
        <f>IFERROR(IF($G1815="","",INDEX('Job Catalog'!$C$10:$C$509,MATCH($G1815,'Job Catalog'!$B$10:$B$509,0))),"")</f>
        <v/>
      </c>
      <c r="I1815" s="9">
        <f>IFERROR(IF($G1815="","",INDEX('Job Catalog'!$D$10:$D$509,MATCH($G1815,'Job Catalog'!$B$10:$B$509,0))),"")</f>
        <v/>
      </c>
      <c r="J1815" s="9">
        <f>IFERROR(IF($G1815="","",INDEX('Job Catalog'!$F$10:$F$509,MATCH($G1815,'Job Catalog'!$B$10:$B$509,0))),"")</f>
        <v/>
      </c>
      <c r="K1815" s="9">
        <f>IFERROR(IF($G1815="","",INDEX('Job Catalog'!$H$10:$H$509,MATCH($G1815,'Job Catalog'!$B$10:$B$509,0))),"")</f>
        <v/>
      </c>
      <c r="L1815" s="9">
        <f>IFERROR(IF($G1815="","",INDEX('Job Catalog'!$I$10:$I$509,MATCH($G1815,'Job Catalog'!$B$10:$B$509,0))),"")</f>
        <v/>
      </c>
      <c r="M1815" s="37">
        <f>IFERROR(IF($G1815="","",INDEX('Job Catalog'!$K$10:$K$509,MATCH($G1815,'Job Catalog'!$B$10:$B$509,0))),"")</f>
        <v/>
      </c>
    </row>
    <row r="1816">
      <c r="B1816" s="7" t="n"/>
      <c r="C1816" s="7" t="n"/>
      <c r="D1816" s="7" t="n"/>
      <c r="E1816" s="7" t="n"/>
      <c r="F1816" s="7" t="n"/>
      <c r="G1816" s="7" t="n"/>
      <c r="H1816" s="9">
        <f>IFERROR(IF($G1816="","",INDEX('Job Catalog'!$C$10:$C$509,MATCH($G1816,'Job Catalog'!$B$10:$B$509,0))),"")</f>
        <v/>
      </c>
      <c r="I1816" s="9">
        <f>IFERROR(IF($G1816="","",INDEX('Job Catalog'!$D$10:$D$509,MATCH($G1816,'Job Catalog'!$B$10:$B$509,0))),"")</f>
        <v/>
      </c>
      <c r="J1816" s="9">
        <f>IFERROR(IF($G1816="","",INDEX('Job Catalog'!$F$10:$F$509,MATCH($G1816,'Job Catalog'!$B$10:$B$509,0))),"")</f>
        <v/>
      </c>
      <c r="K1816" s="9">
        <f>IFERROR(IF($G1816="","",INDEX('Job Catalog'!$H$10:$H$509,MATCH($G1816,'Job Catalog'!$B$10:$B$509,0))),"")</f>
        <v/>
      </c>
      <c r="L1816" s="9">
        <f>IFERROR(IF($G1816="","",INDEX('Job Catalog'!$I$10:$I$509,MATCH($G1816,'Job Catalog'!$B$10:$B$509,0))),"")</f>
        <v/>
      </c>
      <c r="M1816" s="37">
        <f>IFERROR(IF($G1816="","",INDEX('Job Catalog'!$K$10:$K$509,MATCH($G1816,'Job Catalog'!$B$10:$B$509,0))),"")</f>
        <v/>
      </c>
    </row>
    <row r="1817">
      <c r="B1817" s="7" t="n"/>
      <c r="C1817" s="7" t="n"/>
      <c r="D1817" s="7" t="n"/>
      <c r="E1817" s="7" t="n"/>
      <c r="F1817" s="7" t="n"/>
      <c r="G1817" s="7" t="n"/>
      <c r="H1817" s="9">
        <f>IFERROR(IF($G1817="","",INDEX('Job Catalog'!$C$10:$C$509,MATCH($G1817,'Job Catalog'!$B$10:$B$509,0))),"")</f>
        <v/>
      </c>
      <c r="I1817" s="9">
        <f>IFERROR(IF($G1817="","",INDEX('Job Catalog'!$D$10:$D$509,MATCH($G1817,'Job Catalog'!$B$10:$B$509,0))),"")</f>
        <v/>
      </c>
      <c r="J1817" s="9">
        <f>IFERROR(IF($G1817="","",INDEX('Job Catalog'!$F$10:$F$509,MATCH($G1817,'Job Catalog'!$B$10:$B$509,0))),"")</f>
        <v/>
      </c>
      <c r="K1817" s="9">
        <f>IFERROR(IF($G1817="","",INDEX('Job Catalog'!$H$10:$H$509,MATCH($G1817,'Job Catalog'!$B$10:$B$509,0))),"")</f>
        <v/>
      </c>
      <c r="L1817" s="9">
        <f>IFERROR(IF($G1817="","",INDEX('Job Catalog'!$I$10:$I$509,MATCH($G1817,'Job Catalog'!$B$10:$B$509,0))),"")</f>
        <v/>
      </c>
      <c r="M1817" s="37">
        <f>IFERROR(IF($G1817="","",INDEX('Job Catalog'!$K$10:$K$509,MATCH($G1817,'Job Catalog'!$B$10:$B$509,0))),"")</f>
        <v/>
      </c>
    </row>
    <row r="1818">
      <c r="B1818" s="7" t="n"/>
      <c r="C1818" s="7" t="n"/>
      <c r="D1818" s="7" t="n"/>
      <c r="E1818" s="7" t="n"/>
      <c r="F1818" s="7" t="n"/>
      <c r="G1818" s="7" t="n"/>
      <c r="H1818" s="9">
        <f>IFERROR(IF($G1818="","",INDEX('Job Catalog'!$C$10:$C$509,MATCH($G1818,'Job Catalog'!$B$10:$B$509,0))),"")</f>
        <v/>
      </c>
      <c r="I1818" s="9">
        <f>IFERROR(IF($G1818="","",INDEX('Job Catalog'!$D$10:$D$509,MATCH($G1818,'Job Catalog'!$B$10:$B$509,0))),"")</f>
        <v/>
      </c>
      <c r="J1818" s="9">
        <f>IFERROR(IF($G1818="","",INDEX('Job Catalog'!$F$10:$F$509,MATCH($G1818,'Job Catalog'!$B$10:$B$509,0))),"")</f>
        <v/>
      </c>
      <c r="K1818" s="9">
        <f>IFERROR(IF($G1818="","",INDEX('Job Catalog'!$H$10:$H$509,MATCH($G1818,'Job Catalog'!$B$10:$B$509,0))),"")</f>
        <v/>
      </c>
      <c r="L1818" s="9">
        <f>IFERROR(IF($G1818="","",INDEX('Job Catalog'!$I$10:$I$509,MATCH($G1818,'Job Catalog'!$B$10:$B$509,0))),"")</f>
        <v/>
      </c>
      <c r="M1818" s="37">
        <f>IFERROR(IF($G1818="","",INDEX('Job Catalog'!$K$10:$K$509,MATCH($G1818,'Job Catalog'!$B$10:$B$509,0))),"")</f>
        <v/>
      </c>
    </row>
    <row r="1819">
      <c r="B1819" s="7" t="n"/>
      <c r="C1819" s="7" t="n"/>
      <c r="D1819" s="7" t="n"/>
      <c r="E1819" s="7" t="n"/>
      <c r="F1819" s="7" t="n"/>
      <c r="G1819" s="7" t="n"/>
      <c r="H1819" s="9">
        <f>IFERROR(IF($G1819="","",INDEX('Job Catalog'!$C$10:$C$509,MATCH($G1819,'Job Catalog'!$B$10:$B$509,0))),"")</f>
        <v/>
      </c>
      <c r="I1819" s="9">
        <f>IFERROR(IF($G1819="","",INDEX('Job Catalog'!$D$10:$D$509,MATCH($G1819,'Job Catalog'!$B$10:$B$509,0))),"")</f>
        <v/>
      </c>
      <c r="J1819" s="9">
        <f>IFERROR(IF($G1819="","",INDEX('Job Catalog'!$F$10:$F$509,MATCH($G1819,'Job Catalog'!$B$10:$B$509,0))),"")</f>
        <v/>
      </c>
      <c r="K1819" s="9">
        <f>IFERROR(IF($G1819="","",INDEX('Job Catalog'!$H$10:$H$509,MATCH($G1819,'Job Catalog'!$B$10:$B$509,0))),"")</f>
        <v/>
      </c>
      <c r="L1819" s="9">
        <f>IFERROR(IF($G1819="","",INDEX('Job Catalog'!$I$10:$I$509,MATCH($G1819,'Job Catalog'!$B$10:$B$509,0))),"")</f>
        <v/>
      </c>
      <c r="M1819" s="37">
        <f>IFERROR(IF($G1819="","",INDEX('Job Catalog'!$K$10:$K$509,MATCH($G1819,'Job Catalog'!$B$10:$B$509,0))),"")</f>
        <v/>
      </c>
    </row>
    <row r="1820">
      <c r="B1820" s="7" t="n"/>
      <c r="C1820" s="7" t="n"/>
      <c r="D1820" s="7" t="n"/>
      <c r="E1820" s="7" t="n"/>
      <c r="F1820" s="7" t="n"/>
      <c r="G1820" s="7" t="n"/>
      <c r="H1820" s="9">
        <f>IFERROR(IF($G1820="","",INDEX('Job Catalog'!$C$10:$C$509,MATCH($G1820,'Job Catalog'!$B$10:$B$509,0))),"")</f>
        <v/>
      </c>
      <c r="I1820" s="9">
        <f>IFERROR(IF($G1820="","",INDEX('Job Catalog'!$D$10:$D$509,MATCH($G1820,'Job Catalog'!$B$10:$B$509,0))),"")</f>
        <v/>
      </c>
      <c r="J1820" s="9">
        <f>IFERROR(IF($G1820="","",INDEX('Job Catalog'!$F$10:$F$509,MATCH($G1820,'Job Catalog'!$B$10:$B$509,0))),"")</f>
        <v/>
      </c>
      <c r="K1820" s="9">
        <f>IFERROR(IF($G1820="","",INDEX('Job Catalog'!$H$10:$H$509,MATCH($G1820,'Job Catalog'!$B$10:$B$509,0))),"")</f>
        <v/>
      </c>
      <c r="L1820" s="9">
        <f>IFERROR(IF($G1820="","",INDEX('Job Catalog'!$I$10:$I$509,MATCH($G1820,'Job Catalog'!$B$10:$B$509,0))),"")</f>
        <v/>
      </c>
      <c r="M1820" s="37">
        <f>IFERROR(IF($G1820="","",INDEX('Job Catalog'!$K$10:$K$509,MATCH($G1820,'Job Catalog'!$B$10:$B$509,0))),"")</f>
        <v/>
      </c>
    </row>
    <row r="1821">
      <c r="B1821" s="7" t="n"/>
      <c r="C1821" s="7" t="n"/>
      <c r="D1821" s="7" t="n"/>
      <c r="E1821" s="7" t="n"/>
      <c r="F1821" s="7" t="n"/>
      <c r="G1821" s="7" t="n"/>
      <c r="H1821" s="9">
        <f>IFERROR(IF($G1821="","",INDEX('Job Catalog'!$C$10:$C$509,MATCH($G1821,'Job Catalog'!$B$10:$B$509,0))),"")</f>
        <v/>
      </c>
      <c r="I1821" s="9">
        <f>IFERROR(IF($G1821="","",INDEX('Job Catalog'!$D$10:$D$509,MATCH($G1821,'Job Catalog'!$B$10:$B$509,0))),"")</f>
        <v/>
      </c>
      <c r="J1821" s="9">
        <f>IFERROR(IF($G1821="","",INDEX('Job Catalog'!$F$10:$F$509,MATCH($G1821,'Job Catalog'!$B$10:$B$509,0))),"")</f>
        <v/>
      </c>
      <c r="K1821" s="9">
        <f>IFERROR(IF($G1821="","",INDEX('Job Catalog'!$H$10:$H$509,MATCH($G1821,'Job Catalog'!$B$10:$B$509,0))),"")</f>
        <v/>
      </c>
      <c r="L1821" s="9">
        <f>IFERROR(IF($G1821="","",INDEX('Job Catalog'!$I$10:$I$509,MATCH($G1821,'Job Catalog'!$B$10:$B$509,0))),"")</f>
        <v/>
      </c>
      <c r="M1821" s="37">
        <f>IFERROR(IF($G1821="","",INDEX('Job Catalog'!$K$10:$K$509,MATCH($G1821,'Job Catalog'!$B$10:$B$509,0))),"")</f>
        <v/>
      </c>
    </row>
    <row r="1822">
      <c r="B1822" s="7" t="n"/>
      <c r="C1822" s="7" t="n"/>
      <c r="D1822" s="7" t="n"/>
      <c r="E1822" s="7" t="n"/>
      <c r="F1822" s="7" t="n"/>
      <c r="G1822" s="7" t="n"/>
      <c r="H1822" s="9">
        <f>IFERROR(IF($G1822="","",INDEX('Job Catalog'!$C$10:$C$509,MATCH($G1822,'Job Catalog'!$B$10:$B$509,0))),"")</f>
        <v/>
      </c>
      <c r="I1822" s="9">
        <f>IFERROR(IF($G1822="","",INDEX('Job Catalog'!$D$10:$D$509,MATCH($G1822,'Job Catalog'!$B$10:$B$509,0))),"")</f>
        <v/>
      </c>
      <c r="J1822" s="9">
        <f>IFERROR(IF($G1822="","",INDEX('Job Catalog'!$F$10:$F$509,MATCH($G1822,'Job Catalog'!$B$10:$B$509,0))),"")</f>
        <v/>
      </c>
      <c r="K1822" s="9">
        <f>IFERROR(IF($G1822="","",INDEX('Job Catalog'!$H$10:$H$509,MATCH($G1822,'Job Catalog'!$B$10:$B$509,0))),"")</f>
        <v/>
      </c>
      <c r="L1822" s="9">
        <f>IFERROR(IF($G1822="","",INDEX('Job Catalog'!$I$10:$I$509,MATCH($G1822,'Job Catalog'!$B$10:$B$509,0))),"")</f>
        <v/>
      </c>
      <c r="M1822" s="37">
        <f>IFERROR(IF($G1822="","",INDEX('Job Catalog'!$K$10:$K$509,MATCH($G1822,'Job Catalog'!$B$10:$B$509,0))),"")</f>
        <v/>
      </c>
    </row>
    <row r="1823">
      <c r="B1823" s="7" t="n"/>
      <c r="C1823" s="7" t="n"/>
      <c r="D1823" s="7" t="n"/>
      <c r="E1823" s="7" t="n"/>
      <c r="F1823" s="7" t="n"/>
      <c r="G1823" s="7" t="n"/>
      <c r="H1823" s="9">
        <f>IFERROR(IF($G1823="","",INDEX('Job Catalog'!$C$10:$C$509,MATCH($G1823,'Job Catalog'!$B$10:$B$509,0))),"")</f>
        <v/>
      </c>
      <c r="I1823" s="9">
        <f>IFERROR(IF($G1823="","",INDEX('Job Catalog'!$D$10:$D$509,MATCH($G1823,'Job Catalog'!$B$10:$B$509,0))),"")</f>
        <v/>
      </c>
      <c r="J1823" s="9">
        <f>IFERROR(IF($G1823="","",INDEX('Job Catalog'!$F$10:$F$509,MATCH($G1823,'Job Catalog'!$B$10:$B$509,0))),"")</f>
        <v/>
      </c>
      <c r="K1823" s="9">
        <f>IFERROR(IF($G1823="","",INDEX('Job Catalog'!$H$10:$H$509,MATCH($G1823,'Job Catalog'!$B$10:$B$509,0))),"")</f>
        <v/>
      </c>
      <c r="L1823" s="9">
        <f>IFERROR(IF($G1823="","",INDEX('Job Catalog'!$I$10:$I$509,MATCH($G1823,'Job Catalog'!$B$10:$B$509,0))),"")</f>
        <v/>
      </c>
      <c r="M1823" s="37">
        <f>IFERROR(IF($G1823="","",INDEX('Job Catalog'!$K$10:$K$509,MATCH($G1823,'Job Catalog'!$B$10:$B$509,0))),"")</f>
        <v/>
      </c>
    </row>
    <row r="1824">
      <c r="B1824" s="7" t="n"/>
      <c r="C1824" s="7" t="n"/>
      <c r="D1824" s="7" t="n"/>
      <c r="E1824" s="7" t="n"/>
      <c r="F1824" s="7" t="n"/>
      <c r="G1824" s="7" t="n"/>
      <c r="H1824" s="9">
        <f>IFERROR(IF($G1824="","",INDEX('Job Catalog'!$C$10:$C$509,MATCH($G1824,'Job Catalog'!$B$10:$B$509,0))),"")</f>
        <v/>
      </c>
      <c r="I1824" s="9">
        <f>IFERROR(IF($G1824="","",INDEX('Job Catalog'!$D$10:$D$509,MATCH($G1824,'Job Catalog'!$B$10:$B$509,0))),"")</f>
        <v/>
      </c>
      <c r="J1824" s="9">
        <f>IFERROR(IF($G1824="","",INDEX('Job Catalog'!$F$10:$F$509,MATCH($G1824,'Job Catalog'!$B$10:$B$509,0))),"")</f>
        <v/>
      </c>
      <c r="K1824" s="9">
        <f>IFERROR(IF($G1824="","",INDEX('Job Catalog'!$H$10:$H$509,MATCH($G1824,'Job Catalog'!$B$10:$B$509,0))),"")</f>
        <v/>
      </c>
      <c r="L1824" s="9">
        <f>IFERROR(IF($G1824="","",INDEX('Job Catalog'!$I$10:$I$509,MATCH($G1824,'Job Catalog'!$B$10:$B$509,0))),"")</f>
        <v/>
      </c>
      <c r="M1824" s="37">
        <f>IFERROR(IF($G1824="","",INDEX('Job Catalog'!$K$10:$K$509,MATCH($G1824,'Job Catalog'!$B$10:$B$509,0))),"")</f>
        <v/>
      </c>
    </row>
    <row r="1825">
      <c r="B1825" s="7" t="n"/>
      <c r="C1825" s="7" t="n"/>
      <c r="D1825" s="7" t="n"/>
      <c r="E1825" s="7" t="n"/>
      <c r="F1825" s="7" t="n"/>
      <c r="G1825" s="7" t="n"/>
      <c r="H1825" s="9">
        <f>IFERROR(IF($G1825="","",INDEX('Job Catalog'!$C$10:$C$509,MATCH($G1825,'Job Catalog'!$B$10:$B$509,0))),"")</f>
        <v/>
      </c>
      <c r="I1825" s="9">
        <f>IFERROR(IF($G1825="","",INDEX('Job Catalog'!$D$10:$D$509,MATCH($G1825,'Job Catalog'!$B$10:$B$509,0))),"")</f>
        <v/>
      </c>
      <c r="J1825" s="9">
        <f>IFERROR(IF($G1825="","",INDEX('Job Catalog'!$F$10:$F$509,MATCH($G1825,'Job Catalog'!$B$10:$B$509,0))),"")</f>
        <v/>
      </c>
      <c r="K1825" s="9">
        <f>IFERROR(IF($G1825="","",INDEX('Job Catalog'!$H$10:$H$509,MATCH($G1825,'Job Catalog'!$B$10:$B$509,0))),"")</f>
        <v/>
      </c>
      <c r="L1825" s="9">
        <f>IFERROR(IF($G1825="","",INDEX('Job Catalog'!$I$10:$I$509,MATCH($G1825,'Job Catalog'!$B$10:$B$509,0))),"")</f>
        <v/>
      </c>
      <c r="M1825" s="37">
        <f>IFERROR(IF($G1825="","",INDEX('Job Catalog'!$K$10:$K$509,MATCH($G1825,'Job Catalog'!$B$10:$B$509,0))),"")</f>
        <v/>
      </c>
    </row>
    <row r="1826">
      <c r="B1826" s="7" t="n"/>
      <c r="C1826" s="7" t="n"/>
      <c r="D1826" s="7" t="n"/>
      <c r="E1826" s="7" t="n"/>
      <c r="F1826" s="7" t="n"/>
      <c r="G1826" s="7" t="n"/>
      <c r="H1826" s="9">
        <f>IFERROR(IF($G1826="","",INDEX('Job Catalog'!$C$10:$C$509,MATCH($G1826,'Job Catalog'!$B$10:$B$509,0))),"")</f>
        <v/>
      </c>
      <c r="I1826" s="9">
        <f>IFERROR(IF($G1826="","",INDEX('Job Catalog'!$D$10:$D$509,MATCH($G1826,'Job Catalog'!$B$10:$B$509,0))),"")</f>
        <v/>
      </c>
      <c r="J1826" s="9">
        <f>IFERROR(IF($G1826="","",INDEX('Job Catalog'!$F$10:$F$509,MATCH($G1826,'Job Catalog'!$B$10:$B$509,0))),"")</f>
        <v/>
      </c>
      <c r="K1826" s="9">
        <f>IFERROR(IF($G1826="","",INDEX('Job Catalog'!$H$10:$H$509,MATCH($G1826,'Job Catalog'!$B$10:$B$509,0))),"")</f>
        <v/>
      </c>
      <c r="L1826" s="9">
        <f>IFERROR(IF($G1826="","",INDEX('Job Catalog'!$I$10:$I$509,MATCH($G1826,'Job Catalog'!$B$10:$B$509,0))),"")</f>
        <v/>
      </c>
      <c r="M1826" s="37">
        <f>IFERROR(IF($G1826="","",INDEX('Job Catalog'!$K$10:$K$509,MATCH($G1826,'Job Catalog'!$B$10:$B$509,0))),"")</f>
        <v/>
      </c>
    </row>
    <row r="1827">
      <c r="B1827" s="7" t="n"/>
      <c r="C1827" s="7" t="n"/>
      <c r="D1827" s="7" t="n"/>
      <c r="E1827" s="7" t="n"/>
      <c r="F1827" s="7" t="n"/>
      <c r="G1827" s="7" t="n"/>
      <c r="H1827" s="9">
        <f>IFERROR(IF($G1827="","",INDEX('Job Catalog'!$C$10:$C$509,MATCH($G1827,'Job Catalog'!$B$10:$B$509,0))),"")</f>
        <v/>
      </c>
      <c r="I1827" s="9">
        <f>IFERROR(IF($G1827="","",INDEX('Job Catalog'!$D$10:$D$509,MATCH($G1827,'Job Catalog'!$B$10:$B$509,0))),"")</f>
        <v/>
      </c>
      <c r="J1827" s="9">
        <f>IFERROR(IF($G1827="","",INDEX('Job Catalog'!$F$10:$F$509,MATCH($G1827,'Job Catalog'!$B$10:$B$509,0))),"")</f>
        <v/>
      </c>
      <c r="K1827" s="9">
        <f>IFERROR(IF($G1827="","",INDEX('Job Catalog'!$H$10:$H$509,MATCH($G1827,'Job Catalog'!$B$10:$B$509,0))),"")</f>
        <v/>
      </c>
      <c r="L1827" s="9">
        <f>IFERROR(IF($G1827="","",INDEX('Job Catalog'!$I$10:$I$509,MATCH($G1827,'Job Catalog'!$B$10:$B$509,0))),"")</f>
        <v/>
      </c>
      <c r="M1827" s="37">
        <f>IFERROR(IF($G1827="","",INDEX('Job Catalog'!$K$10:$K$509,MATCH($G1827,'Job Catalog'!$B$10:$B$509,0))),"")</f>
        <v/>
      </c>
    </row>
    <row r="1828">
      <c r="B1828" s="7" t="n"/>
      <c r="C1828" s="7" t="n"/>
      <c r="D1828" s="7" t="n"/>
      <c r="E1828" s="7" t="n"/>
      <c r="F1828" s="7" t="n"/>
      <c r="G1828" s="7" t="n"/>
      <c r="H1828" s="9">
        <f>IFERROR(IF($G1828="","",INDEX('Job Catalog'!$C$10:$C$509,MATCH($G1828,'Job Catalog'!$B$10:$B$509,0))),"")</f>
        <v/>
      </c>
      <c r="I1828" s="9">
        <f>IFERROR(IF($G1828="","",INDEX('Job Catalog'!$D$10:$D$509,MATCH($G1828,'Job Catalog'!$B$10:$B$509,0))),"")</f>
        <v/>
      </c>
      <c r="J1828" s="9">
        <f>IFERROR(IF($G1828="","",INDEX('Job Catalog'!$F$10:$F$509,MATCH($G1828,'Job Catalog'!$B$10:$B$509,0))),"")</f>
        <v/>
      </c>
      <c r="K1828" s="9">
        <f>IFERROR(IF($G1828="","",INDEX('Job Catalog'!$H$10:$H$509,MATCH($G1828,'Job Catalog'!$B$10:$B$509,0))),"")</f>
        <v/>
      </c>
      <c r="L1828" s="9">
        <f>IFERROR(IF($G1828="","",INDEX('Job Catalog'!$I$10:$I$509,MATCH($G1828,'Job Catalog'!$B$10:$B$509,0))),"")</f>
        <v/>
      </c>
      <c r="M1828" s="37">
        <f>IFERROR(IF($G1828="","",INDEX('Job Catalog'!$K$10:$K$509,MATCH($G1828,'Job Catalog'!$B$10:$B$509,0))),"")</f>
        <v/>
      </c>
    </row>
    <row r="1829">
      <c r="B1829" s="7" t="n"/>
      <c r="C1829" s="7" t="n"/>
      <c r="D1829" s="7" t="n"/>
      <c r="E1829" s="7" t="n"/>
      <c r="F1829" s="7" t="n"/>
      <c r="G1829" s="7" t="n"/>
      <c r="H1829" s="9">
        <f>IFERROR(IF($G1829="","",INDEX('Job Catalog'!$C$10:$C$509,MATCH($G1829,'Job Catalog'!$B$10:$B$509,0))),"")</f>
        <v/>
      </c>
      <c r="I1829" s="9">
        <f>IFERROR(IF($G1829="","",INDEX('Job Catalog'!$D$10:$D$509,MATCH($G1829,'Job Catalog'!$B$10:$B$509,0))),"")</f>
        <v/>
      </c>
      <c r="J1829" s="9">
        <f>IFERROR(IF($G1829="","",INDEX('Job Catalog'!$F$10:$F$509,MATCH($G1829,'Job Catalog'!$B$10:$B$509,0))),"")</f>
        <v/>
      </c>
      <c r="K1829" s="9">
        <f>IFERROR(IF($G1829="","",INDEX('Job Catalog'!$H$10:$H$509,MATCH($G1829,'Job Catalog'!$B$10:$B$509,0))),"")</f>
        <v/>
      </c>
      <c r="L1829" s="9">
        <f>IFERROR(IF($G1829="","",INDEX('Job Catalog'!$I$10:$I$509,MATCH($G1829,'Job Catalog'!$B$10:$B$509,0))),"")</f>
        <v/>
      </c>
      <c r="M1829" s="37">
        <f>IFERROR(IF($G1829="","",INDEX('Job Catalog'!$K$10:$K$509,MATCH($G1829,'Job Catalog'!$B$10:$B$509,0))),"")</f>
        <v/>
      </c>
    </row>
    <row r="1830">
      <c r="B1830" s="7" t="n"/>
      <c r="C1830" s="7" t="n"/>
      <c r="D1830" s="7" t="n"/>
      <c r="E1830" s="7" t="n"/>
      <c r="F1830" s="7" t="n"/>
      <c r="G1830" s="7" t="n"/>
      <c r="H1830" s="9">
        <f>IFERROR(IF($G1830="","",INDEX('Job Catalog'!$C$10:$C$509,MATCH($G1830,'Job Catalog'!$B$10:$B$509,0))),"")</f>
        <v/>
      </c>
      <c r="I1830" s="9">
        <f>IFERROR(IF($G1830="","",INDEX('Job Catalog'!$D$10:$D$509,MATCH($G1830,'Job Catalog'!$B$10:$B$509,0))),"")</f>
        <v/>
      </c>
      <c r="J1830" s="9">
        <f>IFERROR(IF($G1830="","",INDEX('Job Catalog'!$F$10:$F$509,MATCH($G1830,'Job Catalog'!$B$10:$B$509,0))),"")</f>
        <v/>
      </c>
      <c r="K1830" s="9">
        <f>IFERROR(IF($G1830="","",INDEX('Job Catalog'!$H$10:$H$509,MATCH($G1830,'Job Catalog'!$B$10:$B$509,0))),"")</f>
        <v/>
      </c>
      <c r="L1830" s="9">
        <f>IFERROR(IF($G1830="","",INDEX('Job Catalog'!$I$10:$I$509,MATCH($G1830,'Job Catalog'!$B$10:$B$509,0))),"")</f>
        <v/>
      </c>
      <c r="M1830" s="37">
        <f>IFERROR(IF($G1830="","",INDEX('Job Catalog'!$K$10:$K$509,MATCH($G1830,'Job Catalog'!$B$10:$B$509,0))),"")</f>
        <v/>
      </c>
    </row>
    <row r="1831">
      <c r="B1831" s="7" t="n"/>
      <c r="C1831" s="7" t="n"/>
      <c r="D1831" s="7" t="n"/>
      <c r="E1831" s="7" t="n"/>
      <c r="F1831" s="7" t="n"/>
      <c r="G1831" s="7" t="n"/>
      <c r="H1831" s="9">
        <f>IFERROR(IF($G1831="","",INDEX('Job Catalog'!$C$10:$C$509,MATCH($G1831,'Job Catalog'!$B$10:$B$509,0))),"")</f>
        <v/>
      </c>
      <c r="I1831" s="9">
        <f>IFERROR(IF($G1831="","",INDEX('Job Catalog'!$D$10:$D$509,MATCH($G1831,'Job Catalog'!$B$10:$B$509,0))),"")</f>
        <v/>
      </c>
      <c r="J1831" s="9">
        <f>IFERROR(IF($G1831="","",INDEX('Job Catalog'!$F$10:$F$509,MATCH($G1831,'Job Catalog'!$B$10:$B$509,0))),"")</f>
        <v/>
      </c>
      <c r="K1831" s="9">
        <f>IFERROR(IF($G1831="","",INDEX('Job Catalog'!$H$10:$H$509,MATCH($G1831,'Job Catalog'!$B$10:$B$509,0))),"")</f>
        <v/>
      </c>
      <c r="L1831" s="9">
        <f>IFERROR(IF($G1831="","",INDEX('Job Catalog'!$I$10:$I$509,MATCH($G1831,'Job Catalog'!$B$10:$B$509,0))),"")</f>
        <v/>
      </c>
      <c r="M1831" s="37">
        <f>IFERROR(IF($G1831="","",INDEX('Job Catalog'!$K$10:$K$509,MATCH($G1831,'Job Catalog'!$B$10:$B$509,0))),"")</f>
        <v/>
      </c>
    </row>
    <row r="1832">
      <c r="B1832" s="7" t="n"/>
      <c r="C1832" s="7" t="n"/>
      <c r="D1832" s="7" t="n"/>
      <c r="E1832" s="7" t="n"/>
      <c r="F1832" s="7" t="n"/>
      <c r="G1832" s="7" t="n"/>
      <c r="H1832" s="9">
        <f>IFERROR(IF($G1832="","",INDEX('Job Catalog'!$C$10:$C$509,MATCH($G1832,'Job Catalog'!$B$10:$B$509,0))),"")</f>
        <v/>
      </c>
      <c r="I1832" s="9">
        <f>IFERROR(IF($G1832="","",INDEX('Job Catalog'!$D$10:$D$509,MATCH($G1832,'Job Catalog'!$B$10:$B$509,0))),"")</f>
        <v/>
      </c>
      <c r="J1832" s="9">
        <f>IFERROR(IF($G1832="","",INDEX('Job Catalog'!$F$10:$F$509,MATCH($G1832,'Job Catalog'!$B$10:$B$509,0))),"")</f>
        <v/>
      </c>
      <c r="K1832" s="9">
        <f>IFERROR(IF($G1832="","",INDEX('Job Catalog'!$H$10:$H$509,MATCH($G1832,'Job Catalog'!$B$10:$B$509,0))),"")</f>
        <v/>
      </c>
      <c r="L1832" s="9">
        <f>IFERROR(IF($G1832="","",INDEX('Job Catalog'!$I$10:$I$509,MATCH($G1832,'Job Catalog'!$B$10:$B$509,0))),"")</f>
        <v/>
      </c>
      <c r="M1832" s="37">
        <f>IFERROR(IF($G1832="","",INDEX('Job Catalog'!$K$10:$K$509,MATCH($G1832,'Job Catalog'!$B$10:$B$509,0))),"")</f>
        <v/>
      </c>
    </row>
    <row r="1833">
      <c r="B1833" s="7" t="n"/>
      <c r="C1833" s="7" t="n"/>
      <c r="D1833" s="7" t="n"/>
      <c r="E1833" s="7" t="n"/>
      <c r="F1833" s="7" t="n"/>
      <c r="G1833" s="7" t="n"/>
      <c r="H1833" s="9">
        <f>IFERROR(IF($G1833="","",INDEX('Job Catalog'!$C$10:$C$509,MATCH($G1833,'Job Catalog'!$B$10:$B$509,0))),"")</f>
        <v/>
      </c>
      <c r="I1833" s="9">
        <f>IFERROR(IF($G1833="","",INDEX('Job Catalog'!$D$10:$D$509,MATCH($G1833,'Job Catalog'!$B$10:$B$509,0))),"")</f>
        <v/>
      </c>
      <c r="J1833" s="9">
        <f>IFERROR(IF($G1833="","",INDEX('Job Catalog'!$F$10:$F$509,MATCH($G1833,'Job Catalog'!$B$10:$B$509,0))),"")</f>
        <v/>
      </c>
      <c r="K1833" s="9">
        <f>IFERROR(IF($G1833="","",INDEX('Job Catalog'!$H$10:$H$509,MATCH($G1833,'Job Catalog'!$B$10:$B$509,0))),"")</f>
        <v/>
      </c>
      <c r="L1833" s="9">
        <f>IFERROR(IF($G1833="","",INDEX('Job Catalog'!$I$10:$I$509,MATCH($G1833,'Job Catalog'!$B$10:$B$509,0))),"")</f>
        <v/>
      </c>
      <c r="M1833" s="37">
        <f>IFERROR(IF($G1833="","",INDEX('Job Catalog'!$K$10:$K$509,MATCH($G1833,'Job Catalog'!$B$10:$B$509,0))),"")</f>
        <v/>
      </c>
    </row>
    <row r="1834">
      <c r="B1834" s="7" t="n"/>
      <c r="C1834" s="7" t="n"/>
      <c r="D1834" s="7" t="n"/>
      <c r="E1834" s="7" t="n"/>
      <c r="F1834" s="7" t="n"/>
      <c r="G1834" s="7" t="n"/>
      <c r="H1834" s="9">
        <f>IFERROR(IF($G1834="","",INDEX('Job Catalog'!$C$10:$C$509,MATCH($G1834,'Job Catalog'!$B$10:$B$509,0))),"")</f>
        <v/>
      </c>
      <c r="I1834" s="9">
        <f>IFERROR(IF($G1834="","",INDEX('Job Catalog'!$D$10:$D$509,MATCH($G1834,'Job Catalog'!$B$10:$B$509,0))),"")</f>
        <v/>
      </c>
      <c r="J1834" s="9">
        <f>IFERROR(IF($G1834="","",INDEX('Job Catalog'!$F$10:$F$509,MATCH($G1834,'Job Catalog'!$B$10:$B$509,0))),"")</f>
        <v/>
      </c>
      <c r="K1834" s="9">
        <f>IFERROR(IF($G1834="","",INDEX('Job Catalog'!$H$10:$H$509,MATCH($G1834,'Job Catalog'!$B$10:$B$509,0))),"")</f>
        <v/>
      </c>
      <c r="L1834" s="9">
        <f>IFERROR(IF($G1834="","",INDEX('Job Catalog'!$I$10:$I$509,MATCH($G1834,'Job Catalog'!$B$10:$B$509,0))),"")</f>
        <v/>
      </c>
      <c r="M1834" s="37">
        <f>IFERROR(IF($G1834="","",INDEX('Job Catalog'!$K$10:$K$509,MATCH($G1834,'Job Catalog'!$B$10:$B$509,0))),"")</f>
        <v/>
      </c>
    </row>
    <row r="1835">
      <c r="B1835" s="7" t="n"/>
      <c r="C1835" s="7" t="n"/>
      <c r="D1835" s="7" t="n"/>
      <c r="E1835" s="7" t="n"/>
      <c r="F1835" s="7" t="n"/>
      <c r="G1835" s="7" t="n"/>
      <c r="H1835" s="9">
        <f>IFERROR(IF($G1835="","",INDEX('Job Catalog'!$C$10:$C$509,MATCH($G1835,'Job Catalog'!$B$10:$B$509,0))),"")</f>
        <v/>
      </c>
      <c r="I1835" s="9">
        <f>IFERROR(IF($G1835="","",INDEX('Job Catalog'!$D$10:$D$509,MATCH($G1835,'Job Catalog'!$B$10:$B$509,0))),"")</f>
        <v/>
      </c>
      <c r="J1835" s="9">
        <f>IFERROR(IF($G1835="","",INDEX('Job Catalog'!$F$10:$F$509,MATCH($G1835,'Job Catalog'!$B$10:$B$509,0))),"")</f>
        <v/>
      </c>
      <c r="K1835" s="9">
        <f>IFERROR(IF($G1835="","",INDEX('Job Catalog'!$H$10:$H$509,MATCH($G1835,'Job Catalog'!$B$10:$B$509,0))),"")</f>
        <v/>
      </c>
      <c r="L1835" s="9">
        <f>IFERROR(IF($G1835="","",INDEX('Job Catalog'!$I$10:$I$509,MATCH($G1835,'Job Catalog'!$B$10:$B$509,0))),"")</f>
        <v/>
      </c>
      <c r="M1835" s="37">
        <f>IFERROR(IF($G1835="","",INDEX('Job Catalog'!$K$10:$K$509,MATCH($G1835,'Job Catalog'!$B$10:$B$509,0))),"")</f>
        <v/>
      </c>
    </row>
    <row r="1836">
      <c r="B1836" s="7" t="n"/>
      <c r="C1836" s="7" t="n"/>
      <c r="D1836" s="7" t="n"/>
      <c r="E1836" s="7" t="n"/>
      <c r="F1836" s="7" t="n"/>
      <c r="G1836" s="7" t="n"/>
      <c r="H1836" s="9">
        <f>IFERROR(IF($G1836="","",INDEX('Job Catalog'!$C$10:$C$509,MATCH($G1836,'Job Catalog'!$B$10:$B$509,0))),"")</f>
        <v/>
      </c>
      <c r="I1836" s="9">
        <f>IFERROR(IF($G1836="","",INDEX('Job Catalog'!$D$10:$D$509,MATCH($G1836,'Job Catalog'!$B$10:$B$509,0))),"")</f>
        <v/>
      </c>
      <c r="J1836" s="9">
        <f>IFERROR(IF($G1836="","",INDEX('Job Catalog'!$F$10:$F$509,MATCH($G1836,'Job Catalog'!$B$10:$B$509,0))),"")</f>
        <v/>
      </c>
      <c r="K1836" s="9">
        <f>IFERROR(IF($G1836="","",INDEX('Job Catalog'!$H$10:$H$509,MATCH($G1836,'Job Catalog'!$B$10:$B$509,0))),"")</f>
        <v/>
      </c>
      <c r="L1836" s="9">
        <f>IFERROR(IF($G1836="","",INDEX('Job Catalog'!$I$10:$I$509,MATCH($G1836,'Job Catalog'!$B$10:$B$509,0))),"")</f>
        <v/>
      </c>
      <c r="M1836" s="37">
        <f>IFERROR(IF($G1836="","",INDEX('Job Catalog'!$K$10:$K$509,MATCH($G1836,'Job Catalog'!$B$10:$B$509,0))),"")</f>
        <v/>
      </c>
    </row>
    <row r="1837">
      <c r="B1837" s="7" t="n"/>
      <c r="C1837" s="7" t="n"/>
      <c r="D1837" s="7" t="n"/>
      <c r="E1837" s="7" t="n"/>
      <c r="F1837" s="7" t="n"/>
      <c r="G1837" s="7" t="n"/>
      <c r="H1837" s="9">
        <f>IFERROR(IF($G1837="","",INDEX('Job Catalog'!$C$10:$C$509,MATCH($G1837,'Job Catalog'!$B$10:$B$509,0))),"")</f>
        <v/>
      </c>
      <c r="I1837" s="9">
        <f>IFERROR(IF($G1837="","",INDEX('Job Catalog'!$D$10:$D$509,MATCH($G1837,'Job Catalog'!$B$10:$B$509,0))),"")</f>
        <v/>
      </c>
      <c r="J1837" s="9">
        <f>IFERROR(IF($G1837="","",INDEX('Job Catalog'!$F$10:$F$509,MATCH($G1837,'Job Catalog'!$B$10:$B$509,0))),"")</f>
        <v/>
      </c>
      <c r="K1837" s="9">
        <f>IFERROR(IF($G1837="","",INDEX('Job Catalog'!$H$10:$H$509,MATCH($G1837,'Job Catalog'!$B$10:$B$509,0))),"")</f>
        <v/>
      </c>
      <c r="L1837" s="9">
        <f>IFERROR(IF($G1837="","",INDEX('Job Catalog'!$I$10:$I$509,MATCH($G1837,'Job Catalog'!$B$10:$B$509,0))),"")</f>
        <v/>
      </c>
      <c r="M1837" s="37">
        <f>IFERROR(IF($G1837="","",INDEX('Job Catalog'!$K$10:$K$509,MATCH($G1837,'Job Catalog'!$B$10:$B$509,0))),"")</f>
        <v/>
      </c>
    </row>
    <row r="1838">
      <c r="B1838" s="7" t="n"/>
      <c r="C1838" s="7" t="n"/>
      <c r="D1838" s="7" t="n"/>
      <c r="E1838" s="7" t="n"/>
      <c r="F1838" s="7" t="n"/>
      <c r="G1838" s="7" t="n"/>
      <c r="H1838" s="9">
        <f>IFERROR(IF($G1838="","",INDEX('Job Catalog'!$C$10:$C$509,MATCH($G1838,'Job Catalog'!$B$10:$B$509,0))),"")</f>
        <v/>
      </c>
      <c r="I1838" s="9">
        <f>IFERROR(IF($G1838="","",INDEX('Job Catalog'!$D$10:$D$509,MATCH($G1838,'Job Catalog'!$B$10:$B$509,0))),"")</f>
        <v/>
      </c>
      <c r="J1838" s="9">
        <f>IFERROR(IF($G1838="","",INDEX('Job Catalog'!$F$10:$F$509,MATCH($G1838,'Job Catalog'!$B$10:$B$509,0))),"")</f>
        <v/>
      </c>
      <c r="K1838" s="9">
        <f>IFERROR(IF($G1838="","",INDEX('Job Catalog'!$H$10:$H$509,MATCH($G1838,'Job Catalog'!$B$10:$B$509,0))),"")</f>
        <v/>
      </c>
      <c r="L1838" s="9">
        <f>IFERROR(IF($G1838="","",INDEX('Job Catalog'!$I$10:$I$509,MATCH($G1838,'Job Catalog'!$B$10:$B$509,0))),"")</f>
        <v/>
      </c>
      <c r="M1838" s="37">
        <f>IFERROR(IF($G1838="","",INDEX('Job Catalog'!$K$10:$K$509,MATCH($G1838,'Job Catalog'!$B$10:$B$509,0))),"")</f>
        <v/>
      </c>
    </row>
    <row r="1839">
      <c r="B1839" s="7" t="n"/>
      <c r="C1839" s="7" t="n"/>
      <c r="D1839" s="7" t="n"/>
      <c r="E1839" s="7" t="n"/>
      <c r="F1839" s="7" t="n"/>
      <c r="G1839" s="7" t="n"/>
      <c r="H1839" s="9">
        <f>IFERROR(IF($G1839="","",INDEX('Job Catalog'!$C$10:$C$509,MATCH($G1839,'Job Catalog'!$B$10:$B$509,0))),"")</f>
        <v/>
      </c>
      <c r="I1839" s="9">
        <f>IFERROR(IF($G1839="","",INDEX('Job Catalog'!$D$10:$D$509,MATCH($G1839,'Job Catalog'!$B$10:$B$509,0))),"")</f>
        <v/>
      </c>
      <c r="J1839" s="9">
        <f>IFERROR(IF($G1839="","",INDEX('Job Catalog'!$F$10:$F$509,MATCH($G1839,'Job Catalog'!$B$10:$B$509,0))),"")</f>
        <v/>
      </c>
      <c r="K1839" s="9">
        <f>IFERROR(IF($G1839="","",INDEX('Job Catalog'!$H$10:$H$509,MATCH($G1839,'Job Catalog'!$B$10:$B$509,0))),"")</f>
        <v/>
      </c>
      <c r="L1839" s="9">
        <f>IFERROR(IF($G1839="","",INDEX('Job Catalog'!$I$10:$I$509,MATCH($G1839,'Job Catalog'!$B$10:$B$509,0))),"")</f>
        <v/>
      </c>
      <c r="M1839" s="37">
        <f>IFERROR(IF($G1839="","",INDEX('Job Catalog'!$K$10:$K$509,MATCH($G1839,'Job Catalog'!$B$10:$B$509,0))),"")</f>
        <v/>
      </c>
    </row>
    <row r="1840">
      <c r="B1840" s="7" t="n"/>
      <c r="C1840" s="7" t="n"/>
      <c r="D1840" s="7" t="n"/>
      <c r="E1840" s="7" t="n"/>
      <c r="F1840" s="7" t="n"/>
      <c r="G1840" s="7" t="n"/>
      <c r="H1840" s="9">
        <f>IFERROR(IF($G1840="","",INDEX('Job Catalog'!$C$10:$C$509,MATCH($G1840,'Job Catalog'!$B$10:$B$509,0))),"")</f>
        <v/>
      </c>
      <c r="I1840" s="9">
        <f>IFERROR(IF($G1840="","",INDEX('Job Catalog'!$D$10:$D$509,MATCH($G1840,'Job Catalog'!$B$10:$B$509,0))),"")</f>
        <v/>
      </c>
      <c r="J1840" s="9">
        <f>IFERROR(IF($G1840="","",INDEX('Job Catalog'!$F$10:$F$509,MATCH($G1840,'Job Catalog'!$B$10:$B$509,0))),"")</f>
        <v/>
      </c>
      <c r="K1840" s="9">
        <f>IFERROR(IF($G1840="","",INDEX('Job Catalog'!$H$10:$H$509,MATCH($G1840,'Job Catalog'!$B$10:$B$509,0))),"")</f>
        <v/>
      </c>
      <c r="L1840" s="9">
        <f>IFERROR(IF($G1840="","",INDEX('Job Catalog'!$I$10:$I$509,MATCH($G1840,'Job Catalog'!$B$10:$B$509,0))),"")</f>
        <v/>
      </c>
      <c r="M1840" s="37">
        <f>IFERROR(IF($G1840="","",INDEX('Job Catalog'!$K$10:$K$509,MATCH($G1840,'Job Catalog'!$B$10:$B$509,0))),"")</f>
        <v/>
      </c>
    </row>
    <row r="1841">
      <c r="B1841" s="7" t="n"/>
      <c r="C1841" s="7" t="n"/>
      <c r="D1841" s="7" t="n"/>
      <c r="E1841" s="7" t="n"/>
      <c r="F1841" s="7" t="n"/>
      <c r="G1841" s="7" t="n"/>
      <c r="H1841" s="9">
        <f>IFERROR(IF($G1841="","",INDEX('Job Catalog'!$C$10:$C$509,MATCH($G1841,'Job Catalog'!$B$10:$B$509,0))),"")</f>
        <v/>
      </c>
      <c r="I1841" s="9">
        <f>IFERROR(IF($G1841="","",INDEX('Job Catalog'!$D$10:$D$509,MATCH($G1841,'Job Catalog'!$B$10:$B$509,0))),"")</f>
        <v/>
      </c>
      <c r="J1841" s="9">
        <f>IFERROR(IF($G1841="","",INDEX('Job Catalog'!$F$10:$F$509,MATCH($G1841,'Job Catalog'!$B$10:$B$509,0))),"")</f>
        <v/>
      </c>
      <c r="K1841" s="9">
        <f>IFERROR(IF($G1841="","",INDEX('Job Catalog'!$H$10:$H$509,MATCH($G1841,'Job Catalog'!$B$10:$B$509,0))),"")</f>
        <v/>
      </c>
      <c r="L1841" s="9">
        <f>IFERROR(IF($G1841="","",INDEX('Job Catalog'!$I$10:$I$509,MATCH($G1841,'Job Catalog'!$B$10:$B$509,0))),"")</f>
        <v/>
      </c>
      <c r="M1841" s="37">
        <f>IFERROR(IF($G1841="","",INDEX('Job Catalog'!$K$10:$K$509,MATCH($G1841,'Job Catalog'!$B$10:$B$509,0))),"")</f>
        <v/>
      </c>
    </row>
    <row r="1842">
      <c r="B1842" s="7" t="n"/>
      <c r="C1842" s="7" t="n"/>
      <c r="D1842" s="7" t="n"/>
      <c r="E1842" s="7" t="n"/>
      <c r="F1842" s="7" t="n"/>
      <c r="G1842" s="7" t="n"/>
      <c r="H1842" s="9">
        <f>IFERROR(IF($G1842="","",INDEX('Job Catalog'!$C$10:$C$509,MATCH($G1842,'Job Catalog'!$B$10:$B$509,0))),"")</f>
        <v/>
      </c>
      <c r="I1842" s="9">
        <f>IFERROR(IF($G1842="","",INDEX('Job Catalog'!$D$10:$D$509,MATCH($G1842,'Job Catalog'!$B$10:$B$509,0))),"")</f>
        <v/>
      </c>
      <c r="J1842" s="9">
        <f>IFERROR(IF($G1842="","",INDEX('Job Catalog'!$F$10:$F$509,MATCH($G1842,'Job Catalog'!$B$10:$B$509,0))),"")</f>
        <v/>
      </c>
      <c r="K1842" s="9">
        <f>IFERROR(IF($G1842="","",INDEX('Job Catalog'!$H$10:$H$509,MATCH($G1842,'Job Catalog'!$B$10:$B$509,0))),"")</f>
        <v/>
      </c>
      <c r="L1842" s="9">
        <f>IFERROR(IF($G1842="","",INDEX('Job Catalog'!$I$10:$I$509,MATCH($G1842,'Job Catalog'!$B$10:$B$509,0))),"")</f>
        <v/>
      </c>
      <c r="M1842" s="37">
        <f>IFERROR(IF($G1842="","",INDEX('Job Catalog'!$K$10:$K$509,MATCH($G1842,'Job Catalog'!$B$10:$B$509,0))),"")</f>
        <v/>
      </c>
    </row>
    <row r="1843">
      <c r="B1843" s="7" t="n"/>
      <c r="C1843" s="7" t="n"/>
      <c r="D1843" s="7" t="n"/>
      <c r="E1843" s="7" t="n"/>
      <c r="F1843" s="7" t="n"/>
      <c r="G1843" s="7" t="n"/>
      <c r="H1843" s="9">
        <f>IFERROR(IF($G1843="","",INDEX('Job Catalog'!$C$10:$C$509,MATCH($G1843,'Job Catalog'!$B$10:$B$509,0))),"")</f>
        <v/>
      </c>
      <c r="I1843" s="9">
        <f>IFERROR(IF($G1843="","",INDEX('Job Catalog'!$D$10:$D$509,MATCH($G1843,'Job Catalog'!$B$10:$B$509,0))),"")</f>
        <v/>
      </c>
      <c r="J1843" s="9">
        <f>IFERROR(IF($G1843="","",INDEX('Job Catalog'!$F$10:$F$509,MATCH($G1843,'Job Catalog'!$B$10:$B$509,0))),"")</f>
        <v/>
      </c>
      <c r="K1843" s="9">
        <f>IFERROR(IF($G1843="","",INDEX('Job Catalog'!$H$10:$H$509,MATCH($G1843,'Job Catalog'!$B$10:$B$509,0))),"")</f>
        <v/>
      </c>
      <c r="L1843" s="9">
        <f>IFERROR(IF($G1843="","",INDEX('Job Catalog'!$I$10:$I$509,MATCH($G1843,'Job Catalog'!$B$10:$B$509,0))),"")</f>
        <v/>
      </c>
      <c r="M1843" s="37">
        <f>IFERROR(IF($G1843="","",INDEX('Job Catalog'!$K$10:$K$509,MATCH($G1843,'Job Catalog'!$B$10:$B$509,0))),"")</f>
        <v/>
      </c>
    </row>
    <row r="1844">
      <c r="B1844" s="7" t="n"/>
      <c r="C1844" s="7" t="n"/>
      <c r="D1844" s="7" t="n"/>
      <c r="E1844" s="7" t="n"/>
      <c r="F1844" s="7" t="n"/>
      <c r="G1844" s="7" t="n"/>
      <c r="H1844" s="9">
        <f>IFERROR(IF($G1844="","",INDEX('Job Catalog'!$C$10:$C$509,MATCH($G1844,'Job Catalog'!$B$10:$B$509,0))),"")</f>
        <v/>
      </c>
      <c r="I1844" s="9">
        <f>IFERROR(IF($G1844="","",INDEX('Job Catalog'!$D$10:$D$509,MATCH($G1844,'Job Catalog'!$B$10:$B$509,0))),"")</f>
        <v/>
      </c>
      <c r="J1844" s="9">
        <f>IFERROR(IF($G1844="","",INDEX('Job Catalog'!$F$10:$F$509,MATCH($G1844,'Job Catalog'!$B$10:$B$509,0))),"")</f>
        <v/>
      </c>
      <c r="K1844" s="9">
        <f>IFERROR(IF($G1844="","",INDEX('Job Catalog'!$H$10:$H$509,MATCH($G1844,'Job Catalog'!$B$10:$B$509,0))),"")</f>
        <v/>
      </c>
      <c r="L1844" s="9">
        <f>IFERROR(IF($G1844="","",INDEX('Job Catalog'!$I$10:$I$509,MATCH($G1844,'Job Catalog'!$B$10:$B$509,0))),"")</f>
        <v/>
      </c>
      <c r="M1844" s="37">
        <f>IFERROR(IF($G1844="","",INDEX('Job Catalog'!$K$10:$K$509,MATCH($G1844,'Job Catalog'!$B$10:$B$509,0))),"")</f>
        <v/>
      </c>
    </row>
    <row r="1845">
      <c r="B1845" s="7" t="n"/>
      <c r="C1845" s="7" t="n"/>
      <c r="D1845" s="7" t="n"/>
      <c r="E1845" s="7" t="n"/>
      <c r="F1845" s="7" t="n"/>
      <c r="G1845" s="7" t="n"/>
      <c r="H1845" s="9">
        <f>IFERROR(IF($G1845="","",INDEX('Job Catalog'!$C$10:$C$509,MATCH($G1845,'Job Catalog'!$B$10:$B$509,0))),"")</f>
        <v/>
      </c>
      <c r="I1845" s="9">
        <f>IFERROR(IF($G1845="","",INDEX('Job Catalog'!$D$10:$D$509,MATCH($G1845,'Job Catalog'!$B$10:$B$509,0))),"")</f>
        <v/>
      </c>
      <c r="J1845" s="9">
        <f>IFERROR(IF($G1845="","",INDEX('Job Catalog'!$F$10:$F$509,MATCH($G1845,'Job Catalog'!$B$10:$B$509,0))),"")</f>
        <v/>
      </c>
      <c r="K1845" s="9">
        <f>IFERROR(IF($G1845="","",INDEX('Job Catalog'!$H$10:$H$509,MATCH($G1845,'Job Catalog'!$B$10:$B$509,0))),"")</f>
        <v/>
      </c>
      <c r="L1845" s="9">
        <f>IFERROR(IF($G1845="","",INDEX('Job Catalog'!$I$10:$I$509,MATCH($G1845,'Job Catalog'!$B$10:$B$509,0))),"")</f>
        <v/>
      </c>
      <c r="M1845" s="37">
        <f>IFERROR(IF($G1845="","",INDEX('Job Catalog'!$K$10:$K$509,MATCH($G1845,'Job Catalog'!$B$10:$B$509,0))),"")</f>
        <v/>
      </c>
    </row>
    <row r="1846">
      <c r="B1846" s="7" t="n"/>
      <c r="C1846" s="7" t="n"/>
      <c r="D1846" s="7" t="n"/>
      <c r="E1846" s="7" t="n"/>
      <c r="F1846" s="7" t="n"/>
      <c r="G1846" s="7" t="n"/>
      <c r="H1846" s="9">
        <f>IFERROR(IF($G1846="","",INDEX('Job Catalog'!$C$10:$C$509,MATCH($G1846,'Job Catalog'!$B$10:$B$509,0))),"")</f>
        <v/>
      </c>
      <c r="I1846" s="9">
        <f>IFERROR(IF($G1846="","",INDEX('Job Catalog'!$D$10:$D$509,MATCH($G1846,'Job Catalog'!$B$10:$B$509,0))),"")</f>
        <v/>
      </c>
      <c r="J1846" s="9">
        <f>IFERROR(IF($G1846="","",INDEX('Job Catalog'!$F$10:$F$509,MATCH($G1846,'Job Catalog'!$B$10:$B$509,0))),"")</f>
        <v/>
      </c>
      <c r="K1846" s="9">
        <f>IFERROR(IF($G1846="","",INDEX('Job Catalog'!$H$10:$H$509,MATCH($G1846,'Job Catalog'!$B$10:$B$509,0))),"")</f>
        <v/>
      </c>
      <c r="L1846" s="9">
        <f>IFERROR(IF($G1846="","",INDEX('Job Catalog'!$I$10:$I$509,MATCH($G1846,'Job Catalog'!$B$10:$B$509,0))),"")</f>
        <v/>
      </c>
      <c r="M1846" s="37">
        <f>IFERROR(IF($G1846="","",INDEX('Job Catalog'!$K$10:$K$509,MATCH($G1846,'Job Catalog'!$B$10:$B$509,0))),"")</f>
        <v/>
      </c>
    </row>
    <row r="1847">
      <c r="B1847" s="7" t="n"/>
      <c r="C1847" s="7" t="n"/>
      <c r="D1847" s="7" t="n"/>
      <c r="E1847" s="7" t="n"/>
      <c r="F1847" s="7" t="n"/>
      <c r="G1847" s="7" t="n"/>
      <c r="H1847" s="9">
        <f>IFERROR(IF($G1847="","",INDEX('Job Catalog'!$C$10:$C$509,MATCH($G1847,'Job Catalog'!$B$10:$B$509,0))),"")</f>
        <v/>
      </c>
      <c r="I1847" s="9">
        <f>IFERROR(IF($G1847="","",INDEX('Job Catalog'!$D$10:$D$509,MATCH($G1847,'Job Catalog'!$B$10:$B$509,0))),"")</f>
        <v/>
      </c>
      <c r="J1847" s="9">
        <f>IFERROR(IF($G1847="","",INDEX('Job Catalog'!$F$10:$F$509,MATCH($G1847,'Job Catalog'!$B$10:$B$509,0))),"")</f>
        <v/>
      </c>
      <c r="K1847" s="9">
        <f>IFERROR(IF($G1847="","",INDEX('Job Catalog'!$H$10:$H$509,MATCH($G1847,'Job Catalog'!$B$10:$B$509,0))),"")</f>
        <v/>
      </c>
      <c r="L1847" s="9">
        <f>IFERROR(IF($G1847="","",INDEX('Job Catalog'!$I$10:$I$509,MATCH($G1847,'Job Catalog'!$B$10:$B$509,0))),"")</f>
        <v/>
      </c>
      <c r="M1847" s="37">
        <f>IFERROR(IF($G1847="","",INDEX('Job Catalog'!$K$10:$K$509,MATCH($G1847,'Job Catalog'!$B$10:$B$509,0))),"")</f>
        <v/>
      </c>
    </row>
    <row r="1848">
      <c r="B1848" s="7" t="n"/>
      <c r="C1848" s="7" t="n"/>
      <c r="D1848" s="7" t="n"/>
      <c r="E1848" s="7" t="n"/>
      <c r="F1848" s="7" t="n"/>
      <c r="G1848" s="7" t="n"/>
      <c r="H1848" s="9">
        <f>IFERROR(IF($G1848="","",INDEX('Job Catalog'!$C$10:$C$509,MATCH($G1848,'Job Catalog'!$B$10:$B$509,0))),"")</f>
        <v/>
      </c>
      <c r="I1848" s="9">
        <f>IFERROR(IF($G1848="","",INDEX('Job Catalog'!$D$10:$D$509,MATCH($G1848,'Job Catalog'!$B$10:$B$509,0))),"")</f>
        <v/>
      </c>
      <c r="J1848" s="9">
        <f>IFERROR(IF($G1848="","",INDEX('Job Catalog'!$F$10:$F$509,MATCH($G1848,'Job Catalog'!$B$10:$B$509,0))),"")</f>
        <v/>
      </c>
      <c r="K1848" s="9">
        <f>IFERROR(IF($G1848="","",INDEX('Job Catalog'!$H$10:$H$509,MATCH($G1848,'Job Catalog'!$B$10:$B$509,0))),"")</f>
        <v/>
      </c>
      <c r="L1848" s="9">
        <f>IFERROR(IF($G1848="","",INDEX('Job Catalog'!$I$10:$I$509,MATCH($G1848,'Job Catalog'!$B$10:$B$509,0))),"")</f>
        <v/>
      </c>
      <c r="M1848" s="37">
        <f>IFERROR(IF($G1848="","",INDEX('Job Catalog'!$K$10:$K$509,MATCH($G1848,'Job Catalog'!$B$10:$B$509,0))),"")</f>
        <v/>
      </c>
    </row>
    <row r="1849">
      <c r="B1849" s="7" t="n"/>
      <c r="C1849" s="7" t="n"/>
      <c r="D1849" s="7" t="n"/>
      <c r="E1849" s="7" t="n"/>
      <c r="F1849" s="7" t="n"/>
      <c r="G1849" s="7" t="n"/>
      <c r="H1849" s="9">
        <f>IFERROR(IF($G1849="","",INDEX('Job Catalog'!$C$10:$C$509,MATCH($G1849,'Job Catalog'!$B$10:$B$509,0))),"")</f>
        <v/>
      </c>
      <c r="I1849" s="9">
        <f>IFERROR(IF($G1849="","",INDEX('Job Catalog'!$D$10:$D$509,MATCH($G1849,'Job Catalog'!$B$10:$B$509,0))),"")</f>
        <v/>
      </c>
      <c r="J1849" s="9">
        <f>IFERROR(IF($G1849="","",INDEX('Job Catalog'!$F$10:$F$509,MATCH($G1849,'Job Catalog'!$B$10:$B$509,0))),"")</f>
        <v/>
      </c>
      <c r="K1849" s="9">
        <f>IFERROR(IF($G1849="","",INDEX('Job Catalog'!$H$10:$H$509,MATCH($G1849,'Job Catalog'!$B$10:$B$509,0))),"")</f>
        <v/>
      </c>
      <c r="L1849" s="9">
        <f>IFERROR(IF($G1849="","",INDEX('Job Catalog'!$I$10:$I$509,MATCH($G1849,'Job Catalog'!$B$10:$B$509,0))),"")</f>
        <v/>
      </c>
      <c r="M1849" s="37">
        <f>IFERROR(IF($G1849="","",INDEX('Job Catalog'!$K$10:$K$509,MATCH($G1849,'Job Catalog'!$B$10:$B$509,0))),"")</f>
        <v/>
      </c>
    </row>
    <row r="1850">
      <c r="B1850" s="7" t="n"/>
      <c r="C1850" s="7" t="n"/>
      <c r="D1850" s="7" t="n"/>
      <c r="E1850" s="7" t="n"/>
      <c r="F1850" s="7" t="n"/>
      <c r="G1850" s="7" t="n"/>
      <c r="H1850" s="9">
        <f>IFERROR(IF($G1850="","",INDEX('Job Catalog'!$C$10:$C$509,MATCH($G1850,'Job Catalog'!$B$10:$B$509,0))),"")</f>
        <v/>
      </c>
      <c r="I1850" s="9">
        <f>IFERROR(IF($G1850="","",INDEX('Job Catalog'!$D$10:$D$509,MATCH($G1850,'Job Catalog'!$B$10:$B$509,0))),"")</f>
        <v/>
      </c>
      <c r="J1850" s="9">
        <f>IFERROR(IF($G1850="","",INDEX('Job Catalog'!$F$10:$F$509,MATCH($G1850,'Job Catalog'!$B$10:$B$509,0))),"")</f>
        <v/>
      </c>
      <c r="K1850" s="9">
        <f>IFERROR(IF($G1850="","",INDEX('Job Catalog'!$H$10:$H$509,MATCH($G1850,'Job Catalog'!$B$10:$B$509,0))),"")</f>
        <v/>
      </c>
      <c r="L1850" s="9">
        <f>IFERROR(IF($G1850="","",INDEX('Job Catalog'!$I$10:$I$509,MATCH($G1850,'Job Catalog'!$B$10:$B$509,0))),"")</f>
        <v/>
      </c>
      <c r="M1850" s="37">
        <f>IFERROR(IF($G1850="","",INDEX('Job Catalog'!$K$10:$K$509,MATCH($G1850,'Job Catalog'!$B$10:$B$509,0))),"")</f>
        <v/>
      </c>
    </row>
    <row r="1851">
      <c r="B1851" s="7" t="n"/>
      <c r="C1851" s="7" t="n"/>
      <c r="D1851" s="7" t="n"/>
      <c r="E1851" s="7" t="n"/>
      <c r="F1851" s="7" t="n"/>
      <c r="G1851" s="7" t="n"/>
      <c r="H1851" s="9">
        <f>IFERROR(IF($G1851="","",INDEX('Job Catalog'!$C$10:$C$509,MATCH($G1851,'Job Catalog'!$B$10:$B$509,0))),"")</f>
        <v/>
      </c>
      <c r="I1851" s="9">
        <f>IFERROR(IF($G1851="","",INDEX('Job Catalog'!$D$10:$D$509,MATCH($G1851,'Job Catalog'!$B$10:$B$509,0))),"")</f>
        <v/>
      </c>
      <c r="J1851" s="9">
        <f>IFERROR(IF($G1851="","",INDEX('Job Catalog'!$F$10:$F$509,MATCH($G1851,'Job Catalog'!$B$10:$B$509,0))),"")</f>
        <v/>
      </c>
      <c r="K1851" s="9">
        <f>IFERROR(IF($G1851="","",INDEX('Job Catalog'!$H$10:$H$509,MATCH($G1851,'Job Catalog'!$B$10:$B$509,0))),"")</f>
        <v/>
      </c>
      <c r="L1851" s="9">
        <f>IFERROR(IF($G1851="","",INDEX('Job Catalog'!$I$10:$I$509,MATCH($G1851,'Job Catalog'!$B$10:$B$509,0))),"")</f>
        <v/>
      </c>
      <c r="M1851" s="37">
        <f>IFERROR(IF($G1851="","",INDEX('Job Catalog'!$K$10:$K$509,MATCH($G1851,'Job Catalog'!$B$10:$B$509,0))),"")</f>
        <v/>
      </c>
    </row>
    <row r="1852">
      <c r="B1852" s="7" t="n"/>
      <c r="C1852" s="7" t="n"/>
      <c r="D1852" s="7" t="n"/>
      <c r="E1852" s="7" t="n"/>
      <c r="F1852" s="7" t="n"/>
      <c r="G1852" s="7" t="n"/>
      <c r="H1852" s="9">
        <f>IFERROR(IF($G1852="","",INDEX('Job Catalog'!$C$10:$C$509,MATCH($G1852,'Job Catalog'!$B$10:$B$509,0))),"")</f>
        <v/>
      </c>
      <c r="I1852" s="9">
        <f>IFERROR(IF($G1852="","",INDEX('Job Catalog'!$D$10:$D$509,MATCH($G1852,'Job Catalog'!$B$10:$B$509,0))),"")</f>
        <v/>
      </c>
      <c r="J1852" s="9">
        <f>IFERROR(IF($G1852="","",INDEX('Job Catalog'!$F$10:$F$509,MATCH($G1852,'Job Catalog'!$B$10:$B$509,0))),"")</f>
        <v/>
      </c>
      <c r="K1852" s="9">
        <f>IFERROR(IF($G1852="","",INDEX('Job Catalog'!$H$10:$H$509,MATCH($G1852,'Job Catalog'!$B$10:$B$509,0))),"")</f>
        <v/>
      </c>
      <c r="L1852" s="9">
        <f>IFERROR(IF($G1852="","",INDEX('Job Catalog'!$I$10:$I$509,MATCH($G1852,'Job Catalog'!$B$10:$B$509,0))),"")</f>
        <v/>
      </c>
      <c r="M1852" s="37">
        <f>IFERROR(IF($G1852="","",INDEX('Job Catalog'!$K$10:$K$509,MATCH($G1852,'Job Catalog'!$B$10:$B$509,0))),"")</f>
        <v/>
      </c>
    </row>
    <row r="1853">
      <c r="B1853" s="7" t="n"/>
      <c r="C1853" s="7" t="n"/>
      <c r="D1853" s="7" t="n"/>
      <c r="E1853" s="7" t="n"/>
      <c r="F1853" s="7" t="n"/>
      <c r="G1853" s="7" t="n"/>
      <c r="H1853" s="9">
        <f>IFERROR(IF($G1853="","",INDEX('Job Catalog'!$C$10:$C$509,MATCH($G1853,'Job Catalog'!$B$10:$B$509,0))),"")</f>
        <v/>
      </c>
      <c r="I1853" s="9">
        <f>IFERROR(IF($G1853="","",INDEX('Job Catalog'!$D$10:$D$509,MATCH($G1853,'Job Catalog'!$B$10:$B$509,0))),"")</f>
        <v/>
      </c>
      <c r="J1853" s="9">
        <f>IFERROR(IF($G1853="","",INDEX('Job Catalog'!$F$10:$F$509,MATCH($G1853,'Job Catalog'!$B$10:$B$509,0))),"")</f>
        <v/>
      </c>
      <c r="K1853" s="9">
        <f>IFERROR(IF($G1853="","",INDEX('Job Catalog'!$H$10:$H$509,MATCH($G1853,'Job Catalog'!$B$10:$B$509,0))),"")</f>
        <v/>
      </c>
      <c r="L1853" s="9">
        <f>IFERROR(IF($G1853="","",INDEX('Job Catalog'!$I$10:$I$509,MATCH($G1853,'Job Catalog'!$B$10:$B$509,0))),"")</f>
        <v/>
      </c>
      <c r="M1853" s="37">
        <f>IFERROR(IF($G1853="","",INDEX('Job Catalog'!$K$10:$K$509,MATCH($G1853,'Job Catalog'!$B$10:$B$509,0))),"")</f>
        <v/>
      </c>
    </row>
    <row r="1854">
      <c r="B1854" s="7" t="n"/>
      <c r="C1854" s="7" t="n"/>
      <c r="D1854" s="7" t="n"/>
      <c r="E1854" s="7" t="n"/>
      <c r="F1854" s="7" t="n"/>
      <c r="G1854" s="7" t="n"/>
      <c r="H1854" s="9">
        <f>IFERROR(IF($G1854="","",INDEX('Job Catalog'!$C$10:$C$509,MATCH($G1854,'Job Catalog'!$B$10:$B$509,0))),"")</f>
        <v/>
      </c>
      <c r="I1854" s="9">
        <f>IFERROR(IF($G1854="","",INDEX('Job Catalog'!$D$10:$D$509,MATCH($G1854,'Job Catalog'!$B$10:$B$509,0))),"")</f>
        <v/>
      </c>
      <c r="J1854" s="9">
        <f>IFERROR(IF($G1854="","",INDEX('Job Catalog'!$F$10:$F$509,MATCH($G1854,'Job Catalog'!$B$10:$B$509,0))),"")</f>
        <v/>
      </c>
      <c r="K1854" s="9">
        <f>IFERROR(IF($G1854="","",INDEX('Job Catalog'!$H$10:$H$509,MATCH($G1854,'Job Catalog'!$B$10:$B$509,0))),"")</f>
        <v/>
      </c>
      <c r="L1854" s="9">
        <f>IFERROR(IF($G1854="","",INDEX('Job Catalog'!$I$10:$I$509,MATCH($G1854,'Job Catalog'!$B$10:$B$509,0))),"")</f>
        <v/>
      </c>
      <c r="M1854" s="37">
        <f>IFERROR(IF($G1854="","",INDEX('Job Catalog'!$K$10:$K$509,MATCH($G1854,'Job Catalog'!$B$10:$B$509,0))),"")</f>
        <v/>
      </c>
    </row>
    <row r="1855">
      <c r="B1855" s="7" t="n"/>
      <c r="C1855" s="7" t="n"/>
      <c r="D1855" s="7" t="n"/>
      <c r="E1855" s="7" t="n"/>
      <c r="F1855" s="7" t="n"/>
      <c r="G1855" s="7" t="n"/>
      <c r="H1855" s="9">
        <f>IFERROR(IF($G1855="","",INDEX('Job Catalog'!$C$10:$C$509,MATCH($G1855,'Job Catalog'!$B$10:$B$509,0))),"")</f>
        <v/>
      </c>
      <c r="I1855" s="9">
        <f>IFERROR(IF($G1855="","",INDEX('Job Catalog'!$D$10:$D$509,MATCH($G1855,'Job Catalog'!$B$10:$B$509,0))),"")</f>
        <v/>
      </c>
      <c r="J1855" s="9">
        <f>IFERROR(IF($G1855="","",INDEX('Job Catalog'!$F$10:$F$509,MATCH($G1855,'Job Catalog'!$B$10:$B$509,0))),"")</f>
        <v/>
      </c>
      <c r="K1855" s="9">
        <f>IFERROR(IF($G1855="","",INDEX('Job Catalog'!$H$10:$H$509,MATCH($G1855,'Job Catalog'!$B$10:$B$509,0))),"")</f>
        <v/>
      </c>
      <c r="L1855" s="9">
        <f>IFERROR(IF($G1855="","",INDEX('Job Catalog'!$I$10:$I$509,MATCH($G1855,'Job Catalog'!$B$10:$B$509,0))),"")</f>
        <v/>
      </c>
      <c r="M1855" s="37">
        <f>IFERROR(IF($G1855="","",INDEX('Job Catalog'!$K$10:$K$509,MATCH($G1855,'Job Catalog'!$B$10:$B$509,0))),"")</f>
        <v/>
      </c>
    </row>
    <row r="1856">
      <c r="B1856" s="7" t="n"/>
      <c r="C1856" s="7" t="n"/>
      <c r="D1856" s="7" t="n"/>
      <c r="E1856" s="7" t="n"/>
      <c r="F1856" s="7" t="n"/>
      <c r="G1856" s="7" t="n"/>
      <c r="H1856" s="9">
        <f>IFERROR(IF($G1856="","",INDEX('Job Catalog'!$C$10:$C$509,MATCH($G1856,'Job Catalog'!$B$10:$B$509,0))),"")</f>
        <v/>
      </c>
      <c r="I1856" s="9">
        <f>IFERROR(IF($G1856="","",INDEX('Job Catalog'!$D$10:$D$509,MATCH($G1856,'Job Catalog'!$B$10:$B$509,0))),"")</f>
        <v/>
      </c>
      <c r="J1856" s="9">
        <f>IFERROR(IF($G1856="","",INDEX('Job Catalog'!$F$10:$F$509,MATCH($G1856,'Job Catalog'!$B$10:$B$509,0))),"")</f>
        <v/>
      </c>
      <c r="K1856" s="9">
        <f>IFERROR(IF($G1856="","",INDEX('Job Catalog'!$H$10:$H$509,MATCH($G1856,'Job Catalog'!$B$10:$B$509,0))),"")</f>
        <v/>
      </c>
      <c r="L1856" s="9">
        <f>IFERROR(IF($G1856="","",INDEX('Job Catalog'!$I$10:$I$509,MATCH($G1856,'Job Catalog'!$B$10:$B$509,0))),"")</f>
        <v/>
      </c>
      <c r="M1856" s="37">
        <f>IFERROR(IF($G1856="","",INDEX('Job Catalog'!$K$10:$K$509,MATCH($G1856,'Job Catalog'!$B$10:$B$509,0))),"")</f>
        <v/>
      </c>
    </row>
    <row r="1857">
      <c r="B1857" s="7" t="n"/>
      <c r="C1857" s="7" t="n"/>
      <c r="D1857" s="7" t="n"/>
      <c r="E1857" s="7" t="n"/>
      <c r="F1857" s="7" t="n"/>
      <c r="G1857" s="7" t="n"/>
      <c r="H1857" s="9">
        <f>IFERROR(IF($G1857="","",INDEX('Job Catalog'!$C$10:$C$509,MATCH($G1857,'Job Catalog'!$B$10:$B$509,0))),"")</f>
        <v/>
      </c>
      <c r="I1857" s="9">
        <f>IFERROR(IF($G1857="","",INDEX('Job Catalog'!$D$10:$D$509,MATCH($G1857,'Job Catalog'!$B$10:$B$509,0))),"")</f>
        <v/>
      </c>
      <c r="J1857" s="9">
        <f>IFERROR(IF($G1857="","",INDEX('Job Catalog'!$F$10:$F$509,MATCH($G1857,'Job Catalog'!$B$10:$B$509,0))),"")</f>
        <v/>
      </c>
      <c r="K1857" s="9">
        <f>IFERROR(IF($G1857="","",INDEX('Job Catalog'!$H$10:$H$509,MATCH($G1857,'Job Catalog'!$B$10:$B$509,0))),"")</f>
        <v/>
      </c>
      <c r="L1857" s="9">
        <f>IFERROR(IF($G1857="","",INDEX('Job Catalog'!$I$10:$I$509,MATCH($G1857,'Job Catalog'!$B$10:$B$509,0))),"")</f>
        <v/>
      </c>
      <c r="M1857" s="37">
        <f>IFERROR(IF($G1857="","",INDEX('Job Catalog'!$K$10:$K$509,MATCH($G1857,'Job Catalog'!$B$10:$B$509,0))),"")</f>
        <v/>
      </c>
    </row>
    <row r="1858">
      <c r="B1858" s="7" t="n"/>
      <c r="C1858" s="7" t="n"/>
      <c r="D1858" s="7" t="n"/>
      <c r="E1858" s="7" t="n"/>
      <c r="F1858" s="7" t="n"/>
      <c r="G1858" s="7" t="n"/>
      <c r="H1858" s="9">
        <f>IFERROR(IF($G1858="","",INDEX('Job Catalog'!$C$10:$C$509,MATCH($G1858,'Job Catalog'!$B$10:$B$509,0))),"")</f>
        <v/>
      </c>
      <c r="I1858" s="9">
        <f>IFERROR(IF($G1858="","",INDEX('Job Catalog'!$D$10:$D$509,MATCH($G1858,'Job Catalog'!$B$10:$B$509,0))),"")</f>
        <v/>
      </c>
      <c r="J1858" s="9">
        <f>IFERROR(IF($G1858="","",INDEX('Job Catalog'!$F$10:$F$509,MATCH($G1858,'Job Catalog'!$B$10:$B$509,0))),"")</f>
        <v/>
      </c>
      <c r="K1858" s="9">
        <f>IFERROR(IF($G1858="","",INDEX('Job Catalog'!$H$10:$H$509,MATCH($G1858,'Job Catalog'!$B$10:$B$509,0))),"")</f>
        <v/>
      </c>
      <c r="L1858" s="9">
        <f>IFERROR(IF($G1858="","",INDEX('Job Catalog'!$I$10:$I$509,MATCH($G1858,'Job Catalog'!$B$10:$B$509,0))),"")</f>
        <v/>
      </c>
      <c r="M1858" s="37">
        <f>IFERROR(IF($G1858="","",INDEX('Job Catalog'!$K$10:$K$509,MATCH($G1858,'Job Catalog'!$B$10:$B$509,0))),"")</f>
        <v/>
      </c>
    </row>
    <row r="1859">
      <c r="B1859" s="7" t="n"/>
      <c r="C1859" s="7" t="n"/>
      <c r="D1859" s="7" t="n"/>
      <c r="E1859" s="7" t="n"/>
      <c r="F1859" s="7" t="n"/>
      <c r="G1859" s="7" t="n"/>
      <c r="H1859" s="9">
        <f>IFERROR(IF($G1859="","",INDEX('Job Catalog'!$C$10:$C$509,MATCH($G1859,'Job Catalog'!$B$10:$B$509,0))),"")</f>
        <v/>
      </c>
      <c r="I1859" s="9">
        <f>IFERROR(IF($G1859="","",INDEX('Job Catalog'!$D$10:$D$509,MATCH($G1859,'Job Catalog'!$B$10:$B$509,0))),"")</f>
        <v/>
      </c>
      <c r="J1859" s="9">
        <f>IFERROR(IF($G1859="","",INDEX('Job Catalog'!$F$10:$F$509,MATCH($G1859,'Job Catalog'!$B$10:$B$509,0))),"")</f>
        <v/>
      </c>
      <c r="K1859" s="9">
        <f>IFERROR(IF($G1859="","",INDEX('Job Catalog'!$H$10:$H$509,MATCH($G1859,'Job Catalog'!$B$10:$B$509,0))),"")</f>
        <v/>
      </c>
      <c r="L1859" s="9">
        <f>IFERROR(IF($G1859="","",INDEX('Job Catalog'!$I$10:$I$509,MATCH($G1859,'Job Catalog'!$B$10:$B$509,0))),"")</f>
        <v/>
      </c>
      <c r="M1859" s="37">
        <f>IFERROR(IF($G1859="","",INDEX('Job Catalog'!$K$10:$K$509,MATCH($G1859,'Job Catalog'!$B$10:$B$509,0))),"")</f>
        <v/>
      </c>
    </row>
    <row r="1860">
      <c r="B1860" s="7" t="n"/>
      <c r="C1860" s="7" t="n"/>
      <c r="D1860" s="7" t="n"/>
      <c r="E1860" s="7" t="n"/>
      <c r="F1860" s="7" t="n"/>
      <c r="G1860" s="7" t="n"/>
      <c r="H1860" s="9">
        <f>IFERROR(IF($G1860="","",INDEX('Job Catalog'!$C$10:$C$509,MATCH($G1860,'Job Catalog'!$B$10:$B$509,0))),"")</f>
        <v/>
      </c>
      <c r="I1860" s="9">
        <f>IFERROR(IF($G1860="","",INDEX('Job Catalog'!$D$10:$D$509,MATCH($G1860,'Job Catalog'!$B$10:$B$509,0))),"")</f>
        <v/>
      </c>
      <c r="J1860" s="9">
        <f>IFERROR(IF($G1860="","",INDEX('Job Catalog'!$F$10:$F$509,MATCH($G1860,'Job Catalog'!$B$10:$B$509,0))),"")</f>
        <v/>
      </c>
      <c r="K1860" s="9">
        <f>IFERROR(IF($G1860="","",INDEX('Job Catalog'!$H$10:$H$509,MATCH($G1860,'Job Catalog'!$B$10:$B$509,0))),"")</f>
        <v/>
      </c>
      <c r="L1860" s="9">
        <f>IFERROR(IF($G1860="","",INDEX('Job Catalog'!$I$10:$I$509,MATCH($G1860,'Job Catalog'!$B$10:$B$509,0))),"")</f>
        <v/>
      </c>
      <c r="M1860" s="37">
        <f>IFERROR(IF($G1860="","",INDEX('Job Catalog'!$K$10:$K$509,MATCH($G1860,'Job Catalog'!$B$10:$B$509,0))),"")</f>
        <v/>
      </c>
    </row>
    <row r="1861">
      <c r="B1861" s="7" t="n"/>
      <c r="C1861" s="7" t="n"/>
      <c r="D1861" s="7" t="n"/>
      <c r="E1861" s="7" t="n"/>
      <c r="F1861" s="7" t="n"/>
      <c r="G1861" s="7" t="n"/>
      <c r="H1861" s="9">
        <f>IFERROR(IF($G1861="","",INDEX('Job Catalog'!$C$10:$C$509,MATCH($G1861,'Job Catalog'!$B$10:$B$509,0))),"")</f>
        <v/>
      </c>
      <c r="I1861" s="9">
        <f>IFERROR(IF($G1861="","",INDEX('Job Catalog'!$D$10:$D$509,MATCH($G1861,'Job Catalog'!$B$10:$B$509,0))),"")</f>
        <v/>
      </c>
      <c r="J1861" s="9">
        <f>IFERROR(IF($G1861="","",INDEX('Job Catalog'!$F$10:$F$509,MATCH($G1861,'Job Catalog'!$B$10:$B$509,0))),"")</f>
        <v/>
      </c>
      <c r="K1861" s="9">
        <f>IFERROR(IF($G1861="","",INDEX('Job Catalog'!$H$10:$H$509,MATCH($G1861,'Job Catalog'!$B$10:$B$509,0))),"")</f>
        <v/>
      </c>
      <c r="L1861" s="9">
        <f>IFERROR(IF($G1861="","",INDEX('Job Catalog'!$I$10:$I$509,MATCH($G1861,'Job Catalog'!$B$10:$B$509,0))),"")</f>
        <v/>
      </c>
      <c r="M1861" s="37">
        <f>IFERROR(IF($G1861="","",INDEX('Job Catalog'!$K$10:$K$509,MATCH($G1861,'Job Catalog'!$B$10:$B$509,0))),"")</f>
        <v/>
      </c>
    </row>
    <row r="1862">
      <c r="B1862" s="7" t="n"/>
      <c r="C1862" s="7" t="n"/>
      <c r="D1862" s="7" t="n"/>
      <c r="E1862" s="7" t="n"/>
      <c r="F1862" s="7" t="n"/>
      <c r="G1862" s="7" t="n"/>
      <c r="H1862" s="9">
        <f>IFERROR(IF($G1862="","",INDEX('Job Catalog'!$C$10:$C$509,MATCH($G1862,'Job Catalog'!$B$10:$B$509,0))),"")</f>
        <v/>
      </c>
      <c r="I1862" s="9">
        <f>IFERROR(IF($G1862="","",INDEX('Job Catalog'!$D$10:$D$509,MATCH($G1862,'Job Catalog'!$B$10:$B$509,0))),"")</f>
        <v/>
      </c>
      <c r="J1862" s="9">
        <f>IFERROR(IF($G1862="","",INDEX('Job Catalog'!$F$10:$F$509,MATCH($G1862,'Job Catalog'!$B$10:$B$509,0))),"")</f>
        <v/>
      </c>
      <c r="K1862" s="9">
        <f>IFERROR(IF($G1862="","",INDEX('Job Catalog'!$H$10:$H$509,MATCH($G1862,'Job Catalog'!$B$10:$B$509,0))),"")</f>
        <v/>
      </c>
      <c r="L1862" s="9">
        <f>IFERROR(IF($G1862="","",INDEX('Job Catalog'!$I$10:$I$509,MATCH($G1862,'Job Catalog'!$B$10:$B$509,0))),"")</f>
        <v/>
      </c>
      <c r="M1862" s="37">
        <f>IFERROR(IF($G1862="","",INDEX('Job Catalog'!$K$10:$K$509,MATCH($G1862,'Job Catalog'!$B$10:$B$509,0))),"")</f>
        <v/>
      </c>
    </row>
    <row r="1863">
      <c r="B1863" s="7" t="n"/>
      <c r="C1863" s="7" t="n"/>
      <c r="D1863" s="7" t="n"/>
      <c r="E1863" s="7" t="n"/>
      <c r="F1863" s="7" t="n"/>
      <c r="G1863" s="7" t="n"/>
      <c r="H1863" s="9">
        <f>IFERROR(IF($G1863="","",INDEX('Job Catalog'!$C$10:$C$509,MATCH($G1863,'Job Catalog'!$B$10:$B$509,0))),"")</f>
        <v/>
      </c>
      <c r="I1863" s="9">
        <f>IFERROR(IF($G1863="","",INDEX('Job Catalog'!$D$10:$D$509,MATCH($G1863,'Job Catalog'!$B$10:$B$509,0))),"")</f>
        <v/>
      </c>
      <c r="J1863" s="9">
        <f>IFERROR(IF($G1863="","",INDEX('Job Catalog'!$F$10:$F$509,MATCH($G1863,'Job Catalog'!$B$10:$B$509,0))),"")</f>
        <v/>
      </c>
      <c r="K1863" s="9">
        <f>IFERROR(IF($G1863="","",INDEX('Job Catalog'!$H$10:$H$509,MATCH($G1863,'Job Catalog'!$B$10:$B$509,0))),"")</f>
        <v/>
      </c>
      <c r="L1863" s="9">
        <f>IFERROR(IF($G1863="","",INDEX('Job Catalog'!$I$10:$I$509,MATCH($G1863,'Job Catalog'!$B$10:$B$509,0))),"")</f>
        <v/>
      </c>
      <c r="M1863" s="37">
        <f>IFERROR(IF($G1863="","",INDEX('Job Catalog'!$K$10:$K$509,MATCH($G1863,'Job Catalog'!$B$10:$B$509,0))),"")</f>
        <v/>
      </c>
    </row>
    <row r="1864">
      <c r="B1864" s="7" t="n"/>
      <c r="C1864" s="7" t="n"/>
      <c r="D1864" s="7" t="n"/>
      <c r="E1864" s="7" t="n"/>
      <c r="F1864" s="7" t="n"/>
      <c r="G1864" s="7" t="n"/>
      <c r="H1864" s="9">
        <f>IFERROR(IF($G1864="","",INDEX('Job Catalog'!$C$10:$C$509,MATCH($G1864,'Job Catalog'!$B$10:$B$509,0))),"")</f>
        <v/>
      </c>
      <c r="I1864" s="9">
        <f>IFERROR(IF($G1864="","",INDEX('Job Catalog'!$D$10:$D$509,MATCH($G1864,'Job Catalog'!$B$10:$B$509,0))),"")</f>
        <v/>
      </c>
      <c r="J1864" s="9">
        <f>IFERROR(IF($G1864="","",INDEX('Job Catalog'!$F$10:$F$509,MATCH($G1864,'Job Catalog'!$B$10:$B$509,0))),"")</f>
        <v/>
      </c>
      <c r="K1864" s="9">
        <f>IFERROR(IF($G1864="","",INDEX('Job Catalog'!$H$10:$H$509,MATCH($G1864,'Job Catalog'!$B$10:$B$509,0))),"")</f>
        <v/>
      </c>
      <c r="L1864" s="9">
        <f>IFERROR(IF($G1864="","",INDEX('Job Catalog'!$I$10:$I$509,MATCH($G1864,'Job Catalog'!$B$10:$B$509,0))),"")</f>
        <v/>
      </c>
      <c r="M1864" s="37">
        <f>IFERROR(IF($G1864="","",INDEX('Job Catalog'!$K$10:$K$509,MATCH($G1864,'Job Catalog'!$B$10:$B$509,0))),"")</f>
        <v/>
      </c>
    </row>
    <row r="1865">
      <c r="B1865" s="7" t="n"/>
      <c r="C1865" s="7" t="n"/>
      <c r="D1865" s="7" t="n"/>
      <c r="E1865" s="7" t="n"/>
      <c r="F1865" s="7" t="n"/>
      <c r="G1865" s="7" t="n"/>
      <c r="H1865" s="9">
        <f>IFERROR(IF($G1865="","",INDEX('Job Catalog'!$C$10:$C$509,MATCH($G1865,'Job Catalog'!$B$10:$B$509,0))),"")</f>
        <v/>
      </c>
      <c r="I1865" s="9">
        <f>IFERROR(IF($G1865="","",INDEX('Job Catalog'!$D$10:$D$509,MATCH($G1865,'Job Catalog'!$B$10:$B$509,0))),"")</f>
        <v/>
      </c>
      <c r="J1865" s="9">
        <f>IFERROR(IF($G1865="","",INDEX('Job Catalog'!$F$10:$F$509,MATCH($G1865,'Job Catalog'!$B$10:$B$509,0))),"")</f>
        <v/>
      </c>
      <c r="K1865" s="9">
        <f>IFERROR(IF($G1865="","",INDEX('Job Catalog'!$H$10:$H$509,MATCH($G1865,'Job Catalog'!$B$10:$B$509,0))),"")</f>
        <v/>
      </c>
      <c r="L1865" s="9">
        <f>IFERROR(IF($G1865="","",INDEX('Job Catalog'!$I$10:$I$509,MATCH($G1865,'Job Catalog'!$B$10:$B$509,0))),"")</f>
        <v/>
      </c>
      <c r="M1865" s="37">
        <f>IFERROR(IF($G1865="","",INDEX('Job Catalog'!$K$10:$K$509,MATCH($G1865,'Job Catalog'!$B$10:$B$509,0))),"")</f>
        <v/>
      </c>
    </row>
    <row r="1866">
      <c r="B1866" s="7" t="n"/>
      <c r="C1866" s="7" t="n"/>
      <c r="D1866" s="7" t="n"/>
      <c r="E1866" s="7" t="n"/>
      <c r="F1866" s="7" t="n"/>
      <c r="G1866" s="7" t="n"/>
      <c r="H1866" s="9">
        <f>IFERROR(IF($G1866="","",INDEX('Job Catalog'!$C$10:$C$509,MATCH($G1866,'Job Catalog'!$B$10:$B$509,0))),"")</f>
        <v/>
      </c>
      <c r="I1866" s="9">
        <f>IFERROR(IF($G1866="","",INDEX('Job Catalog'!$D$10:$D$509,MATCH($G1866,'Job Catalog'!$B$10:$B$509,0))),"")</f>
        <v/>
      </c>
      <c r="J1866" s="9">
        <f>IFERROR(IF($G1866="","",INDEX('Job Catalog'!$F$10:$F$509,MATCH($G1866,'Job Catalog'!$B$10:$B$509,0))),"")</f>
        <v/>
      </c>
      <c r="K1866" s="9">
        <f>IFERROR(IF($G1866="","",INDEX('Job Catalog'!$H$10:$H$509,MATCH($G1866,'Job Catalog'!$B$10:$B$509,0))),"")</f>
        <v/>
      </c>
      <c r="L1866" s="9">
        <f>IFERROR(IF($G1866="","",INDEX('Job Catalog'!$I$10:$I$509,MATCH($G1866,'Job Catalog'!$B$10:$B$509,0))),"")</f>
        <v/>
      </c>
      <c r="M1866" s="37">
        <f>IFERROR(IF($G1866="","",INDEX('Job Catalog'!$K$10:$K$509,MATCH($G1866,'Job Catalog'!$B$10:$B$509,0))),"")</f>
        <v/>
      </c>
    </row>
    <row r="1867">
      <c r="B1867" s="7" t="n"/>
      <c r="C1867" s="7" t="n"/>
      <c r="D1867" s="7" t="n"/>
      <c r="E1867" s="7" t="n"/>
      <c r="F1867" s="7" t="n"/>
      <c r="G1867" s="7" t="n"/>
      <c r="H1867" s="9">
        <f>IFERROR(IF($G1867="","",INDEX('Job Catalog'!$C$10:$C$509,MATCH($G1867,'Job Catalog'!$B$10:$B$509,0))),"")</f>
        <v/>
      </c>
      <c r="I1867" s="9">
        <f>IFERROR(IF($G1867="","",INDEX('Job Catalog'!$D$10:$D$509,MATCH($G1867,'Job Catalog'!$B$10:$B$509,0))),"")</f>
        <v/>
      </c>
      <c r="J1867" s="9">
        <f>IFERROR(IF($G1867="","",INDEX('Job Catalog'!$F$10:$F$509,MATCH($G1867,'Job Catalog'!$B$10:$B$509,0))),"")</f>
        <v/>
      </c>
      <c r="K1867" s="9">
        <f>IFERROR(IF($G1867="","",INDEX('Job Catalog'!$H$10:$H$509,MATCH($G1867,'Job Catalog'!$B$10:$B$509,0))),"")</f>
        <v/>
      </c>
      <c r="L1867" s="9">
        <f>IFERROR(IF($G1867="","",INDEX('Job Catalog'!$I$10:$I$509,MATCH($G1867,'Job Catalog'!$B$10:$B$509,0))),"")</f>
        <v/>
      </c>
      <c r="M1867" s="37">
        <f>IFERROR(IF($G1867="","",INDEX('Job Catalog'!$K$10:$K$509,MATCH($G1867,'Job Catalog'!$B$10:$B$509,0))),"")</f>
        <v/>
      </c>
    </row>
    <row r="1868">
      <c r="B1868" s="7" t="n"/>
      <c r="C1868" s="7" t="n"/>
      <c r="D1868" s="7" t="n"/>
      <c r="E1868" s="7" t="n"/>
      <c r="F1868" s="7" t="n"/>
      <c r="G1868" s="7" t="n"/>
      <c r="H1868" s="9">
        <f>IFERROR(IF($G1868="","",INDEX('Job Catalog'!$C$10:$C$509,MATCH($G1868,'Job Catalog'!$B$10:$B$509,0))),"")</f>
        <v/>
      </c>
      <c r="I1868" s="9">
        <f>IFERROR(IF($G1868="","",INDEX('Job Catalog'!$D$10:$D$509,MATCH($G1868,'Job Catalog'!$B$10:$B$509,0))),"")</f>
        <v/>
      </c>
      <c r="J1868" s="9">
        <f>IFERROR(IF($G1868="","",INDEX('Job Catalog'!$F$10:$F$509,MATCH($G1868,'Job Catalog'!$B$10:$B$509,0))),"")</f>
        <v/>
      </c>
      <c r="K1868" s="9">
        <f>IFERROR(IF($G1868="","",INDEX('Job Catalog'!$H$10:$H$509,MATCH($G1868,'Job Catalog'!$B$10:$B$509,0))),"")</f>
        <v/>
      </c>
      <c r="L1868" s="9">
        <f>IFERROR(IF($G1868="","",INDEX('Job Catalog'!$I$10:$I$509,MATCH($G1868,'Job Catalog'!$B$10:$B$509,0))),"")</f>
        <v/>
      </c>
      <c r="M1868" s="37">
        <f>IFERROR(IF($G1868="","",INDEX('Job Catalog'!$K$10:$K$509,MATCH($G1868,'Job Catalog'!$B$10:$B$509,0))),"")</f>
        <v/>
      </c>
    </row>
    <row r="1869">
      <c r="B1869" s="7" t="n"/>
      <c r="C1869" s="7" t="n"/>
      <c r="D1869" s="7" t="n"/>
      <c r="E1869" s="7" t="n"/>
      <c r="F1869" s="7" t="n"/>
      <c r="G1869" s="7" t="n"/>
      <c r="H1869" s="9">
        <f>IFERROR(IF($G1869="","",INDEX('Job Catalog'!$C$10:$C$509,MATCH($G1869,'Job Catalog'!$B$10:$B$509,0))),"")</f>
        <v/>
      </c>
      <c r="I1869" s="9">
        <f>IFERROR(IF($G1869="","",INDEX('Job Catalog'!$D$10:$D$509,MATCH($G1869,'Job Catalog'!$B$10:$B$509,0))),"")</f>
        <v/>
      </c>
      <c r="J1869" s="9">
        <f>IFERROR(IF($G1869="","",INDEX('Job Catalog'!$F$10:$F$509,MATCH($G1869,'Job Catalog'!$B$10:$B$509,0))),"")</f>
        <v/>
      </c>
      <c r="K1869" s="9">
        <f>IFERROR(IF($G1869="","",INDEX('Job Catalog'!$H$10:$H$509,MATCH($G1869,'Job Catalog'!$B$10:$B$509,0))),"")</f>
        <v/>
      </c>
      <c r="L1869" s="9">
        <f>IFERROR(IF($G1869="","",INDEX('Job Catalog'!$I$10:$I$509,MATCH($G1869,'Job Catalog'!$B$10:$B$509,0))),"")</f>
        <v/>
      </c>
      <c r="M1869" s="37">
        <f>IFERROR(IF($G1869="","",INDEX('Job Catalog'!$K$10:$K$509,MATCH($G1869,'Job Catalog'!$B$10:$B$509,0))),"")</f>
        <v/>
      </c>
    </row>
    <row r="1870">
      <c r="B1870" s="7" t="n"/>
      <c r="C1870" s="7" t="n"/>
      <c r="D1870" s="7" t="n"/>
      <c r="E1870" s="7" t="n"/>
      <c r="F1870" s="7" t="n"/>
      <c r="G1870" s="7" t="n"/>
      <c r="H1870" s="9">
        <f>IFERROR(IF($G1870="","",INDEX('Job Catalog'!$C$10:$C$509,MATCH($G1870,'Job Catalog'!$B$10:$B$509,0))),"")</f>
        <v/>
      </c>
      <c r="I1870" s="9">
        <f>IFERROR(IF($G1870="","",INDEX('Job Catalog'!$D$10:$D$509,MATCH($G1870,'Job Catalog'!$B$10:$B$509,0))),"")</f>
        <v/>
      </c>
      <c r="J1870" s="9">
        <f>IFERROR(IF($G1870="","",INDEX('Job Catalog'!$F$10:$F$509,MATCH($G1870,'Job Catalog'!$B$10:$B$509,0))),"")</f>
        <v/>
      </c>
      <c r="K1870" s="9">
        <f>IFERROR(IF($G1870="","",INDEX('Job Catalog'!$H$10:$H$509,MATCH($G1870,'Job Catalog'!$B$10:$B$509,0))),"")</f>
        <v/>
      </c>
      <c r="L1870" s="9">
        <f>IFERROR(IF($G1870="","",INDEX('Job Catalog'!$I$10:$I$509,MATCH($G1870,'Job Catalog'!$B$10:$B$509,0))),"")</f>
        <v/>
      </c>
      <c r="M1870" s="37">
        <f>IFERROR(IF($G1870="","",INDEX('Job Catalog'!$K$10:$K$509,MATCH($G1870,'Job Catalog'!$B$10:$B$509,0))),"")</f>
        <v/>
      </c>
    </row>
    <row r="1871">
      <c r="B1871" s="7" t="n"/>
      <c r="C1871" s="7" t="n"/>
      <c r="D1871" s="7" t="n"/>
      <c r="E1871" s="7" t="n"/>
      <c r="F1871" s="7" t="n"/>
      <c r="G1871" s="7" t="n"/>
      <c r="H1871" s="9">
        <f>IFERROR(IF($G1871="","",INDEX('Job Catalog'!$C$10:$C$509,MATCH($G1871,'Job Catalog'!$B$10:$B$509,0))),"")</f>
        <v/>
      </c>
      <c r="I1871" s="9">
        <f>IFERROR(IF($G1871="","",INDEX('Job Catalog'!$D$10:$D$509,MATCH($G1871,'Job Catalog'!$B$10:$B$509,0))),"")</f>
        <v/>
      </c>
      <c r="J1871" s="9">
        <f>IFERROR(IF($G1871="","",INDEX('Job Catalog'!$F$10:$F$509,MATCH($G1871,'Job Catalog'!$B$10:$B$509,0))),"")</f>
        <v/>
      </c>
      <c r="K1871" s="9">
        <f>IFERROR(IF($G1871="","",INDEX('Job Catalog'!$H$10:$H$509,MATCH($G1871,'Job Catalog'!$B$10:$B$509,0))),"")</f>
        <v/>
      </c>
      <c r="L1871" s="9">
        <f>IFERROR(IF($G1871="","",INDEX('Job Catalog'!$I$10:$I$509,MATCH($G1871,'Job Catalog'!$B$10:$B$509,0))),"")</f>
        <v/>
      </c>
      <c r="M1871" s="37">
        <f>IFERROR(IF($G1871="","",INDEX('Job Catalog'!$K$10:$K$509,MATCH($G1871,'Job Catalog'!$B$10:$B$509,0))),"")</f>
        <v/>
      </c>
    </row>
    <row r="1872">
      <c r="B1872" s="7" t="n"/>
      <c r="C1872" s="7" t="n"/>
      <c r="D1872" s="7" t="n"/>
      <c r="E1872" s="7" t="n"/>
      <c r="F1872" s="7" t="n"/>
      <c r="G1872" s="7" t="n"/>
      <c r="H1872" s="9">
        <f>IFERROR(IF($G1872="","",INDEX('Job Catalog'!$C$10:$C$509,MATCH($G1872,'Job Catalog'!$B$10:$B$509,0))),"")</f>
        <v/>
      </c>
      <c r="I1872" s="9">
        <f>IFERROR(IF($G1872="","",INDEX('Job Catalog'!$D$10:$D$509,MATCH($G1872,'Job Catalog'!$B$10:$B$509,0))),"")</f>
        <v/>
      </c>
      <c r="J1872" s="9">
        <f>IFERROR(IF($G1872="","",INDEX('Job Catalog'!$F$10:$F$509,MATCH($G1872,'Job Catalog'!$B$10:$B$509,0))),"")</f>
        <v/>
      </c>
      <c r="K1872" s="9">
        <f>IFERROR(IF($G1872="","",INDEX('Job Catalog'!$H$10:$H$509,MATCH($G1872,'Job Catalog'!$B$10:$B$509,0))),"")</f>
        <v/>
      </c>
      <c r="L1872" s="9">
        <f>IFERROR(IF($G1872="","",INDEX('Job Catalog'!$I$10:$I$509,MATCH($G1872,'Job Catalog'!$B$10:$B$509,0))),"")</f>
        <v/>
      </c>
      <c r="M1872" s="37">
        <f>IFERROR(IF($G1872="","",INDEX('Job Catalog'!$K$10:$K$509,MATCH($G1872,'Job Catalog'!$B$10:$B$509,0))),"")</f>
        <v/>
      </c>
    </row>
    <row r="1873">
      <c r="B1873" s="7" t="n"/>
      <c r="C1873" s="7" t="n"/>
      <c r="D1873" s="7" t="n"/>
      <c r="E1873" s="7" t="n"/>
      <c r="F1873" s="7" t="n"/>
      <c r="G1873" s="7" t="n"/>
      <c r="H1873" s="9">
        <f>IFERROR(IF($G1873="","",INDEX('Job Catalog'!$C$10:$C$509,MATCH($G1873,'Job Catalog'!$B$10:$B$509,0))),"")</f>
        <v/>
      </c>
      <c r="I1873" s="9">
        <f>IFERROR(IF($G1873="","",INDEX('Job Catalog'!$D$10:$D$509,MATCH($G1873,'Job Catalog'!$B$10:$B$509,0))),"")</f>
        <v/>
      </c>
      <c r="J1873" s="9">
        <f>IFERROR(IF($G1873="","",INDEX('Job Catalog'!$F$10:$F$509,MATCH($G1873,'Job Catalog'!$B$10:$B$509,0))),"")</f>
        <v/>
      </c>
      <c r="K1873" s="9">
        <f>IFERROR(IF($G1873="","",INDEX('Job Catalog'!$H$10:$H$509,MATCH($G1873,'Job Catalog'!$B$10:$B$509,0))),"")</f>
        <v/>
      </c>
      <c r="L1873" s="9">
        <f>IFERROR(IF($G1873="","",INDEX('Job Catalog'!$I$10:$I$509,MATCH($G1873,'Job Catalog'!$B$10:$B$509,0))),"")</f>
        <v/>
      </c>
      <c r="M1873" s="37">
        <f>IFERROR(IF($G1873="","",INDEX('Job Catalog'!$K$10:$K$509,MATCH($G1873,'Job Catalog'!$B$10:$B$509,0))),"")</f>
        <v/>
      </c>
    </row>
    <row r="1874">
      <c r="B1874" s="7" t="n"/>
      <c r="C1874" s="7" t="n"/>
      <c r="D1874" s="7" t="n"/>
      <c r="E1874" s="7" t="n"/>
      <c r="F1874" s="7" t="n"/>
      <c r="G1874" s="7" t="n"/>
      <c r="H1874" s="9">
        <f>IFERROR(IF($G1874="","",INDEX('Job Catalog'!$C$10:$C$509,MATCH($G1874,'Job Catalog'!$B$10:$B$509,0))),"")</f>
        <v/>
      </c>
      <c r="I1874" s="9">
        <f>IFERROR(IF($G1874="","",INDEX('Job Catalog'!$D$10:$D$509,MATCH($G1874,'Job Catalog'!$B$10:$B$509,0))),"")</f>
        <v/>
      </c>
      <c r="J1874" s="9">
        <f>IFERROR(IF($G1874="","",INDEX('Job Catalog'!$F$10:$F$509,MATCH($G1874,'Job Catalog'!$B$10:$B$509,0))),"")</f>
        <v/>
      </c>
      <c r="K1874" s="9">
        <f>IFERROR(IF($G1874="","",INDEX('Job Catalog'!$H$10:$H$509,MATCH($G1874,'Job Catalog'!$B$10:$B$509,0))),"")</f>
        <v/>
      </c>
      <c r="L1874" s="9">
        <f>IFERROR(IF($G1874="","",INDEX('Job Catalog'!$I$10:$I$509,MATCH($G1874,'Job Catalog'!$B$10:$B$509,0))),"")</f>
        <v/>
      </c>
      <c r="M1874" s="37">
        <f>IFERROR(IF($G1874="","",INDEX('Job Catalog'!$K$10:$K$509,MATCH($G1874,'Job Catalog'!$B$10:$B$509,0))),"")</f>
        <v/>
      </c>
    </row>
    <row r="1875">
      <c r="B1875" s="7" t="n"/>
      <c r="C1875" s="7" t="n"/>
      <c r="D1875" s="7" t="n"/>
      <c r="E1875" s="7" t="n"/>
      <c r="F1875" s="7" t="n"/>
      <c r="G1875" s="7" t="n"/>
      <c r="H1875" s="9">
        <f>IFERROR(IF($G1875="","",INDEX('Job Catalog'!$C$10:$C$509,MATCH($G1875,'Job Catalog'!$B$10:$B$509,0))),"")</f>
        <v/>
      </c>
      <c r="I1875" s="9">
        <f>IFERROR(IF($G1875="","",INDEX('Job Catalog'!$D$10:$D$509,MATCH($G1875,'Job Catalog'!$B$10:$B$509,0))),"")</f>
        <v/>
      </c>
      <c r="J1875" s="9">
        <f>IFERROR(IF($G1875="","",INDEX('Job Catalog'!$F$10:$F$509,MATCH($G1875,'Job Catalog'!$B$10:$B$509,0))),"")</f>
        <v/>
      </c>
      <c r="K1875" s="9">
        <f>IFERROR(IF($G1875="","",INDEX('Job Catalog'!$H$10:$H$509,MATCH($G1875,'Job Catalog'!$B$10:$B$509,0))),"")</f>
        <v/>
      </c>
      <c r="L1875" s="9">
        <f>IFERROR(IF($G1875="","",INDEX('Job Catalog'!$I$10:$I$509,MATCH($G1875,'Job Catalog'!$B$10:$B$509,0))),"")</f>
        <v/>
      </c>
      <c r="M1875" s="37">
        <f>IFERROR(IF($G1875="","",INDEX('Job Catalog'!$K$10:$K$509,MATCH($G1875,'Job Catalog'!$B$10:$B$509,0))),"")</f>
        <v/>
      </c>
    </row>
    <row r="1876">
      <c r="B1876" s="7" t="n"/>
      <c r="C1876" s="7" t="n"/>
      <c r="D1876" s="7" t="n"/>
      <c r="E1876" s="7" t="n"/>
      <c r="F1876" s="7" t="n"/>
      <c r="G1876" s="7" t="n"/>
      <c r="H1876" s="9">
        <f>IFERROR(IF($G1876="","",INDEX('Job Catalog'!$C$10:$C$509,MATCH($G1876,'Job Catalog'!$B$10:$B$509,0))),"")</f>
        <v/>
      </c>
      <c r="I1876" s="9">
        <f>IFERROR(IF($G1876="","",INDEX('Job Catalog'!$D$10:$D$509,MATCH($G1876,'Job Catalog'!$B$10:$B$509,0))),"")</f>
        <v/>
      </c>
      <c r="J1876" s="9">
        <f>IFERROR(IF($G1876="","",INDEX('Job Catalog'!$F$10:$F$509,MATCH($G1876,'Job Catalog'!$B$10:$B$509,0))),"")</f>
        <v/>
      </c>
      <c r="K1876" s="9">
        <f>IFERROR(IF($G1876="","",INDEX('Job Catalog'!$H$10:$H$509,MATCH($G1876,'Job Catalog'!$B$10:$B$509,0))),"")</f>
        <v/>
      </c>
      <c r="L1876" s="9">
        <f>IFERROR(IF($G1876="","",INDEX('Job Catalog'!$I$10:$I$509,MATCH($G1876,'Job Catalog'!$B$10:$B$509,0))),"")</f>
        <v/>
      </c>
      <c r="M1876" s="37">
        <f>IFERROR(IF($G1876="","",INDEX('Job Catalog'!$K$10:$K$509,MATCH($G1876,'Job Catalog'!$B$10:$B$509,0))),"")</f>
        <v/>
      </c>
    </row>
    <row r="1877">
      <c r="B1877" s="7" t="n"/>
      <c r="C1877" s="7" t="n"/>
      <c r="D1877" s="7" t="n"/>
      <c r="E1877" s="7" t="n"/>
      <c r="F1877" s="7" t="n"/>
      <c r="G1877" s="7" t="n"/>
      <c r="H1877" s="9">
        <f>IFERROR(IF($G1877="","",INDEX('Job Catalog'!$C$10:$C$509,MATCH($G1877,'Job Catalog'!$B$10:$B$509,0))),"")</f>
        <v/>
      </c>
      <c r="I1877" s="9">
        <f>IFERROR(IF($G1877="","",INDEX('Job Catalog'!$D$10:$D$509,MATCH($G1877,'Job Catalog'!$B$10:$B$509,0))),"")</f>
        <v/>
      </c>
      <c r="J1877" s="9">
        <f>IFERROR(IF($G1877="","",INDEX('Job Catalog'!$F$10:$F$509,MATCH($G1877,'Job Catalog'!$B$10:$B$509,0))),"")</f>
        <v/>
      </c>
      <c r="K1877" s="9">
        <f>IFERROR(IF($G1877="","",INDEX('Job Catalog'!$H$10:$H$509,MATCH($G1877,'Job Catalog'!$B$10:$B$509,0))),"")</f>
        <v/>
      </c>
      <c r="L1877" s="9">
        <f>IFERROR(IF($G1877="","",INDEX('Job Catalog'!$I$10:$I$509,MATCH($G1877,'Job Catalog'!$B$10:$B$509,0))),"")</f>
        <v/>
      </c>
      <c r="M1877" s="37">
        <f>IFERROR(IF($G1877="","",INDEX('Job Catalog'!$K$10:$K$509,MATCH($G1877,'Job Catalog'!$B$10:$B$509,0))),"")</f>
        <v/>
      </c>
    </row>
    <row r="1878">
      <c r="B1878" s="7" t="n"/>
      <c r="C1878" s="7" t="n"/>
      <c r="D1878" s="7" t="n"/>
      <c r="E1878" s="7" t="n"/>
      <c r="F1878" s="7" t="n"/>
      <c r="G1878" s="7" t="n"/>
      <c r="H1878" s="9">
        <f>IFERROR(IF($G1878="","",INDEX('Job Catalog'!$C$10:$C$509,MATCH($G1878,'Job Catalog'!$B$10:$B$509,0))),"")</f>
        <v/>
      </c>
      <c r="I1878" s="9">
        <f>IFERROR(IF($G1878="","",INDEX('Job Catalog'!$D$10:$D$509,MATCH($G1878,'Job Catalog'!$B$10:$B$509,0))),"")</f>
        <v/>
      </c>
      <c r="J1878" s="9">
        <f>IFERROR(IF($G1878="","",INDEX('Job Catalog'!$F$10:$F$509,MATCH($G1878,'Job Catalog'!$B$10:$B$509,0))),"")</f>
        <v/>
      </c>
      <c r="K1878" s="9">
        <f>IFERROR(IF($G1878="","",INDEX('Job Catalog'!$H$10:$H$509,MATCH($G1878,'Job Catalog'!$B$10:$B$509,0))),"")</f>
        <v/>
      </c>
      <c r="L1878" s="9">
        <f>IFERROR(IF($G1878="","",INDEX('Job Catalog'!$I$10:$I$509,MATCH($G1878,'Job Catalog'!$B$10:$B$509,0))),"")</f>
        <v/>
      </c>
      <c r="M1878" s="37">
        <f>IFERROR(IF($G1878="","",INDEX('Job Catalog'!$K$10:$K$509,MATCH($G1878,'Job Catalog'!$B$10:$B$509,0))),"")</f>
        <v/>
      </c>
    </row>
    <row r="1879">
      <c r="B1879" s="7" t="n"/>
      <c r="C1879" s="7" t="n"/>
      <c r="D1879" s="7" t="n"/>
      <c r="E1879" s="7" t="n"/>
      <c r="F1879" s="7" t="n"/>
      <c r="G1879" s="7" t="n"/>
      <c r="H1879" s="9">
        <f>IFERROR(IF($G1879="","",INDEX('Job Catalog'!$C$10:$C$509,MATCH($G1879,'Job Catalog'!$B$10:$B$509,0))),"")</f>
        <v/>
      </c>
      <c r="I1879" s="9">
        <f>IFERROR(IF($G1879="","",INDEX('Job Catalog'!$D$10:$D$509,MATCH($G1879,'Job Catalog'!$B$10:$B$509,0))),"")</f>
        <v/>
      </c>
      <c r="J1879" s="9">
        <f>IFERROR(IF($G1879="","",INDEX('Job Catalog'!$F$10:$F$509,MATCH($G1879,'Job Catalog'!$B$10:$B$509,0))),"")</f>
        <v/>
      </c>
      <c r="K1879" s="9">
        <f>IFERROR(IF($G1879="","",INDEX('Job Catalog'!$H$10:$H$509,MATCH($G1879,'Job Catalog'!$B$10:$B$509,0))),"")</f>
        <v/>
      </c>
      <c r="L1879" s="9">
        <f>IFERROR(IF($G1879="","",INDEX('Job Catalog'!$I$10:$I$509,MATCH($G1879,'Job Catalog'!$B$10:$B$509,0))),"")</f>
        <v/>
      </c>
      <c r="M1879" s="37">
        <f>IFERROR(IF($G1879="","",INDEX('Job Catalog'!$K$10:$K$509,MATCH($G1879,'Job Catalog'!$B$10:$B$509,0))),"")</f>
        <v/>
      </c>
    </row>
    <row r="1880">
      <c r="B1880" s="7" t="n"/>
      <c r="C1880" s="7" t="n"/>
      <c r="D1880" s="7" t="n"/>
      <c r="E1880" s="7" t="n"/>
      <c r="F1880" s="7" t="n"/>
      <c r="G1880" s="7" t="n"/>
      <c r="H1880" s="9">
        <f>IFERROR(IF($G1880="","",INDEX('Job Catalog'!$C$10:$C$509,MATCH($G1880,'Job Catalog'!$B$10:$B$509,0))),"")</f>
        <v/>
      </c>
      <c r="I1880" s="9">
        <f>IFERROR(IF($G1880="","",INDEX('Job Catalog'!$D$10:$D$509,MATCH($G1880,'Job Catalog'!$B$10:$B$509,0))),"")</f>
        <v/>
      </c>
      <c r="J1880" s="9">
        <f>IFERROR(IF($G1880="","",INDEX('Job Catalog'!$F$10:$F$509,MATCH($G1880,'Job Catalog'!$B$10:$B$509,0))),"")</f>
        <v/>
      </c>
      <c r="K1880" s="9">
        <f>IFERROR(IF($G1880="","",INDEX('Job Catalog'!$H$10:$H$509,MATCH($G1880,'Job Catalog'!$B$10:$B$509,0))),"")</f>
        <v/>
      </c>
      <c r="L1880" s="9">
        <f>IFERROR(IF($G1880="","",INDEX('Job Catalog'!$I$10:$I$509,MATCH($G1880,'Job Catalog'!$B$10:$B$509,0))),"")</f>
        <v/>
      </c>
      <c r="M1880" s="37">
        <f>IFERROR(IF($G1880="","",INDEX('Job Catalog'!$K$10:$K$509,MATCH($G1880,'Job Catalog'!$B$10:$B$509,0))),"")</f>
        <v/>
      </c>
    </row>
    <row r="1881">
      <c r="B1881" s="7" t="n"/>
      <c r="C1881" s="7" t="n"/>
      <c r="D1881" s="7" t="n"/>
      <c r="E1881" s="7" t="n"/>
      <c r="F1881" s="7" t="n"/>
      <c r="G1881" s="7" t="n"/>
      <c r="H1881" s="9">
        <f>IFERROR(IF($G1881="","",INDEX('Job Catalog'!$C$10:$C$509,MATCH($G1881,'Job Catalog'!$B$10:$B$509,0))),"")</f>
        <v/>
      </c>
      <c r="I1881" s="9">
        <f>IFERROR(IF($G1881="","",INDEX('Job Catalog'!$D$10:$D$509,MATCH($G1881,'Job Catalog'!$B$10:$B$509,0))),"")</f>
        <v/>
      </c>
      <c r="J1881" s="9">
        <f>IFERROR(IF($G1881="","",INDEX('Job Catalog'!$F$10:$F$509,MATCH($G1881,'Job Catalog'!$B$10:$B$509,0))),"")</f>
        <v/>
      </c>
      <c r="K1881" s="9">
        <f>IFERROR(IF($G1881="","",INDEX('Job Catalog'!$H$10:$H$509,MATCH($G1881,'Job Catalog'!$B$10:$B$509,0))),"")</f>
        <v/>
      </c>
      <c r="L1881" s="9">
        <f>IFERROR(IF($G1881="","",INDEX('Job Catalog'!$I$10:$I$509,MATCH($G1881,'Job Catalog'!$B$10:$B$509,0))),"")</f>
        <v/>
      </c>
      <c r="M1881" s="37">
        <f>IFERROR(IF($G1881="","",INDEX('Job Catalog'!$K$10:$K$509,MATCH($G1881,'Job Catalog'!$B$10:$B$509,0))),"")</f>
        <v/>
      </c>
    </row>
    <row r="1882">
      <c r="B1882" s="7" t="n"/>
      <c r="C1882" s="7" t="n"/>
      <c r="D1882" s="7" t="n"/>
      <c r="E1882" s="7" t="n"/>
      <c r="F1882" s="7" t="n"/>
      <c r="G1882" s="7" t="n"/>
      <c r="H1882" s="9">
        <f>IFERROR(IF($G1882="","",INDEX('Job Catalog'!$C$10:$C$509,MATCH($G1882,'Job Catalog'!$B$10:$B$509,0))),"")</f>
        <v/>
      </c>
      <c r="I1882" s="9">
        <f>IFERROR(IF($G1882="","",INDEX('Job Catalog'!$D$10:$D$509,MATCH($G1882,'Job Catalog'!$B$10:$B$509,0))),"")</f>
        <v/>
      </c>
      <c r="J1882" s="9">
        <f>IFERROR(IF($G1882="","",INDEX('Job Catalog'!$F$10:$F$509,MATCH($G1882,'Job Catalog'!$B$10:$B$509,0))),"")</f>
        <v/>
      </c>
      <c r="K1882" s="9">
        <f>IFERROR(IF($G1882="","",INDEX('Job Catalog'!$H$10:$H$509,MATCH($G1882,'Job Catalog'!$B$10:$B$509,0))),"")</f>
        <v/>
      </c>
      <c r="L1882" s="9">
        <f>IFERROR(IF($G1882="","",INDEX('Job Catalog'!$I$10:$I$509,MATCH($G1882,'Job Catalog'!$B$10:$B$509,0))),"")</f>
        <v/>
      </c>
      <c r="M1882" s="37">
        <f>IFERROR(IF($G1882="","",INDEX('Job Catalog'!$K$10:$K$509,MATCH($G1882,'Job Catalog'!$B$10:$B$509,0))),"")</f>
        <v/>
      </c>
    </row>
    <row r="1883">
      <c r="B1883" s="7" t="n"/>
      <c r="C1883" s="7" t="n"/>
      <c r="D1883" s="7" t="n"/>
      <c r="E1883" s="7" t="n"/>
      <c r="F1883" s="7" t="n"/>
      <c r="G1883" s="7" t="n"/>
      <c r="H1883" s="9">
        <f>IFERROR(IF($G1883="","",INDEX('Job Catalog'!$C$10:$C$509,MATCH($G1883,'Job Catalog'!$B$10:$B$509,0))),"")</f>
        <v/>
      </c>
      <c r="I1883" s="9">
        <f>IFERROR(IF($G1883="","",INDEX('Job Catalog'!$D$10:$D$509,MATCH($G1883,'Job Catalog'!$B$10:$B$509,0))),"")</f>
        <v/>
      </c>
      <c r="J1883" s="9">
        <f>IFERROR(IF($G1883="","",INDEX('Job Catalog'!$F$10:$F$509,MATCH($G1883,'Job Catalog'!$B$10:$B$509,0))),"")</f>
        <v/>
      </c>
      <c r="K1883" s="9">
        <f>IFERROR(IF($G1883="","",INDEX('Job Catalog'!$H$10:$H$509,MATCH($G1883,'Job Catalog'!$B$10:$B$509,0))),"")</f>
        <v/>
      </c>
      <c r="L1883" s="9">
        <f>IFERROR(IF($G1883="","",INDEX('Job Catalog'!$I$10:$I$509,MATCH($G1883,'Job Catalog'!$B$10:$B$509,0))),"")</f>
        <v/>
      </c>
      <c r="M1883" s="37">
        <f>IFERROR(IF($G1883="","",INDEX('Job Catalog'!$K$10:$K$509,MATCH($G1883,'Job Catalog'!$B$10:$B$509,0))),"")</f>
        <v/>
      </c>
    </row>
    <row r="1884">
      <c r="B1884" s="7" t="n"/>
      <c r="C1884" s="7" t="n"/>
      <c r="D1884" s="7" t="n"/>
      <c r="E1884" s="7" t="n"/>
      <c r="F1884" s="7" t="n"/>
      <c r="G1884" s="7" t="n"/>
      <c r="H1884" s="9">
        <f>IFERROR(IF($G1884="","",INDEX('Job Catalog'!$C$10:$C$509,MATCH($G1884,'Job Catalog'!$B$10:$B$509,0))),"")</f>
        <v/>
      </c>
      <c r="I1884" s="9">
        <f>IFERROR(IF($G1884="","",INDEX('Job Catalog'!$D$10:$D$509,MATCH($G1884,'Job Catalog'!$B$10:$B$509,0))),"")</f>
        <v/>
      </c>
      <c r="J1884" s="9">
        <f>IFERROR(IF($G1884="","",INDEX('Job Catalog'!$F$10:$F$509,MATCH($G1884,'Job Catalog'!$B$10:$B$509,0))),"")</f>
        <v/>
      </c>
      <c r="K1884" s="9">
        <f>IFERROR(IF($G1884="","",INDEX('Job Catalog'!$H$10:$H$509,MATCH($G1884,'Job Catalog'!$B$10:$B$509,0))),"")</f>
        <v/>
      </c>
      <c r="L1884" s="9">
        <f>IFERROR(IF($G1884="","",INDEX('Job Catalog'!$I$10:$I$509,MATCH($G1884,'Job Catalog'!$B$10:$B$509,0))),"")</f>
        <v/>
      </c>
      <c r="M1884" s="37">
        <f>IFERROR(IF($G1884="","",INDEX('Job Catalog'!$K$10:$K$509,MATCH($G1884,'Job Catalog'!$B$10:$B$509,0))),"")</f>
        <v/>
      </c>
    </row>
    <row r="1885">
      <c r="B1885" s="7" t="n"/>
      <c r="C1885" s="7" t="n"/>
      <c r="D1885" s="7" t="n"/>
      <c r="E1885" s="7" t="n"/>
      <c r="F1885" s="7" t="n"/>
      <c r="G1885" s="7" t="n"/>
      <c r="H1885" s="9">
        <f>IFERROR(IF($G1885="","",INDEX('Job Catalog'!$C$10:$C$509,MATCH($G1885,'Job Catalog'!$B$10:$B$509,0))),"")</f>
        <v/>
      </c>
      <c r="I1885" s="9">
        <f>IFERROR(IF($G1885="","",INDEX('Job Catalog'!$D$10:$D$509,MATCH($G1885,'Job Catalog'!$B$10:$B$509,0))),"")</f>
        <v/>
      </c>
      <c r="J1885" s="9">
        <f>IFERROR(IF($G1885="","",INDEX('Job Catalog'!$F$10:$F$509,MATCH($G1885,'Job Catalog'!$B$10:$B$509,0))),"")</f>
        <v/>
      </c>
      <c r="K1885" s="9">
        <f>IFERROR(IF($G1885="","",INDEX('Job Catalog'!$H$10:$H$509,MATCH($G1885,'Job Catalog'!$B$10:$B$509,0))),"")</f>
        <v/>
      </c>
      <c r="L1885" s="9">
        <f>IFERROR(IF($G1885="","",INDEX('Job Catalog'!$I$10:$I$509,MATCH($G1885,'Job Catalog'!$B$10:$B$509,0))),"")</f>
        <v/>
      </c>
      <c r="M1885" s="37">
        <f>IFERROR(IF($G1885="","",INDEX('Job Catalog'!$K$10:$K$509,MATCH($G1885,'Job Catalog'!$B$10:$B$509,0))),"")</f>
        <v/>
      </c>
    </row>
    <row r="1886">
      <c r="B1886" s="7" t="n"/>
      <c r="C1886" s="7" t="n"/>
      <c r="D1886" s="7" t="n"/>
      <c r="E1886" s="7" t="n"/>
      <c r="F1886" s="7" t="n"/>
      <c r="G1886" s="7" t="n"/>
      <c r="H1886" s="9">
        <f>IFERROR(IF($G1886="","",INDEX('Job Catalog'!$C$10:$C$509,MATCH($G1886,'Job Catalog'!$B$10:$B$509,0))),"")</f>
        <v/>
      </c>
      <c r="I1886" s="9">
        <f>IFERROR(IF($G1886="","",INDEX('Job Catalog'!$D$10:$D$509,MATCH($G1886,'Job Catalog'!$B$10:$B$509,0))),"")</f>
        <v/>
      </c>
      <c r="J1886" s="9">
        <f>IFERROR(IF($G1886="","",INDEX('Job Catalog'!$F$10:$F$509,MATCH($G1886,'Job Catalog'!$B$10:$B$509,0))),"")</f>
        <v/>
      </c>
      <c r="K1886" s="9">
        <f>IFERROR(IF($G1886="","",INDEX('Job Catalog'!$H$10:$H$509,MATCH($G1886,'Job Catalog'!$B$10:$B$509,0))),"")</f>
        <v/>
      </c>
      <c r="L1886" s="9">
        <f>IFERROR(IF($G1886="","",INDEX('Job Catalog'!$I$10:$I$509,MATCH($G1886,'Job Catalog'!$B$10:$B$509,0))),"")</f>
        <v/>
      </c>
      <c r="M1886" s="37">
        <f>IFERROR(IF($G1886="","",INDEX('Job Catalog'!$K$10:$K$509,MATCH($G1886,'Job Catalog'!$B$10:$B$509,0))),"")</f>
        <v/>
      </c>
    </row>
    <row r="1887">
      <c r="B1887" s="7" t="n"/>
      <c r="C1887" s="7" t="n"/>
      <c r="D1887" s="7" t="n"/>
      <c r="E1887" s="7" t="n"/>
      <c r="F1887" s="7" t="n"/>
      <c r="G1887" s="7" t="n"/>
      <c r="H1887" s="9">
        <f>IFERROR(IF($G1887="","",INDEX('Job Catalog'!$C$10:$C$509,MATCH($G1887,'Job Catalog'!$B$10:$B$509,0))),"")</f>
        <v/>
      </c>
      <c r="I1887" s="9">
        <f>IFERROR(IF($G1887="","",INDEX('Job Catalog'!$D$10:$D$509,MATCH($G1887,'Job Catalog'!$B$10:$B$509,0))),"")</f>
        <v/>
      </c>
      <c r="J1887" s="9">
        <f>IFERROR(IF($G1887="","",INDEX('Job Catalog'!$F$10:$F$509,MATCH($G1887,'Job Catalog'!$B$10:$B$509,0))),"")</f>
        <v/>
      </c>
      <c r="K1887" s="9">
        <f>IFERROR(IF($G1887="","",INDEX('Job Catalog'!$H$10:$H$509,MATCH($G1887,'Job Catalog'!$B$10:$B$509,0))),"")</f>
        <v/>
      </c>
      <c r="L1887" s="9">
        <f>IFERROR(IF($G1887="","",INDEX('Job Catalog'!$I$10:$I$509,MATCH($G1887,'Job Catalog'!$B$10:$B$509,0))),"")</f>
        <v/>
      </c>
      <c r="M1887" s="37">
        <f>IFERROR(IF($G1887="","",INDEX('Job Catalog'!$K$10:$K$509,MATCH($G1887,'Job Catalog'!$B$10:$B$509,0))),"")</f>
        <v/>
      </c>
    </row>
    <row r="1888">
      <c r="B1888" s="7" t="n"/>
      <c r="C1888" s="7" t="n"/>
      <c r="D1888" s="7" t="n"/>
      <c r="E1888" s="7" t="n"/>
      <c r="F1888" s="7" t="n"/>
      <c r="G1888" s="7" t="n"/>
      <c r="H1888" s="9">
        <f>IFERROR(IF($G1888="","",INDEX('Job Catalog'!$C$10:$C$509,MATCH($G1888,'Job Catalog'!$B$10:$B$509,0))),"")</f>
        <v/>
      </c>
      <c r="I1888" s="9">
        <f>IFERROR(IF($G1888="","",INDEX('Job Catalog'!$D$10:$D$509,MATCH($G1888,'Job Catalog'!$B$10:$B$509,0))),"")</f>
        <v/>
      </c>
      <c r="J1888" s="9">
        <f>IFERROR(IF($G1888="","",INDEX('Job Catalog'!$F$10:$F$509,MATCH($G1888,'Job Catalog'!$B$10:$B$509,0))),"")</f>
        <v/>
      </c>
      <c r="K1888" s="9">
        <f>IFERROR(IF($G1888="","",INDEX('Job Catalog'!$H$10:$H$509,MATCH($G1888,'Job Catalog'!$B$10:$B$509,0))),"")</f>
        <v/>
      </c>
      <c r="L1888" s="9">
        <f>IFERROR(IF($G1888="","",INDEX('Job Catalog'!$I$10:$I$509,MATCH($G1888,'Job Catalog'!$B$10:$B$509,0))),"")</f>
        <v/>
      </c>
      <c r="M1888" s="37">
        <f>IFERROR(IF($G1888="","",INDEX('Job Catalog'!$K$10:$K$509,MATCH($G1888,'Job Catalog'!$B$10:$B$509,0))),"")</f>
        <v/>
      </c>
    </row>
    <row r="1889">
      <c r="B1889" s="7" t="n"/>
      <c r="C1889" s="7" t="n"/>
      <c r="D1889" s="7" t="n"/>
      <c r="E1889" s="7" t="n"/>
      <c r="F1889" s="7" t="n"/>
      <c r="G1889" s="7" t="n"/>
      <c r="H1889" s="9">
        <f>IFERROR(IF($G1889="","",INDEX('Job Catalog'!$C$10:$C$509,MATCH($G1889,'Job Catalog'!$B$10:$B$509,0))),"")</f>
        <v/>
      </c>
      <c r="I1889" s="9">
        <f>IFERROR(IF($G1889="","",INDEX('Job Catalog'!$D$10:$D$509,MATCH($G1889,'Job Catalog'!$B$10:$B$509,0))),"")</f>
        <v/>
      </c>
      <c r="J1889" s="9">
        <f>IFERROR(IF($G1889="","",INDEX('Job Catalog'!$F$10:$F$509,MATCH($G1889,'Job Catalog'!$B$10:$B$509,0))),"")</f>
        <v/>
      </c>
      <c r="K1889" s="9">
        <f>IFERROR(IF($G1889="","",INDEX('Job Catalog'!$H$10:$H$509,MATCH($G1889,'Job Catalog'!$B$10:$B$509,0))),"")</f>
        <v/>
      </c>
      <c r="L1889" s="9">
        <f>IFERROR(IF($G1889="","",INDEX('Job Catalog'!$I$10:$I$509,MATCH($G1889,'Job Catalog'!$B$10:$B$509,0))),"")</f>
        <v/>
      </c>
      <c r="M1889" s="37">
        <f>IFERROR(IF($G1889="","",INDEX('Job Catalog'!$K$10:$K$509,MATCH($G1889,'Job Catalog'!$B$10:$B$509,0))),"")</f>
        <v/>
      </c>
    </row>
    <row r="1890">
      <c r="B1890" s="7" t="n"/>
      <c r="C1890" s="7" t="n"/>
      <c r="D1890" s="7" t="n"/>
      <c r="E1890" s="7" t="n"/>
      <c r="F1890" s="7" t="n"/>
      <c r="G1890" s="7" t="n"/>
      <c r="H1890" s="9">
        <f>IFERROR(IF($G1890="","",INDEX('Job Catalog'!$C$10:$C$509,MATCH($G1890,'Job Catalog'!$B$10:$B$509,0))),"")</f>
        <v/>
      </c>
      <c r="I1890" s="9">
        <f>IFERROR(IF($G1890="","",INDEX('Job Catalog'!$D$10:$D$509,MATCH($G1890,'Job Catalog'!$B$10:$B$509,0))),"")</f>
        <v/>
      </c>
      <c r="J1890" s="9">
        <f>IFERROR(IF($G1890="","",INDEX('Job Catalog'!$F$10:$F$509,MATCH($G1890,'Job Catalog'!$B$10:$B$509,0))),"")</f>
        <v/>
      </c>
      <c r="K1890" s="9">
        <f>IFERROR(IF($G1890="","",INDEX('Job Catalog'!$H$10:$H$509,MATCH($G1890,'Job Catalog'!$B$10:$B$509,0))),"")</f>
        <v/>
      </c>
      <c r="L1890" s="9">
        <f>IFERROR(IF($G1890="","",INDEX('Job Catalog'!$I$10:$I$509,MATCH($G1890,'Job Catalog'!$B$10:$B$509,0))),"")</f>
        <v/>
      </c>
      <c r="M1890" s="37">
        <f>IFERROR(IF($G1890="","",INDEX('Job Catalog'!$K$10:$K$509,MATCH($G1890,'Job Catalog'!$B$10:$B$509,0))),"")</f>
        <v/>
      </c>
    </row>
    <row r="1891">
      <c r="B1891" s="7" t="n"/>
      <c r="C1891" s="7" t="n"/>
      <c r="D1891" s="7" t="n"/>
      <c r="E1891" s="7" t="n"/>
      <c r="F1891" s="7" t="n"/>
      <c r="G1891" s="7" t="n"/>
      <c r="H1891" s="9">
        <f>IFERROR(IF($G1891="","",INDEX('Job Catalog'!$C$10:$C$509,MATCH($G1891,'Job Catalog'!$B$10:$B$509,0))),"")</f>
        <v/>
      </c>
      <c r="I1891" s="9">
        <f>IFERROR(IF($G1891="","",INDEX('Job Catalog'!$D$10:$D$509,MATCH($G1891,'Job Catalog'!$B$10:$B$509,0))),"")</f>
        <v/>
      </c>
      <c r="J1891" s="9">
        <f>IFERROR(IF($G1891="","",INDEX('Job Catalog'!$F$10:$F$509,MATCH($G1891,'Job Catalog'!$B$10:$B$509,0))),"")</f>
        <v/>
      </c>
      <c r="K1891" s="9">
        <f>IFERROR(IF($G1891="","",INDEX('Job Catalog'!$H$10:$H$509,MATCH($G1891,'Job Catalog'!$B$10:$B$509,0))),"")</f>
        <v/>
      </c>
      <c r="L1891" s="9">
        <f>IFERROR(IF($G1891="","",INDEX('Job Catalog'!$I$10:$I$509,MATCH($G1891,'Job Catalog'!$B$10:$B$509,0))),"")</f>
        <v/>
      </c>
      <c r="M1891" s="37">
        <f>IFERROR(IF($G1891="","",INDEX('Job Catalog'!$K$10:$K$509,MATCH($G1891,'Job Catalog'!$B$10:$B$509,0))),"")</f>
        <v/>
      </c>
    </row>
    <row r="1892">
      <c r="B1892" s="7" t="n"/>
      <c r="C1892" s="7" t="n"/>
      <c r="D1892" s="7" t="n"/>
      <c r="E1892" s="7" t="n"/>
      <c r="F1892" s="7" t="n"/>
      <c r="G1892" s="7" t="n"/>
      <c r="H1892" s="9">
        <f>IFERROR(IF($G1892="","",INDEX('Job Catalog'!$C$10:$C$509,MATCH($G1892,'Job Catalog'!$B$10:$B$509,0))),"")</f>
        <v/>
      </c>
      <c r="I1892" s="9">
        <f>IFERROR(IF($G1892="","",INDEX('Job Catalog'!$D$10:$D$509,MATCH($G1892,'Job Catalog'!$B$10:$B$509,0))),"")</f>
        <v/>
      </c>
      <c r="J1892" s="9">
        <f>IFERROR(IF($G1892="","",INDEX('Job Catalog'!$F$10:$F$509,MATCH($G1892,'Job Catalog'!$B$10:$B$509,0))),"")</f>
        <v/>
      </c>
      <c r="K1892" s="9">
        <f>IFERROR(IF($G1892="","",INDEX('Job Catalog'!$H$10:$H$509,MATCH($G1892,'Job Catalog'!$B$10:$B$509,0))),"")</f>
        <v/>
      </c>
      <c r="L1892" s="9">
        <f>IFERROR(IF($G1892="","",INDEX('Job Catalog'!$I$10:$I$509,MATCH($G1892,'Job Catalog'!$B$10:$B$509,0))),"")</f>
        <v/>
      </c>
      <c r="M1892" s="37">
        <f>IFERROR(IF($G1892="","",INDEX('Job Catalog'!$K$10:$K$509,MATCH($G1892,'Job Catalog'!$B$10:$B$509,0))),"")</f>
        <v/>
      </c>
    </row>
    <row r="1893">
      <c r="B1893" s="7" t="n"/>
      <c r="C1893" s="7" t="n"/>
      <c r="D1893" s="7" t="n"/>
      <c r="E1893" s="7" t="n"/>
      <c r="F1893" s="7" t="n"/>
      <c r="G1893" s="7" t="n"/>
      <c r="H1893" s="9">
        <f>IFERROR(IF($G1893="","",INDEX('Job Catalog'!$C$10:$C$509,MATCH($G1893,'Job Catalog'!$B$10:$B$509,0))),"")</f>
        <v/>
      </c>
      <c r="I1893" s="9">
        <f>IFERROR(IF($G1893="","",INDEX('Job Catalog'!$D$10:$D$509,MATCH($G1893,'Job Catalog'!$B$10:$B$509,0))),"")</f>
        <v/>
      </c>
      <c r="J1893" s="9">
        <f>IFERROR(IF($G1893="","",INDEX('Job Catalog'!$F$10:$F$509,MATCH($G1893,'Job Catalog'!$B$10:$B$509,0))),"")</f>
        <v/>
      </c>
      <c r="K1893" s="9">
        <f>IFERROR(IF($G1893="","",INDEX('Job Catalog'!$H$10:$H$509,MATCH($G1893,'Job Catalog'!$B$10:$B$509,0))),"")</f>
        <v/>
      </c>
      <c r="L1893" s="9">
        <f>IFERROR(IF($G1893="","",INDEX('Job Catalog'!$I$10:$I$509,MATCH($G1893,'Job Catalog'!$B$10:$B$509,0))),"")</f>
        <v/>
      </c>
      <c r="M1893" s="37">
        <f>IFERROR(IF($G1893="","",INDEX('Job Catalog'!$K$10:$K$509,MATCH($G1893,'Job Catalog'!$B$10:$B$509,0))),"")</f>
        <v/>
      </c>
    </row>
    <row r="1894">
      <c r="B1894" s="7" t="n"/>
      <c r="C1894" s="7" t="n"/>
      <c r="D1894" s="7" t="n"/>
      <c r="E1894" s="7" t="n"/>
      <c r="F1894" s="7" t="n"/>
      <c r="G1894" s="7" t="n"/>
      <c r="H1894" s="9">
        <f>IFERROR(IF($G1894="","",INDEX('Job Catalog'!$C$10:$C$509,MATCH($G1894,'Job Catalog'!$B$10:$B$509,0))),"")</f>
        <v/>
      </c>
      <c r="I1894" s="9">
        <f>IFERROR(IF($G1894="","",INDEX('Job Catalog'!$D$10:$D$509,MATCH($G1894,'Job Catalog'!$B$10:$B$509,0))),"")</f>
        <v/>
      </c>
      <c r="J1894" s="9">
        <f>IFERROR(IF($G1894="","",INDEX('Job Catalog'!$F$10:$F$509,MATCH($G1894,'Job Catalog'!$B$10:$B$509,0))),"")</f>
        <v/>
      </c>
      <c r="K1894" s="9">
        <f>IFERROR(IF($G1894="","",INDEX('Job Catalog'!$H$10:$H$509,MATCH($G1894,'Job Catalog'!$B$10:$B$509,0))),"")</f>
        <v/>
      </c>
      <c r="L1894" s="9">
        <f>IFERROR(IF($G1894="","",INDEX('Job Catalog'!$I$10:$I$509,MATCH($G1894,'Job Catalog'!$B$10:$B$509,0))),"")</f>
        <v/>
      </c>
      <c r="M1894" s="37">
        <f>IFERROR(IF($G1894="","",INDEX('Job Catalog'!$K$10:$K$509,MATCH($G1894,'Job Catalog'!$B$10:$B$509,0))),"")</f>
        <v/>
      </c>
    </row>
    <row r="1895">
      <c r="B1895" s="7" t="n"/>
      <c r="C1895" s="7" t="n"/>
      <c r="D1895" s="7" t="n"/>
      <c r="E1895" s="7" t="n"/>
      <c r="F1895" s="7" t="n"/>
      <c r="G1895" s="7" t="n"/>
      <c r="H1895" s="9">
        <f>IFERROR(IF($G1895="","",INDEX('Job Catalog'!$C$10:$C$509,MATCH($G1895,'Job Catalog'!$B$10:$B$509,0))),"")</f>
        <v/>
      </c>
      <c r="I1895" s="9">
        <f>IFERROR(IF($G1895="","",INDEX('Job Catalog'!$D$10:$D$509,MATCH($G1895,'Job Catalog'!$B$10:$B$509,0))),"")</f>
        <v/>
      </c>
      <c r="J1895" s="9">
        <f>IFERROR(IF($G1895="","",INDEX('Job Catalog'!$F$10:$F$509,MATCH($G1895,'Job Catalog'!$B$10:$B$509,0))),"")</f>
        <v/>
      </c>
      <c r="K1895" s="9">
        <f>IFERROR(IF($G1895="","",INDEX('Job Catalog'!$H$10:$H$509,MATCH($G1895,'Job Catalog'!$B$10:$B$509,0))),"")</f>
        <v/>
      </c>
      <c r="L1895" s="9">
        <f>IFERROR(IF($G1895="","",INDEX('Job Catalog'!$I$10:$I$509,MATCH($G1895,'Job Catalog'!$B$10:$B$509,0))),"")</f>
        <v/>
      </c>
      <c r="M1895" s="37">
        <f>IFERROR(IF($G1895="","",INDEX('Job Catalog'!$K$10:$K$509,MATCH($G1895,'Job Catalog'!$B$10:$B$509,0))),"")</f>
        <v/>
      </c>
    </row>
    <row r="1896">
      <c r="B1896" s="7" t="n"/>
      <c r="C1896" s="7" t="n"/>
      <c r="D1896" s="7" t="n"/>
      <c r="E1896" s="7" t="n"/>
      <c r="F1896" s="7" t="n"/>
      <c r="G1896" s="7" t="n"/>
      <c r="H1896" s="9">
        <f>IFERROR(IF($G1896="","",INDEX('Job Catalog'!$C$10:$C$509,MATCH($G1896,'Job Catalog'!$B$10:$B$509,0))),"")</f>
        <v/>
      </c>
      <c r="I1896" s="9">
        <f>IFERROR(IF($G1896="","",INDEX('Job Catalog'!$D$10:$D$509,MATCH($G1896,'Job Catalog'!$B$10:$B$509,0))),"")</f>
        <v/>
      </c>
      <c r="J1896" s="9">
        <f>IFERROR(IF($G1896="","",INDEX('Job Catalog'!$F$10:$F$509,MATCH($G1896,'Job Catalog'!$B$10:$B$509,0))),"")</f>
        <v/>
      </c>
      <c r="K1896" s="9">
        <f>IFERROR(IF($G1896="","",INDEX('Job Catalog'!$H$10:$H$509,MATCH($G1896,'Job Catalog'!$B$10:$B$509,0))),"")</f>
        <v/>
      </c>
      <c r="L1896" s="9">
        <f>IFERROR(IF($G1896="","",INDEX('Job Catalog'!$I$10:$I$509,MATCH($G1896,'Job Catalog'!$B$10:$B$509,0))),"")</f>
        <v/>
      </c>
      <c r="M1896" s="37">
        <f>IFERROR(IF($G1896="","",INDEX('Job Catalog'!$K$10:$K$509,MATCH($G1896,'Job Catalog'!$B$10:$B$509,0))),"")</f>
        <v/>
      </c>
    </row>
    <row r="1897">
      <c r="B1897" s="7" t="n"/>
      <c r="C1897" s="7" t="n"/>
      <c r="D1897" s="7" t="n"/>
      <c r="E1897" s="7" t="n"/>
      <c r="F1897" s="7" t="n"/>
      <c r="G1897" s="7" t="n"/>
      <c r="H1897" s="9">
        <f>IFERROR(IF($G1897="","",INDEX('Job Catalog'!$C$10:$C$509,MATCH($G1897,'Job Catalog'!$B$10:$B$509,0))),"")</f>
        <v/>
      </c>
      <c r="I1897" s="9">
        <f>IFERROR(IF($G1897="","",INDEX('Job Catalog'!$D$10:$D$509,MATCH($G1897,'Job Catalog'!$B$10:$B$509,0))),"")</f>
        <v/>
      </c>
      <c r="J1897" s="9">
        <f>IFERROR(IF($G1897="","",INDEX('Job Catalog'!$F$10:$F$509,MATCH($G1897,'Job Catalog'!$B$10:$B$509,0))),"")</f>
        <v/>
      </c>
      <c r="K1897" s="9">
        <f>IFERROR(IF($G1897="","",INDEX('Job Catalog'!$H$10:$H$509,MATCH($G1897,'Job Catalog'!$B$10:$B$509,0))),"")</f>
        <v/>
      </c>
      <c r="L1897" s="9">
        <f>IFERROR(IF($G1897="","",INDEX('Job Catalog'!$I$10:$I$509,MATCH($G1897,'Job Catalog'!$B$10:$B$509,0))),"")</f>
        <v/>
      </c>
      <c r="M1897" s="37">
        <f>IFERROR(IF($G1897="","",INDEX('Job Catalog'!$K$10:$K$509,MATCH($G1897,'Job Catalog'!$B$10:$B$509,0))),"")</f>
        <v/>
      </c>
    </row>
    <row r="1898">
      <c r="B1898" s="7" t="n"/>
      <c r="C1898" s="7" t="n"/>
      <c r="D1898" s="7" t="n"/>
      <c r="E1898" s="7" t="n"/>
      <c r="F1898" s="7" t="n"/>
      <c r="G1898" s="7" t="n"/>
      <c r="H1898" s="9">
        <f>IFERROR(IF($G1898="","",INDEX('Job Catalog'!$C$10:$C$509,MATCH($G1898,'Job Catalog'!$B$10:$B$509,0))),"")</f>
        <v/>
      </c>
      <c r="I1898" s="9">
        <f>IFERROR(IF($G1898="","",INDEX('Job Catalog'!$D$10:$D$509,MATCH($G1898,'Job Catalog'!$B$10:$B$509,0))),"")</f>
        <v/>
      </c>
      <c r="J1898" s="9">
        <f>IFERROR(IF($G1898="","",INDEX('Job Catalog'!$F$10:$F$509,MATCH($G1898,'Job Catalog'!$B$10:$B$509,0))),"")</f>
        <v/>
      </c>
      <c r="K1898" s="9">
        <f>IFERROR(IF($G1898="","",INDEX('Job Catalog'!$H$10:$H$509,MATCH($G1898,'Job Catalog'!$B$10:$B$509,0))),"")</f>
        <v/>
      </c>
      <c r="L1898" s="9">
        <f>IFERROR(IF($G1898="","",INDEX('Job Catalog'!$I$10:$I$509,MATCH($G1898,'Job Catalog'!$B$10:$B$509,0))),"")</f>
        <v/>
      </c>
      <c r="M1898" s="37">
        <f>IFERROR(IF($G1898="","",INDEX('Job Catalog'!$K$10:$K$509,MATCH($G1898,'Job Catalog'!$B$10:$B$509,0))),"")</f>
        <v/>
      </c>
    </row>
    <row r="1899">
      <c r="B1899" s="7" t="n"/>
      <c r="C1899" s="7" t="n"/>
      <c r="D1899" s="7" t="n"/>
      <c r="E1899" s="7" t="n"/>
      <c r="F1899" s="7" t="n"/>
      <c r="G1899" s="7" t="n"/>
      <c r="H1899" s="9">
        <f>IFERROR(IF($G1899="","",INDEX('Job Catalog'!$C$10:$C$509,MATCH($G1899,'Job Catalog'!$B$10:$B$509,0))),"")</f>
        <v/>
      </c>
      <c r="I1899" s="9">
        <f>IFERROR(IF($G1899="","",INDEX('Job Catalog'!$D$10:$D$509,MATCH($G1899,'Job Catalog'!$B$10:$B$509,0))),"")</f>
        <v/>
      </c>
      <c r="J1899" s="9">
        <f>IFERROR(IF($G1899="","",INDEX('Job Catalog'!$F$10:$F$509,MATCH($G1899,'Job Catalog'!$B$10:$B$509,0))),"")</f>
        <v/>
      </c>
      <c r="K1899" s="9">
        <f>IFERROR(IF($G1899="","",INDEX('Job Catalog'!$H$10:$H$509,MATCH($G1899,'Job Catalog'!$B$10:$B$509,0))),"")</f>
        <v/>
      </c>
      <c r="L1899" s="9">
        <f>IFERROR(IF($G1899="","",INDEX('Job Catalog'!$I$10:$I$509,MATCH($G1899,'Job Catalog'!$B$10:$B$509,0))),"")</f>
        <v/>
      </c>
      <c r="M1899" s="37">
        <f>IFERROR(IF($G1899="","",INDEX('Job Catalog'!$K$10:$K$509,MATCH($G1899,'Job Catalog'!$B$10:$B$509,0))),"")</f>
        <v/>
      </c>
    </row>
    <row r="1900">
      <c r="B1900" s="7" t="n"/>
      <c r="C1900" s="7" t="n"/>
      <c r="D1900" s="7" t="n"/>
      <c r="E1900" s="7" t="n"/>
      <c r="F1900" s="7" t="n"/>
      <c r="G1900" s="7" t="n"/>
      <c r="H1900" s="9">
        <f>IFERROR(IF($G1900="","",INDEX('Job Catalog'!$C$10:$C$509,MATCH($G1900,'Job Catalog'!$B$10:$B$509,0))),"")</f>
        <v/>
      </c>
      <c r="I1900" s="9">
        <f>IFERROR(IF($G1900="","",INDEX('Job Catalog'!$D$10:$D$509,MATCH($G1900,'Job Catalog'!$B$10:$B$509,0))),"")</f>
        <v/>
      </c>
      <c r="J1900" s="9">
        <f>IFERROR(IF($G1900="","",INDEX('Job Catalog'!$F$10:$F$509,MATCH($G1900,'Job Catalog'!$B$10:$B$509,0))),"")</f>
        <v/>
      </c>
      <c r="K1900" s="9">
        <f>IFERROR(IF($G1900="","",INDEX('Job Catalog'!$H$10:$H$509,MATCH($G1900,'Job Catalog'!$B$10:$B$509,0))),"")</f>
        <v/>
      </c>
      <c r="L1900" s="9">
        <f>IFERROR(IF($G1900="","",INDEX('Job Catalog'!$I$10:$I$509,MATCH($G1900,'Job Catalog'!$B$10:$B$509,0))),"")</f>
        <v/>
      </c>
      <c r="M1900" s="37">
        <f>IFERROR(IF($G1900="","",INDEX('Job Catalog'!$K$10:$K$509,MATCH($G1900,'Job Catalog'!$B$10:$B$509,0))),"")</f>
        <v/>
      </c>
    </row>
    <row r="1901">
      <c r="B1901" s="7" t="n"/>
      <c r="C1901" s="7" t="n"/>
      <c r="D1901" s="7" t="n"/>
      <c r="E1901" s="7" t="n"/>
      <c r="F1901" s="7" t="n"/>
      <c r="G1901" s="7" t="n"/>
      <c r="H1901" s="9">
        <f>IFERROR(IF($G1901="","",INDEX('Job Catalog'!$C$10:$C$509,MATCH($G1901,'Job Catalog'!$B$10:$B$509,0))),"")</f>
        <v/>
      </c>
      <c r="I1901" s="9">
        <f>IFERROR(IF($G1901="","",INDEX('Job Catalog'!$D$10:$D$509,MATCH($G1901,'Job Catalog'!$B$10:$B$509,0))),"")</f>
        <v/>
      </c>
      <c r="J1901" s="9">
        <f>IFERROR(IF($G1901="","",INDEX('Job Catalog'!$F$10:$F$509,MATCH($G1901,'Job Catalog'!$B$10:$B$509,0))),"")</f>
        <v/>
      </c>
      <c r="K1901" s="9">
        <f>IFERROR(IF($G1901="","",INDEX('Job Catalog'!$H$10:$H$509,MATCH($G1901,'Job Catalog'!$B$10:$B$509,0))),"")</f>
        <v/>
      </c>
      <c r="L1901" s="9">
        <f>IFERROR(IF($G1901="","",INDEX('Job Catalog'!$I$10:$I$509,MATCH($G1901,'Job Catalog'!$B$10:$B$509,0))),"")</f>
        <v/>
      </c>
      <c r="M1901" s="37">
        <f>IFERROR(IF($G1901="","",INDEX('Job Catalog'!$K$10:$K$509,MATCH($G1901,'Job Catalog'!$B$10:$B$509,0))),"")</f>
        <v/>
      </c>
    </row>
    <row r="1902">
      <c r="B1902" s="7" t="n"/>
      <c r="C1902" s="7" t="n"/>
      <c r="D1902" s="7" t="n"/>
      <c r="E1902" s="7" t="n"/>
      <c r="F1902" s="7" t="n"/>
      <c r="G1902" s="7" t="n"/>
      <c r="H1902" s="9">
        <f>IFERROR(IF($G1902="","",INDEX('Job Catalog'!$C$10:$C$509,MATCH($G1902,'Job Catalog'!$B$10:$B$509,0))),"")</f>
        <v/>
      </c>
      <c r="I1902" s="9">
        <f>IFERROR(IF($G1902="","",INDEX('Job Catalog'!$D$10:$D$509,MATCH($G1902,'Job Catalog'!$B$10:$B$509,0))),"")</f>
        <v/>
      </c>
      <c r="J1902" s="9">
        <f>IFERROR(IF($G1902="","",INDEX('Job Catalog'!$F$10:$F$509,MATCH($G1902,'Job Catalog'!$B$10:$B$509,0))),"")</f>
        <v/>
      </c>
      <c r="K1902" s="9">
        <f>IFERROR(IF($G1902="","",INDEX('Job Catalog'!$H$10:$H$509,MATCH($G1902,'Job Catalog'!$B$10:$B$509,0))),"")</f>
        <v/>
      </c>
      <c r="L1902" s="9">
        <f>IFERROR(IF($G1902="","",INDEX('Job Catalog'!$I$10:$I$509,MATCH($G1902,'Job Catalog'!$B$10:$B$509,0))),"")</f>
        <v/>
      </c>
      <c r="M1902" s="37">
        <f>IFERROR(IF($G1902="","",INDEX('Job Catalog'!$K$10:$K$509,MATCH($G1902,'Job Catalog'!$B$10:$B$509,0))),"")</f>
        <v/>
      </c>
    </row>
    <row r="1903">
      <c r="B1903" s="7" t="n"/>
      <c r="C1903" s="7" t="n"/>
      <c r="D1903" s="7" t="n"/>
      <c r="E1903" s="7" t="n"/>
      <c r="F1903" s="7" t="n"/>
      <c r="G1903" s="7" t="n"/>
      <c r="H1903" s="9">
        <f>IFERROR(IF($G1903="","",INDEX('Job Catalog'!$C$10:$C$509,MATCH($G1903,'Job Catalog'!$B$10:$B$509,0))),"")</f>
        <v/>
      </c>
      <c r="I1903" s="9">
        <f>IFERROR(IF($G1903="","",INDEX('Job Catalog'!$D$10:$D$509,MATCH($G1903,'Job Catalog'!$B$10:$B$509,0))),"")</f>
        <v/>
      </c>
      <c r="J1903" s="9">
        <f>IFERROR(IF($G1903="","",INDEX('Job Catalog'!$F$10:$F$509,MATCH($G1903,'Job Catalog'!$B$10:$B$509,0))),"")</f>
        <v/>
      </c>
      <c r="K1903" s="9">
        <f>IFERROR(IF($G1903="","",INDEX('Job Catalog'!$H$10:$H$509,MATCH($G1903,'Job Catalog'!$B$10:$B$509,0))),"")</f>
        <v/>
      </c>
      <c r="L1903" s="9">
        <f>IFERROR(IF($G1903="","",INDEX('Job Catalog'!$I$10:$I$509,MATCH($G1903,'Job Catalog'!$B$10:$B$509,0))),"")</f>
        <v/>
      </c>
      <c r="M1903" s="37">
        <f>IFERROR(IF($G1903="","",INDEX('Job Catalog'!$K$10:$K$509,MATCH($G1903,'Job Catalog'!$B$10:$B$509,0))),"")</f>
        <v/>
      </c>
    </row>
    <row r="1904">
      <c r="B1904" s="7" t="n"/>
      <c r="C1904" s="7" t="n"/>
      <c r="D1904" s="7" t="n"/>
      <c r="E1904" s="7" t="n"/>
      <c r="F1904" s="7" t="n"/>
      <c r="G1904" s="7" t="n"/>
      <c r="H1904" s="9">
        <f>IFERROR(IF($G1904="","",INDEX('Job Catalog'!$C$10:$C$509,MATCH($G1904,'Job Catalog'!$B$10:$B$509,0))),"")</f>
        <v/>
      </c>
      <c r="I1904" s="9">
        <f>IFERROR(IF($G1904="","",INDEX('Job Catalog'!$D$10:$D$509,MATCH($G1904,'Job Catalog'!$B$10:$B$509,0))),"")</f>
        <v/>
      </c>
      <c r="J1904" s="9">
        <f>IFERROR(IF($G1904="","",INDEX('Job Catalog'!$F$10:$F$509,MATCH($G1904,'Job Catalog'!$B$10:$B$509,0))),"")</f>
        <v/>
      </c>
      <c r="K1904" s="9">
        <f>IFERROR(IF($G1904="","",INDEX('Job Catalog'!$H$10:$H$509,MATCH($G1904,'Job Catalog'!$B$10:$B$509,0))),"")</f>
        <v/>
      </c>
      <c r="L1904" s="9">
        <f>IFERROR(IF($G1904="","",INDEX('Job Catalog'!$I$10:$I$509,MATCH($G1904,'Job Catalog'!$B$10:$B$509,0))),"")</f>
        <v/>
      </c>
      <c r="M1904" s="37">
        <f>IFERROR(IF($G1904="","",INDEX('Job Catalog'!$K$10:$K$509,MATCH($G1904,'Job Catalog'!$B$10:$B$509,0))),"")</f>
        <v/>
      </c>
    </row>
    <row r="1905">
      <c r="B1905" s="7" t="n"/>
      <c r="C1905" s="7" t="n"/>
      <c r="D1905" s="7" t="n"/>
      <c r="E1905" s="7" t="n"/>
      <c r="F1905" s="7" t="n"/>
      <c r="G1905" s="7" t="n"/>
      <c r="H1905" s="9">
        <f>IFERROR(IF($G1905="","",INDEX('Job Catalog'!$C$10:$C$509,MATCH($G1905,'Job Catalog'!$B$10:$B$509,0))),"")</f>
        <v/>
      </c>
      <c r="I1905" s="9">
        <f>IFERROR(IF($G1905="","",INDEX('Job Catalog'!$D$10:$D$509,MATCH($G1905,'Job Catalog'!$B$10:$B$509,0))),"")</f>
        <v/>
      </c>
      <c r="J1905" s="9">
        <f>IFERROR(IF($G1905="","",INDEX('Job Catalog'!$F$10:$F$509,MATCH($G1905,'Job Catalog'!$B$10:$B$509,0))),"")</f>
        <v/>
      </c>
      <c r="K1905" s="9">
        <f>IFERROR(IF($G1905="","",INDEX('Job Catalog'!$H$10:$H$509,MATCH($G1905,'Job Catalog'!$B$10:$B$509,0))),"")</f>
        <v/>
      </c>
      <c r="L1905" s="9">
        <f>IFERROR(IF($G1905="","",INDEX('Job Catalog'!$I$10:$I$509,MATCH($G1905,'Job Catalog'!$B$10:$B$509,0))),"")</f>
        <v/>
      </c>
      <c r="M1905" s="37">
        <f>IFERROR(IF($G1905="","",INDEX('Job Catalog'!$K$10:$K$509,MATCH($G1905,'Job Catalog'!$B$10:$B$509,0))),"")</f>
        <v/>
      </c>
    </row>
    <row r="1906">
      <c r="B1906" s="7" t="n"/>
      <c r="C1906" s="7" t="n"/>
      <c r="D1906" s="7" t="n"/>
      <c r="E1906" s="7" t="n"/>
      <c r="F1906" s="7" t="n"/>
      <c r="G1906" s="7" t="n"/>
      <c r="H1906" s="9">
        <f>IFERROR(IF($G1906="","",INDEX('Job Catalog'!$C$10:$C$509,MATCH($G1906,'Job Catalog'!$B$10:$B$509,0))),"")</f>
        <v/>
      </c>
      <c r="I1906" s="9">
        <f>IFERROR(IF($G1906="","",INDEX('Job Catalog'!$D$10:$D$509,MATCH($G1906,'Job Catalog'!$B$10:$B$509,0))),"")</f>
        <v/>
      </c>
      <c r="J1906" s="9">
        <f>IFERROR(IF($G1906="","",INDEX('Job Catalog'!$F$10:$F$509,MATCH($G1906,'Job Catalog'!$B$10:$B$509,0))),"")</f>
        <v/>
      </c>
      <c r="K1906" s="9">
        <f>IFERROR(IF($G1906="","",INDEX('Job Catalog'!$H$10:$H$509,MATCH($G1906,'Job Catalog'!$B$10:$B$509,0))),"")</f>
        <v/>
      </c>
      <c r="L1906" s="9">
        <f>IFERROR(IF($G1906="","",INDEX('Job Catalog'!$I$10:$I$509,MATCH($G1906,'Job Catalog'!$B$10:$B$509,0))),"")</f>
        <v/>
      </c>
      <c r="M1906" s="37">
        <f>IFERROR(IF($G1906="","",INDEX('Job Catalog'!$K$10:$K$509,MATCH($G1906,'Job Catalog'!$B$10:$B$509,0))),"")</f>
        <v/>
      </c>
    </row>
    <row r="1907">
      <c r="B1907" s="7" t="n"/>
      <c r="C1907" s="7" t="n"/>
      <c r="D1907" s="7" t="n"/>
      <c r="E1907" s="7" t="n"/>
      <c r="F1907" s="7" t="n"/>
      <c r="G1907" s="7" t="n"/>
      <c r="H1907" s="9">
        <f>IFERROR(IF($G1907="","",INDEX('Job Catalog'!$C$10:$C$509,MATCH($G1907,'Job Catalog'!$B$10:$B$509,0))),"")</f>
        <v/>
      </c>
      <c r="I1907" s="9">
        <f>IFERROR(IF($G1907="","",INDEX('Job Catalog'!$D$10:$D$509,MATCH($G1907,'Job Catalog'!$B$10:$B$509,0))),"")</f>
        <v/>
      </c>
      <c r="J1907" s="9">
        <f>IFERROR(IF($G1907="","",INDEX('Job Catalog'!$F$10:$F$509,MATCH($G1907,'Job Catalog'!$B$10:$B$509,0))),"")</f>
        <v/>
      </c>
      <c r="K1907" s="9">
        <f>IFERROR(IF($G1907="","",INDEX('Job Catalog'!$H$10:$H$509,MATCH($G1907,'Job Catalog'!$B$10:$B$509,0))),"")</f>
        <v/>
      </c>
      <c r="L1907" s="9">
        <f>IFERROR(IF($G1907="","",INDEX('Job Catalog'!$I$10:$I$509,MATCH($G1907,'Job Catalog'!$B$10:$B$509,0))),"")</f>
        <v/>
      </c>
      <c r="M1907" s="37">
        <f>IFERROR(IF($G1907="","",INDEX('Job Catalog'!$K$10:$K$509,MATCH($G1907,'Job Catalog'!$B$10:$B$509,0))),"")</f>
        <v/>
      </c>
    </row>
    <row r="1908">
      <c r="B1908" s="7" t="n"/>
      <c r="C1908" s="7" t="n"/>
      <c r="D1908" s="7" t="n"/>
      <c r="E1908" s="7" t="n"/>
      <c r="F1908" s="7" t="n"/>
      <c r="G1908" s="7" t="n"/>
      <c r="H1908" s="9">
        <f>IFERROR(IF($G1908="","",INDEX('Job Catalog'!$C$10:$C$509,MATCH($G1908,'Job Catalog'!$B$10:$B$509,0))),"")</f>
        <v/>
      </c>
      <c r="I1908" s="9">
        <f>IFERROR(IF($G1908="","",INDEX('Job Catalog'!$D$10:$D$509,MATCH($G1908,'Job Catalog'!$B$10:$B$509,0))),"")</f>
        <v/>
      </c>
      <c r="J1908" s="9">
        <f>IFERROR(IF($G1908="","",INDEX('Job Catalog'!$F$10:$F$509,MATCH($G1908,'Job Catalog'!$B$10:$B$509,0))),"")</f>
        <v/>
      </c>
      <c r="K1908" s="9">
        <f>IFERROR(IF($G1908="","",INDEX('Job Catalog'!$H$10:$H$509,MATCH($G1908,'Job Catalog'!$B$10:$B$509,0))),"")</f>
        <v/>
      </c>
      <c r="L1908" s="9">
        <f>IFERROR(IF($G1908="","",INDEX('Job Catalog'!$I$10:$I$509,MATCH($G1908,'Job Catalog'!$B$10:$B$509,0))),"")</f>
        <v/>
      </c>
      <c r="M1908" s="37">
        <f>IFERROR(IF($G1908="","",INDEX('Job Catalog'!$K$10:$K$509,MATCH($G1908,'Job Catalog'!$B$10:$B$509,0))),"")</f>
        <v/>
      </c>
    </row>
    <row r="1909">
      <c r="B1909" s="7" t="n"/>
      <c r="C1909" s="7" t="n"/>
      <c r="D1909" s="7" t="n"/>
      <c r="E1909" s="7" t="n"/>
      <c r="F1909" s="7" t="n"/>
      <c r="G1909" s="7" t="n"/>
      <c r="H1909" s="9">
        <f>IFERROR(IF($G1909="","",INDEX('Job Catalog'!$C$10:$C$509,MATCH($G1909,'Job Catalog'!$B$10:$B$509,0))),"")</f>
        <v/>
      </c>
      <c r="I1909" s="9">
        <f>IFERROR(IF($G1909="","",INDEX('Job Catalog'!$D$10:$D$509,MATCH($G1909,'Job Catalog'!$B$10:$B$509,0))),"")</f>
        <v/>
      </c>
      <c r="J1909" s="9">
        <f>IFERROR(IF($G1909="","",INDEX('Job Catalog'!$F$10:$F$509,MATCH($G1909,'Job Catalog'!$B$10:$B$509,0))),"")</f>
        <v/>
      </c>
      <c r="K1909" s="9">
        <f>IFERROR(IF($G1909="","",INDEX('Job Catalog'!$H$10:$H$509,MATCH($G1909,'Job Catalog'!$B$10:$B$509,0))),"")</f>
        <v/>
      </c>
      <c r="L1909" s="9">
        <f>IFERROR(IF($G1909="","",INDEX('Job Catalog'!$I$10:$I$509,MATCH($G1909,'Job Catalog'!$B$10:$B$509,0))),"")</f>
        <v/>
      </c>
      <c r="M1909" s="37">
        <f>IFERROR(IF($G1909="","",INDEX('Job Catalog'!$K$10:$K$509,MATCH($G1909,'Job Catalog'!$B$10:$B$509,0))),"")</f>
        <v/>
      </c>
    </row>
    <row r="1910">
      <c r="B1910" s="7" t="n"/>
      <c r="C1910" s="7" t="n"/>
      <c r="D1910" s="7" t="n"/>
      <c r="E1910" s="7" t="n"/>
      <c r="F1910" s="7" t="n"/>
      <c r="G1910" s="7" t="n"/>
      <c r="H1910" s="9">
        <f>IFERROR(IF($G1910="","",INDEX('Job Catalog'!$C$10:$C$509,MATCH($G1910,'Job Catalog'!$B$10:$B$509,0))),"")</f>
        <v/>
      </c>
      <c r="I1910" s="9">
        <f>IFERROR(IF($G1910="","",INDEX('Job Catalog'!$D$10:$D$509,MATCH($G1910,'Job Catalog'!$B$10:$B$509,0))),"")</f>
        <v/>
      </c>
      <c r="J1910" s="9">
        <f>IFERROR(IF($G1910="","",INDEX('Job Catalog'!$F$10:$F$509,MATCH($G1910,'Job Catalog'!$B$10:$B$509,0))),"")</f>
        <v/>
      </c>
      <c r="K1910" s="9">
        <f>IFERROR(IF($G1910="","",INDEX('Job Catalog'!$H$10:$H$509,MATCH($G1910,'Job Catalog'!$B$10:$B$509,0))),"")</f>
        <v/>
      </c>
      <c r="L1910" s="9">
        <f>IFERROR(IF($G1910="","",INDEX('Job Catalog'!$I$10:$I$509,MATCH($G1910,'Job Catalog'!$B$10:$B$509,0))),"")</f>
        <v/>
      </c>
      <c r="M1910" s="37">
        <f>IFERROR(IF($G1910="","",INDEX('Job Catalog'!$K$10:$K$509,MATCH($G1910,'Job Catalog'!$B$10:$B$509,0))),"")</f>
        <v/>
      </c>
    </row>
    <row r="1911">
      <c r="B1911" s="7" t="n"/>
      <c r="C1911" s="7" t="n"/>
      <c r="D1911" s="7" t="n"/>
      <c r="E1911" s="7" t="n"/>
      <c r="F1911" s="7" t="n"/>
      <c r="G1911" s="7" t="n"/>
      <c r="H1911" s="9">
        <f>IFERROR(IF($G1911="","",INDEX('Job Catalog'!$C$10:$C$509,MATCH($G1911,'Job Catalog'!$B$10:$B$509,0))),"")</f>
        <v/>
      </c>
      <c r="I1911" s="9">
        <f>IFERROR(IF($G1911="","",INDEX('Job Catalog'!$D$10:$D$509,MATCH($G1911,'Job Catalog'!$B$10:$B$509,0))),"")</f>
        <v/>
      </c>
      <c r="J1911" s="9">
        <f>IFERROR(IF($G1911="","",INDEX('Job Catalog'!$F$10:$F$509,MATCH($G1911,'Job Catalog'!$B$10:$B$509,0))),"")</f>
        <v/>
      </c>
      <c r="K1911" s="9">
        <f>IFERROR(IF($G1911="","",INDEX('Job Catalog'!$H$10:$H$509,MATCH($G1911,'Job Catalog'!$B$10:$B$509,0))),"")</f>
        <v/>
      </c>
      <c r="L1911" s="9">
        <f>IFERROR(IF($G1911="","",INDEX('Job Catalog'!$I$10:$I$509,MATCH($G1911,'Job Catalog'!$B$10:$B$509,0))),"")</f>
        <v/>
      </c>
      <c r="M1911" s="37">
        <f>IFERROR(IF($G1911="","",INDEX('Job Catalog'!$K$10:$K$509,MATCH($G1911,'Job Catalog'!$B$10:$B$509,0))),"")</f>
        <v/>
      </c>
    </row>
    <row r="1912">
      <c r="B1912" s="7" t="n"/>
      <c r="C1912" s="7" t="n"/>
      <c r="D1912" s="7" t="n"/>
      <c r="E1912" s="7" t="n"/>
      <c r="F1912" s="7" t="n"/>
      <c r="G1912" s="7" t="n"/>
      <c r="H1912" s="9">
        <f>IFERROR(IF($G1912="","",INDEX('Job Catalog'!$C$10:$C$509,MATCH($G1912,'Job Catalog'!$B$10:$B$509,0))),"")</f>
        <v/>
      </c>
      <c r="I1912" s="9">
        <f>IFERROR(IF($G1912="","",INDEX('Job Catalog'!$D$10:$D$509,MATCH($G1912,'Job Catalog'!$B$10:$B$509,0))),"")</f>
        <v/>
      </c>
      <c r="J1912" s="9">
        <f>IFERROR(IF($G1912="","",INDEX('Job Catalog'!$F$10:$F$509,MATCH($G1912,'Job Catalog'!$B$10:$B$509,0))),"")</f>
        <v/>
      </c>
      <c r="K1912" s="9">
        <f>IFERROR(IF($G1912="","",INDEX('Job Catalog'!$H$10:$H$509,MATCH($G1912,'Job Catalog'!$B$10:$B$509,0))),"")</f>
        <v/>
      </c>
      <c r="L1912" s="9">
        <f>IFERROR(IF($G1912="","",INDEX('Job Catalog'!$I$10:$I$509,MATCH($G1912,'Job Catalog'!$B$10:$B$509,0))),"")</f>
        <v/>
      </c>
      <c r="M1912" s="37">
        <f>IFERROR(IF($G1912="","",INDEX('Job Catalog'!$K$10:$K$509,MATCH($G1912,'Job Catalog'!$B$10:$B$509,0))),"")</f>
        <v/>
      </c>
    </row>
    <row r="1913">
      <c r="B1913" s="7" t="n"/>
      <c r="C1913" s="7" t="n"/>
      <c r="D1913" s="7" t="n"/>
      <c r="E1913" s="7" t="n"/>
      <c r="F1913" s="7" t="n"/>
      <c r="G1913" s="7" t="n"/>
      <c r="H1913" s="9">
        <f>IFERROR(IF($G1913="","",INDEX('Job Catalog'!$C$10:$C$509,MATCH($G1913,'Job Catalog'!$B$10:$B$509,0))),"")</f>
        <v/>
      </c>
      <c r="I1913" s="9">
        <f>IFERROR(IF($G1913="","",INDEX('Job Catalog'!$D$10:$D$509,MATCH($G1913,'Job Catalog'!$B$10:$B$509,0))),"")</f>
        <v/>
      </c>
      <c r="J1913" s="9">
        <f>IFERROR(IF($G1913="","",INDEX('Job Catalog'!$F$10:$F$509,MATCH($G1913,'Job Catalog'!$B$10:$B$509,0))),"")</f>
        <v/>
      </c>
      <c r="K1913" s="9">
        <f>IFERROR(IF($G1913="","",INDEX('Job Catalog'!$H$10:$H$509,MATCH($G1913,'Job Catalog'!$B$10:$B$509,0))),"")</f>
        <v/>
      </c>
      <c r="L1913" s="9">
        <f>IFERROR(IF($G1913="","",INDEX('Job Catalog'!$I$10:$I$509,MATCH($G1913,'Job Catalog'!$B$10:$B$509,0))),"")</f>
        <v/>
      </c>
      <c r="M1913" s="37">
        <f>IFERROR(IF($G1913="","",INDEX('Job Catalog'!$K$10:$K$509,MATCH($G1913,'Job Catalog'!$B$10:$B$509,0))),"")</f>
        <v/>
      </c>
    </row>
    <row r="1914">
      <c r="B1914" s="7" t="n"/>
      <c r="C1914" s="7" t="n"/>
      <c r="D1914" s="7" t="n"/>
      <c r="E1914" s="7" t="n"/>
      <c r="F1914" s="7" t="n"/>
      <c r="G1914" s="7" t="n"/>
      <c r="H1914" s="9">
        <f>IFERROR(IF($G1914="","",INDEX('Job Catalog'!$C$10:$C$509,MATCH($G1914,'Job Catalog'!$B$10:$B$509,0))),"")</f>
        <v/>
      </c>
      <c r="I1914" s="9">
        <f>IFERROR(IF($G1914="","",INDEX('Job Catalog'!$D$10:$D$509,MATCH($G1914,'Job Catalog'!$B$10:$B$509,0))),"")</f>
        <v/>
      </c>
      <c r="J1914" s="9">
        <f>IFERROR(IF($G1914="","",INDEX('Job Catalog'!$F$10:$F$509,MATCH($G1914,'Job Catalog'!$B$10:$B$509,0))),"")</f>
        <v/>
      </c>
      <c r="K1914" s="9">
        <f>IFERROR(IF($G1914="","",INDEX('Job Catalog'!$H$10:$H$509,MATCH($G1914,'Job Catalog'!$B$10:$B$509,0))),"")</f>
        <v/>
      </c>
      <c r="L1914" s="9">
        <f>IFERROR(IF($G1914="","",INDEX('Job Catalog'!$I$10:$I$509,MATCH($G1914,'Job Catalog'!$B$10:$B$509,0))),"")</f>
        <v/>
      </c>
      <c r="M1914" s="37">
        <f>IFERROR(IF($G1914="","",INDEX('Job Catalog'!$K$10:$K$509,MATCH($G1914,'Job Catalog'!$B$10:$B$509,0))),"")</f>
        <v/>
      </c>
    </row>
    <row r="1915">
      <c r="B1915" s="7" t="n"/>
      <c r="C1915" s="7" t="n"/>
      <c r="D1915" s="7" t="n"/>
      <c r="E1915" s="7" t="n"/>
      <c r="F1915" s="7" t="n"/>
      <c r="G1915" s="7" t="n"/>
      <c r="H1915" s="9">
        <f>IFERROR(IF($G1915="","",INDEX('Job Catalog'!$C$10:$C$509,MATCH($G1915,'Job Catalog'!$B$10:$B$509,0))),"")</f>
        <v/>
      </c>
      <c r="I1915" s="9">
        <f>IFERROR(IF($G1915="","",INDEX('Job Catalog'!$D$10:$D$509,MATCH($G1915,'Job Catalog'!$B$10:$B$509,0))),"")</f>
        <v/>
      </c>
      <c r="J1915" s="9">
        <f>IFERROR(IF($G1915="","",INDEX('Job Catalog'!$F$10:$F$509,MATCH($G1915,'Job Catalog'!$B$10:$B$509,0))),"")</f>
        <v/>
      </c>
      <c r="K1915" s="9">
        <f>IFERROR(IF($G1915="","",INDEX('Job Catalog'!$H$10:$H$509,MATCH($G1915,'Job Catalog'!$B$10:$B$509,0))),"")</f>
        <v/>
      </c>
      <c r="L1915" s="9">
        <f>IFERROR(IF($G1915="","",INDEX('Job Catalog'!$I$10:$I$509,MATCH($G1915,'Job Catalog'!$B$10:$B$509,0))),"")</f>
        <v/>
      </c>
      <c r="M1915" s="37">
        <f>IFERROR(IF($G1915="","",INDEX('Job Catalog'!$K$10:$K$509,MATCH($G1915,'Job Catalog'!$B$10:$B$509,0))),"")</f>
        <v/>
      </c>
    </row>
    <row r="1916">
      <c r="B1916" s="7" t="n"/>
      <c r="C1916" s="7" t="n"/>
      <c r="D1916" s="7" t="n"/>
      <c r="E1916" s="7" t="n"/>
      <c r="F1916" s="7" t="n"/>
      <c r="G1916" s="7" t="n"/>
      <c r="H1916" s="9">
        <f>IFERROR(IF($G1916="","",INDEX('Job Catalog'!$C$10:$C$509,MATCH($G1916,'Job Catalog'!$B$10:$B$509,0))),"")</f>
        <v/>
      </c>
      <c r="I1916" s="9">
        <f>IFERROR(IF($G1916="","",INDEX('Job Catalog'!$D$10:$D$509,MATCH($G1916,'Job Catalog'!$B$10:$B$509,0))),"")</f>
        <v/>
      </c>
      <c r="J1916" s="9">
        <f>IFERROR(IF($G1916="","",INDEX('Job Catalog'!$F$10:$F$509,MATCH($G1916,'Job Catalog'!$B$10:$B$509,0))),"")</f>
        <v/>
      </c>
      <c r="K1916" s="9">
        <f>IFERROR(IF($G1916="","",INDEX('Job Catalog'!$H$10:$H$509,MATCH($G1916,'Job Catalog'!$B$10:$B$509,0))),"")</f>
        <v/>
      </c>
      <c r="L1916" s="9">
        <f>IFERROR(IF($G1916="","",INDEX('Job Catalog'!$I$10:$I$509,MATCH($G1916,'Job Catalog'!$B$10:$B$509,0))),"")</f>
        <v/>
      </c>
      <c r="M1916" s="37">
        <f>IFERROR(IF($G1916="","",INDEX('Job Catalog'!$K$10:$K$509,MATCH($G1916,'Job Catalog'!$B$10:$B$509,0))),"")</f>
        <v/>
      </c>
    </row>
    <row r="1917">
      <c r="B1917" s="7" t="n"/>
      <c r="C1917" s="7" t="n"/>
      <c r="D1917" s="7" t="n"/>
      <c r="E1917" s="7" t="n"/>
      <c r="F1917" s="7" t="n"/>
      <c r="G1917" s="7" t="n"/>
      <c r="H1917" s="9">
        <f>IFERROR(IF($G1917="","",INDEX('Job Catalog'!$C$10:$C$509,MATCH($G1917,'Job Catalog'!$B$10:$B$509,0))),"")</f>
        <v/>
      </c>
      <c r="I1917" s="9">
        <f>IFERROR(IF($G1917="","",INDEX('Job Catalog'!$D$10:$D$509,MATCH($G1917,'Job Catalog'!$B$10:$B$509,0))),"")</f>
        <v/>
      </c>
      <c r="J1917" s="9">
        <f>IFERROR(IF($G1917="","",INDEX('Job Catalog'!$F$10:$F$509,MATCH($G1917,'Job Catalog'!$B$10:$B$509,0))),"")</f>
        <v/>
      </c>
      <c r="K1917" s="9">
        <f>IFERROR(IF($G1917="","",INDEX('Job Catalog'!$H$10:$H$509,MATCH($G1917,'Job Catalog'!$B$10:$B$509,0))),"")</f>
        <v/>
      </c>
      <c r="L1917" s="9">
        <f>IFERROR(IF($G1917="","",INDEX('Job Catalog'!$I$10:$I$509,MATCH($G1917,'Job Catalog'!$B$10:$B$509,0))),"")</f>
        <v/>
      </c>
      <c r="M1917" s="37">
        <f>IFERROR(IF($G1917="","",INDEX('Job Catalog'!$K$10:$K$509,MATCH($G1917,'Job Catalog'!$B$10:$B$509,0))),"")</f>
        <v/>
      </c>
    </row>
    <row r="1918">
      <c r="B1918" s="7" t="n"/>
      <c r="C1918" s="7" t="n"/>
      <c r="D1918" s="7" t="n"/>
      <c r="E1918" s="7" t="n"/>
      <c r="F1918" s="7" t="n"/>
      <c r="G1918" s="7" t="n"/>
      <c r="H1918" s="9">
        <f>IFERROR(IF($G1918="","",INDEX('Job Catalog'!$C$10:$C$509,MATCH($G1918,'Job Catalog'!$B$10:$B$509,0))),"")</f>
        <v/>
      </c>
      <c r="I1918" s="9">
        <f>IFERROR(IF($G1918="","",INDEX('Job Catalog'!$D$10:$D$509,MATCH($G1918,'Job Catalog'!$B$10:$B$509,0))),"")</f>
        <v/>
      </c>
      <c r="J1918" s="9">
        <f>IFERROR(IF($G1918="","",INDEX('Job Catalog'!$F$10:$F$509,MATCH($G1918,'Job Catalog'!$B$10:$B$509,0))),"")</f>
        <v/>
      </c>
      <c r="K1918" s="9">
        <f>IFERROR(IF($G1918="","",INDEX('Job Catalog'!$H$10:$H$509,MATCH($G1918,'Job Catalog'!$B$10:$B$509,0))),"")</f>
        <v/>
      </c>
      <c r="L1918" s="9">
        <f>IFERROR(IF($G1918="","",INDEX('Job Catalog'!$I$10:$I$509,MATCH($G1918,'Job Catalog'!$B$10:$B$509,0))),"")</f>
        <v/>
      </c>
      <c r="M1918" s="37">
        <f>IFERROR(IF($G1918="","",INDEX('Job Catalog'!$K$10:$K$509,MATCH($G1918,'Job Catalog'!$B$10:$B$509,0))),"")</f>
        <v/>
      </c>
    </row>
    <row r="1919">
      <c r="B1919" s="7" t="n"/>
      <c r="C1919" s="7" t="n"/>
      <c r="D1919" s="7" t="n"/>
      <c r="E1919" s="7" t="n"/>
      <c r="F1919" s="7" t="n"/>
      <c r="G1919" s="7" t="n"/>
      <c r="H1919" s="9">
        <f>IFERROR(IF($G1919="","",INDEX('Job Catalog'!$C$10:$C$509,MATCH($G1919,'Job Catalog'!$B$10:$B$509,0))),"")</f>
        <v/>
      </c>
      <c r="I1919" s="9">
        <f>IFERROR(IF($G1919="","",INDEX('Job Catalog'!$D$10:$D$509,MATCH($G1919,'Job Catalog'!$B$10:$B$509,0))),"")</f>
        <v/>
      </c>
      <c r="J1919" s="9">
        <f>IFERROR(IF($G1919="","",INDEX('Job Catalog'!$F$10:$F$509,MATCH($G1919,'Job Catalog'!$B$10:$B$509,0))),"")</f>
        <v/>
      </c>
      <c r="K1919" s="9">
        <f>IFERROR(IF($G1919="","",INDEX('Job Catalog'!$H$10:$H$509,MATCH($G1919,'Job Catalog'!$B$10:$B$509,0))),"")</f>
        <v/>
      </c>
      <c r="L1919" s="9">
        <f>IFERROR(IF($G1919="","",INDEX('Job Catalog'!$I$10:$I$509,MATCH($G1919,'Job Catalog'!$B$10:$B$509,0))),"")</f>
        <v/>
      </c>
      <c r="M1919" s="37">
        <f>IFERROR(IF($G1919="","",INDEX('Job Catalog'!$K$10:$K$509,MATCH($G1919,'Job Catalog'!$B$10:$B$509,0))),"")</f>
        <v/>
      </c>
    </row>
    <row r="1920">
      <c r="B1920" s="7" t="n"/>
      <c r="C1920" s="7" t="n"/>
      <c r="D1920" s="7" t="n"/>
      <c r="E1920" s="7" t="n"/>
      <c r="F1920" s="7" t="n"/>
      <c r="G1920" s="7" t="n"/>
      <c r="H1920" s="9">
        <f>IFERROR(IF($G1920="","",INDEX('Job Catalog'!$C$10:$C$509,MATCH($G1920,'Job Catalog'!$B$10:$B$509,0))),"")</f>
        <v/>
      </c>
      <c r="I1920" s="9">
        <f>IFERROR(IF($G1920="","",INDEX('Job Catalog'!$D$10:$D$509,MATCH($G1920,'Job Catalog'!$B$10:$B$509,0))),"")</f>
        <v/>
      </c>
      <c r="J1920" s="9">
        <f>IFERROR(IF($G1920="","",INDEX('Job Catalog'!$F$10:$F$509,MATCH($G1920,'Job Catalog'!$B$10:$B$509,0))),"")</f>
        <v/>
      </c>
      <c r="K1920" s="9">
        <f>IFERROR(IF($G1920="","",INDEX('Job Catalog'!$H$10:$H$509,MATCH($G1920,'Job Catalog'!$B$10:$B$509,0))),"")</f>
        <v/>
      </c>
      <c r="L1920" s="9">
        <f>IFERROR(IF($G1920="","",INDEX('Job Catalog'!$I$10:$I$509,MATCH($G1920,'Job Catalog'!$B$10:$B$509,0))),"")</f>
        <v/>
      </c>
      <c r="M1920" s="37">
        <f>IFERROR(IF($G1920="","",INDEX('Job Catalog'!$K$10:$K$509,MATCH($G1920,'Job Catalog'!$B$10:$B$509,0))),"")</f>
        <v/>
      </c>
    </row>
    <row r="1921">
      <c r="B1921" s="7" t="n"/>
      <c r="C1921" s="7" t="n"/>
      <c r="D1921" s="7" t="n"/>
      <c r="E1921" s="7" t="n"/>
      <c r="F1921" s="7" t="n"/>
      <c r="G1921" s="7" t="n"/>
      <c r="H1921" s="9">
        <f>IFERROR(IF($G1921="","",INDEX('Job Catalog'!$C$10:$C$509,MATCH($G1921,'Job Catalog'!$B$10:$B$509,0))),"")</f>
        <v/>
      </c>
      <c r="I1921" s="9">
        <f>IFERROR(IF($G1921="","",INDEX('Job Catalog'!$D$10:$D$509,MATCH($G1921,'Job Catalog'!$B$10:$B$509,0))),"")</f>
        <v/>
      </c>
      <c r="J1921" s="9">
        <f>IFERROR(IF($G1921="","",INDEX('Job Catalog'!$F$10:$F$509,MATCH($G1921,'Job Catalog'!$B$10:$B$509,0))),"")</f>
        <v/>
      </c>
      <c r="K1921" s="9">
        <f>IFERROR(IF($G1921="","",INDEX('Job Catalog'!$H$10:$H$509,MATCH($G1921,'Job Catalog'!$B$10:$B$509,0))),"")</f>
        <v/>
      </c>
      <c r="L1921" s="9">
        <f>IFERROR(IF($G1921="","",INDEX('Job Catalog'!$I$10:$I$509,MATCH($G1921,'Job Catalog'!$B$10:$B$509,0))),"")</f>
        <v/>
      </c>
      <c r="M1921" s="37">
        <f>IFERROR(IF($G1921="","",INDEX('Job Catalog'!$K$10:$K$509,MATCH($G1921,'Job Catalog'!$B$10:$B$509,0))),"")</f>
        <v/>
      </c>
    </row>
    <row r="1922">
      <c r="B1922" s="7" t="n"/>
      <c r="C1922" s="7" t="n"/>
      <c r="D1922" s="7" t="n"/>
      <c r="E1922" s="7" t="n"/>
      <c r="F1922" s="7" t="n"/>
      <c r="G1922" s="7" t="n"/>
      <c r="H1922" s="9">
        <f>IFERROR(IF($G1922="","",INDEX('Job Catalog'!$C$10:$C$509,MATCH($G1922,'Job Catalog'!$B$10:$B$509,0))),"")</f>
        <v/>
      </c>
      <c r="I1922" s="9">
        <f>IFERROR(IF($G1922="","",INDEX('Job Catalog'!$D$10:$D$509,MATCH($G1922,'Job Catalog'!$B$10:$B$509,0))),"")</f>
        <v/>
      </c>
      <c r="J1922" s="9">
        <f>IFERROR(IF($G1922="","",INDEX('Job Catalog'!$F$10:$F$509,MATCH($G1922,'Job Catalog'!$B$10:$B$509,0))),"")</f>
        <v/>
      </c>
      <c r="K1922" s="9">
        <f>IFERROR(IF($G1922="","",INDEX('Job Catalog'!$H$10:$H$509,MATCH($G1922,'Job Catalog'!$B$10:$B$509,0))),"")</f>
        <v/>
      </c>
      <c r="L1922" s="9">
        <f>IFERROR(IF($G1922="","",INDEX('Job Catalog'!$I$10:$I$509,MATCH($G1922,'Job Catalog'!$B$10:$B$509,0))),"")</f>
        <v/>
      </c>
      <c r="M1922" s="37">
        <f>IFERROR(IF($G1922="","",INDEX('Job Catalog'!$K$10:$K$509,MATCH($G1922,'Job Catalog'!$B$10:$B$509,0))),"")</f>
        <v/>
      </c>
    </row>
    <row r="1923">
      <c r="B1923" s="7" t="n"/>
      <c r="C1923" s="7" t="n"/>
      <c r="D1923" s="7" t="n"/>
      <c r="E1923" s="7" t="n"/>
      <c r="F1923" s="7" t="n"/>
      <c r="G1923" s="7" t="n"/>
      <c r="H1923" s="9">
        <f>IFERROR(IF($G1923="","",INDEX('Job Catalog'!$C$10:$C$509,MATCH($G1923,'Job Catalog'!$B$10:$B$509,0))),"")</f>
        <v/>
      </c>
      <c r="I1923" s="9">
        <f>IFERROR(IF($G1923="","",INDEX('Job Catalog'!$D$10:$D$509,MATCH($G1923,'Job Catalog'!$B$10:$B$509,0))),"")</f>
        <v/>
      </c>
      <c r="J1923" s="9">
        <f>IFERROR(IF($G1923="","",INDEX('Job Catalog'!$F$10:$F$509,MATCH($G1923,'Job Catalog'!$B$10:$B$509,0))),"")</f>
        <v/>
      </c>
      <c r="K1923" s="9">
        <f>IFERROR(IF($G1923="","",INDEX('Job Catalog'!$H$10:$H$509,MATCH($G1923,'Job Catalog'!$B$10:$B$509,0))),"")</f>
        <v/>
      </c>
      <c r="L1923" s="9">
        <f>IFERROR(IF($G1923="","",INDEX('Job Catalog'!$I$10:$I$509,MATCH($G1923,'Job Catalog'!$B$10:$B$509,0))),"")</f>
        <v/>
      </c>
      <c r="M1923" s="37">
        <f>IFERROR(IF($G1923="","",INDEX('Job Catalog'!$K$10:$K$509,MATCH($G1923,'Job Catalog'!$B$10:$B$509,0))),"")</f>
        <v/>
      </c>
    </row>
    <row r="1924">
      <c r="B1924" s="7" t="n"/>
      <c r="C1924" s="7" t="n"/>
      <c r="D1924" s="7" t="n"/>
      <c r="E1924" s="7" t="n"/>
      <c r="F1924" s="7" t="n"/>
      <c r="G1924" s="7" t="n"/>
      <c r="H1924" s="9">
        <f>IFERROR(IF($G1924="","",INDEX('Job Catalog'!$C$10:$C$509,MATCH($G1924,'Job Catalog'!$B$10:$B$509,0))),"")</f>
        <v/>
      </c>
      <c r="I1924" s="9">
        <f>IFERROR(IF($G1924="","",INDEX('Job Catalog'!$D$10:$D$509,MATCH($G1924,'Job Catalog'!$B$10:$B$509,0))),"")</f>
        <v/>
      </c>
      <c r="J1924" s="9">
        <f>IFERROR(IF($G1924="","",INDEX('Job Catalog'!$F$10:$F$509,MATCH($G1924,'Job Catalog'!$B$10:$B$509,0))),"")</f>
        <v/>
      </c>
      <c r="K1924" s="9">
        <f>IFERROR(IF($G1924="","",INDEX('Job Catalog'!$H$10:$H$509,MATCH($G1924,'Job Catalog'!$B$10:$B$509,0))),"")</f>
        <v/>
      </c>
      <c r="L1924" s="9">
        <f>IFERROR(IF($G1924="","",INDEX('Job Catalog'!$I$10:$I$509,MATCH($G1924,'Job Catalog'!$B$10:$B$509,0))),"")</f>
        <v/>
      </c>
      <c r="M1924" s="37">
        <f>IFERROR(IF($G1924="","",INDEX('Job Catalog'!$K$10:$K$509,MATCH($G1924,'Job Catalog'!$B$10:$B$509,0))),"")</f>
        <v/>
      </c>
    </row>
    <row r="1925">
      <c r="B1925" s="7" t="n"/>
      <c r="C1925" s="7" t="n"/>
      <c r="D1925" s="7" t="n"/>
      <c r="E1925" s="7" t="n"/>
      <c r="F1925" s="7" t="n"/>
      <c r="G1925" s="7" t="n"/>
      <c r="H1925" s="9">
        <f>IFERROR(IF($G1925="","",INDEX('Job Catalog'!$C$10:$C$509,MATCH($G1925,'Job Catalog'!$B$10:$B$509,0))),"")</f>
        <v/>
      </c>
      <c r="I1925" s="9">
        <f>IFERROR(IF($G1925="","",INDEX('Job Catalog'!$D$10:$D$509,MATCH($G1925,'Job Catalog'!$B$10:$B$509,0))),"")</f>
        <v/>
      </c>
      <c r="J1925" s="9">
        <f>IFERROR(IF($G1925="","",INDEX('Job Catalog'!$F$10:$F$509,MATCH($G1925,'Job Catalog'!$B$10:$B$509,0))),"")</f>
        <v/>
      </c>
      <c r="K1925" s="9">
        <f>IFERROR(IF($G1925="","",INDEX('Job Catalog'!$H$10:$H$509,MATCH($G1925,'Job Catalog'!$B$10:$B$509,0))),"")</f>
        <v/>
      </c>
      <c r="L1925" s="9">
        <f>IFERROR(IF($G1925="","",INDEX('Job Catalog'!$I$10:$I$509,MATCH($G1925,'Job Catalog'!$B$10:$B$509,0))),"")</f>
        <v/>
      </c>
      <c r="M1925" s="37">
        <f>IFERROR(IF($G1925="","",INDEX('Job Catalog'!$K$10:$K$509,MATCH($G1925,'Job Catalog'!$B$10:$B$509,0))),"")</f>
        <v/>
      </c>
    </row>
    <row r="1926">
      <c r="B1926" s="7" t="n"/>
      <c r="C1926" s="7" t="n"/>
      <c r="D1926" s="7" t="n"/>
      <c r="E1926" s="7" t="n"/>
      <c r="F1926" s="7" t="n"/>
      <c r="G1926" s="7" t="n"/>
      <c r="H1926" s="9">
        <f>IFERROR(IF($G1926="","",INDEX('Job Catalog'!$C$10:$C$509,MATCH($G1926,'Job Catalog'!$B$10:$B$509,0))),"")</f>
        <v/>
      </c>
      <c r="I1926" s="9">
        <f>IFERROR(IF($G1926="","",INDEX('Job Catalog'!$D$10:$D$509,MATCH($G1926,'Job Catalog'!$B$10:$B$509,0))),"")</f>
        <v/>
      </c>
      <c r="J1926" s="9">
        <f>IFERROR(IF($G1926="","",INDEX('Job Catalog'!$F$10:$F$509,MATCH($G1926,'Job Catalog'!$B$10:$B$509,0))),"")</f>
        <v/>
      </c>
      <c r="K1926" s="9">
        <f>IFERROR(IF($G1926="","",INDEX('Job Catalog'!$H$10:$H$509,MATCH($G1926,'Job Catalog'!$B$10:$B$509,0))),"")</f>
        <v/>
      </c>
      <c r="L1926" s="9">
        <f>IFERROR(IF($G1926="","",INDEX('Job Catalog'!$I$10:$I$509,MATCH($G1926,'Job Catalog'!$B$10:$B$509,0))),"")</f>
        <v/>
      </c>
      <c r="M1926" s="37">
        <f>IFERROR(IF($G1926="","",INDEX('Job Catalog'!$K$10:$K$509,MATCH($G1926,'Job Catalog'!$B$10:$B$509,0))),"")</f>
        <v/>
      </c>
    </row>
    <row r="1927">
      <c r="B1927" s="7" t="n"/>
      <c r="C1927" s="7" t="n"/>
      <c r="D1927" s="7" t="n"/>
      <c r="E1927" s="7" t="n"/>
      <c r="F1927" s="7" t="n"/>
      <c r="G1927" s="7" t="n"/>
      <c r="H1927" s="9">
        <f>IFERROR(IF($G1927="","",INDEX('Job Catalog'!$C$10:$C$509,MATCH($G1927,'Job Catalog'!$B$10:$B$509,0))),"")</f>
        <v/>
      </c>
      <c r="I1927" s="9">
        <f>IFERROR(IF($G1927="","",INDEX('Job Catalog'!$D$10:$D$509,MATCH($G1927,'Job Catalog'!$B$10:$B$509,0))),"")</f>
        <v/>
      </c>
      <c r="J1927" s="9">
        <f>IFERROR(IF($G1927="","",INDEX('Job Catalog'!$F$10:$F$509,MATCH($G1927,'Job Catalog'!$B$10:$B$509,0))),"")</f>
        <v/>
      </c>
      <c r="K1927" s="9">
        <f>IFERROR(IF($G1927="","",INDEX('Job Catalog'!$H$10:$H$509,MATCH($G1927,'Job Catalog'!$B$10:$B$509,0))),"")</f>
        <v/>
      </c>
      <c r="L1927" s="9">
        <f>IFERROR(IF($G1927="","",INDEX('Job Catalog'!$I$10:$I$509,MATCH($G1927,'Job Catalog'!$B$10:$B$509,0))),"")</f>
        <v/>
      </c>
      <c r="M1927" s="37">
        <f>IFERROR(IF($G1927="","",INDEX('Job Catalog'!$K$10:$K$509,MATCH($G1927,'Job Catalog'!$B$10:$B$509,0))),"")</f>
        <v/>
      </c>
    </row>
    <row r="1928">
      <c r="B1928" s="7" t="n"/>
      <c r="C1928" s="7" t="n"/>
      <c r="D1928" s="7" t="n"/>
      <c r="E1928" s="7" t="n"/>
      <c r="F1928" s="7" t="n"/>
      <c r="G1928" s="7" t="n"/>
      <c r="H1928" s="9">
        <f>IFERROR(IF($G1928="","",INDEX('Job Catalog'!$C$10:$C$509,MATCH($G1928,'Job Catalog'!$B$10:$B$509,0))),"")</f>
        <v/>
      </c>
      <c r="I1928" s="9">
        <f>IFERROR(IF($G1928="","",INDEX('Job Catalog'!$D$10:$D$509,MATCH($G1928,'Job Catalog'!$B$10:$B$509,0))),"")</f>
        <v/>
      </c>
      <c r="J1928" s="9">
        <f>IFERROR(IF($G1928="","",INDEX('Job Catalog'!$F$10:$F$509,MATCH($G1928,'Job Catalog'!$B$10:$B$509,0))),"")</f>
        <v/>
      </c>
      <c r="K1928" s="9">
        <f>IFERROR(IF($G1928="","",INDEX('Job Catalog'!$H$10:$H$509,MATCH($G1928,'Job Catalog'!$B$10:$B$509,0))),"")</f>
        <v/>
      </c>
      <c r="L1928" s="9">
        <f>IFERROR(IF($G1928="","",INDEX('Job Catalog'!$I$10:$I$509,MATCH($G1928,'Job Catalog'!$B$10:$B$509,0))),"")</f>
        <v/>
      </c>
      <c r="M1928" s="37">
        <f>IFERROR(IF($G1928="","",INDEX('Job Catalog'!$K$10:$K$509,MATCH($G1928,'Job Catalog'!$B$10:$B$509,0))),"")</f>
        <v/>
      </c>
    </row>
    <row r="1929">
      <c r="B1929" s="7" t="n"/>
      <c r="C1929" s="7" t="n"/>
      <c r="D1929" s="7" t="n"/>
      <c r="E1929" s="7" t="n"/>
      <c r="F1929" s="7" t="n"/>
      <c r="G1929" s="7" t="n"/>
      <c r="H1929" s="9">
        <f>IFERROR(IF($G1929="","",INDEX('Job Catalog'!$C$10:$C$509,MATCH($G1929,'Job Catalog'!$B$10:$B$509,0))),"")</f>
        <v/>
      </c>
      <c r="I1929" s="9">
        <f>IFERROR(IF($G1929="","",INDEX('Job Catalog'!$D$10:$D$509,MATCH($G1929,'Job Catalog'!$B$10:$B$509,0))),"")</f>
        <v/>
      </c>
      <c r="J1929" s="9">
        <f>IFERROR(IF($G1929="","",INDEX('Job Catalog'!$F$10:$F$509,MATCH($G1929,'Job Catalog'!$B$10:$B$509,0))),"")</f>
        <v/>
      </c>
      <c r="K1929" s="9">
        <f>IFERROR(IF($G1929="","",INDEX('Job Catalog'!$H$10:$H$509,MATCH($G1929,'Job Catalog'!$B$10:$B$509,0))),"")</f>
        <v/>
      </c>
      <c r="L1929" s="9">
        <f>IFERROR(IF($G1929="","",INDEX('Job Catalog'!$I$10:$I$509,MATCH($G1929,'Job Catalog'!$B$10:$B$509,0))),"")</f>
        <v/>
      </c>
      <c r="M1929" s="37">
        <f>IFERROR(IF($G1929="","",INDEX('Job Catalog'!$K$10:$K$509,MATCH($G1929,'Job Catalog'!$B$10:$B$509,0))),"")</f>
        <v/>
      </c>
    </row>
    <row r="1930">
      <c r="B1930" s="7" t="n"/>
      <c r="C1930" s="7" t="n"/>
      <c r="D1930" s="7" t="n"/>
      <c r="E1930" s="7" t="n"/>
      <c r="F1930" s="7" t="n"/>
      <c r="G1930" s="7" t="n"/>
      <c r="H1930" s="9">
        <f>IFERROR(IF($G1930="","",INDEX('Job Catalog'!$C$10:$C$509,MATCH($G1930,'Job Catalog'!$B$10:$B$509,0))),"")</f>
        <v/>
      </c>
      <c r="I1930" s="9">
        <f>IFERROR(IF($G1930="","",INDEX('Job Catalog'!$D$10:$D$509,MATCH($G1930,'Job Catalog'!$B$10:$B$509,0))),"")</f>
        <v/>
      </c>
      <c r="J1930" s="9">
        <f>IFERROR(IF($G1930="","",INDEX('Job Catalog'!$F$10:$F$509,MATCH($G1930,'Job Catalog'!$B$10:$B$509,0))),"")</f>
        <v/>
      </c>
      <c r="K1930" s="9">
        <f>IFERROR(IF($G1930="","",INDEX('Job Catalog'!$H$10:$H$509,MATCH($G1930,'Job Catalog'!$B$10:$B$509,0))),"")</f>
        <v/>
      </c>
      <c r="L1930" s="9">
        <f>IFERROR(IF($G1930="","",INDEX('Job Catalog'!$I$10:$I$509,MATCH($G1930,'Job Catalog'!$B$10:$B$509,0))),"")</f>
        <v/>
      </c>
      <c r="M1930" s="37">
        <f>IFERROR(IF($G1930="","",INDEX('Job Catalog'!$K$10:$K$509,MATCH($G1930,'Job Catalog'!$B$10:$B$509,0))),"")</f>
        <v/>
      </c>
    </row>
    <row r="1931">
      <c r="B1931" s="7" t="n"/>
      <c r="C1931" s="7" t="n"/>
      <c r="D1931" s="7" t="n"/>
      <c r="E1931" s="7" t="n"/>
      <c r="F1931" s="7" t="n"/>
      <c r="G1931" s="7" t="n"/>
      <c r="H1931" s="9">
        <f>IFERROR(IF($G1931="","",INDEX('Job Catalog'!$C$10:$C$509,MATCH($G1931,'Job Catalog'!$B$10:$B$509,0))),"")</f>
        <v/>
      </c>
      <c r="I1931" s="9">
        <f>IFERROR(IF($G1931="","",INDEX('Job Catalog'!$D$10:$D$509,MATCH($G1931,'Job Catalog'!$B$10:$B$509,0))),"")</f>
        <v/>
      </c>
      <c r="J1931" s="9">
        <f>IFERROR(IF($G1931="","",INDEX('Job Catalog'!$F$10:$F$509,MATCH($G1931,'Job Catalog'!$B$10:$B$509,0))),"")</f>
        <v/>
      </c>
      <c r="K1931" s="9">
        <f>IFERROR(IF($G1931="","",INDEX('Job Catalog'!$H$10:$H$509,MATCH($G1931,'Job Catalog'!$B$10:$B$509,0))),"")</f>
        <v/>
      </c>
      <c r="L1931" s="9">
        <f>IFERROR(IF($G1931="","",INDEX('Job Catalog'!$I$10:$I$509,MATCH($G1931,'Job Catalog'!$B$10:$B$509,0))),"")</f>
        <v/>
      </c>
      <c r="M1931" s="37">
        <f>IFERROR(IF($G1931="","",INDEX('Job Catalog'!$K$10:$K$509,MATCH($G1931,'Job Catalog'!$B$10:$B$509,0))),"")</f>
        <v/>
      </c>
    </row>
    <row r="1932">
      <c r="B1932" s="7" t="n"/>
      <c r="C1932" s="7" t="n"/>
      <c r="D1932" s="7" t="n"/>
      <c r="E1932" s="7" t="n"/>
      <c r="F1932" s="7" t="n"/>
      <c r="G1932" s="7" t="n"/>
      <c r="H1932" s="9">
        <f>IFERROR(IF($G1932="","",INDEX('Job Catalog'!$C$10:$C$509,MATCH($G1932,'Job Catalog'!$B$10:$B$509,0))),"")</f>
        <v/>
      </c>
      <c r="I1932" s="9">
        <f>IFERROR(IF($G1932="","",INDEX('Job Catalog'!$D$10:$D$509,MATCH($G1932,'Job Catalog'!$B$10:$B$509,0))),"")</f>
        <v/>
      </c>
      <c r="J1932" s="9">
        <f>IFERROR(IF($G1932="","",INDEX('Job Catalog'!$F$10:$F$509,MATCH($G1932,'Job Catalog'!$B$10:$B$509,0))),"")</f>
        <v/>
      </c>
      <c r="K1932" s="9">
        <f>IFERROR(IF($G1932="","",INDEX('Job Catalog'!$H$10:$H$509,MATCH($G1932,'Job Catalog'!$B$10:$B$509,0))),"")</f>
        <v/>
      </c>
      <c r="L1932" s="9">
        <f>IFERROR(IF($G1932="","",INDEX('Job Catalog'!$I$10:$I$509,MATCH($G1932,'Job Catalog'!$B$10:$B$509,0))),"")</f>
        <v/>
      </c>
      <c r="M1932" s="37">
        <f>IFERROR(IF($G1932="","",INDEX('Job Catalog'!$K$10:$K$509,MATCH($G1932,'Job Catalog'!$B$10:$B$509,0))),"")</f>
        <v/>
      </c>
    </row>
    <row r="1933">
      <c r="B1933" s="7" t="n"/>
      <c r="C1933" s="7" t="n"/>
      <c r="D1933" s="7" t="n"/>
      <c r="E1933" s="7" t="n"/>
      <c r="F1933" s="7" t="n"/>
      <c r="G1933" s="7" t="n"/>
      <c r="H1933" s="9">
        <f>IFERROR(IF($G1933="","",INDEX('Job Catalog'!$C$10:$C$509,MATCH($G1933,'Job Catalog'!$B$10:$B$509,0))),"")</f>
        <v/>
      </c>
      <c r="I1933" s="9">
        <f>IFERROR(IF($G1933="","",INDEX('Job Catalog'!$D$10:$D$509,MATCH($G1933,'Job Catalog'!$B$10:$B$509,0))),"")</f>
        <v/>
      </c>
      <c r="J1933" s="9">
        <f>IFERROR(IF($G1933="","",INDEX('Job Catalog'!$F$10:$F$509,MATCH($G1933,'Job Catalog'!$B$10:$B$509,0))),"")</f>
        <v/>
      </c>
      <c r="K1933" s="9">
        <f>IFERROR(IF($G1933="","",INDEX('Job Catalog'!$H$10:$H$509,MATCH($G1933,'Job Catalog'!$B$10:$B$509,0))),"")</f>
        <v/>
      </c>
      <c r="L1933" s="9">
        <f>IFERROR(IF($G1933="","",INDEX('Job Catalog'!$I$10:$I$509,MATCH($G1933,'Job Catalog'!$B$10:$B$509,0))),"")</f>
        <v/>
      </c>
      <c r="M1933" s="37">
        <f>IFERROR(IF($G1933="","",INDEX('Job Catalog'!$K$10:$K$509,MATCH($G1933,'Job Catalog'!$B$10:$B$509,0))),"")</f>
        <v/>
      </c>
    </row>
    <row r="1934">
      <c r="B1934" s="7" t="n"/>
      <c r="C1934" s="7" t="n"/>
      <c r="D1934" s="7" t="n"/>
      <c r="E1934" s="7" t="n"/>
      <c r="F1934" s="7" t="n"/>
      <c r="G1934" s="7" t="n"/>
      <c r="H1934" s="9">
        <f>IFERROR(IF($G1934="","",INDEX('Job Catalog'!$C$10:$C$509,MATCH($G1934,'Job Catalog'!$B$10:$B$509,0))),"")</f>
        <v/>
      </c>
      <c r="I1934" s="9">
        <f>IFERROR(IF($G1934="","",INDEX('Job Catalog'!$D$10:$D$509,MATCH($G1934,'Job Catalog'!$B$10:$B$509,0))),"")</f>
        <v/>
      </c>
      <c r="J1934" s="9">
        <f>IFERROR(IF($G1934="","",INDEX('Job Catalog'!$F$10:$F$509,MATCH($G1934,'Job Catalog'!$B$10:$B$509,0))),"")</f>
        <v/>
      </c>
      <c r="K1934" s="9">
        <f>IFERROR(IF($G1934="","",INDEX('Job Catalog'!$H$10:$H$509,MATCH($G1934,'Job Catalog'!$B$10:$B$509,0))),"")</f>
        <v/>
      </c>
      <c r="L1934" s="9">
        <f>IFERROR(IF($G1934="","",INDEX('Job Catalog'!$I$10:$I$509,MATCH($G1934,'Job Catalog'!$B$10:$B$509,0))),"")</f>
        <v/>
      </c>
      <c r="M1934" s="37">
        <f>IFERROR(IF($G1934="","",INDEX('Job Catalog'!$K$10:$K$509,MATCH($G1934,'Job Catalog'!$B$10:$B$509,0))),"")</f>
        <v/>
      </c>
    </row>
    <row r="1935">
      <c r="B1935" s="7" t="n"/>
      <c r="C1935" s="7" t="n"/>
      <c r="D1935" s="7" t="n"/>
      <c r="E1935" s="7" t="n"/>
      <c r="F1935" s="7" t="n"/>
      <c r="G1935" s="7" t="n"/>
      <c r="H1935" s="9">
        <f>IFERROR(IF($G1935="","",INDEX('Job Catalog'!$C$10:$C$509,MATCH($G1935,'Job Catalog'!$B$10:$B$509,0))),"")</f>
        <v/>
      </c>
      <c r="I1935" s="9">
        <f>IFERROR(IF($G1935="","",INDEX('Job Catalog'!$D$10:$D$509,MATCH($G1935,'Job Catalog'!$B$10:$B$509,0))),"")</f>
        <v/>
      </c>
      <c r="J1935" s="9">
        <f>IFERROR(IF($G1935="","",INDEX('Job Catalog'!$F$10:$F$509,MATCH($G1935,'Job Catalog'!$B$10:$B$509,0))),"")</f>
        <v/>
      </c>
      <c r="K1935" s="9">
        <f>IFERROR(IF($G1935="","",INDEX('Job Catalog'!$H$10:$H$509,MATCH($G1935,'Job Catalog'!$B$10:$B$509,0))),"")</f>
        <v/>
      </c>
      <c r="L1935" s="9">
        <f>IFERROR(IF($G1935="","",INDEX('Job Catalog'!$I$10:$I$509,MATCH($G1935,'Job Catalog'!$B$10:$B$509,0))),"")</f>
        <v/>
      </c>
      <c r="M1935" s="37">
        <f>IFERROR(IF($G1935="","",INDEX('Job Catalog'!$K$10:$K$509,MATCH($G1935,'Job Catalog'!$B$10:$B$509,0))),"")</f>
        <v/>
      </c>
    </row>
    <row r="1936">
      <c r="B1936" s="7" t="n"/>
      <c r="C1936" s="7" t="n"/>
      <c r="D1936" s="7" t="n"/>
      <c r="E1936" s="7" t="n"/>
      <c r="F1936" s="7" t="n"/>
      <c r="G1936" s="7" t="n"/>
      <c r="H1936" s="9">
        <f>IFERROR(IF($G1936="","",INDEX('Job Catalog'!$C$10:$C$509,MATCH($G1936,'Job Catalog'!$B$10:$B$509,0))),"")</f>
        <v/>
      </c>
      <c r="I1936" s="9">
        <f>IFERROR(IF($G1936="","",INDEX('Job Catalog'!$D$10:$D$509,MATCH($G1936,'Job Catalog'!$B$10:$B$509,0))),"")</f>
        <v/>
      </c>
      <c r="J1936" s="9">
        <f>IFERROR(IF($G1936="","",INDEX('Job Catalog'!$F$10:$F$509,MATCH($G1936,'Job Catalog'!$B$10:$B$509,0))),"")</f>
        <v/>
      </c>
      <c r="K1936" s="9">
        <f>IFERROR(IF($G1936="","",INDEX('Job Catalog'!$H$10:$H$509,MATCH($G1936,'Job Catalog'!$B$10:$B$509,0))),"")</f>
        <v/>
      </c>
      <c r="L1936" s="9">
        <f>IFERROR(IF($G1936="","",INDEX('Job Catalog'!$I$10:$I$509,MATCH($G1936,'Job Catalog'!$B$10:$B$509,0))),"")</f>
        <v/>
      </c>
      <c r="M1936" s="37">
        <f>IFERROR(IF($G1936="","",INDEX('Job Catalog'!$K$10:$K$509,MATCH($G1936,'Job Catalog'!$B$10:$B$509,0))),"")</f>
        <v/>
      </c>
    </row>
    <row r="1937">
      <c r="B1937" s="7" t="n"/>
      <c r="C1937" s="7" t="n"/>
      <c r="D1937" s="7" t="n"/>
      <c r="E1937" s="7" t="n"/>
      <c r="F1937" s="7" t="n"/>
      <c r="G1937" s="7" t="n"/>
      <c r="H1937" s="9">
        <f>IFERROR(IF($G1937="","",INDEX('Job Catalog'!$C$10:$C$509,MATCH($G1937,'Job Catalog'!$B$10:$B$509,0))),"")</f>
        <v/>
      </c>
      <c r="I1937" s="9">
        <f>IFERROR(IF($G1937="","",INDEX('Job Catalog'!$D$10:$D$509,MATCH($G1937,'Job Catalog'!$B$10:$B$509,0))),"")</f>
        <v/>
      </c>
      <c r="J1937" s="9">
        <f>IFERROR(IF($G1937="","",INDEX('Job Catalog'!$F$10:$F$509,MATCH($G1937,'Job Catalog'!$B$10:$B$509,0))),"")</f>
        <v/>
      </c>
      <c r="K1937" s="9">
        <f>IFERROR(IF($G1937="","",INDEX('Job Catalog'!$H$10:$H$509,MATCH($G1937,'Job Catalog'!$B$10:$B$509,0))),"")</f>
        <v/>
      </c>
      <c r="L1937" s="9">
        <f>IFERROR(IF($G1937="","",INDEX('Job Catalog'!$I$10:$I$509,MATCH($G1937,'Job Catalog'!$B$10:$B$509,0))),"")</f>
        <v/>
      </c>
      <c r="M1937" s="37">
        <f>IFERROR(IF($G1937="","",INDEX('Job Catalog'!$K$10:$K$509,MATCH($G1937,'Job Catalog'!$B$10:$B$509,0))),"")</f>
        <v/>
      </c>
    </row>
    <row r="1938">
      <c r="B1938" s="7" t="n"/>
      <c r="C1938" s="7" t="n"/>
      <c r="D1938" s="7" t="n"/>
      <c r="E1938" s="7" t="n"/>
      <c r="F1938" s="7" t="n"/>
      <c r="G1938" s="7" t="n"/>
      <c r="H1938" s="9">
        <f>IFERROR(IF($G1938="","",INDEX('Job Catalog'!$C$10:$C$509,MATCH($G1938,'Job Catalog'!$B$10:$B$509,0))),"")</f>
        <v/>
      </c>
      <c r="I1938" s="9">
        <f>IFERROR(IF($G1938="","",INDEX('Job Catalog'!$D$10:$D$509,MATCH($G1938,'Job Catalog'!$B$10:$B$509,0))),"")</f>
        <v/>
      </c>
      <c r="J1938" s="9">
        <f>IFERROR(IF($G1938="","",INDEX('Job Catalog'!$F$10:$F$509,MATCH($G1938,'Job Catalog'!$B$10:$B$509,0))),"")</f>
        <v/>
      </c>
      <c r="K1938" s="9">
        <f>IFERROR(IF($G1938="","",INDEX('Job Catalog'!$H$10:$H$509,MATCH($G1938,'Job Catalog'!$B$10:$B$509,0))),"")</f>
        <v/>
      </c>
      <c r="L1938" s="9">
        <f>IFERROR(IF($G1938="","",INDEX('Job Catalog'!$I$10:$I$509,MATCH($G1938,'Job Catalog'!$B$10:$B$509,0))),"")</f>
        <v/>
      </c>
      <c r="M1938" s="37">
        <f>IFERROR(IF($G1938="","",INDEX('Job Catalog'!$K$10:$K$509,MATCH($G1938,'Job Catalog'!$B$10:$B$509,0))),"")</f>
        <v/>
      </c>
    </row>
    <row r="1939">
      <c r="B1939" s="7" t="n"/>
      <c r="C1939" s="7" t="n"/>
      <c r="D1939" s="7" t="n"/>
      <c r="E1939" s="7" t="n"/>
      <c r="F1939" s="7" t="n"/>
      <c r="G1939" s="7" t="n"/>
      <c r="H1939" s="9">
        <f>IFERROR(IF($G1939="","",INDEX('Job Catalog'!$C$10:$C$509,MATCH($G1939,'Job Catalog'!$B$10:$B$509,0))),"")</f>
        <v/>
      </c>
      <c r="I1939" s="9">
        <f>IFERROR(IF($G1939="","",INDEX('Job Catalog'!$D$10:$D$509,MATCH($G1939,'Job Catalog'!$B$10:$B$509,0))),"")</f>
        <v/>
      </c>
      <c r="J1939" s="9">
        <f>IFERROR(IF($G1939="","",INDEX('Job Catalog'!$F$10:$F$509,MATCH($G1939,'Job Catalog'!$B$10:$B$509,0))),"")</f>
        <v/>
      </c>
      <c r="K1939" s="9">
        <f>IFERROR(IF($G1939="","",INDEX('Job Catalog'!$H$10:$H$509,MATCH($G1939,'Job Catalog'!$B$10:$B$509,0))),"")</f>
        <v/>
      </c>
      <c r="L1939" s="9">
        <f>IFERROR(IF($G1939="","",INDEX('Job Catalog'!$I$10:$I$509,MATCH($G1939,'Job Catalog'!$B$10:$B$509,0))),"")</f>
        <v/>
      </c>
      <c r="M1939" s="37">
        <f>IFERROR(IF($G1939="","",INDEX('Job Catalog'!$K$10:$K$509,MATCH($G1939,'Job Catalog'!$B$10:$B$509,0))),"")</f>
        <v/>
      </c>
    </row>
    <row r="1940">
      <c r="B1940" s="7" t="n"/>
      <c r="C1940" s="7" t="n"/>
      <c r="D1940" s="7" t="n"/>
      <c r="E1940" s="7" t="n"/>
      <c r="F1940" s="7" t="n"/>
      <c r="G1940" s="7" t="n"/>
      <c r="H1940" s="9">
        <f>IFERROR(IF($G1940="","",INDEX('Job Catalog'!$C$10:$C$509,MATCH($G1940,'Job Catalog'!$B$10:$B$509,0))),"")</f>
        <v/>
      </c>
      <c r="I1940" s="9">
        <f>IFERROR(IF($G1940="","",INDEX('Job Catalog'!$D$10:$D$509,MATCH($G1940,'Job Catalog'!$B$10:$B$509,0))),"")</f>
        <v/>
      </c>
      <c r="J1940" s="9">
        <f>IFERROR(IF($G1940="","",INDEX('Job Catalog'!$F$10:$F$509,MATCH($G1940,'Job Catalog'!$B$10:$B$509,0))),"")</f>
        <v/>
      </c>
      <c r="K1940" s="9">
        <f>IFERROR(IF($G1940="","",INDEX('Job Catalog'!$H$10:$H$509,MATCH($G1940,'Job Catalog'!$B$10:$B$509,0))),"")</f>
        <v/>
      </c>
      <c r="L1940" s="9">
        <f>IFERROR(IF($G1940="","",INDEX('Job Catalog'!$I$10:$I$509,MATCH($G1940,'Job Catalog'!$B$10:$B$509,0))),"")</f>
        <v/>
      </c>
      <c r="M1940" s="37">
        <f>IFERROR(IF($G1940="","",INDEX('Job Catalog'!$K$10:$K$509,MATCH($G1940,'Job Catalog'!$B$10:$B$509,0))),"")</f>
        <v/>
      </c>
    </row>
    <row r="1941">
      <c r="B1941" s="7" t="n"/>
      <c r="C1941" s="7" t="n"/>
      <c r="D1941" s="7" t="n"/>
      <c r="E1941" s="7" t="n"/>
      <c r="F1941" s="7" t="n"/>
      <c r="G1941" s="7" t="n"/>
      <c r="H1941" s="9">
        <f>IFERROR(IF($G1941="","",INDEX('Job Catalog'!$C$10:$C$509,MATCH($G1941,'Job Catalog'!$B$10:$B$509,0))),"")</f>
        <v/>
      </c>
      <c r="I1941" s="9">
        <f>IFERROR(IF($G1941="","",INDEX('Job Catalog'!$D$10:$D$509,MATCH($G1941,'Job Catalog'!$B$10:$B$509,0))),"")</f>
        <v/>
      </c>
      <c r="J1941" s="9">
        <f>IFERROR(IF($G1941="","",INDEX('Job Catalog'!$F$10:$F$509,MATCH($G1941,'Job Catalog'!$B$10:$B$509,0))),"")</f>
        <v/>
      </c>
      <c r="K1941" s="9">
        <f>IFERROR(IF($G1941="","",INDEX('Job Catalog'!$H$10:$H$509,MATCH($G1941,'Job Catalog'!$B$10:$B$509,0))),"")</f>
        <v/>
      </c>
      <c r="L1941" s="9">
        <f>IFERROR(IF($G1941="","",INDEX('Job Catalog'!$I$10:$I$509,MATCH($G1941,'Job Catalog'!$B$10:$B$509,0))),"")</f>
        <v/>
      </c>
      <c r="M1941" s="37">
        <f>IFERROR(IF($G1941="","",INDEX('Job Catalog'!$K$10:$K$509,MATCH($G1941,'Job Catalog'!$B$10:$B$509,0))),"")</f>
        <v/>
      </c>
    </row>
    <row r="1942">
      <c r="B1942" s="7" t="n"/>
      <c r="C1942" s="7" t="n"/>
      <c r="D1942" s="7" t="n"/>
      <c r="E1942" s="7" t="n"/>
      <c r="F1942" s="7" t="n"/>
      <c r="G1942" s="7" t="n"/>
      <c r="H1942" s="9">
        <f>IFERROR(IF($G1942="","",INDEX('Job Catalog'!$C$10:$C$509,MATCH($G1942,'Job Catalog'!$B$10:$B$509,0))),"")</f>
        <v/>
      </c>
      <c r="I1942" s="9">
        <f>IFERROR(IF($G1942="","",INDEX('Job Catalog'!$D$10:$D$509,MATCH($G1942,'Job Catalog'!$B$10:$B$509,0))),"")</f>
        <v/>
      </c>
      <c r="J1942" s="9">
        <f>IFERROR(IF($G1942="","",INDEX('Job Catalog'!$F$10:$F$509,MATCH($G1942,'Job Catalog'!$B$10:$B$509,0))),"")</f>
        <v/>
      </c>
      <c r="K1942" s="9">
        <f>IFERROR(IF($G1942="","",INDEX('Job Catalog'!$H$10:$H$509,MATCH($G1942,'Job Catalog'!$B$10:$B$509,0))),"")</f>
        <v/>
      </c>
      <c r="L1942" s="9">
        <f>IFERROR(IF($G1942="","",INDEX('Job Catalog'!$I$10:$I$509,MATCH($G1942,'Job Catalog'!$B$10:$B$509,0))),"")</f>
        <v/>
      </c>
      <c r="M1942" s="37">
        <f>IFERROR(IF($G1942="","",INDEX('Job Catalog'!$K$10:$K$509,MATCH($G1942,'Job Catalog'!$B$10:$B$509,0))),"")</f>
        <v/>
      </c>
    </row>
    <row r="1943">
      <c r="B1943" s="7" t="n"/>
      <c r="C1943" s="7" t="n"/>
      <c r="D1943" s="7" t="n"/>
      <c r="E1943" s="7" t="n"/>
      <c r="F1943" s="7" t="n"/>
      <c r="G1943" s="7" t="n"/>
      <c r="H1943" s="9">
        <f>IFERROR(IF($G1943="","",INDEX('Job Catalog'!$C$10:$C$509,MATCH($G1943,'Job Catalog'!$B$10:$B$509,0))),"")</f>
        <v/>
      </c>
      <c r="I1943" s="9">
        <f>IFERROR(IF($G1943="","",INDEX('Job Catalog'!$D$10:$D$509,MATCH($G1943,'Job Catalog'!$B$10:$B$509,0))),"")</f>
        <v/>
      </c>
      <c r="J1943" s="9">
        <f>IFERROR(IF($G1943="","",INDEX('Job Catalog'!$F$10:$F$509,MATCH($G1943,'Job Catalog'!$B$10:$B$509,0))),"")</f>
        <v/>
      </c>
      <c r="K1943" s="9">
        <f>IFERROR(IF($G1943="","",INDEX('Job Catalog'!$H$10:$H$509,MATCH($G1943,'Job Catalog'!$B$10:$B$509,0))),"")</f>
        <v/>
      </c>
      <c r="L1943" s="9">
        <f>IFERROR(IF($G1943="","",INDEX('Job Catalog'!$I$10:$I$509,MATCH($G1943,'Job Catalog'!$B$10:$B$509,0))),"")</f>
        <v/>
      </c>
      <c r="M1943" s="37">
        <f>IFERROR(IF($G1943="","",INDEX('Job Catalog'!$K$10:$K$509,MATCH($G1943,'Job Catalog'!$B$10:$B$509,0))),"")</f>
        <v/>
      </c>
    </row>
    <row r="1944">
      <c r="B1944" s="7" t="n"/>
      <c r="C1944" s="7" t="n"/>
      <c r="D1944" s="7" t="n"/>
      <c r="E1944" s="7" t="n"/>
      <c r="F1944" s="7" t="n"/>
      <c r="G1944" s="7" t="n"/>
      <c r="H1944" s="9">
        <f>IFERROR(IF($G1944="","",INDEX('Job Catalog'!$C$10:$C$509,MATCH($G1944,'Job Catalog'!$B$10:$B$509,0))),"")</f>
        <v/>
      </c>
      <c r="I1944" s="9">
        <f>IFERROR(IF($G1944="","",INDEX('Job Catalog'!$D$10:$D$509,MATCH($G1944,'Job Catalog'!$B$10:$B$509,0))),"")</f>
        <v/>
      </c>
      <c r="J1944" s="9">
        <f>IFERROR(IF($G1944="","",INDEX('Job Catalog'!$F$10:$F$509,MATCH($G1944,'Job Catalog'!$B$10:$B$509,0))),"")</f>
        <v/>
      </c>
      <c r="K1944" s="9">
        <f>IFERROR(IF($G1944="","",INDEX('Job Catalog'!$H$10:$H$509,MATCH($G1944,'Job Catalog'!$B$10:$B$509,0))),"")</f>
        <v/>
      </c>
      <c r="L1944" s="9">
        <f>IFERROR(IF($G1944="","",INDEX('Job Catalog'!$I$10:$I$509,MATCH($G1944,'Job Catalog'!$B$10:$B$509,0))),"")</f>
        <v/>
      </c>
      <c r="M1944" s="37">
        <f>IFERROR(IF($G1944="","",INDEX('Job Catalog'!$K$10:$K$509,MATCH($G1944,'Job Catalog'!$B$10:$B$509,0))),"")</f>
        <v/>
      </c>
    </row>
    <row r="1945">
      <c r="B1945" s="7" t="n"/>
      <c r="C1945" s="7" t="n"/>
      <c r="D1945" s="7" t="n"/>
      <c r="E1945" s="7" t="n"/>
      <c r="F1945" s="7" t="n"/>
      <c r="G1945" s="7" t="n"/>
      <c r="H1945" s="9">
        <f>IFERROR(IF($G1945="","",INDEX('Job Catalog'!$C$10:$C$509,MATCH($G1945,'Job Catalog'!$B$10:$B$509,0))),"")</f>
        <v/>
      </c>
      <c r="I1945" s="9">
        <f>IFERROR(IF($G1945="","",INDEX('Job Catalog'!$D$10:$D$509,MATCH($G1945,'Job Catalog'!$B$10:$B$509,0))),"")</f>
        <v/>
      </c>
      <c r="J1945" s="9">
        <f>IFERROR(IF($G1945="","",INDEX('Job Catalog'!$F$10:$F$509,MATCH($G1945,'Job Catalog'!$B$10:$B$509,0))),"")</f>
        <v/>
      </c>
      <c r="K1945" s="9">
        <f>IFERROR(IF($G1945="","",INDEX('Job Catalog'!$H$10:$H$509,MATCH($G1945,'Job Catalog'!$B$10:$B$509,0))),"")</f>
        <v/>
      </c>
      <c r="L1945" s="9">
        <f>IFERROR(IF($G1945="","",INDEX('Job Catalog'!$I$10:$I$509,MATCH($G1945,'Job Catalog'!$B$10:$B$509,0))),"")</f>
        <v/>
      </c>
      <c r="M1945" s="37">
        <f>IFERROR(IF($G1945="","",INDEX('Job Catalog'!$K$10:$K$509,MATCH($G1945,'Job Catalog'!$B$10:$B$509,0))),"")</f>
        <v/>
      </c>
    </row>
    <row r="1946">
      <c r="B1946" s="7" t="n"/>
      <c r="C1946" s="7" t="n"/>
      <c r="D1946" s="7" t="n"/>
      <c r="E1946" s="7" t="n"/>
      <c r="F1946" s="7" t="n"/>
      <c r="G1946" s="7" t="n"/>
      <c r="H1946" s="9">
        <f>IFERROR(IF($G1946="","",INDEX('Job Catalog'!$C$10:$C$509,MATCH($G1946,'Job Catalog'!$B$10:$B$509,0))),"")</f>
        <v/>
      </c>
      <c r="I1946" s="9">
        <f>IFERROR(IF($G1946="","",INDEX('Job Catalog'!$D$10:$D$509,MATCH($G1946,'Job Catalog'!$B$10:$B$509,0))),"")</f>
        <v/>
      </c>
      <c r="J1946" s="9">
        <f>IFERROR(IF($G1946="","",INDEX('Job Catalog'!$F$10:$F$509,MATCH($G1946,'Job Catalog'!$B$10:$B$509,0))),"")</f>
        <v/>
      </c>
      <c r="K1946" s="9">
        <f>IFERROR(IF($G1946="","",INDEX('Job Catalog'!$H$10:$H$509,MATCH($G1946,'Job Catalog'!$B$10:$B$509,0))),"")</f>
        <v/>
      </c>
      <c r="L1946" s="9">
        <f>IFERROR(IF($G1946="","",INDEX('Job Catalog'!$I$10:$I$509,MATCH($G1946,'Job Catalog'!$B$10:$B$509,0))),"")</f>
        <v/>
      </c>
      <c r="M1946" s="37">
        <f>IFERROR(IF($G1946="","",INDEX('Job Catalog'!$K$10:$K$509,MATCH($G1946,'Job Catalog'!$B$10:$B$509,0))),"")</f>
        <v/>
      </c>
    </row>
    <row r="1947">
      <c r="B1947" s="7" t="n"/>
      <c r="C1947" s="7" t="n"/>
      <c r="D1947" s="7" t="n"/>
      <c r="E1947" s="7" t="n"/>
      <c r="F1947" s="7" t="n"/>
      <c r="G1947" s="7" t="n"/>
      <c r="H1947" s="9">
        <f>IFERROR(IF($G1947="","",INDEX('Job Catalog'!$C$10:$C$509,MATCH($G1947,'Job Catalog'!$B$10:$B$509,0))),"")</f>
        <v/>
      </c>
      <c r="I1947" s="9">
        <f>IFERROR(IF($G1947="","",INDEX('Job Catalog'!$D$10:$D$509,MATCH($G1947,'Job Catalog'!$B$10:$B$509,0))),"")</f>
        <v/>
      </c>
      <c r="J1947" s="9">
        <f>IFERROR(IF($G1947="","",INDEX('Job Catalog'!$F$10:$F$509,MATCH($G1947,'Job Catalog'!$B$10:$B$509,0))),"")</f>
        <v/>
      </c>
      <c r="K1947" s="9">
        <f>IFERROR(IF($G1947="","",INDEX('Job Catalog'!$H$10:$H$509,MATCH($G1947,'Job Catalog'!$B$10:$B$509,0))),"")</f>
        <v/>
      </c>
      <c r="L1947" s="9">
        <f>IFERROR(IF($G1947="","",INDEX('Job Catalog'!$I$10:$I$509,MATCH($G1947,'Job Catalog'!$B$10:$B$509,0))),"")</f>
        <v/>
      </c>
      <c r="M1947" s="37">
        <f>IFERROR(IF($G1947="","",INDEX('Job Catalog'!$K$10:$K$509,MATCH($G1947,'Job Catalog'!$B$10:$B$509,0))),"")</f>
        <v/>
      </c>
    </row>
    <row r="1948">
      <c r="B1948" s="7" t="n"/>
      <c r="C1948" s="7" t="n"/>
      <c r="D1948" s="7" t="n"/>
      <c r="E1948" s="7" t="n"/>
      <c r="F1948" s="7" t="n"/>
      <c r="G1948" s="7" t="n"/>
      <c r="H1948" s="9">
        <f>IFERROR(IF($G1948="","",INDEX('Job Catalog'!$C$10:$C$509,MATCH($G1948,'Job Catalog'!$B$10:$B$509,0))),"")</f>
        <v/>
      </c>
      <c r="I1948" s="9">
        <f>IFERROR(IF($G1948="","",INDEX('Job Catalog'!$D$10:$D$509,MATCH($G1948,'Job Catalog'!$B$10:$B$509,0))),"")</f>
        <v/>
      </c>
      <c r="J1948" s="9">
        <f>IFERROR(IF($G1948="","",INDEX('Job Catalog'!$F$10:$F$509,MATCH($G1948,'Job Catalog'!$B$10:$B$509,0))),"")</f>
        <v/>
      </c>
      <c r="K1948" s="9">
        <f>IFERROR(IF($G1948="","",INDEX('Job Catalog'!$H$10:$H$509,MATCH($G1948,'Job Catalog'!$B$10:$B$509,0))),"")</f>
        <v/>
      </c>
      <c r="L1948" s="9">
        <f>IFERROR(IF($G1948="","",INDEX('Job Catalog'!$I$10:$I$509,MATCH($G1948,'Job Catalog'!$B$10:$B$509,0))),"")</f>
        <v/>
      </c>
      <c r="M1948" s="37">
        <f>IFERROR(IF($G1948="","",INDEX('Job Catalog'!$K$10:$K$509,MATCH($G1948,'Job Catalog'!$B$10:$B$509,0))),"")</f>
        <v/>
      </c>
    </row>
    <row r="1949">
      <c r="B1949" s="7" t="n"/>
      <c r="C1949" s="7" t="n"/>
      <c r="D1949" s="7" t="n"/>
      <c r="E1949" s="7" t="n"/>
      <c r="F1949" s="7" t="n"/>
      <c r="G1949" s="7" t="n"/>
      <c r="H1949" s="9">
        <f>IFERROR(IF($G1949="","",INDEX('Job Catalog'!$C$10:$C$509,MATCH($G1949,'Job Catalog'!$B$10:$B$509,0))),"")</f>
        <v/>
      </c>
      <c r="I1949" s="9">
        <f>IFERROR(IF($G1949="","",INDEX('Job Catalog'!$D$10:$D$509,MATCH($G1949,'Job Catalog'!$B$10:$B$509,0))),"")</f>
        <v/>
      </c>
      <c r="J1949" s="9">
        <f>IFERROR(IF($G1949="","",INDEX('Job Catalog'!$F$10:$F$509,MATCH($G1949,'Job Catalog'!$B$10:$B$509,0))),"")</f>
        <v/>
      </c>
      <c r="K1949" s="9">
        <f>IFERROR(IF($G1949="","",INDEX('Job Catalog'!$H$10:$H$509,MATCH($G1949,'Job Catalog'!$B$10:$B$509,0))),"")</f>
        <v/>
      </c>
      <c r="L1949" s="9">
        <f>IFERROR(IF($G1949="","",INDEX('Job Catalog'!$I$10:$I$509,MATCH($G1949,'Job Catalog'!$B$10:$B$509,0))),"")</f>
        <v/>
      </c>
      <c r="M1949" s="37">
        <f>IFERROR(IF($G1949="","",INDEX('Job Catalog'!$K$10:$K$509,MATCH($G1949,'Job Catalog'!$B$10:$B$509,0))),"")</f>
        <v/>
      </c>
    </row>
    <row r="1950">
      <c r="B1950" s="7" t="n"/>
      <c r="C1950" s="7" t="n"/>
      <c r="D1950" s="7" t="n"/>
      <c r="E1950" s="7" t="n"/>
      <c r="F1950" s="7" t="n"/>
      <c r="G1950" s="7" t="n"/>
      <c r="H1950" s="9">
        <f>IFERROR(IF($G1950="","",INDEX('Job Catalog'!$C$10:$C$509,MATCH($G1950,'Job Catalog'!$B$10:$B$509,0))),"")</f>
        <v/>
      </c>
      <c r="I1950" s="9">
        <f>IFERROR(IF($G1950="","",INDEX('Job Catalog'!$D$10:$D$509,MATCH($G1950,'Job Catalog'!$B$10:$B$509,0))),"")</f>
        <v/>
      </c>
      <c r="J1950" s="9">
        <f>IFERROR(IF($G1950="","",INDEX('Job Catalog'!$F$10:$F$509,MATCH($G1950,'Job Catalog'!$B$10:$B$509,0))),"")</f>
        <v/>
      </c>
      <c r="K1950" s="9">
        <f>IFERROR(IF($G1950="","",INDEX('Job Catalog'!$H$10:$H$509,MATCH($G1950,'Job Catalog'!$B$10:$B$509,0))),"")</f>
        <v/>
      </c>
      <c r="L1950" s="9">
        <f>IFERROR(IF($G1950="","",INDEX('Job Catalog'!$I$10:$I$509,MATCH($G1950,'Job Catalog'!$B$10:$B$509,0))),"")</f>
        <v/>
      </c>
      <c r="M1950" s="37">
        <f>IFERROR(IF($G1950="","",INDEX('Job Catalog'!$K$10:$K$509,MATCH($G1950,'Job Catalog'!$B$10:$B$509,0))),"")</f>
        <v/>
      </c>
    </row>
    <row r="1951">
      <c r="B1951" s="7" t="n"/>
      <c r="C1951" s="7" t="n"/>
      <c r="D1951" s="7" t="n"/>
      <c r="E1951" s="7" t="n"/>
      <c r="F1951" s="7" t="n"/>
      <c r="G1951" s="7" t="n"/>
      <c r="H1951" s="9">
        <f>IFERROR(IF($G1951="","",INDEX('Job Catalog'!$C$10:$C$509,MATCH($G1951,'Job Catalog'!$B$10:$B$509,0))),"")</f>
        <v/>
      </c>
      <c r="I1951" s="9">
        <f>IFERROR(IF($G1951="","",INDEX('Job Catalog'!$D$10:$D$509,MATCH($G1951,'Job Catalog'!$B$10:$B$509,0))),"")</f>
        <v/>
      </c>
      <c r="J1951" s="9">
        <f>IFERROR(IF($G1951="","",INDEX('Job Catalog'!$F$10:$F$509,MATCH($G1951,'Job Catalog'!$B$10:$B$509,0))),"")</f>
        <v/>
      </c>
      <c r="K1951" s="9">
        <f>IFERROR(IF($G1951="","",INDEX('Job Catalog'!$H$10:$H$509,MATCH($G1951,'Job Catalog'!$B$10:$B$509,0))),"")</f>
        <v/>
      </c>
      <c r="L1951" s="9">
        <f>IFERROR(IF($G1951="","",INDEX('Job Catalog'!$I$10:$I$509,MATCH($G1951,'Job Catalog'!$B$10:$B$509,0))),"")</f>
        <v/>
      </c>
      <c r="M1951" s="37">
        <f>IFERROR(IF($G1951="","",INDEX('Job Catalog'!$K$10:$K$509,MATCH($G1951,'Job Catalog'!$B$10:$B$509,0))),"")</f>
        <v/>
      </c>
    </row>
    <row r="1952">
      <c r="B1952" s="7" t="n"/>
      <c r="C1952" s="7" t="n"/>
      <c r="D1952" s="7" t="n"/>
      <c r="E1952" s="7" t="n"/>
      <c r="F1952" s="7" t="n"/>
      <c r="G1952" s="7" t="n"/>
      <c r="H1952" s="9">
        <f>IFERROR(IF($G1952="","",INDEX('Job Catalog'!$C$10:$C$509,MATCH($G1952,'Job Catalog'!$B$10:$B$509,0))),"")</f>
        <v/>
      </c>
      <c r="I1952" s="9">
        <f>IFERROR(IF($G1952="","",INDEX('Job Catalog'!$D$10:$D$509,MATCH($G1952,'Job Catalog'!$B$10:$B$509,0))),"")</f>
        <v/>
      </c>
      <c r="J1952" s="9">
        <f>IFERROR(IF($G1952="","",INDEX('Job Catalog'!$F$10:$F$509,MATCH($G1952,'Job Catalog'!$B$10:$B$509,0))),"")</f>
        <v/>
      </c>
      <c r="K1952" s="9">
        <f>IFERROR(IF($G1952="","",INDEX('Job Catalog'!$H$10:$H$509,MATCH($G1952,'Job Catalog'!$B$10:$B$509,0))),"")</f>
        <v/>
      </c>
      <c r="L1952" s="9">
        <f>IFERROR(IF($G1952="","",INDEX('Job Catalog'!$I$10:$I$509,MATCH($G1952,'Job Catalog'!$B$10:$B$509,0))),"")</f>
        <v/>
      </c>
      <c r="M1952" s="37">
        <f>IFERROR(IF($G1952="","",INDEX('Job Catalog'!$K$10:$K$509,MATCH($G1952,'Job Catalog'!$B$10:$B$509,0))),"")</f>
        <v/>
      </c>
    </row>
    <row r="1953">
      <c r="B1953" s="7" t="n"/>
      <c r="C1953" s="7" t="n"/>
      <c r="D1953" s="7" t="n"/>
      <c r="E1953" s="7" t="n"/>
      <c r="F1953" s="7" t="n"/>
      <c r="G1953" s="7" t="n"/>
      <c r="H1953" s="9">
        <f>IFERROR(IF($G1953="","",INDEX('Job Catalog'!$C$10:$C$509,MATCH($G1953,'Job Catalog'!$B$10:$B$509,0))),"")</f>
        <v/>
      </c>
      <c r="I1953" s="9">
        <f>IFERROR(IF($G1953="","",INDEX('Job Catalog'!$D$10:$D$509,MATCH($G1953,'Job Catalog'!$B$10:$B$509,0))),"")</f>
        <v/>
      </c>
      <c r="J1953" s="9">
        <f>IFERROR(IF($G1953="","",INDEX('Job Catalog'!$F$10:$F$509,MATCH($G1953,'Job Catalog'!$B$10:$B$509,0))),"")</f>
        <v/>
      </c>
      <c r="K1953" s="9">
        <f>IFERROR(IF($G1953="","",INDEX('Job Catalog'!$H$10:$H$509,MATCH($G1953,'Job Catalog'!$B$10:$B$509,0))),"")</f>
        <v/>
      </c>
      <c r="L1953" s="9">
        <f>IFERROR(IF($G1953="","",INDEX('Job Catalog'!$I$10:$I$509,MATCH($G1953,'Job Catalog'!$B$10:$B$509,0))),"")</f>
        <v/>
      </c>
      <c r="M1953" s="37">
        <f>IFERROR(IF($G1953="","",INDEX('Job Catalog'!$K$10:$K$509,MATCH($G1953,'Job Catalog'!$B$10:$B$509,0))),"")</f>
        <v/>
      </c>
    </row>
    <row r="1954">
      <c r="B1954" s="7" t="n"/>
      <c r="C1954" s="7" t="n"/>
      <c r="D1954" s="7" t="n"/>
      <c r="E1954" s="7" t="n"/>
      <c r="F1954" s="7" t="n"/>
      <c r="G1954" s="7" t="n"/>
      <c r="H1954" s="9">
        <f>IFERROR(IF($G1954="","",INDEX('Job Catalog'!$C$10:$C$509,MATCH($G1954,'Job Catalog'!$B$10:$B$509,0))),"")</f>
        <v/>
      </c>
      <c r="I1954" s="9">
        <f>IFERROR(IF($G1954="","",INDEX('Job Catalog'!$D$10:$D$509,MATCH($G1954,'Job Catalog'!$B$10:$B$509,0))),"")</f>
        <v/>
      </c>
      <c r="J1954" s="9">
        <f>IFERROR(IF($G1954="","",INDEX('Job Catalog'!$F$10:$F$509,MATCH($G1954,'Job Catalog'!$B$10:$B$509,0))),"")</f>
        <v/>
      </c>
      <c r="K1954" s="9">
        <f>IFERROR(IF($G1954="","",INDEX('Job Catalog'!$H$10:$H$509,MATCH($G1954,'Job Catalog'!$B$10:$B$509,0))),"")</f>
        <v/>
      </c>
      <c r="L1954" s="9">
        <f>IFERROR(IF($G1954="","",INDEX('Job Catalog'!$I$10:$I$509,MATCH($G1954,'Job Catalog'!$B$10:$B$509,0))),"")</f>
        <v/>
      </c>
      <c r="M1954" s="37">
        <f>IFERROR(IF($G1954="","",INDEX('Job Catalog'!$K$10:$K$509,MATCH($G1954,'Job Catalog'!$B$10:$B$509,0))),"")</f>
        <v/>
      </c>
    </row>
    <row r="1955">
      <c r="B1955" s="7" t="n"/>
      <c r="C1955" s="7" t="n"/>
      <c r="D1955" s="7" t="n"/>
      <c r="E1955" s="7" t="n"/>
      <c r="F1955" s="7" t="n"/>
      <c r="G1955" s="7" t="n"/>
      <c r="H1955" s="9">
        <f>IFERROR(IF($G1955="","",INDEX('Job Catalog'!$C$10:$C$509,MATCH($G1955,'Job Catalog'!$B$10:$B$509,0))),"")</f>
        <v/>
      </c>
      <c r="I1955" s="9">
        <f>IFERROR(IF($G1955="","",INDEX('Job Catalog'!$D$10:$D$509,MATCH($G1955,'Job Catalog'!$B$10:$B$509,0))),"")</f>
        <v/>
      </c>
      <c r="J1955" s="9">
        <f>IFERROR(IF($G1955="","",INDEX('Job Catalog'!$F$10:$F$509,MATCH($G1955,'Job Catalog'!$B$10:$B$509,0))),"")</f>
        <v/>
      </c>
      <c r="K1955" s="9">
        <f>IFERROR(IF($G1955="","",INDEX('Job Catalog'!$H$10:$H$509,MATCH($G1955,'Job Catalog'!$B$10:$B$509,0))),"")</f>
        <v/>
      </c>
      <c r="L1955" s="9">
        <f>IFERROR(IF($G1955="","",INDEX('Job Catalog'!$I$10:$I$509,MATCH($G1955,'Job Catalog'!$B$10:$B$509,0))),"")</f>
        <v/>
      </c>
      <c r="M1955" s="37">
        <f>IFERROR(IF($G1955="","",INDEX('Job Catalog'!$K$10:$K$509,MATCH($G1955,'Job Catalog'!$B$10:$B$509,0))),"")</f>
        <v/>
      </c>
    </row>
    <row r="1956">
      <c r="B1956" s="7" t="n"/>
      <c r="C1956" s="7" t="n"/>
      <c r="D1956" s="7" t="n"/>
      <c r="E1956" s="7" t="n"/>
      <c r="F1956" s="7" t="n"/>
      <c r="G1956" s="7" t="n"/>
      <c r="H1956" s="9">
        <f>IFERROR(IF($G1956="","",INDEX('Job Catalog'!$C$10:$C$509,MATCH($G1956,'Job Catalog'!$B$10:$B$509,0))),"")</f>
        <v/>
      </c>
      <c r="I1956" s="9">
        <f>IFERROR(IF($G1956="","",INDEX('Job Catalog'!$D$10:$D$509,MATCH($G1956,'Job Catalog'!$B$10:$B$509,0))),"")</f>
        <v/>
      </c>
      <c r="J1956" s="9">
        <f>IFERROR(IF($G1956="","",INDEX('Job Catalog'!$F$10:$F$509,MATCH($G1956,'Job Catalog'!$B$10:$B$509,0))),"")</f>
        <v/>
      </c>
      <c r="K1956" s="9">
        <f>IFERROR(IF($G1956="","",INDEX('Job Catalog'!$H$10:$H$509,MATCH($G1956,'Job Catalog'!$B$10:$B$509,0))),"")</f>
        <v/>
      </c>
      <c r="L1956" s="9">
        <f>IFERROR(IF($G1956="","",INDEX('Job Catalog'!$I$10:$I$509,MATCH($G1956,'Job Catalog'!$B$10:$B$509,0))),"")</f>
        <v/>
      </c>
      <c r="M1956" s="37">
        <f>IFERROR(IF($G1956="","",INDEX('Job Catalog'!$K$10:$K$509,MATCH($G1956,'Job Catalog'!$B$10:$B$509,0))),"")</f>
        <v/>
      </c>
    </row>
    <row r="1957">
      <c r="B1957" s="7" t="n"/>
      <c r="C1957" s="7" t="n"/>
      <c r="D1957" s="7" t="n"/>
      <c r="E1957" s="7" t="n"/>
      <c r="F1957" s="7" t="n"/>
      <c r="G1957" s="7" t="n"/>
      <c r="H1957" s="9">
        <f>IFERROR(IF($G1957="","",INDEX('Job Catalog'!$C$10:$C$509,MATCH($G1957,'Job Catalog'!$B$10:$B$509,0))),"")</f>
        <v/>
      </c>
      <c r="I1957" s="9">
        <f>IFERROR(IF($G1957="","",INDEX('Job Catalog'!$D$10:$D$509,MATCH($G1957,'Job Catalog'!$B$10:$B$509,0))),"")</f>
        <v/>
      </c>
      <c r="J1957" s="9">
        <f>IFERROR(IF($G1957="","",INDEX('Job Catalog'!$F$10:$F$509,MATCH($G1957,'Job Catalog'!$B$10:$B$509,0))),"")</f>
        <v/>
      </c>
      <c r="K1957" s="9">
        <f>IFERROR(IF($G1957="","",INDEX('Job Catalog'!$H$10:$H$509,MATCH($G1957,'Job Catalog'!$B$10:$B$509,0))),"")</f>
        <v/>
      </c>
      <c r="L1957" s="9">
        <f>IFERROR(IF($G1957="","",INDEX('Job Catalog'!$I$10:$I$509,MATCH($G1957,'Job Catalog'!$B$10:$B$509,0))),"")</f>
        <v/>
      </c>
      <c r="M1957" s="37">
        <f>IFERROR(IF($G1957="","",INDEX('Job Catalog'!$K$10:$K$509,MATCH($G1957,'Job Catalog'!$B$10:$B$509,0))),"")</f>
        <v/>
      </c>
    </row>
    <row r="1958">
      <c r="B1958" s="7" t="n"/>
      <c r="C1958" s="7" t="n"/>
      <c r="D1958" s="7" t="n"/>
      <c r="E1958" s="7" t="n"/>
      <c r="F1958" s="7" t="n"/>
      <c r="G1958" s="7" t="n"/>
      <c r="H1958" s="9">
        <f>IFERROR(IF($G1958="","",INDEX('Job Catalog'!$C$10:$C$509,MATCH($G1958,'Job Catalog'!$B$10:$B$509,0))),"")</f>
        <v/>
      </c>
      <c r="I1958" s="9">
        <f>IFERROR(IF($G1958="","",INDEX('Job Catalog'!$D$10:$D$509,MATCH($G1958,'Job Catalog'!$B$10:$B$509,0))),"")</f>
        <v/>
      </c>
      <c r="J1958" s="9">
        <f>IFERROR(IF($G1958="","",INDEX('Job Catalog'!$F$10:$F$509,MATCH($G1958,'Job Catalog'!$B$10:$B$509,0))),"")</f>
        <v/>
      </c>
      <c r="K1958" s="9">
        <f>IFERROR(IF($G1958="","",INDEX('Job Catalog'!$H$10:$H$509,MATCH($G1958,'Job Catalog'!$B$10:$B$509,0))),"")</f>
        <v/>
      </c>
      <c r="L1958" s="9">
        <f>IFERROR(IF($G1958="","",INDEX('Job Catalog'!$I$10:$I$509,MATCH($G1958,'Job Catalog'!$B$10:$B$509,0))),"")</f>
        <v/>
      </c>
      <c r="M1958" s="37">
        <f>IFERROR(IF($G1958="","",INDEX('Job Catalog'!$K$10:$K$509,MATCH($G1958,'Job Catalog'!$B$10:$B$509,0))),"")</f>
        <v/>
      </c>
    </row>
    <row r="1959">
      <c r="B1959" s="7" t="n"/>
      <c r="C1959" s="7" t="n"/>
      <c r="D1959" s="7" t="n"/>
      <c r="E1959" s="7" t="n"/>
      <c r="F1959" s="7" t="n"/>
      <c r="G1959" s="7" t="n"/>
      <c r="H1959" s="9">
        <f>IFERROR(IF($G1959="","",INDEX('Job Catalog'!$C$10:$C$509,MATCH($G1959,'Job Catalog'!$B$10:$B$509,0))),"")</f>
        <v/>
      </c>
      <c r="I1959" s="9">
        <f>IFERROR(IF($G1959="","",INDEX('Job Catalog'!$D$10:$D$509,MATCH($G1959,'Job Catalog'!$B$10:$B$509,0))),"")</f>
        <v/>
      </c>
      <c r="J1959" s="9">
        <f>IFERROR(IF($G1959="","",INDEX('Job Catalog'!$F$10:$F$509,MATCH($G1959,'Job Catalog'!$B$10:$B$509,0))),"")</f>
        <v/>
      </c>
      <c r="K1959" s="9">
        <f>IFERROR(IF($G1959="","",INDEX('Job Catalog'!$H$10:$H$509,MATCH($G1959,'Job Catalog'!$B$10:$B$509,0))),"")</f>
        <v/>
      </c>
      <c r="L1959" s="9">
        <f>IFERROR(IF($G1959="","",INDEX('Job Catalog'!$I$10:$I$509,MATCH($G1959,'Job Catalog'!$B$10:$B$509,0))),"")</f>
        <v/>
      </c>
      <c r="M1959" s="37">
        <f>IFERROR(IF($G1959="","",INDEX('Job Catalog'!$K$10:$K$509,MATCH($G1959,'Job Catalog'!$B$10:$B$509,0))),"")</f>
        <v/>
      </c>
    </row>
    <row r="1960">
      <c r="B1960" s="7" t="n"/>
      <c r="C1960" s="7" t="n"/>
      <c r="D1960" s="7" t="n"/>
      <c r="E1960" s="7" t="n"/>
      <c r="F1960" s="7" t="n"/>
      <c r="G1960" s="7" t="n"/>
      <c r="H1960" s="9">
        <f>IFERROR(IF($G1960="","",INDEX('Job Catalog'!$C$10:$C$509,MATCH($G1960,'Job Catalog'!$B$10:$B$509,0))),"")</f>
        <v/>
      </c>
      <c r="I1960" s="9">
        <f>IFERROR(IF($G1960="","",INDEX('Job Catalog'!$D$10:$D$509,MATCH($G1960,'Job Catalog'!$B$10:$B$509,0))),"")</f>
        <v/>
      </c>
      <c r="J1960" s="9">
        <f>IFERROR(IF($G1960="","",INDEX('Job Catalog'!$F$10:$F$509,MATCH($G1960,'Job Catalog'!$B$10:$B$509,0))),"")</f>
        <v/>
      </c>
      <c r="K1960" s="9">
        <f>IFERROR(IF($G1960="","",INDEX('Job Catalog'!$H$10:$H$509,MATCH($G1960,'Job Catalog'!$B$10:$B$509,0))),"")</f>
        <v/>
      </c>
      <c r="L1960" s="9">
        <f>IFERROR(IF($G1960="","",INDEX('Job Catalog'!$I$10:$I$509,MATCH($G1960,'Job Catalog'!$B$10:$B$509,0))),"")</f>
        <v/>
      </c>
      <c r="M1960" s="37">
        <f>IFERROR(IF($G1960="","",INDEX('Job Catalog'!$K$10:$K$509,MATCH($G1960,'Job Catalog'!$B$10:$B$509,0))),"")</f>
        <v/>
      </c>
    </row>
    <row r="1961">
      <c r="B1961" s="7" t="n"/>
      <c r="C1961" s="7" t="n"/>
      <c r="D1961" s="7" t="n"/>
      <c r="E1961" s="7" t="n"/>
      <c r="F1961" s="7" t="n"/>
      <c r="G1961" s="7" t="n"/>
      <c r="H1961" s="9">
        <f>IFERROR(IF($G1961="","",INDEX('Job Catalog'!$C$10:$C$509,MATCH($G1961,'Job Catalog'!$B$10:$B$509,0))),"")</f>
        <v/>
      </c>
      <c r="I1961" s="9">
        <f>IFERROR(IF($G1961="","",INDEX('Job Catalog'!$D$10:$D$509,MATCH($G1961,'Job Catalog'!$B$10:$B$509,0))),"")</f>
        <v/>
      </c>
      <c r="J1961" s="9">
        <f>IFERROR(IF($G1961="","",INDEX('Job Catalog'!$F$10:$F$509,MATCH($G1961,'Job Catalog'!$B$10:$B$509,0))),"")</f>
        <v/>
      </c>
      <c r="K1961" s="9">
        <f>IFERROR(IF($G1961="","",INDEX('Job Catalog'!$H$10:$H$509,MATCH($G1961,'Job Catalog'!$B$10:$B$509,0))),"")</f>
        <v/>
      </c>
      <c r="L1961" s="9">
        <f>IFERROR(IF($G1961="","",INDEX('Job Catalog'!$I$10:$I$509,MATCH($G1961,'Job Catalog'!$B$10:$B$509,0))),"")</f>
        <v/>
      </c>
      <c r="M1961" s="37">
        <f>IFERROR(IF($G1961="","",INDEX('Job Catalog'!$K$10:$K$509,MATCH($G1961,'Job Catalog'!$B$10:$B$509,0))),"")</f>
        <v/>
      </c>
    </row>
    <row r="1962">
      <c r="B1962" s="7" t="n"/>
      <c r="C1962" s="7" t="n"/>
      <c r="D1962" s="7" t="n"/>
      <c r="E1962" s="7" t="n"/>
      <c r="F1962" s="7" t="n"/>
      <c r="G1962" s="7" t="n"/>
      <c r="H1962" s="9">
        <f>IFERROR(IF($G1962="","",INDEX('Job Catalog'!$C$10:$C$509,MATCH($G1962,'Job Catalog'!$B$10:$B$509,0))),"")</f>
        <v/>
      </c>
      <c r="I1962" s="9">
        <f>IFERROR(IF($G1962="","",INDEX('Job Catalog'!$D$10:$D$509,MATCH($G1962,'Job Catalog'!$B$10:$B$509,0))),"")</f>
        <v/>
      </c>
      <c r="J1962" s="9">
        <f>IFERROR(IF($G1962="","",INDEX('Job Catalog'!$F$10:$F$509,MATCH($G1962,'Job Catalog'!$B$10:$B$509,0))),"")</f>
        <v/>
      </c>
      <c r="K1962" s="9">
        <f>IFERROR(IF($G1962="","",INDEX('Job Catalog'!$H$10:$H$509,MATCH($G1962,'Job Catalog'!$B$10:$B$509,0))),"")</f>
        <v/>
      </c>
      <c r="L1962" s="9">
        <f>IFERROR(IF($G1962="","",INDEX('Job Catalog'!$I$10:$I$509,MATCH($G1962,'Job Catalog'!$B$10:$B$509,0))),"")</f>
        <v/>
      </c>
      <c r="M1962" s="37">
        <f>IFERROR(IF($G1962="","",INDEX('Job Catalog'!$K$10:$K$509,MATCH($G1962,'Job Catalog'!$B$10:$B$509,0))),"")</f>
        <v/>
      </c>
    </row>
    <row r="1963">
      <c r="B1963" s="7" t="n"/>
      <c r="C1963" s="7" t="n"/>
      <c r="D1963" s="7" t="n"/>
      <c r="E1963" s="7" t="n"/>
      <c r="F1963" s="7" t="n"/>
      <c r="G1963" s="7" t="n"/>
      <c r="H1963" s="9">
        <f>IFERROR(IF($G1963="","",INDEX('Job Catalog'!$C$10:$C$509,MATCH($G1963,'Job Catalog'!$B$10:$B$509,0))),"")</f>
        <v/>
      </c>
      <c r="I1963" s="9">
        <f>IFERROR(IF($G1963="","",INDEX('Job Catalog'!$D$10:$D$509,MATCH($G1963,'Job Catalog'!$B$10:$B$509,0))),"")</f>
        <v/>
      </c>
      <c r="J1963" s="9">
        <f>IFERROR(IF($G1963="","",INDEX('Job Catalog'!$F$10:$F$509,MATCH($G1963,'Job Catalog'!$B$10:$B$509,0))),"")</f>
        <v/>
      </c>
      <c r="K1963" s="9">
        <f>IFERROR(IF($G1963="","",INDEX('Job Catalog'!$H$10:$H$509,MATCH($G1963,'Job Catalog'!$B$10:$B$509,0))),"")</f>
        <v/>
      </c>
      <c r="L1963" s="9">
        <f>IFERROR(IF($G1963="","",INDEX('Job Catalog'!$I$10:$I$509,MATCH($G1963,'Job Catalog'!$B$10:$B$509,0))),"")</f>
        <v/>
      </c>
      <c r="M1963" s="37">
        <f>IFERROR(IF($G1963="","",INDEX('Job Catalog'!$K$10:$K$509,MATCH($G1963,'Job Catalog'!$B$10:$B$509,0))),"")</f>
        <v/>
      </c>
    </row>
    <row r="1964">
      <c r="B1964" s="7" t="n"/>
      <c r="C1964" s="7" t="n"/>
      <c r="D1964" s="7" t="n"/>
      <c r="E1964" s="7" t="n"/>
      <c r="F1964" s="7" t="n"/>
      <c r="G1964" s="7" t="n"/>
      <c r="H1964" s="9">
        <f>IFERROR(IF($G1964="","",INDEX('Job Catalog'!$C$10:$C$509,MATCH($G1964,'Job Catalog'!$B$10:$B$509,0))),"")</f>
        <v/>
      </c>
      <c r="I1964" s="9">
        <f>IFERROR(IF($G1964="","",INDEX('Job Catalog'!$D$10:$D$509,MATCH($G1964,'Job Catalog'!$B$10:$B$509,0))),"")</f>
        <v/>
      </c>
      <c r="J1964" s="9">
        <f>IFERROR(IF($G1964="","",INDEX('Job Catalog'!$F$10:$F$509,MATCH($G1964,'Job Catalog'!$B$10:$B$509,0))),"")</f>
        <v/>
      </c>
      <c r="K1964" s="9">
        <f>IFERROR(IF($G1964="","",INDEX('Job Catalog'!$H$10:$H$509,MATCH($G1964,'Job Catalog'!$B$10:$B$509,0))),"")</f>
        <v/>
      </c>
      <c r="L1964" s="9">
        <f>IFERROR(IF($G1964="","",INDEX('Job Catalog'!$I$10:$I$509,MATCH($G1964,'Job Catalog'!$B$10:$B$509,0))),"")</f>
        <v/>
      </c>
      <c r="M1964" s="37">
        <f>IFERROR(IF($G1964="","",INDEX('Job Catalog'!$K$10:$K$509,MATCH($G1964,'Job Catalog'!$B$10:$B$509,0))),"")</f>
        <v/>
      </c>
    </row>
    <row r="1965">
      <c r="B1965" s="7" t="n"/>
      <c r="C1965" s="7" t="n"/>
      <c r="D1965" s="7" t="n"/>
      <c r="E1965" s="7" t="n"/>
      <c r="F1965" s="7" t="n"/>
      <c r="G1965" s="7" t="n"/>
      <c r="H1965" s="9">
        <f>IFERROR(IF($G1965="","",INDEX('Job Catalog'!$C$10:$C$509,MATCH($G1965,'Job Catalog'!$B$10:$B$509,0))),"")</f>
        <v/>
      </c>
      <c r="I1965" s="9">
        <f>IFERROR(IF($G1965="","",INDEX('Job Catalog'!$D$10:$D$509,MATCH($G1965,'Job Catalog'!$B$10:$B$509,0))),"")</f>
        <v/>
      </c>
      <c r="J1965" s="9">
        <f>IFERROR(IF($G1965="","",INDEX('Job Catalog'!$F$10:$F$509,MATCH($G1965,'Job Catalog'!$B$10:$B$509,0))),"")</f>
        <v/>
      </c>
      <c r="K1965" s="9">
        <f>IFERROR(IF($G1965="","",INDEX('Job Catalog'!$H$10:$H$509,MATCH($G1965,'Job Catalog'!$B$10:$B$509,0))),"")</f>
        <v/>
      </c>
      <c r="L1965" s="9">
        <f>IFERROR(IF($G1965="","",INDEX('Job Catalog'!$I$10:$I$509,MATCH($G1965,'Job Catalog'!$B$10:$B$509,0))),"")</f>
        <v/>
      </c>
      <c r="M1965" s="37">
        <f>IFERROR(IF($G1965="","",INDEX('Job Catalog'!$K$10:$K$509,MATCH($G1965,'Job Catalog'!$B$10:$B$509,0))),"")</f>
        <v/>
      </c>
    </row>
    <row r="1966">
      <c r="B1966" s="7" t="n"/>
      <c r="C1966" s="7" t="n"/>
      <c r="D1966" s="7" t="n"/>
      <c r="E1966" s="7" t="n"/>
      <c r="F1966" s="7" t="n"/>
      <c r="G1966" s="7" t="n"/>
      <c r="H1966" s="9">
        <f>IFERROR(IF($G1966="","",INDEX('Job Catalog'!$C$10:$C$509,MATCH($G1966,'Job Catalog'!$B$10:$B$509,0))),"")</f>
        <v/>
      </c>
      <c r="I1966" s="9">
        <f>IFERROR(IF($G1966="","",INDEX('Job Catalog'!$D$10:$D$509,MATCH($G1966,'Job Catalog'!$B$10:$B$509,0))),"")</f>
        <v/>
      </c>
      <c r="J1966" s="9">
        <f>IFERROR(IF($G1966="","",INDEX('Job Catalog'!$F$10:$F$509,MATCH($G1966,'Job Catalog'!$B$10:$B$509,0))),"")</f>
        <v/>
      </c>
      <c r="K1966" s="9">
        <f>IFERROR(IF($G1966="","",INDEX('Job Catalog'!$H$10:$H$509,MATCH($G1966,'Job Catalog'!$B$10:$B$509,0))),"")</f>
        <v/>
      </c>
      <c r="L1966" s="9">
        <f>IFERROR(IF($G1966="","",INDEX('Job Catalog'!$I$10:$I$509,MATCH($G1966,'Job Catalog'!$B$10:$B$509,0))),"")</f>
        <v/>
      </c>
      <c r="M1966" s="37">
        <f>IFERROR(IF($G1966="","",INDEX('Job Catalog'!$K$10:$K$509,MATCH($G1966,'Job Catalog'!$B$10:$B$509,0))),"")</f>
        <v/>
      </c>
    </row>
    <row r="1967">
      <c r="B1967" s="7" t="n"/>
      <c r="C1967" s="7" t="n"/>
      <c r="D1967" s="7" t="n"/>
      <c r="E1967" s="7" t="n"/>
      <c r="F1967" s="7" t="n"/>
      <c r="G1967" s="7" t="n"/>
      <c r="H1967" s="9">
        <f>IFERROR(IF($G1967="","",INDEX('Job Catalog'!$C$10:$C$509,MATCH($G1967,'Job Catalog'!$B$10:$B$509,0))),"")</f>
        <v/>
      </c>
      <c r="I1967" s="9">
        <f>IFERROR(IF($G1967="","",INDEX('Job Catalog'!$D$10:$D$509,MATCH($G1967,'Job Catalog'!$B$10:$B$509,0))),"")</f>
        <v/>
      </c>
      <c r="J1967" s="9">
        <f>IFERROR(IF($G1967="","",INDEX('Job Catalog'!$F$10:$F$509,MATCH($G1967,'Job Catalog'!$B$10:$B$509,0))),"")</f>
        <v/>
      </c>
      <c r="K1967" s="9">
        <f>IFERROR(IF($G1967="","",INDEX('Job Catalog'!$H$10:$H$509,MATCH($G1967,'Job Catalog'!$B$10:$B$509,0))),"")</f>
        <v/>
      </c>
      <c r="L1967" s="9">
        <f>IFERROR(IF($G1967="","",INDEX('Job Catalog'!$I$10:$I$509,MATCH($G1967,'Job Catalog'!$B$10:$B$509,0))),"")</f>
        <v/>
      </c>
      <c r="M1967" s="37">
        <f>IFERROR(IF($G1967="","",INDEX('Job Catalog'!$K$10:$K$509,MATCH($G1967,'Job Catalog'!$B$10:$B$509,0))),"")</f>
        <v/>
      </c>
    </row>
    <row r="1968">
      <c r="B1968" s="7" t="n"/>
      <c r="C1968" s="7" t="n"/>
      <c r="D1968" s="7" t="n"/>
      <c r="E1968" s="7" t="n"/>
      <c r="F1968" s="7" t="n"/>
      <c r="G1968" s="7" t="n"/>
      <c r="H1968" s="9">
        <f>IFERROR(IF($G1968="","",INDEX('Job Catalog'!$C$10:$C$509,MATCH($G1968,'Job Catalog'!$B$10:$B$509,0))),"")</f>
        <v/>
      </c>
      <c r="I1968" s="9">
        <f>IFERROR(IF($G1968="","",INDEX('Job Catalog'!$D$10:$D$509,MATCH($G1968,'Job Catalog'!$B$10:$B$509,0))),"")</f>
        <v/>
      </c>
      <c r="J1968" s="9">
        <f>IFERROR(IF($G1968="","",INDEX('Job Catalog'!$F$10:$F$509,MATCH($G1968,'Job Catalog'!$B$10:$B$509,0))),"")</f>
        <v/>
      </c>
      <c r="K1968" s="9">
        <f>IFERROR(IF($G1968="","",INDEX('Job Catalog'!$H$10:$H$509,MATCH($G1968,'Job Catalog'!$B$10:$B$509,0))),"")</f>
        <v/>
      </c>
      <c r="L1968" s="9">
        <f>IFERROR(IF($G1968="","",INDEX('Job Catalog'!$I$10:$I$509,MATCH($G1968,'Job Catalog'!$B$10:$B$509,0))),"")</f>
        <v/>
      </c>
      <c r="M1968" s="37">
        <f>IFERROR(IF($G1968="","",INDEX('Job Catalog'!$K$10:$K$509,MATCH($G1968,'Job Catalog'!$B$10:$B$509,0))),"")</f>
        <v/>
      </c>
    </row>
    <row r="1969">
      <c r="B1969" s="7" t="n"/>
      <c r="C1969" s="7" t="n"/>
      <c r="D1969" s="7" t="n"/>
      <c r="E1969" s="7" t="n"/>
      <c r="F1969" s="7" t="n"/>
      <c r="G1969" s="7" t="n"/>
      <c r="H1969" s="9">
        <f>IFERROR(IF($G1969="","",INDEX('Job Catalog'!$C$10:$C$509,MATCH($G1969,'Job Catalog'!$B$10:$B$509,0))),"")</f>
        <v/>
      </c>
      <c r="I1969" s="9">
        <f>IFERROR(IF($G1969="","",INDEX('Job Catalog'!$D$10:$D$509,MATCH($G1969,'Job Catalog'!$B$10:$B$509,0))),"")</f>
        <v/>
      </c>
      <c r="J1969" s="9">
        <f>IFERROR(IF($G1969="","",INDEX('Job Catalog'!$F$10:$F$509,MATCH($G1969,'Job Catalog'!$B$10:$B$509,0))),"")</f>
        <v/>
      </c>
      <c r="K1969" s="9">
        <f>IFERROR(IF($G1969="","",INDEX('Job Catalog'!$H$10:$H$509,MATCH($G1969,'Job Catalog'!$B$10:$B$509,0))),"")</f>
        <v/>
      </c>
      <c r="L1969" s="9">
        <f>IFERROR(IF($G1969="","",INDEX('Job Catalog'!$I$10:$I$509,MATCH($G1969,'Job Catalog'!$B$10:$B$509,0))),"")</f>
        <v/>
      </c>
      <c r="M1969" s="37">
        <f>IFERROR(IF($G1969="","",INDEX('Job Catalog'!$K$10:$K$509,MATCH($G1969,'Job Catalog'!$B$10:$B$509,0))),"")</f>
        <v/>
      </c>
    </row>
    <row r="1970">
      <c r="B1970" s="7" t="n"/>
      <c r="C1970" s="7" t="n"/>
      <c r="D1970" s="7" t="n"/>
      <c r="E1970" s="7" t="n"/>
      <c r="F1970" s="7" t="n"/>
      <c r="G1970" s="7" t="n"/>
      <c r="H1970" s="9">
        <f>IFERROR(IF($G1970="","",INDEX('Job Catalog'!$C$10:$C$509,MATCH($G1970,'Job Catalog'!$B$10:$B$509,0))),"")</f>
        <v/>
      </c>
      <c r="I1970" s="9">
        <f>IFERROR(IF($G1970="","",INDEX('Job Catalog'!$D$10:$D$509,MATCH($G1970,'Job Catalog'!$B$10:$B$509,0))),"")</f>
        <v/>
      </c>
      <c r="J1970" s="9">
        <f>IFERROR(IF($G1970="","",INDEX('Job Catalog'!$F$10:$F$509,MATCH($G1970,'Job Catalog'!$B$10:$B$509,0))),"")</f>
        <v/>
      </c>
      <c r="K1970" s="9">
        <f>IFERROR(IF($G1970="","",INDEX('Job Catalog'!$H$10:$H$509,MATCH($G1970,'Job Catalog'!$B$10:$B$509,0))),"")</f>
        <v/>
      </c>
      <c r="L1970" s="9">
        <f>IFERROR(IF($G1970="","",INDEX('Job Catalog'!$I$10:$I$509,MATCH($G1970,'Job Catalog'!$B$10:$B$509,0))),"")</f>
        <v/>
      </c>
      <c r="M1970" s="37">
        <f>IFERROR(IF($G1970="","",INDEX('Job Catalog'!$K$10:$K$509,MATCH($G1970,'Job Catalog'!$B$10:$B$509,0))),"")</f>
        <v/>
      </c>
    </row>
    <row r="1971">
      <c r="B1971" s="7" t="n"/>
      <c r="C1971" s="7" t="n"/>
      <c r="D1971" s="7" t="n"/>
      <c r="E1971" s="7" t="n"/>
      <c r="F1971" s="7" t="n"/>
      <c r="G1971" s="7" t="n"/>
      <c r="H1971" s="9">
        <f>IFERROR(IF($G1971="","",INDEX('Job Catalog'!$C$10:$C$509,MATCH($G1971,'Job Catalog'!$B$10:$B$509,0))),"")</f>
        <v/>
      </c>
      <c r="I1971" s="9">
        <f>IFERROR(IF($G1971="","",INDEX('Job Catalog'!$D$10:$D$509,MATCH($G1971,'Job Catalog'!$B$10:$B$509,0))),"")</f>
        <v/>
      </c>
      <c r="J1971" s="9">
        <f>IFERROR(IF($G1971="","",INDEX('Job Catalog'!$F$10:$F$509,MATCH($G1971,'Job Catalog'!$B$10:$B$509,0))),"")</f>
        <v/>
      </c>
      <c r="K1971" s="9">
        <f>IFERROR(IF($G1971="","",INDEX('Job Catalog'!$H$10:$H$509,MATCH($G1971,'Job Catalog'!$B$10:$B$509,0))),"")</f>
        <v/>
      </c>
      <c r="L1971" s="9">
        <f>IFERROR(IF($G1971="","",INDEX('Job Catalog'!$I$10:$I$509,MATCH($G1971,'Job Catalog'!$B$10:$B$509,0))),"")</f>
        <v/>
      </c>
      <c r="M1971" s="37">
        <f>IFERROR(IF($G1971="","",INDEX('Job Catalog'!$K$10:$K$509,MATCH($G1971,'Job Catalog'!$B$10:$B$509,0))),"")</f>
        <v/>
      </c>
    </row>
    <row r="1972">
      <c r="B1972" s="7" t="n"/>
      <c r="C1972" s="7" t="n"/>
      <c r="D1972" s="7" t="n"/>
      <c r="E1972" s="7" t="n"/>
      <c r="F1972" s="7" t="n"/>
      <c r="G1972" s="7" t="n"/>
      <c r="H1972" s="9">
        <f>IFERROR(IF($G1972="","",INDEX('Job Catalog'!$C$10:$C$509,MATCH($G1972,'Job Catalog'!$B$10:$B$509,0))),"")</f>
        <v/>
      </c>
      <c r="I1972" s="9">
        <f>IFERROR(IF($G1972="","",INDEX('Job Catalog'!$D$10:$D$509,MATCH($G1972,'Job Catalog'!$B$10:$B$509,0))),"")</f>
        <v/>
      </c>
      <c r="J1972" s="9">
        <f>IFERROR(IF($G1972="","",INDEX('Job Catalog'!$F$10:$F$509,MATCH($G1972,'Job Catalog'!$B$10:$B$509,0))),"")</f>
        <v/>
      </c>
      <c r="K1972" s="9">
        <f>IFERROR(IF($G1972="","",INDEX('Job Catalog'!$H$10:$H$509,MATCH($G1972,'Job Catalog'!$B$10:$B$509,0))),"")</f>
        <v/>
      </c>
      <c r="L1972" s="9">
        <f>IFERROR(IF($G1972="","",INDEX('Job Catalog'!$I$10:$I$509,MATCH($G1972,'Job Catalog'!$B$10:$B$509,0))),"")</f>
        <v/>
      </c>
      <c r="M1972" s="37">
        <f>IFERROR(IF($G1972="","",INDEX('Job Catalog'!$K$10:$K$509,MATCH($G1972,'Job Catalog'!$B$10:$B$509,0))),"")</f>
        <v/>
      </c>
    </row>
    <row r="1973">
      <c r="B1973" s="7" t="n"/>
      <c r="C1973" s="7" t="n"/>
      <c r="D1973" s="7" t="n"/>
      <c r="E1973" s="7" t="n"/>
      <c r="F1973" s="7" t="n"/>
      <c r="G1973" s="7" t="n"/>
      <c r="H1973" s="9">
        <f>IFERROR(IF($G1973="","",INDEX('Job Catalog'!$C$10:$C$509,MATCH($G1973,'Job Catalog'!$B$10:$B$509,0))),"")</f>
        <v/>
      </c>
      <c r="I1973" s="9">
        <f>IFERROR(IF($G1973="","",INDEX('Job Catalog'!$D$10:$D$509,MATCH($G1973,'Job Catalog'!$B$10:$B$509,0))),"")</f>
        <v/>
      </c>
      <c r="J1973" s="9">
        <f>IFERROR(IF($G1973="","",INDEX('Job Catalog'!$F$10:$F$509,MATCH($G1973,'Job Catalog'!$B$10:$B$509,0))),"")</f>
        <v/>
      </c>
      <c r="K1973" s="9">
        <f>IFERROR(IF($G1973="","",INDEX('Job Catalog'!$H$10:$H$509,MATCH($G1973,'Job Catalog'!$B$10:$B$509,0))),"")</f>
        <v/>
      </c>
      <c r="L1973" s="9">
        <f>IFERROR(IF($G1973="","",INDEX('Job Catalog'!$I$10:$I$509,MATCH($G1973,'Job Catalog'!$B$10:$B$509,0))),"")</f>
        <v/>
      </c>
      <c r="M1973" s="37">
        <f>IFERROR(IF($G1973="","",INDEX('Job Catalog'!$K$10:$K$509,MATCH($G1973,'Job Catalog'!$B$10:$B$509,0))),"")</f>
        <v/>
      </c>
    </row>
    <row r="1974">
      <c r="B1974" s="7" t="n"/>
      <c r="C1974" s="7" t="n"/>
      <c r="D1974" s="7" t="n"/>
      <c r="E1974" s="7" t="n"/>
      <c r="F1974" s="7" t="n"/>
      <c r="G1974" s="7" t="n"/>
      <c r="H1974" s="9">
        <f>IFERROR(IF($G1974="","",INDEX('Job Catalog'!$C$10:$C$509,MATCH($G1974,'Job Catalog'!$B$10:$B$509,0))),"")</f>
        <v/>
      </c>
      <c r="I1974" s="9">
        <f>IFERROR(IF($G1974="","",INDEX('Job Catalog'!$D$10:$D$509,MATCH($G1974,'Job Catalog'!$B$10:$B$509,0))),"")</f>
        <v/>
      </c>
      <c r="J1974" s="9">
        <f>IFERROR(IF($G1974="","",INDEX('Job Catalog'!$F$10:$F$509,MATCH($G1974,'Job Catalog'!$B$10:$B$509,0))),"")</f>
        <v/>
      </c>
      <c r="K1974" s="9">
        <f>IFERROR(IF($G1974="","",INDEX('Job Catalog'!$H$10:$H$509,MATCH($G1974,'Job Catalog'!$B$10:$B$509,0))),"")</f>
        <v/>
      </c>
      <c r="L1974" s="9">
        <f>IFERROR(IF($G1974="","",INDEX('Job Catalog'!$I$10:$I$509,MATCH($G1974,'Job Catalog'!$B$10:$B$509,0))),"")</f>
        <v/>
      </c>
      <c r="M1974" s="37">
        <f>IFERROR(IF($G1974="","",INDEX('Job Catalog'!$K$10:$K$509,MATCH($G1974,'Job Catalog'!$B$10:$B$509,0))),"")</f>
        <v/>
      </c>
    </row>
    <row r="1975">
      <c r="B1975" s="7" t="n"/>
      <c r="C1975" s="7" t="n"/>
      <c r="D1975" s="7" t="n"/>
      <c r="E1975" s="7" t="n"/>
      <c r="F1975" s="7" t="n"/>
      <c r="G1975" s="7" t="n"/>
      <c r="H1975" s="9">
        <f>IFERROR(IF($G1975="","",INDEX('Job Catalog'!$C$10:$C$509,MATCH($G1975,'Job Catalog'!$B$10:$B$509,0))),"")</f>
        <v/>
      </c>
      <c r="I1975" s="9">
        <f>IFERROR(IF($G1975="","",INDEX('Job Catalog'!$D$10:$D$509,MATCH($G1975,'Job Catalog'!$B$10:$B$509,0))),"")</f>
        <v/>
      </c>
      <c r="J1975" s="9">
        <f>IFERROR(IF($G1975="","",INDEX('Job Catalog'!$F$10:$F$509,MATCH($G1975,'Job Catalog'!$B$10:$B$509,0))),"")</f>
        <v/>
      </c>
      <c r="K1975" s="9">
        <f>IFERROR(IF($G1975="","",INDEX('Job Catalog'!$H$10:$H$509,MATCH($G1975,'Job Catalog'!$B$10:$B$509,0))),"")</f>
        <v/>
      </c>
      <c r="L1975" s="9">
        <f>IFERROR(IF($G1975="","",INDEX('Job Catalog'!$I$10:$I$509,MATCH($G1975,'Job Catalog'!$B$10:$B$509,0))),"")</f>
        <v/>
      </c>
      <c r="M1975" s="37">
        <f>IFERROR(IF($G1975="","",INDEX('Job Catalog'!$K$10:$K$509,MATCH($G1975,'Job Catalog'!$B$10:$B$509,0))),"")</f>
        <v/>
      </c>
    </row>
    <row r="1976">
      <c r="B1976" s="7" t="n"/>
      <c r="C1976" s="7" t="n"/>
      <c r="D1976" s="7" t="n"/>
      <c r="E1976" s="7" t="n"/>
      <c r="F1976" s="7" t="n"/>
      <c r="G1976" s="7" t="n"/>
      <c r="H1976" s="9">
        <f>IFERROR(IF($G1976="","",INDEX('Job Catalog'!$C$10:$C$509,MATCH($G1976,'Job Catalog'!$B$10:$B$509,0))),"")</f>
        <v/>
      </c>
      <c r="I1976" s="9">
        <f>IFERROR(IF($G1976="","",INDEX('Job Catalog'!$D$10:$D$509,MATCH($G1976,'Job Catalog'!$B$10:$B$509,0))),"")</f>
        <v/>
      </c>
      <c r="J1976" s="9">
        <f>IFERROR(IF($G1976="","",INDEX('Job Catalog'!$F$10:$F$509,MATCH($G1976,'Job Catalog'!$B$10:$B$509,0))),"")</f>
        <v/>
      </c>
      <c r="K1976" s="9">
        <f>IFERROR(IF($G1976="","",INDEX('Job Catalog'!$H$10:$H$509,MATCH($G1976,'Job Catalog'!$B$10:$B$509,0))),"")</f>
        <v/>
      </c>
      <c r="L1976" s="9">
        <f>IFERROR(IF($G1976="","",INDEX('Job Catalog'!$I$10:$I$509,MATCH($G1976,'Job Catalog'!$B$10:$B$509,0))),"")</f>
        <v/>
      </c>
      <c r="M1976" s="37">
        <f>IFERROR(IF($G1976="","",INDEX('Job Catalog'!$K$10:$K$509,MATCH($G1976,'Job Catalog'!$B$10:$B$509,0))),"")</f>
        <v/>
      </c>
    </row>
    <row r="1977">
      <c r="B1977" s="7" t="n"/>
      <c r="C1977" s="7" t="n"/>
      <c r="D1977" s="7" t="n"/>
      <c r="E1977" s="7" t="n"/>
      <c r="F1977" s="7" t="n"/>
      <c r="G1977" s="7" t="n"/>
      <c r="H1977" s="9">
        <f>IFERROR(IF($G1977="","",INDEX('Job Catalog'!$C$10:$C$509,MATCH($G1977,'Job Catalog'!$B$10:$B$509,0))),"")</f>
        <v/>
      </c>
      <c r="I1977" s="9">
        <f>IFERROR(IF($G1977="","",INDEX('Job Catalog'!$D$10:$D$509,MATCH($G1977,'Job Catalog'!$B$10:$B$509,0))),"")</f>
        <v/>
      </c>
      <c r="J1977" s="9">
        <f>IFERROR(IF($G1977="","",INDEX('Job Catalog'!$F$10:$F$509,MATCH($G1977,'Job Catalog'!$B$10:$B$509,0))),"")</f>
        <v/>
      </c>
      <c r="K1977" s="9">
        <f>IFERROR(IF($G1977="","",INDEX('Job Catalog'!$H$10:$H$509,MATCH($G1977,'Job Catalog'!$B$10:$B$509,0))),"")</f>
        <v/>
      </c>
      <c r="L1977" s="9">
        <f>IFERROR(IF($G1977="","",INDEX('Job Catalog'!$I$10:$I$509,MATCH($G1977,'Job Catalog'!$B$10:$B$509,0))),"")</f>
        <v/>
      </c>
      <c r="M1977" s="37">
        <f>IFERROR(IF($G1977="","",INDEX('Job Catalog'!$K$10:$K$509,MATCH($G1977,'Job Catalog'!$B$10:$B$509,0))),"")</f>
        <v/>
      </c>
    </row>
    <row r="1978">
      <c r="B1978" s="7" t="n"/>
      <c r="C1978" s="7" t="n"/>
      <c r="D1978" s="7" t="n"/>
      <c r="E1978" s="7" t="n"/>
      <c r="F1978" s="7" t="n"/>
      <c r="G1978" s="7" t="n"/>
      <c r="H1978" s="9">
        <f>IFERROR(IF($G1978="","",INDEX('Job Catalog'!$C$10:$C$509,MATCH($G1978,'Job Catalog'!$B$10:$B$509,0))),"")</f>
        <v/>
      </c>
      <c r="I1978" s="9">
        <f>IFERROR(IF($G1978="","",INDEX('Job Catalog'!$D$10:$D$509,MATCH($G1978,'Job Catalog'!$B$10:$B$509,0))),"")</f>
        <v/>
      </c>
      <c r="J1978" s="9">
        <f>IFERROR(IF($G1978="","",INDEX('Job Catalog'!$F$10:$F$509,MATCH($G1978,'Job Catalog'!$B$10:$B$509,0))),"")</f>
        <v/>
      </c>
      <c r="K1978" s="9">
        <f>IFERROR(IF($G1978="","",INDEX('Job Catalog'!$H$10:$H$509,MATCH($G1978,'Job Catalog'!$B$10:$B$509,0))),"")</f>
        <v/>
      </c>
      <c r="L1978" s="9">
        <f>IFERROR(IF($G1978="","",INDEX('Job Catalog'!$I$10:$I$509,MATCH($G1978,'Job Catalog'!$B$10:$B$509,0))),"")</f>
        <v/>
      </c>
      <c r="M1978" s="37">
        <f>IFERROR(IF($G1978="","",INDEX('Job Catalog'!$K$10:$K$509,MATCH($G1978,'Job Catalog'!$B$10:$B$509,0))),"")</f>
        <v/>
      </c>
    </row>
    <row r="1979">
      <c r="B1979" s="7" t="n"/>
      <c r="C1979" s="7" t="n"/>
      <c r="D1979" s="7" t="n"/>
      <c r="E1979" s="7" t="n"/>
      <c r="F1979" s="7" t="n"/>
      <c r="G1979" s="7" t="n"/>
      <c r="H1979" s="9">
        <f>IFERROR(IF($G1979="","",INDEX('Job Catalog'!$C$10:$C$509,MATCH($G1979,'Job Catalog'!$B$10:$B$509,0))),"")</f>
        <v/>
      </c>
      <c r="I1979" s="9">
        <f>IFERROR(IF($G1979="","",INDEX('Job Catalog'!$D$10:$D$509,MATCH($G1979,'Job Catalog'!$B$10:$B$509,0))),"")</f>
        <v/>
      </c>
      <c r="J1979" s="9">
        <f>IFERROR(IF($G1979="","",INDEX('Job Catalog'!$F$10:$F$509,MATCH($G1979,'Job Catalog'!$B$10:$B$509,0))),"")</f>
        <v/>
      </c>
      <c r="K1979" s="9">
        <f>IFERROR(IF($G1979="","",INDEX('Job Catalog'!$H$10:$H$509,MATCH($G1979,'Job Catalog'!$B$10:$B$509,0))),"")</f>
        <v/>
      </c>
      <c r="L1979" s="9">
        <f>IFERROR(IF($G1979="","",INDEX('Job Catalog'!$I$10:$I$509,MATCH($G1979,'Job Catalog'!$B$10:$B$509,0))),"")</f>
        <v/>
      </c>
      <c r="M1979" s="37">
        <f>IFERROR(IF($G1979="","",INDEX('Job Catalog'!$K$10:$K$509,MATCH($G1979,'Job Catalog'!$B$10:$B$509,0))),"")</f>
        <v/>
      </c>
    </row>
    <row r="1980">
      <c r="B1980" s="7" t="n"/>
      <c r="C1980" s="7" t="n"/>
      <c r="D1980" s="7" t="n"/>
      <c r="E1980" s="7" t="n"/>
      <c r="F1980" s="7" t="n"/>
      <c r="G1980" s="7" t="n"/>
      <c r="H1980" s="9">
        <f>IFERROR(IF($G1980="","",INDEX('Job Catalog'!$C$10:$C$509,MATCH($G1980,'Job Catalog'!$B$10:$B$509,0))),"")</f>
        <v/>
      </c>
      <c r="I1980" s="9">
        <f>IFERROR(IF($G1980="","",INDEX('Job Catalog'!$D$10:$D$509,MATCH($G1980,'Job Catalog'!$B$10:$B$509,0))),"")</f>
        <v/>
      </c>
      <c r="J1980" s="9">
        <f>IFERROR(IF($G1980="","",INDEX('Job Catalog'!$F$10:$F$509,MATCH($G1980,'Job Catalog'!$B$10:$B$509,0))),"")</f>
        <v/>
      </c>
      <c r="K1980" s="9">
        <f>IFERROR(IF($G1980="","",INDEX('Job Catalog'!$H$10:$H$509,MATCH($G1980,'Job Catalog'!$B$10:$B$509,0))),"")</f>
        <v/>
      </c>
      <c r="L1980" s="9">
        <f>IFERROR(IF($G1980="","",INDEX('Job Catalog'!$I$10:$I$509,MATCH($G1980,'Job Catalog'!$B$10:$B$509,0))),"")</f>
        <v/>
      </c>
      <c r="M1980" s="37">
        <f>IFERROR(IF($G1980="","",INDEX('Job Catalog'!$K$10:$K$509,MATCH($G1980,'Job Catalog'!$B$10:$B$509,0))),"")</f>
        <v/>
      </c>
    </row>
    <row r="1981">
      <c r="B1981" s="7" t="n"/>
      <c r="C1981" s="7" t="n"/>
      <c r="D1981" s="7" t="n"/>
      <c r="E1981" s="7" t="n"/>
      <c r="F1981" s="7" t="n"/>
      <c r="G1981" s="7" t="n"/>
      <c r="H1981" s="9">
        <f>IFERROR(IF($G1981="","",INDEX('Job Catalog'!$C$10:$C$509,MATCH($G1981,'Job Catalog'!$B$10:$B$509,0))),"")</f>
        <v/>
      </c>
      <c r="I1981" s="9">
        <f>IFERROR(IF($G1981="","",INDEX('Job Catalog'!$D$10:$D$509,MATCH($G1981,'Job Catalog'!$B$10:$B$509,0))),"")</f>
        <v/>
      </c>
      <c r="J1981" s="9">
        <f>IFERROR(IF($G1981="","",INDEX('Job Catalog'!$F$10:$F$509,MATCH($G1981,'Job Catalog'!$B$10:$B$509,0))),"")</f>
        <v/>
      </c>
      <c r="K1981" s="9">
        <f>IFERROR(IF($G1981="","",INDEX('Job Catalog'!$H$10:$H$509,MATCH($G1981,'Job Catalog'!$B$10:$B$509,0))),"")</f>
        <v/>
      </c>
      <c r="L1981" s="9">
        <f>IFERROR(IF($G1981="","",INDEX('Job Catalog'!$I$10:$I$509,MATCH($G1981,'Job Catalog'!$B$10:$B$509,0))),"")</f>
        <v/>
      </c>
      <c r="M1981" s="37">
        <f>IFERROR(IF($G1981="","",INDEX('Job Catalog'!$K$10:$K$509,MATCH($G1981,'Job Catalog'!$B$10:$B$509,0))),"")</f>
        <v/>
      </c>
    </row>
    <row r="1982">
      <c r="B1982" s="7" t="n"/>
      <c r="C1982" s="7" t="n"/>
      <c r="D1982" s="7" t="n"/>
      <c r="E1982" s="7" t="n"/>
      <c r="F1982" s="7" t="n"/>
      <c r="G1982" s="7" t="n"/>
      <c r="H1982" s="9">
        <f>IFERROR(IF($G1982="","",INDEX('Job Catalog'!$C$10:$C$509,MATCH($G1982,'Job Catalog'!$B$10:$B$509,0))),"")</f>
        <v/>
      </c>
      <c r="I1982" s="9">
        <f>IFERROR(IF($G1982="","",INDEX('Job Catalog'!$D$10:$D$509,MATCH($G1982,'Job Catalog'!$B$10:$B$509,0))),"")</f>
        <v/>
      </c>
      <c r="J1982" s="9">
        <f>IFERROR(IF($G1982="","",INDEX('Job Catalog'!$F$10:$F$509,MATCH($G1982,'Job Catalog'!$B$10:$B$509,0))),"")</f>
        <v/>
      </c>
      <c r="K1982" s="9">
        <f>IFERROR(IF($G1982="","",INDEX('Job Catalog'!$H$10:$H$509,MATCH($G1982,'Job Catalog'!$B$10:$B$509,0))),"")</f>
        <v/>
      </c>
      <c r="L1982" s="9">
        <f>IFERROR(IF($G1982="","",INDEX('Job Catalog'!$I$10:$I$509,MATCH($G1982,'Job Catalog'!$B$10:$B$509,0))),"")</f>
        <v/>
      </c>
      <c r="M1982" s="37">
        <f>IFERROR(IF($G1982="","",INDEX('Job Catalog'!$K$10:$K$509,MATCH($G1982,'Job Catalog'!$B$10:$B$509,0))),"")</f>
        <v/>
      </c>
    </row>
    <row r="1983">
      <c r="B1983" s="7" t="n"/>
      <c r="C1983" s="7" t="n"/>
      <c r="D1983" s="7" t="n"/>
      <c r="E1983" s="7" t="n"/>
      <c r="F1983" s="7" t="n"/>
      <c r="G1983" s="7" t="n"/>
      <c r="H1983" s="9">
        <f>IFERROR(IF($G1983="","",INDEX('Job Catalog'!$C$10:$C$509,MATCH($G1983,'Job Catalog'!$B$10:$B$509,0))),"")</f>
        <v/>
      </c>
      <c r="I1983" s="9">
        <f>IFERROR(IF($G1983="","",INDEX('Job Catalog'!$D$10:$D$509,MATCH($G1983,'Job Catalog'!$B$10:$B$509,0))),"")</f>
        <v/>
      </c>
      <c r="J1983" s="9">
        <f>IFERROR(IF($G1983="","",INDEX('Job Catalog'!$F$10:$F$509,MATCH($G1983,'Job Catalog'!$B$10:$B$509,0))),"")</f>
        <v/>
      </c>
      <c r="K1983" s="9">
        <f>IFERROR(IF($G1983="","",INDEX('Job Catalog'!$H$10:$H$509,MATCH($G1983,'Job Catalog'!$B$10:$B$509,0))),"")</f>
        <v/>
      </c>
      <c r="L1983" s="9">
        <f>IFERROR(IF($G1983="","",INDEX('Job Catalog'!$I$10:$I$509,MATCH($G1983,'Job Catalog'!$B$10:$B$509,0))),"")</f>
        <v/>
      </c>
      <c r="M1983" s="37">
        <f>IFERROR(IF($G1983="","",INDEX('Job Catalog'!$K$10:$K$509,MATCH($G1983,'Job Catalog'!$B$10:$B$509,0))),"")</f>
        <v/>
      </c>
    </row>
    <row r="1984">
      <c r="B1984" s="7" t="n"/>
      <c r="C1984" s="7" t="n"/>
      <c r="D1984" s="7" t="n"/>
      <c r="E1984" s="7" t="n"/>
      <c r="F1984" s="7" t="n"/>
      <c r="G1984" s="7" t="n"/>
      <c r="H1984" s="9">
        <f>IFERROR(IF($G1984="","",INDEX('Job Catalog'!$C$10:$C$509,MATCH($G1984,'Job Catalog'!$B$10:$B$509,0))),"")</f>
        <v/>
      </c>
      <c r="I1984" s="9">
        <f>IFERROR(IF($G1984="","",INDEX('Job Catalog'!$D$10:$D$509,MATCH($G1984,'Job Catalog'!$B$10:$B$509,0))),"")</f>
        <v/>
      </c>
      <c r="J1984" s="9">
        <f>IFERROR(IF($G1984="","",INDEX('Job Catalog'!$F$10:$F$509,MATCH($G1984,'Job Catalog'!$B$10:$B$509,0))),"")</f>
        <v/>
      </c>
      <c r="K1984" s="9">
        <f>IFERROR(IF($G1984="","",INDEX('Job Catalog'!$H$10:$H$509,MATCH($G1984,'Job Catalog'!$B$10:$B$509,0))),"")</f>
        <v/>
      </c>
      <c r="L1984" s="9">
        <f>IFERROR(IF($G1984="","",INDEX('Job Catalog'!$I$10:$I$509,MATCH($G1984,'Job Catalog'!$B$10:$B$509,0))),"")</f>
        <v/>
      </c>
      <c r="M1984" s="37">
        <f>IFERROR(IF($G1984="","",INDEX('Job Catalog'!$K$10:$K$509,MATCH($G1984,'Job Catalog'!$B$10:$B$509,0))),"")</f>
        <v/>
      </c>
    </row>
    <row r="1985">
      <c r="B1985" s="7" t="n"/>
      <c r="C1985" s="7" t="n"/>
      <c r="D1985" s="7" t="n"/>
      <c r="E1985" s="7" t="n"/>
      <c r="F1985" s="7" t="n"/>
      <c r="G1985" s="7" t="n"/>
      <c r="H1985" s="9">
        <f>IFERROR(IF($G1985="","",INDEX('Job Catalog'!$C$10:$C$509,MATCH($G1985,'Job Catalog'!$B$10:$B$509,0))),"")</f>
        <v/>
      </c>
      <c r="I1985" s="9">
        <f>IFERROR(IF($G1985="","",INDEX('Job Catalog'!$D$10:$D$509,MATCH($G1985,'Job Catalog'!$B$10:$B$509,0))),"")</f>
        <v/>
      </c>
      <c r="J1985" s="9">
        <f>IFERROR(IF($G1985="","",INDEX('Job Catalog'!$F$10:$F$509,MATCH($G1985,'Job Catalog'!$B$10:$B$509,0))),"")</f>
        <v/>
      </c>
      <c r="K1985" s="9">
        <f>IFERROR(IF($G1985="","",INDEX('Job Catalog'!$H$10:$H$509,MATCH($G1985,'Job Catalog'!$B$10:$B$509,0))),"")</f>
        <v/>
      </c>
      <c r="L1985" s="9">
        <f>IFERROR(IF($G1985="","",INDEX('Job Catalog'!$I$10:$I$509,MATCH($G1985,'Job Catalog'!$B$10:$B$509,0))),"")</f>
        <v/>
      </c>
      <c r="M1985" s="37">
        <f>IFERROR(IF($G1985="","",INDEX('Job Catalog'!$K$10:$K$509,MATCH($G1985,'Job Catalog'!$B$10:$B$509,0))),"")</f>
        <v/>
      </c>
    </row>
    <row r="1986">
      <c r="B1986" s="7" t="n"/>
      <c r="C1986" s="7" t="n"/>
      <c r="D1986" s="7" t="n"/>
      <c r="E1986" s="7" t="n"/>
      <c r="F1986" s="7" t="n"/>
      <c r="G1986" s="7" t="n"/>
      <c r="H1986" s="9">
        <f>IFERROR(IF($G1986="","",INDEX('Job Catalog'!$C$10:$C$509,MATCH($G1986,'Job Catalog'!$B$10:$B$509,0))),"")</f>
        <v/>
      </c>
      <c r="I1986" s="9">
        <f>IFERROR(IF($G1986="","",INDEX('Job Catalog'!$D$10:$D$509,MATCH($G1986,'Job Catalog'!$B$10:$B$509,0))),"")</f>
        <v/>
      </c>
      <c r="J1986" s="9">
        <f>IFERROR(IF($G1986="","",INDEX('Job Catalog'!$F$10:$F$509,MATCH($G1986,'Job Catalog'!$B$10:$B$509,0))),"")</f>
        <v/>
      </c>
      <c r="K1986" s="9">
        <f>IFERROR(IF($G1986="","",INDEX('Job Catalog'!$H$10:$H$509,MATCH($G1986,'Job Catalog'!$B$10:$B$509,0))),"")</f>
        <v/>
      </c>
      <c r="L1986" s="9">
        <f>IFERROR(IF($G1986="","",INDEX('Job Catalog'!$I$10:$I$509,MATCH($G1986,'Job Catalog'!$B$10:$B$509,0))),"")</f>
        <v/>
      </c>
      <c r="M1986" s="37">
        <f>IFERROR(IF($G1986="","",INDEX('Job Catalog'!$K$10:$K$509,MATCH($G1986,'Job Catalog'!$B$10:$B$509,0))),"")</f>
        <v/>
      </c>
    </row>
    <row r="1987">
      <c r="B1987" s="7" t="n"/>
      <c r="C1987" s="7" t="n"/>
      <c r="D1987" s="7" t="n"/>
      <c r="E1987" s="7" t="n"/>
      <c r="F1987" s="7" t="n"/>
      <c r="G1987" s="7" t="n"/>
      <c r="H1987" s="9">
        <f>IFERROR(IF($G1987="","",INDEX('Job Catalog'!$C$10:$C$509,MATCH($G1987,'Job Catalog'!$B$10:$B$509,0))),"")</f>
        <v/>
      </c>
      <c r="I1987" s="9">
        <f>IFERROR(IF($G1987="","",INDEX('Job Catalog'!$D$10:$D$509,MATCH($G1987,'Job Catalog'!$B$10:$B$509,0))),"")</f>
        <v/>
      </c>
      <c r="J1987" s="9">
        <f>IFERROR(IF($G1987="","",INDEX('Job Catalog'!$F$10:$F$509,MATCH($G1987,'Job Catalog'!$B$10:$B$509,0))),"")</f>
        <v/>
      </c>
      <c r="K1987" s="9">
        <f>IFERROR(IF($G1987="","",INDEX('Job Catalog'!$H$10:$H$509,MATCH($G1987,'Job Catalog'!$B$10:$B$509,0))),"")</f>
        <v/>
      </c>
      <c r="L1987" s="9">
        <f>IFERROR(IF($G1987="","",INDEX('Job Catalog'!$I$10:$I$509,MATCH($G1987,'Job Catalog'!$B$10:$B$509,0))),"")</f>
        <v/>
      </c>
      <c r="M1987" s="37">
        <f>IFERROR(IF($G1987="","",INDEX('Job Catalog'!$K$10:$K$509,MATCH($G1987,'Job Catalog'!$B$10:$B$509,0))),"")</f>
        <v/>
      </c>
    </row>
    <row r="1988">
      <c r="B1988" s="7" t="n"/>
      <c r="C1988" s="7" t="n"/>
      <c r="D1988" s="7" t="n"/>
      <c r="E1988" s="7" t="n"/>
      <c r="F1988" s="7" t="n"/>
      <c r="G1988" s="7" t="n"/>
      <c r="H1988" s="9">
        <f>IFERROR(IF($G1988="","",INDEX('Job Catalog'!$C$10:$C$509,MATCH($G1988,'Job Catalog'!$B$10:$B$509,0))),"")</f>
        <v/>
      </c>
      <c r="I1988" s="9">
        <f>IFERROR(IF($G1988="","",INDEX('Job Catalog'!$D$10:$D$509,MATCH($G1988,'Job Catalog'!$B$10:$B$509,0))),"")</f>
        <v/>
      </c>
      <c r="J1988" s="9">
        <f>IFERROR(IF($G1988="","",INDEX('Job Catalog'!$F$10:$F$509,MATCH($G1988,'Job Catalog'!$B$10:$B$509,0))),"")</f>
        <v/>
      </c>
      <c r="K1988" s="9">
        <f>IFERROR(IF($G1988="","",INDEX('Job Catalog'!$H$10:$H$509,MATCH($G1988,'Job Catalog'!$B$10:$B$509,0))),"")</f>
        <v/>
      </c>
      <c r="L1988" s="9">
        <f>IFERROR(IF($G1988="","",INDEX('Job Catalog'!$I$10:$I$509,MATCH($G1988,'Job Catalog'!$B$10:$B$509,0))),"")</f>
        <v/>
      </c>
      <c r="M1988" s="37">
        <f>IFERROR(IF($G1988="","",INDEX('Job Catalog'!$K$10:$K$509,MATCH($G1988,'Job Catalog'!$B$10:$B$509,0))),"")</f>
        <v/>
      </c>
    </row>
    <row r="1989">
      <c r="B1989" s="7" t="n"/>
      <c r="C1989" s="7" t="n"/>
      <c r="D1989" s="7" t="n"/>
      <c r="E1989" s="7" t="n"/>
      <c r="F1989" s="7" t="n"/>
      <c r="G1989" s="7" t="n"/>
      <c r="H1989" s="9">
        <f>IFERROR(IF($G1989="","",INDEX('Job Catalog'!$C$10:$C$509,MATCH($G1989,'Job Catalog'!$B$10:$B$509,0))),"")</f>
        <v/>
      </c>
      <c r="I1989" s="9">
        <f>IFERROR(IF($G1989="","",INDEX('Job Catalog'!$D$10:$D$509,MATCH($G1989,'Job Catalog'!$B$10:$B$509,0))),"")</f>
        <v/>
      </c>
      <c r="J1989" s="9">
        <f>IFERROR(IF($G1989="","",INDEX('Job Catalog'!$F$10:$F$509,MATCH($G1989,'Job Catalog'!$B$10:$B$509,0))),"")</f>
        <v/>
      </c>
      <c r="K1989" s="9">
        <f>IFERROR(IF($G1989="","",INDEX('Job Catalog'!$H$10:$H$509,MATCH($G1989,'Job Catalog'!$B$10:$B$509,0))),"")</f>
        <v/>
      </c>
      <c r="L1989" s="9">
        <f>IFERROR(IF($G1989="","",INDEX('Job Catalog'!$I$10:$I$509,MATCH($G1989,'Job Catalog'!$B$10:$B$509,0))),"")</f>
        <v/>
      </c>
      <c r="M1989" s="37">
        <f>IFERROR(IF($G1989="","",INDEX('Job Catalog'!$K$10:$K$509,MATCH($G1989,'Job Catalog'!$B$10:$B$509,0))),"")</f>
        <v/>
      </c>
    </row>
    <row r="1990">
      <c r="B1990" s="7" t="n"/>
      <c r="C1990" s="7" t="n"/>
      <c r="D1990" s="7" t="n"/>
      <c r="E1990" s="7" t="n"/>
      <c r="F1990" s="7" t="n"/>
      <c r="G1990" s="7" t="n"/>
      <c r="H1990" s="9">
        <f>IFERROR(IF($G1990="","",INDEX('Job Catalog'!$C$10:$C$509,MATCH($G1990,'Job Catalog'!$B$10:$B$509,0))),"")</f>
        <v/>
      </c>
      <c r="I1990" s="9">
        <f>IFERROR(IF($G1990="","",INDEX('Job Catalog'!$D$10:$D$509,MATCH($G1990,'Job Catalog'!$B$10:$B$509,0))),"")</f>
        <v/>
      </c>
      <c r="J1990" s="9">
        <f>IFERROR(IF($G1990="","",INDEX('Job Catalog'!$F$10:$F$509,MATCH($G1990,'Job Catalog'!$B$10:$B$509,0))),"")</f>
        <v/>
      </c>
      <c r="K1990" s="9">
        <f>IFERROR(IF($G1990="","",INDEX('Job Catalog'!$H$10:$H$509,MATCH($G1990,'Job Catalog'!$B$10:$B$509,0))),"")</f>
        <v/>
      </c>
      <c r="L1990" s="9">
        <f>IFERROR(IF($G1990="","",INDEX('Job Catalog'!$I$10:$I$509,MATCH($G1990,'Job Catalog'!$B$10:$B$509,0))),"")</f>
        <v/>
      </c>
      <c r="M1990" s="37">
        <f>IFERROR(IF($G1990="","",INDEX('Job Catalog'!$K$10:$K$509,MATCH($G1990,'Job Catalog'!$B$10:$B$509,0))),"")</f>
        <v/>
      </c>
    </row>
    <row r="1991">
      <c r="B1991" s="7" t="n"/>
      <c r="C1991" s="7" t="n"/>
      <c r="D1991" s="7" t="n"/>
      <c r="E1991" s="7" t="n"/>
      <c r="F1991" s="7" t="n"/>
      <c r="G1991" s="7" t="n"/>
      <c r="H1991" s="9">
        <f>IFERROR(IF($G1991="","",INDEX('Job Catalog'!$C$10:$C$509,MATCH($G1991,'Job Catalog'!$B$10:$B$509,0))),"")</f>
        <v/>
      </c>
      <c r="I1991" s="9">
        <f>IFERROR(IF($G1991="","",INDEX('Job Catalog'!$D$10:$D$509,MATCH($G1991,'Job Catalog'!$B$10:$B$509,0))),"")</f>
        <v/>
      </c>
      <c r="J1991" s="9">
        <f>IFERROR(IF($G1991="","",INDEX('Job Catalog'!$F$10:$F$509,MATCH($G1991,'Job Catalog'!$B$10:$B$509,0))),"")</f>
        <v/>
      </c>
      <c r="K1991" s="9">
        <f>IFERROR(IF($G1991="","",INDEX('Job Catalog'!$H$10:$H$509,MATCH($G1991,'Job Catalog'!$B$10:$B$509,0))),"")</f>
        <v/>
      </c>
      <c r="L1991" s="9">
        <f>IFERROR(IF($G1991="","",INDEX('Job Catalog'!$I$10:$I$509,MATCH($G1991,'Job Catalog'!$B$10:$B$509,0))),"")</f>
        <v/>
      </c>
      <c r="M1991" s="37">
        <f>IFERROR(IF($G1991="","",INDEX('Job Catalog'!$K$10:$K$509,MATCH($G1991,'Job Catalog'!$B$10:$B$509,0))),"")</f>
        <v/>
      </c>
    </row>
    <row r="1992">
      <c r="B1992" s="7" t="n"/>
      <c r="C1992" s="7" t="n"/>
      <c r="D1992" s="7" t="n"/>
      <c r="E1992" s="7" t="n"/>
      <c r="F1992" s="7" t="n"/>
      <c r="G1992" s="7" t="n"/>
      <c r="H1992" s="9">
        <f>IFERROR(IF($G1992="","",INDEX('Job Catalog'!$C$10:$C$509,MATCH($G1992,'Job Catalog'!$B$10:$B$509,0))),"")</f>
        <v/>
      </c>
      <c r="I1992" s="9">
        <f>IFERROR(IF($G1992="","",INDEX('Job Catalog'!$D$10:$D$509,MATCH($G1992,'Job Catalog'!$B$10:$B$509,0))),"")</f>
        <v/>
      </c>
      <c r="J1992" s="9">
        <f>IFERROR(IF($G1992="","",INDEX('Job Catalog'!$F$10:$F$509,MATCH($G1992,'Job Catalog'!$B$10:$B$509,0))),"")</f>
        <v/>
      </c>
      <c r="K1992" s="9">
        <f>IFERROR(IF($G1992="","",INDEX('Job Catalog'!$H$10:$H$509,MATCH($G1992,'Job Catalog'!$B$10:$B$509,0))),"")</f>
        <v/>
      </c>
      <c r="L1992" s="9">
        <f>IFERROR(IF($G1992="","",INDEX('Job Catalog'!$I$10:$I$509,MATCH($G1992,'Job Catalog'!$B$10:$B$509,0))),"")</f>
        <v/>
      </c>
      <c r="M1992" s="37">
        <f>IFERROR(IF($G1992="","",INDEX('Job Catalog'!$K$10:$K$509,MATCH($G1992,'Job Catalog'!$B$10:$B$509,0))),"")</f>
        <v/>
      </c>
    </row>
    <row r="1993">
      <c r="B1993" s="7" t="n"/>
      <c r="C1993" s="7" t="n"/>
      <c r="D1993" s="7" t="n"/>
      <c r="E1993" s="7" t="n"/>
      <c r="F1993" s="7" t="n"/>
      <c r="G1993" s="7" t="n"/>
      <c r="H1993" s="9">
        <f>IFERROR(IF($G1993="","",INDEX('Job Catalog'!$C$10:$C$509,MATCH($G1993,'Job Catalog'!$B$10:$B$509,0))),"")</f>
        <v/>
      </c>
      <c r="I1993" s="9">
        <f>IFERROR(IF($G1993="","",INDEX('Job Catalog'!$D$10:$D$509,MATCH($G1993,'Job Catalog'!$B$10:$B$509,0))),"")</f>
        <v/>
      </c>
      <c r="J1993" s="9">
        <f>IFERROR(IF($G1993="","",INDEX('Job Catalog'!$F$10:$F$509,MATCH($G1993,'Job Catalog'!$B$10:$B$509,0))),"")</f>
        <v/>
      </c>
      <c r="K1993" s="9">
        <f>IFERROR(IF($G1993="","",INDEX('Job Catalog'!$H$10:$H$509,MATCH($G1993,'Job Catalog'!$B$10:$B$509,0))),"")</f>
        <v/>
      </c>
      <c r="L1993" s="9">
        <f>IFERROR(IF($G1993="","",INDEX('Job Catalog'!$I$10:$I$509,MATCH($G1993,'Job Catalog'!$B$10:$B$509,0))),"")</f>
        <v/>
      </c>
      <c r="M1993" s="37">
        <f>IFERROR(IF($G1993="","",INDEX('Job Catalog'!$K$10:$K$509,MATCH($G1993,'Job Catalog'!$B$10:$B$509,0))),"")</f>
        <v/>
      </c>
    </row>
    <row r="1994">
      <c r="B1994" s="7" t="n"/>
      <c r="C1994" s="7" t="n"/>
      <c r="D1994" s="7" t="n"/>
      <c r="E1994" s="7" t="n"/>
      <c r="F1994" s="7" t="n"/>
      <c r="G1994" s="7" t="n"/>
      <c r="H1994" s="9">
        <f>IFERROR(IF($G1994="","",INDEX('Job Catalog'!$C$10:$C$509,MATCH($G1994,'Job Catalog'!$B$10:$B$509,0))),"")</f>
        <v/>
      </c>
      <c r="I1994" s="9">
        <f>IFERROR(IF($G1994="","",INDEX('Job Catalog'!$D$10:$D$509,MATCH($G1994,'Job Catalog'!$B$10:$B$509,0))),"")</f>
        <v/>
      </c>
      <c r="J1994" s="9">
        <f>IFERROR(IF($G1994="","",INDEX('Job Catalog'!$F$10:$F$509,MATCH($G1994,'Job Catalog'!$B$10:$B$509,0))),"")</f>
        <v/>
      </c>
      <c r="K1994" s="9">
        <f>IFERROR(IF($G1994="","",INDEX('Job Catalog'!$H$10:$H$509,MATCH($G1994,'Job Catalog'!$B$10:$B$509,0))),"")</f>
        <v/>
      </c>
      <c r="L1994" s="9">
        <f>IFERROR(IF($G1994="","",INDEX('Job Catalog'!$I$10:$I$509,MATCH($G1994,'Job Catalog'!$B$10:$B$509,0))),"")</f>
        <v/>
      </c>
      <c r="M1994" s="37">
        <f>IFERROR(IF($G1994="","",INDEX('Job Catalog'!$K$10:$K$509,MATCH($G1994,'Job Catalog'!$B$10:$B$509,0))),"")</f>
        <v/>
      </c>
    </row>
    <row r="1995">
      <c r="B1995" s="7" t="n"/>
      <c r="C1995" s="7" t="n"/>
      <c r="D1995" s="7" t="n"/>
      <c r="E1995" s="7" t="n"/>
      <c r="F1995" s="7" t="n"/>
      <c r="G1995" s="7" t="n"/>
      <c r="H1995" s="9">
        <f>IFERROR(IF($G1995="","",INDEX('Job Catalog'!$C$10:$C$509,MATCH($G1995,'Job Catalog'!$B$10:$B$509,0))),"")</f>
        <v/>
      </c>
      <c r="I1995" s="9">
        <f>IFERROR(IF($G1995="","",INDEX('Job Catalog'!$D$10:$D$509,MATCH($G1995,'Job Catalog'!$B$10:$B$509,0))),"")</f>
        <v/>
      </c>
      <c r="J1995" s="9">
        <f>IFERROR(IF($G1995="","",INDEX('Job Catalog'!$F$10:$F$509,MATCH($G1995,'Job Catalog'!$B$10:$B$509,0))),"")</f>
        <v/>
      </c>
      <c r="K1995" s="9">
        <f>IFERROR(IF($G1995="","",INDEX('Job Catalog'!$H$10:$H$509,MATCH($G1995,'Job Catalog'!$B$10:$B$509,0))),"")</f>
        <v/>
      </c>
      <c r="L1995" s="9">
        <f>IFERROR(IF($G1995="","",INDEX('Job Catalog'!$I$10:$I$509,MATCH($G1995,'Job Catalog'!$B$10:$B$509,0))),"")</f>
        <v/>
      </c>
      <c r="M1995" s="37">
        <f>IFERROR(IF($G1995="","",INDEX('Job Catalog'!$K$10:$K$509,MATCH($G1995,'Job Catalog'!$B$10:$B$509,0))),"")</f>
        <v/>
      </c>
    </row>
    <row r="1996">
      <c r="B1996" s="7" t="n"/>
      <c r="C1996" s="7" t="n"/>
      <c r="D1996" s="7" t="n"/>
      <c r="E1996" s="7" t="n"/>
      <c r="F1996" s="7" t="n"/>
      <c r="G1996" s="7" t="n"/>
      <c r="H1996" s="9">
        <f>IFERROR(IF($G1996="","",INDEX('Job Catalog'!$C$10:$C$509,MATCH($G1996,'Job Catalog'!$B$10:$B$509,0))),"")</f>
        <v/>
      </c>
      <c r="I1996" s="9">
        <f>IFERROR(IF($G1996="","",INDEX('Job Catalog'!$D$10:$D$509,MATCH($G1996,'Job Catalog'!$B$10:$B$509,0))),"")</f>
        <v/>
      </c>
      <c r="J1996" s="9">
        <f>IFERROR(IF($G1996="","",INDEX('Job Catalog'!$F$10:$F$509,MATCH($G1996,'Job Catalog'!$B$10:$B$509,0))),"")</f>
        <v/>
      </c>
      <c r="K1996" s="9">
        <f>IFERROR(IF($G1996="","",INDEX('Job Catalog'!$H$10:$H$509,MATCH($G1996,'Job Catalog'!$B$10:$B$509,0))),"")</f>
        <v/>
      </c>
      <c r="L1996" s="9">
        <f>IFERROR(IF($G1996="","",INDEX('Job Catalog'!$I$10:$I$509,MATCH($G1996,'Job Catalog'!$B$10:$B$509,0))),"")</f>
        <v/>
      </c>
      <c r="M1996" s="37">
        <f>IFERROR(IF($G1996="","",INDEX('Job Catalog'!$K$10:$K$509,MATCH($G1996,'Job Catalog'!$B$10:$B$509,0))),"")</f>
        <v/>
      </c>
    </row>
    <row r="1997">
      <c r="B1997" s="7" t="n"/>
      <c r="C1997" s="7" t="n"/>
      <c r="D1997" s="7" t="n"/>
      <c r="E1997" s="7" t="n"/>
      <c r="F1997" s="7" t="n"/>
      <c r="G1997" s="7" t="n"/>
      <c r="H1997" s="9">
        <f>IFERROR(IF($G1997="","",INDEX('Job Catalog'!$C$10:$C$509,MATCH($G1997,'Job Catalog'!$B$10:$B$509,0))),"")</f>
        <v/>
      </c>
      <c r="I1997" s="9">
        <f>IFERROR(IF($G1997="","",INDEX('Job Catalog'!$D$10:$D$509,MATCH($G1997,'Job Catalog'!$B$10:$B$509,0))),"")</f>
        <v/>
      </c>
      <c r="J1997" s="9">
        <f>IFERROR(IF($G1997="","",INDEX('Job Catalog'!$F$10:$F$509,MATCH($G1997,'Job Catalog'!$B$10:$B$509,0))),"")</f>
        <v/>
      </c>
      <c r="K1997" s="9">
        <f>IFERROR(IF($G1997="","",INDEX('Job Catalog'!$H$10:$H$509,MATCH($G1997,'Job Catalog'!$B$10:$B$509,0))),"")</f>
        <v/>
      </c>
      <c r="L1997" s="9">
        <f>IFERROR(IF($G1997="","",INDEX('Job Catalog'!$I$10:$I$509,MATCH($G1997,'Job Catalog'!$B$10:$B$509,0))),"")</f>
        <v/>
      </c>
      <c r="M1997" s="37">
        <f>IFERROR(IF($G1997="","",INDEX('Job Catalog'!$K$10:$K$509,MATCH($G1997,'Job Catalog'!$B$10:$B$509,0))),"")</f>
        <v/>
      </c>
    </row>
    <row r="1998">
      <c r="B1998" s="7" t="n"/>
      <c r="C1998" s="7" t="n"/>
      <c r="D1998" s="7" t="n"/>
      <c r="E1998" s="7" t="n"/>
      <c r="F1998" s="7" t="n"/>
      <c r="G1998" s="7" t="n"/>
      <c r="H1998" s="9">
        <f>IFERROR(IF($G1998="","",INDEX('Job Catalog'!$C$10:$C$509,MATCH($G1998,'Job Catalog'!$B$10:$B$509,0))),"")</f>
        <v/>
      </c>
      <c r="I1998" s="9">
        <f>IFERROR(IF($G1998="","",INDEX('Job Catalog'!$D$10:$D$509,MATCH($G1998,'Job Catalog'!$B$10:$B$509,0))),"")</f>
        <v/>
      </c>
      <c r="J1998" s="9">
        <f>IFERROR(IF($G1998="","",INDEX('Job Catalog'!$F$10:$F$509,MATCH($G1998,'Job Catalog'!$B$10:$B$509,0))),"")</f>
        <v/>
      </c>
      <c r="K1998" s="9">
        <f>IFERROR(IF($G1998="","",INDEX('Job Catalog'!$H$10:$H$509,MATCH($G1998,'Job Catalog'!$B$10:$B$509,0))),"")</f>
        <v/>
      </c>
      <c r="L1998" s="9">
        <f>IFERROR(IF($G1998="","",INDEX('Job Catalog'!$I$10:$I$509,MATCH($G1998,'Job Catalog'!$B$10:$B$509,0))),"")</f>
        <v/>
      </c>
      <c r="M1998" s="37">
        <f>IFERROR(IF($G1998="","",INDEX('Job Catalog'!$K$10:$K$509,MATCH($G1998,'Job Catalog'!$B$10:$B$509,0))),"")</f>
        <v/>
      </c>
    </row>
    <row r="1999">
      <c r="B1999" s="7" t="n"/>
      <c r="C1999" s="7" t="n"/>
      <c r="D1999" s="7" t="n"/>
      <c r="E1999" s="7" t="n"/>
      <c r="F1999" s="7" t="n"/>
      <c r="G1999" s="7" t="n"/>
      <c r="H1999" s="9">
        <f>IFERROR(IF($G1999="","",INDEX('Job Catalog'!$C$10:$C$509,MATCH($G1999,'Job Catalog'!$B$10:$B$509,0))),"")</f>
        <v/>
      </c>
      <c r="I1999" s="9">
        <f>IFERROR(IF($G1999="","",INDEX('Job Catalog'!$D$10:$D$509,MATCH($G1999,'Job Catalog'!$B$10:$B$509,0))),"")</f>
        <v/>
      </c>
      <c r="J1999" s="9">
        <f>IFERROR(IF($G1999="","",INDEX('Job Catalog'!$F$10:$F$509,MATCH($G1999,'Job Catalog'!$B$10:$B$509,0))),"")</f>
        <v/>
      </c>
      <c r="K1999" s="9">
        <f>IFERROR(IF($G1999="","",INDEX('Job Catalog'!$H$10:$H$509,MATCH($G1999,'Job Catalog'!$B$10:$B$509,0))),"")</f>
        <v/>
      </c>
      <c r="L1999" s="9">
        <f>IFERROR(IF($G1999="","",INDEX('Job Catalog'!$I$10:$I$509,MATCH($G1999,'Job Catalog'!$B$10:$B$509,0))),"")</f>
        <v/>
      </c>
      <c r="M1999" s="37">
        <f>IFERROR(IF($G1999="","",INDEX('Job Catalog'!$K$10:$K$509,MATCH($G1999,'Job Catalog'!$B$10:$B$509,0))),"")</f>
        <v/>
      </c>
    </row>
    <row r="2000">
      <c r="B2000" s="7" t="n"/>
      <c r="C2000" s="7" t="n"/>
      <c r="D2000" s="7" t="n"/>
      <c r="E2000" s="7" t="n"/>
      <c r="F2000" s="7" t="n"/>
      <c r="G2000" s="7" t="n"/>
      <c r="H2000" s="9">
        <f>IFERROR(IF($G2000="","",INDEX('Job Catalog'!$C$10:$C$509,MATCH($G2000,'Job Catalog'!$B$10:$B$509,0))),"")</f>
        <v/>
      </c>
      <c r="I2000" s="9">
        <f>IFERROR(IF($G2000="","",INDEX('Job Catalog'!$D$10:$D$509,MATCH($G2000,'Job Catalog'!$B$10:$B$509,0))),"")</f>
        <v/>
      </c>
      <c r="J2000" s="9">
        <f>IFERROR(IF($G2000="","",INDEX('Job Catalog'!$F$10:$F$509,MATCH($G2000,'Job Catalog'!$B$10:$B$509,0))),"")</f>
        <v/>
      </c>
      <c r="K2000" s="9">
        <f>IFERROR(IF($G2000="","",INDEX('Job Catalog'!$H$10:$H$509,MATCH($G2000,'Job Catalog'!$B$10:$B$509,0))),"")</f>
        <v/>
      </c>
      <c r="L2000" s="9">
        <f>IFERROR(IF($G2000="","",INDEX('Job Catalog'!$I$10:$I$509,MATCH($G2000,'Job Catalog'!$B$10:$B$509,0))),"")</f>
        <v/>
      </c>
      <c r="M2000" s="37">
        <f>IFERROR(IF($G2000="","",INDEX('Job Catalog'!$K$10:$K$509,MATCH($G2000,'Job Catalog'!$B$10:$B$509,0))),"")</f>
        <v/>
      </c>
    </row>
    <row r="2001">
      <c r="B2001" s="7" t="n"/>
      <c r="C2001" s="7" t="n"/>
      <c r="D2001" s="7" t="n"/>
      <c r="E2001" s="7" t="n"/>
      <c r="F2001" s="7" t="n"/>
      <c r="G2001" s="7" t="n"/>
      <c r="H2001" s="9">
        <f>IFERROR(IF($G2001="","",INDEX('Job Catalog'!$C$10:$C$509,MATCH($G2001,'Job Catalog'!$B$10:$B$509,0))),"")</f>
        <v/>
      </c>
      <c r="I2001" s="9">
        <f>IFERROR(IF($G2001="","",INDEX('Job Catalog'!$D$10:$D$509,MATCH($G2001,'Job Catalog'!$B$10:$B$509,0))),"")</f>
        <v/>
      </c>
      <c r="J2001" s="9">
        <f>IFERROR(IF($G2001="","",INDEX('Job Catalog'!$F$10:$F$509,MATCH($G2001,'Job Catalog'!$B$10:$B$509,0))),"")</f>
        <v/>
      </c>
      <c r="K2001" s="9">
        <f>IFERROR(IF($G2001="","",INDEX('Job Catalog'!$H$10:$H$509,MATCH($G2001,'Job Catalog'!$B$10:$B$509,0))),"")</f>
        <v/>
      </c>
      <c r="L2001" s="9">
        <f>IFERROR(IF($G2001="","",INDEX('Job Catalog'!$I$10:$I$509,MATCH($G2001,'Job Catalog'!$B$10:$B$509,0))),"")</f>
        <v/>
      </c>
      <c r="M2001" s="37">
        <f>IFERROR(IF($G2001="","",INDEX('Job Catalog'!$K$10:$K$509,MATCH($G2001,'Job Catalog'!$B$10:$B$509,0))),"")</f>
        <v/>
      </c>
    </row>
    <row r="2002">
      <c r="B2002" s="7" t="n"/>
      <c r="C2002" s="7" t="n"/>
      <c r="D2002" s="7" t="n"/>
      <c r="E2002" s="7" t="n"/>
      <c r="F2002" s="7" t="n"/>
      <c r="G2002" s="7" t="n"/>
      <c r="H2002" s="9">
        <f>IFERROR(IF($G2002="","",INDEX('Job Catalog'!$C$10:$C$509,MATCH($G2002,'Job Catalog'!$B$10:$B$509,0))),"")</f>
        <v/>
      </c>
      <c r="I2002" s="9">
        <f>IFERROR(IF($G2002="","",INDEX('Job Catalog'!$D$10:$D$509,MATCH($G2002,'Job Catalog'!$B$10:$B$509,0))),"")</f>
        <v/>
      </c>
      <c r="J2002" s="9">
        <f>IFERROR(IF($G2002="","",INDEX('Job Catalog'!$F$10:$F$509,MATCH($G2002,'Job Catalog'!$B$10:$B$509,0))),"")</f>
        <v/>
      </c>
      <c r="K2002" s="9">
        <f>IFERROR(IF($G2002="","",INDEX('Job Catalog'!$H$10:$H$509,MATCH($G2002,'Job Catalog'!$B$10:$B$509,0))),"")</f>
        <v/>
      </c>
      <c r="L2002" s="9">
        <f>IFERROR(IF($G2002="","",INDEX('Job Catalog'!$I$10:$I$509,MATCH($G2002,'Job Catalog'!$B$10:$B$509,0))),"")</f>
        <v/>
      </c>
      <c r="M2002" s="37">
        <f>IFERROR(IF($G2002="","",INDEX('Job Catalog'!$K$10:$K$509,MATCH($G2002,'Job Catalog'!$B$10:$B$509,0))),"")</f>
        <v/>
      </c>
    </row>
    <row r="2003">
      <c r="B2003" s="7" t="n"/>
      <c r="C2003" s="7" t="n"/>
      <c r="D2003" s="7" t="n"/>
      <c r="E2003" s="7" t="n"/>
      <c r="F2003" s="7" t="n"/>
      <c r="G2003" s="7" t="n"/>
      <c r="H2003" s="9">
        <f>IFERROR(IF($G2003="","",INDEX('Job Catalog'!$C$10:$C$509,MATCH($G2003,'Job Catalog'!$B$10:$B$509,0))),"")</f>
        <v/>
      </c>
      <c r="I2003" s="9">
        <f>IFERROR(IF($G2003="","",INDEX('Job Catalog'!$D$10:$D$509,MATCH($G2003,'Job Catalog'!$B$10:$B$509,0))),"")</f>
        <v/>
      </c>
      <c r="J2003" s="9">
        <f>IFERROR(IF($G2003="","",INDEX('Job Catalog'!$F$10:$F$509,MATCH($G2003,'Job Catalog'!$B$10:$B$509,0))),"")</f>
        <v/>
      </c>
      <c r="K2003" s="9">
        <f>IFERROR(IF($G2003="","",INDEX('Job Catalog'!$H$10:$H$509,MATCH($G2003,'Job Catalog'!$B$10:$B$509,0))),"")</f>
        <v/>
      </c>
      <c r="L2003" s="9">
        <f>IFERROR(IF($G2003="","",INDEX('Job Catalog'!$I$10:$I$509,MATCH($G2003,'Job Catalog'!$B$10:$B$509,0))),"")</f>
        <v/>
      </c>
      <c r="M2003" s="37">
        <f>IFERROR(IF($G2003="","",INDEX('Job Catalog'!$K$10:$K$509,MATCH($G2003,'Job Catalog'!$B$10:$B$509,0))),"")</f>
        <v/>
      </c>
    </row>
    <row r="2004">
      <c r="B2004" s="7" t="n"/>
      <c r="C2004" s="7" t="n"/>
      <c r="D2004" s="7" t="n"/>
      <c r="E2004" s="7" t="n"/>
      <c r="F2004" s="7" t="n"/>
      <c r="G2004" s="7" t="n"/>
      <c r="H2004" s="9">
        <f>IFERROR(IF($G2004="","",INDEX('Job Catalog'!$C$10:$C$509,MATCH($G2004,'Job Catalog'!$B$10:$B$509,0))),"")</f>
        <v/>
      </c>
      <c r="I2004" s="9">
        <f>IFERROR(IF($G2004="","",INDEX('Job Catalog'!$D$10:$D$509,MATCH($G2004,'Job Catalog'!$B$10:$B$509,0))),"")</f>
        <v/>
      </c>
      <c r="J2004" s="9">
        <f>IFERROR(IF($G2004="","",INDEX('Job Catalog'!$F$10:$F$509,MATCH($G2004,'Job Catalog'!$B$10:$B$509,0))),"")</f>
        <v/>
      </c>
      <c r="K2004" s="9">
        <f>IFERROR(IF($G2004="","",INDEX('Job Catalog'!$H$10:$H$509,MATCH($G2004,'Job Catalog'!$B$10:$B$509,0))),"")</f>
        <v/>
      </c>
      <c r="L2004" s="9">
        <f>IFERROR(IF($G2004="","",INDEX('Job Catalog'!$I$10:$I$509,MATCH($G2004,'Job Catalog'!$B$10:$B$509,0))),"")</f>
        <v/>
      </c>
      <c r="M2004" s="37">
        <f>IFERROR(IF($G2004="","",INDEX('Job Catalog'!$K$10:$K$509,MATCH($G2004,'Job Catalog'!$B$10:$B$509,0))),"")</f>
        <v/>
      </c>
    </row>
    <row r="2005">
      <c r="B2005" s="7" t="n"/>
      <c r="C2005" s="7" t="n"/>
      <c r="D2005" s="7" t="n"/>
      <c r="E2005" s="7" t="n"/>
      <c r="F2005" s="7" t="n"/>
      <c r="G2005" s="7" t="n"/>
      <c r="H2005" s="9">
        <f>IFERROR(IF($G2005="","",INDEX('Job Catalog'!$C$10:$C$509,MATCH($G2005,'Job Catalog'!$B$10:$B$509,0))),"")</f>
        <v/>
      </c>
      <c r="I2005" s="9">
        <f>IFERROR(IF($G2005="","",INDEX('Job Catalog'!$D$10:$D$509,MATCH($G2005,'Job Catalog'!$B$10:$B$509,0))),"")</f>
        <v/>
      </c>
      <c r="J2005" s="9">
        <f>IFERROR(IF($G2005="","",INDEX('Job Catalog'!$F$10:$F$509,MATCH($G2005,'Job Catalog'!$B$10:$B$509,0))),"")</f>
        <v/>
      </c>
      <c r="K2005" s="9">
        <f>IFERROR(IF($G2005="","",INDEX('Job Catalog'!$H$10:$H$509,MATCH($G2005,'Job Catalog'!$B$10:$B$509,0))),"")</f>
        <v/>
      </c>
      <c r="L2005" s="9">
        <f>IFERROR(IF($G2005="","",INDEX('Job Catalog'!$I$10:$I$509,MATCH($G2005,'Job Catalog'!$B$10:$B$509,0))),"")</f>
        <v/>
      </c>
      <c r="M2005" s="37">
        <f>IFERROR(IF($G2005="","",INDEX('Job Catalog'!$K$10:$K$509,MATCH($G2005,'Job Catalog'!$B$10:$B$509,0))),"")</f>
        <v/>
      </c>
    </row>
    <row r="2006">
      <c r="B2006" s="7" t="n"/>
      <c r="C2006" s="7" t="n"/>
      <c r="D2006" s="7" t="n"/>
      <c r="E2006" s="7" t="n"/>
      <c r="F2006" s="7" t="n"/>
      <c r="G2006" s="7" t="n"/>
      <c r="H2006" s="9">
        <f>IFERROR(IF($G2006="","",INDEX('Job Catalog'!$C$10:$C$509,MATCH($G2006,'Job Catalog'!$B$10:$B$509,0))),"")</f>
        <v/>
      </c>
      <c r="I2006" s="9">
        <f>IFERROR(IF($G2006="","",INDEX('Job Catalog'!$D$10:$D$509,MATCH($G2006,'Job Catalog'!$B$10:$B$509,0))),"")</f>
        <v/>
      </c>
      <c r="J2006" s="9">
        <f>IFERROR(IF($G2006="","",INDEX('Job Catalog'!$F$10:$F$509,MATCH($G2006,'Job Catalog'!$B$10:$B$509,0))),"")</f>
        <v/>
      </c>
      <c r="K2006" s="9">
        <f>IFERROR(IF($G2006="","",INDEX('Job Catalog'!$H$10:$H$509,MATCH($G2006,'Job Catalog'!$B$10:$B$509,0))),"")</f>
        <v/>
      </c>
      <c r="L2006" s="9">
        <f>IFERROR(IF($G2006="","",INDEX('Job Catalog'!$I$10:$I$509,MATCH($G2006,'Job Catalog'!$B$10:$B$509,0))),"")</f>
        <v/>
      </c>
      <c r="M2006" s="37">
        <f>IFERROR(IF($G2006="","",INDEX('Job Catalog'!$K$10:$K$509,MATCH($G2006,'Job Catalog'!$B$10:$B$509,0))),"")</f>
        <v/>
      </c>
    </row>
    <row r="2007">
      <c r="B2007" s="7" t="n"/>
      <c r="C2007" s="7" t="n"/>
      <c r="D2007" s="7" t="n"/>
      <c r="E2007" s="7" t="n"/>
      <c r="F2007" s="7" t="n"/>
      <c r="G2007" s="7" t="n"/>
      <c r="H2007" s="9">
        <f>IFERROR(IF($G2007="","",INDEX('Job Catalog'!$C$10:$C$509,MATCH($G2007,'Job Catalog'!$B$10:$B$509,0))),"")</f>
        <v/>
      </c>
      <c r="I2007" s="9">
        <f>IFERROR(IF($G2007="","",INDEX('Job Catalog'!$D$10:$D$509,MATCH($G2007,'Job Catalog'!$B$10:$B$509,0))),"")</f>
        <v/>
      </c>
      <c r="J2007" s="9">
        <f>IFERROR(IF($G2007="","",INDEX('Job Catalog'!$F$10:$F$509,MATCH($G2007,'Job Catalog'!$B$10:$B$509,0))),"")</f>
        <v/>
      </c>
      <c r="K2007" s="9">
        <f>IFERROR(IF($G2007="","",INDEX('Job Catalog'!$H$10:$H$509,MATCH($G2007,'Job Catalog'!$B$10:$B$509,0))),"")</f>
        <v/>
      </c>
      <c r="L2007" s="9">
        <f>IFERROR(IF($G2007="","",INDEX('Job Catalog'!$I$10:$I$509,MATCH($G2007,'Job Catalog'!$B$10:$B$509,0))),"")</f>
        <v/>
      </c>
      <c r="M2007" s="37">
        <f>IFERROR(IF($G2007="","",INDEX('Job Catalog'!$K$10:$K$509,MATCH($G2007,'Job Catalog'!$B$10:$B$509,0))),"")</f>
        <v/>
      </c>
    </row>
    <row r="2008">
      <c r="B2008" s="7" t="n"/>
      <c r="C2008" s="7" t="n"/>
      <c r="D2008" s="7" t="n"/>
      <c r="E2008" s="7" t="n"/>
      <c r="F2008" s="7" t="n"/>
      <c r="G2008" s="7" t="n"/>
      <c r="H2008" s="9">
        <f>IFERROR(IF($G2008="","",INDEX('Job Catalog'!$C$10:$C$509,MATCH($G2008,'Job Catalog'!$B$10:$B$509,0))),"")</f>
        <v/>
      </c>
      <c r="I2008" s="9">
        <f>IFERROR(IF($G2008="","",INDEX('Job Catalog'!$D$10:$D$509,MATCH($G2008,'Job Catalog'!$B$10:$B$509,0))),"")</f>
        <v/>
      </c>
      <c r="J2008" s="9">
        <f>IFERROR(IF($G2008="","",INDEX('Job Catalog'!$F$10:$F$509,MATCH($G2008,'Job Catalog'!$B$10:$B$509,0))),"")</f>
        <v/>
      </c>
      <c r="K2008" s="9">
        <f>IFERROR(IF($G2008="","",INDEX('Job Catalog'!$H$10:$H$509,MATCH($G2008,'Job Catalog'!$B$10:$B$509,0))),"")</f>
        <v/>
      </c>
      <c r="L2008" s="9">
        <f>IFERROR(IF($G2008="","",INDEX('Job Catalog'!$I$10:$I$509,MATCH($G2008,'Job Catalog'!$B$10:$B$509,0))),"")</f>
        <v/>
      </c>
      <c r="M2008" s="37">
        <f>IFERROR(IF($G2008="","",INDEX('Job Catalog'!$K$10:$K$509,MATCH($G2008,'Job Catalog'!$B$10:$B$509,0))),"")</f>
        <v/>
      </c>
    </row>
    <row r="2009">
      <c r="B2009" s="7" t="n"/>
      <c r="C2009" s="7" t="n"/>
      <c r="D2009" s="7" t="n"/>
      <c r="E2009" s="7" t="n"/>
      <c r="F2009" s="7" t="n"/>
      <c r="G2009" s="7" t="n"/>
      <c r="H2009" s="9">
        <f>IFERROR(IF($G2009="","",INDEX('Job Catalog'!$C$10:$C$509,MATCH($G2009,'Job Catalog'!$B$10:$B$509,0))),"")</f>
        <v/>
      </c>
      <c r="I2009" s="9">
        <f>IFERROR(IF($G2009="","",INDEX('Job Catalog'!$D$10:$D$509,MATCH($G2009,'Job Catalog'!$B$10:$B$509,0))),"")</f>
        <v/>
      </c>
      <c r="J2009" s="9">
        <f>IFERROR(IF($G2009="","",INDEX('Job Catalog'!$F$10:$F$509,MATCH($G2009,'Job Catalog'!$B$10:$B$509,0))),"")</f>
        <v/>
      </c>
      <c r="K2009" s="9">
        <f>IFERROR(IF($G2009="","",INDEX('Job Catalog'!$H$10:$H$509,MATCH($G2009,'Job Catalog'!$B$10:$B$509,0))),"")</f>
        <v/>
      </c>
      <c r="L2009" s="9">
        <f>IFERROR(IF($G2009="","",INDEX('Job Catalog'!$I$10:$I$509,MATCH($G2009,'Job Catalog'!$B$10:$B$509,0))),"")</f>
        <v/>
      </c>
      <c r="M2009" s="37">
        <f>IFERROR(IF($G2009="","",INDEX('Job Catalog'!$K$10:$K$509,MATCH($G2009,'Job Catalog'!$B$10:$B$509,0))),"")</f>
        <v/>
      </c>
    </row>
  </sheetData>
  <autoFilter ref="B9:M2009"/>
  <mergeCells count="1">
    <mergeCell ref="B3:M3"/>
  </mergeCells>
  <dataValidations count="1">
    <dataValidation sqref="G10:G2009" showDropDown="0" showInputMessage="0" showErrorMessage="0" allowBlank="1" type="list">
      <formula1>=nrJobCode</formula1>
    </dataValidation>
  </dataValidations>
  <pageMargins left="0.75" right="0.75" top="1" bottom="1" header="0.5" footer="0.5"/>
</worksheet>
</file>

<file path=xl/worksheets/sheet7.xml><?xml version="1.0" encoding="utf-8"?>
<worksheet xmlns="http://schemas.openxmlformats.org/spreadsheetml/2006/main">
  <sheetPr>
    <tabColor rgb="00C2410C"/>
    <outlinePr summaryBelow="1" summaryRight="1"/>
    <pageSetUpPr fitToPage="1"/>
  </sheetPr>
  <dimension ref="A2:CU99"/>
  <sheetViews>
    <sheetView showGridLines="0" workbookViewId="0">
      <pane xSplit="2" ySplit="9" topLeftCell="C10" activePane="bottomRight" state="frozen"/>
      <selection pane="topRight"/>
      <selection pane="bottomLeft"/>
      <selection pane="bottomRight" activeCell="A1" sqref="A1"/>
    </sheetView>
  </sheetViews>
  <sheetFormatPr baseColWidth="8" defaultRowHeight="15"/>
  <cols>
    <col hidden="1" width="9" customWidth="1" min="1" max="1"/>
    <col width="32" customWidth="1" min="2" max="2"/>
    <col width="7.5" customWidth="1" min="3" max="3"/>
    <col width="7.5" customWidth="1" min="4" max="4"/>
    <col width="7.5" customWidth="1" min="5" max="5"/>
    <col width="7.5" customWidth="1" min="6" max="6"/>
    <col width="7.5" customWidth="1" min="7" max="7"/>
    <col width="7.5" customWidth="1" min="8" max="8"/>
    <col width="7.5" customWidth="1" min="9" max="9"/>
    <col width="7.5" customWidth="1" min="10" max="10"/>
    <col width="7.5" customWidth="1" min="11" max="11"/>
    <col width="7.5" customWidth="1" min="12" max="12"/>
    <col width="7.5" customWidth="1" min="13" max="13"/>
    <col width="7.5" customWidth="1" min="14" max="14"/>
    <col width="7.5" customWidth="1" min="15" max="15"/>
    <col width="7.5" customWidth="1" min="16" max="16"/>
    <col width="7.5" customWidth="1" min="17" max="17"/>
    <col width="7.5" customWidth="1" min="18" max="18"/>
    <col width="7.5" customWidth="1" min="19" max="19"/>
    <col width="7.5" customWidth="1" min="20" max="20"/>
    <col width="7.5" customWidth="1" min="21" max="21"/>
    <col width="7.5" customWidth="1" min="22" max="22"/>
    <col width="7.5" customWidth="1" min="23" max="23"/>
    <col width="7.5" customWidth="1" min="24" max="24"/>
    <col width="7.5" customWidth="1" min="25" max="25"/>
    <col width="7.5" customWidth="1" min="26" max="26"/>
    <col width="7.5" customWidth="1" min="27" max="27"/>
    <col width="7.5" customWidth="1" min="28" max="28"/>
    <col width="7.5" customWidth="1" min="29" max="29"/>
    <col width="7.5" customWidth="1" min="30" max="30"/>
    <col width="7.5" customWidth="1" min="31" max="31"/>
    <col width="7.5" customWidth="1" min="32" max="32"/>
    <col width="7.5" customWidth="1" min="33" max="33"/>
    <col width="7.5" customWidth="1" min="34" max="34"/>
    <col width="7.5" customWidth="1" min="35" max="35"/>
    <col width="7.5" customWidth="1" min="36" max="36"/>
    <col width="7.5" customWidth="1" min="37" max="37"/>
    <col width="7.5" customWidth="1" min="38" max="38"/>
    <col width="7.5" customWidth="1" min="39" max="39"/>
    <col width="7.5" customWidth="1" min="40" max="40"/>
    <col width="7.5" customWidth="1" min="41" max="41"/>
    <col width="7.5" customWidth="1" min="42" max="42"/>
    <col width="7.5" customWidth="1" min="43" max="43"/>
    <col width="7.5" customWidth="1" min="44" max="44"/>
    <col width="7.5" customWidth="1" min="45" max="45"/>
    <col width="7.5" customWidth="1" min="46" max="46"/>
    <col width="7.5" customWidth="1" min="47" max="47"/>
    <col width="7.5" customWidth="1" min="48" max="48"/>
    <col width="7.5" customWidth="1" min="49" max="49"/>
    <col width="7.5" customWidth="1" min="50" max="50"/>
    <col width="7.5" customWidth="1" min="51" max="51"/>
    <col width="7.5" customWidth="1" min="52" max="52"/>
    <col width="7.5" customWidth="1" min="53" max="53"/>
    <col width="7.5" customWidth="1" min="54" max="54"/>
    <col width="7.5" customWidth="1" min="55" max="55"/>
    <col width="7.5" customWidth="1" min="56" max="56"/>
    <col width="7.5" customWidth="1" min="57" max="57"/>
    <col width="7.5" customWidth="1" min="58" max="58"/>
    <col width="7.5" customWidth="1" min="59" max="59"/>
    <col width="7.5" customWidth="1" min="60" max="60"/>
    <col width="7.5" customWidth="1" min="61" max="61"/>
    <col width="7.5" customWidth="1" min="62" max="62"/>
    <col width="7.5" customWidth="1" min="63" max="63"/>
    <col width="7.5" customWidth="1" min="64" max="64"/>
    <col width="7.5" customWidth="1" min="65" max="65"/>
    <col width="7.5" customWidth="1" min="66" max="66"/>
    <col width="7.5" customWidth="1" min="67" max="67"/>
    <col width="7.5" customWidth="1" min="68" max="68"/>
    <col width="7.5" customWidth="1" min="69" max="69"/>
    <col width="7.5" customWidth="1" min="70" max="70"/>
    <col width="7.5" customWidth="1" min="71" max="71"/>
    <col width="7.5" customWidth="1" min="72" max="72"/>
    <col width="7.5" customWidth="1" min="73" max="73"/>
    <col width="7.5" customWidth="1" min="74" max="74"/>
    <col width="7.5" customWidth="1" min="75" max="75"/>
    <col width="7.5" customWidth="1" min="76" max="76"/>
    <col width="7.5" customWidth="1" min="77" max="77"/>
    <col width="7.5" customWidth="1" min="78" max="78"/>
    <col width="7.5" customWidth="1" min="79" max="79"/>
    <col width="7.5" customWidth="1" min="80" max="80"/>
    <col width="7.5" customWidth="1" min="81" max="81"/>
    <col width="7.5" customWidth="1" min="82" max="82"/>
    <col width="7.5" customWidth="1" min="83" max="83"/>
    <col width="7.5" customWidth="1" min="84" max="84"/>
    <col width="7.5" customWidth="1" min="85" max="85"/>
    <col width="7.5" customWidth="1" min="86" max="86"/>
    <col width="7.5" customWidth="1" min="87" max="87"/>
    <col width="7.5" customWidth="1" min="88" max="88"/>
    <col width="7.5" customWidth="1" min="89" max="89"/>
    <col width="7.5" customWidth="1" min="90" max="90"/>
    <col width="7.5" customWidth="1" min="91" max="91"/>
    <col width="7.5" customWidth="1" min="92" max="92"/>
    <col width="7.5" customWidth="1" min="93" max="93"/>
    <col width="7.5" customWidth="1" min="94" max="94"/>
    <col width="7.5" customWidth="1" min="95" max="95"/>
    <col width="7.5" customWidth="1" min="96" max="96"/>
    <col width="7.5" customWidth="1" min="97" max="97"/>
    <col width="7.5" customWidth="1" min="98" max="98"/>
    <col width="9" customWidth="1" min="99" max="99"/>
  </cols>
  <sheetData>
    <row r="2" ht="22" customHeight="1">
      <c r="B2" s="13" t="inlineStr">
        <is>
          <t>CALIBRATION MATRIX</t>
        </is>
      </c>
      <c r="C2" s="14" t="n"/>
      <c r="D2" s="14" t="n"/>
      <c r="E2" s="14" t="n"/>
      <c r="F2" s="14" t="n"/>
      <c r="G2" s="14" t="n"/>
      <c r="H2" s="14" t="n"/>
      <c r="I2" s="14" t="n"/>
      <c r="J2" s="14" t="n"/>
      <c r="K2" s="14" t="n"/>
      <c r="L2" s="14" t="n"/>
      <c r="M2" s="14" t="n"/>
      <c r="N2" s="14" t="n"/>
      <c r="O2" s="14" t="n"/>
      <c r="P2" s="14" t="n"/>
      <c r="Q2" s="14" t="n"/>
      <c r="R2" s="14" t="n"/>
      <c r="S2" s="14" t="n"/>
      <c r="T2" s="14" t="n"/>
      <c r="U2" s="14" t="n"/>
      <c r="V2" s="14" t="n"/>
      <c r="W2" s="14" t="n"/>
      <c r="X2" s="14" t="n"/>
      <c r="Y2" s="14" t="n"/>
      <c r="Z2" s="14" t="n"/>
      <c r="AA2" s="14" t="n"/>
      <c r="AB2" s="14" t="n"/>
      <c r="AC2" s="14" t="n"/>
      <c r="AD2" s="14" t="n"/>
      <c r="AE2" s="14" t="n"/>
      <c r="AF2" s="14" t="n"/>
      <c r="AG2" s="14" t="n"/>
      <c r="AH2" s="14" t="n"/>
      <c r="AI2" s="14" t="n"/>
      <c r="AJ2" s="14" t="n"/>
      <c r="AK2" s="14" t="n"/>
      <c r="AL2" s="14" t="n"/>
      <c r="AM2" s="14" t="n"/>
      <c r="AN2" s="14" t="n"/>
      <c r="AO2" s="14" t="n"/>
      <c r="AP2" s="14" t="n"/>
      <c r="AQ2" s="14" t="n"/>
      <c r="AR2" s="14" t="n"/>
      <c r="AS2" s="14" t="n"/>
      <c r="AT2" s="14" t="n"/>
      <c r="AU2" s="14" t="n"/>
      <c r="AV2" s="14" t="n"/>
      <c r="AW2" s="14" t="n"/>
      <c r="AX2" s="14" t="n"/>
      <c r="AY2" s="14" t="n"/>
      <c r="AZ2" s="14" t="n"/>
      <c r="BA2" s="14" t="n"/>
      <c r="BB2" s="14" t="n"/>
      <c r="BC2" s="14" t="n"/>
      <c r="BD2" s="14" t="n"/>
      <c r="BE2" s="14" t="n"/>
      <c r="BF2" s="14" t="n"/>
      <c r="BG2" s="14" t="n"/>
      <c r="BH2" s="14" t="n"/>
      <c r="BI2" s="14" t="n"/>
      <c r="BJ2" s="14" t="n"/>
      <c r="BK2" s="14" t="n"/>
      <c r="BL2" s="14" t="n"/>
      <c r="BM2" s="14" t="n"/>
      <c r="BN2" s="14" t="n"/>
      <c r="BO2" s="14" t="n"/>
      <c r="BP2" s="14" t="n"/>
      <c r="BQ2" s="14" t="n"/>
      <c r="BR2" s="14" t="n"/>
      <c r="BS2" s="14" t="n"/>
      <c r="BT2" s="14" t="n"/>
      <c r="BU2" s="14" t="n"/>
      <c r="BV2" s="14" t="n"/>
      <c r="BW2" s="14" t="n"/>
      <c r="BX2" s="14" t="n"/>
      <c r="BY2" s="14" t="n"/>
      <c r="BZ2" s="14" t="n"/>
      <c r="CA2" s="14" t="n"/>
      <c r="CB2" s="14" t="n"/>
      <c r="CC2" s="14" t="n"/>
      <c r="CD2" s="14" t="n"/>
      <c r="CE2" s="14" t="n"/>
      <c r="CF2" s="14" t="n"/>
      <c r="CG2" s="14" t="n"/>
      <c r="CH2" s="14" t="n"/>
      <c r="CI2" s="14" t="n"/>
      <c r="CJ2" s="14" t="n"/>
      <c r="CK2" s="14" t="n"/>
      <c r="CL2" s="14" t="n"/>
      <c r="CM2" s="14" t="n"/>
      <c r="CN2" s="14" t="n"/>
      <c r="CO2" s="14" t="n"/>
      <c r="CP2" s="14" t="n"/>
      <c r="CQ2" s="14" t="n"/>
      <c r="CR2" s="14" t="n"/>
      <c r="CS2" s="14" t="n"/>
      <c r="CT2" s="14" t="n"/>
      <c r="CU2" s="14" t="n"/>
    </row>
    <row r="3">
      <c r="B3" s="15" t="inlineStr">
        <is>
          <t>Counts of catalogue jobs, then mapped employees, at each family x stream-level. Columns appear as levels are added in SETUP.</t>
        </is>
      </c>
    </row>
    <row r="4">
      <c r="B4" s="6" t="inlineStr">
        <is>
          <t>Show sub-families of family:</t>
        </is>
      </c>
      <c r="C4" s="7" t="inlineStr">
        <is>
          <t>FIN</t>
        </is>
      </c>
    </row>
    <row r="6" ht="22" customHeight="1">
      <c r="B6" s="16" t="inlineStr">
        <is>
          <t>CATALOGUE JOBS  -  count by family and level</t>
        </is>
      </c>
      <c r="C6" s="17" t="n"/>
      <c r="D6" s="17" t="n"/>
      <c r="E6" s="17" t="n"/>
      <c r="F6" s="17" t="n"/>
      <c r="G6" s="17" t="n"/>
      <c r="H6" s="17" t="n"/>
      <c r="I6" s="17" t="n"/>
      <c r="J6" s="17" t="n"/>
      <c r="K6" s="17" t="n"/>
      <c r="L6" s="17" t="n"/>
      <c r="M6" s="17" t="n"/>
      <c r="N6" s="17" t="n"/>
      <c r="O6" s="17" t="n"/>
      <c r="P6" s="17" t="n"/>
      <c r="Q6" s="17" t="n"/>
      <c r="R6" s="17" t="n"/>
      <c r="S6" s="17" t="n"/>
      <c r="T6" s="17" t="n"/>
      <c r="U6" s="17" t="n"/>
      <c r="V6" s="17" t="n"/>
      <c r="W6" s="17" t="n"/>
      <c r="X6" s="17" t="n"/>
      <c r="Y6" s="17" t="n"/>
      <c r="Z6" s="17" t="n"/>
      <c r="AA6" s="17" t="n"/>
      <c r="AB6" s="17" t="n"/>
      <c r="AC6" s="17" t="n"/>
      <c r="AD6" s="17" t="n"/>
      <c r="AE6" s="17" t="n"/>
      <c r="AF6" s="17" t="n"/>
      <c r="AG6" s="17" t="n"/>
      <c r="AH6" s="17" t="n"/>
      <c r="AI6" s="17" t="n"/>
      <c r="AJ6" s="17" t="n"/>
      <c r="AK6" s="17" t="n"/>
      <c r="AL6" s="17" t="n"/>
      <c r="AM6" s="17" t="n"/>
      <c r="AN6" s="17" t="n"/>
      <c r="AO6" s="17" t="n"/>
      <c r="AP6" s="17" t="n"/>
      <c r="AQ6" s="17" t="n"/>
      <c r="AR6" s="17" t="n"/>
      <c r="AS6" s="17" t="n"/>
      <c r="AT6" s="17" t="n"/>
      <c r="AU6" s="17" t="n"/>
      <c r="AV6" s="17" t="n"/>
      <c r="AW6" s="17" t="n"/>
      <c r="AX6" s="17" t="n"/>
      <c r="AY6" s="17" t="n"/>
      <c r="AZ6" s="17" t="n"/>
      <c r="BA6" s="17" t="n"/>
      <c r="BB6" s="17" t="n"/>
      <c r="BC6" s="17" t="n"/>
      <c r="BD6" s="17" t="n"/>
      <c r="BE6" s="17" t="n"/>
      <c r="BF6" s="17" t="n"/>
      <c r="BG6" s="17" t="n"/>
      <c r="BH6" s="17" t="n"/>
      <c r="BI6" s="17" t="n"/>
      <c r="BJ6" s="17" t="n"/>
      <c r="BK6" s="17" t="n"/>
      <c r="BL6" s="17" t="n"/>
      <c r="BM6" s="17" t="n"/>
      <c r="BN6" s="17" t="n"/>
      <c r="BO6" s="17" t="n"/>
      <c r="BP6" s="17" t="n"/>
      <c r="BQ6" s="17" t="n"/>
      <c r="BR6" s="17" t="n"/>
      <c r="BS6" s="17" t="n"/>
      <c r="BT6" s="17" t="n"/>
      <c r="BU6" s="17" t="n"/>
      <c r="BV6" s="17" t="n"/>
      <c r="BW6" s="17" t="n"/>
      <c r="BX6" s="17" t="n"/>
      <c r="BY6" s="17" t="n"/>
      <c r="BZ6" s="17" t="n"/>
      <c r="CA6" s="17" t="n"/>
      <c r="CB6" s="17" t="n"/>
      <c r="CC6" s="17" t="n"/>
      <c r="CD6" s="17" t="n"/>
      <c r="CE6" s="17" t="n"/>
      <c r="CF6" s="17" t="n"/>
      <c r="CG6" s="17" t="n"/>
      <c r="CH6" s="17" t="n"/>
      <c r="CI6" s="17" t="n"/>
      <c r="CJ6" s="17" t="n"/>
      <c r="CK6" s="17" t="n"/>
      <c r="CL6" s="17" t="n"/>
      <c r="CM6" s="17" t="n"/>
      <c r="CN6" s="17" t="n"/>
      <c r="CO6" s="17" t="n"/>
      <c r="CP6" s="17" t="n"/>
      <c r="CQ6" s="17" t="n"/>
      <c r="CR6" s="17" t="n"/>
      <c r="CS6" s="17" t="n"/>
      <c r="CT6" s="17" t="n"/>
      <c r="CU6" s="17" t="n"/>
    </row>
    <row r="7" hidden="1">
      <c r="C7">
        <f>IF(SETUP!$B10="","",SETUP!$B10)</f>
        <v/>
      </c>
      <c r="D7">
        <f>IF(SETUP!$B10="","",SETUP!$B10)</f>
        <v/>
      </c>
      <c r="E7">
        <f>IF(SETUP!$B10="","",SETUP!$B10)</f>
        <v/>
      </c>
      <c r="F7">
        <f>IF(SETUP!$B10="","",SETUP!$B10)</f>
        <v/>
      </c>
      <c r="G7">
        <f>IF(SETUP!$B10="","",SETUP!$B10)</f>
        <v/>
      </c>
      <c r="H7">
        <f>IF(SETUP!$B10="","",SETUP!$B10)</f>
        <v/>
      </c>
      <c r="I7">
        <f>IF(SETUP!$B10="","",SETUP!$B10)</f>
        <v/>
      </c>
      <c r="J7">
        <f>IF(SETUP!$B10="","",SETUP!$B10)</f>
        <v/>
      </c>
      <c r="K7">
        <f>IF(SETUP!$B10="","",SETUP!$B10)</f>
        <v/>
      </c>
      <c r="L7">
        <f>IF(SETUP!$B10="","",SETUP!$B10)</f>
        <v/>
      </c>
      <c r="M7">
        <f>IF(SETUP!$B10="","",SETUP!$B10)</f>
        <v/>
      </c>
      <c r="N7">
        <f>IF(SETUP!$B10="","",SETUP!$B10)</f>
        <v/>
      </c>
      <c r="O7">
        <f>IF(SETUP!$B11="","",SETUP!$B11)</f>
        <v/>
      </c>
      <c r="P7">
        <f>IF(SETUP!$B11="","",SETUP!$B11)</f>
        <v/>
      </c>
      <c r="Q7">
        <f>IF(SETUP!$B11="","",SETUP!$B11)</f>
        <v/>
      </c>
      <c r="R7">
        <f>IF(SETUP!$B11="","",SETUP!$B11)</f>
        <v/>
      </c>
      <c r="S7">
        <f>IF(SETUP!$B11="","",SETUP!$B11)</f>
        <v/>
      </c>
      <c r="T7">
        <f>IF(SETUP!$B11="","",SETUP!$B11)</f>
        <v/>
      </c>
      <c r="U7">
        <f>IF(SETUP!$B11="","",SETUP!$B11)</f>
        <v/>
      </c>
      <c r="V7">
        <f>IF(SETUP!$B11="","",SETUP!$B11)</f>
        <v/>
      </c>
      <c r="W7">
        <f>IF(SETUP!$B11="","",SETUP!$B11)</f>
        <v/>
      </c>
      <c r="X7">
        <f>IF(SETUP!$B11="","",SETUP!$B11)</f>
        <v/>
      </c>
      <c r="Y7">
        <f>IF(SETUP!$B11="","",SETUP!$B11)</f>
        <v/>
      </c>
      <c r="Z7">
        <f>IF(SETUP!$B11="","",SETUP!$B11)</f>
        <v/>
      </c>
      <c r="AA7">
        <f>IF(SETUP!$B12="","",SETUP!$B12)</f>
        <v/>
      </c>
      <c r="AB7">
        <f>IF(SETUP!$B12="","",SETUP!$B12)</f>
        <v/>
      </c>
      <c r="AC7">
        <f>IF(SETUP!$B12="","",SETUP!$B12)</f>
        <v/>
      </c>
      <c r="AD7">
        <f>IF(SETUP!$B12="","",SETUP!$B12)</f>
        <v/>
      </c>
      <c r="AE7">
        <f>IF(SETUP!$B12="","",SETUP!$B12)</f>
        <v/>
      </c>
      <c r="AF7">
        <f>IF(SETUP!$B12="","",SETUP!$B12)</f>
        <v/>
      </c>
      <c r="AG7">
        <f>IF(SETUP!$B12="","",SETUP!$B12)</f>
        <v/>
      </c>
      <c r="AH7">
        <f>IF(SETUP!$B12="","",SETUP!$B12)</f>
        <v/>
      </c>
      <c r="AI7">
        <f>IF(SETUP!$B12="","",SETUP!$B12)</f>
        <v/>
      </c>
      <c r="AJ7">
        <f>IF(SETUP!$B12="","",SETUP!$B12)</f>
        <v/>
      </c>
      <c r="AK7">
        <f>IF(SETUP!$B12="","",SETUP!$B12)</f>
        <v/>
      </c>
      <c r="AL7">
        <f>IF(SETUP!$B12="","",SETUP!$B12)</f>
        <v/>
      </c>
      <c r="AM7">
        <f>IF(SETUP!$B13="","",SETUP!$B13)</f>
        <v/>
      </c>
      <c r="AN7">
        <f>IF(SETUP!$B13="","",SETUP!$B13)</f>
        <v/>
      </c>
      <c r="AO7">
        <f>IF(SETUP!$B13="","",SETUP!$B13)</f>
        <v/>
      </c>
      <c r="AP7">
        <f>IF(SETUP!$B13="","",SETUP!$B13)</f>
        <v/>
      </c>
      <c r="AQ7">
        <f>IF(SETUP!$B13="","",SETUP!$B13)</f>
        <v/>
      </c>
      <c r="AR7">
        <f>IF(SETUP!$B13="","",SETUP!$B13)</f>
        <v/>
      </c>
      <c r="AS7">
        <f>IF(SETUP!$B13="","",SETUP!$B13)</f>
        <v/>
      </c>
      <c r="AT7">
        <f>IF(SETUP!$B13="","",SETUP!$B13)</f>
        <v/>
      </c>
      <c r="AU7">
        <f>IF(SETUP!$B13="","",SETUP!$B13)</f>
        <v/>
      </c>
      <c r="AV7">
        <f>IF(SETUP!$B13="","",SETUP!$B13)</f>
        <v/>
      </c>
      <c r="AW7">
        <f>IF(SETUP!$B13="","",SETUP!$B13)</f>
        <v/>
      </c>
      <c r="AX7">
        <f>IF(SETUP!$B13="","",SETUP!$B13)</f>
        <v/>
      </c>
      <c r="AY7">
        <f>IF(SETUP!$B14="","",SETUP!$B14)</f>
        <v/>
      </c>
      <c r="AZ7">
        <f>IF(SETUP!$B14="","",SETUP!$B14)</f>
        <v/>
      </c>
      <c r="BA7">
        <f>IF(SETUP!$B14="","",SETUP!$B14)</f>
        <v/>
      </c>
      <c r="BB7">
        <f>IF(SETUP!$B14="","",SETUP!$B14)</f>
        <v/>
      </c>
      <c r="BC7">
        <f>IF(SETUP!$B14="","",SETUP!$B14)</f>
        <v/>
      </c>
      <c r="BD7">
        <f>IF(SETUP!$B14="","",SETUP!$B14)</f>
        <v/>
      </c>
      <c r="BE7">
        <f>IF(SETUP!$B14="","",SETUP!$B14)</f>
        <v/>
      </c>
      <c r="BF7">
        <f>IF(SETUP!$B14="","",SETUP!$B14)</f>
        <v/>
      </c>
      <c r="BG7">
        <f>IF(SETUP!$B14="","",SETUP!$B14)</f>
        <v/>
      </c>
      <c r="BH7">
        <f>IF(SETUP!$B14="","",SETUP!$B14)</f>
        <v/>
      </c>
      <c r="BI7">
        <f>IF(SETUP!$B14="","",SETUP!$B14)</f>
        <v/>
      </c>
      <c r="BJ7">
        <f>IF(SETUP!$B14="","",SETUP!$B14)</f>
        <v/>
      </c>
      <c r="BK7">
        <f>IF(SETUP!$B15="","",SETUP!$B15)</f>
        <v/>
      </c>
      <c r="BL7">
        <f>IF(SETUP!$B15="","",SETUP!$B15)</f>
        <v/>
      </c>
      <c r="BM7">
        <f>IF(SETUP!$B15="","",SETUP!$B15)</f>
        <v/>
      </c>
      <c r="BN7">
        <f>IF(SETUP!$B15="","",SETUP!$B15)</f>
        <v/>
      </c>
      <c r="BO7">
        <f>IF(SETUP!$B15="","",SETUP!$B15)</f>
        <v/>
      </c>
      <c r="BP7">
        <f>IF(SETUP!$B15="","",SETUP!$B15)</f>
        <v/>
      </c>
      <c r="BQ7">
        <f>IF(SETUP!$B15="","",SETUP!$B15)</f>
        <v/>
      </c>
      <c r="BR7">
        <f>IF(SETUP!$B15="","",SETUP!$B15)</f>
        <v/>
      </c>
      <c r="BS7">
        <f>IF(SETUP!$B15="","",SETUP!$B15)</f>
        <v/>
      </c>
      <c r="BT7">
        <f>IF(SETUP!$B15="","",SETUP!$B15)</f>
        <v/>
      </c>
      <c r="BU7">
        <f>IF(SETUP!$B15="","",SETUP!$B15)</f>
        <v/>
      </c>
      <c r="BV7">
        <f>IF(SETUP!$B15="","",SETUP!$B15)</f>
        <v/>
      </c>
      <c r="BW7">
        <f>IF(SETUP!$B16="","",SETUP!$B16)</f>
        <v/>
      </c>
      <c r="BX7">
        <f>IF(SETUP!$B16="","",SETUP!$B16)</f>
        <v/>
      </c>
      <c r="BY7">
        <f>IF(SETUP!$B16="","",SETUP!$B16)</f>
        <v/>
      </c>
      <c r="BZ7">
        <f>IF(SETUP!$B16="","",SETUP!$B16)</f>
        <v/>
      </c>
      <c r="CA7">
        <f>IF(SETUP!$B16="","",SETUP!$B16)</f>
        <v/>
      </c>
      <c r="CB7">
        <f>IF(SETUP!$B16="","",SETUP!$B16)</f>
        <v/>
      </c>
      <c r="CC7">
        <f>IF(SETUP!$B16="","",SETUP!$B16)</f>
        <v/>
      </c>
      <c r="CD7">
        <f>IF(SETUP!$B16="","",SETUP!$B16)</f>
        <v/>
      </c>
      <c r="CE7">
        <f>IF(SETUP!$B16="","",SETUP!$B16)</f>
        <v/>
      </c>
      <c r="CF7">
        <f>IF(SETUP!$B16="","",SETUP!$B16)</f>
        <v/>
      </c>
      <c r="CG7">
        <f>IF(SETUP!$B16="","",SETUP!$B16)</f>
        <v/>
      </c>
      <c r="CH7">
        <f>IF(SETUP!$B16="","",SETUP!$B16)</f>
        <v/>
      </c>
      <c r="CI7">
        <f>IF(SETUP!$B17="","",SETUP!$B17)</f>
        <v/>
      </c>
      <c r="CJ7">
        <f>IF(SETUP!$B17="","",SETUP!$B17)</f>
        <v/>
      </c>
      <c r="CK7">
        <f>IF(SETUP!$B17="","",SETUP!$B17)</f>
        <v/>
      </c>
      <c r="CL7">
        <f>IF(SETUP!$B17="","",SETUP!$B17)</f>
        <v/>
      </c>
      <c r="CM7">
        <f>IF(SETUP!$B17="","",SETUP!$B17)</f>
        <v/>
      </c>
      <c r="CN7">
        <f>IF(SETUP!$B17="","",SETUP!$B17)</f>
        <v/>
      </c>
      <c r="CO7">
        <f>IF(SETUP!$B17="","",SETUP!$B17)</f>
        <v/>
      </c>
      <c r="CP7">
        <f>IF(SETUP!$B17="","",SETUP!$B17)</f>
        <v/>
      </c>
      <c r="CQ7">
        <f>IF(SETUP!$B17="","",SETUP!$B17)</f>
        <v/>
      </c>
      <c r="CR7">
        <f>IF(SETUP!$B17="","",SETUP!$B17)</f>
        <v/>
      </c>
      <c r="CS7">
        <f>IF(SETUP!$B17="","",SETUP!$B17)</f>
        <v/>
      </c>
      <c r="CT7">
        <f>IF(SETUP!$B17="","",SETUP!$B17)</f>
        <v/>
      </c>
    </row>
    <row r="8" ht="20" customHeight="1">
      <c r="C8" s="40">
        <f>IF(SETUP!$B10="","",SETUP!$C10)</f>
        <v/>
      </c>
      <c r="O8" s="41">
        <f>IF(SETUP!$B11="","",SETUP!$C11)</f>
        <v/>
      </c>
      <c r="AA8" s="42">
        <f>IF(SETUP!$B12="","",SETUP!$C12)</f>
        <v/>
      </c>
      <c r="AM8" s="43">
        <f>IF(SETUP!$B13="","",SETUP!$C13)</f>
        <v/>
      </c>
      <c r="AY8" s="44">
        <f>IF(SETUP!$B14="","",SETUP!$C14)</f>
        <v/>
      </c>
      <c r="BK8" s="45">
        <f>IF(SETUP!$B15="","",SETUP!$C15)</f>
        <v/>
      </c>
      <c r="BW8" s="45">
        <f>IF(SETUP!$B16="","",SETUP!$C16)</f>
        <v/>
      </c>
      <c r="CI8" s="45">
        <f>IF(SETUP!$B17="","",SETUP!$C17)</f>
        <v/>
      </c>
    </row>
    <row r="9" ht="20" customHeight="1">
      <c r="B9" s="41" t="inlineStr">
        <is>
          <t>Job Family</t>
        </is>
      </c>
      <c r="C9" s="46">
        <f>IFERROR(IF(C7="","",INDEX(SETUP!$C$21:$C$116,MATCH(C7&amp;"#"&amp;1,HELPER!$C$2:$C$97,0))),"")</f>
        <v/>
      </c>
      <c r="D9" s="46">
        <f>IFERROR(IF(D7="","",INDEX(SETUP!$C$21:$C$116,MATCH(D7&amp;"#"&amp;2,HELPER!$C$2:$C$97,0))),"")</f>
        <v/>
      </c>
      <c r="E9" s="46">
        <f>IFERROR(IF(E7="","",INDEX(SETUP!$C$21:$C$116,MATCH(E7&amp;"#"&amp;3,HELPER!$C$2:$C$97,0))),"")</f>
        <v/>
      </c>
      <c r="F9" s="46">
        <f>IFERROR(IF(F7="","",INDEX(SETUP!$C$21:$C$116,MATCH(F7&amp;"#"&amp;4,HELPER!$C$2:$C$97,0))),"")</f>
        <v/>
      </c>
      <c r="G9" s="46">
        <f>IFERROR(IF(G7="","",INDEX(SETUP!$C$21:$C$116,MATCH(G7&amp;"#"&amp;5,HELPER!$C$2:$C$97,0))),"")</f>
        <v/>
      </c>
      <c r="H9" s="46">
        <f>IFERROR(IF(H7="","",INDEX(SETUP!$C$21:$C$116,MATCH(H7&amp;"#"&amp;6,HELPER!$C$2:$C$97,0))),"")</f>
        <v/>
      </c>
      <c r="I9" s="46">
        <f>IFERROR(IF(I7="","",INDEX(SETUP!$C$21:$C$116,MATCH(I7&amp;"#"&amp;7,HELPER!$C$2:$C$97,0))),"")</f>
        <v/>
      </c>
      <c r="J9" s="46">
        <f>IFERROR(IF(J7="","",INDEX(SETUP!$C$21:$C$116,MATCH(J7&amp;"#"&amp;8,HELPER!$C$2:$C$97,0))),"")</f>
        <v/>
      </c>
      <c r="K9" s="46">
        <f>IFERROR(IF(K7="","",INDEX(SETUP!$C$21:$C$116,MATCH(K7&amp;"#"&amp;9,HELPER!$C$2:$C$97,0))),"")</f>
        <v/>
      </c>
      <c r="L9" s="46">
        <f>IFERROR(IF(L7="","",INDEX(SETUP!$C$21:$C$116,MATCH(L7&amp;"#"&amp;10,HELPER!$C$2:$C$97,0))),"")</f>
        <v/>
      </c>
      <c r="M9" s="46">
        <f>IFERROR(IF(M7="","",INDEX(SETUP!$C$21:$C$116,MATCH(M7&amp;"#"&amp;11,HELPER!$C$2:$C$97,0))),"")</f>
        <v/>
      </c>
      <c r="N9" s="46">
        <f>IFERROR(IF(N7="","",INDEX(SETUP!$C$21:$C$116,MATCH(N7&amp;"#"&amp;12,HELPER!$C$2:$C$97,0))),"")</f>
        <v/>
      </c>
      <c r="O9" s="47">
        <f>IFERROR(IF(O7="","",INDEX(SETUP!$C$21:$C$116,MATCH(O7&amp;"#"&amp;1,HELPER!$C$2:$C$97,0))),"")</f>
        <v/>
      </c>
      <c r="P9" s="47">
        <f>IFERROR(IF(P7="","",INDEX(SETUP!$C$21:$C$116,MATCH(P7&amp;"#"&amp;2,HELPER!$C$2:$C$97,0))),"")</f>
        <v/>
      </c>
      <c r="Q9" s="47">
        <f>IFERROR(IF(Q7="","",INDEX(SETUP!$C$21:$C$116,MATCH(Q7&amp;"#"&amp;3,HELPER!$C$2:$C$97,0))),"")</f>
        <v/>
      </c>
      <c r="R9" s="47">
        <f>IFERROR(IF(R7="","",INDEX(SETUP!$C$21:$C$116,MATCH(R7&amp;"#"&amp;4,HELPER!$C$2:$C$97,0))),"")</f>
        <v/>
      </c>
      <c r="S9" s="47">
        <f>IFERROR(IF(S7="","",INDEX(SETUP!$C$21:$C$116,MATCH(S7&amp;"#"&amp;5,HELPER!$C$2:$C$97,0))),"")</f>
        <v/>
      </c>
      <c r="T9" s="47">
        <f>IFERROR(IF(T7="","",INDEX(SETUP!$C$21:$C$116,MATCH(T7&amp;"#"&amp;6,HELPER!$C$2:$C$97,0))),"")</f>
        <v/>
      </c>
      <c r="U9" s="47">
        <f>IFERROR(IF(U7="","",INDEX(SETUP!$C$21:$C$116,MATCH(U7&amp;"#"&amp;7,HELPER!$C$2:$C$97,0))),"")</f>
        <v/>
      </c>
      <c r="V9" s="47">
        <f>IFERROR(IF(V7="","",INDEX(SETUP!$C$21:$C$116,MATCH(V7&amp;"#"&amp;8,HELPER!$C$2:$C$97,0))),"")</f>
        <v/>
      </c>
      <c r="W9" s="47">
        <f>IFERROR(IF(W7="","",INDEX(SETUP!$C$21:$C$116,MATCH(W7&amp;"#"&amp;9,HELPER!$C$2:$C$97,0))),"")</f>
        <v/>
      </c>
      <c r="X9" s="47">
        <f>IFERROR(IF(X7="","",INDEX(SETUP!$C$21:$C$116,MATCH(X7&amp;"#"&amp;10,HELPER!$C$2:$C$97,0))),"")</f>
        <v/>
      </c>
      <c r="Y9" s="47">
        <f>IFERROR(IF(Y7="","",INDEX(SETUP!$C$21:$C$116,MATCH(Y7&amp;"#"&amp;11,HELPER!$C$2:$C$97,0))),"")</f>
        <v/>
      </c>
      <c r="Z9" s="47">
        <f>IFERROR(IF(Z7="","",INDEX(SETUP!$C$21:$C$116,MATCH(Z7&amp;"#"&amp;12,HELPER!$C$2:$C$97,0))),"")</f>
        <v/>
      </c>
      <c r="AA9" s="48">
        <f>IFERROR(IF(AA7="","",INDEX(SETUP!$C$21:$C$116,MATCH(AA7&amp;"#"&amp;1,HELPER!$C$2:$C$97,0))),"")</f>
        <v/>
      </c>
      <c r="AB9" s="48">
        <f>IFERROR(IF(AB7="","",INDEX(SETUP!$C$21:$C$116,MATCH(AB7&amp;"#"&amp;2,HELPER!$C$2:$C$97,0))),"")</f>
        <v/>
      </c>
      <c r="AC9" s="48">
        <f>IFERROR(IF(AC7="","",INDEX(SETUP!$C$21:$C$116,MATCH(AC7&amp;"#"&amp;3,HELPER!$C$2:$C$97,0))),"")</f>
        <v/>
      </c>
      <c r="AD9" s="48">
        <f>IFERROR(IF(AD7="","",INDEX(SETUP!$C$21:$C$116,MATCH(AD7&amp;"#"&amp;4,HELPER!$C$2:$C$97,0))),"")</f>
        <v/>
      </c>
      <c r="AE9" s="48">
        <f>IFERROR(IF(AE7="","",INDEX(SETUP!$C$21:$C$116,MATCH(AE7&amp;"#"&amp;5,HELPER!$C$2:$C$97,0))),"")</f>
        <v/>
      </c>
      <c r="AF9" s="48">
        <f>IFERROR(IF(AF7="","",INDEX(SETUP!$C$21:$C$116,MATCH(AF7&amp;"#"&amp;6,HELPER!$C$2:$C$97,0))),"")</f>
        <v/>
      </c>
      <c r="AG9" s="48">
        <f>IFERROR(IF(AG7="","",INDEX(SETUP!$C$21:$C$116,MATCH(AG7&amp;"#"&amp;7,HELPER!$C$2:$C$97,0))),"")</f>
        <v/>
      </c>
      <c r="AH9" s="48">
        <f>IFERROR(IF(AH7="","",INDEX(SETUP!$C$21:$C$116,MATCH(AH7&amp;"#"&amp;8,HELPER!$C$2:$C$97,0))),"")</f>
        <v/>
      </c>
      <c r="AI9" s="48">
        <f>IFERROR(IF(AI7="","",INDEX(SETUP!$C$21:$C$116,MATCH(AI7&amp;"#"&amp;9,HELPER!$C$2:$C$97,0))),"")</f>
        <v/>
      </c>
      <c r="AJ9" s="48">
        <f>IFERROR(IF(AJ7="","",INDEX(SETUP!$C$21:$C$116,MATCH(AJ7&amp;"#"&amp;10,HELPER!$C$2:$C$97,0))),"")</f>
        <v/>
      </c>
      <c r="AK9" s="48">
        <f>IFERROR(IF(AK7="","",INDEX(SETUP!$C$21:$C$116,MATCH(AK7&amp;"#"&amp;11,HELPER!$C$2:$C$97,0))),"")</f>
        <v/>
      </c>
      <c r="AL9" s="48">
        <f>IFERROR(IF(AL7="","",INDEX(SETUP!$C$21:$C$116,MATCH(AL7&amp;"#"&amp;12,HELPER!$C$2:$C$97,0))),"")</f>
        <v/>
      </c>
      <c r="AM9" s="49">
        <f>IFERROR(IF(AM7="","",INDEX(SETUP!$C$21:$C$116,MATCH(AM7&amp;"#"&amp;1,HELPER!$C$2:$C$97,0))),"")</f>
        <v/>
      </c>
      <c r="AN9" s="49">
        <f>IFERROR(IF(AN7="","",INDEX(SETUP!$C$21:$C$116,MATCH(AN7&amp;"#"&amp;2,HELPER!$C$2:$C$97,0))),"")</f>
        <v/>
      </c>
      <c r="AO9" s="49">
        <f>IFERROR(IF(AO7="","",INDEX(SETUP!$C$21:$C$116,MATCH(AO7&amp;"#"&amp;3,HELPER!$C$2:$C$97,0))),"")</f>
        <v/>
      </c>
      <c r="AP9" s="49">
        <f>IFERROR(IF(AP7="","",INDEX(SETUP!$C$21:$C$116,MATCH(AP7&amp;"#"&amp;4,HELPER!$C$2:$C$97,0))),"")</f>
        <v/>
      </c>
      <c r="AQ9" s="49">
        <f>IFERROR(IF(AQ7="","",INDEX(SETUP!$C$21:$C$116,MATCH(AQ7&amp;"#"&amp;5,HELPER!$C$2:$C$97,0))),"")</f>
        <v/>
      </c>
      <c r="AR9" s="49">
        <f>IFERROR(IF(AR7="","",INDEX(SETUP!$C$21:$C$116,MATCH(AR7&amp;"#"&amp;6,HELPER!$C$2:$C$97,0))),"")</f>
        <v/>
      </c>
      <c r="AS9" s="49">
        <f>IFERROR(IF(AS7="","",INDEX(SETUP!$C$21:$C$116,MATCH(AS7&amp;"#"&amp;7,HELPER!$C$2:$C$97,0))),"")</f>
        <v/>
      </c>
      <c r="AT9" s="49">
        <f>IFERROR(IF(AT7="","",INDEX(SETUP!$C$21:$C$116,MATCH(AT7&amp;"#"&amp;8,HELPER!$C$2:$C$97,0))),"")</f>
        <v/>
      </c>
      <c r="AU9" s="49">
        <f>IFERROR(IF(AU7="","",INDEX(SETUP!$C$21:$C$116,MATCH(AU7&amp;"#"&amp;9,HELPER!$C$2:$C$97,0))),"")</f>
        <v/>
      </c>
      <c r="AV9" s="49">
        <f>IFERROR(IF(AV7="","",INDEX(SETUP!$C$21:$C$116,MATCH(AV7&amp;"#"&amp;10,HELPER!$C$2:$C$97,0))),"")</f>
        <v/>
      </c>
      <c r="AW9" s="49">
        <f>IFERROR(IF(AW7="","",INDEX(SETUP!$C$21:$C$116,MATCH(AW7&amp;"#"&amp;11,HELPER!$C$2:$C$97,0))),"")</f>
        <v/>
      </c>
      <c r="AX9" s="49">
        <f>IFERROR(IF(AX7="","",INDEX(SETUP!$C$21:$C$116,MATCH(AX7&amp;"#"&amp;12,HELPER!$C$2:$C$97,0))),"")</f>
        <v/>
      </c>
      <c r="AY9" s="50">
        <f>IFERROR(IF(AY7="","",INDEX(SETUP!$C$21:$C$116,MATCH(AY7&amp;"#"&amp;1,HELPER!$C$2:$C$97,0))),"")</f>
        <v/>
      </c>
      <c r="AZ9" s="50">
        <f>IFERROR(IF(AZ7="","",INDEX(SETUP!$C$21:$C$116,MATCH(AZ7&amp;"#"&amp;2,HELPER!$C$2:$C$97,0))),"")</f>
        <v/>
      </c>
      <c r="BA9" s="50">
        <f>IFERROR(IF(BA7="","",INDEX(SETUP!$C$21:$C$116,MATCH(BA7&amp;"#"&amp;3,HELPER!$C$2:$C$97,0))),"")</f>
        <v/>
      </c>
      <c r="BB9" s="50">
        <f>IFERROR(IF(BB7="","",INDEX(SETUP!$C$21:$C$116,MATCH(BB7&amp;"#"&amp;4,HELPER!$C$2:$C$97,0))),"")</f>
        <v/>
      </c>
      <c r="BC9" s="50">
        <f>IFERROR(IF(BC7="","",INDEX(SETUP!$C$21:$C$116,MATCH(BC7&amp;"#"&amp;5,HELPER!$C$2:$C$97,0))),"")</f>
        <v/>
      </c>
      <c r="BD9" s="50">
        <f>IFERROR(IF(BD7="","",INDEX(SETUP!$C$21:$C$116,MATCH(BD7&amp;"#"&amp;6,HELPER!$C$2:$C$97,0))),"")</f>
        <v/>
      </c>
      <c r="BE9" s="50">
        <f>IFERROR(IF(BE7="","",INDEX(SETUP!$C$21:$C$116,MATCH(BE7&amp;"#"&amp;7,HELPER!$C$2:$C$97,0))),"")</f>
        <v/>
      </c>
      <c r="BF9" s="50">
        <f>IFERROR(IF(BF7="","",INDEX(SETUP!$C$21:$C$116,MATCH(BF7&amp;"#"&amp;8,HELPER!$C$2:$C$97,0))),"")</f>
        <v/>
      </c>
      <c r="BG9" s="50">
        <f>IFERROR(IF(BG7="","",INDEX(SETUP!$C$21:$C$116,MATCH(BG7&amp;"#"&amp;9,HELPER!$C$2:$C$97,0))),"")</f>
        <v/>
      </c>
      <c r="BH9" s="50">
        <f>IFERROR(IF(BH7="","",INDEX(SETUP!$C$21:$C$116,MATCH(BH7&amp;"#"&amp;10,HELPER!$C$2:$C$97,0))),"")</f>
        <v/>
      </c>
      <c r="BI9" s="50">
        <f>IFERROR(IF(BI7="","",INDEX(SETUP!$C$21:$C$116,MATCH(BI7&amp;"#"&amp;11,HELPER!$C$2:$C$97,0))),"")</f>
        <v/>
      </c>
      <c r="BJ9" s="50">
        <f>IFERROR(IF(BJ7="","",INDEX(SETUP!$C$21:$C$116,MATCH(BJ7&amp;"#"&amp;12,HELPER!$C$2:$C$97,0))),"")</f>
        <v/>
      </c>
      <c r="BK9" s="51">
        <f>IFERROR(IF(BK7="","",INDEX(SETUP!$C$21:$C$116,MATCH(BK7&amp;"#"&amp;1,HELPER!$C$2:$C$97,0))),"")</f>
        <v/>
      </c>
      <c r="BL9" s="51">
        <f>IFERROR(IF(BL7="","",INDEX(SETUP!$C$21:$C$116,MATCH(BL7&amp;"#"&amp;2,HELPER!$C$2:$C$97,0))),"")</f>
        <v/>
      </c>
      <c r="BM9" s="51">
        <f>IFERROR(IF(BM7="","",INDEX(SETUP!$C$21:$C$116,MATCH(BM7&amp;"#"&amp;3,HELPER!$C$2:$C$97,0))),"")</f>
        <v/>
      </c>
      <c r="BN9" s="51">
        <f>IFERROR(IF(BN7="","",INDEX(SETUP!$C$21:$C$116,MATCH(BN7&amp;"#"&amp;4,HELPER!$C$2:$C$97,0))),"")</f>
        <v/>
      </c>
      <c r="BO9" s="51">
        <f>IFERROR(IF(BO7="","",INDEX(SETUP!$C$21:$C$116,MATCH(BO7&amp;"#"&amp;5,HELPER!$C$2:$C$97,0))),"")</f>
        <v/>
      </c>
      <c r="BP9" s="51">
        <f>IFERROR(IF(BP7="","",INDEX(SETUP!$C$21:$C$116,MATCH(BP7&amp;"#"&amp;6,HELPER!$C$2:$C$97,0))),"")</f>
        <v/>
      </c>
      <c r="BQ9" s="51">
        <f>IFERROR(IF(BQ7="","",INDEX(SETUP!$C$21:$C$116,MATCH(BQ7&amp;"#"&amp;7,HELPER!$C$2:$C$97,0))),"")</f>
        <v/>
      </c>
      <c r="BR9" s="51">
        <f>IFERROR(IF(BR7="","",INDEX(SETUP!$C$21:$C$116,MATCH(BR7&amp;"#"&amp;8,HELPER!$C$2:$C$97,0))),"")</f>
        <v/>
      </c>
      <c r="BS9" s="51">
        <f>IFERROR(IF(BS7="","",INDEX(SETUP!$C$21:$C$116,MATCH(BS7&amp;"#"&amp;9,HELPER!$C$2:$C$97,0))),"")</f>
        <v/>
      </c>
      <c r="BT9" s="51">
        <f>IFERROR(IF(BT7="","",INDEX(SETUP!$C$21:$C$116,MATCH(BT7&amp;"#"&amp;10,HELPER!$C$2:$C$97,0))),"")</f>
        <v/>
      </c>
      <c r="BU9" s="51">
        <f>IFERROR(IF(BU7="","",INDEX(SETUP!$C$21:$C$116,MATCH(BU7&amp;"#"&amp;11,HELPER!$C$2:$C$97,0))),"")</f>
        <v/>
      </c>
      <c r="BV9" s="51">
        <f>IFERROR(IF(BV7="","",INDEX(SETUP!$C$21:$C$116,MATCH(BV7&amp;"#"&amp;12,HELPER!$C$2:$C$97,0))),"")</f>
        <v/>
      </c>
      <c r="BW9" s="51">
        <f>IFERROR(IF(BW7="","",INDEX(SETUP!$C$21:$C$116,MATCH(BW7&amp;"#"&amp;1,HELPER!$C$2:$C$97,0))),"")</f>
        <v/>
      </c>
      <c r="BX9" s="51">
        <f>IFERROR(IF(BX7="","",INDEX(SETUP!$C$21:$C$116,MATCH(BX7&amp;"#"&amp;2,HELPER!$C$2:$C$97,0))),"")</f>
        <v/>
      </c>
      <c r="BY9" s="51">
        <f>IFERROR(IF(BY7="","",INDEX(SETUP!$C$21:$C$116,MATCH(BY7&amp;"#"&amp;3,HELPER!$C$2:$C$97,0))),"")</f>
        <v/>
      </c>
      <c r="BZ9" s="51">
        <f>IFERROR(IF(BZ7="","",INDEX(SETUP!$C$21:$C$116,MATCH(BZ7&amp;"#"&amp;4,HELPER!$C$2:$C$97,0))),"")</f>
        <v/>
      </c>
      <c r="CA9" s="51">
        <f>IFERROR(IF(CA7="","",INDEX(SETUP!$C$21:$C$116,MATCH(CA7&amp;"#"&amp;5,HELPER!$C$2:$C$97,0))),"")</f>
        <v/>
      </c>
      <c r="CB9" s="51">
        <f>IFERROR(IF(CB7="","",INDEX(SETUP!$C$21:$C$116,MATCH(CB7&amp;"#"&amp;6,HELPER!$C$2:$C$97,0))),"")</f>
        <v/>
      </c>
      <c r="CC9" s="51">
        <f>IFERROR(IF(CC7="","",INDEX(SETUP!$C$21:$C$116,MATCH(CC7&amp;"#"&amp;7,HELPER!$C$2:$C$97,0))),"")</f>
        <v/>
      </c>
      <c r="CD9" s="51">
        <f>IFERROR(IF(CD7="","",INDEX(SETUP!$C$21:$C$116,MATCH(CD7&amp;"#"&amp;8,HELPER!$C$2:$C$97,0))),"")</f>
        <v/>
      </c>
      <c r="CE9" s="51">
        <f>IFERROR(IF(CE7="","",INDEX(SETUP!$C$21:$C$116,MATCH(CE7&amp;"#"&amp;9,HELPER!$C$2:$C$97,0))),"")</f>
        <v/>
      </c>
      <c r="CF9" s="51">
        <f>IFERROR(IF(CF7="","",INDEX(SETUP!$C$21:$C$116,MATCH(CF7&amp;"#"&amp;10,HELPER!$C$2:$C$97,0))),"")</f>
        <v/>
      </c>
      <c r="CG9" s="51">
        <f>IFERROR(IF(CG7="","",INDEX(SETUP!$C$21:$C$116,MATCH(CG7&amp;"#"&amp;11,HELPER!$C$2:$C$97,0))),"")</f>
        <v/>
      </c>
      <c r="CH9" s="51">
        <f>IFERROR(IF(CH7="","",INDEX(SETUP!$C$21:$C$116,MATCH(CH7&amp;"#"&amp;12,HELPER!$C$2:$C$97,0))),"")</f>
        <v/>
      </c>
      <c r="CI9" s="51">
        <f>IFERROR(IF(CI7="","",INDEX(SETUP!$C$21:$C$116,MATCH(CI7&amp;"#"&amp;1,HELPER!$C$2:$C$97,0))),"")</f>
        <v/>
      </c>
      <c r="CJ9" s="51">
        <f>IFERROR(IF(CJ7="","",INDEX(SETUP!$C$21:$C$116,MATCH(CJ7&amp;"#"&amp;2,HELPER!$C$2:$C$97,0))),"")</f>
        <v/>
      </c>
      <c r="CK9" s="51">
        <f>IFERROR(IF(CK7="","",INDEX(SETUP!$C$21:$C$116,MATCH(CK7&amp;"#"&amp;3,HELPER!$C$2:$C$97,0))),"")</f>
        <v/>
      </c>
      <c r="CL9" s="51">
        <f>IFERROR(IF(CL7="","",INDEX(SETUP!$C$21:$C$116,MATCH(CL7&amp;"#"&amp;4,HELPER!$C$2:$C$97,0))),"")</f>
        <v/>
      </c>
      <c r="CM9" s="51">
        <f>IFERROR(IF(CM7="","",INDEX(SETUP!$C$21:$C$116,MATCH(CM7&amp;"#"&amp;5,HELPER!$C$2:$C$97,0))),"")</f>
        <v/>
      </c>
      <c r="CN9" s="51">
        <f>IFERROR(IF(CN7="","",INDEX(SETUP!$C$21:$C$116,MATCH(CN7&amp;"#"&amp;6,HELPER!$C$2:$C$97,0))),"")</f>
        <v/>
      </c>
      <c r="CO9" s="51">
        <f>IFERROR(IF(CO7="","",INDEX(SETUP!$C$21:$C$116,MATCH(CO7&amp;"#"&amp;7,HELPER!$C$2:$C$97,0))),"")</f>
        <v/>
      </c>
      <c r="CP9" s="51">
        <f>IFERROR(IF(CP7="","",INDEX(SETUP!$C$21:$C$116,MATCH(CP7&amp;"#"&amp;8,HELPER!$C$2:$C$97,0))),"")</f>
        <v/>
      </c>
      <c r="CQ9" s="51">
        <f>IFERROR(IF(CQ7="","",INDEX(SETUP!$C$21:$C$116,MATCH(CQ7&amp;"#"&amp;9,HELPER!$C$2:$C$97,0))),"")</f>
        <v/>
      </c>
      <c r="CR9" s="51">
        <f>IFERROR(IF(CR7="","",INDEX(SETUP!$C$21:$C$116,MATCH(CR7&amp;"#"&amp;10,HELPER!$C$2:$C$97,0))),"")</f>
        <v/>
      </c>
      <c r="CS9" s="51">
        <f>IFERROR(IF(CS7="","",INDEX(SETUP!$C$21:$C$116,MATCH(CS7&amp;"#"&amp;11,HELPER!$C$2:$C$97,0))),"")</f>
        <v/>
      </c>
      <c r="CT9" s="51">
        <f>IFERROR(IF(CT7="","",INDEX(SETUP!$C$21:$C$116,MATCH(CT7&amp;"#"&amp;12,HELPER!$C$2:$C$97,0))),"")</f>
        <v/>
      </c>
      <c r="CU9" s="52" t="inlineStr">
        <is>
          <t>Total</t>
        </is>
      </c>
    </row>
    <row r="10">
      <c r="A10">
        <f>IF(SETUP!$B120="","",SETUP!$B120)</f>
        <v/>
      </c>
      <c r="B10" s="9">
        <f>IF(SETUP!$B120="","",SETUP!$C120)</f>
        <v/>
      </c>
      <c r="C10" s="53">
        <f>IF(OR($A10="",C$9=""),"",COUNTIFS('Job Catalog'!$D$10:$D$509,$A10,'Job Catalog'!$H$10:$H$509,C$7,'Job Catalog'!$I$10:$I$509,C$9))</f>
        <v/>
      </c>
      <c r="D10" s="53">
        <f>IF(OR($A10="",D$9=""),"",COUNTIFS('Job Catalog'!$D$10:$D$509,$A10,'Job Catalog'!$H$10:$H$509,D$7,'Job Catalog'!$I$10:$I$509,D$9))</f>
        <v/>
      </c>
      <c r="E10" s="53">
        <f>IF(OR($A10="",E$9=""),"",COUNTIFS('Job Catalog'!$D$10:$D$509,$A10,'Job Catalog'!$H$10:$H$509,E$7,'Job Catalog'!$I$10:$I$509,E$9))</f>
        <v/>
      </c>
      <c r="F10" s="53">
        <f>IF(OR($A10="",F$9=""),"",COUNTIFS('Job Catalog'!$D$10:$D$509,$A10,'Job Catalog'!$H$10:$H$509,F$7,'Job Catalog'!$I$10:$I$509,F$9))</f>
        <v/>
      </c>
      <c r="G10" s="53">
        <f>IF(OR($A10="",G$9=""),"",COUNTIFS('Job Catalog'!$D$10:$D$509,$A10,'Job Catalog'!$H$10:$H$509,G$7,'Job Catalog'!$I$10:$I$509,G$9))</f>
        <v/>
      </c>
      <c r="H10" s="53">
        <f>IF(OR($A10="",H$9=""),"",COUNTIFS('Job Catalog'!$D$10:$D$509,$A10,'Job Catalog'!$H$10:$H$509,H$7,'Job Catalog'!$I$10:$I$509,H$9))</f>
        <v/>
      </c>
      <c r="I10" s="53">
        <f>IF(OR($A10="",I$9=""),"",COUNTIFS('Job Catalog'!$D$10:$D$509,$A10,'Job Catalog'!$H$10:$H$509,I$7,'Job Catalog'!$I$10:$I$509,I$9))</f>
        <v/>
      </c>
      <c r="J10" s="53">
        <f>IF(OR($A10="",J$9=""),"",COUNTIFS('Job Catalog'!$D$10:$D$509,$A10,'Job Catalog'!$H$10:$H$509,J$7,'Job Catalog'!$I$10:$I$509,J$9))</f>
        <v/>
      </c>
      <c r="K10" s="53">
        <f>IF(OR($A10="",K$9=""),"",COUNTIFS('Job Catalog'!$D$10:$D$509,$A10,'Job Catalog'!$H$10:$H$509,K$7,'Job Catalog'!$I$10:$I$509,K$9))</f>
        <v/>
      </c>
      <c r="L10" s="53">
        <f>IF(OR($A10="",L$9=""),"",COUNTIFS('Job Catalog'!$D$10:$D$509,$A10,'Job Catalog'!$H$10:$H$509,L$7,'Job Catalog'!$I$10:$I$509,L$9))</f>
        <v/>
      </c>
      <c r="M10" s="53">
        <f>IF(OR($A10="",M$9=""),"",COUNTIFS('Job Catalog'!$D$10:$D$509,$A10,'Job Catalog'!$H$10:$H$509,M$7,'Job Catalog'!$I$10:$I$509,M$9))</f>
        <v/>
      </c>
      <c r="N10" s="53">
        <f>IF(OR($A10="",N$9=""),"",COUNTIFS('Job Catalog'!$D$10:$D$509,$A10,'Job Catalog'!$H$10:$H$509,N$7,'Job Catalog'!$I$10:$I$509,N$9))</f>
        <v/>
      </c>
      <c r="O10" s="53">
        <f>IF(OR($A10="",O$9=""),"",COUNTIFS('Job Catalog'!$D$10:$D$509,$A10,'Job Catalog'!$H$10:$H$509,O$7,'Job Catalog'!$I$10:$I$509,O$9))</f>
        <v/>
      </c>
      <c r="P10" s="53">
        <f>IF(OR($A10="",P$9=""),"",COUNTIFS('Job Catalog'!$D$10:$D$509,$A10,'Job Catalog'!$H$10:$H$509,P$7,'Job Catalog'!$I$10:$I$509,P$9))</f>
        <v/>
      </c>
      <c r="Q10" s="53">
        <f>IF(OR($A10="",Q$9=""),"",COUNTIFS('Job Catalog'!$D$10:$D$509,$A10,'Job Catalog'!$H$10:$H$509,Q$7,'Job Catalog'!$I$10:$I$509,Q$9))</f>
        <v/>
      </c>
      <c r="R10" s="53">
        <f>IF(OR($A10="",R$9=""),"",COUNTIFS('Job Catalog'!$D$10:$D$509,$A10,'Job Catalog'!$H$10:$H$509,R$7,'Job Catalog'!$I$10:$I$509,R$9))</f>
        <v/>
      </c>
      <c r="S10" s="53">
        <f>IF(OR($A10="",S$9=""),"",COUNTIFS('Job Catalog'!$D$10:$D$509,$A10,'Job Catalog'!$H$10:$H$509,S$7,'Job Catalog'!$I$10:$I$509,S$9))</f>
        <v/>
      </c>
      <c r="T10" s="53">
        <f>IF(OR($A10="",T$9=""),"",COUNTIFS('Job Catalog'!$D$10:$D$509,$A10,'Job Catalog'!$H$10:$H$509,T$7,'Job Catalog'!$I$10:$I$509,T$9))</f>
        <v/>
      </c>
      <c r="U10" s="53">
        <f>IF(OR($A10="",U$9=""),"",COUNTIFS('Job Catalog'!$D$10:$D$509,$A10,'Job Catalog'!$H$10:$H$509,U$7,'Job Catalog'!$I$10:$I$509,U$9))</f>
        <v/>
      </c>
      <c r="V10" s="53">
        <f>IF(OR($A10="",V$9=""),"",COUNTIFS('Job Catalog'!$D$10:$D$509,$A10,'Job Catalog'!$H$10:$H$509,V$7,'Job Catalog'!$I$10:$I$509,V$9))</f>
        <v/>
      </c>
      <c r="W10" s="53">
        <f>IF(OR($A10="",W$9=""),"",COUNTIFS('Job Catalog'!$D$10:$D$509,$A10,'Job Catalog'!$H$10:$H$509,W$7,'Job Catalog'!$I$10:$I$509,W$9))</f>
        <v/>
      </c>
      <c r="X10" s="53">
        <f>IF(OR($A10="",X$9=""),"",COUNTIFS('Job Catalog'!$D$10:$D$509,$A10,'Job Catalog'!$H$10:$H$509,X$7,'Job Catalog'!$I$10:$I$509,X$9))</f>
        <v/>
      </c>
      <c r="Y10" s="53">
        <f>IF(OR($A10="",Y$9=""),"",COUNTIFS('Job Catalog'!$D$10:$D$509,$A10,'Job Catalog'!$H$10:$H$509,Y$7,'Job Catalog'!$I$10:$I$509,Y$9))</f>
        <v/>
      </c>
      <c r="Z10" s="53">
        <f>IF(OR($A10="",Z$9=""),"",COUNTIFS('Job Catalog'!$D$10:$D$509,$A10,'Job Catalog'!$H$10:$H$509,Z$7,'Job Catalog'!$I$10:$I$509,Z$9))</f>
        <v/>
      </c>
      <c r="AA10" s="53">
        <f>IF(OR($A10="",AA$9=""),"",COUNTIFS('Job Catalog'!$D$10:$D$509,$A10,'Job Catalog'!$H$10:$H$509,AA$7,'Job Catalog'!$I$10:$I$509,AA$9))</f>
        <v/>
      </c>
      <c r="AB10" s="53">
        <f>IF(OR($A10="",AB$9=""),"",COUNTIFS('Job Catalog'!$D$10:$D$509,$A10,'Job Catalog'!$H$10:$H$509,AB$7,'Job Catalog'!$I$10:$I$509,AB$9))</f>
        <v/>
      </c>
      <c r="AC10" s="53">
        <f>IF(OR($A10="",AC$9=""),"",COUNTIFS('Job Catalog'!$D$10:$D$509,$A10,'Job Catalog'!$H$10:$H$509,AC$7,'Job Catalog'!$I$10:$I$509,AC$9))</f>
        <v/>
      </c>
      <c r="AD10" s="53">
        <f>IF(OR($A10="",AD$9=""),"",COUNTIFS('Job Catalog'!$D$10:$D$509,$A10,'Job Catalog'!$H$10:$H$509,AD$7,'Job Catalog'!$I$10:$I$509,AD$9))</f>
        <v/>
      </c>
      <c r="AE10" s="53">
        <f>IF(OR($A10="",AE$9=""),"",COUNTIFS('Job Catalog'!$D$10:$D$509,$A10,'Job Catalog'!$H$10:$H$509,AE$7,'Job Catalog'!$I$10:$I$509,AE$9))</f>
        <v/>
      </c>
      <c r="AF10" s="53">
        <f>IF(OR($A10="",AF$9=""),"",COUNTIFS('Job Catalog'!$D$10:$D$509,$A10,'Job Catalog'!$H$10:$H$509,AF$7,'Job Catalog'!$I$10:$I$509,AF$9))</f>
        <v/>
      </c>
      <c r="AG10" s="53">
        <f>IF(OR($A10="",AG$9=""),"",COUNTIFS('Job Catalog'!$D$10:$D$509,$A10,'Job Catalog'!$H$10:$H$509,AG$7,'Job Catalog'!$I$10:$I$509,AG$9))</f>
        <v/>
      </c>
      <c r="AH10" s="53">
        <f>IF(OR($A10="",AH$9=""),"",COUNTIFS('Job Catalog'!$D$10:$D$509,$A10,'Job Catalog'!$H$10:$H$509,AH$7,'Job Catalog'!$I$10:$I$509,AH$9))</f>
        <v/>
      </c>
      <c r="AI10" s="53">
        <f>IF(OR($A10="",AI$9=""),"",COUNTIFS('Job Catalog'!$D$10:$D$509,$A10,'Job Catalog'!$H$10:$H$509,AI$7,'Job Catalog'!$I$10:$I$509,AI$9))</f>
        <v/>
      </c>
      <c r="AJ10" s="53">
        <f>IF(OR($A10="",AJ$9=""),"",COUNTIFS('Job Catalog'!$D$10:$D$509,$A10,'Job Catalog'!$H$10:$H$509,AJ$7,'Job Catalog'!$I$10:$I$509,AJ$9))</f>
        <v/>
      </c>
      <c r="AK10" s="53">
        <f>IF(OR($A10="",AK$9=""),"",COUNTIFS('Job Catalog'!$D$10:$D$509,$A10,'Job Catalog'!$H$10:$H$509,AK$7,'Job Catalog'!$I$10:$I$509,AK$9))</f>
        <v/>
      </c>
      <c r="AL10" s="53">
        <f>IF(OR($A10="",AL$9=""),"",COUNTIFS('Job Catalog'!$D$10:$D$509,$A10,'Job Catalog'!$H$10:$H$509,AL$7,'Job Catalog'!$I$10:$I$509,AL$9))</f>
        <v/>
      </c>
      <c r="AM10" s="53">
        <f>IF(OR($A10="",AM$9=""),"",COUNTIFS('Job Catalog'!$D$10:$D$509,$A10,'Job Catalog'!$H$10:$H$509,AM$7,'Job Catalog'!$I$10:$I$509,AM$9))</f>
        <v/>
      </c>
      <c r="AN10" s="53">
        <f>IF(OR($A10="",AN$9=""),"",COUNTIFS('Job Catalog'!$D$10:$D$509,$A10,'Job Catalog'!$H$10:$H$509,AN$7,'Job Catalog'!$I$10:$I$509,AN$9))</f>
        <v/>
      </c>
      <c r="AO10" s="53">
        <f>IF(OR($A10="",AO$9=""),"",COUNTIFS('Job Catalog'!$D$10:$D$509,$A10,'Job Catalog'!$H$10:$H$509,AO$7,'Job Catalog'!$I$10:$I$509,AO$9))</f>
        <v/>
      </c>
      <c r="AP10" s="53">
        <f>IF(OR($A10="",AP$9=""),"",COUNTIFS('Job Catalog'!$D$10:$D$509,$A10,'Job Catalog'!$H$10:$H$509,AP$7,'Job Catalog'!$I$10:$I$509,AP$9))</f>
        <v/>
      </c>
      <c r="AQ10" s="53">
        <f>IF(OR($A10="",AQ$9=""),"",COUNTIFS('Job Catalog'!$D$10:$D$509,$A10,'Job Catalog'!$H$10:$H$509,AQ$7,'Job Catalog'!$I$10:$I$509,AQ$9))</f>
        <v/>
      </c>
      <c r="AR10" s="53">
        <f>IF(OR($A10="",AR$9=""),"",COUNTIFS('Job Catalog'!$D$10:$D$509,$A10,'Job Catalog'!$H$10:$H$509,AR$7,'Job Catalog'!$I$10:$I$509,AR$9))</f>
        <v/>
      </c>
      <c r="AS10" s="53">
        <f>IF(OR($A10="",AS$9=""),"",COUNTIFS('Job Catalog'!$D$10:$D$509,$A10,'Job Catalog'!$H$10:$H$509,AS$7,'Job Catalog'!$I$10:$I$509,AS$9))</f>
        <v/>
      </c>
      <c r="AT10" s="53">
        <f>IF(OR($A10="",AT$9=""),"",COUNTIFS('Job Catalog'!$D$10:$D$509,$A10,'Job Catalog'!$H$10:$H$509,AT$7,'Job Catalog'!$I$10:$I$509,AT$9))</f>
        <v/>
      </c>
      <c r="AU10" s="53">
        <f>IF(OR($A10="",AU$9=""),"",COUNTIFS('Job Catalog'!$D$10:$D$509,$A10,'Job Catalog'!$H$10:$H$509,AU$7,'Job Catalog'!$I$10:$I$509,AU$9))</f>
        <v/>
      </c>
      <c r="AV10" s="53">
        <f>IF(OR($A10="",AV$9=""),"",COUNTIFS('Job Catalog'!$D$10:$D$509,$A10,'Job Catalog'!$H$10:$H$509,AV$7,'Job Catalog'!$I$10:$I$509,AV$9))</f>
        <v/>
      </c>
      <c r="AW10" s="53">
        <f>IF(OR($A10="",AW$9=""),"",COUNTIFS('Job Catalog'!$D$10:$D$509,$A10,'Job Catalog'!$H$10:$H$509,AW$7,'Job Catalog'!$I$10:$I$509,AW$9))</f>
        <v/>
      </c>
      <c r="AX10" s="53">
        <f>IF(OR($A10="",AX$9=""),"",COUNTIFS('Job Catalog'!$D$10:$D$509,$A10,'Job Catalog'!$H$10:$H$509,AX$7,'Job Catalog'!$I$10:$I$509,AX$9))</f>
        <v/>
      </c>
      <c r="AY10" s="53">
        <f>IF(OR($A10="",AY$9=""),"",COUNTIFS('Job Catalog'!$D$10:$D$509,$A10,'Job Catalog'!$H$10:$H$509,AY$7,'Job Catalog'!$I$10:$I$509,AY$9))</f>
        <v/>
      </c>
      <c r="AZ10" s="53">
        <f>IF(OR($A10="",AZ$9=""),"",COUNTIFS('Job Catalog'!$D$10:$D$509,$A10,'Job Catalog'!$H$10:$H$509,AZ$7,'Job Catalog'!$I$10:$I$509,AZ$9))</f>
        <v/>
      </c>
      <c r="BA10" s="53">
        <f>IF(OR($A10="",BA$9=""),"",COUNTIFS('Job Catalog'!$D$10:$D$509,$A10,'Job Catalog'!$H$10:$H$509,BA$7,'Job Catalog'!$I$10:$I$509,BA$9))</f>
        <v/>
      </c>
      <c r="BB10" s="53">
        <f>IF(OR($A10="",BB$9=""),"",COUNTIFS('Job Catalog'!$D$10:$D$509,$A10,'Job Catalog'!$H$10:$H$509,BB$7,'Job Catalog'!$I$10:$I$509,BB$9))</f>
        <v/>
      </c>
      <c r="BC10" s="53">
        <f>IF(OR($A10="",BC$9=""),"",COUNTIFS('Job Catalog'!$D$10:$D$509,$A10,'Job Catalog'!$H$10:$H$509,BC$7,'Job Catalog'!$I$10:$I$509,BC$9))</f>
        <v/>
      </c>
      <c r="BD10" s="53">
        <f>IF(OR($A10="",BD$9=""),"",COUNTIFS('Job Catalog'!$D$10:$D$509,$A10,'Job Catalog'!$H$10:$H$509,BD$7,'Job Catalog'!$I$10:$I$509,BD$9))</f>
        <v/>
      </c>
      <c r="BE10" s="53">
        <f>IF(OR($A10="",BE$9=""),"",COUNTIFS('Job Catalog'!$D$10:$D$509,$A10,'Job Catalog'!$H$10:$H$509,BE$7,'Job Catalog'!$I$10:$I$509,BE$9))</f>
        <v/>
      </c>
      <c r="BF10" s="53">
        <f>IF(OR($A10="",BF$9=""),"",COUNTIFS('Job Catalog'!$D$10:$D$509,$A10,'Job Catalog'!$H$10:$H$509,BF$7,'Job Catalog'!$I$10:$I$509,BF$9))</f>
        <v/>
      </c>
      <c r="BG10" s="53">
        <f>IF(OR($A10="",BG$9=""),"",COUNTIFS('Job Catalog'!$D$10:$D$509,$A10,'Job Catalog'!$H$10:$H$509,BG$7,'Job Catalog'!$I$10:$I$509,BG$9))</f>
        <v/>
      </c>
      <c r="BH10" s="53">
        <f>IF(OR($A10="",BH$9=""),"",COUNTIFS('Job Catalog'!$D$10:$D$509,$A10,'Job Catalog'!$H$10:$H$509,BH$7,'Job Catalog'!$I$10:$I$509,BH$9))</f>
        <v/>
      </c>
      <c r="BI10" s="53">
        <f>IF(OR($A10="",BI$9=""),"",COUNTIFS('Job Catalog'!$D$10:$D$509,$A10,'Job Catalog'!$H$10:$H$509,BI$7,'Job Catalog'!$I$10:$I$509,BI$9))</f>
        <v/>
      </c>
      <c r="BJ10" s="53">
        <f>IF(OR($A10="",BJ$9=""),"",COUNTIFS('Job Catalog'!$D$10:$D$509,$A10,'Job Catalog'!$H$10:$H$509,BJ$7,'Job Catalog'!$I$10:$I$509,BJ$9))</f>
        <v/>
      </c>
      <c r="BK10" s="53">
        <f>IF(OR($A10="",BK$9=""),"",COUNTIFS('Job Catalog'!$D$10:$D$509,$A10,'Job Catalog'!$H$10:$H$509,BK$7,'Job Catalog'!$I$10:$I$509,BK$9))</f>
        <v/>
      </c>
      <c r="BL10" s="53">
        <f>IF(OR($A10="",BL$9=""),"",COUNTIFS('Job Catalog'!$D$10:$D$509,$A10,'Job Catalog'!$H$10:$H$509,BL$7,'Job Catalog'!$I$10:$I$509,BL$9))</f>
        <v/>
      </c>
      <c r="BM10" s="53">
        <f>IF(OR($A10="",BM$9=""),"",COUNTIFS('Job Catalog'!$D$10:$D$509,$A10,'Job Catalog'!$H$10:$H$509,BM$7,'Job Catalog'!$I$10:$I$509,BM$9))</f>
        <v/>
      </c>
      <c r="BN10" s="53">
        <f>IF(OR($A10="",BN$9=""),"",COUNTIFS('Job Catalog'!$D$10:$D$509,$A10,'Job Catalog'!$H$10:$H$509,BN$7,'Job Catalog'!$I$10:$I$509,BN$9))</f>
        <v/>
      </c>
      <c r="BO10" s="53">
        <f>IF(OR($A10="",BO$9=""),"",COUNTIFS('Job Catalog'!$D$10:$D$509,$A10,'Job Catalog'!$H$10:$H$509,BO$7,'Job Catalog'!$I$10:$I$509,BO$9))</f>
        <v/>
      </c>
      <c r="BP10" s="53">
        <f>IF(OR($A10="",BP$9=""),"",COUNTIFS('Job Catalog'!$D$10:$D$509,$A10,'Job Catalog'!$H$10:$H$509,BP$7,'Job Catalog'!$I$10:$I$509,BP$9))</f>
        <v/>
      </c>
      <c r="BQ10" s="53">
        <f>IF(OR($A10="",BQ$9=""),"",COUNTIFS('Job Catalog'!$D$10:$D$509,$A10,'Job Catalog'!$H$10:$H$509,BQ$7,'Job Catalog'!$I$10:$I$509,BQ$9))</f>
        <v/>
      </c>
      <c r="BR10" s="53">
        <f>IF(OR($A10="",BR$9=""),"",COUNTIFS('Job Catalog'!$D$10:$D$509,$A10,'Job Catalog'!$H$10:$H$509,BR$7,'Job Catalog'!$I$10:$I$509,BR$9))</f>
        <v/>
      </c>
      <c r="BS10" s="53">
        <f>IF(OR($A10="",BS$9=""),"",COUNTIFS('Job Catalog'!$D$10:$D$509,$A10,'Job Catalog'!$H$10:$H$509,BS$7,'Job Catalog'!$I$10:$I$509,BS$9))</f>
        <v/>
      </c>
      <c r="BT10" s="53">
        <f>IF(OR($A10="",BT$9=""),"",COUNTIFS('Job Catalog'!$D$10:$D$509,$A10,'Job Catalog'!$H$10:$H$509,BT$7,'Job Catalog'!$I$10:$I$509,BT$9))</f>
        <v/>
      </c>
      <c r="BU10" s="53">
        <f>IF(OR($A10="",BU$9=""),"",COUNTIFS('Job Catalog'!$D$10:$D$509,$A10,'Job Catalog'!$H$10:$H$509,BU$7,'Job Catalog'!$I$10:$I$509,BU$9))</f>
        <v/>
      </c>
      <c r="BV10" s="53">
        <f>IF(OR($A10="",BV$9=""),"",COUNTIFS('Job Catalog'!$D$10:$D$509,$A10,'Job Catalog'!$H$10:$H$509,BV$7,'Job Catalog'!$I$10:$I$509,BV$9))</f>
        <v/>
      </c>
      <c r="BW10" s="53">
        <f>IF(OR($A10="",BW$9=""),"",COUNTIFS('Job Catalog'!$D$10:$D$509,$A10,'Job Catalog'!$H$10:$H$509,BW$7,'Job Catalog'!$I$10:$I$509,BW$9))</f>
        <v/>
      </c>
      <c r="BX10" s="53">
        <f>IF(OR($A10="",BX$9=""),"",COUNTIFS('Job Catalog'!$D$10:$D$509,$A10,'Job Catalog'!$H$10:$H$509,BX$7,'Job Catalog'!$I$10:$I$509,BX$9))</f>
        <v/>
      </c>
      <c r="BY10" s="53">
        <f>IF(OR($A10="",BY$9=""),"",COUNTIFS('Job Catalog'!$D$10:$D$509,$A10,'Job Catalog'!$H$10:$H$509,BY$7,'Job Catalog'!$I$10:$I$509,BY$9))</f>
        <v/>
      </c>
      <c r="BZ10" s="53">
        <f>IF(OR($A10="",BZ$9=""),"",COUNTIFS('Job Catalog'!$D$10:$D$509,$A10,'Job Catalog'!$H$10:$H$509,BZ$7,'Job Catalog'!$I$10:$I$509,BZ$9))</f>
        <v/>
      </c>
      <c r="CA10" s="53">
        <f>IF(OR($A10="",CA$9=""),"",COUNTIFS('Job Catalog'!$D$10:$D$509,$A10,'Job Catalog'!$H$10:$H$509,CA$7,'Job Catalog'!$I$10:$I$509,CA$9))</f>
        <v/>
      </c>
      <c r="CB10" s="53">
        <f>IF(OR($A10="",CB$9=""),"",COUNTIFS('Job Catalog'!$D$10:$D$509,$A10,'Job Catalog'!$H$10:$H$509,CB$7,'Job Catalog'!$I$10:$I$509,CB$9))</f>
        <v/>
      </c>
      <c r="CC10" s="53">
        <f>IF(OR($A10="",CC$9=""),"",COUNTIFS('Job Catalog'!$D$10:$D$509,$A10,'Job Catalog'!$H$10:$H$509,CC$7,'Job Catalog'!$I$10:$I$509,CC$9))</f>
        <v/>
      </c>
      <c r="CD10" s="53">
        <f>IF(OR($A10="",CD$9=""),"",COUNTIFS('Job Catalog'!$D$10:$D$509,$A10,'Job Catalog'!$H$10:$H$509,CD$7,'Job Catalog'!$I$10:$I$509,CD$9))</f>
        <v/>
      </c>
      <c r="CE10" s="53">
        <f>IF(OR($A10="",CE$9=""),"",COUNTIFS('Job Catalog'!$D$10:$D$509,$A10,'Job Catalog'!$H$10:$H$509,CE$7,'Job Catalog'!$I$10:$I$509,CE$9))</f>
        <v/>
      </c>
      <c r="CF10" s="53">
        <f>IF(OR($A10="",CF$9=""),"",COUNTIFS('Job Catalog'!$D$10:$D$509,$A10,'Job Catalog'!$H$10:$H$509,CF$7,'Job Catalog'!$I$10:$I$509,CF$9))</f>
        <v/>
      </c>
      <c r="CG10" s="53">
        <f>IF(OR($A10="",CG$9=""),"",COUNTIFS('Job Catalog'!$D$10:$D$509,$A10,'Job Catalog'!$H$10:$H$509,CG$7,'Job Catalog'!$I$10:$I$509,CG$9))</f>
        <v/>
      </c>
      <c r="CH10" s="53">
        <f>IF(OR($A10="",CH$9=""),"",COUNTIFS('Job Catalog'!$D$10:$D$509,$A10,'Job Catalog'!$H$10:$H$509,CH$7,'Job Catalog'!$I$10:$I$509,CH$9))</f>
        <v/>
      </c>
      <c r="CI10" s="53">
        <f>IF(OR($A10="",CI$9=""),"",COUNTIFS('Job Catalog'!$D$10:$D$509,$A10,'Job Catalog'!$H$10:$H$509,CI$7,'Job Catalog'!$I$10:$I$509,CI$9))</f>
        <v/>
      </c>
      <c r="CJ10" s="53">
        <f>IF(OR($A10="",CJ$9=""),"",COUNTIFS('Job Catalog'!$D$10:$D$509,$A10,'Job Catalog'!$H$10:$H$509,CJ$7,'Job Catalog'!$I$10:$I$509,CJ$9))</f>
        <v/>
      </c>
      <c r="CK10" s="53">
        <f>IF(OR($A10="",CK$9=""),"",COUNTIFS('Job Catalog'!$D$10:$D$509,$A10,'Job Catalog'!$H$10:$H$509,CK$7,'Job Catalog'!$I$10:$I$509,CK$9))</f>
        <v/>
      </c>
      <c r="CL10" s="53">
        <f>IF(OR($A10="",CL$9=""),"",COUNTIFS('Job Catalog'!$D$10:$D$509,$A10,'Job Catalog'!$H$10:$H$509,CL$7,'Job Catalog'!$I$10:$I$509,CL$9))</f>
        <v/>
      </c>
      <c r="CM10" s="53">
        <f>IF(OR($A10="",CM$9=""),"",COUNTIFS('Job Catalog'!$D$10:$D$509,$A10,'Job Catalog'!$H$10:$H$509,CM$7,'Job Catalog'!$I$10:$I$509,CM$9))</f>
        <v/>
      </c>
      <c r="CN10" s="53">
        <f>IF(OR($A10="",CN$9=""),"",COUNTIFS('Job Catalog'!$D$10:$D$509,$A10,'Job Catalog'!$H$10:$H$509,CN$7,'Job Catalog'!$I$10:$I$509,CN$9))</f>
        <v/>
      </c>
      <c r="CO10" s="53">
        <f>IF(OR($A10="",CO$9=""),"",COUNTIFS('Job Catalog'!$D$10:$D$509,$A10,'Job Catalog'!$H$10:$H$509,CO$7,'Job Catalog'!$I$10:$I$509,CO$9))</f>
        <v/>
      </c>
      <c r="CP10" s="53">
        <f>IF(OR($A10="",CP$9=""),"",COUNTIFS('Job Catalog'!$D$10:$D$509,$A10,'Job Catalog'!$H$10:$H$509,CP$7,'Job Catalog'!$I$10:$I$509,CP$9))</f>
        <v/>
      </c>
      <c r="CQ10" s="53">
        <f>IF(OR($A10="",CQ$9=""),"",COUNTIFS('Job Catalog'!$D$10:$D$509,$A10,'Job Catalog'!$H$10:$H$509,CQ$7,'Job Catalog'!$I$10:$I$509,CQ$9))</f>
        <v/>
      </c>
      <c r="CR10" s="53">
        <f>IF(OR($A10="",CR$9=""),"",COUNTIFS('Job Catalog'!$D$10:$D$509,$A10,'Job Catalog'!$H$10:$H$509,CR$7,'Job Catalog'!$I$10:$I$509,CR$9))</f>
        <v/>
      </c>
      <c r="CS10" s="53">
        <f>IF(OR($A10="",CS$9=""),"",COUNTIFS('Job Catalog'!$D$10:$D$509,$A10,'Job Catalog'!$H$10:$H$509,CS$7,'Job Catalog'!$I$10:$I$509,CS$9))</f>
        <v/>
      </c>
      <c r="CT10" s="53">
        <f>IF(OR($A10="",CT$9=""),"",COUNTIFS('Job Catalog'!$D$10:$D$509,$A10,'Job Catalog'!$H$10:$H$509,CT$7,'Job Catalog'!$I$10:$I$509,CT$9))</f>
        <v/>
      </c>
      <c r="CU10" s="54">
        <f>IF($A10="","",SUM(C10:CT10))</f>
        <v/>
      </c>
    </row>
    <row r="11">
      <c r="A11">
        <f>IF(SETUP!$B121="","",SETUP!$B121)</f>
        <v/>
      </c>
      <c r="B11" s="9">
        <f>IF(SETUP!$B121="","",SETUP!$C121)</f>
        <v/>
      </c>
      <c r="C11" s="53">
        <f>IF(OR($A11="",C$9=""),"",COUNTIFS('Job Catalog'!$D$10:$D$509,$A11,'Job Catalog'!$H$10:$H$509,C$7,'Job Catalog'!$I$10:$I$509,C$9))</f>
        <v/>
      </c>
      <c r="D11" s="53">
        <f>IF(OR($A11="",D$9=""),"",COUNTIFS('Job Catalog'!$D$10:$D$509,$A11,'Job Catalog'!$H$10:$H$509,D$7,'Job Catalog'!$I$10:$I$509,D$9))</f>
        <v/>
      </c>
      <c r="E11" s="53">
        <f>IF(OR($A11="",E$9=""),"",COUNTIFS('Job Catalog'!$D$10:$D$509,$A11,'Job Catalog'!$H$10:$H$509,E$7,'Job Catalog'!$I$10:$I$509,E$9))</f>
        <v/>
      </c>
      <c r="F11" s="53">
        <f>IF(OR($A11="",F$9=""),"",COUNTIFS('Job Catalog'!$D$10:$D$509,$A11,'Job Catalog'!$H$10:$H$509,F$7,'Job Catalog'!$I$10:$I$509,F$9))</f>
        <v/>
      </c>
      <c r="G11" s="53">
        <f>IF(OR($A11="",G$9=""),"",COUNTIFS('Job Catalog'!$D$10:$D$509,$A11,'Job Catalog'!$H$10:$H$509,G$7,'Job Catalog'!$I$10:$I$509,G$9))</f>
        <v/>
      </c>
      <c r="H11" s="53">
        <f>IF(OR($A11="",H$9=""),"",COUNTIFS('Job Catalog'!$D$10:$D$509,$A11,'Job Catalog'!$H$10:$H$509,H$7,'Job Catalog'!$I$10:$I$509,H$9))</f>
        <v/>
      </c>
      <c r="I11" s="53">
        <f>IF(OR($A11="",I$9=""),"",COUNTIFS('Job Catalog'!$D$10:$D$509,$A11,'Job Catalog'!$H$10:$H$509,I$7,'Job Catalog'!$I$10:$I$509,I$9))</f>
        <v/>
      </c>
      <c r="J11" s="53">
        <f>IF(OR($A11="",J$9=""),"",COUNTIFS('Job Catalog'!$D$10:$D$509,$A11,'Job Catalog'!$H$10:$H$509,J$7,'Job Catalog'!$I$10:$I$509,J$9))</f>
        <v/>
      </c>
      <c r="K11" s="53">
        <f>IF(OR($A11="",K$9=""),"",COUNTIFS('Job Catalog'!$D$10:$D$509,$A11,'Job Catalog'!$H$10:$H$509,K$7,'Job Catalog'!$I$10:$I$509,K$9))</f>
        <v/>
      </c>
      <c r="L11" s="53">
        <f>IF(OR($A11="",L$9=""),"",COUNTIFS('Job Catalog'!$D$10:$D$509,$A11,'Job Catalog'!$H$10:$H$509,L$7,'Job Catalog'!$I$10:$I$509,L$9))</f>
        <v/>
      </c>
      <c r="M11" s="53">
        <f>IF(OR($A11="",M$9=""),"",COUNTIFS('Job Catalog'!$D$10:$D$509,$A11,'Job Catalog'!$H$10:$H$509,M$7,'Job Catalog'!$I$10:$I$509,M$9))</f>
        <v/>
      </c>
      <c r="N11" s="53">
        <f>IF(OR($A11="",N$9=""),"",COUNTIFS('Job Catalog'!$D$10:$D$509,$A11,'Job Catalog'!$H$10:$H$509,N$7,'Job Catalog'!$I$10:$I$509,N$9))</f>
        <v/>
      </c>
      <c r="O11" s="53">
        <f>IF(OR($A11="",O$9=""),"",COUNTIFS('Job Catalog'!$D$10:$D$509,$A11,'Job Catalog'!$H$10:$H$509,O$7,'Job Catalog'!$I$10:$I$509,O$9))</f>
        <v/>
      </c>
      <c r="P11" s="53">
        <f>IF(OR($A11="",P$9=""),"",COUNTIFS('Job Catalog'!$D$10:$D$509,$A11,'Job Catalog'!$H$10:$H$509,P$7,'Job Catalog'!$I$10:$I$509,P$9))</f>
        <v/>
      </c>
      <c r="Q11" s="53">
        <f>IF(OR($A11="",Q$9=""),"",COUNTIFS('Job Catalog'!$D$10:$D$509,$A11,'Job Catalog'!$H$10:$H$509,Q$7,'Job Catalog'!$I$10:$I$509,Q$9))</f>
        <v/>
      </c>
      <c r="R11" s="53">
        <f>IF(OR($A11="",R$9=""),"",COUNTIFS('Job Catalog'!$D$10:$D$509,$A11,'Job Catalog'!$H$10:$H$509,R$7,'Job Catalog'!$I$10:$I$509,R$9))</f>
        <v/>
      </c>
      <c r="S11" s="53">
        <f>IF(OR($A11="",S$9=""),"",COUNTIFS('Job Catalog'!$D$10:$D$509,$A11,'Job Catalog'!$H$10:$H$509,S$7,'Job Catalog'!$I$10:$I$509,S$9))</f>
        <v/>
      </c>
      <c r="T11" s="53">
        <f>IF(OR($A11="",T$9=""),"",COUNTIFS('Job Catalog'!$D$10:$D$509,$A11,'Job Catalog'!$H$10:$H$509,T$7,'Job Catalog'!$I$10:$I$509,T$9))</f>
        <v/>
      </c>
      <c r="U11" s="53">
        <f>IF(OR($A11="",U$9=""),"",COUNTIFS('Job Catalog'!$D$10:$D$509,$A11,'Job Catalog'!$H$10:$H$509,U$7,'Job Catalog'!$I$10:$I$509,U$9))</f>
        <v/>
      </c>
      <c r="V11" s="53">
        <f>IF(OR($A11="",V$9=""),"",COUNTIFS('Job Catalog'!$D$10:$D$509,$A11,'Job Catalog'!$H$10:$H$509,V$7,'Job Catalog'!$I$10:$I$509,V$9))</f>
        <v/>
      </c>
      <c r="W11" s="53">
        <f>IF(OR($A11="",W$9=""),"",COUNTIFS('Job Catalog'!$D$10:$D$509,$A11,'Job Catalog'!$H$10:$H$509,W$7,'Job Catalog'!$I$10:$I$509,W$9))</f>
        <v/>
      </c>
      <c r="X11" s="53">
        <f>IF(OR($A11="",X$9=""),"",COUNTIFS('Job Catalog'!$D$10:$D$509,$A11,'Job Catalog'!$H$10:$H$509,X$7,'Job Catalog'!$I$10:$I$509,X$9))</f>
        <v/>
      </c>
      <c r="Y11" s="53">
        <f>IF(OR($A11="",Y$9=""),"",COUNTIFS('Job Catalog'!$D$10:$D$509,$A11,'Job Catalog'!$H$10:$H$509,Y$7,'Job Catalog'!$I$10:$I$509,Y$9))</f>
        <v/>
      </c>
      <c r="Z11" s="53">
        <f>IF(OR($A11="",Z$9=""),"",COUNTIFS('Job Catalog'!$D$10:$D$509,$A11,'Job Catalog'!$H$10:$H$509,Z$7,'Job Catalog'!$I$10:$I$509,Z$9))</f>
        <v/>
      </c>
      <c r="AA11" s="53">
        <f>IF(OR($A11="",AA$9=""),"",COUNTIFS('Job Catalog'!$D$10:$D$509,$A11,'Job Catalog'!$H$10:$H$509,AA$7,'Job Catalog'!$I$10:$I$509,AA$9))</f>
        <v/>
      </c>
      <c r="AB11" s="53">
        <f>IF(OR($A11="",AB$9=""),"",COUNTIFS('Job Catalog'!$D$10:$D$509,$A11,'Job Catalog'!$H$10:$H$509,AB$7,'Job Catalog'!$I$10:$I$509,AB$9))</f>
        <v/>
      </c>
      <c r="AC11" s="53">
        <f>IF(OR($A11="",AC$9=""),"",COUNTIFS('Job Catalog'!$D$10:$D$509,$A11,'Job Catalog'!$H$10:$H$509,AC$7,'Job Catalog'!$I$10:$I$509,AC$9))</f>
        <v/>
      </c>
      <c r="AD11" s="53">
        <f>IF(OR($A11="",AD$9=""),"",COUNTIFS('Job Catalog'!$D$10:$D$509,$A11,'Job Catalog'!$H$10:$H$509,AD$7,'Job Catalog'!$I$10:$I$509,AD$9))</f>
        <v/>
      </c>
      <c r="AE11" s="53">
        <f>IF(OR($A11="",AE$9=""),"",COUNTIFS('Job Catalog'!$D$10:$D$509,$A11,'Job Catalog'!$H$10:$H$509,AE$7,'Job Catalog'!$I$10:$I$509,AE$9))</f>
        <v/>
      </c>
      <c r="AF11" s="53">
        <f>IF(OR($A11="",AF$9=""),"",COUNTIFS('Job Catalog'!$D$10:$D$509,$A11,'Job Catalog'!$H$10:$H$509,AF$7,'Job Catalog'!$I$10:$I$509,AF$9))</f>
        <v/>
      </c>
      <c r="AG11" s="53">
        <f>IF(OR($A11="",AG$9=""),"",COUNTIFS('Job Catalog'!$D$10:$D$509,$A11,'Job Catalog'!$H$10:$H$509,AG$7,'Job Catalog'!$I$10:$I$509,AG$9))</f>
        <v/>
      </c>
      <c r="AH11" s="53">
        <f>IF(OR($A11="",AH$9=""),"",COUNTIFS('Job Catalog'!$D$10:$D$509,$A11,'Job Catalog'!$H$10:$H$509,AH$7,'Job Catalog'!$I$10:$I$509,AH$9))</f>
        <v/>
      </c>
      <c r="AI11" s="53">
        <f>IF(OR($A11="",AI$9=""),"",COUNTIFS('Job Catalog'!$D$10:$D$509,$A11,'Job Catalog'!$H$10:$H$509,AI$7,'Job Catalog'!$I$10:$I$509,AI$9))</f>
        <v/>
      </c>
      <c r="AJ11" s="53">
        <f>IF(OR($A11="",AJ$9=""),"",COUNTIFS('Job Catalog'!$D$10:$D$509,$A11,'Job Catalog'!$H$10:$H$509,AJ$7,'Job Catalog'!$I$10:$I$509,AJ$9))</f>
        <v/>
      </c>
      <c r="AK11" s="53">
        <f>IF(OR($A11="",AK$9=""),"",COUNTIFS('Job Catalog'!$D$10:$D$509,$A11,'Job Catalog'!$H$10:$H$509,AK$7,'Job Catalog'!$I$10:$I$509,AK$9))</f>
        <v/>
      </c>
      <c r="AL11" s="53">
        <f>IF(OR($A11="",AL$9=""),"",COUNTIFS('Job Catalog'!$D$10:$D$509,$A11,'Job Catalog'!$H$10:$H$509,AL$7,'Job Catalog'!$I$10:$I$509,AL$9))</f>
        <v/>
      </c>
      <c r="AM11" s="53">
        <f>IF(OR($A11="",AM$9=""),"",COUNTIFS('Job Catalog'!$D$10:$D$509,$A11,'Job Catalog'!$H$10:$H$509,AM$7,'Job Catalog'!$I$10:$I$509,AM$9))</f>
        <v/>
      </c>
      <c r="AN11" s="53">
        <f>IF(OR($A11="",AN$9=""),"",COUNTIFS('Job Catalog'!$D$10:$D$509,$A11,'Job Catalog'!$H$10:$H$509,AN$7,'Job Catalog'!$I$10:$I$509,AN$9))</f>
        <v/>
      </c>
      <c r="AO11" s="53">
        <f>IF(OR($A11="",AO$9=""),"",COUNTIFS('Job Catalog'!$D$10:$D$509,$A11,'Job Catalog'!$H$10:$H$509,AO$7,'Job Catalog'!$I$10:$I$509,AO$9))</f>
        <v/>
      </c>
      <c r="AP11" s="53">
        <f>IF(OR($A11="",AP$9=""),"",COUNTIFS('Job Catalog'!$D$10:$D$509,$A11,'Job Catalog'!$H$10:$H$509,AP$7,'Job Catalog'!$I$10:$I$509,AP$9))</f>
        <v/>
      </c>
      <c r="AQ11" s="53">
        <f>IF(OR($A11="",AQ$9=""),"",COUNTIFS('Job Catalog'!$D$10:$D$509,$A11,'Job Catalog'!$H$10:$H$509,AQ$7,'Job Catalog'!$I$10:$I$509,AQ$9))</f>
        <v/>
      </c>
      <c r="AR11" s="53">
        <f>IF(OR($A11="",AR$9=""),"",COUNTIFS('Job Catalog'!$D$10:$D$509,$A11,'Job Catalog'!$H$10:$H$509,AR$7,'Job Catalog'!$I$10:$I$509,AR$9))</f>
        <v/>
      </c>
      <c r="AS11" s="53">
        <f>IF(OR($A11="",AS$9=""),"",COUNTIFS('Job Catalog'!$D$10:$D$509,$A11,'Job Catalog'!$H$10:$H$509,AS$7,'Job Catalog'!$I$10:$I$509,AS$9))</f>
        <v/>
      </c>
      <c r="AT11" s="53">
        <f>IF(OR($A11="",AT$9=""),"",COUNTIFS('Job Catalog'!$D$10:$D$509,$A11,'Job Catalog'!$H$10:$H$509,AT$7,'Job Catalog'!$I$10:$I$509,AT$9))</f>
        <v/>
      </c>
      <c r="AU11" s="53">
        <f>IF(OR($A11="",AU$9=""),"",COUNTIFS('Job Catalog'!$D$10:$D$509,$A11,'Job Catalog'!$H$10:$H$509,AU$7,'Job Catalog'!$I$10:$I$509,AU$9))</f>
        <v/>
      </c>
      <c r="AV11" s="53">
        <f>IF(OR($A11="",AV$9=""),"",COUNTIFS('Job Catalog'!$D$10:$D$509,$A11,'Job Catalog'!$H$10:$H$509,AV$7,'Job Catalog'!$I$10:$I$509,AV$9))</f>
        <v/>
      </c>
      <c r="AW11" s="53">
        <f>IF(OR($A11="",AW$9=""),"",COUNTIFS('Job Catalog'!$D$10:$D$509,$A11,'Job Catalog'!$H$10:$H$509,AW$7,'Job Catalog'!$I$10:$I$509,AW$9))</f>
        <v/>
      </c>
      <c r="AX11" s="53">
        <f>IF(OR($A11="",AX$9=""),"",COUNTIFS('Job Catalog'!$D$10:$D$509,$A11,'Job Catalog'!$H$10:$H$509,AX$7,'Job Catalog'!$I$10:$I$509,AX$9))</f>
        <v/>
      </c>
      <c r="AY11" s="53">
        <f>IF(OR($A11="",AY$9=""),"",COUNTIFS('Job Catalog'!$D$10:$D$509,$A11,'Job Catalog'!$H$10:$H$509,AY$7,'Job Catalog'!$I$10:$I$509,AY$9))</f>
        <v/>
      </c>
      <c r="AZ11" s="53">
        <f>IF(OR($A11="",AZ$9=""),"",COUNTIFS('Job Catalog'!$D$10:$D$509,$A11,'Job Catalog'!$H$10:$H$509,AZ$7,'Job Catalog'!$I$10:$I$509,AZ$9))</f>
        <v/>
      </c>
      <c r="BA11" s="53">
        <f>IF(OR($A11="",BA$9=""),"",COUNTIFS('Job Catalog'!$D$10:$D$509,$A11,'Job Catalog'!$H$10:$H$509,BA$7,'Job Catalog'!$I$10:$I$509,BA$9))</f>
        <v/>
      </c>
      <c r="BB11" s="53">
        <f>IF(OR($A11="",BB$9=""),"",COUNTIFS('Job Catalog'!$D$10:$D$509,$A11,'Job Catalog'!$H$10:$H$509,BB$7,'Job Catalog'!$I$10:$I$509,BB$9))</f>
        <v/>
      </c>
      <c r="BC11" s="53">
        <f>IF(OR($A11="",BC$9=""),"",COUNTIFS('Job Catalog'!$D$10:$D$509,$A11,'Job Catalog'!$H$10:$H$509,BC$7,'Job Catalog'!$I$10:$I$509,BC$9))</f>
        <v/>
      </c>
      <c r="BD11" s="53">
        <f>IF(OR($A11="",BD$9=""),"",COUNTIFS('Job Catalog'!$D$10:$D$509,$A11,'Job Catalog'!$H$10:$H$509,BD$7,'Job Catalog'!$I$10:$I$509,BD$9))</f>
        <v/>
      </c>
      <c r="BE11" s="53">
        <f>IF(OR($A11="",BE$9=""),"",COUNTIFS('Job Catalog'!$D$10:$D$509,$A11,'Job Catalog'!$H$10:$H$509,BE$7,'Job Catalog'!$I$10:$I$509,BE$9))</f>
        <v/>
      </c>
      <c r="BF11" s="53">
        <f>IF(OR($A11="",BF$9=""),"",COUNTIFS('Job Catalog'!$D$10:$D$509,$A11,'Job Catalog'!$H$10:$H$509,BF$7,'Job Catalog'!$I$10:$I$509,BF$9))</f>
        <v/>
      </c>
      <c r="BG11" s="53">
        <f>IF(OR($A11="",BG$9=""),"",COUNTIFS('Job Catalog'!$D$10:$D$509,$A11,'Job Catalog'!$H$10:$H$509,BG$7,'Job Catalog'!$I$10:$I$509,BG$9))</f>
        <v/>
      </c>
      <c r="BH11" s="53">
        <f>IF(OR($A11="",BH$9=""),"",COUNTIFS('Job Catalog'!$D$10:$D$509,$A11,'Job Catalog'!$H$10:$H$509,BH$7,'Job Catalog'!$I$10:$I$509,BH$9))</f>
        <v/>
      </c>
      <c r="BI11" s="53">
        <f>IF(OR($A11="",BI$9=""),"",COUNTIFS('Job Catalog'!$D$10:$D$509,$A11,'Job Catalog'!$H$10:$H$509,BI$7,'Job Catalog'!$I$10:$I$509,BI$9))</f>
        <v/>
      </c>
      <c r="BJ11" s="53">
        <f>IF(OR($A11="",BJ$9=""),"",COUNTIFS('Job Catalog'!$D$10:$D$509,$A11,'Job Catalog'!$H$10:$H$509,BJ$7,'Job Catalog'!$I$10:$I$509,BJ$9))</f>
        <v/>
      </c>
      <c r="BK11" s="53">
        <f>IF(OR($A11="",BK$9=""),"",COUNTIFS('Job Catalog'!$D$10:$D$509,$A11,'Job Catalog'!$H$10:$H$509,BK$7,'Job Catalog'!$I$10:$I$509,BK$9))</f>
        <v/>
      </c>
      <c r="BL11" s="53">
        <f>IF(OR($A11="",BL$9=""),"",COUNTIFS('Job Catalog'!$D$10:$D$509,$A11,'Job Catalog'!$H$10:$H$509,BL$7,'Job Catalog'!$I$10:$I$509,BL$9))</f>
        <v/>
      </c>
      <c r="BM11" s="53">
        <f>IF(OR($A11="",BM$9=""),"",COUNTIFS('Job Catalog'!$D$10:$D$509,$A11,'Job Catalog'!$H$10:$H$509,BM$7,'Job Catalog'!$I$10:$I$509,BM$9))</f>
        <v/>
      </c>
      <c r="BN11" s="53">
        <f>IF(OR($A11="",BN$9=""),"",COUNTIFS('Job Catalog'!$D$10:$D$509,$A11,'Job Catalog'!$H$10:$H$509,BN$7,'Job Catalog'!$I$10:$I$509,BN$9))</f>
        <v/>
      </c>
      <c r="BO11" s="53">
        <f>IF(OR($A11="",BO$9=""),"",COUNTIFS('Job Catalog'!$D$10:$D$509,$A11,'Job Catalog'!$H$10:$H$509,BO$7,'Job Catalog'!$I$10:$I$509,BO$9))</f>
        <v/>
      </c>
      <c r="BP11" s="53">
        <f>IF(OR($A11="",BP$9=""),"",COUNTIFS('Job Catalog'!$D$10:$D$509,$A11,'Job Catalog'!$H$10:$H$509,BP$7,'Job Catalog'!$I$10:$I$509,BP$9))</f>
        <v/>
      </c>
      <c r="BQ11" s="53">
        <f>IF(OR($A11="",BQ$9=""),"",COUNTIFS('Job Catalog'!$D$10:$D$509,$A11,'Job Catalog'!$H$10:$H$509,BQ$7,'Job Catalog'!$I$10:$I$509,BQ$9))</f>
        <v/>
      </c>
      <c r="BR11" s="53">
        <f>IF(OR($A11="",BR$9=""),"",COUNTIFS('Job Catalog'!$D$10:$D$509,$A11,'Job Catalog'!$H$10:$H$509,BR$7,'Job Catalog'!$I$10:$I$509,BR$9))</f>
        <v/>
      </c>
      <c r="BS11" s="53">
        <f>IF(OR($A11="",BS$9=""),"",COUNTIFS('Job Catalog'!$D$10:$D$509,$A11,'Job Catalog'!$H$10:$H$509,BS$7,'Job Catalog'!$I$10:$I$509,BS$9))</f>
        <v/>
      </c>
      <c r="BT11" s="53">
        <f>IF(OR($A11="",BT$9=""),"",COUNTIFS('Job Catalog'!$D$10:$D$509,$A11,'Job Catalog'!$H$10:$H$509,BT$7,'Job Catalog'!$I$10:$I$509,BT$9))</f>
        <v/>
      </c>
      <c r="BU11" s="53">
        <f>IF(OR($A11="",BU$9=""),"",COUNTIFS('Job Catalog'!$D$10:$D$509,$A11,'Job Catalog'!$H$10:$H$509,BU$7,'Job Catalog'!$I$10:$I$509,BU$9))</f>
        <v/>
      </c>
      <c r="BV11" s="53">
        <f>IF(OR($A11="",BV$9=""),"",COUNTIFS('Job Catalog'!$D$10:$D$509,$A11,'Job Catalog'!$H$10:$H$509,BV$7,'Job Catalog'!$I$10:$I$509,BV$9))</f>
        <v/>
      </c>
      <c r="BW11" s="53">
        <f>IF(OR($A11="",BW$9=""),"",COUNTIFS('Job Catalog'!$D$10:$D$509,$A11,'Job Catalog'!$H$10:$H$509,BW$7,'Job Catalog'!$I$10:$I$509,BW$9))</f>
        <v/>
      </c>
      <c r="BX11" s="53">
        <f>IF(OR($A11="",BX$9=""),"",COUNTIFS('Job Catalog'!$D$10:$D$509,$A11,'Job Catalog'!$H$10:$H$509,BX$7,'Job Catalog'!$I$10:$I$509,BX$9))</f>
        <v/>
      </c>
      <c r="BY11" s="53">
        <f>IF(OR($A11="",BY$9=""),"",COUNTIFS('Job Catalog'!$D$10:$D$509,$A11,'Job Catalog'!$H$10:$H$509,BY$7,'Job Catalog'!$I$10:$I$509,BY$9))</f>
        <v/>
      </c>
      <c r="BZ11" s="53">
        <f>IF(OR($A11="",BZ$9=""),"",COUNTIFS('Job Catalog'!$D$10:$D$509,$A11,'Job Catalog'!$H$10:$H$509,BZ$7,'Job Catalog'!$I$10:$I$509,BZ$9))</f>
        <v/>
      </c>
      <c r="CA11" s="53">
        <f>IF(OR($A11="",CA$9=""),"",COUNTIFS('Job Catalog'!$D$10:$D$509,$A11,'Job Catalog'!$H$10:$H$509,CA$7,'Job Catalog'!$I$10:$I$509,CA$9))</f>
        <v/>
      </c>
      <c r="CB11" s="53">
        <f>IF(OR($A11="",CB$9=""),"",COUNTIFS('Job Catalog'!$D$10:$D$509,$A11,'Job Catalog'!$H$10:$H$509,CB$7,'Job Catalog'!$I$10:$I$509,CB$9))</f>
        <v/>
      </c>
      <c r="CC11" s="53">
        <f>IF(OR($A11="",CC$9=""),"",COUNTIFS('Job Catalog'!$D$10:$D$509,$A11,'Job Catalog'!$H$10:$H$509,CC$7,'Job Catalog'!$I$10:$I$509,CC$9))</f>
        <v/>
      </c>
      <c r="CD11" s="53">
        <f>IF(OR($A11="",CD$9=""),"",COUNTIFS('Job Catalog'!$D$10:$D$509,$A11,'Job Catalog'!$H$10:$H$509,CD$7,'Job Catalog'!$I$10:$I$509,CD$9))</f>
        <v/>
      </c>
      <c r="CE11" s="53">
        <f>IF(OR($A11="",CE$9=""),"",COUNTIFS('Job Catalog'!$D$10:$D$509,$A11,'Job Catalog'!$H$10:$H$509,CE$7,'Job Catalog'!$I$10:$I$509,CE$9))</f>
        <v/>
      </c>
      <c r="CF11" s="53">
        <f>IF(OR($A11="",CF$9=""),"",COUNTIFS('Job Catalog'!$D$10:$D$509,$A11,'Job Catalog'!$H$10:$H$509,CF$7,'Job Catalog'!$I$10:$I$509,CF$9))</f>
        <v/>
      </c>
      <c r="CG11" s="53">
        <f>IF(OR($A11="",CG$9=""),"",COUNTIFS('Job Catalog'!$D$10:$D$509,$A11,'Job Catalog'!$H$10:$H$509,CG$7,'Job Catalog'!$I$10:$I$509,CG$9))</f>
        <v/>
      </c>
      <c r="CH11" s="53">
        <f>IF(OR($A11="",CH$9=""),"",COUNTIFS('Job Catalog'!$D$10:$D$509,$A11,'Job Catalog'!$H$10:$H$509,CH$7,'Job Catalog'!$I$10:$I$509,CH$9))</f>
        <v/>
      </c>
      <c r="CI11" s="53">
        <f>IF(OR($A11="",CI$9=""),"",COUNTIFS('Job Catalog'!$D$10:$D$509,$A11,'Job Catalog'!$H$10:$H$509,CI$7,'Job Catalog'!$I$10:$I$509,CI$9))</f>
        <v/>
      </c>
      <c r="CJ11" s="53">
        <f>IF(OR($A11="",CJ$9=""),"",COUNTIFS('Job Catalog'!$D$10:$D$509,$A11,'Job Catalog'!$H$10:$H$509,CJ$7,'Job Catalog'!$I$10:$I$509,CJ$9))</f>
        <v/>
      </c>
      <c r="CK11" s="53">
        <f>IF(OR($A11="",CK$9=""),"",COUNTIFS('Job Catalog'!$D$10:$D$509,$A11,'Job Catalog'!$H$10:$H$509,CK$7,'Job Catalog'!$I$10:$I$509,CK$9))</f>
        <v/>
      </c>
      <c r="CL11" s="53">
        <f>IF(OR($A11="",CL$9=""),"",COUNTIFS('Job Catalog'!$D$10:$D$509,$A11,'Job Catalog'!$H$10:$H$509,CL$7,'Job Catalog'!$I$10:$I$509,CL$9))</f>
        <v/>
      </c>
      <c r="CM11" s="53">
        <f>IF(OR($A11="",CM$9=""),"",COUNTIFS('Job Catalog'!$D$10:$D$509,$A11,'Job Catalog'!$H$10:$H$509,CM$7,'Job Catalog'!$I$10:$I$509,CM$9))</f>
        <v/>
      </c>
      <c r="CN11" s="53">
        <f>IF(OR($A11="",CN$9=""),"",COUNTIFS('Job Catalog'!$D$10:$D$509,$A11,'Job Catalog'!$H$10:$H$509,CN$7,'Job Catalog'!$I$10:$I$509,CN$9))</f>
        <v/>
      </c>
      <c r="CO11" s="53">
        <f>IF(OR($A11="",CO$9=""),"",COUNTIFS('Job Catalog'!$D$10:$D$509,$A11,'Job Catalog'!$H$10:$H$509,CO$7,'Job Catalog'!$I$10:$I$509,CO$9))</f>
        <v/>
      </c>
      <c r="CP11" s="53">
        <f>IF(OR($A11="",CP$9=""),"",COUNTIFS('Job Catalog'!$D$10:$D$509,$A11,'Job Catalog'!$H$10:$H$509,CP$7,'Job Catalog'!$I$10:$I$509,CP$9))</f>
        <v/>
      </c>
      <c r="CQ11" s="53">
        <f>IF(OR($A11="",CQ$9=""),"",COUNTIFS('Job Catalog'!$D$10:$D$509,$A11,'Job Catalog'!$H$10:$H$509,CQ$7,'Job Catalog'!$I$10:$I$509,CQ$9))</f>
        <v/>
      </c>
      <c r="CR11" s="53">
        <f>IF(OR($A11="",CR$9=""),"",COUNTIFS('Job Catalog'!$D$10:$D$509,$A11,'Job Catalog'!$H$10:$H$509,CR$7,'Job Catalog'!$I$10:$I$509,CR$9))</f>
        <v/>
      </c>
      <c r="CS11" s="53">
        <f>IF(OR($A11="",CS$9=""),"",COUNTIFS('Job Catalog'!$D$10:$D$509,$A11,'Job Catalog'!$H$10:$H$509,CS$7,'Job Catalog'!$I$10:$I$509,CS$9))</f>
        <v/>
      </c>
      <c r="CT11" s="53">
        <f>IF(OR($A11="",CT$9=""),"",COUNTIFS('Job Catalog'!$D$10:$D$509,$A11,'Job Catalog'!$H$10:$H$509,CT$7,'Job Catalog'!$I$10:$I$509,CT$9))</f>
        <v/>
      </c>
      <c r="CU11" s="54">
        <f>IF($A11="","",SUM(C11:CT11))</f>
        <v/>
      </c>
    </row>
    <row r="12">
      <c r="A12">
        <f>IF(SETUP!$B122="","",SETUP!$B122)</f>
        <v/>
      </c>
      <c r="B12" s="9">
        <f>IF(SETUP!$B122="","",SETUP!$C122)</f>
        <v/>
      </c>
      <c r="C12" s="53">
        <f>IF(OR($A12="",C$9=""),"",COUNTIFS('Job Catalog'!$D$10:$D$509,$A12,'Job Catalog'!$H$10:$H$509,C$7,'Job Catalog'!$I$10:$I$509,C$9))</f>
        <v/>
      </c>
      <c r="D12" s="53">
        <f>IF(OR($A12="",D$9=""),"",COUNTIFS('Job Catalog'!$D$10:$D$509,$A12,'Job Catalog'!$H$10:$H$509,D$7,'Job Catalog'!$I$10:$I$509,D$9))</f>
        <v/>
      </c>
      <c r="E12" s="53">
        <f>IF(OR($A12="",E$9=""),"",COUNTIFS('Job Catalog'!$D$10:$D$509,$A12,'Job Catalog'!$H$10:$H$509,E$7,'Job Catalog'!$I$10:$I$509,E$9))</f>
        <v/>
      </c>
      <c r="F12" s="53">
        <f>IF(OR($A12="",F$9=""),"",COUNTIFS('Job Catalog'!$D$10:$D$509,$A12,'Job Catalog'!$H$10:$H$509,F$7,'Job Catalog'!$I$10:$I$509,F$9))</f>
        <v/>
      </c>
      <c r="G12" s="53">
        <f>IF(OR($A12="",G$9=""),"",COUNTIFS('Job Catalog'!$D$10:$D$509,$A12,'Job Catalog'!$H$10:$H$509,G$7,'Job Catalog'!$I$10:$I$509,G$9))</f>
        <v/>
      </c>
      <c r="H12" s="53">
        <f>IF(OR($A12="",H$9=""),"",COUNTIFS('Job Catalog'!$D$10:$D$509,$A12,'Job Catalog'!$H$10:$H$509,H$7,'Job Catalog'!$I$10:$I$509,H$9))</f>
        <v/>
      </c>
      <c r="I12" s="53">
        <f>IF(OR($A12="",I$9=""),"",COUNTIFS('Job Catalog'!$D$10:$D$509,$A12,'Job Catalog'!$H$10:$H$509,I$7,'Job Catalog'!$I$10:$I$509,I$9))</f>
        <v/>
      </c>
      <c r="J12" s="53">
        <f>IF(OR($A12="",J$9=""),"",COUNTIFS('Job Catalog'!$D$10:$D$509,$A12,'Job Catalog'!$H$10:$H$509,J$7,'Job Catalog'!$I$10:$I$509,J$9))</f>
        <v/>
      </c>
      <c r="K12" s="53">
        <f>IF(OR($A12="",K$9=""),"",COUNTIFS('Job Catalog'!$D$10:$D$509,$A12,'Job Catalog'!$H$10:$H$509,K$7,'Job Catalog'!$I$10:$I$509,K$9))</f>
        <v/>
      </c>
      <c r="L12" s="53">
        <f>IF(OR($A12="",L$9=""),"",COUNTIFS('Job Catalog'!$D$10:$D$509,$A12,'Job Catalog'!$H$10:$H$509,L$7,'Job Catalog'!$I$10:$I$509,L$9))</f>
        <v/>
      </c>
      <c r="M12" s="53">
        <f>IF(OR($A12="",M$9=""),"",COUNTIFS('Job Catalog'!$D$10:$D$509,$A12,'Job Catalog'!$H$10:$H$509,M$7,'Job Catalog'!$I$10:$I$509,M$9))</f>
        <v/>
      </c>
      <c r="N12" s="53">
        <f>IF(OR($A12="",N$9=""),"",COUNTIFS('Job Catalog'!$D$10:$D$509,$A12,'Job Catalog'!$H$10:$H$509,N$7,'Job Catalog'!$I$10:$I$509,N$9))</f>
        <v/>
      </c>
      <c r="O12" s="53">
        <f>IF(OR($A12="",O$9=""),"",COUNTIFS('Job Catalog'!$D$10:$D$509,$A12,'Job Catalog'!$H$10:$H$509,O$7,'Job Catalog'!$I$10:$I$509,O$9))</f>
        <v/>
      </c>
      <c r="P12" s="53">
        <f>IF(OR($A12="",P$9=""),"",COUNTIFS('Job Catalog'!$D$10:$D$509,$A12,'Job Catalog'!$H$10:$H$509,P$7,'Job Catalog'!$I$10:$I$509,P$9))</f>
        <v/>
      </c>
      <c r="Q12" s="53">
        <f>IF(OR($A12="",Q$9=""),"",COUNTIFS('Job Catalog'!$D$10:$D$509,$A12,'Job Catalog'!$H$10:$H$509,Q$7,'Job Catalog'!$I$10:$I$509,Q$9))</f>
        <v/>
      </c>
      <c r="R12" s="53">
        <f>IF(OR($A12="",R$9=""),"",COUNTIFS('Job Catalog'!$D$10:$D$509,$A12,'Job Catalog'!$H$10:$H$509,R$7,'Job Catalog'!$I$10:$I$509,R$9))</f>
        <v/>
      </c>
      <c r="S12" s="53">
        <f>IF(OR($A12="",S$9=""),"",COUNTIFS('Job Catalog'!$D$10:$D$509,$A12,'Job Catalog'!$H$10:$H$509,S$7,'Job Catalog'!$I$10:$I$509,S$9))</f>
        <v/>
      </c>
      <c r="T12" s="53">
        <f>IF(OR($A12="",T$9=""),"",COUNTIFS('Job Catalog'!$D$10:$D$509,$A12,'Job Catalog'!$H$10:$H$509,T$7,'Job Catalog'!$I$10:$I$509,T$9))</f>
        <v/>
      </c>
      <c r="U12" s="53">
        <f>IF(OR($A12="",U$9=""),"",COUNTIFS('Job Catalog'!$D$10:$D$509,$A12,'Job Catalog'!$H$10:$H$509,U$7,'Job Catalog'!$I$10:$I$509,U$9))</f>
        <v/>
      </c>
      <c r="V12" s="53">
        <f>IF(OR($A12="",V$9=""),"",COUNTIFS('Job Catalog'!$D$10:$D$509,$A12,'Job Catalog'!$H$10:$H$509,V$7,'Job Catalog'!$I$10:$I$509,V$9))</f>
        <v/>
      </c>
      <c r="W12" s="53">
        <f>IF(OR($A12="",W$9=""),"",COUNTIFS('Job Catalog'!$D$10:$D$509,$A12,'Job Catalog'!$H$10:$H$509,W$7,'Job Catalog'!$I$10:$I$509,W$9))</f>
        <v/>
      </c>
      <c r="X12" s="53">
        <f>IF(OR($A12="",X$9=""),"",COUNTIFS('Job Catalog'!$D$10:$D$509,$A12,'Job Catalog'!$H$10:$H$509,X$7,'Job Catalog'!$I$10:$I$509,X$9))</f>
        <v/>
      </c>
      <c r="Y12" s="53">
        <f>IF(OR($A12="",Y$9=""),"",COUNTIFS('Job Catalog'!$D$10:$D$509,$A12,'Job Catalog'!$H$10:$H$509,Y$7,'Job Catalog'!$I$10:$I$509,Y$9))</f>
        <v/>
      </c>
      <c r="Z12" s="53">
        <f>IF(OR($A12="",Z$9=""),"",COUNTIFS('Job Catalog'!$D$10:$D$509,$A12,'Job Catalog'!$H$10:$H$509,Z$7,'Job Catalog'!$I$10:$I$509,Z$9))</f>
        <v/>
      </c>
      <c r="AA12" s="53">
        <f>IF(OR($A12="",AA$9=""),"",COUNTIFS('Job Catalog'!$D$10:$D$509,$A12,'Job Catalog'!$H$10:$H$509,AA$7,'Job Catalog'!$I$10:$I$509,AA$9))</f>
        <v/>
      </c>
      <c r="AB12" s="53">
        <f>IF(OR($A12="",AB$9=""),"",COUNTIFS('Job Catalog'!$D$10:$D$509,$A12,'Job Catalog'!$H$10:$H$509,AB$7,'Job Catalog'!$I$10:$I$509,AB$9))</f>
        <v/>
      </c>
      <c r="AC12" s="53">
        <f>IF(OR($A12="",AC$9=""),"",COUNTIFS('Job Catalog'!$D$10:$D$509,$A12,'Job Catalog'!$H$10:$H$509,AC$7,'Job Catalog'!$I$10:$I$509,AC$9))</f>
        <v/>
      </c>
      <c r="AD12" s="53">
        <f>IF(OR($A12="",AD$9=""),"",COUNTIFS('Job Catalog'!$D$10:$D$509,$A12,'Job Catalog'!$H$10:$H$509,AD$7,'Job Catalog'!$I$10:$I$509,AD$9))</f>
        <v/>
      </c>
      <c r="AE12" s="53">
        <f>IF(OR($A12="",AE$9=""),"",COUNTIFS('Job Catalog'!$D$10:$D$509,$A12,'Job Catalog'!$H$10:$H$509,AE$7,'Job Catalog'!$I$10:$I$509,AE$9))</f>
        <v/>
      </c>
      <c r="AF12" s="53">
        <f>IF(OR($A12="",AF$9=""),"",COUNTIFS('Job Catalog'!$D$10:$D$509,$A12,'Job Catalog'!$H$10:$H$509,AF$7,'Job Catalog'!$I$10:$I$509,AF$9))</f>
        <v/>
      </c>
      <c r="AG12" s="53">
        <f>IF(OR($A12="",AG$9=""),"",COUNTIFS('Job Catalog'!$D$10:$D$509,$A12,'Job Catalog'!$H$10:$H$509,AG$7,'Job Catalog'!$I$10:$I$509,AG$9))</f>
        <v/>
      </c>
      <c r="AH12" s="53">
        <f>IF(OR($A12="",AH$9=""),"",COUNTIFS('Job Catalog'!$D$10:$D$509,$A12,'Job Catalog'!$H$10:$H$509,AH$7,'Job Catalog'!$I$10:$I$509,AH$9))</f>
        <v/>
      </c>
      <c r="AI12" s="53">
        <f>IF(OR($A12="",AI$9=""),"",COUNTIFS('Job Catalog'!$D$10:$D$509,$A12,'Job Catalog'!$H$10:$H$509,AI$7,'Job Catalog'!$I$10:$I$509,AI$9))</f>
        <v/>
      </c>
      <c r="AJ12" s="53">
        <f>IF(OR($A12="",AJ$9=""),"",COUNTIFS('Job Catalog'!$D$10:$D$509,$A12,'Job Catalog'!$H$10:$H$509,AJ$7,'Job Catalog'!$I$10:$I$509,AJ$9))</f>
        <v/>
      </c>
      <c r="AK12" s="53">
        <f>IF(OR($A12="",AK$9=""),"",COUNTIFS('Job Catalog'!$D$10:$D$509,$A12,'Job Catalog'!$H$10:$H$509,AK$7,'Job Catalog'!$I$10:$I$509,AK$9))</f>
        <v/>
      </c>
      <c r="AL12" s="53">
        <f>IF(OR($A12="",AL$9=""),"",COUNTIFS('Job Catalog'!$D$10:$D$509,$A12,'Job Catalog'!$H$10:$H$509,AL$7,'Job Catalog'!$I$10:$I$509,AL$9))</f>
        <v/>
      </c>
      <c r="AM12" s="53">
        <f>IF(OR($A12="",AM$9=""),"",COUNTIFS('Job Catalog'!$D$10:$D$509,$A12,'Job Catalog'!$H$10:$H$509,AM$7,'Job Catalog'!$I$10:$I$509,AM$9))</f>
        <v/>
      </c>
      <c r="AN12" s="53">
        <f>IF(OR($A12="",AN$9=""),"",COUNTIFS('Job Catalog'!$D$10:$D$509,$A12,'Job Catalog'!$H$10:$H$509,AN$7,'Job Catalog'!$I$10:$I$509,AN$9))</f>
        <v/>
      </c>
      <c r="AO12" s="53">
        <f>IF(OR($A12="",AO$9=""),"",COUNTIFS('Job Catalog'!$D$10:$D$509,$A12,'Job Catalog'!$H$10:$H$509,AO$7,'Job Catalog'!$I$10:$I$509,AO$9))</f>
        <v/>
      </c>
      <c r="AP12" s="53">
        <f>IF(OR($A12="",AP$9=""),"",COUNTIFS('Job Catalog'!$D$10:$D$509,$A12,'Job Catalog'!$H$10:$H$509,AP$7,'Job Catalog'!$I$10:$I$509,AP$9))</f>
        <v/>
      </c>
      <c r="AQ12" s="53">
        <f>IF(OR($A12="",AQ$9=""),"",COUNTIFS('Job Catalog'!$D$10:$D$509,$A12,'Job Catalog'!$H$10:$H$509,AQ$7,'Job Catalog'!$I$10:$I$509,AQ$9))</f>
        <v/>
      </c>
      <c r="AR12" s="53">
        <f>IF(OR($A12="",AR$9=""),"",COUNTIFS('Job Catalog'!$D$10:$D$509,$A12,'Job Catalog'!$H$10:$H$509,AR$7,'Job Catalog'!$I$10:$I$509,AR$9))</f>
        <v/>
      </c>
      <c r="AS12" s="53">
        <f>IF(OR($A12="",AS$9=""),"",COUNTIFS('Job Catalog'!$D$10:$D$509,$A12,'Job Catalog'!$H$10:$H$509,AS$7,'Job Catalog'!$I$10:$I$509,AS$9))</f>
        <v/>
      </c>
      <c r="AT12" s="53">
        <f>IF(OR($A12="",AT$9=""),"",COUNTIFS('Job Catalog'!$D$10:$D$509,$A12,'Job Catalog'!$H$10:$H$509,AT$7,'Job Catalog'!$I$10:$I$509,AT$9))</f>
        <v/>
      </c>
      <c r="AU12" s="53">
        <f>IF(OR($A12="",AU$9=""),"",COUNTIFS('Job Catalog'!$D$10:$D$509,$A12,'Job Catalog'!$H$10:$H$509,AU$7,'Job Catalog'!$I$10:$I$509,AU$9))</f>
        <v/>
      </c>
      <c r="AV12" s="53">
        <f>IF(OR($A12="",AV$9=""),"",COUNTIFS('Job Catalog'!$D$10:$D$509,$A12,'Job Catalog'!$H$10:$H$509,AV$7,'Job Catalog'!$I$10:$I$509,AV$9))</f>
        <v/>
      </c>
      <c r="AW12" s="53">
        <f>IF(OR($A12="",AW$9=""),"",COUNTIFS('Job Catalog'!$D$10:$D$509,$A12,'Job Catalog'!$H$10:$H$509,AW$7,'Job Catalog'!$I$10:$I$509,AW$9))</f>
        <v/>
      </c>
      <c r="AX12" s="53">
        <f>IF(OR($A12="",AX$9=""),"",COUNTIFS('Job Catalog'!$D$10:$D$509,$A12,'Job Catalog'!$H$10:$H$509,AX$7,'Job Catalog'!$I$10:$I$509,AX$9))</f>
        <v/>
      </c>
      <c r="AY12" s="53">
        <f>IF(OR($A12="",AY$9=""),"",COUNTIFS('Job Catalog'!$D$10:$D$509,$A12,'Job Catalog'!$H$10:$H$509,AY$7,'Job Catalog'!$I$10:$I$509,AY$9))</f>
        <v/>
      </c>
      <c r="AZ12" s="53">
        <f>IF(OR($A12="",AZ$9=""),"",COUNTIFS('Job Catalog'!$D$10:$D$509,$A12,'Job Catalog'!$H$10:$H$509,AZ$7,'Job Catalog'!$I$10:$I$509,AZ$9))</f>
        <v/>
      </c>
      <c r="BA12" s="53">
        <f>IF(OR($A12="",BA$9=""),"",COUNTIFS('Job Catalog'!$D$10:$D$509,$A12,'Job Catalog'!$H$10:$H$509,BA$7,'Job Catalog'!$I$10:$I$509,BA$9))</f>
        <v/>
      </c>
      <c r="BB12" s="53">
        <f>IF(OR($A12="",BB$9=""),"",COUNTIFS('Job Catalog'!$D$10:$D$509,$A12,'Job Catalog'!$H$10:$H$509,BB$7,'Job Catalog'!$I$10:$I$509,BB$9))</f>
        <v/>
      </c>
      <c r="BC12" s="53">
        <f>IF(OR($A12="",BC$9=""),"",COUNTIFS('Job Catalog'!$D$10:$D$509,$A12,'Job Catalog'!$H$10:$H$509,BC$7,'Job Catalog'!$I$10:$I$509,BC$9))</f>
        <v/>
      </c>
      <c r="BD12" s="53">
        <f>IF(OR($A12="",BD$9=""),"",COUNTIFS('Job Catalog'!$D$10:$D$509,$A12,'Job Catalog'!$H$10:$H$509,BD$7,'Job Catalog'!$I$10:$I$509,BD$9))</f>
        <v/>
      </c>
      <c r="BE12" s="53">
        <f>IF(OR($A12="",BE$9=""),"",COUNTIFS('Job Catalog'!$D$10:$D$509,$A12,'Job Catalog'!$H$10:$H$509,BE$7,'Job Catalog'!$I$10:$I$509,BE$9))</f>
        <v/>
      </c>
      <c r="BF12" s="53">
        <f>IF(OR($A12="",BF$9=""),"",COUNTIFS('Job Catalog'!$D$10:$D$509,$A12,'Job Catalog'!$H$10:$H$509,BF$7,'Job Catalog'!$I$10:$I$509,BF$9))</f>
        <v/>
      </c>
      <c r="BG12" s="53">
        <f>IF(OR($A12="",BG$9=""),"",COUNTIFS('Job Catalog'!$D$10:$D$509,$A12,'Job Catalog'!$H$10:$H$509,BG$7,'Job Catalog'!$I$10:$I$509,BG$9))</f>
        <v/>
      </c>
      <c r="BH12" s="53">
        <f>IF(OR($A12="",BH$9=""),"",COUNTIFS('Job Catalog'!$D$10:$D$509,$A12,'Job Catalog'!$H$10:$H$509,BH$7,'Job Catalog'!$I$10:$I$509,BH$9))</f>
        <v/>
      </c>
      <c r="BI12" s="53">
        <f>IF(OR($A12="",BI$9=""),"",COUNTIFS('Job Catalog'!$D$10:$D$509,$A12,'Job Catalog'!$H$10:$H$509,BI$7,'Job Catalog'!$I$10:$I$509,BI$9))</f>
        <v/>
      </c>
      <c r="BJ12" s="53">
        <f>IF(OR($A12="",BJ$9=""),"",COUNTIFS('Job Catalog'!$D$10:$D$509,$A12,'Job Catalog'!$H$10:$H$509,BJ$7,'Job Catalog'!$I$10:$I$509,BJ$9))</f>
        <v/>
      </c>
      <c r="BK12" s="53">
        <f>IF(OR($A12="",BK$9=""),"",COUNTIFS('Job Catalog'!$D$10:$D$509,$A12,'Job Catalog'!$H$10:$H$509,BK$7,'Job Catalog'!$I$10:$I$509,BK$9))</f>
        <v/>
      </c>
      <c r="BL12" s="53">
        <f>IF(OR($A12="",BL$9=""),"",COUNTIFS('Job Catalog'!$D$10:$D$509,$A12,'Job Catalog'!$H$10:$H$509,BL$7,'Job Catalog'!$I$10:$I$509,BL$9))</f>
        <v/>
      </c>
      <c r="BM12" s="53">
        <f>IF(OR($A12="",BM$9=""),"",COUNTIFS('Job Catalog'!$D$10:$D$509,$A12,'Job Catalog'!$H$10:$H$509,BM$7,'Job Catalog'!$I$10:$I$509,BM$9))</f>
        <v/>
      </c>
      <c r="BN12" s="53">
        <f>IF(OR($A12="",BN$9=""),"",COUNTIFS('Job Catalog'!$D$10:$D$509,$A12,'Job Catalog'!$H$10:$H$509,BN$7,'Job Catalog'!$I$10:$I$509,BN$9))</f>
        <v/>
      </c>
      <c r="BO12" s="53">
        <f>IF(OR($A12="",BO$9=""),"",COUNTIFS('Job Catalog'!$D$10:$D$509,$A12,'Job Catalog'!$H$10:$H$509,BO$7,'Job Catalog'!$I$10:$I$509,BO$9))</f>
        <v/>
      </c>
      <c r="BP12" s="53">
        <f>IF(OR($A12="",BP$9=""),"",COUNTIFS('Job Catalog'!$D$10:$D$509,$A12,'Job Catalog'!$H$10:$H$509,BP$7,'Job Catalog'!$I$10:$I$509,BP$9))</f>
        <v/>
      </c>
      <c r="BQ12" s="53">
        <f>IF(OR($A12="",BQ$9=""),"",COUNTIFS('Job Catalog'!$D$10:$D$509,$A12,'Job Catalog'!$H$10:$H$509,BQ$7,'Job Catalog'!$I$10:$I$509,BQ$9))</f>
        <v/>
      </c>
      <c r="BR12" s="53">
        <f>IF(OR($A12="",BR$9=""),"",COUNTIFS('Job Catalog'!$D$10:$D$509,$A12,'Job Catalog'!$H$10:$H$509,BR$7,'Job Catalog'!$I$10:$I$509,BR$9))</f>
        <v/>
      </c>
      <c r="BS12" s="53">
        <f>IF(OR($A12="",BS$9=""),"",COUNTIFS('Job Catalog'!$D$10:$D$509,$A12,'Job Catalog'!$H$10:$H$509,BS$7,'Job Catalog'!$I$10:$I$509,BS$9))</f>
        <v/>
      </c>
      <c r="BT12" s="53">
        <f>IF(OR($A12="",BT$9=""),"",COUNTIFS('Job Catalog'!$D$10:$D$509,$A12,'Job Catalog'!$H$10:$H$509,BT$7,'Job Catalog'!$I$10:$I$509,BT$9))</f>
        <v/>
      </c>
      <c r="BU12" s="53">
        <f>IF(OR($A12="",BU$9=""),"",COUNTIFS('Job Catalog'!$D$10:$D$509,$A12,'Job Catalog'!$H$10:$H$509,BU$7,'Job Catalog'!$I$10:$I$509,BU$9))</f>
        <v/>
      </c>
      <c r="BV12" s="53">
        <f>IF(OR($A12="",BV$9=""),"",COUNTIFS('Job Catalog'!$D$10:$D$509,$A12,'Job Catalog'!$H$10:$H$509,BV$7,'Job Catalog'!$I$10:$I$509,BV$9))</f>
        <v/>
      </c>
      <c r="BW12" s="53">
        <f>IF(OR($A12="",BW$9=""),"",COUNTIFS('Job Catalog'!$D$10:$D$509,$A12,'Job Catalog'!$H$10:$H$509,BW$7,'Job Catalog'!$I$10:$I$509,BW$9))</f>
        <v/>
      </c>
      <c r="BX12" s="53">
        <f>IF(OR($A12="",BX$9=""),"",COUNTIFS('Job Catalog'!$D$10:$D$509,$A12,'Job Catalog'!$H$10:$H$509,BX$7,'Job Catalog'!$I$10:$I$509,BX$9))</f>
        <v/>
      </c>
      <c r="BY12" s="53">
        <f>IF(OR($A12="",BY$9=""),"",COUNTIFS('Job Catalog'!$D$10:$D$509,$A12,'Job Catalog'!$H$10:$H$509,BY$7,'Job Catalog'!$I$10:$I$509,BY$9))</f>
        <v/>
      </c>
      <c r="BZ12" s="53">
        <f>IF(OR($A12="",BZ$9=""),"",COUNTIFS('Job Catalog'!$D$10:$D$509,$A12,'Job Catalog'!$H$10:$H$509,BZ$7,'Job Catalog'!$I$10:$I$509,BZ$9))</f>
        <v/>
      </c>
      <c r="CA12" s="53">
        <f>IF(OR($A12="",CA$9=""),"",COUNTIFS('Job Catalog'!$D$10:$D$509,$A12,'Job Catalog'!$H$10:$H$509,CA$7,'Job Catalog'!$I$10:$I$509,CA$9))</f>
        <v/>
      </c>
      <c r="CB12" s="53">
        <f>IF(OR($A12="",CB$9=""),"",COUNTIFS('Job Catalog'!$D$10:$D$509,$A12,'Job Catalog'!$H$10:$H$509,CB$7,'Job Catalog'!$I$10:$I$509,CB$9))</f>
        <v/>
      </c>
      <c r="CC12" s="53">
        <f>IF(OR($A12="",CC$9=""),"",COUNTIFS('Job Catalog'!$D$10:$D$509,$A12,'Job Catalog'!$H$10:$H$509,CC$7,'Job Catalog'!$I$10:$I$509,CC$9))</f>
        <v/>
      </c>
      <c r="CD12" s="53">
        <f>IF(OR($A12="",CD$9=""),"",COUNTIFS('Job Catalog'!$D$10:$D$509,$A12,'Job Catalog'!$H$10:$H$509,CD$7,'Job Catalog'!$I$10:$I$509,CD$9))</f>
        <v/>
      </c>
      <c r="CE12" s="53">
        <f>IF(OR($A12="",CE$9=""),"",COUNTIFS('Job Catalog'!$D$10:$D$509,$A12,'Job Catalog'!$H$10:$H$509,CE$7,'Job Catalog'!$I$10:$I$509,CE$9))</f>
        <v/>
      </c>
      <c r="CF12" s="53">
        <f>IF(OR($A12="",CF$9=""),"",COUNTIFS('Job Catalog'!$D$10:$D$509,$A12,'Job Catalog'!$H$10:$H$509,CF$7,'Job Catalog'!$I$10:$I$509,CF$9))</f>
        <v/>
      </c>
      <c r="CG12" s="53">
        <f>IF(OR($A12="",CG$9=""),"",COUNTIFS('Job Catalog'!$D$10:$D$509,$A12,'Job Catalog'!$H$10:$H$509,CG$7,'Job Catalog'!$I$10:$I$509,CG$9))</f>
        <v/>
      </c>
      <c r="CH12" s="53">
        <f>IF(OR($A12="",CH$9=""),"",COUNTIFS('Job Catalog'!$D$10:$D$509,$A12,'Job Catalog'!$H$10:$H$509,CH$7,'Job Catalog'!$I$10:$I$509,CH$9))</f>
        <v/>
      </c>
      <c r="CI12" s="53">
        <f>IF(OR($A12="",CI$9=""),"",COUNTIFS('Job Catalog'!$D$10:$D$509,$A12,'Job Catalog'!$H$10:$H$509,CI$7,'Job Catalog'!$I$10:$I$509,CI$9))</f>
        <v/>
      </c>
      <c r="CJ12" s="53">
        <f>IF(OR($A12="",CJ$9=""),"",COUNTIFS('Job Catalog'!$D$10:$D$509,$A12,'Job Catalog'!$H$10:$H$509,CJ$7,'Job Catalog'!$I$10:$I$509,CJ$9))</f>
        <v/>
      </c>
      <c r="CK12" s="53">
        <f>IF(OR($A12="",CK$9=""),"",COUNTIFS('Job Catalog'!$D$10:$D$509,$A12,'Job Catalog'!$H$10:$H$509,CK$7,'Job Catalog'!$I$10:$I$509,CK$9))</f>
        <v/>
      </c>
      <c r="CL12" s="53">
        <f>IF(OR($A12="",CL$9=""),"",COUNTIFS('Job Catalog'!$D$10:$D$509,$A12,'Job Catalog'!$H$10:$H$509,CL$7,'Job Catalog'!$I$10:$I$509,CL$9))</f>
        <v/>
      </c>
      <c r="CM12" s="53">
        <f>IF(OR($A12="",CM$9=""),"",COUNTIFS('Job Catalog'!$D$10:$D$509,$A12,'Job Catalog'!$H$10:$H$509,CM$7,'Job Catalog'!$I$10:$I$509,CM$9))</f>
        <v/>
      </c>
      <c r="CN12" s="53">
        <f>IF(OR($A12="",CN$9=""),"",COUNTIFS('Job Catalog'!$D$10:$D$509,$A12,'Job Catalog'!$H$10:$H$509,CN$7,'Job Catalog'!$I$10:$I$509,CN$9))</f>
        <v/>
      </c>
      <c r="CO12" s="53">
        <f>IF(OR($A12="",CO$9=""),"",COUNTIFS('Job Catalog'!$D$10:$D$509,$A12,'Job Catalog'!$H$10:$H$509,CO$7,'Job Catalog'!$I$10:$I$509,CO$9))</f>
        <v/>
      </c>
      <c r="CP12" s="53">
        <f>IF(OR($A12="",CP$9=""),"",COUNTIFS('Job Catalog'!$D$10:$D$509,$A12,'Job Catalog'!$H$10:$H$509,CP$7,'Job Catalog'!$I$10:$I$509,CP$9))</f>
        <v/>
      </c>
      <c r="CQ12" s="53">
        <f>IF(OR($A12="",CQ$9=""),"",COUNTIFS('Job Catalog'!$D$10:$D$509,$A12,'Job Catalog'!$H$10:$H$509,CQ$7,'Job Catalog'!$I$10:$I$509,CQ$9))</f>
        <v/>
      </c>
      <c r="CR12" s="53">
        <f>IF(OR($A12="",CR$9=""),"",COUNTIFS('Job Catalog'!$D$10:$D$509,$A12,'Job Catalog'!$H$10:$H$509,CR$7,'Job Catalog'!$I$10:$I$509,CR$9))</f>
        <v/>
      </c>
      <c r="CS12" s="53">
        <f>IF(OR($A12="",CS$9=""),"",COUNTIFS('Job Catalog'!$D$10:$D$509,$A12,'Job Catalog'!$H$10:$H$509,CS$7,'Job Catalog'!$I$10:$I$509,CS$9))</f>
        <v/>
      </c>
      <c r="CT12" s="53">
        <f>IF(OR($A12="",CT$9=""),"",COUNTIFS('Job Catalog'!$D$10:$D$509,$A12,'Job Catalog'!$H$10:$H$509,CT$7,'Job Catalog'!$I$10:$I$509,CT$9))</f>
        <v/>
      </c>
      <c r="CU12" s="54">
        <f>IF($A12="","",SUM(C12:CT12))</f>
        <v/>
      </c>
    </row>
    <row r="13">
      <c r="A13">
        <f>IF(SETUP!$B123="","",SETUP!$B123)</f>
        <v/>
      </c>
      <c r="B13" s="9">
        <f>IF(SETUP!$B123="","",SETUP!$C123)</f>
        <v/>
      </c>
      <c r="C13" s="53">
        <f>IF(OR($A13="",C$9=""),"",COUNTIFS('Job Catalog'!$D$10:$D$509,$A13,'Job Catalog'!$H$10:$H$509,C$7,'Job Catalog'!$I$10:$I$509,C$9))</f>
        <v/>
      </c>
      <c r="D13" s="53">
        <f>IF(OR($A13="",D$9=""),"",COUNTIFS('Job Catalog'!$D$10:$D$509,$A13,'Job Catalog'!$H$10:$H$509,D$7,'Job Catalog'!$I$10:$I$509,D$9))</f>
        <v/>
      </c>
      <c r="E13" s="53">
        <f>IF(OR($A13="",E$9=""),"",COUNTIFS('Job Catalog'!$D$10:$D$509,$A13,'Job Catalog'!$H$10:$H$509,E$7,'Job Catalog'!$I$10:$I$509,E$9))</f>
        <v/>
      </c>
      <c r="F13" s="53">
        <f>IF(OR($A13="",F$9=""),"",COUNTIFS('Job Catalog'!$D$10:$D$509,$A13,'Job Catalog'!$H$10:$H$509,F$7,'Job Catalog'!$I$10:$I$509,F$9))</f>
        <v/>
      </c>
      <c r="G13" s="53">
        <f>IF(OR($A13="",G$9=""),"",COUNTIFS('Job Catalog'!$D$10:$D$509,$A13,'Job Catalog'!$H$10:$H$509,G$7,'Job Catalog'!$I$10:$I$509,G$9))</f>
        <v/>
      </c>
      <c r="H13" s="53">
        <f>IF(OR($A13="",H$9=""),"",COUNTIFS('Job Catalog'!$D$10:$D$509,$A13,'Job Catalog'!$H$10:$H$509,H$7,'Job Catalog'!$I$10:$I$509,H$9))</f>
        <v/>
      </c>
      <c r="I13" s="53">
        <f>IF(OR($A13="",I$9=""),"",COUNTIFS('Job Catalog'!$D$10:$D$509,$A13,'Job Catalog'!$H$10:$H$509,I$7,'Job Catalog'!$I$10:$I$509,I$9))</f>
        <v/>
      </c>
      <c r="J13" s="53">
        <f>IF(OR($A13="",J$9=""),"",COUNTIFS('Job Catalog'!$D$10:$D$509,$A13,'Job Catalog'!$H$10:$H$509,J$7,'Job Catalog'!$I$10:$I$509,J$9))</f>
        <v/>
      </c>
      <c r="K13" s="53">
        <f>IF(OR($A13="",K$9=""),"",COUNTIFS('Job Catalog'!$D$10:$D$509,$A13,'Job Catalog'!$H$10:$H$509,K$7,'Job Catalog'!$I$10:$I$509,K$9))</f>
        <v/>
      </c>
      <c r="L13" s="53">
        <f>IF(OR($A13="",L$9=""),"",COUNTIFS('Job Catalog'!$D$10:$D$509,$A13,'Job Catalog'!$H$10:$H$509,L$7,'Job Catalog'!$I$10:$I$509,L$9))</f>
        <v/>
      </c>
      <c r="M13" s="53">
        <f>IF(OR($A13="",M$9=""),"",COUNTIFS('Job Catalog'!$D$10:$D$509,$A13,'Job Catalog'!$H$10:$H$509,M$7,'Job Catalog'!$I$10:$I$509,M$9))</f>
        <v/>
      </c>
      <c r="N13" s="53">
        <f>IF(OR($A13="",N$9=""),"",COUNTIFS('Job Catalog'!$D$10:$D$509,$A13,'Job Catalog'!$H$10:$H$509,N$7,'Job Catalog'!$I$10:$I$509,N$9))</f>
        <v/>
      </c>
      <c r="O13" s="53">
        <f>IF(OR($A13="",O$9=""),"",COUNTIFS('Job Catalog'!$D$10:$D$509,$A13,'Job Catalog'!$H$10:$H$509,O$7,'Job Catalog'!$I$10:$I$509,O$9))</f>
        <v/>
      </c>
      <c r="P13" s="53">
        <f>IF(OR($A13="",P$9=""),"",COUNTIFS('Job Catalog'!$D$10:$D$509,$A13,'Job Catalog'!$H$10:$H$509,P$7,'Job Catalog'!$I$10:$I$509,P$9))</f>
        <v/>
      </c>
      <c r="Q13" s="53">
        <f>IF(OR($A13="",Q$9=""),"",COUNTIFS('Job Catalog'!$D$10:$D$509,$A13,'Job Catalog'!$H$10:$H$509,Q$7,'Job Catalog'!$I$10:$I$509,Q$9))</f>
        <v/>
      </c>
      <c r="R13" s="53">
        <f>IF(OR($A13="",R$9=""),"",COUNTIFS('Job Catalog'!$D$10:$D$509,$A13,'Job Catalog'!$H$10:$H$509,R$7,'Job Catalog'!$I$10:$I$509,R$9))</f>
        <v/>
      </c>
      <c r="S13" s="53">
        <f>IF(OR($A13="",S$9=""),"",COUNTIFS('Job Catalog'!$D$10:$D$509,$A13,'Job Catalog'!$H$10:$H$509,S$7,'Job Catalog'!$I$10:$I$509,S$9))</f>
        <v/>
      </c>
      <c r="T13" s="53">
        <f>IF(OR($A13="",T$9=""),"",COUNTIFS('Job Catalog'!$D$10:$D$509,$A13,'Job Catalog'!$H$10:$H$509,T$7,'Job Catalog'!$I$10:$I$509,T$9))</f>
        <v/>
      </c>
      <c r="U13" s="53">
        <f>IF(OR($A13="",U$9=""),"",COUNTIFS('Job Catalog'!$D$10:$D$509,$A13,'Job Catalog'!$H$10:$H$509,U$7,'Job Catalog'!$I$10:$I$509,U$9))</f>
        <v/>
      </c>
      <c r="V13" s="53">
        <f>IF(OR($A13="",V$9=""),"",COUNTIFS('Job Catalog'!$D$10:$D$509,$A13,'Job Catalog'!$H$10:$H$509,V$7,'Job Catalog'!$I$10:$I$509,V$9))</f>
        <v/>
      </c>
      <c r="W13" s="53">
        <f>IF(OR($A13="",W$9=""),"",COUNTIFS('Job Catalog'!$D$10:$D$509,$A13,'Job Catalog'!$H$10:$H$509,W$7,'Job Catalog'!$I$10:$I$509,W$9))</f>
        <v/>
      </c>
      <c r="X13" s="53">
        <f>IF(OR($A13="",X$9=""),"",COUNTIFS('Job Catalog'!$D$10:$D$509,$A13,'Job Catalog'!$H$10:$H$509,X$7,'Job Catalog'!$I$10:$I$509,X$9))</f>
        <v/>
      </c>
      <c r="Y13" s="53">
        <f>IF(OR($A13="",Y$9=""),"",COUNTIFS('Job Catalog'!$D$10:$D$509,$A13,'Job Catalog'!$H$10:$H$509,Y$7,'Job Catalog'!$I$10:$I$509,Y$9))</f>
        <v/>
      </c>
      <c r="Z13" s="53">
        <f>IF(OR($A13="",Z$9=""),"",COUNTIFS('Job Catalog'!$D$10:$D$509,$A13,'Job Catalog'!$H$10:$H$509,Z$7,'Job Catalog'!$I$10:$I$509,Z$9))</f>
        <v/>
      </c>
      <c r="AA13" s="53">
        <f>IF(OR($A13="",AA$9=""),"",COUNTIFS('Job Catalog'!$D$10:$D$509,$A13,'Job Catalog'!$H$10:$H$509,AA$7,'Job Catalog'!$I$10:$I$509,AA$9))</f>
        <v/>
      </c>
      <c r="AB13" s="53">
        <f>IF(OR($A13="",AB$9=""),"",COUNTIFS('Job Catalog'!$D$10:$D$509,$A13,'Job Catalog'!$H$10:$H$509,AB$7,'Job Catalog'!$I$10:$I$509,AB$9))</f>
        <v/>
      </c>
      <c r="AC13" s="53">
        <f>IF(OR($A13="",AC$9=""),"",COUNTIFS('Job Catalog'!$D$10:$D$509,$A13,'Job Catalog'!$H$10:$H$509,AC$7,'Job Catalog'!$I$10:$I$509,AC$9))</f>
        <v/>
      </c>
      <c r="AD13" s="53">
        <f>IF(OR($A13="",AD$9=""),"",COUNTIFS('Job Catalog'!$D$10:$D$509,$A13,'Job Catalog'!$H$10:$H$509,AD$7,'Job Catalog'!$I$10:$I$509,AD$9))</f>
        <v/>
      </c>
      <c r="AE13" s="53">
        <f>IF(OR($A13="",AE$9=""),"",COUNTIFS('Job Catalog'!$D$10:$D$509,$A13,'Job Catalog'!$H$10:$H$509,AE$7,'Job Catalog'!$I$10:$I$509,AE$9))</f>
        <v/>
      </c>
      <c r="AF13" s="53">
        <f>IF(OR($A13="",AF$9=""),"",COUNTIFS('Job Catalog'!$D$10:$D$509,$A13,'Job Catalog'!$H$10:$H$509,AF$7,'Job Catalog'!$I$10:$I$509,AF$9))</f>
        <v/>
      </c>
      <c r="AG13" s="53">
        <f>IF(OR($A13="",AG$9=""),"",COUNTIFS('Job Catalog'!$D$10:$D$509,$A13,'Job Catalog'!$H$10:$H$509,AG$7,'Job Catalog'!$I$10:$I$509,AG$9))</f>
        <v/>
      </c>
      <c r="AH13" s="53">
        <f>IF(OR($A13="",AH$9=""),"",COUNTIFS('Job Catalog'!$D$10:$D$509,$A13,'Job Catalog'!$H$10:$H$509,AH$7,'Job Catalog'!$I$10:$I$509,AH$9))</f>
        <v/>
      </c>
      <c r="AI13" s="53">
        <f>IF(OR($A13="",AI$9=""),"",COUNTIFS('Job Catalog'!$D$10:$D$509,$A13,'Job Catalog'!$H$10:$H$509,AI$7,'Job Catalog'!$I$10:$I$509,AI$9))</f>
        <v/>
      </c>
      <c r="AJ13" s="53">
        <f>IF(OR($A13="",AJ$9=""),"",COUNTIFS('Job Catalog'!$D$10:$D$509,$A13,'Job Catalog'!$H$10:$H$509,AJ$7,'Job Catalog'!$I$10:$I$509,AJ$9))</f>
        <v/>
      </c>
      <c r="AK13" s="53">
        <f>IF(OR($A13="",AK$9=""),"",COUNTIFS('Job Catalog'!$D$10:$D$509,$A13,'Job Catalog'!$H$10:$H$509,AK$7,'Job Catalog'!$I$10:$I$509,AK$9))</f>
        <v/>
      </c>
      <c r="AL13" s="53">
        <f>IF(OR($A13="",AL$9=""),"",COUNTIFS('Job Catalog'!$D$10:$D$509,$A13,'Job Catalog'!$H$10:$H$509,AL$7,'Job Catalog'!$I$10:$I$509,AL$9))</f>
        <v/>
      </c>
      <c r="AM13" s="53">
        <f>IF(OR($A13="",AM$9=""),"",COUNTIFS('Job Catalog'!$D$10:$D$509,$A13,'Job Catalog'!$H$10:$H$509,AM$7,'Job Catalog'!$I$10:$I$509,AM$9))</f>
        <v/>
      </c>
      <c r="AN13" s="53">
        <f>IF(OR($A13="",AN$9=""),"",COUNTIFS('Job Catalog'!$D$10:$D$509,$A13,'Job Catalog'!$H$10:$H$509,AN$7,'Job Catalog'!$I$10:$I$509,AN$9))</f>
        <v/>
      </c>
      <c r="AO13" s="53">
        <f>IF(OR($A13="",AO$9=""),"",COUNTIFS('Job Catalog'!$D$10:$D$509,$A13,'Job Catalog'!$H$10:$H$509,AO$7,'Job Catalog'!$I$10:$I$509,AO$9))</f>
        <v/>
      </c>
      <c r="AP13" s="53">
        <f>IF(OR($A13="",AP$9=""),"",COUNTIFS('Job Catalog'!$D$10:$D$509,$A13,'Job Catalog'!$H$10:$H$509,AP$7,'Job Catalog'!$I$10:$I$509,AP$9))</f>
        <v/>
      </c>
      <c r="AQ13" s="53">
        <f>IF(OR($A13="",AQ$9=""),"",COUNTIFS('Job Catalog'!$D$10:$D$509,$A13,'Job Catalog'!$H$10:$H$509,AQ$7,'Job Catalog'!$I$10:$I$509,AQ$9))</f>
        <v/>
      </c>
      <c r="AR13" s="53">
        <f>IF(OR($A13="",AR$9=""),"",COUNTIFS('Job Catalog'!$D$10:$D$509,$A13,'Job Catalog'!$H$10:$H$509,AR$7,'Job Catalog'!$I$10:$I$509,AR$9))</f>
        <v/>
      </c>
      <c r="AS13" s="53">
        <f>IF(OR($A13="",AS$9=""),"",COUNTIFS('Job Catalog'!$D$10:$D$509,$A13,'Job Catalog'!$H$10:$H$509,AS$7,'Job Catalog'!$I$10:$I$509,AS$9))</f>
        <v/>
      </c>
      <c r="AT13" s="53">
        <f>IF(OR($A13="",AT$9=""),"",COUNTIFS('Job Catalog'!$D$10:$D$509,$A13,'Job Catalog'!$H$10:$H$509,AT$7,'Job Catalog'!$I$10:$I$509,AT$9))</f>
        <v/>
      </c>
      <c r="AU13" s="53">
        <f>IF(OR($A13="",AU$9=""),"",COUNTIFS('Job Catalog'!$D$10:$D$509,$A13,'Job Catalog'!$H$10:$H$509,AU$7,'Job Catalog'!$I$10:$I$509,AU$9))</f>
        <v/>
      </c>
      <c r="AV13" s="53">
        <f>IF(OR($A13="",AV$9=""),"",COUNTIFS('Job Catalog'!$D$10:$D$509,$A13,'Job Catalog'!$H$10:$H$509,AV$7,'Job Catalog'!$I$10:$I$509,AV$9))</f>
        <v/>
      </c>
      <c r="AW13" s="53">
        <f>IF(OR($A13="",AW$9=""),"",COUNTIFS('Job Catalog'!$D$10:$D$509,$A13,'Job Catalog'!$H$10:$H$509,AW$7,'Job Catalog'!$I$10:$I$509,AW$9))</f>
        <v/>
      </c>
      <c r="AX13" s="53">
        <f>IF(OR($A13="",AX$9=""),"",COUNTIFS('Job Catalog'!$D$10:$D$509,$A13,'Job Catalog'!$H$10:$H$509,AX$7,'Job Catalog'!$I$10:$I$509,AX$9))</f>
        <v/>
      </c>
      <c r="AY13" s="53">
        <f>IF(OR($A13="",AY$9=""),"",COUNTIFS('Job Catalog'!$D$10:$D$509,$A13,'Job Catalog'!$H$10:$H$509,AY$7,'Job Catalog'!$I$10:$I$509,AY$9))</f>
        <v/>
      </c>
      <c r="AZ13" s="53">
        <f>IF(OR($A13="",AZ$9=""),"",COUNTIFS('Job Catalog'!$D$10:$D$509,$A13,'Job Catalog'!$H$10:$H$509,AZ$7,'Job Catalog'!$I$10:$I$509,AZ$9))</f>
        <v/>
      </c>
      <c r="BA13" s="53">
        <f>IF(OR($A13="",BA$9=""),"",COUNTIFS('Job Catalog'!$D$10:$D$509,$A13,'Job Catalog'!$H$10:$H$509,BA$7,'Job Catalog'!$I$10:$I$509,BA$9))</f>
        <v/>
      </c>
      <c r="BB13" s="53">
        <f>IF(OR($A13="",BB$9=""),"",COUNTIFS('Job Catalog'!$D$10:$D$509,$A13,'Job Catalog'!$H$10:$H$509,BB$7,'Job Catalog'!$I$10:$I$509,BB$9))</f>
        <v/>
      </c>
      <c r="BC13" s="53">
        <f>IF(OR($A13="",BC$9=""),"",COUNTIFS('Job Catalog'!$D$10:$D$509,$A13,'Job Catalog'!$H$10:$H$509,BC$7,'Job Catalog'!$I$10:$I$509,BC$9))</f>
        <v/>
      </c>
      <c r="BD13" s="53">
        <f>IF(OR($A13="",BD$9=""),"",COUNTIFS('Job Catalog'!$D$10:$D$509,$A13,'Job Catalog'!$H$10:$H$509,BD$7,'Job Catalog'!$I$10:$I$509,BD$9))</f>
        <v/>
      </c>
      <c r="BE13" s="53">
        <f>IF(OR($A13="",BE$9=""),"",COUNTIFS('Job Catalog'!$D$10:$D$509,$A13,'Job Catalog'!$H$10:$H$509,BE$7,'Job Catalog'!$I$10:$I$509,BE$9))</f>
        <v/>
      </c>
      <c r="BF13" s="53">
        <f>IF(OR($A13="",BF$9=""),"",COUNTIFS('Job Catalog'!$D$10:$D$509,$A13,'Job Catalog'!$H$10:$H$509,BF$7,'Job Catalog'!$I$10:$I$509,BF$9))</f>
        <v/>
      </c>
      <c r="BG13" s="53">
        <f>IF(OR($A13="",BG$9=""),"",COUNTIFS('Job Catalog'!$D$10:$D$509,$A13,'Job Catalog'!$H$10:$H$509,BG$7,'Job Catalog'!$I$10:$I$509,BG$9))</f>
        <v/>
      </c>
      <c r="BH13" s="53">
        <f>IF(OR($A13="",BH$9=""),"",COUNTIFS('Job Catalog'!$D$10:$D$509,$A13,'Job Catalog'!$H$10:$H$509,BH$7,'Job Catalog'!$I$10:$I$509,BH$9))</f>
        <v/>
      </c>
      <c r="BI13" s="53">
        <f>IF(OR($A13="",BI$9=""),"",COUNTIFS('Job Catalog'!$D$10:$D$509,$A13,'Job Catalog'!$H$10:$H$509,BI$7,'Job Catalog'!$I$10:$I$509,BI$9))</f>
        <v/>
      </c>
      <c r="BJ13" s="53">
        <f>IF(OR($A13="",BJ$9=""),"",COUNTIFS('Job Catalog'!$D$10:$D$509,$A13,'Job Catalog'!$H$10:$H$509,BJ$7,'Job Catalog'!$I$10:$I$509,BJ$9))</f>
        <v/>
      </c>
      <c r="BK13" s="53">
        <f>IF(OR($A13="",BK$9=""),"",COUNTIFS('Job Catalog'!$D$10:$D$509,$A13,'Job Catalog'!$H$10:$H$509,BK$7,'Job Catalog'!$I$10:$I$509,BK$9))</f>
        <v/>
      </c>
      <c r="BL13" s="53">
        <f>IF(OR($A13="",BL$9=""),"",COUNTIFS('Job Catalog'!$D$10:$D$509,$A13,'Job Catalog'!$H$10:$H$509,BL$7,'Job Catalog'!$I$10:$I$509,BL$9))</f>
        <v/>
      </c>
      <c r="BM13" s="53">
        <f>IF(OR($A13="",BM$9=""),"",COUNTIFS('Job Catalog'!$D$10:$D$509,$A13,'Job Catalog'!$H$10:$H$509,BM$7,'Job Catalog'!$I$10:$I$509,BM$9))</f>
        <v/>
      </c>
      <c r="BN13" s="53">
        <f>IF(OR($A13="",BN$9=""),"",COUNTIFS('Job Catalog'!$D$10:$D$509,$A13,'Job Catalog'!$H$10:$H$509,BN$7,'Job Catalog'!$I$10:$I$509,BN$9))</f>
        <v/>
      </c>
      <c r="BO13" s="53">
        <f>IF(OR($A13="",BO$9=""),"",COUNTIFS('Job Catalog'!$D$10:$D$509,$A13,'Job Catalog'!$H$10:$H$509,BO$7,'Job Catalog'!$I$10:$I$509,BO$9))</f>
        <v/>
      </c>
      <c r="BP13" s="53">
        <f>IF(OR($A13="",BP$9=""),"",COUNTIFS('Job Catalog'!$D$10:$D$509,$A13,'Job Catalog'!$H$10:$H$509,BP$7,'Job Catalog'!$I$10:$I$509,BP$9))</f>
        <v/>
      </c>
      <c r="BQ13" s="53">
        <f>IF(OR($A13="",BQ$9=""),"",COUNTIFS('Job Catalog'!$D$10:$D$509,$A13,'Job Catalog'!$H$10:$H$509,BQ$7,'Job Catalog'!$I$10:$I$509,BQ$9))</f>
        <v/>
      </c>
      <c r="BR13" s="53">
        <f>IF(OR($A13="",BR$9=""),"",COUNTIFS('Job Catalog'!$D$10:$D$509,$A13,'Job Catalog'!$H$10:$H$509,BR$7,'Job Catalog'!$I$10:$I$509,BR$9))</f>
        <v/>
      </c>
      <c r="BS13" s="53">
        <f>IF(OR($A13="",BS$9=""),"",COUNTIFS('Job Catalog'!$D$10:$D$509,$A13,'Job Catalog'!$H$10:$H$509,BS$7,'Job Catalog'!$I$10:$I$509,BS$9))</f>
        <v/>
      </c>
      <c r="BT13" s="53">
        <f>IF(OR($A13="",BT$9=""),"",COUNTIFS('Job Catalog'!$D$10:$D$509,$A13,'Job Catalog'!$H$10:$H$509,BT$7,'Job Catalog'!$I$10:$I$509,BT$9))</f>
        <v/>
      </c>
      <c r="BU13" s="53">
        <f>IF(OR($A13="",BU$9=""),"",COUNTIFS('Job Catalog'!$D$10:$D$509,$A13,'Job Catalog'!$H$10:$H$509,BU$7,'Job Catalog'!$I$10:$I$509,BU$9))</f>
        <v/>
      </c>
      <c r="BV13" s="53">
        <f>IF(OR($A13="",BV$9=""),"",COUNTIFS('Job Catalog'!$D$10:$D$509,$A13,'Job Catalog'!$H$10:$H$509,BV$7,'Job Catalog'!$I$10:$I$509,BV$9))</f>
        <v/>
      </c>
      <c r="BW13" s="53">
        <f>IF(OR($A13="",BW$9=""),"",COUNTIFS('Job Catalog'!$D$10:$D$509,$A13,'Job Catalog'!$H$10:$H$509,BW$7,'Job Catalog'!$I$10:$I$509,BW$9))</f>
        <v/>
      </c>
      <c r="BX13" s="53">
        <f>IF(OR($A13="",BX$9=""),"",COUNTIFS('Job Catalog'!$D$10:$D$509,$A13,'Job Catalog'!$H$10:$H$509,BX$7,'Job Catalog'!$I$10:$I$509,BX$9))</f>
        <v/>
      </c>
      <c r="BY13" s="53">
        <f>IF(OR($A13="",BY$9=""),"",COUNTIFS('Job Catalog'!$D$10:$D$509,$A13,'Job Catalog'!$H$10:$H$509,BY$7,'Job Catalog'!$I$10:$I$509,BY$9))</f>
        <v/>
      </c>
      <c r="BZ13" s="53">
        <f>IF(OR($A13="",BZ$9=""),"",COUNTIFS('Job Catalog'!$D$10:$D$509,$A13,'Job Catalog'!$H$10:$H$509,BZ$7,'Job Catalog'!$I$10:$I$509,BZ$9))</f>
        <v/>
      </c>
      <c r="CA13" s="53">
        <f>IF(OR($A13="",CA$9=""),"",COUNTIFS('Job Catalog'!$D$10:$D$509,$A13,'Job Catalog'!$H$10:$H$509,CA$7,'Job Catalog'!$I$10:$I$509,CA$9))</f>
        <v/>
      </c>
      <c r="CB13" s="53">
        <f>IF(OR($A13="",CB$9=""),"",COUNTIFS('Job Catalog'!$D$10:$D$509,$A13,'Job Catalog'!$H$10:$H$509,CB$7,'Job Catalog'!$I$10:$I$509,CB$9))</f>
        <v/>
      </c>
      <c r="CC13" s="53">
        <f>IF(OR($A13="",CC$9=""),"",COUNTIFS('Job Catalog'!$D$10:$D$509,$A13,'Job Catalog'!$H$10:$H$509,CC$7,'Job Catalog'!$I$10:$I$509,CC$9))</f>
        <v/>
      </c>
      <c r="CD13" s="53">
        <f>IF(OR($A13="",CD$9=""),"",COUNTIFS('Job Catalog'!$D$10:$D$509,$A13,'Job Catalog'!$H$10:$H$509,CD$7,'Job Catalog'!$I$10:$I$509,CD$9))</f>
        <v/>
      </c>
      <c r="CE13" s="53">
        <f>IF(OR($A13="",CE$9=""),"",COUNTIFS('Job Catalog'!$D$10:$D$509,$A13,'Job Catalog'!$H$10:$H$509,CE$7,'Job Catalog'!$I$10:$I$509,CE$9))</f>
        <v/>
      </c>
      <c r="CF13" s="53">
        <f>IF(OR($A13="",CF$9=""),"",COUNTIFS('Job Catalog'!$D$10:$D$509,$A13,'Job Catalog'!$H$10:$H$509,CF$7,'Job Catalog'!$I$10:$I$509,CF$9))</f>
        <v/>
      </c>
      <c r="CG13" s="53">
        <f>IF(OR($A13="",CG$9=""),"",COUNTIFS('Job Catalog'!$D$10:$D$509,$A13,'Job Catalog'!$H$10:$H$509,CG$7,'Job Catalog'!$I$10:$I$509,CG$9))</f>
        <v/>
      </c>
      <c r="CH13" s="53">
        <f>IF(OR($A13="",CH$9=""),"",COUNTIFS('Job Catalog'!$D$10:$D$509,$A13,'Job Catalog'!$H$10:$H$509,CH$7,'Job Catalog'!$I$10:$I$509,CH$9))</f>
        <v/>
      </c>
      <c r="CI13" s="53">
        <f>IF(OR($A13="",CI$9=""),"",COUNTIFS('Job Catalog'!$D$10:$D$509,$A13,'Job Catalog'!$H$10:$H$509,CI$7,'Job Catalog'!$I$10:$I$509,CI$9))</f>
        <v/>
      </c>
      <c r="CJ13" s="53">
        <f>IF(OR($A13="",CJ$9=""),"",COUNTIFS('Job Catalog'!$D$10:$D$509,$A13,'Job Catalog'!$H$10:$H$509,CJ$7,'Job Catalog'!$I$10:$I$509,CJ$9))</f>
        <v/>
      </c>
      <c r="CK13" s="53">
        <f>IF(OR($A13="",CK$9=""),"",COUNTIFS('Job Catalog'!$D$10:$D$509,$A13,'Job Catalog'!$H$10:$H$509,CK$7,'Job Catalog'!$I$10:$I$509,CK$9))</f>
        <v/>
      </c>
      <c r="CL13" s="53">
        <f>IF(OR($A13="",CL$9=""),"",COUNTIFS('Job Catalog'!$D$10:$D$509,$A13,'Job Catalog'!$H$10:$H$509,CL$7,'Job Catalog'!$I$10:$I$509,CL$9))</f>
        <v/>
      </c>
      <c r="CM13" s="53">
        <f>IF(OR($A13="",CM$9=""),"",COUNTIFS('Job Catalog'!$D$10:$D$509,$A13,'Job Catalog'!$H$10:$H$509,CM$7,'Job Catalog'!$I$10:$I$509,CM$9))</f>
        <v/>
      </c>
      <c r="CN13" s="53">
        <f>IF(OR($A13="",CN$9=""),"",COUNTIFS('Job Catalog'!$D$10:$D$509,$A13,'Job Catalog'!$H$10:$H$509,CN$7,'Job Catalog'!$I$10:$I$509,CN$9))</f>
        <v/>
      </c>
      <c r="CO13" s="53">
        <f>IF(OR($A13="",CO$9=""),"",COUNTIFS('Job Catalog'!$D$10:$D$509,$A13,'Job Catalog'!$H$10:$H$509,CO$7,'Job Catalog'!$I$10:$I$509,CO$9))</f>
        <v/>
      </c>
      <c r="CP13" s="53">
        <f>IF(OR($A13="",CP$9=""),"",COUNTIFS('Job Catalog'!$D$10:$D$509,$A13,'Job Catalog'!$H$10:$H$509,CP$7,'Job Catalog'!$I$10:$I$509,CP$9))</f>
        <v/>
      </c>
      <c r="CQ13" s="53">
        <f>IF(OR($A13="",CQ$9=""),"",COUNTIFS('Job Catalog'!$D$10:$D$509,$A13,'Job Catalog'!$H$10:$H$509,CQ$7,'Job Catalog'!$I$10:$I$509,CQ$9))</f>
        <v/>
      </c>
      <c r="CR13" s="53">
        <f>IF(OR($A13="",CR$9=""),"",COUNTIFS('Job Catalog'!$D$10:$D$509,$A13,'Job Catalog'!$H$10:$H$509,CR$7,'Job Catalog'!$I$10:$I$509,CR$9))</f>
        <v/>
      </c>
      <c r="CS13" s="53">
        <f>IF(OR($A13="",CS$9=""),"",COUNTIFS('Job Catalog'!$D$10:$D$509,$A13,'Job Catalog'!$H$10:$H$509,CS$7,'Job Catalog'!$I$10:$I$509,CS$9))</f>
        <v/>
      </c>
      <c r="CT13" s="53">
        <f>IF(OR($A13="",CT$9=""),"",COUNTIFS('Job Catalog'!$D$10:$D$509,$A13,'Job Catalog'!$H$10:$H$509,CT$7,'Job Catalog'!$I$10:$I$509,CT$9))</f>
        <v/>
      </c>
      <c r="CU13" s="54">
        <f>IF($A13="","",SUM(C13:CT13))</f>
        <v/>
      </c>
    </row>
    <row r="14">
      <c r="A14">
        <f>IF(SETUP!$B124="","",SETUP!$B124)</f>
        <v/>
      </c>
      <c r="B14" s="9">
        <f>IF(SETUP!$B124="","",SETUP!$C124)</f>
        <v/>
      </c>
      <c r="C14" s="53">
        <f>IF(OR($A14="",C$9=""),"",COUNTIFS('Job Catalog'!$D$10:$D$509,$A14,'Job Catalog'!$H$10:$H$509,C$7,'Job Catalog'!$I$10:$I$509,C$9))</f>
        <v/>
      </c>
      <c r="D14" s="53">
        <f>IF(OR($A14="",D$9=""),"",COUNTIFS('Job Catalog'!$D$10:$D$509,$A14,'Job Catalog'!$H$10:$H$509,D$7,'Job Catalog'!$I$10:$I$509,D$9))</f>
        <v/>
      </c>
      <c r="E14" s="53">
        <f>IF(OR($A14="",E$9=""),"",COUNTIFS('Job Catalog'!$D$10:$D$509,$A14,'Job Catalog'!$H$10:$H$509,E$7,'Job Catalog'!$I$10:$I$509,E$9))</f>
        <v/>
      </c>
      <c r="F14" s="53">
        <f>IF(OR($A14="",F$9=""),"",COUNTIFS('Job Catalog'!$D$10:$D$509,$A14,'Job Catalog'!$H$10:$H$509,F$7,'Job Catalog'!$I$10:$I$509,F$9))</f>
        <v/>
      </c>
      <c r="G14" s="53">
        <f>IF(OR($A14="",G$9=""),"",COUNTIFS('Job Catalog'!$D$10:$D$509,$A14,'Job Catalog'!$H$10:$H$509,G$7,'Job Catalog'!$I$10:$I$509,G$9))</f>
        <v/>
      </c>
      <c r="H14" s="53">
        <f>IF(OR($A14="",H$9=""),"",COUNTIFS('Job Catalog'!$D$10:$D$509,$A14,'Job Catalog'!$H$10:$H$509,H$7,'Job Catalog'!$I$10:$I$509,H$9))</f>
        <v/>
      </c>
      <c r="I14" s="53">
        <f>IF(OR($A14="",I$9=""),"",COUNTIFS('Job Catalog'!$D$10:$D$509,$A14,'Job Catalog'!$H$10:$H$509,I$7,'Job Catalog'!$I$10:$I$509,I$9))</f>
        <v/>
      </c>
      <c r="J14" s="53">
        <f>IF(OR($A14="",J$9=""),"",COUNTIFS('Job Catalog'!$D$10:$D$509,$A14,'Job Catalog'!$H$10:$H$509,J$7,'Job Catalog'!$I$10:$I$509,J$9))</f>
        <v/>
      </c>
      <c r="K14" s="53">
        <f>IF(OR($A14="",K$9=""),"",COUNTIFS('Job Catalog'!$D$10:$D$509,$A14,'Job Catalog'!$H$10:$H$509,K$7,'Job Catalog'!$I$10:$I$509,K$9))</f>
        <v/>
      </c>
      <c r="L14" s="53">
        <f>IF(OR($A14="",L$9=""),"",COUNTIFS('Job Catalog'!$D$10:$D$509,$A14,'Job Catalog'!$H$10:$H$509,L$7,'Job Catalog'!$I$10:$I$509,L$9))</f>
        <v/>
      </c>
      <c r="M14" s="53">
        <f>IF(OR($A14="",M$9=""),"",COUNTIFS('Job Catalog'!$D$10:$D$509,$A14,'Job Catalog'!$H$10:$H$509,M$7,'Job Catalog'!$I$10:$I$509,M$9))</f>
        <v/>
      </c>
      <c r="N14" s="53">
        <f>IF(OR($A14="",N$9=""),"",COUNTIFS('Job Catalog'!$D$10:$D$509,$A14,'Job Catalog'!$H$10:$H$509,N$7,'Job Catalog'!$I$10:$I$509,N$9))</f>
        <v/>
      </c>
      <c r="O14" s="53">
        <f>IF(OR($A14="",O$9=""),"",COUNTIFS('Job Catalog'!$D$10:$D$509,$A14,'Job Catalog'!$H$10:$H$509,O$7,'Job Catalog'!$I$10:$I$509,O$9))</f>
        <v/>
      </c>
      <c r="P14" s="53">
        <f>IF(OR($A14="",P$9=""),"",COUNTIFS('Job Catalog'!$D$10:$D$509,$A14,'Job Catalog'!$H$10:$H$509,P$7,'Job Catalog'!$I$10:$I$509,P$9))</f>
        <v/>
      </c>
      <c r="Q14" s="53">
        <f>IF(OR($A14="",Q$9=""),"",COUNTIFS('Job Catalog'!$D$10:$D$509,$A14,'Job Catalog'!$H$10:$H$509,Q$7,'Job Catalog'!$I$10:$I$509,Q$9))</f>
        <v/>
      </c>
      <c r="R14" s="53">
        <f>IF(OR($A14="",R$9=""),"",COUNTIFS('Job Catalog'!$D$10:$D$509,$A14,'Job Catalog'!$H$10:$H$509,R$7,'Job Catalog'!$I$10:$I$509,R$9))</f>
        <v/>
      </c>
      <c r="S14" s="53">
        <f>IF(OR($A14="",S$9=""),"",COUNTIFS('Job Catalog'!$D$10:$D$509,$A14,'Job Catalog'!$H$10:$H$509,S$7,'Job Catalog'!$I$10:$I$509,S$9))</f>
        <v/>
      </c>
      <c r="T14" s="53">
        <f>IF(OR($A14="",T$9=""),"",COUNTIFS('Job Catalog'!$D$10:$D$509,$A14,'Job Catalog'!$H$10:$H$509,T$7,'Job Catalog'!$I$10:$I$509,T$9))</f>
        <v/>
      </c>
      <c r="U14" s="53">
        <f>IF(OR($A14="",U$9=""),"",COUNTIFS('Job Catalog'!$D$10:$D$509,$A14,'Job Catalog'!$H$10:$H$509,U$7,'Job Catalog'!$I$10:$I$509,U$9))</f>
        <v/>
      </c>
      <c r="V14" s="53">
        <f>IF(OR($A14="",V$9=""),"",COUNTIFS('Job Catalog'!$D$10:$D$509,$A14,'Job Catalog'!$H$10:$H$509,V$7,'Job Catalog'!$I$10:$I$509,V$9))</f>
        <v/>
      </c>
      <c r="W14" s="53">
        <f>IF(OR($A14="",W$9=""),"",COUNTIFS('Job Catalog'!$D$10:$D$509,$A14,'Job Catalog'!$H$10:$H$509,W$7,'Job Catalog'!$I$10:$I$509,W$9))</f>
        <v/>
      </c>
      <c r="X14" s="53">
        <f>IF(OR($A14="",X$9=""),"",COUNTIFS('Job Catalog'!$D$10:$D$509,$A14,'Job Catalog'!$H$10:$H$509,X$7,'Job Catalog'!$I$10:$I$509,X$9))</f>
        <v/>
      </c>
      <c r="Y14" s="53">
        <f>IF(OR($A14="",Y$9=""),"",COUNTIFS('Job Catalog'!$D$10:$D$509,$A14,'Job Catalog'!$H$10:$H$509,Y$7,'Job Catalog'!$I$10:$I$509,Y$9))</f>
        <v/>
      </c>
      <c r="Z14" s="53">
        <f>IF(OR($A14="",Z$9=""),"",COUNTIFS('Job Catalog'!$D$10:$D$509,$A14,'Job Catalog'!$H$10:$H$509,Z$7,'Job Catalog'!$I$10:$I$509,Z$9))</f>
        <v/>
      </c>
      <c r="AA14" s="53">
        <f>IF(OR($A14="",AA$9=""),"",COUNTIFS('Job Catalog'!$D$10:$D$509,$A14,'Job Catalog'!$H$10:$H$509,AA$7,'Job Catalog'!$I$10:$I$509,AA$9))</f>
        <v/>
      </c>
      <c r="AB14" s="53">
        <f>IF(OR($A14="",AB$9=""),"",COUNTIFS('Job Catalog'!$D$10:$D$509,$A14,'Job Catalog'!$H$10:$H$509,AB$7,'Job Catalog'!$I$10:$I$509,AB$9))</f>
        <v/>
      </c>
      <c r="AC14" s="53">
        <f>IF(OR($A14="",AC$9=""),"",COUNTIFS('Job Catalog'!$D$10:$D$509,$A14,'Job Catalog'!$H$10:$H$509,AC$7,'Job Catalog'!$I$10:$I$509,AC$9))</f>
        <v/>
      </c>
      <c r="AD14" s="53">
        <f>IF(OR($A14="",AD$9=""),"",COUNTIFS('Job Catalog'!$D$10:$D$509,$A14,'Job Catalog'!$H$10:$H$509,AD$7,'Job Catalog'!$I$10:$I$509,AD$9))</f>
        <v/>
      </c>
      <c r="AE14" s="53">
        <f>IF(OR($A14="",AE$9=""),"",COUNTIFS('Job Catalog'!$D$10:$D$509,$A14,'Job Catalog'!$H$10:$H$509,AE$7,'Job Catalog'!$I$10:$I$509,AE$9))</f>
        <v/>
      </c>
      <c r="AF14" s="53">
        <f>IF(OR($A14="",AF$9=""),"",COUNTIFS('Job Catalog'!$D$10:$D$509,$A14,'Job Catalog'!$H$10:$H$509,AF$7,'Job Catalog'!$I$10:$I$509,AF$9))</f>
        <v/>
      </c>
      <c r="AG14" s="53">
        <f>IF(OR($A14="",AG$9=""),"",COUNTIFS('Job Catalog'!$D$10:$D$509,$A14,'Job Catalog'!$H$10:$H$509,AG$7,'Job Catalog'!$I$10:$I$509,AG$9))</f>
        <v/>
      </c>
      <c r="AH14" s="53">
        <f>IF(OR($A14="",AH$9=""),"",COUNTIFS('Job Catalog'!$D$10:$D$509,$A14,'Job Catalog'!$H$10:$H$509,AH$7,'Job Catalog'!$I$10:$I$509,AH$9))</f>
        <v/>
      </c>
      <c r="AI14" s="53">
        <f>IF(OR($A14="",AI$9=""),"",COUNTIFS('Job Catalog'!$D$10:$D$509,$A14,'Job Catalog'!$H$10:$H$509,AI$7,'Job Catalog'!$I$10:$I$509,AI$9))</f>
        <v/>
      </c>
      <c r="AJ14" s="53">
        <f>IF(OR($A14="",AJ$9=""),"",COUNTIFS('Job Catalog'!$D$10:$D$509,$A14,'Job Catalog'!$H$10:$H$509,AJ$7,'Job Catalog'!$I$10:$I$509,AJ$9))</f>
        <v/>
      </c>
      <c r="AK14" s="53">
        <f>IF(OR($A14="",AK$9=""),"",COUNTIFS('Job Catalog'!$D$10:$D$509,$A14,'Job Catalog'!$H$10:$H$509,AK$7,'Job Catalog'!$I$10:$I$509,AK$9))</f>
        <v/>
      </c>
      <c r="AL14" s="53">
        <f>IF(OR($A14="",AL$9=""),"",COUNTIFS('Job Catalog'!$D$10:$D$509,$A14,'Job Catalog'!$H$10:$H$509,AL$7,'Job Catalog'!$I$10:$I$509,AL$9))</f>
        <v/>
      </c>
      <c r="AM14" s="53">
        <f>IF(OR($A14="",AM$9=""),"",COUNTIFS('Job Catalog'!$D$10:$D$509,$A14,'Job Catalog'!$H$10:$H$509,AM$7,'Job Catalog'!$I$10:$I$509,AM$9))</f>
        <v/>
      </c>
      <c r="AN14" s="53">
        <f>IF(OR($A14="",AN$9=""),"",COUNTIFS('Job Catalog'!$D$10:$D$509,$A14,'Job Catalog'!$H$10:$H$509,AN$7,'Job Catalog'!$I$10:$I$509,AN$9))</f>
        <v/>
      </c>
      <c r="AO14" s="53">
        <f>IF(OR($A14="",AO$9=""),"",COUNTIFS('Job Catalog'!$D$10:$D$509,$A14,'Job Catalog'!$H$10:$H$509,AO$7,'Job Catalog'!$I$10:$I$509,AO$9))</f>
        <v/>
      </c>
      <c r="AP14" s="53">
        <f>IF(OR($A14="",AP$9=""),"",COUNTIFS('Job Catalog'!$D$10:$D$509,$A14,'Job Catalog'!$H$10:$H$509,AP$7,'Job Catalog'!$I$10:$I$509,AP$9))</f>
        <v/>
      </c>
      <c r="AQ14" s="53">
        <f>IF(OR($A14="",AQ$9=""),"",COUNTIFS('Job Catalog'!$D$10:$D$509,$A14,'Job Catalog'!$H$10:$H$509,AQ$7,'Job Catalog'!$I$10:$I$509,AQ$9))</f>
        <v/>
      </c>
      <c r="AR14" s="53">
        <f>IF(OR($A14="",AR$9=""),"",COUNTIFS('Job Catalog'!$D$10:$D$509,$A14,'Job Catalog'!$H$10:$H$509,AR$7,'Job Catalog'!$I$10:$I$509,AR$9))</f>
        <v/>
      </c>
      <c r="AS14" s="53">
        <f>IF(OR($A14="",AS$9=""),"",COUNTIFS('Job Catalog'!$D$10:$D$509,$A14,'Job Catalog'!$H$10:$H$509,AS$7,'Job Catalog'!$I$10:$I$509,AS$9))</f>
        <v/>
      </c>
      <c r="AT14" s="53">
        <f>IF(OR($A14="",AT$9=""),"",COUNTIFS('Job Catalog'!$D$10:$D$509,$A14,'Job Catalog'!$H$10:$H$509,AT$7,'Job Catalog'!$I$10:$I$509,AT$9))</f>
        <v/>
      </c>
      <c r="AU14" s="53">
        <f>IF(OR($A14="",AU$9=""),"",COUNTIFS('Job Catalog'!$D$10:$D$509,$A14,'Job Catalog'!$H$10:$H$509,AU$7,'Job Catalog'!$I$10:$I$509,AU$9))</f>
        <v/>
      </c>
      <c r="AV14" s="53">
        <f>IF(OR($A14="",AV$9=""),"",COUNTIFS('Job Catalog'!$D$10:$D$509,$A14,'Job Catalog'!$H$10:$H$509,AV$7,'Job Catalog'!$I$10:$I$509,AV$9))</f>
        <v/>
      </c>
      <c r="AW14" s="53">
        <f>IF(OR($A14="",AW$9=""),"",COUNTIFS('Job Catalog'!$D$10:$D$509,$A14,'Job Catalog'!$H$10:$H$509,AW$7,'Job Catalog'!$I$10:$I$509,AW$9))</f>
        <v/>
      </c>
      <c r="AX14" s="53">
        <f>IF(OR($A14="",AX$9=""),"",COUNTIFS('Job Catalog'!$D$10:$D$509,$A14,'Job Catalog'!$H$10:$H$509,AX$7,'Job Catalog'!$I$10:$I$509,AX$9))</f>
        <v/>
      </c>
      <c r="AY14" s="53">
        <f>IF(OR($A14="",AY$9=""),"",COUNTIFS('Job Catalog'!$D$10:$D$509,$A14,'Job Catalog'!$H$10:$H$509,AY$7,'Job Catalog'!$I$10:$I$509,AY$9))</f>
        <v/>
      </c>
      <c r="AZ14" s="53">
        <f>IF(OR($A14="",AZ$9=""),"",COUNTIFS('Job Catalog'!$D$10:$D$509,$A14,'Job Catalog'!$H$10:$H$509,AZ$7,'Job Catalog'!$I$10:$I$509,AZ$9))</f>
        <v/>
      </c>
      <c r="BA14" s="53">
        <f>IF(OR($A14="",BA$9=""),"",COUNTIFS('Job Catalog'!$D$10:$D$509,$A14,'Job Catalog'!$H$10:$H$509,BA$7,'Job Catalog'!$I$10:$I$509,BA$9))</f>
        <v/>
      </c>
      <c r="BB14" s="53">
        <f>IF(OR($A14="",BB$9=""),"",COUNTIFS('Job Catalog'!$D$10:$D$509,$A14,'Job Catalog'!$H$10:$H$509,BB$7,'Job Catalog'!$I$10:$I$509,BB$9))</f>
        <v/>
      </c>
      <c r="BC14" s="53">
        <f>IF(OR($A14="",BC$9=""),"",COUNTIFS('Job Catalog'!$D$10:$D$509,$A14,'Job Catalog'!$H$10:$H$509,BC$7,'Job Catalog'!$I$10:$I$509,BC$9))</f>
        <v/>
      </c>
      <c r="BD14" s="53">
        <f>IF(OR($A14="",BD$9=""),"",COUNTIFS('Job Catalog'!$D$10:$D$509,$A14,'Job Catalog'!$H$10:$H$509,BD$7,'Job Catalog'!$I$10:$I$509,BD$9))</f>
        <v/>
      </c>
      <c r="BE14" s="53">
        <f>IF(OR($A14="",BE$9=""),"",COUNTIFS('Job Catalog'!$D$10:$D$509,$A14,'Job Catalog'!$H$10:$H$509,BE$7,'Job Catalog'!$I$10:$I$509,BE$9))</f>
        <v/>
      </c>
      <c r="BF14" s="53">
        <f>IF(OR($A14="",BF$9=""),"",COUNTIFS('Job Catalog'!$D$10:$D$509,$A14,'Job Catalog'!$H$10:$H$509,BF$7,'Job Catalog'!$I$10:$I$509,BF$9))</f>
        <v/>
      </c>
      <c r="BG14" s="53">
        <f>IF(OR($A14="",BG$9=""),"",COUNTIFS('Job Catalog'!$D$10:$D$509,$A14,'Job Catalog'!$H$10:$H$509,BG$7,'Job Catalog'!$I$10:$I$509,BG$9))</f>
        <v/>
      </c>
      <c r="BH14" s="53">
        <f>IF(OR($A14="",BH$9=""),"",COUNTIFS('Job Catalog'!$D$10:$D$509,$A14,'Job Catalog'!$H$10:$H$509,BH$7,'Job Catalog'!$I$10:$I$509,BH$9))</f>
        <v/>
      </c>
      <c r="BI14" s="53">
        <f>IF(OR($A14="",BI$9=""),"",COUNTIFS('Job Catalog'!$D$10:$D$509,$A14,'Job Catalog'!$H$10:$H$509,BI$7,'Job Catalog'!$I$10:$I$509,BI$9))</f>
        <v/>
      </c>
      <c r="BJ14" s="53">
        <f>IF(OR($A14="",BJ$9=""),"",COUNTIFS('Job Catalog'!$D$10:$D$509,$A14,'Job Catalog'!$H$10:$H$509,BJ$7,'Job Catalog'!$I$10:$I$509,BJ$9))</f>
        <v/>
      </c>
      <c r="BK14" s="53">
        <f>IF(OR($A14="",BK$9=""),"",COUNTIFS('Job Catalog'!$D$10:$D$509,$A14,'Job Catalog'!$H$10:$H$509,BK$7,'Job Catalog'!$I$10:$I$509,BK$9))</f>
        <v/>
      </c>
      <c r="BL14" s="53">
        <f>IF(OR($A14="",BL$9=""),"",COUNTIFS('Job Catalog'!$D$10:$D$509,$A14,'Job Catalog'!$H$10:$H$509,BL$7,'Job Catalog'!$I$10:$I$509,BL$9))</f>
        <v/>
      </c>
      <c r="BM14" s="53">
        <f>IF(OR($A14="",BM$9=""),"",COUNTIFS('Job Catalog'!$D$10:$D$509,$A14,'Job Catalog'!$H$10:$H$509,BM$7,'Job Catalog'!$I$10:$I$509,BM$9))</f>
        <v/>
      </c>
      <c r="BN14" s="53">
        <f>IF(OR($A14="",BN$9=""),"",COUNTIFS('Job Catalog'!$D$10:$D$509,$A14,'Job Catalog'!$H$10:$H$509,BN$7,'Job Catalog'!$I$10:$I$509,BN$9))</f>
        <v/>
      </c>
      <c r="BO14" s="53">
        <f>IF(OR($A14="",BO$9=""),"",COUNTIFS('Job Catalog'!$D$10:$D$509,$A14,'Job Catalog'!$H$10:$H$509,BO$7,'Job Catalog'!$I$10:$I$509,BO$9))</f>
        <v/>
      </c>
      <c r="BP14" s="53">
        <f>IF(OR($A14="",BP$9=""),"",COUNTIFS('Job Catalog'!$D$10:$D$509,$A14,'Job Catalog'!$H$10:$H$509,BP$7,'Job Catalog'!$I$10:$I$509,BP$9))</f>
        <v/>
      </c>
      <c r="BQ14" s="53">
        <f>IF(OR($A14="",BQ$9=""),"",COUNTIFS('Job Catalog'!$D$10:$D$509,$A14,'Job Catalog'!$H$10:$H$509,BQ$7,'Job Catalog'!$I$10:$I$509,BQ$9))</f>
        <v/>
      </c>
      <c r="BR14" s="53">
        <f>IF(OR($A14="",BR$9=""),"",COUNTIFS('Job Catalog'!$D$10:$D$509,$A14,'Job Catalog'!$H$10:$H$509,BR$7,'Job Catalog'!$I$10:$I$509,BR$9))</f>
        <v/>
      </c>
      <c r="BS14" s="53">
        <f>IF(OR($A14="",BS$9=""),"",COUNTIFS('Job Catalog'!$D$10:$D$509,$A14,'Job Catalog'!$H$10:$H$509,BS$7,'Job Catalog'!$I$10:$I$509,BS$9))</f>
        <v/>
      </c>
      <c r="BT14" s="53">
        <f>IF(OR($A14="",BT$9=""),"",COUNTIFS('Job Catalog'!$D$10:$D$509,$A14,'Job Catalog'!$H$10:$H$509,BT$7,'Job Catalog'!$I$10:$I$509,BT$9))</f>
        <v/>
      </c>
      <c r="BU14" s="53">
        <f>IF(OR($A14="",BU$9=""),"",COUNTIFS('Job Catalog'!$D$10:$D$509,$A14,'Job Catalog'!$H$10:$H$509,BU$7,'Job Catalog'!$I$10:$I$509,BU$9))</f>
        <v/>
      </c>
      <c r="BV14" s="53">
        <f>IF(OR($A14="",BV$9=""),"",COUNTIFS('Job Catalog'!$D$10:$D$509,$A14,'Job Catalog'!$H$10:$H$509,BV$7,'Job Catalog'!$I$10:$I$509,BV$9))</f>
        <v/>
      </c>
      <c r="BW14" s="53">
        <f>IF(OR($A14="",BW$9=""),"",COUNTIFS('Job Catalog'!$D$10:$D$509,$A14,'Job Catalog'!$H$10:$H$509,BW$7,'Job Catalog'!$I$10:$I$509,BW$9))</f>
        <v/>
      </c>
      <c r="BX14" s="53">
        <f>IF(OR($A14="",BX$9=""),"",COUNTIFS('Job Catalog'!$D$10:$D$509,$A14,'Job Catalog'!$H$10:$H$509,BX$7,'Job Catalog'!$I$10:$I$509,BX$9))</f>
        <v/>
      </c>
      <c r="BY14" s="53">
        <f>IF(OR($A14="",BY$9=""),"",COUNTIFS('Job Catalog'!$D$10:$D$509,$A14,'Job Catalog'!$H$10:$H$509,BY$7,'Job Catalog'!$I$10:$I$509,BY$9))</f>
        <v/>
      </c>
      <c r="BZ14" s="53">
        <f>IF(OR($A14="",BZ$9=""),"",COUNTIFS('Job Catalog'!$D$10:$D$509,$A14,'Job Catalog'!$H$10:$H$509,BZ$7,'Job Catalog'!$I$10:$I$509,BZ$9))</f>
        <v/>
      </c>
      <c r="CA14" s="53">
        <f>IF(OR($A14="",CA$9=""),"",COUNTIFS('Job Catalog'!$D$10:$D$509,$A14,'Job Catalog'!$H$10:$H$509,CA$7,'Job Catalog'!$I$10:$I$509,CA$9))</f>
        <v/>
      </c>
      <c r="CB14" s="53">
        <f>IF(OR($A14="",CB$9=""),"",COUNTIFS('Job Catalog'!$D$10:$D$509,$A14,'Job Catalog'!$H$10:$H$509,CB$7,'Job Catalog'!$I$10:$I$509,CB$9))</f>
        <v/>
      </c>
      <c r="CC14" s="53">
        <f>IF(OR($A14="",CC$9=""),"",COUNTIFS('Job Catalog'!$D$10:$D$509,$A14,'Job Catalog'!$H$10:$H$509,CC$7,'Job Catalog'!$I$10:$I$509,CC$9))</f>
        <v/>
      </c>
      <c r="CD14" s="53">
        <f>IF(OR($A14="",CD$9=""),"",COUNTIFS('Job Catalog'!$D$10:$D$509,$A14,'Job Catalog'!$H$10:$H$509,CD$7,'Job Catalog'!$I$10:$I$509,CD$9))</f>
        <v/>
      </c>
      <c r="CE14" s="53">
        <f>IF(OR($A14="",CE$9=""),"",COUNTIFS('Job Catalog'!$D$10:$D$509,$A14,'Job Catalog'!$H$10:$H$509,CE$7,'Job Catalog'!$I$10:$I$509,CE$9))</f>
        <v/>
      </c>
      <c r="CF14" s="53">
        <f>IF(OR($A14="",CF$9=""),"",COUNTIFS('Job Catalog'!$D$10:$D$509,$A14,'Job Catalog'!$H$10:$H$509,CF$7,'Job Catalog'!$I$10:$I$509,CF$9))</f>
        <v/>
      </c>
      <c r="CG14" s="53">
        <f>IF(OR($A14="",CG$9=""),"",COUNTIFS('Job Catalog'!$D$10:$D$509,$A14,'Job Catalog'!$H$10:$H$509,CG$7,'Job Catalog'!$I$10:$I$509,CG$9))</f>
        <v/>
      </c>
      <c r="CH14" s="53">
        <f>IF(OR($A14="",CH$9=""),"",COUNTIFS('Job Catalog'!$D$10:$D$509,$A14,'Job Catalog'!$H$10:$H$509,CH$7,'Job Catalog'!$I$10:$I$509,CH$9))</f>
        <v/>
      </c>
      <c r="CI14" s="53">
        <f>IF(OR($A14="",CI$9=""),"",COUNTIFS('Job Catalog'!$D$10:$D$509,$A14,'Job Catalog'!$H$10:$H$509,CI$7,'Job Catalog'!$I$10:$I$509,CI$9))</f>
        <v/>
      </c>
      <c r="CJ14" s="53">
        <f>IF(OR($A14="",CJ$9=""),"",COUNTIFS('Job Catalog'!$D$10:$D$509,$A14,'Job Catalog'!$H$10:$H$509,CJ$7,'Job Catalog'!$I$10:$I$509,CJ$9))</f>
        <v/>
      </c>
      <c r="CK14" s="53">
        <f>IF(OR($A14="",CK$9=""),"",COUNTIFS('Job Catalog'!$D$10:$D$509,$A14,'Job Catalog'!$H$10:$H$509,CK$7,'Job Catalog'!$I$10:$I$509,CK$9))</f>
        <v/>
      </c>
      <c r="CL14" s="53">
        <f>IF(OR($A14="",CL$9=""),"",COUNTIFS('Job Catalog'!$D$10:$D$509,$A14,'Job Catalog'!$H$10:$H$509,CL$7,'Job Catalog'!$I$10:$I$509,CL$9))</f>
        <v/>
      </c>
      <c r="CM14" s="53">
        <f>IF(OR($A14="",CM$9=""),"",COUNTIFS('Job Catalog'!$D$10:$D$509,$A14,'Job Catalog'!$H$10:$H$509,CM$7,'Job Catalog'!$I$10:$I$509,CM$9))</f>
        <v/>
      </c>
      <c r="CN14" s="53">
        <f>IF(OR($A14="",CN$9=""),"",COUNTIFS('Job Catalog'!$D$10:$D$509,$A14,'Job Catalog'!$H$10:$H$509,CN$7,'Job Catalog'!$I$10:$I$509,CN$9))</f>
        <v/>
      </c>
      <c r="CO14" s="53">
        <f>IF(OR($A14="",CO$9=""),"",COUNTIFS('Job Catalog'!$D$10:$D$509,$A14,'Job Catalog'!$H$10:$H$509,CO$7,'Job Catalog'!$I$10:$I$509,CO$9))</f>
        <v/>
      </c>
      <c r="CP14" s="53">
        <f>IF(OR($A14="",CP$9=""),"",COUNTIFS('Job Catalog'!$D$10:$D$509,$A14,'Job Catalog'!$H$10:$H$509,CP$7,'Job Catalog'!$I$10:$I$509,CP$9))</f>
        <v/>
      </c>
      <c r="CQ14" s="53">
        <f>IF(OR($A14="",CQ$9=""),"",COUNTIFS('Job Catalog'!$D$10:$D$509,$A14,'Job Catalog'!$H$10:$H$509,CQ$7,'Job Catalog'!$I$10:$I$509,CQ$9))</f>
        <v/>
      </c>
      <c r="CR14" s="53">
        <f>IF(OR($A14="",CR$9=""),"",COUNTIFS('Job Catalog'!$D$10:$D$509,$A14,'Job Catalog'!$H$10:$H$509,CR$7,'Job Catalog'!$I$10:$I$509,CR$9))</f>
        <v/>
      </c>
      <c r="CS14" s="53">
        <f>IF(OR($A14="",CS$9=""),"",COUNTIFS('Job Catalog'!$D$10:$D$509,$A14,'Job Catalog'!$H$10:$H$509,CS$7,'Job Catalog'!$I$10:$I$509,CS$9))</f>
        <v/>
      </c>
      <c r="CT14" s="53">
        <f>IF(OR($A14="",CT$9=""),"",COUNTIFS('Job Catalog'!$D$10:$D$509,$A14,'Job Catalog'!$H$10:$H$509,CT$7,'Job Catalog'!$I$10:$I$509,CT$9))</f>
        <v/>
      </c>
      <c r="CU14" s="54">
        <f>IF($A14="","",SUM(C14:CT14))</f>
        <v/>
      </c>
    </row>
    <row r="15">
      <c r="A15">
        <f>IF(SETUP!$B125="","",SETUP!$B125)</f>
        <v/>
      </c>
      <c r="B15" s="9">
        <f>IF(SETUP!$B125="","",SETUP!$C125)</f>
        <v/>
      </c>
      <c r="C15" s="53">
        <f>IF(OR($A15="",C$9=""),"",COUNTIFS('Job Catalog'!$D$10:$D$509,$A15,'Job Catalog'!$H$10:$H$509,C$7,'Job Catalog'!$I$10:$I$509,C$9))</f>
        <v/>
      </c>
      <c r="D15" s="53">
        <f>IF(OR($A15="",D$9=""),"",COUNTIFS('Job Catalog'!$D$10:$D$509,$A15,'Job Catalog'!$H$10:$H$509,D$7,'Job Catalog'!$I$10:$I$509,D$9))</f>
        <v/>
      </c>
      <c r="E15" s="53">
        <f>IF(OR($A15="",E$9=""),"",COUNTIFS('Job Catalog'!$D$10:$D$509,$A15,'Job Catalog'!$H$10:$H$509,E$7,'Job Catalog'!$I$10:$I$509,E$9))</f>
        <v/>
      </c>
      <c r="F15" s="53">
        <f>IF(OR($A15="",F$9=""),"",COUNTIFS('Job Catalog'!$D$10:$D$509,$A15,'Job Catalog'!$H$10:$H$509,F$7,'Job Catalog'!$I$10:$I$509,F$9))</f>
        <v/>
      </c>
      <c r="G15" s="53">
        <f>IF(OR($A15="",G$9=""),"",COUNTIFS('Job Catalog'!$D$10:$D$509,$A15,'Job Catalog'!$H$10:$H$509,G$7,'Job Catalog'!$I$10:$I$509,G$9))</f>
        <v/>
      </c>
      <c r="H15" s="53">
        <f>IF(OR($A15="",H$9=""),"",COUNTIFS('Job Catalog'!$D$10:$D$509,$A15,'Job Catalog'!$H$10:$H$509,H$7,'Job Catalog'!$I$10:$I$509,H$9))</f>
        <v/>
      </c>
      <c r="I15" s="53">
        <f>IF(OR($A15="",I$9=""),"",COUNTIFS('Job Catalog'!$D$10:$D$509,$A15,'Job Catalog'!$H$10:$H$509,I$7,'Job Catalog'!$I$10:$I$509,I$9))</f>
        <v/>
      </c>
      <c r="J15" s="53">
        <f>IF(OR($A15="",J$9=""),"",COUNTIFS('Job Catalog'!$D$10:$D$509,$A15,'Job Catalog'!$H$10:$H$509,J$7,'Job Catalog'!$I$10:$I$509,J$9))</f>
        <v/>
      </c>
      <c r="K15" s="53">
        <f>IF(OR($A15="",K$9=""),"",COUNTIFS('Job Catalog'!$D$10:$D$509,$A15,'Job Catalog'!$H$10:$H$509,K$7,'Job Catalog'!$I$10:$I$509,K$9))</f>
        <v/>
      </c>
      <c r="L15" s="53">
        <f>IF(OR($A15="",L$9=""),"",COUNTIFS('Job Catalog'!$D$10:$D$509,$A15,'Job Catalog'!$H$10:$H$509,L$7,'Job Catalog'!$I$10:$I$509,L$9))</f>
        <v/>
      </c>
      <c r="M15" s="53">
        <f>IF(OR($A15="",M$9=""),"",COUNTIFS('Job Catalog'!$D$10:$D$509,$A15,'Job Catalog'!$H$10:$H$509,M$7,'Job Catalog'!$I$10:$I$509,M$9))</f>
        <v/>
      </c>
      <c r="N15" s="53">
        <f>IF(OR($A15="",N$9=""),"",COUNTIFS('Job Catalog'!$D$10:$D$509,$A15,'Job Catalog'!$H$10:$H$509,N$7,'Job Catalog'!$I$10:$I$509,N$9))</f>
        <v/>
      </c>
      <c r="O15" s="53">
        <f>IF(OR($A15="",O$9=""),"",COUNTIFS('Job Catalog'!$D$10:$D$509,$A15,'Job Catalog'!$H$10:$H$509,O$7,'Job Catalog'!$I$10:$I$509,O$9))</f>
        <v/>
      </c>
      <c r="P15" s="53">
        <f>IF(OR($A15="",P$9=""),"",COUNTIFS('Job Catalog'!$D$10:$D$509,$A15,'Job Catalog'!$H$10:$H$509,P$7,'Job Catalog'!$I$10:$I$509,P$9))</f>
        <v/>
      </c>
      <c r="Q15" s="53">
        <f>IF(OR($A15="",Q$9=""),"",COUNTIFS('Job Catalog'!$D$10:$D$509,$A15,'Job Catalog'!$H$10:$H$509,Q$7,'Job Catalog'!$I$10:$I$509,Q$9))</f>
        <v/>
      </c>
      <c r="R15" s="53">
        <f>IF(OR($A15="",R$9=""),"",COUNTIFS('Job Catalog'!$D$10:$D$509,$A15,'Job Catalog'!$H$10:$H$509,R$7,'Job Catalog'!$I$10:$I$509,R$9))</f>
        <v/>
      </c>
      <c r="S15" s="53">
        <f>IF(OR($A15="",S$9=""),"",COUNTIFS('Job Catalog'!$D$10:$D$509,$A15,'Job Catalog'!$H$10:$H$509,S$7,'Job Catalog'!$I$10:$I$509,S$9))</f>
        <v/>
      </c>
      <c r="T15" s="53">
        <f>IF(OR($A15="",T$9=""),"",COUNTIFS('Job Catalog'!$D$10:$D$509,$A15,'Job Catalog'!$H$10:$H$509,T$7,'Job Catalog'!$I$10:$I$509,T$9))</f>
        <v/>
      </c>
      <c r="U15" s="53">
        <f>IF(OR($A15="",U$9=""),"",COUNTIFS('Job Catalog'!$D$10:$D$509,$A15,'Job Catalog'!$H$10:$H$509,U$7,'Job Catalog'!$I$10:$I$509,U$9))</f>
        <v/>
      </c>
      <c r="V15" s="53">
        <f>IF(OR($A15="",V$9=""),"",COUNTIFS('Job Catalog'!$D$10:$D$509,$A15,'Job Catalog'!$H$10:$H$509,V$7,'Job Catalog'!$I$10:$I$509,V$9))</f>
        <v/>
      </c>
      <c r="W15" s="53">
        <f>IF(OR($A15="",W$9=""),"",COUNTIFS('Job Catalog'!$D$10:$D$509,$A15,'Job Catalog'!$H$10:$H$509,W$7,'Job Catalog'!$I$10:$I$509,W$9))</f>
        <v/>
      </c>
      <c r="X15" s="53">
        <f>IF(OR($A15="",X$9=""),"",COUNTIFS('Job Catalog'!$D$10:$D$509,$A15,'Job Catalog'!$H$10:$H$509,X$7,'Job Catalog'!$I$10:$I$509,X$9))</f>
        <v/>
      </c>
      <c r="Y15" s="53">
        <f>IF(OR($A15="",Y$9=""),"",COUNTIFS('Job Catalog'!$D$10:$D$509,$A15,'Job Catalog'!$H$10:$H$509,Y$7,'Job Catalog'!$I$10:$I$509,Y$9))</f>
        <v/>
      </c>
      <c r="Z15" s="53">
        <f>IF(OR($A15="",Z$9=""),"",COUNTIFS('Job Catalog'!$D$10:$D$509,$A15,'Job Catalog'!$H$10:$H$509,Z$7,'Job Catalog'!$I$10:$I$509,Z$9))</f>
        <v/>
      </c>
      <c r="AA15" s="53">
        <f>IF(OR($A15="",AA$9=""),"",COUNTIFS('Job Catalog'!$D$10:$D$509,$A15,'Job Catalog'!$H$10:$H$509,AA$7,'Job Catalog'!$I$10:$I$509,AA$9))</f>
        <v/>
      </c>
      <c r="AB15" s="53">
        <f>IF(OR($A15="",AB$9=""),"",COUNTIFS('Job Catalog'!$D$10:$D$509,$A15,'Job Catalog'!$H$10:$H$509,AB$7,'Job Catalog'!$I$10:$I$509,AB$9))</f>
        <v/>
      </c>
      <c r="AC15" s="53">
        <f>IF(OR($A15="",AC$9=""),"",COUNTIFS('Job Catalog'!$D$10:$D$509,$A15,'Job Catalog'!$H$10:$H$509,AC$7,'Job Catalog'!$I$10:$I$509,AC$9))</f>
        <v/>
      </c>
      <c r="AD15" s="53">
        <f>IF(OR($A15="",AD$9=""),"",COUNTIFS('Job Catalog'!$D$10:$D$509,$A15,'Job Catalog'!$H$10:$H$509,AD$7,'Job Catalog'!$I$10:$I$509,AD$9))</f>
        <v/>
      </c>
      <c r="AE15" s="53">
        <f>IF(OR($A15="",AE$9=""),"",COUNTIFS('Job Catalog'!$D$10:$D$509,$A15,'Job Catalog'!$H$10:$H$509,AE$7,'Job Catalog'!$I$10:$I$509,AE$9))</f>
        <v/>
      </c>
      <c r="AF15" s="53">
        <f>IF(OR($A15="",AF$9=""),"",COUNTIFS('Job Catalog'!$D$10:$D$509,$A15,'Job Catalog'!$H$10:$H$509,AF$7,'Job Catalog'!$I$10:$I$509,AF$9))</f>
        <v/>
      </c>
      <c r="AG15" s="53">
        <f>IF(OR($A15="",AG$9=""),"",COUNTIFS('Job Catalog'!$D$10:$D$509,$A15,'Job Catalog'!$H$10:$H$509,AG$7,'Job Catalog'!$I$10:$I$509,AG$9))</f>
        <v/>
      </c>
      <c r="AH15" s="53">
        <f>IF(OR($A15="",AH$9=""),"",COUNTIFS('Job Catalog'!$D$10:$D$509,$A15,'Job Catalog'!$H$10:$H$509,AH$7,'Job Catalog'!$I$10:$I$509,AH$9))</f>
        <v/>
      </c>
      <c r="AI15" s="53">
        <f>IF(OR($A15="",AI$9=""),"",COUNTIFS('Job Catalog'!$D$10:$D$509,$A15,'Job Catalog'!$H$10:$H$509,AI$7,'Job Catalog'!$I$10:$I$509,AI$9))</f>
        <v/>
      </c>
      <c r="AJ15" s="53">
        <f>IF(OR($A15="",AJ$9=""),"",COUNTIFS('Job Catalog'!$D$10:$D$509,$A15,'Job Catalog'!$H$10:$H$509,AJ$7,'Job Catalog'!$I$10:$I$509,AJ$9))</f>
        <v/>
      </c>
      <c r="AK15" s="53">
        <f>IF(OR($A15="",AK$9=""),"",COUNTIFS('Job Catalog'!$D$10:$D$509,$A15,'Job Catalog'!$H$10:$H$509,AK$7,'Job Catalog'!$I$10:$I$509,AK$9))</f>
        <v/>
      </c>
      <c r="AL15" s="53">
        <f>IF(OR($A15="",AL$9=""),"",COUNTIFS('Job Catalog'!$D$10:$D$509,$A15,'Job Catalog'!$H$10:$H$509,AL$7,'Job Catalog'!$I$10:$I$509,AL$9))</f>
        <v/>
      </c>
      <c r="AM15" s="53">
        <f>IF(OR($A15="",AM$9=""),"",COUNTIFS('Job Catalog'!$D$10:$D$509,$A15,'Job Catalog'!$H$10:$H$509,AM$7,'Job Catalog'!$I$10:$I$509,AM$9))</f>
        <v/>
      </c>
      <c r="AN15" s="53">
        <f>IF(OR($A15="",AN$9=""),"",COUNTIFS('Job Catalog'!$D$10:$D$509,$A15,'Job Catalog'!$H$10:$H$509,AN$7,'Job Catalog'!$I$10:$I$509,AN$9))</f>
        <v/>
      </c>
      <c r="AO15" s="53">
        <f>IF(OR($A15="",AO$9=""),"",COUNTIFS('Job Catalog'!$D$10:$D$509,$A15,'Job Catalog'!$H$10:$H$509,AO$7,'Job Catalog'!$I$10:$I$509,AO$9))</f>
        <v/>
      </c>
      <c r="AP15" s="53">
        <f>IF(OR($A15="",AP$9=""),"",COUNTIFS('Job Catalog'!$D$10:$D$509,$A15,'Job Catalog'!$H$10:$H$509,AP$7,'Job Catalog'!$I$10:$I$509,AP$9))</f>
        <v/>
      </c>
      <c r="AQ15" s="53">
        <f>IF(OR($A15="",AQ$9=""),"",COUNTIFS('Job Catalog'!$D$10:$D$509,$A15,'Job Catalog'!$H$10:$H$509,AQ$7,'Job Catalog'!$I$10:$I$509,AQ$9))</f>
        <v/>
      </c>
      <c r="AR15" s="53">
        <f>IF(OR($A15="",AR$9=""),"",COUNTIFS('Job Catalog'!$D$10:$D$509,$A15,'Job Catalog'!$H$10:$H$509,AR$7,'Job Catalog'!$I$10:$I$509,AR$9))</f>
        <v/>
      </c>
      <c r="AS15" s="53">
        <f>IF(OR($A15="",AS$9=""),"",COUNTIFS('Job Catalog'!$D$10:$D$509,$A15,'Job Catalog'!$H$10:$H$509,AS$7,'Job Catalog'!$I$10:$I$509,AS$9))</f>
        <v/>
      </c>
      <c r="AT15" s="53">
        <f>IF(OR($A15="",AT$9=""),"",COUNTIFS('Job Catalog'!$D$10:$D$509,$A15,'Job Catalog'!$H$10:$H$509,AT$7,'Job Catalog'!$I$10:$I$509,AT$9))</f>
        <v/>
      </c>
      <c r="AU15" s="53">
        <f>IF(OR($A15="",AU$9=""),"",COUNTIFS('Job Catalog'!$D$10:$D$509,$A15,'Job Catalog'!$H$10:$H$509,AU$7,'Job Catalog'!$I$10:$I$509,AU$9))</f>
        <v/>
      </c>
      <c r="AV15" s="53">
        <f>IF(OR($A15="",AV$9=""),"",COUNTIFS('Job Catalog'!$D$10:$D$509,$A15,'Job Catalog'!$H$10:$H$509,AV$7,'Job Catalog'!$I$10:$I$509,AV$9))</f>
        <v/>
      </c>
      <c r="AW15" s="53">
        <f>IF(OR($A15="",AW$9=""),"",COUNTIFS('Job Catalog'!$D$10:$D$509,$A15,'Job Catalog'!$H$10:$H$509,AW$7,'Job Catalog'!$I$10:$I$509,AW$9))</f>
        <v/>
      </c>
      <c r="AX15" s="53">
        <f>IF(OR($A15="",AX$9=""),"",COUNTIFS('Job Catalog'!$D$10:$D$509,$A15,'Job Catalog'!$H$10:$H$509,AX$7,'Job Catalog'!$I$10:$I$509,AX$9))</f>
        <v/>
      </c>
      <c r="AY15" s="53">
        <f>IF(OR($A15="",AY$9=""),"",COUNTIFS('Job Catalog'!$D$10:$D$509,$A15,'Job Catalog'!$H$10:$H$509,AY$7,'Job Catalog'!$I$10:$I$509,AY$9))</f>
        <v/>
      </c>
      <c r="AZ15" s="53">
        <f>IF(OR($A15="",AZ$9=""),"",COUNTIFS('Job Catalog'!$D$10:$D$509,$A15,'Job Catalog'!$H$10:$H$509,AZ$7,'Job Catalog'!$I$10:$I$509,AZ$9))</f>
        <v/>
      </c>
      <c r="BA15" s="53">
        <f>IF(OR($A15="",BA$9=""),"",COUNTIFS('Job Catalog'!$D$10:$D$509,$A15,'Job Catalog'!$H$10:$H$509,BA$7,'Job Catalog'!$I$10:$I$509,BA$9))</f>
        <v/>
      </c>
      <c r="BB15" s="53">
        <f>IF(OR($A15="",BB$9=""),"",COUNTIFS('Job Catalog'!$D$10:$D$509,$A15,'Job Catalog'!$H$10:$H$509,BB$7,'Job Catalog'!$I$10:$I$509,BB$9))</f>
        <v/>
      </c>
      <c r="BC15" s="53">
        <f>IF(OR($A15="",BC$9=""),"",COUNTIFS('Job Catalog'!$D$10:$D$509,$A15,'Job Catalog'!$H$10:$H$509,BC$7,'Job Catalog'!$I$10:$I$509,BC$9))</f>
        <v/>
      </c>
      <c r="BD15" s="53">
        <f>IF(OR($A15="",BD$9=""),"",COUNTIFS('Job Catalog'!$D$10:$D$509,$A15,'Job Catalog'!$H$10:$H$509,BD$7,'Job Catalog'!$I$10:$I$509,BD$9))</f>
        <v/>
      </c>
      <c r="BE15" s="53">
        <f>IF(OR($A15="",BE$9=""),"",COUNTIFS('Job Catalog'!$D$10:$D$509,$A15,'Job Catalog'!$H$10:$H$509,BE$7,'Job Catalog'!$I$10:$I$509,BE$9))</f>
        <v/>
      </c>
      <c r="BF15" s="53">
        <f>IF(OR($A15="",BF$9=""),"",COUNTIFS('Job Catalog'!$D$10:$D$509,$A15,'Job Catalog'!$H$10:$H$509,BF$7,'Job Catalog'!$I$10:$I$509,BF$9))</f>
        <v/>
      </c>
      <c r="BG15" s="53">
        <f>IF(OR($A15="",BG$9=""),"",COUNTIFS('Job Catalog'!$D$10:$D$509,$A15,'Job Catalog'!$H$10:$H$509,BG$7,'Job Catalog'!$I$10:$I$509,BG$9))</f>
        <v/>
      </c>
      <c r="BH15" s="53">
        <f>IF(OR($A15="",BH$9=""),"",COUNTIFS('Job Catalog'!$D$10:$D$509,$A15,'Job Catalog'!$H$10:$H$509,BH$7,'Job Catalog'!$I$10:$I$509,BH$9))</f>
        <v/>
      </c>
      <c r="BI15" s="53">
        <f>IF(OR($A15="",BI$9=""),"",COUNTIFS('Job Catalog'!$D$10:$D$509,$A15,'Job Catalog'!$H$10:$H$509,BI$7,'Job Catalog'!$I$10:$I$509,BI$9))</f>
        <v/>
      </c>
      <c r="BJ15" s="53">
        <f>IF(OR($A15="",BJ$9=""),"",COUNTIFS('Job Catalog'!$D$10:$D$509,$A15,'Job Catalog'!$H$10:$H$509,BJ$7,'Job Catalog'!$I$10:$I$509,BJ$9))</f>
        <v/>
      </c>
      <c r="BK15" s="53">
        <f>IF(OR($A15="",BK$9=""),"",COUNTIFS('Job Catalog'!$D$10:$D$509,$A15,'Job Catalog'!$H$10:$H$509,BK$7,'Job Catalog'!$I$10:$I$509,BK$9))</f>
        <v/>
      </c>
      <c r="BL15" s="53">
        <f>IF(OR($A15="",BL$9=""),"",COUNTIFS('Job Catalog'!$D$10:$D$509,$A15,'Job Catalog'!$H$10:$H$509,BL$7,'Job Catalog'!$I$10:$I$509,BL$9))</f>
        <v/>
      </c>
      <c r="BM15" s="53">
        <f>IF(OR($A15="",BM$9=""),"",COUNTIFS('Job Catalog'!$D$10:$D$509,$A15,'Job Catalog'!$H$10:$H$509,BM$7,'Job Catalog'!$I$10:$I$509,BM$9))</f>
        <v/>
      </c>
      <c r="BN15" s="53">
        <f>IF(OR($A15="",BN$9=""),"",COUNTIFS('Job Catalog'!$D$10:$D$509,$A15,'Job Catalog'!$H$10:$H$509,BN$7,'Job Catalog'!$I$10:$I$509,BN$9))</f>
        <v/>
      </c>
      <c r="BO15" s="53">
        <f>IF(OR($A15="",BO$9=""),"",COUNTIFS('Job Catalog'!$D$10:$D$509,$A15,'Job Catalog'!$H$10:$H$509,BO$7,'Job Catalog'!$I$10:$I$509,BO$9))</f>
        <v/>
      </c>
      <c r="BP15" s="53">
        <f>IF(OR($A15="",BP$9=""),"",COUNTIFS('Job Catalog'!$D$10:$D$509,$A15,'Job Catalog'!$H$10:$H$509,BP$7,'Job Catalog'!$I$10:$I$509,BP$9))</f>
        <v/>
      </c>
      <c r="BQ15" s="53">
        <f>IF(OR($A15="",BQ$9=""),"",COUNTIFS('Job Catalog'!$D$10:$D$509,$A15,'Job Catalog'!$H$10:$H$509,BQ$7,'Job Catalog'!$I$10:$I$509,BQ$9))</f>
        <v/>
      </c>
      <c r="BR15" s="53">
        <f>IF(OR($A15="",BR$9=""),"",COUNTIFS('Job Catalog'!$D$10:$D$509,$A15,'Job Catalog'!$H$10:$H$509,BR$7,'Job Catalog'!$I$10:$I$509,BR$9))</f>
        <v/>
      </c>
      <c r="BS15" s="53">
        <f>IF(OR($A15="",BS$9=""),"",COUNTIFS('Job Catalog'!$D$10:$D$509,$A15,'Job Catalog'!$H$10:$H$509,BS$7,'Job Catalog'!$I$10:$I$509,BS$9))</f>
        <v/>
      </c>
      <c r="BT15" s="53">
        <f>IF(OR($A15="",BT$9=""),"",COUNTIFS('Job Catalog'!$D$10:$D$509,$A15,'Job Catalog'!$H$10:$H$509,BT$7,'Job Catalog'!$I$10:$I$509,BT$9))</f>
        <v/>
      </c>
      <c r="BU15" s="53">
        <f>IF(OR($A15="",BU$9=""),"",COUNTIFS('Job Catalog'!$D$10:$D$509,$A15,'Job Catalog'!$H$10:$H$509,BU$7,'Job Catalog'!$I$10:$I$509,BU$9))</f>
        <v/>
      </c>
      <c r="BV15" s="53">
        <f>IF(OR($A15="",BV$9=""),"",COUNTIFS('Job Catalog'!$D$10:$D$509,$A15,'Job Catalog'!$H$10:$H$509,BV$7,'Job Catalog'!$I$10:$I$509,BV$9))</f>
        <v/>
      </c>
      <c r="BW15" s="53">
        <f>IF(OR($A15="",BW$9=""),"",COUNTIFS('Job Catalog'!$D$10:$D$509,$A15,'Job Catalog'!$H$10:$H$509,BW$7,'Job Catalog'!$I$10:$I$509,BW$9))</f>
        <v/>
      </c>
      <c r="BX15" s="53">
        <f>IF(OR($A15="",BX$9=""),"",COUNTIFS('Job Catalog'!$D$10:$D$509,$A15,'Job Catalog'!$H$10:$H$509,BX$7,'Job Catalog'!$I$10:$I$509,BX$9))</f>
        <v/>
      </c>
      <c r="BY15" s="53">
        <f>IF(OR($A15="",BY$9=""),"",COUNTIFS('Job Catalog'!$D$10:$D$509,$A15,'Job Catalog'!$H$10:$H$509,BY$7,'Job Catalog'!$I$10:$I$509,BY$9))</f>
        <v/>
      </c>
      <c r="BZ15" s="53">
        <f>IF(OR($A15="",BZ$9=""),"",COUNTIFS('Job Catalog'!$D$10:$D$509,$A15,'Job Catalog'!$H$10:$H$509,BZ$7,'Job Catalog'!$I$10:$I$509,BZ$9))</f>
        <v/>
      </c>
      <c r="CA15" s="53">
        <f>IF(OR($A15="",CA$9=""),"",COUNTIFS('Job Catalog'!$D$10:$D$509,$A15,'Job Catalog'!$H$10:$H$509,CA$7,'Job Catalog'!$I$10:$I$509,CA$9))</f>
        <v/>
      </c>
      <c r="CB15" s="53">
        <f>IF(OR($A15="",CB$9=""),"",COUNTIFS('Job Catalog'!$D$10:$D$509,$A15,'Job Catalog'!$H$10:$H$509,CB$7,'Job Catalog'!$I$10:$I$509,CB$9))</f>
        <v/>
      </c>
      <c r="CC15" s="53">
        <f>IF(OR($A15="",CC$9=""),"",COUNTIFS('Job Catalog'!$D$10:$D$509,$A15,'Job Catalog'!$H$10:$H$509,CC$7,'Job Catalog'!$I$10:$I$509,CC$9))</f>
        <v/>
      </c>
      <c r="CD15" s="53">
        <f>IF(OR($A15="",CD$9=""),"",COUNTIFS('Job Catalog'!$D$10:$D$509,$A15,'Job Catalog'!$H$10:$H$509,CD$7,'Job Catalog'!$I$10:$I$509,CD$9))</f>
        <v/>
      </c>
      <c r="CE15" s="53">
        <f>IF(OR($A15="",CE$9=""),"",COUNTIFS('Job Catalog'!$D$10:$D$509,$A15,'Job Catalog'!$H$10:$H$509,CE$7,'Job Catalog'!$I$10:$I$509,CE$9))</f>
        <v/>
      </c>
      <c r="CF15" s="53">
        <f>IF(OR($A15="",CF$9=""),"",COUNTIFS('Job Catalog'!$D$10:$D$509,$A15,'Job Catalog'!$H$10:$H$509,CF$7,'Job Catalog'!$I$10:$I$509,CF$9))</f>
        <v/>
      </c>
      <c r="CG15" s="53">
        <f>IF(OR($A15="",CG$9=""),"",COUNTIFS('Job Catalog'!$D$10:$D$509,$A15,'Job Catalog'!$H$10:$H$509,CG$7,'Job Catalog'!$I$10:$I$509,CG$9))</f>
        <v/>
      </c>
      <c r="CH15" s="53">
        <f>IF(OR($A15="",CH$9=""),"",COUNTIFS('Job Catalog'!$D$10:$D$509,$A15,'Job Catalog'!$H$10:$H$509,CH$7,'Job Catalog'!$I$10:$I$509,CH$9))</f>
        <v/>
      </c>
      <c r="CI15" s="53">
        <f>IF(OR($A15="",CI$9=""),"",COUNTIFS('Job Catalog'!$D$10:$D$509,$A15,'Job Catalog'!$H$10:$H$509,CI$7,'Job Catalog'!$I$10:$I$509,CI$9))</f>
        <v/>
      </c>
      <c r="CJ15" s="53">
        <f>IF(OR($A15="",CJ$9=""),"",COUNTIFS('Job Catalog'!$D$10:$D$509,$A15,'Job Catalog'!$H$10:$H$509,CJ$7,'Job Catalog'!$I$10:$I$509,CJ$9))</f>
        <v/>
      </c>
      <c r="CK15" s="53">
        <f>IF(OR($A15="",CK$9=""),"",COUNTIFS('Job Catalog'!$D$10:$D$509,$A15,'Job Catalog'!$H$10:$H$509,CK$7,'Job Catalog'!$I$10:$I$509,CK$9))</f>
        <v/>
      </c>
      <c r="CL15" s="53">
        <f>IF(OR($A15="",CL$9=""),"",COUNTIFS('Job Catalog'!$D$10:$D$509,$A15,'Job Catalog'!$H$10:$H$509,CL$7,'Job Catalog'!$I$10:$I$509,CL$9))</f>
        <v/>
      </c>
      <c r="CM15" s="53">
        <f>IF(OR($A15="",CM$9=""),"",COUNTIFS('Job Catalog'!$D$10:$D$509,$A15,'Job Catalog'!$H$10:$H$509,CM$7,'Job Catalog'!$I$10:$I$509,CM$9))</f>
        <v/>
      </c>
      <c r="CN15" s="53">
        <f>IF(OR($A15="",CN$9=""),"",COUNTIFS('Job Catalog'!$D$10:$D$509,$A15,'Job Catalog'!$H$10:$H$509,CN$7,'Job Catalog'!$I$10:$I$509,CN$9))</f>
        <v/>
      </c>
      <c r="CO15" s="53">
        <f>IF(OR($A15="",CO$9=""),"",COUNTIFS('Job Catalog'!$D$10:$D$509,$A15,'Job Catalog'!$H$10:$H$509,CO$7,'Job Catalog'!$I$10:$I$509,CO$9))</f>
        <v/>
      </c>
      <c r="CP15" s="53">
        <f>IF(OR($A15="",CP$9=""),"",COUNTIFS('Job Catalog'!$D$10:$D$509,$A15,'Job Catalog'!$H$10:$H$509,CP$7,'Job Catalog'!$I$10:$I$509,CP$9))</f>
        <v/>
      </c>
      <c r="CQ15" s="53">
        <f>IF(OR($A15="",CQ$9=""),"",COUNTIFS('Job Catalog'!$D$10:$D$509,$A15,'Job Catalog'!$H$10:$H$509,CQ$7,'Job Catalog'!$I$10:$I$509,CQ$9))</f>
        <v/>
      </c>
      <c r="CR15" s="53">
        <f>IF(OR($A15="",CR$9=""),"",COUNTIFS('Job Catalog'!$D$10:$D$509,$A15,'Job Catalog'!$H$10:$H$509,CR$7,'Job Catalog'!$I$10:$I$509,CR$9))</f>
        <v/>
      </c>
      <c r="CS15" s="53">
        <f>IF(OR($A15="",CS$9=""),"",COUNTIFS('Job Catalog'!$D$10:$D$509,$A15,'Job Catalog'!$H$10:$H$509,CS$7,'Job Catalog'!$I$10:$I$509,CS$9))</f>
        <v/>
      </c>
      <c r="CT15" s="53">
        <f>IF(OR($A15="",CT$9=""),"",COUNTIFS('Job Catalog'!$D$10:$D$509,$A15,'Job Catalog'!$H$10:$H$509,CT$7,'Job Catalog'!$I$10:$I$509,CT$9))</f>
        <v/>
      </c>
      <c r="CU15" s="54">
        <f>IF($A15="","",SUM(C15:CT15))</f>
        <v/>
      </c>
    </row>
    <row r="16">
      <c r="A16">
        <f>IF(SETUP!$B126="","",SETUP!$B126)</f>
        <v/>
      </c>
      <c r="B16" s="9">
        <f>IF(SETUP!$B126="","",SETUP!$C126)</f>
        <v/>
      </c>
      <c r="C16" s="53">
        <f>IF(OR($A16="",C$9=""),"",COUNTIFS('Job Catalog'!$D$10:$D$509,$A16,'Job Catalog'!$H$10:$H$509,C$7,'Job Catalog'!$I$10:$I$509,C$9))</f>
        <v/>
      </c>
      <c r="D16" s="53">
        <f>IF(OR($A16="",D$9=""),"",COUNTIFS('Job Catalog'!$D$10:$D$509,$A16,'Job Catalog'!$H$10:$H$509,D$7,'Job Catalog'!$I$10:$I$509,D$9))</f>
        <v/>
      </c>
      <c r="E16" s="53">
        <f>IF(OR($A16="",E$9=""),"",COUNTIFS('Job Catalog'!$D$10:$D$509,$A16,'Job Catalog'!$H$10:$H$509,E$7,'Job Catalog'!$I$10:$I$509,E$9))</f>
        <v/>
      </c>
      <c r="F16" s="53">
        <f>IF(OR($A16="",F$9=""),"",COUNTIFS('Job Catalog'!$D$10:$D$509,$A16,'Job Catalog'!$H$10:$H$509,F$7,'Job Catalog'!$I$10:$I$509,F$9))</f>
        <v/>
      </c>
      <c r="G16" s="53">
        <f>IF(OR($A16="",G$9=""),"",COUNTIFS('Job Catalog'!$D$10:$D$509,$A16,'Job Catalog'!$H$10:$H$509,G$7,'Job Catalog'!$I$10:$I$509,G$9))</f>
        <v/>
      </c>
      <c r="H16" s="53">
        <f>IF(OR($A16="",H$9=""),"",COUNTIFS('Job Catalog'!$D$10:$D$509,$A16,'Job Catalog'!$H$10:$H$509,H$7,'Job Catalog'!$I$10:$I$509,H$9))</f>
        <v/>
      </c>
      <c r="I16" s="53">
        <f>IF(OR($A16="",I$9=""),"",COUNTIFS('Job Catalog'!$D$10:$D$509,$A16,'Job Catalog'!$H$10:$H$509,I$7,'Job Catalog'!$I$10:$I$509,I$9))</f>
        <v/>
      </c>
      <c r="J16" s="53">
        <f>IF(OR($A16="",J$9=""),"",COUNTIFS('Job Catalog'!$D$10:$D$509,$A16,'Job Catalog'!$H$10:$H$509,J$7,'Job Catalog'!$I$10:$I$509,J$9))</f>
        <v/>
      </c>
      <c r="K16" s="53">
        <f>IF(OR($A16="",K$9=""),"",COUNTIFS('Job Catalog'!$D$10:$D$509,$A16,'Job Catalog'!$H$10:$H$509,K$7,'Job Catalog'!$I$10:$I$509,K$9))</f>
        <v/>
      </c>
      <c r="L16" s="53">
        <f>IF(OR($A16="",L$9=""),"",COUNTIFS('Job Catalog'!$D$10:$D$509,$A16,'Job Catalog'!$H$10:$H$509,L$7,'Job Catalog'!$I$10:$I$509,L$9))</f>
        <v/>
      </c>
      <c r="M16" s="53">
        <f>IF(OR($A16="",M$9=""),"",COUNTIFS('Job Catalog'!$D$10:$D$509,$A16,'Job Catalog'!$H$10:$H$509,M$7,'Job Catalog'!$I$10:$I$509,M$9))</f>
        <v/>
      </c>
      <c r="N16" s="53">
        <f>IF(OR($A16="",N$9=""),"",COUNTIFS('Job Catalog'!$D$10:$D$509,$A16,'Job Catalog'!$H$10:$H$509,N$7,'Job Catalog'!$I$10:$I$509,N$9))</f>
        <v/>
      </c>
      <c r="O16" s="53">
        <f>IF(OR($A16="",O$9=""),"",COUNTIFS('Job Catalog'!$D$10:$D$509,$A16,'Job Catalog'!$H$10:$H$509,O$7,'Job Catalog'!$I$10:$I$509,O$9))</f>
        <v/>
      </c>
      <c r="P16" s="53">
        <f>IF(OR($A16="",P$9=""),"",COUNTIFS('Job Catalog'!$D$10:$D$509,$A16,'Job Catalog'!$H$10:$H$509,P$7,'Job Catalog'!$I$10:$I$509,P$9))</f>
        <v/>
      </c>
      <c r="Q16" s="53">
        <f>IF(OR($A16="",Q$9=""),"",COUNTIFS('Job Catalog'!$D$10:$D$509,$A16,'Job Catalog'!$H$10:$H$509,Q$7,'Job Catalog'!$I$10:$I$509,Q$9))</f>
        <v/>
      </c>
      <c r="R16" s="53">
        <f>IF(OR($A16="",R$9=""),"",COUNTIFS('Job Catalog'!$D$10:$D$509,$A16,'Job Catalog'!$H$10:$H$509,R$7,'Job Catalog'!$I$10:$I$509,R$9))</f>
        <v/>
      </c>
      <c r="S16" s="53">
        <f>IF(OR($A16="",S$9=""),"",COUNTIFS('Job Catalog'!$D$10:$D$509,$A16,'Job Catalog'!$H$10:$H$509,S$7,'Job Catalog'!$I$10:$I$509,S$9))</f>
        <v/>
      </c>
      <c r="T16" s="53">
        <f>IF(OR($A16="",T$9=""),"",COUNTIFS('Job Catalog'!$D$10:$D$509,$A16,'Job Catalog'!$H$10:$H$509,T$7,'Job Catalog'!$I$10:$I$509,T$9))</f>
        <v/>
      </c>
      <c r="U16" s="53">
        <f>IF(OR($A16="",U$9=""),"",COUNTIFS('Job Catalog'!$D$10:$D$509,$A16,'Job Catalog'!$H$10:$H$509,U$7,'Job Catalog'!$I$10:$I$509,U$9))</f>
        <v/>
      </c>
      <c r="V16" s="53">
        <f>IF(OR($A16="",V$9=""),"",COUNTIFS('Job Catalog'!$D$10:$D$509,$A16,'Job Catalog'!$H$10:$H$509,V$7,'Job Catalog'!$I$10:$I$509,V$9))</f>
        <v/>
      </c>
      <c r="W16" s="53">
        <f>IF(OR($A16="",W$9=""),"",COUNTIFS('Job Catalog'!$D$10:$D$509,$A16,'Job Catalog'!$H$10:$H$509,W$7,'Job Catalog'!$I$10:$I$509,W$9))</f>
        <v/>
      </c>
      <c r="X16" s="53">
        <f>IF(OR($A16="",X$9=""),"",COUNTIFS('Job Catalog'!$D$10:$D$509,$A16,'Job Catalog'!$H$10:$H$509,X$7,'Job Catalog'!$I$10:$I$509,X$9))</f>
        <v/>
      </c>
      <c r="Y16" s="53">
        <f>IF(OR($A16="",Y$9=""),"",COUNTIFS('Job Catalog'!$D$10:$D$509,$A16,'Job Catalog'!$H$10:$H$509,Y$7,'Job Catalog'!$I$10:$I$509,Y$9))</f>
        <v/>
      </c>
      <c r="Z16" s="53">
        <f>IF(OR($A16="",Z$9=""),"",COUNTIFS('Job Catalog'!$D$10:$D$509,$A16,'Job Catalog'!$H$10:$H$509,Z$7,'Job Catalog'!$I$10:$I$509,Z$9))</f>
        <v/>
      </c>
      <c r="AA16" s="53">
        <f>IF(OR($A16="",AA$9=""),"",COUNTIFS('Job Catalog'!$D$10:$D$509,$A16,'Job Catalog'!$H$10:$H$509,AA$7,'Job Catalog'!$I$10:$I$509,AA$9))</f>
        <v/>
      </c>
      <c r="AB16" s="53">
        <f>IF(OR($A16="",AB$9=""),"",COUNTIFS('Job Catalog'!$D$10:$D$509,$A16,'Job Catalog'!$H$10:$H$509,AB$7,'Job Catalog'!$I$10:$I$509,AB$9))</f>
        <v/>
      </c>
      <c r="AC16" s="53">
        <f>IF(OR($A16="",AC$9=""),"",COUNTIFS('Job Catalog'!$D$10:$D$509,$A16,'Job Catalog'!$H$10:$H$509,AC$7,'Job Catalog'!$I$10:$I$509,AC$9))</f>
        <v/>
      </c>
      <c r="AD16" s="53">
        <f>IF(OR($A16="",AD$9=""),"",COUNTIFS('Job Catalog'!$D$10:$D$509,$A16,'Job Catalog'!$H$10:$H$509,AD$7,'Job Catalog'!$I$10:$I$509,AD$9))</f>
        <v/>
      </c>
      <c r="AE16" s="53">
        <f>IF(OR($A16="",AE$9=""),"",COUNTIFS('Job Catalog'!$D$10:$D$509,$A16,'Job Catalog'!$H$10:$H$509,AE$7,'Job Catalog'!$I$10:$I$509,AE$9))</f>
        <v/>
      </c>
      <c r="AF16" s="53">
        <f>IF(OR($A16="",AF$9=""),"",COUNTIFS('Job Catalog'!$D$10:$D$509,$A16,'Job Catalog'!$H$10:$H$509,AF$7,'Job Catalog'!$I$10:$I$509,AF$9))</f>
        <v/>
      </c>
      <c r="AG16" s="53">
        <f>IF(OR($A16="",AG$9=""),"",COUNTIFS('Job Catalog'!$D$10:$D$509,$A16,'Job Catalog'!$H$10:$H$509,AG$7,'Job Catalog'!$I$10:$I$509,AG$9))</f>
        <v/>
      </c>
      <c r="AH16" s="53">
        <f>IF(OR($A16="",AH$9=""),"",COUNTIFS('Job Catalog'!$D$10:$D$509,$A16,'Job Catalog'!$H$10:$H$509,AH$7,'Job Catalog'!$I$10:$I$509,AH$9))</f>
        <v/>
      </c>
      <c r="AI16" s="53">
        <f>IF(OR($A16="",AI$9=""),"",COUNTIFS('Job Catalog'!$D$10:$D$509,$A16,'Job Catalog'!$H$10:$H$509,AI$7,'Job Catalog'!$I$10:$I$509,AI$9))</f>
        <v/>
      </c>
      <c r="AJ16" s="53">
        <f>IF(OR($A16="",AJ$9=""),"",COUNTIFS('Job Catalog'!$D$10:$D$509,$A16,'Job Catalog'!$H$10:$H$509,AJ$7,'Job Catalog'!$I$10:$I$509,AJ$9))</f>
        <v/>
      </c>
      <c r="AK16" s="53">
        <f>IF(OR($A16="",AK$9=""),"",COUNTIFS('Job Catalog'!$D$10:$D$509,$A16,'Job Catalog'!$H$10:$H$509,AK$7,'Job Catalog'!$I$10:$I$509,AK$9))</f>
        <v/>
      </c>
      <c r="AL16" s="53">
        <f>IF(OR($A16="",AL$9=""),"",COUNTIFS('Job Catalog'!$D$10:$D$509,$A16,'Job Catalog'!$H$10:$H$509,AL$7,'Job Catalog'!$I$10:$I$509,AL$9))</f>
        <v/>
      </c>
      <c r="AM16" s="53">
        <f>IF(OR($A16="",AM$9=""),"",COUNTIFS('Job Catalog'!$D$10:$D$509,$A16,'Job Catalog'!$H$10:$H$509,AM$7,'Job Catalog'!$I$10:$I$509,AM$9))</f>
        <v/>
      </c>
      <c r="AN16" s="53">
        <f>IF(OR($A16="",AN$9=""),"",COUNTIFS('Job Catalog'!$D$10:$D$509,$A16,'Job Catalog'!$H$10:$H$509,AN$7,'Job Catalog'!$I$10:$I$509,AN$9))</f>
        <v/>
      </c>
      <c r="AO16" s="53">
        <f>IF(OR($A16="",AO$9=""),"",COUNTIFS('Job Catalog'!$D$10:$D$509,$A16,'Job Catalog'!$H$10:$H$509,AO$7,'Job Catalog'!$I$10:$I$509,AO$9))</f>
        <v/>
      </c>
      <c r="AP16" s="53">
        <f>IF(OR($A16="",AP$9=""),"",COUNTIFS('Job Catalog'!$D$10:$D$509,$A16,'Job Catalog'!$H$10:$H$509,AP$7,'Job Catalog'!$I$10:$I$509,AP$9))</f>
        <v/>
      </c>
      <c r="AQ16" s="53">
        <f>IF(OR($A16="",AQ$9=""),"",COUNTIFS('Job Catalog'!$D$10:$D$509,$A16,'Job Catalog'!$H$10:$H$509,AQ$7,'Job Catalog'!$I$10:$I$509,AQ$9))</f>
        <v/>
      </c>
      <c r="AR16" s="53">
        <f>IF(OR($A16="",AR$9=""),"",COUNTIFS('Job Catalog'!$D$10:$D$509,$A16,'Job Catalog'!$H$10:$H$509,AR$7,'Job Catalog'!$I$10:$I$509,AR$9))</f>
        <v/>
      </c>
      <c r="AS16" s="53">
        <f>IF(OR($A16="",AS$9=""),"",COUNTIFS('Job Catalog'!$D$10:$D$509,$A16,'Job Catalog'!$H$10:$H$509,AS$7,'Job Catalog'!$I$10:$I$509,AS$9))</f>
        <v/>
      </c>
      <c r="AT16" s="53">
        <f>IF(OR($A16="",AT$9=""),"",COUNTIFS('Job Catalog'!$D$10:$D$509,$A16,'Job Catalog'!$H$10:$H$509,AT$7,'Job Catalog'!$I$10:$I$509,AT$9))</f>
        <v/>
      </c>
      <c r="AU16" s="53">
        <f>IF(OR($A16="",AU$9=""),"",COUNTIFS('Job Catalog'!$D$10:$D$509,$A16,'Job Catalog'!$H$10:$H$509,AU$7,'Job Catalog'!$I$10:$I$509,AU$9))</f>
        <v/>
      </c>
      <c r="AV16" s="53">
        <f>IF(OR($A16="",AV$9=""),"",COUNTIFS('Job Catalog'!$D$10:$D$509,$A16,'Job Catalog'!$H$10:$H$509,AV$7,'Job Catalog'!$I$10:$I$509,AV$9))</f>
        <v/>
      </c>
      <c r="AW16" s="53">
        <f>IF(OR($A16="",AW$9=""),"",COUNTIFS('Job Catalog'!$D$10:$D$509,$A16,'Job Catalog'!$H$10:$H$509,AW$7,'Job Catalog'!$I$10:$I$509,AW$9))</f>
        <v/>
      </c>
      <c r="AX16" s="53">
        <f>IF(OR($A16="",AX$9=""),"",COUNTIFS('Job Catalog'!$D$10:$D$509,$A16,'Job Catalog'!$H$10:$H$509,AX$7,'Job Catalog'!$I$10:$I$509,AX$9))</f>
        <v/>
      </c>
      <c r="AY16" s="53">
        <f>IF(OR($A16="",AY$9=""),"",COUNTIFS('Job Catalog'!$D$10:$D$509,$A16,'Job Catalog'!$H$10:$H$509,AY$7,'Job Catalog'!$I$10:$I$509,AY$9))</f>
        <v/>
      </c>
      <c r="AZ16" s="53">
        <f>IF(OR($A16="",AZ$9=""),"",COUNTIFS('Job Catalog'!$D$10:$D$509,$A16,'Job Catalog'!$H$10:$H$509,AZ$7,'Job Catalog'!$I$10:$I$509,AZ$9))</f>
        <v/>
      </c>
      <c r="BA16" s="53">
        <f>IF(OR($A16="",BA$9=""),"",COUNTIFS('Job Catalog'!$D$10:$D$509,$A16,'Job Catalog'!$H$10:$H$509,BA$7,'Job Catalog'!$I$10:$I$509,BA$9))</f>
        <v/>
      </c>
      <c r="BB16" s="53">
        <f>IF(OR($A16="",BB$9=""),"",COUNTIFS('Job Catalog'!$D$10:$D$509,$A16,'Job Catalog'!$H$10:$H$509,BB$7,'Job Catalog'!$I$10:$I$509,BB$9))</f>
        <v/>
      </c>
      <c r="BC16" s="53">
        <f>IF(OR($A16="",BC$9=""),"",COUNTIFS('Job Catalog'!$D$10:$D$509,$A16,'Job Catalog'!$H$10:$H$509,BC$7,'Job Catalog'!$I$10:$I$509,BC$9))</f>
        <v/>
      </c>
      <c r="BD16" s="53">
        <f>IF(OR($A16="",BD$9=""),"",COUNTIFS('Job Catalog'!$D$10:$D$509,$A16,'Job Catalog'!$H$10:$H$509,BD$7,'Job Catalog'!$I$10:$I$509,BD$9))</f>
        <v/>
      </c>
      <c r="BE16" s="53">
        <f>IF(OR($A16="",BE$9=""),"",COUNTIFS('Job Catalog'!$D$10:$D$509,$A16,'Job Catalog'!$H$10:$H$509,BE$7,'Job Catalog'!$I$10:$I$509,BE$9))</f>
        <v/>
      </c>
      <c r="BF16" s="53">
        <f>IF(OR($A16="",BF$9=""),"",COUNTIFS('Job Catalog'!$D$10:$D$509,$A16,'Job Catalog'!$H$10:$H$509,BF$7,'Job Catalog'!$I$10:$I$509,BF$9))</f>
        <v/>
      </c>
      <c r="BG16" s="53">
        <f>IF(OR($A16="",BG$9=""),"",COUNTIFS('Job Catalog'!$D$10:$D$509,$A16,'Job Catalog'!$H$10:$H$509,BG$7,'Job Catalog'!$I$10:$I$509,BG$9))</f>
        <v/>
      </c>
      <c r="BH16" s="53">
        <f>IF(OR($A16="",BH$9=""),"",COUNTIFS('Job Catalog'!$D$10:$D$509,$A16,'Job Catalog'!$H$10:$H$509,BH$7,'Job Catalog'!$I$10:$I$509,BH$9))</f>
        <v/>
      </c>
      <c r="BI16" s="53">
        <f>IF(OR($A16="",BI$9=""),"",COUNTIFS('Job Catalog'!$D$10:$D$509,$A16,'Job Catalog'!$H$10:$H$509,BI$7,'Job Catalog'!$I$10:$I$509,BI$9))</f>
        <v/>
      </c>
      <c r="BJ16" s="53">
        <f>IF(OR($A16="",BJ$9=""),"",COUNTIFS('Job Catalog'!$D$10:$D$509,$A16,'Job Catalog'!$H$10:$H$509,BJ$7,'Job Catalog'!$I$10:$I$509,BJ$9))</f>
        <v/>
      </c>
      <c r="BK16" s="53">
        <f>IF(OR($A16="",BK$9=""),"",COUNTIFS('Job Catalog'!$D$10:$D$509,$A16,'Job Catalog'!$H$10:$H$509,BK$7,'Job Catalog'!$I$10:$I$509,BK$9))</f>
        <v/>
      </c>
      <c r="BL16" s="53">
        <f>IF(OR($A16="",BL$9=""),"",COUNTIFS('Job Catalog'!$D$10:$D$509,$A16,'Job Catalog'!$H$10:$H$509,BL$7,'Job Catalog'!$I$10:$I$509,BL$9))</f>
        <v/>
      </c>
      <c r="BM16" s="53">
        <f>IF(OR($A16="",BM$9=""),"",COUNTIFS('Job Catalog'!$D$10:$D$509,$A16,'Job Catalog'!$H$10:$H$509,BM$7,'Job Catalog'!$I$10:$I$509,BM$9))</f>
        <v/>
      </c>
      <c r="BN16" s="53">
        <f>IF(OR($A16="",BN$9=""),"",COUNTIFS('Job Catalog'!$D$10:$D$509,$A16,'Job Catalog'!$H$10:$H$509,BN$7,'Job Catalog'!$I$10:$I$509,BN$9))</f>
        <v/>
      </c>
      <c r="BO16" s="53">
        <f>IF(OR($A16="",BO$9=""),"",COUNTIFS('Job Catalog'!$D$10:$D$509,$A16,'Job Catalog'!$H$10:$H$509,BO$7,'Job Catalog'!$I$10:$I$509,BO$9))</f>
        <v/>
      </c>
      <c r="BP16" s="53">
        <f>IF(OR($A16="",BP$9=""),"",COUNTIFS('Job Catalog'!$D$10:$D$509,$A16,'Job Catalog'!$H$10:$H$509,BP$7,'Job Catalog'!$I$10:$I$509,BP$9))</f>
        <v/>
      </c>
      <c r="BQ16" s="53">
        <f>IF(OR($A16="",BQ$9=""),"",COUNTIFS('Job Catalog'!$D$10:$D$509,$A16,'Job Catalog'!$H$10:$H$509,BQ$7,'Job Catalog'!$I$10:$I$509,BQ$9))</f>
        <v/>
      </c>
      <c r="BR16" s="53">
        <f>IF(OR($A16="",BR$9=""),"",COUNTIFS('Job Catalog'!$D$10:$D$509,$A16,'Job Catalog'!$H$10:$H$509,BR$7,'Job Catalog'!$I$10:$I$509,BR$9))</f>
        <v/>
      </c>
      <c r="BS16" s="53">
        <f>IF(OR($A16="",BS$9=""),"",COUNTIFS('Job Catalog'!$D$10:$D$509,$A16,'Job Catalog'!$H$10:$H$509,BS$7,'Job Catalog'!$I$10:$I$509,BS$9))</f>
        <v/>
      </c>
      <c r="BT16" s="53">
        <f>IF(OR($A16="",BT$9=""),"",COUNTIFS('Job Catalog'!$D$10:$D$509,$A16,'Job Catalog'!$H$10:$H$509,BT$7,'Job Catalog'!$I$10:$I$509,BT$9))</f>
        <v/>
      </c>
      <c r="BU16" s="53">
        <f>IF(OR($A16="",BU$9=""),"",COUNTIFS('Job Catalog'!$D$10:$D$509,$A16,'Job Catalog'!$H$10:$H$509,BU$7,'Job Catalog'!$I$10:$I$509,BU$9))</f>
        <v/>
      </c>
      <c r="BV16" s="53">
        <f>IF(OR($A16="",BV$9=""),"",COUNTIFS('Job Catalog'!$D$10:$D$509,$A16,'Job Catalog'!$H$10:$H$509,BV$7,'Job Catalog'!$I$10:$I$509,BV$9))</f>
        <v/>
      </c>
      <c r="BW16" s="53">
        <f>IF(OR($A16="",BW$9=""),"",COUNTIFS('Job Catalog'!$D$10:$D$509,$A16,'Job Catalog'!$H$10:$H$509,BW$7,'Job Catalog'!$I$10:$I$509,BW$9))</f>
        <v/>
      </c>
      <c r="BX16" s="53">
        <f>IF(OR($A16="",BX$9=""),"",COUNTIFS('Job Catalog'!$D$10:$D$509,$A16,'Job Catalog'!$H$10:$H$509,BX$7,'Job Catalog'!$I$10:$I$509,BX$9))</f>
        <v/>
      </c>
      <c r="BY16" s="53">
        <f>IF(OR($A16="",BY$9=""),"",COUNTIFS('Job Catalog'!$D$10:$D$509,$A16,'Job Catalog'!$H$10:$H$509,BY$7,'Job Catalog'!$I$10:$I$509,BY$9))</f>
        <v/>
      </c>
      <c r="BZ16" s="53">
        <f>IF(OR($A16="",BZ$9=""),"",COUNTIFS('Job Catalog'!$D$10:$D$509,$A16,'Job Catalog'!$H$10:$H$509,BZ$7,'Job Catalog'!$I$10:$I$509,BZ$9))</f>
        <v/>
      </c>
      <c r="CA16" s="53">
        <f>IF(OR($A16="",CA$9=""),"",COUNTIFS('Job Catalog'!$D$10:$D$509,$A16,'Job Catalog'!$H$10:$H$509,CA$7,'Job Catalog'!$I$10:$I$509,CA$9))</f>
        <v/>
      </c>
      <c r="CB16" s="53">
        <f>IF(OR($A16="",CB$9=""),"",COUNTIFS('Job Catalog'!$D$10:$D$509,$A16,'Job Catalog'!$H$10:$H$509,CB$7,'Job Catalog'!$I$10:$I$509,CB$9))</f>
        <v/>
      </c>
      <c r="CC16" s="53">
        <f>IF(OR($A16="",CC$9=""),"",COUNTIFS('Job Catalog'!$D$10:$D$509,$A16,'Job Catalog'!$H$10:$H$509,CC$7,'Job Catalog'!$I$10:$I$509,CC$9))</f>
        <v/>
      </c>
      <c r="CD16" s="53">
        <f>IF(OR($A16="",CD$9=""),"",COUNTIFS('Job Catalog'!$D$10:$D$509,$A16,'Job Catalog'!$H$10:$H$509,CD$7,'Job Catalog'!$I$10:$I$509,CD$9))</f>
        <v/>
      </c>
      <c r="CE16" s="53">
        <f>IF(OR($A16="",CE$9=""),"",COUNTIFS('Job Catalog'!$D$10:$D$509,$A16,'Job Catalog'!$H$10:$H$509,CE$7,'Job Catalog'!$I$10:$I$509,CE$9))</f>
        <v/>
      </c>
      <c r="CF16" s="53">
        <f>IF(OR($A16="",CF$9=""),"",COUNTIFS('Job Catalog'!$D$10:$D$509,$A16,'Job Catalog'!$H$10:$H$509,CF$7,'Job Catalog'!$I$10:$I$509,CF$9))</f>
        <v/>
      </c>
      <c r="CG16" s="53">
        <f>IF(OR($A16="",CG$9=""),"",COUNTIFS('Job Catalog'!$D$10:$D$509,$A16,'Job Catalog'!$H$10:$H$509,CG$7,'Job Catalog'!$I$10:$I$509,CG$9))</f>
        <v/>
      </c>
      <c r="CH16" s="53">
        <f>IF(OR($A16="",CH$9=""),"",COUNTIFS('Job Catalog'!$D$10:$D$509,$A16,'Job Catalog'!$H$10:$H$509,CH$7,'Job Catalog'!$I$10:$I$509,CH$9))</f>
        <v/>
      </c>
      <c r="CI16" s="53">
        <f>IF(OR($A16="",CI$9=""),"",COUNTIFS('Job Catalog'!$D$10:$D$509,$A16,'Job Catalog'!$H$10:$H$509,CI$7,'Job Catalog'!$I$10:$I$509,CI$9))</f>
        <v/>
      </c>
      <c r="CJ16" s="53">
        <f>IF(OR($A16="",CJ$9=""),"",COUNTIFS('Job Catalog'!$D$10:$D$509,$A16,'Job Catalog'!$H$10:$H$509,CJ$7,'Job Catalog'!$I$10:$I$509,CJ$9))</f>
        <v/>
      </c>
      <c r="CK16" s="53">
        <f>IF(OR($A16="",CK$9=""),"",COUNTIFS('Job Catalog'!$D$10:$D$509,$A16,'Job Catalog'!$H$10:$H$509,CK$7,'Job Catalog'!$I$10:$I$509,CK$9))</f>
        <v/>
      </c>
      <c r="CL16" s="53">
        <f>IF(OR($A16="",CL$9=""),"",COUNTIFS('Job Catalog'!$D$10:$D$509,$A16,'Job Catalog'!$H$10:$H$509,CL$7,'Job Catalog'!$I$10:$I$509,CL$9))</f>
        <v/>
      </c>
      <c r="CM16" s="53">
        <f>IF(OR($A16="",CM$9=""),"",COUNTIFS('Job Catalog'!$D$10:$D$509,$A16,'Job Catalog'!$H$10:$H$509,CM$7,'Job Catalog'!$I$10:$I$509,CM$9))</f>
        <v/>
      </c>
      <c r="CN16" s="53">
        <f>IF(OR($A16="",CN$9=""),"",COUNTIFS('Job Catalog'!$D$10:$D$509,$A16,'Job Catalog'!$H$10:$H$509,CN$7,'Job Catalog'!$I$10:$I$509,CN$9))</f>
        <v/>
      </c>
      <c r="CO16" s="53">
        <f>IF(OR($A16="",CO$9=""),"",COUNTIFS('Job Catalog'!$D$10:$D$509,$A16,'Job Catalog'!$H$10:$H$509,CO$7,'Job Catalog'!$I$10:$I$509,CO$9))</f>
        <v/>
      </c>
      <c r="CP16" s="53">
        <f>IF(OR($A16="",CP$9=""),"",COUNTIFS('Job Catalog'!$D$10:$D$509,$A16,'Job Catalog'!$H$10:$H$509,CP$7,'Job Catalog'!$I$10:$I$509,CP$9))</f>
        <v/>
      </c>
      <c r="CQ16" s="53">
        <f>IF(OR($A16="",CQ$9=""),"",COUNTIFS('Job Catalog'!$D$10:$D$509,$A16,'Job Catalog'!$H$10:$H$509,CQ$7,'Job Catalog'!$I$10:$I$509,CQ$9))</f>
        <v/>
      </c>
      <c r="CR16" s="53">
        <f>IF(OR($A16="",CR$9=""),"",COUNTIFS('Job Catalog'!$D$10:$D$509,$A16,'Job Catalog'!$H$10:$H$509,CR$7,'Job Catalog'!$I$10:$I$509,CR$9))</f>
        <v/>
      </c>
      <c r="CS16" s="53">
        <f>IF(OR($A16="",CS$9=""),"",COUNTIFS('Job Catalog'!$D$10:$D$509,$A16,'Job Catalog'!$H$10:$H$509,CS$7,'Job Catalog'!$I$10:$I$509,CS$9))</f>
        <v/>
      </c>
      <c r="CT16" s="53">
        <f>IF(OR($A16="",CT$9=""),"",COUNTIFS('Job Catalog'!$D$10:$D$509,$A16,'Job Catalog'!$H$10:$H$509,CT$7,'Job Catalog'!$I$10:$I$509,CT$9))</f>
        <v/>
      </c>
      <c r="CU16" s="54">
        <f>IF($A16="","",SUM(C16:CT16))</f>
        <v/>
      </c>
    </row>
    <row r="17">
      <c r="A17">
        <f>IF(SETUP!$B127="","",SETUP!$B127)</f>
        <v/>
      </c>
      <c r="B17" s="9">
        <f>IF(SETUP!$B127="","",SETUP!$C127)</f>
        <v/>
      </c>
      <c r="C17" s="53">
        <f>IF(OR($A17="",C$9=""),"",COUNTIFS('Job Catalog'!$D$10:$D$509,$A17,'Job Catalog'!$H$10:$H$509,C$7,'Job Catalog'!$I$10:$I$509,C$9))</f>
        <v/>
      </c>
      <c r="D17" s="53">
        <f>IF(OR($A17="",D$9=""),"",COUNTIFS('Job Catalog'!$D$10:$D$509,$A17,'Job Catalog'!$H$10:$H$509,D$7,'Job Catalog'!$I$10:$I$509,D$9))</f>
        <v/>
      </c>
      <c r="E17" s="53">
        <f>IF(OR($A17="",E$9=""),"",COUNTIFS('Job Catalog'!$D$10:$D$509,$A17,'Job Catalog'!$H$10:$H$509,E$7,'Job Catalog'!$I$10:$I$509,E$9))</f>
        <v/>
      </c>
      <c r="F17" s="53">
        <f>IF(OR($A17="",F$9=""),"",COUNTIFS('Job Catalog'!$D$10:$D$509,$A17,'Job Catalog'!$H$10:$H$509,F$7,'Job Catalog'!$I$10:$I$509,F$9))</f>
        <v/>
      </c>
      <c r="G17" s="53">
        <f>IF(OR($A17="",G$9=""),"",COUNTIFS('Job Catalog'!$D$10:$D$509,$A17,'Job Catalog'!$H$10:$H$509,G$7,'Job Catalog'!$I$10:$I$509,G$9))</f>
        <v/>
      </c>
      <c r="H17" s="53">
        <f>IF(OR($A17="",H$9=""),"",COUNTIFS('Job Catalog'!$D$10:$D$509,$A17,'Job Catalog'!$H$10:$H$509,H$7,'Job Catalog'!$I$10:$I$509,H$9))</f>
        <v/>
      </c>
      <c r="I17" s="53">
        <f>IF(OR($A17="",I$9=""),"",COUNTIFS('Job Catalog'!$D$10:$D$509,$A17,'Job Catalog'!$H$10:$H$509,I$7,'Job Catalog'!$I$10:$I$509,I$9))</f>
        <v/>
      </c>
      <c r="J17" s="53">
        <f>IF(OR($A17="",J$9=""),"",COUNTIFS('Job Catalog'!$D$10:$D$509,$A17,'Job Catalog'!$H$10:$H$509,J$7,'Job Catalog'!$I$10:$I$509,J$9))</f>
        <v/>
      </c>
      <c r="K17" s="53">
        <f>IF(OR($A17="",K$9=""),"",COUNTIFS('Job Catalog'!$D$10:$D$509,$A17,'Job Catalog'!$H$10:$H$509,K$7,'Job Catalog'!$I$10:$I$509,K$9))</f>
        <v/>
      </c>
      <c r="L17" s="53">
        <f>IF(OR($A17="",L$9=""),"",COUNTIFS('Job Catalog'!$D$10:$D$509,$A17,'Job Catalog'!$H$10:$H$509,L$7,'Job Catalog'!$I$10:$I$509,L$9))</f>
        <v/>
      </c>
      <c r="M17" s="53">
        <f>IF(OR($A17="",M$9=""),"",COUNTIFS('Job Catalog'!$D$10:$D$509,$A17,'Job Catalog'!$H$10:$H$509,M$7,'Job Catalog'!$I$10:$I$509,M$9))</f>
        <v/>
      </c>
      <c r="N17" s="53">
        <f>IF(OR($A17="",N$9=""),"",COUNTIFS('Job Catalog'!$D$10:$D$509,$A17,'Job Catalog'!$H$10:$H$509,N$7,'Job Catalog'!$I$10:$I$509,N$9))</f>
        <v/>
      </c>
      <c r="O17" s="53">
        <f>IF(OR($A17="",O$9=""),"",COUNTIFS('Job Catalog'!$D$10:$D$509,$A17,'Job Catalog'!$H$10:$H$509,O$7,'Job Catalog'!$I$10:$I$509,O$9))</f>
        <v/>
      </c>
      <c r="P17" s="53">
        <f>IF(OR($A17="",P$9=""),"",COUNTIFS('Job Catalog'!$D$10:$D$509,$A17,'Job Catalog'!$H$10:$H$509,P$7,'Job Catalog'!$I$10:$I$509,P$9))</f>
        <v/>
      </c>
      <c r="Q17" s="53">
        <f>IF(OR($A17="",Q$9=""),"",COUNTIFS('Job Catalog'!$D$10:$D$509,$A17,'Job Catalog'!$H$10:$H$509,Q$7,'Job Catalog'!$I$10:$I$509,Q$9))</f>
        <v/>
      </c>
      <c r="R17" s="53">
        <f>IF(OR($A17="",R$9=""),"",COUNTIFS('Job Catalog'!$D$10:$D$509,$A17,'Job Catalog'!$H$10:$H$509,R$7,'Job Catalog'!$I$10:$I$509,R$9))</f>
        <v/>
      </c>
      <c r="S17" s="53">
        <f>IF(OR($A17="",S$9=""),"",COUNTIFS('Job Catalog'!$D$10:$D$509,$A17,'Job Catalog'!$H$10:$H$509,S$7,'Job Catalog'!$I$10:$I$509,S$9))</f>
        <v/>
      </c>
      <c r="T17" s="53">
        <f>IF(OR($A17="",T$9=""),"",COUNTIFS('Job Catalog'!$D$10:$D$509,$A17,'Job Catalog'!$H$10:$H$509,T$7,'Job Catalog'!$I$10:$I$509,T$9))</f>
        <v/>
      </c>
      <c r="U17" s="53">
        <f>IF(OR($A17="",U$9=""),"",COUNTIFS('Job Catalog'!$D$10:$D$509,$A17,'Job Catalog'!$H$10:$H$509,U$7,'Job Catalog'!$I$10:$I$509,U$9))</f>
        <v/>
      </c>
      <c r="V17" s="53">
        <f>IF(OR($A17="",V$9=""),"",COUNTIFS('Job Catalog'!$D$10:$D$509,$A17,'Job Catalog'!$H$10:$H$509,V$7,'Job Catalog'!$I$10:$I$509,V$9))</f>
        <v/>
      </c>
      <c r="W17" s="53">
        <f>IF(OR($A17="",W$9=""),"",COUNTIFS('Job Catalog'!$D$10:$D$509,$A17,'Job Catalog'!$H$10:$H$509,W$7,'Job Catalog'!$I$10:$I$509,W$9))</f>
        <v/>
      </c>
      <c r="X17" s="53">
        <f>IF(OR($A17="",X$9=""),"",COUNTIFS('Job Catalog'!$D$10:$D$509,$A17,'Job Catalog'!$H$10:$H$509,X$7,'Job Catalog'!$I$10:$I$509,X$9))</f>
        <v/>
      </c>
      <c r="Y17" s="53">
        <f>IF(OR($A17="",Y$9=""),"",COUNTIFS('Job Catalog'!$D$10:$D$509,$A17,'Job Catalog'!$H$10:$H$509,Y$7,'Job Catalog'!$I$10:$I$509,Y$9))</f>
        <v/>
      </c>
      <c r="Z17" s="53">
        <f>IF(OR($A17="",Z$9=""),"",COUNTIFS('Job Catalog'!$D$10:$D$509,$A17,'Job Catalog'!$H$10:$H$509,Z$7,'Job Catalog'!$I$10:$I$509,Z$9))</f>
        <v/>
      </c>
      <c r="AA17" s="53">
        <f>IF(OR($A17="",AA$9=""),"",COUNTIFS('Job Catalog'!$D$10:$D$509,$A17,'Job Catalog'!$H$10:$H$509,AA$7,'Job Catalog'!$I$10:$I$509,AA$9))</f>
        <v/>
      </c>
      <c r="AB17" s="53">
        <f>IF(OR($A17="",AB$9=""),"",COUNTIFS('Job Catalog'!$D$10:$D$509,$A17,'Job Catalog'!$H$10:$H$509,AB$7,'Job Catalog'!$I$10:$I$509,AB$9))</f>
        <v/>
      </c>
      <c r="AC17" s="53">
        <f>IF(OR($A17="",AC$9=""),"",COUNTIFS('Job Catalog'!$D$10:$D$509,$A17,'Job Catalog'!$H$10:$H$509,AC$7,'Job Catalog'!$I$10:$I$509,AC$9))</f>
        <v/>
      </c>
      <c r="AD17" s="53">
        <f>IF(OR($A17="",AD$9=""),"",COUNTIFS('Job Catalog'!$D$10:$D$509,$A17,'Job Catalog'!$H$10:$H$509,AD$7,'Job Catalog'!$I$10:$I$509,AD$9))</f>
        <v/>
      </c>
      <c r="AE17" s="53">
        <f>IF(OR($A17="",AE$9=""),"",COUNTIFS('Job Catalog'!$D$10:$D$509,$A17,'Job Catalog'!$H$10:$H$509,AE$7,'Job Catalog'!$I$10:$I$509,AE$9))</f>
        <v/>
      </c>
      <c r="AF17" s="53">
        <f>IF(OR($A17="",AF$9=""),"",COUNTIFS('Job Catalog'!$D$10:$D$509,$A17,'Job Catalog'!$H$10:$H$509,AF$7,'Job Catalog'!$I$10:$I$509,AF$9))</f>
        <v/>
      </c>
      <c r="AG17" s="53">
        <f>IF(OR($A17="",AG$9=""),"",COUNTIFS('Job Catalog'!$D$10:$D$509,$A17,'Job Catalog'!$H$10:$H$509,AG$7,'Job Catalog'!$I$10:$I$509,AG$9))</f>
        <v/>
      </c>
      <c r="AH17" s="53">
        <f>IF(OR($A17="",AH$9=""),"",COUNTIFS('Job Catalog'!$D$10:$D$509,$A17,'Job Catalog'!$H$10:$H$509,AH$7,'Job Catalog'!$I$10:$I$509,AH$9))</f>
        <v/>
      </c>
      <c r="AI17" s="53">
        <f>IF(OR($A17="",AI$9=""),"",COUNTIFS('Job Catalog'!$D$10:$D$509,$A17,'Job Catalog'!$H$10:$H$509,AI$7,'Job Catalog'!$I$10:$I$509,AI$9))</f>
        <v/>
      </c>
      <c r="AJ17" s="53">
        <f>IF(OR($A17="",AJ$9=""),"",COUNTIFS('Job Catalog'!$D$10:$D$509,$A17,'Job Catalog'!$H$10:$H$509,AJ$7,'Job Catalog'!$I$10:$I$509,AJ$9))</f>
        <v/>
      </c>
      <c r="AK17" s="53">
        <f>IF(OR($A17="",AK$9=""),"",COUNTIFS('Job Catalog'!$D$10:$D$509,$A17,'Job Catalog'!$H$10:$H$509,AK$7,'Job Catalog'!$I$10:$I$509,AK$9))</f>
        <v/>
      </c>
      <c r="AL17" s="53">
        <f>IF(OR($A17="",AL$9=""),"",COUNTIFS('Job Catalog'!$D$10:$D$509,$A17,'Job Catalog'!$H$10:$H$509,AL$7,'Job Catalog'!$I$10:$I$509,AL$9))</f>
        <v/>
      </c>
      <c r="AM17" s="53">
        <f>IF(OR($A17="",AM$9=""),"",COUNTIFS('Job Catalog'!$D$10:$D$509,$A17,'Job Catalog'!$H$10:$H$509,AM$7,'Job Catalog'!$I$10:$I$509,AM$9))</f>
        <v/>
      </c>
      <c r="AN17" s="53">
        <f>IF(OR($A17="",AN$9=""),"",COUNTIFS('Job Catalog'!$D$10:$D$509,$A17,'Job Catalog'!$H$10:$H$509,AN$7,'Job Catalog'!$I$10:$I$509,AN$9))</f>
        <v/>
      </c>
      <c r="AO17" s="53">
        <f>IF(OR($A17="",AO$9=""),"",COUNTIFS('Job Catalog'!$D$10:$D$509,$A17,'Job Catalog'!$H$10:$H$509,AO$7,'Job Catalog'!$I$10:$I$509,AO$9))</f>
        <v/>
      </c>
      <c r="AP17" s="53">
        <f>IF(OR($A17="",AP$9=""),"",COUNTIFS('Job Catalog'!$D$10:$D$509,$A17,'Job Catalog'!$H$10:$H$509,AP$7,'Job Catalog'!$I$10:$I$509,AP$9))</f>
        <v/>
      </c>
      <c r="AQ17" s="53">
        <f>IF(OR($A17="",AQ$9=""),"",COUNTIFS('Job Catalog'!$D$10:$D$509,$A17,'Job Catalog'!$H$10:$H$509,AQ$7,'Job Catalog'!$I$10:$I$509,AQ$9))</f>
        <v/>
      </c>
      <c r="AR17" s="53">
        <f>IF(OR($A17="",AR$9=""),"",COUNTIFS('Job Catalog'!$D$10:$D$509,$A17,'Job Catalog'!$H$10:$H$509,AR$7,'Job Catalog'!$I$10:$I$509,AR$9))</f>
        <v/>
      </c>
      <c r="AS17" s="53">
        <f>IF(OR($A17="",AS$9=""),"",COUNTIFS('Job Catalog'!$D$10:$D$509,$A17,'Job Catalog'!$H$10:$H$509,AS$7,'Job Catalog'!$I$10:$I$509,AS$9))</f>
        <v/>
      </c>
      <c r="AT17" s="53">
        <f>IF(OR($A17="",AT$9=""),"",COUNTIFS('Job Catalog'!$D$10:$D$509,$A17,'Job Catalog'!$H$10:$H$509,AT$7,'Job Catalog'!$I$10:$I$509,AT$9))</f>
        <v/>
      </c>
      <c r="AU17" s="53">
        <f>IF(OR($A17="",AU$9=""),"",COUNTIFS('Job Catalog'!$D$10:$D$509,$A17,'Job Catalog'!$H$10:$H$509,AU$7,'Job Catalog'!$I$10:$I$509,AU$9))</f>
        <v/>
      </c>
      <c r="AV17" s="53">
        <f>IF(OR($A17="",AV$9=""),"",COUNTIFS('Job Catalog'!$D$10:$D$509,$A17,'Job Catalog'!$H$10:$H$509,AV$7,'Job Catalog'!$I$10:$I$509,AV$9))</f>
        <v/>
      </c>
      <c r="AW17" s="53">
        <f>IF(OR($A17="",AW$9=""),"",COUNTIFS('Job Catalog'!$D$10:$D$509,$A17,'Job Catalog'!$H$10:$H$509,AW$7,'Job Catalog'!$I$10:$I$509,AW$9))</f>
        <v/>
      </c>
      <c r="AX17" s="53">
        <f>IF(OR($A17="",AX$9=""),"",COUNTIFS('Job Catalog'!$D$10:$D$509,$A17,'Job Catalog'!$H$10:$H$509,AX$7,'Job Catalog'!$I$10:$I$509,AX$9))</f>
        <v/>
      </c>
      <c r="AY17" s="53">
        <f>IF(OR($A17="",AY$9=""),"",COUNTIFS('Job Catalog'!$D$10:$D$509,$A17,'Job Catalog'!$H$10:$H$509,AY$7,'Job Catalog'!$I$10:$I$509,AY$9))</f>
        <v/>
      </c>
      <c r="AZ17" s="53">
        <f>IF(OR($A17="",AZ$9=""),"",COUNTIFS('Job Catalog'!$D$10:$D$509,$A17,'Job Catalog'!$H$10:$H$509,AZ$7,'Job Catalog'!$I$10:$I$509,AZ$9))</f>
        <v/>
      </c>
      <c r="BA17" s="53">
        <f>IF(OR($A17="",BA$9=""),"",COUNTIFS('Job Catalog'!$D$10:$D$509,$A17,'Job Catalog'!$H$10:$H$509,BA$7,'Job Catalog'!$I$10:$I$509,BA$9))</f>
        <v/>
      </c>
      <c r="BB17" s="53">
        <f>IF(OR($A17="",BB$9=""),"",COUNTIFS('Job Catalog'!$D$10:$D$509,$A17,'Job Catalog'!$H$10:$H$509,BB$7,'Job Catalog'!$I$10:$I$509,BB$9))</f>
        <v/>
      </c>
      <c r="BC17" s="53">
        <f>IF(OR($A17="",BC$9=""),"",COUNTIFS('Job Catalog'!$D$10:$D$509,$A17,'Job Catalog'!$H$10:$H$509,BC$7,'Job Catalog'!$I$10:$I$509,BC$9))</f>
        <v/>
      </c>
      <c r="BD17" s="53">
        <f>IF(OR($A17="",BD$9=""),"",COUNTIFS('Job Catalog'!$D$10:$D$509,$A17,'Job Catalog'!$H$10:$H$509,BD$7,'Job Catalog'!$I$10:$I$509,BD$9))</f>
        <v/>
      </c>
      <c r="BE17" s="53">
        <f>IF(OR($A17="",BE$9=""),"",COUNTIFS('Job Catalog'!$D$10:$D$509,$A17,'Job Catalog'!$H$10:$H$509,BE$7,'Job Catalog'!$I$10:$I$509,BE$9))</f>
        <v/>
      </c>
      <c r="BF17" s="53">
        <f>IF(OR($A17="",BF$9=""),"",COUNTIFS('Job Catalog'!$D$10:$D$509,$A17,'Job Catalog'!$H$10:$H$509,BF$7,'Job Catalog'!$I$10:$I$509,BF$9))</f>
        <v/>
      </c>
      <c r="BG17" s="53">
        <f>IF(OR($A17="",BG$9=""),"",COUNTIFS('Job Catalog'!$D$10:$D$509,$A17,'Job Catalog'!$H$10:$H$509,BG$7,'Job Catalog'!$I$10:$I$509,BG$9))</f>
        <v/>
      </c>
      <c r="BH17" s="53">
        <f>IF(OR($A17="",BH$9=""),"",COUNTIFS('Job Catalog'!$D$10:$D$509,$A17,'Job Catalog'!$H$10:$H$509,BH$7,'Job Catalog'!$I$10:$I$509,BH$9))</f>
        <v/>
      </c>
      <c r="BI17" s="53">
        <f>IF(OR($A17="",BI$9=""),"",COUNTIFS('Job Catalog'!$D$10:$D$509,$A17,'Job Catalog'!$H$10:$H$509,BI$7,'Job Catalog'!$I$10:$I$509,BI$9))</f>
        <v/>
      </c>
      <c r="BJ17" s="53">
        <f>IF(OR($A17="",BJ$9=""),"",COUNTIFS('Job Catalog'!$D$10:$D$509,$A17,'Job Catalog'!$H$10:$H$509,BJ$7,'Job Catalog'!$I$10:$I$509,BJ$9))</f>
        <v/>
      </c>
      <c r="BK17" s="53">
        <f>IF(OR($A17="",BK$9=""),"",COUNTIFS('Job Catalog'!$D$10:$D$509,$A17,'Job Catalog'!$H$10:$H$509,BK$7,'Job Catalog'!$I$10:$I$509,BK$9))</f>
        <v/>
      </c>
      <c r="BL17" s="53">
        <f>IF(OR($A17="",BL$9=""),"",COUNTIFS('Job Catalog'!$D$10:$D$509,$A17,'Job Catalog'!$H$10:$H$509,BL$7,'Job Catalog'!$I$10:$I$509,BL$9))</f>
        <v/>
      </c>
      <c r="BM17" s="53">
        <f>IF(OR($A17="",BM$9=""),"",COUNTIFS('Job Catalog'!$D$10:$D$509,$A17,'Job Catalog'!$H$10:$H$509,BM$7,'Job Catalog'!$I$10:$I$509,BM$9))</f>
        <v/>
      </c>
      <c r="BN17" s="53">
        <f>IF(OR($A17="",BN$9=""),"",COUNTIFS('Job Catalog'!$D$10:$D$509,$A17,'Job Catalog'!$H$10:$H$509,BN$7,'Job Catalog'!$I$10:$I$509,BN$9))</f>
        <v/>
      </c>
      <c r="BO17" s="53">
        <f>IF(OR($A17="",BO$9=""),"",COUNTIFS('Job Catalog'!$D$10:$D$509,$A17,'Job Catalog'!$H$10:$H$509,BO$7,'Job Catalog'!$I$10:$I$509,BO$9))</f>
        <v/>
      </c>
      <c r="BP17" s="53">
        <f>IF(OR($A17="",BP$9=""),"",COUNTIFS('Job Catalog'!$D$10:$D$509,$A17,'Job Catalog'!$H$10:$H$509,BP$7,'Job Catalog'!$I$10:$I$509,BP$9))</f>
        <v/>
      </c>
      <c r="BQ17" s="53">
        <f>IF(OR($A17="",BQ$9=""),"",COUNTIFS('Job Catalog'!$D$10:$D$509,$A17,'Job Catalog'!$H$10:$H$509,BQ$7,'Job Catalog'!$I$10:$I$509,BQ$9))</f>
        <v/>
      </c>
      <c r="BR17" s="53">
        <f>IF(OR($A17="",BR$9=""),"",COUNTIFS('Job Catalog'!$D$10:$D$509,$A17,'Job Catalog'!$H$10:$H$509,BR$7,'Job Catalog'!$I$10:$I$509,BR$9))</f>
        <v/>
      </c>
      <c r="BS17" s="53">
        <f>IF(OR($A17="",BS$9=""),"",COUNTIFS('Job Catalog'!$D$10:$D$509,$A17,'Job Catalog'!$H$10:$H$509,BS$7,'Job Catalog'!$I$10:$I$509,BS$9))</f>
        <v/>
      </c>
      <c r="BT17" s="53">
        <f>IF(OR($A17="",BT$9=""),"",COUNTIFS('Job Catalog'!$D$10:$D$509,$A17,'Job Catalog'!$H$10:$H$509,BT$7,'Job Catalog'!$I$10:$I$509,BT$9))</f>
        <v/>
      </c>
      <c r="BU17" s="53">
        <f>IF(OR($A17="",BU$9=""),"",COUNTIFS('Job Catalog'!$D$10:$D$509,$A17,'Job Catalog'!$H$10:$H$509,BU$7,'Job Catalog'!$I$10:$I$509,BU$9))</f>
        <v/>
      </c>
      <c r="BV17" s="53">
        <f>IF(OR($A17="",BV$9=""),"",COUNTIFS('Job Catalog'!$D$10:$D$509,$A17,'Job Catalog'!$H$10:$H$509,BV$7,'Job Catalog'!$I$10:$I$509,BV$9))</f>
        <v/>
      </c>
      <c r="BW17" s="53">
        <f>IF(OR($A17="",BW$9=""),"",COUNTIFS('Job Catalog'!$D$10:$D$509,$A17,'Job Catalog'!$H$10:$H$509,BW$7,'Job Catalog'!$I$10:$I$509,BW$9))</f>
        <v/>
      </c>
      <c r="BX17" s="53">
        <f>IF(OR($A17="",BX$9=""),"",COUNTIFS('Job Catalog'!$D$10:$D$509,$A17,'Job Catalog'!$H$10:$H$509,BX$7,'Job Catalog'!$I$10:$I$509,BX$9))</f>
        <v/>
      </c>
      <c r="BY17" s="53">
        <f>IF(OR($A17="",BY$9=""),"",COUNTIFS('Job Catalog'!$D$10:$D$509,$A17,'Job Catalog'!$H$10:$H$509,BY$7,'Job Catalog'!$I$10:$I$509,BY$9))</f>
        <v/>
      </c>
      <c r="BZ17" s="53">
        <f>IF(OR($A17="",BZ$9=""),"",COUNTIFS('Job Catalog'!$D$10:$D$509,$A17,'Job Catalog'!$H$10:$H$509,BZ$7,'Job Catalog'!$I$10:$I$509,BZ$9))</f>
        <v/>
      </c>
      <c r="CA17" s="53">
        <f>IF(OR($A17="",CA$9=""),"",COUNTIFS('Job Catalog'!$D$10:$D$509,$A17,'Job Catalog'!$H$10:$H$509,CA$7,'Job Catalog'!$I$10:$I$509,CA$9))</f>
        <v/>
      </c>
      <c r="CB17" s="53">
        <f>IF(OR($A17="",CB$9=""),"",COUNTIFS('Job Catalog'!$D$10:$D$509,$A17,'Job Catalog'!$H$10:$H$509,CB$7,'Job Catalog'!$I$10:$I$509,CB$9))</f>
        <v/>
      </c>
      <c r="CC17" s="53">
        <f>IF(OR($A17="",CC$9=""),"",COUNTIFS('Job Catalog'!$D$10:$D$509,$A17,'Job Catalog'!$H$10:$H$509,CC$7,'Job Catalog'!$I$10:$I$509,CC$9))</f>
        <v/>
      </c>
      <c r="CD17" s="53">
        <f>IF(OR($A17="",CD$9=""),"",COUNTIFS('Job Catalog'!$D$10:$D$509,$A17,'Job Catalog'!$H$10:$H$509,CD$7,'Job Catalog'!$I$10:$I$509,CD$9))</f>
        <v/>
      </c>
      <c r="CE17" s="53">
        <f>IF(OR($A17="",CE$9=""),"",COUNTIFS('Job Catalog'!$D$10:$D$509,$A17,'Job Catalog'!$H$10:$H$509,CE$7,'Job Catalog'!$I$10:$I$509,CE$9))</f>
        <v/>
      </c>
      <c r="CF17" s="53">
        <f>IF(OR($A17="",CF$9=""),"",COUNTIFS('Job Catalog'!$D$10:$D$509,$A17,'Job Catalog'!$H$10:$H$509,CF$7,'Job Catalog'!$I$10:$I$509,CF$9))</f>
        <v/>
      </c>
      <c r="CG17" s="53">
        <f>IF(OR($A17="",CG$9=""),"",COUNTIFS('Job Catalog'!$D$10:$D$509,$A17,'Job Catalog'!$H$10:$H$509,CG$7,'Job Catalog'!$I$10:$I$509,CG$9))</f>
        <v/>
      </c>
      <c r="CH17" s="53">
        <f>IF(OR($A17="",CH$9=""),"",COUNTIFS('Job Catalog'!$D$10:$D$509,$A17,'Job Catalog'!$H$10:$H$509,CH$7,'Job Catalog'!$I$10:$I$509,CH$9))</f>
        <v/>
      </c>
      <c r="CI17" s="53">
        <f>IF(OR($A17="",CI$9=""),"",COUNTIFS('Job Catalog'!$D$10:$D$509,$A17,'Job Catalog'!$H$10:$H$509,CI$7,'Job Catalog'!$I$10:$I$509,CI$9))</f>
        <v/>
      </c>
      <c r="CJ17" s="53">
        <f>IF(OR($A17="",CJ$9=""),"",COUNTIFS('Job Catalog'!$D$10:$D$509,$A17,'Job Catalog'!$H$10:$H$509,CJ$7,'Job Catalog'!$I$10:$I$509,CJ$9))</f>
        <v/>
      </c>
      <c r="CK17" s="53">
        <f>IF(OR($A17="",CK$9=""),"",COUNTIFS('Job Catalog'!$D$10:$D$509,$A17,'Job Catalog'!$H$10:$H$509,CK$7,'Job Catalog'!$I$10:$I$509,CK$9))</f>
        <v/>
      </c>
      <c r="CL17" s="53">
        <f>IF(OR($A17="",CL$9=""),"",COUNTIFS('Job Catalog'!$D$10:$D$509,$A17,'Job Catalog'!$H$10:$H$509,CL$7,'Job Catalog'!$I$10:$I$509,CL$9))</f>
        <v/>
      </c>
      <c r="CM17" s="53">
        <f>IF(OR($A17="",CM$9=""),"",COUNTIFS('Job Catalog'!$D$10:$D$509,$A17,'Job Catalog'!$H$10:$H$509,CM$7,'Job Catalog'!$I$10:$I$509,CM$9))</f>
        <v/>
      </c>
      <c r="CN17" s="53">
        <f>IF(OR($A17="",CN$9=""),"",COUNTIFS('Job Catalog'!$D$10:$D$509,$A17,'Job Catalog'!$H$10:$H$509,CN$7,'Job Catalog'!$I$10:$I$509,CN$9))</f>
        <v/>
      </c>
      <c r="CO17" s="53">
        <f>IF(OR($A17="",CO$9=""),"",COUNTIFS('Job Catalog'!$D$10:$D$509,$A17,'Job Catalog'!$H$10:$H$509,CO$7,'Job Catalog'!$I$10:$I$509,CO$9))</f>
        <v/>
      </c>
      <c r="CP17" s="53">
        <f>IF(OR($A17="",CP$9=""),"",COUNTIFS('Job Catalog'!$D$10:$D$509,$A17,'Job Catalog'!$H$10:$H$509,CP$7,'Job Catalog'!$I$10:$I$509,CP$9))</f>
        <v/>
      </c>
      <c r="CQ17" s="53">
        <f>IF(OR($A17="",CQ$9=""),"",COUNTIFS('Job Catalog'!$D$10:$D$509,$A17,'Job Catalog'!$H$10:$H$509,CQ$7,'Job Catalog'!$I$10:$I$509,CQ$9))</f>
        <v/>
      </c>
      <c r="CR17" s="53">
        <f>IF(OR($A17="",CR$9=""),"",COUNTIFS('Job Catalog'!$D$10:$D$509,$A17,'Job Catalog'!$H$10:$H$509,CR$7,'Job Catalog'!$I$10:$I$509,CR$9))</f>
        <v/>
      </c>
      <c r="CS17" s="53">
        <f>IF(OR($A17="",CS$9=""),"",COUNTIFS('Job Catalog'!$D$10:$D$509,$A17,'Job Catalog'!$H$10:$H$509,CS$7,'Job Catalog'!$I$10:$I$509,CS$9))</f>
        <v/>
      </c>
      <c r="CT17" s="53">
        <f>IF(OR($A17="",CT$9=""),"",COUNTIFS('Job Catalog'!$D$10:$D$509,$A17,'Job Catalog'!$H$10:$H$509,CT$7,'Job Catalog'!$I$10:$I$509,CT$9))</f>
        <v/>
      </c>
      <c r="CU17" s="54">
        <f>IF($A17="","",SUM(C17:CT17))</f>
        <v/>
      </c>
    </row>
    <row r="18">
      <c r="A18">
        <f>IF(SETUP!$B128="","",SETUP!$B128)</f>
        <v/>
      </c>
      <c r="B18" s="9">
        <f>IF(SETUP!$B128="","",SETUP!$C128)</f>
        <v/>
      </c>
      <c r="C18" s="53">
        <f>IF(OR($A18="",C$9=""),"",COUNTIFS('Job Catalog'!$D$10:$D$509,$A18,'Job Catalog'!$H$10:$H$509,C$7,'Job Catalog'!$I$10:$I$509,C$9))</f>
        <v/>
      </c>
      <c r="D18" s="53">
        <f>IF(OR($A18="",D$9=""),"",COUNTIFS('Job Catalog'!$D$10:$D$509,$A18,'Job Catalog'!$H$10:$H$509,D$7,'Job Catalog'!$I$10:$I$509,D$9))</f>
        <v/>
      </c>
      <c r="E18" s="53">
        <f>IF(OR($A18="",E$9=""),"",COUNTIFS('Job Catalog'!$D$10:$D$509,$A18,'Job Catalog'!$H$10:$H$509,E$7,'Job Catalog'!$I$10:$I$509,E$9))</f>
        <v/>
      </c>
      <c r="F18" s="53">
        <f>IF(OR($A18="",F$9=""),"",COUNTIFS('Job Catalog'!$D$10:$D$509,$A18,'Job Catalog'!$H$10:$H$509,F$7,'Job Catalog'!$I$10:$I$509,F$9))</f>
        <v/>
      </c>
      <c r="G18" s="53">
        <f>IF(OR($A18="",G$9=""),"",COUNTIFS('Job Catalog'!$D$10:$D$509,$A18,'Job Catalog'!$H$10:$H$509,G$7,'Job Catalog'!$I$10:$I$509,G$9))</f>
        <v/>
      </c>
      <c r="H18" s="53">
        <f>IF(OR($A18="",H$9=""),"",COUNTIFS('Job Catalog'!$D$10:$D$509,$A18,'Job Catalog'!$H$10:$H$509,H$7,'Job Catalog'!$I$10:$I$509,H$9))</f>
        <v/>
      </c>
      <c r="I18" s="53">
        <f>IF(OR($A18="",I$9=""),"",COUNTIFS('Job Catalog'!$D$10:$D$509,$A18,'Job Catalog'!$H$10:$H$509,I$7,'Job Catalog'!$I$10:$I$509,I$9))</f>
        <v/>
      </c>
      <c r="J18" s="53">
        <f>IF(OR($A18="",J$9=""),"",COUNTIFS('Job Catalog'!$D$10:$D$509,$A18,'Job Catalog'!$H$10:$H$509,J$7,'Job Catalog'!$I$10:$I$509,J$9))</f>
        <v/>
      </c>
      <c r="K18" s="53">
        <f>IF(OR($A18="",K$9=""),"",COUNTIFS('Job Catalog'!$D$10:$D$509,$A18,'Job Catalog'!$H$10:$H$509,K$7,'Job Catalog'!$I$10:$I$509,K$9))</f>
        <v/>
      </c>
      <c r="L18" s="53">
        <f>IF(OR($A18="",L$9=""),"",COUNTIFS('Job Catalog'!$D$10:$D$509,$A18,'Job Catalog'!$H$10:$H$509,L$7,'Job Catalog'!$I$10:$I$509,L$9))</f>
        <v/>
      </c>
      <c r="M18" s="53">
        <f>IF(OR($A18="",M$9=""),"",COUNTIFS('Job Catalog'!$D$10:$D$509,$A18,'Job Catalog'!$H$10:$H$509,M$7,'Job Catalog'!$I$10:$I$509,M$9))</f>
        <v/>
      </c>
      <c r="N18" s="53">
        <f>IF(OR($A18="",N$9=""),"",COUNTIFS('Job Catalog'!$D$10:$D$509,$A18,'Job Catalog'!$H$10:$H$509,N$7,'Job Catalog'!$I$10:$I$509,N$9))</f>
        <v/>
      </c>
      <c r="O18" s="53">
        <f>IF(OR($A18="",O$9=""),"",COUNTIFS('Job Catalog'!$D$10:$D$509,$A18,'Job Catalog'!$H$10:$H$509,O$7,'Job Catalog'!$I$10:$I$509,O$9))</f>
        <v/>
      </c>
      <c r="P18" s="53">
        <f>IF(OR($A18="",P$9=""),"",COUNTIFS('Job Catalog'!$D$10:$D$509,$A18,'Job Catalog'!$H$10:$H$509,P$7,'Job Catalog'!$I$10:$I$509,P$9))</f>
        <v/>
      </c>
      <c r="Q18" s="53">
        <f>IF(OR($A18="",Q$9=""),"",COUNTIFS('Job Catalog'!$D$10:$D$509,$A18,'Job Catalog'!$H$10:$H$509,Q$7,'Job Catalog'!$I$10:$I$509,Q$9))</f>
        <v/>
      </c>
      <c r="R18" s="53">
        <f>IF(OR($A18="",R$9=""),"",COUNTIFS('Job Catalog'!$D$10:$D$509,$A18,'Job Catalog'!$H$10:$H$509,R$7,'Job Catalog'!$I$10:$I$509,R$9))</f>
        <v/>
      </c>
      <c r="S18" s="53">
        <f>IF(OR($A18="",S$9=""),"",COUNTIFS('Job Catalog'!$D$10:$D$509,$A18,'Job Catalog'!$H$10:$H$509,S$7,'Job Catalog'!$I$10:$I$509,S$9))</f>
        <v/>
      </c>
      <c r="T18" s="53">
        <f>IF(OR($A18="",T$9=""),"",COUNTIFS('Job Catalog'!$D$10:$D$509,$A18,'Job Catalog'!$H$10:$H$509,T$7,'Job Catalog'!$I$10:$I$509,T$9))</f>
        <v/>
      </c>
      <c r="U18" s="53">
        <f>IF(OR($A18="",U$9=""),"",COUNTIFS('Job Catalog'!$D$10:$D$509,$A18,'Job Catalog'!$H$10:$H$509,U$7,'Job Catalog'!$I$10:$I$509,U$9))</f>
        <v/>
      </c>
      <c r="V18" s="53">
        <f>IF(OR($A18="",V$9=""),"",COUNTIFS('Job Catalog'!$D$10:$D$509,$A18,'Job Catalog'!$H$10:$H$509,V$7,'Job Catalog'!$I$10:$I$509,V$9))</f>
        <v/>
      </c>
      <c r="W18" s="53">
        <f>IF(OR($A18="",W$9=""),"",COUNTIFS('Job Catalog'!$D$10:$D$509,$A18,'Job Catalog'!$H$10:$H$509,W$7,'Job Catalog'!$I$10:$I$509,W$9))</f>
        <v/>
      </c>
      <c r="X18" s="53">
        <f>IF(OR($A18="",X$9=""),"",COUNTIFS('Job Catalog'!$D$10:$D$509,$A18,'Job Catalog'!$H$10:$H$509,X$7,'Job Catalog'!$I$10:$I$509,X$9))</f>
        <v/>
      </c>
      <c r="Y18" s="53">
        <f>IF(OR($A18="",Y$9=""),"",COUNTIFS('Job Catalog'!$D$10:$D$509,$A18,'Job Catalog'!$H$10:$H$509,Y$7,'Job Catalog'!$I$10:$I$509,Y$9))</f>
        <v/>
      </c>
      <c r="Z18" s="53">
        <f>IF(OR($A18="",Z$9=""),"",COUNTIFS('Job Catalog'!$D$10:$D$509,$A18,'Job Catalog'!$H$10:$H$509,Z$7,'Job Catalog'!$I$10:$I$509,Z$9))</f>
        <v/>
      </c>
      <c r="AA18" s="53">
        <f>IF(OR($A18="",AA$9=""),"",COUNTIFS('Job Catalog'!$D$10:$D$509,$A18,'Job Catalog'!$H$10:$H$509,AA$7,'Job Catalog'!$I$10:$I$509,AA$9))</f>
        <v/>
      </c>
      <c r="AB18" s="53">
        <f>IF(OR($A18="",AB$9=""),"",COUNTIFS('Job Catalog'!$D$10:$D$509,$A18,'Job Catalog'!$H$10:$H$509,AB$7,'Job Catalog'!$I$10:$I$509,AB$9))</f>
        <v/>
      </c>
      <c r="AC18" s="53">
        <f>IF(OR($A18="",AC$9=""),"",COUNTIFS('Job Catalog'!$D$10:$D$509,$A18,'Job Catalog'!$H$10:$H$509,AC$7,'Job Catalog'!$I$10:$I$509,AC$9))</f>
        <v/>
      </c>
      <c r="AD18" s="53">
        <f>IF(OR($A18="",AD$9=""),"",COUNTIFS('Job Catalog'!$D$10:$D$509,$A18,'Job Catalog'!$H$10:$H$509,AD$7,'Job Catalog'!$I$10:$I$509,AD$9))</f>
        <v/>
      </c>
      <c r="AE18" s="53">
        <f>IF(OR($A18="",AE$9=""),"",COUNTIFS('Job Catalog'!$D$10:$D$509,$A18,'Job Catalog'!$H$10:$H$509,AE$7,'Job Catalog'!$I$10:$I$509,AE$9))</f>
        <v/>
      </c>
      <c r="AF18" s="53">
        <f>IF(OR($A18="",AF$9=""),"",COUNTIFS('Job Catalog'!$D$10:$D$509,$A18,'Job Catalog'!$H$10:$H$509,AF$7,'Job Catalog'!$I$10:$I$509,AF$9))</f>
        <v/>
      </c>
      <c r="AG18" s="53">
        <f>IF(OR($A18="",AG$9=""),"",COUNTIFS('Job Catalog'!$D$10:$D$509,$A18,'Job Catalog'!$H$10:$H$509,AG$7,'Job Catalog'!$I$10:$I$509,AG$9))</f>
        <v/>
      </c>
      <c r="AH18" s="53">
        <f>IF(OR($A18="",AH$9=""),"",COUNTIFS('Job Catalog'!$D$10:$D$509,$A18,'Job Catalog'!$H$10:$H$509,AH$7,'Job Catalog'!$I$10:$I$509,AH$9))</f>
        <v/>
      </c>
      <c r="AI18" s="53">
        <f>IF(OR($A18="",AI$9=""),"",COUNTIFS('Job Catalog'!$D$10:$D$509,$A18,'Job Catalog'!$H$10:$H$509,AI$7,'Job Catalog'!$I$10:$I$509,AI$9))</f>
        <v/>
      </c>
      <c r="AJ18" s="53">
        <f>IF(OR($A18="",AJ$9=""),"",COUNTIFS('Job Catalog'!$D$10:$D$509,$A18,'Job Catalog'!$H$10:$H$509,AJ$7,'Job Catalog'!$I$10:$I$509,AJ$9))</f>
        <v/>
      </c>
      <c r="AK18" s="53">
        <f>IF(OR($A18="",AK$9=""),"",COUNTIFS('Job Catalog'!$D$10:$D$509,$A18,'Job Catalog'!$H$10:$H$509,AK$7,'Job Catalog'!$I$10:$I$509,AK$9))</f>
        <v/>
      </c>
      <c r="AL18" s="53">
        <f>IF(OR($A18="",AL$9=""),"",COUNTIFS('Job Catalog'!$D$10:$D$509,$A18,'Job Catalog'!$H$10:$H$509,AL$7,'Job Catalog'!$I$10:$I$509,AL$9))</f>
        <v/>
      </c>
      <c r="AM18" s="53">
        <f>IF(OR($A18="",AM$9=""),"",COUNTIFS('Job Catalog'!$D$10:$D$509,$A18,'Job Catalog'!$H$10:$H$509,AM$7,'Job Catalog'!$I$10:$I$509,AM$9))</f>
        <v/>
      </c>
      <c r="AN18" s="53">
        <f>IF(OR($A18="",AN$9=""),"",COUNTIFS('Job Catalog'!$D$10:$D$509,$A18,'Job Catalog'!$H$10:$H$509,AN$7,'Job Catalog'!$I$10:$I$509,AN$9))</f>
        <v/>
      </c>
      <c r="AO18" s="53">
        <f>IF(OR($A18="",AO$9=""),"",COUNTIFS('Job Catalog'!$D$10:$D$509,$A18,'Job Catalog'!$H$10:$H$509,AO$7,'Job Catalog'!$I$10:$I$509,AO$9))</f>
        <v/>
      </c>
      <c r="AP18" s="53">
        <f>IF(OR($A18="",AP$9=""),"",COUNTIFS('Job Catalog'!$D$10:$D$509,$A18,'Job Catalog'!$H$10:$H$509,AP$7,'Job Catalog'!$I$10:$I$509,AP$9))</f>
        <v/>
      </c>
      <c r="AQ18" s="53">
        <f>IF(OR($A18="",AQ$9=""),"",COUNTIFS('Job Catalog'!$D$10:$D$509,$A18,'Job Catalog'!$H$10:$H$509,AQ$7,'Job Catalog'!$I$10:$I$509,AQ$9))</f>
        <v/>
      </c>
      <c r="AR18" s="53">
        <f>IF(OR($A18="",AR$9=""),"",COUNTIFS('Job Catalog'!$D$10:$D$509,$A18,'Job Catalog'!$H$10:$H$509,AR$7,'Job Catalog'!$I$10:$I$509,AR$9))</f>
        <v/>
      </c>
      <c r="AS18" s="53">
        <f>IF(OR($A18="",AS$9=""),"",COUNTIFS('Job Catalog'!$D$10:$D$509,$A18,'Job Catalog'!$H$10:$H$509,AS$7,'Job Catalog'!$I$10:$I$509,AS$9))</f>
        <v/>
      </c>
      <c r="AT18" s="53">
        <f>IF(OR($A18="",AT$9=""),"",COUNTIFS('Job Catalog'!$D$10:$D$509,$A18,'Job Catalog'!$H$10:$H$509,AT$7,'Job Catalog'!$I$10:$I$509,AT$9))</f>
        <v/>
      </c>
      <c r="AU18" s="53">
        <f>IF(OR($A18="",AU$9=""),"",COUNTIFS('Job Catalog'!$D$10:$D$509,$A18,'Job Catalog'!$H$10:$H$509,AU$7,'Job Catalog'!$I$10:$I$509,AU$9))</f>
        <v/>
      </c>
      <c r="AV18" s="53">
        <f>IF(OR($A18="",AV$9=""),"",COUNTIFS('Job Catalog'!$D$10:$D$509,$A18,'Job Catalog'!$H$10:$H$509,AV$7,'Job Catalog'!$I$10:$I$509,AV$9))</f>
        <v/>
      </c>
      <c r="AW18" s="53">
        <f>IF(OR($A18="",AW$9=""),"",COUNTIFS('Job Catalog'!$D$10:$D$509,$A18,'Job Catalog'!$H$10:$H$509,AW$7,'Job Catalog'!$I$10:$I$509,AW$9))</f>
        <v/>
      </c>
      <c r="AX18" s="53">
        <f>IF(OR($A18="",AX$9=""),"",COUNTIFS('Job Catalog'!$D$10:$D$509,$A18,'Job Catalog'!$H$10:$H$509,AX$7,'Job Catalog'!$I$10:$I$509,AX$9))</f>
        <v/>
      </c>
      <c r="AY18" s="53">
        <f>IF(OR($A18="",AY$9=""),"",COUNTIFS('Job Catalog'!$D$10:$D$509,$A18,'Job Catalog'!$H$10:$H$509,AY$7,'Job Catalog'!$I$10:$I$509,AY$9))</f>
        <v/>
      </c>
      <c r="AZ18" s="53">
        <f>IF(OR($A18="",AZ$9=""),"",COUNTIFS('Job Catalog'!$D$10:$D$509,$A18,'Job Catalog'!$H$10:$H$509,AZ$7,'Job Catalog'!$I$10:$I$509,AZ$9))</f>
        <v/>
      </c>
      <c r="BA18" s="53">
        <f>IF(OR($A18="",BA$9=""),"",COUNTIFS('Job Catalog'!$D$10:$D$509,$A18,'Job Catalog'!$H$10:$H$509,BA$7,'Job Catalog'!$I$10:$I$509,BA$9))</f>
        <v/>
      </c>
      <c r="BB18" s="53">
        <f>IF(OR($A18="",BB$9=""),"",COUNTIFS('Job Catalog'!$D$10:$D$509,$A18,'Job Catalog'!$H$10:$H$509,BB$7,'Job Catalog'!$I$10:$I$509,BB$9))</f>
        <v/>
      </c>
      <c r="BC18" s="53">
        <f>IF(OR($A18="",BC$9=""),"",COUNTIFS('Job Catalog'!$D$10:$D$509,$A18,'Job Catalog'!$H$10:$H$509,BC$7,'Job Catalog'!$I$10:$I$509,BC$9))</f>
        <v/>
      </c>
      <c r="BD18" s="53">
        <f>IF(OR($A18="",BD$9=""),"",COUNTIFS('Job Catalog'!$D$10:$D$509,$A18,'Job Catalog'!$H$10:$H$509,BD$7,'Job Catalog'!$I$10:$I$509,BD$9))</f>
        <v/>
      </c>
      <c r="BE18" s="53">
        <f>IF(OR($A18="",BE$9=""),"",COUNTIFS('Job Catalog'!$D$10:$D$509,$A18,'Job Catalog'!$H$10:$H$509,BE$7,'Job Catalog'!$I$10:$I$509,BE$9))</f>
        <v/>
      </c>
      <c r="BF18" s="53">
        <f>IF(OR($A18="",BF$9=""),"",COUNTIFS('Job Catalog'!$D$10:$D$509,$A18,'Job Catalog'!$H$10:$H$509,BF$7,'Job Catalog'!$I$10:$I$509,BF$9))</f>
        <v/>
      </c>
      <c r="BG18" s="53">
        <f>IF(OR($A18="",BG$9=""),"",COUNTIFS('Job Catalog'!$D$10:$D$509,$A18,'Job Catalog'!$H$10:$H$509,BG$7,'Job Catalog'!$I$10:$I$509,BG$9))</f>
        <v/>
      </c>
      <c r="BH18" s="53">
        <f>IF(OR($A18="",BH$9=""),"",COUNTIFS('Job Catalog'!$D$10:$D$509,$A18,'Job Catalog'!$H$10:$H$509,BH$7,'Job Catalog'!$I$10:$I$509,BH$9))</f>
        <v/>
      </c>
      <c r="BI18" s="53">
        <f>IF(OR($A18="",BI$9=""),"",COUNTIFS('Job Catalog'!$D$10:$D$509,$A18,'Job Catalog'!$H$10:$H$509,BI$7,'Job Catalog'!$I$10:$I$509,BI$9))</f>
        <v/>
      </c>
      <c r="BJ18" s="53">
        <f>IF(OR($A18="",BJ$9=""),"",COUNTIFS('Job Catalog'!$D$10:$D$509,$A18,'Job Catalog'!$H$10:$H$509,BJ$7,'Job Catalog'!$I$10:$I$509,BJ$9))</f>
        <v/>
      </c>
      <c r="BK18" s="53">
        <f>IF(OR($A18="",BK$9=""),"",COUNTIFS('Job Catalog'!$D$10:$D$509,$A18,'Job Catalog'!$H$10:$H$509,BK$7,'Job Catalog'!$I$10:$I$509,BK$9))</f>
        <v/>
      </c>
      <c r="BL18" s="53">
        <f>IF(OR($A18="",BL$9=""),"",COUNTIFS('Job Catalog'!$D$10:$D$509,$A18,'Job Catalog'!$H$10:$H$509,BL$7,'Job Catalog'!$I$10:$I$509,BL$9))</f>
        <v/>
      </c>
      <c r="BM18" s="53">
        <f>IF(OR($A18="",BM$9=""),"",COUNTIFS('Job Catalog'!$D$10:$D$509,$A18,'Job Catalog'!$H$10:$H$509,BM$7,'Job Catalog'!$I$10:$I$509,BM$9))</f>
        <v/>
      </c>
      <c r="BN18" s="53">
        <f>IF(OR($A18="",BN$9=""),"",COUNTIFS('Job Catalog'!$D$10:$D$509,$A18,'Job Catalog'!$H$10:$H$509,BN$7,'Job Catalog'!$I$10:$I$509,BN$9))</f>
        <v/>
      </c>
      <c r="BO18" s="53">
        <f>IF(OR($A18="",BO$9=""),"",COUNTIFS('Job Catalog'!$D$10:$D$509,$A18,'Job Catalog'!$H$10:$H$509,BO$7,'Job Catalog'!$I$10:$I$509,BO$9))</f>
        <v/>
      </c>
      <c r="BP18" s="53">
        <f>IF(OR($A18="",BP$9=""),"",COUNTIFS('Job Catalog'!$D$10:$D$509,$A18,'Job Catalog'!$H$10:$H$509,BP$7,'Job Catalog'!$I$10:$I$509,BP$9))</f>
        <v/>
      </c>
      <c r="BQ18" s="53">
        <f>IF(OR($A18="",BQ$9=""),"",COUNTIFS('Job Catalog'!$D$10:$D$509,$A18,'Job Catalog'!$H$10:$H$509,BQ$7,'Job Catalog'!$I$10:$I$509,BQ$9))</f>
        <v/>
      </c>
      <c r="BR18" s="53">
        <f>IF(OR($A18="",BR$9=""),"",COUNTIFS('Job Catalog'!$D$10:$D$509,$A18,'Job Catalog'!$H$10:$H$509,BR$7,'Job Catalog'!$I$10:$I$509,BR$9))</f>
        <v/>
      </c>
      <c r="BS18" s="53">
        <f>IF(OR($A18="",BS$9=""),"",COUNTIFS('Job Catalog'!$D$10:$D$509,$A18,'Job Catalog'!$H$10:$H$509,BS$7,'Job Catalog'!$I$10:$I$509,BS$9))</f>
        <v/>
      </c>
      <c r="BT18" s="53">
        <f>IF(OR($A18="",BT$9=""),"",COUNTIFS('Job Catalog'!$D$10:$D$509,$A18,'Job Catalog'!$H$10:$H$509,BT$7,'Job Catalog'!$I$10:$I$509,BT$9))</f>
        <v/>
      </c>
      <c r="BU18" s="53">
        <f>IF(OR($A18="",BU$9=""),"",COUNTIFS('Job Catalog'!$D$10:$D$509,$A18,'Job Catalog'!$H$10:$H$509,BU$7,'Job Catalog'!$I$10:$I$509,BU$9))</f>
        <v/>
      </c>
      <c r="BV18" s="53">
        <f>IF(OR($A18="",BV$9=""),"",COUNTIFS('Job Catalog'!$D$10:$D$509,$A18,'Job Catalog'!$H$10:$H$509,BV$7,'Job Catalog'!$I$10:$I$509,BV$9))</f>
        <v/>
      </c>
      <c r="BW18" s="53">
        <f>IF(OR($A18="",BW$9=""),"",COUNTIFS('Job Catalog'!$D$10:$D$509,$A18,'Job Catalog'!$H$10:$H$509,BW$7,'Job Catalog'!$I$10:$I$509,BW$9))</f>
        <v/>
      </c>
      <c r="BX18" s="53">
        <f>IF(OR($A18="",BX$9=""),"",COUNTIFS('Job Catalog'!$D$10:$D$509,$A18,'Job Catalog'!$H$10:$H$509,BX$7,'Job Catalog'!$I$10:$I$509,BX$9))</f>
        <v/>
      </c>
      <c r="BY18" s="53">
        <f>IF(OR($A18="",BY$9=""),"",COUNTIFS('Job Catalog'!$D$10:$D$509,$A18,'Job Catalog'!$H$10:$H$509,BY$7,'Job Catalog'!$I$10:$I$509,BY$9))</f>
        <v/>
      </c>
      <c r="BZ18" s="53">
        <f>IF(OR($A18="",BZ$9=""),"",COUNTIFS('Job Catalog'!$D$10:$D$509,$A18,'Job Catalog'!$H$10:$H$509,BZ$7,'Job Catalog'!$I$10:$I$509,BZ$9))</f>
        <v/>
      </c>
      <c r="CA18" s="53">
        <f>IF(OR($A18="",CA$9=""),"",COUNTIFS('Job Catalog'!$D$10:$D$509,$A18,'Job Catalog'!$H$10:$H$509,CA$7,'Job Catalog'!$I$10:$I$509,CA$9))</f>
        <v/>
      </c>
      <c r="CB18" s="53">
        <f>IF(OR($A18="",CB$9=""),"",COUNTIFS('Job Catalog'!$D$10:$D$509,$A18,'Job Catalog'!$H$10:$H$509,CB$7,'Job Catalog'!$I$10:$I$509,CB$9))</f>
        <v/>
      </c>
      <c r="CC18" s="53">
        <f>IF(OR($A18="",CC$9=""),"",COUNTIFS('Job Catalog'!$D$10:$D$509,$A18,'Job Catalog'!$H$10:$H$509,CC$7,'Job Catalog'!$I$10:$I$509,CC$9))</f>
        <v/>
      </c>
      <c r="CD18" s="53">
        <f>IF(OR($A18="",CD$9=""),"",COUNTIFS('Job Catalog'!$D$10:$D$509,$A18,'Job Catalog'!$H$10:$H$509,CD$7,'Job Catalog'!$I$10:$I$509,CD$9))</f>
        <v/>
      </c>
      <c r="CE18" s="53">
        <f>IF(OR($A18="",CE$9=""),"",COUNTIFS('Job Catalog'!$D$10:$D$509,$A18,'Job Catalog'!$H$10:$H$509,CE$7,'Job Catalog'!$I$10:$I$509,CE$9))</f>
        <v/>
      </c>
      <c r="CF18" s="53">
        <f>IF(OR($A18="",CF$9=""),"",COUNTIFS('Job Catalog'!$D$10:$D$509,$A18,'Job Catalog'!$H$10:$H$509,CF$7,'Job Catalog'!$I$10:$I$509,CF$9))</f>
        <v/>
      </c>
      <c r="CG18" s="53">
        <f>IF(OR($A18="",CG$9=""),"",COUNTIFS('Job Catalog'!$D$10:$D$509,$A18,'Job Catalog'!$H$10:$H$509,CG$7,'Job Catalog'!$I$10:$I$509,CG$9))</f>
        <v/>
      </c>
      <c r="CH18" s="53">
        <f>IF(OR($A18="",CH$9=""),"",COUNTIFS('Job Catalog'!$D$10:$D$509,$A18,'Job Catalog'!$H$10:$H$509,CH$7,'Job Catalog'!$I$10:$I$509,CH$9))</f>
        <v/>
      </c>
      <c r="CI18" s="53">
        <f>IF(OR($A18="",CI$9=""),"",COUNTIFS('Job Catalog'!$D$10:$D$509,$A18,'Job Catalog'!$H$10:$H$509,CI$7,'Job Catalog'!$I$10:$I$509,CI$9))</f>
        <v/>
      </c>
      <c r="CJ18" s="53">
        <f>IF(OR($A18="",CJ$9=""),"",COUNTIFS('Job Catalog'!$D$10:$D$509,$A18,'Job Catalog'!$H$10:$H$509,CJ$7,'Job Catalog'!$I$10:$I$509,CJ$9))</f>
        <v/>
      </c>
      <c r="CK18" s="53">
        <f>IF(OR($A18="",CK$9=""),"",COUNTIFS('Job Catalog'!$D$10:$D$509,$A18,'Job Catalog'!$H$10:$H$509,CK$7,'Job Catalog'!$I$10:$I$509,CK$9))</f>
        <v/>
      </c>
      <c r="CL18" s="53">
        <f>IF(OR($A18="",CL$9=""),"",COUNTIFS('Job Catalog'!$D$10:$D$509,$A18,'Job Catalog'!$H$10:$H$509,CL$7,'Job Catalog'!$I$10:$I$509,CL$9))</f>
        <v/>
      </c>
      <c r="CM18" s="53">
        <f>IF(OR($A18="",CM$9=""),"",COUNTIFS('Job Catalog'!$D$10:$D$509,$A18,'Job Catalog'!$H$10:$H$509,CM$7,'Job Catalog'!$I$10:$I$509,CM$9))</f>
        <v/>
      </c>
      <c r="CN18" s="53">
        <f>IF(OR($A18="",CN$9=""),"",COUNTIFS('Job Catalog'!$D$10:$D$509,$A18,'Job Catalog'!$H$10:$H$509,CN$7,'Job Catalog'!$I$10:$I$509,CN$9))</f>
        <v/>
      </c>
      <c r="CO18" s="53">
        <f>IF(OR($A18="",CO$9=""),"",COUNTIFS('Job Catalog'!$D$10:$D$509,$A18,'Job Catalog'!$H$10:$H$509,CO$7,'Job Catalog'!$I$10:$I$509,CO$9))</f>
        <v/>
      </c>
      <c r="CP18" s="53">
        <f>IF(OR($A18="",CP$9=""),"",COUNTIFS('Job Catalog'!$D$10:$D$509,$A18,'Job Catalog'!$H$10:$H$509,CP$7,'Job Catalog'!$I$10:$I$509,CP$9))</f>
        <v/>
      </c>
      <c r="CQ18" s="53">
        <f>IF(OR($A18="",CQ$9=""),"",COUNTIFS('Job Catalog'!$D$10:$D$509,$A18,'Job Catalog'!$H$10:$H$509,CQ$7,'Job Catalog'!$I$10:$I$509,CQ$9))</f>
        <v/>
      </c>
      <c r="CR18" s="53">
        <f>IF(OR($A18="",CR$9=""),"",COUNTIFS('Job Catalog'!$D$10:$D$509,$A18,'Job Catalog'!$H$10:$H$509,CR$7,'Job Catalog'!$I$10:$I$509,CR$9))</f>
        <v/>
      </c>
      <c r="CS18" s="53">
        <f>IF(OR($A18="",CS$9=""),"",COUNTIFS('Job Catalog'!$D$10:$D$509,$A18,'Job Catalog'!$H$10:$H$509,CS$7,'Job Catalog'!$I$10:$I$509,CS$9))</f>
        <v/>
      </c>
      <c r="CT18" s="53">
        <f>IF(OR($A18="",CT$9=""),"",COUNTIFS('Job Catalog'!$D$10:$D$509,$A18,'Job Catalog'!$H$10:$H$509,CT$7,'Job Catalog'!$I$10:$I$509,CT$9))</f>
        <v/>
      </c>
      <c r="CU18" s="54">
        <f>IF($A18="","",SUM(C18:CT18))</f>
        <v/>
      </c>
    </row>
    <row r="19">
      <c r="A19">
        <f>IF(SETUP!$B129="","",SETUP!$B129)</f>
        <v/>
      </c>
      <c r="B19" s="9">
        <f>IF(SETUP!$B129="","",SETUP!$C129)</f>
        <v/>
      </c>
      <c r="C19" s="53">
        <f>IF(OR($A19="",C$9=""),"",COUNTIFS('Job Catalog'!$D$10:$D$509,$A19,'Job Catalog'!$H$10:$H$509,C$7,'Job Catalog'!$I$10:$I$509,C$9))</f>
        <v/>
      </c>
      <c r="D19" s="53">
        <f>IF(OR($A19="",D$9=""),"",COUNTIFS('Job Catalog'!$D$10:$D$509,$A19,'Job Catalog'!$H$10:$H$509,D$7,'Job Catalog'!$I$10:$I$509,D$9))</f>
        <v/>
      </c>
      <c r="E19" s="53">
        <f>IF(OR($A19="",E$9=""),"",COUNTIFS('Job Catalog'!$D$10:$D$509,$A19,'Job Catalog'!$H$10:$H$509,E$7,'Job Catalog'!$I$10:$I$509,E$9))</f>
        <v/>
      </c>
      <c r="F19" s="53">
        <f>IF(OR($A19="",F$9=""),"",COUNTIFS('Job Catalog'!$D$10:$D$509,$A19,'Job Catalog'!$H$10:$H$509,F$7,'Job Catalog'!$I$10:$I$509,F$9))</f>
        <v/>
      </c>
      <c r="G19" s="53">
        <f>IF(OR($A19="",G$9=""),"",COUNTIFS('Job Catalog'!$D$10:$D$509,$A19,'Job Catalog'!$H$10:$H$509,G$7,'Job Catalog'!$I$10:$I$509,G$9))</f>
        <v/>
      </c>
      <c r="H19" s="53">
        <f>IF(OR($A19="",H$9=""),"",COUNTIFS('Job Catalog'!$D$10:$D$509,$A19,'Job Catalog'!$H$10:$H$509,H$7,'Job Catalog'!$I$10:$I$509,H$9))</f>
        <v/>
      </c>
      <c r="I19" s="53">
        <f>IF(OR($A19="",I$9=""),"",COUNTIFS('Job Catalog'!$D$10:$D$509,$A19,'Job Catalog'!$H$10:$H$509,I$7,'Job Catalog'!$I$10:$I$509,I$9))</f>
        <v/>
      </c>
      <c r="J19" s="53">
        <f>IF(OR($A19="",J$9=""),"",COUNTIFS('Job Catalog'!$D$10:$D$509,$A19,'Job Catalog'!$H$10:$H$509,J$7,'Job Catalog'!$I$10:$I$509,J$9))</f>
        <v/>
      </c>
      <c r="K19" s="53">
        <f>IF(OR($A19="",K$9=""),"",COUNTIFS('Job Catalog'!$D$10:$D$509,$A19,'Job Catalog'!$H$10:$H$509,K$7,'Job Catalog'!$I$10:$I$509,K$9))</f>
        <v/>
      </c>
      <c r="L19" s="53">
        <f>IF(OR($A19="",L$9=""),"",COUNTIFS('Job Catalog'!$D$10:$D$509,$A19,'Job Catalog'!$H$10:$H$509,L$7,'Job Catalog'!$I$10:$I$509,L$9))</f>
        <v/>
      </c>
      <c r="M19" s="53">
        <f>IF(OR($A19="",M$9=""),"",COUNTIFS('Job Catalog'!$D$10:$D$509,$A19,'Job Catalog'!$H$10:$H$509,M$7,'Job Catalog'!$I$10:$I$509,M$9))</f>
        <v/>
      </c>
      <c r="N19" s="53">
        <f>IF(OR($A19="",N$9=""),"",COUNTIFS('Job Catalog'!$D$10:$D$509,$A19,'Job Catalog'!$H$10:$H$509,N$7,'Job Catalog'!$I$10:$I$509,N$9))</f>
        <v/>
      </c>
      <c r="O19" s="53">
        <f>IF(OR($A19="",O$9=""),"",COUNTIFS('Job Catalog'!$D$10:$D$509,$A19,'Job Catalog'!$H$10:$H$509,O$7,'Job Catalog'!$I$10:$I$509,O$9))</f>
        <v/>
      </c>
      <c r="P19" s="53">
        <f>IF(OR($A19="",P$9=""),"",COUNTIFS('Job Catalog'!$D$10:$D$509,$A19,'Job Catalog'!$H$10:$H$509,P$7,'Job Catalog'!$I$10:$I$509,P$9))</f>
        <v/>
      </c>
      <c r="Q19" s="53">
        <f>IF(OR($A19="",Q$9=""),"",COUNTIFS('Job Catalog'!$D$10:$D$509,$A19,'Job Catalog'!$H$10:$H$509,Q$7,'Job Catalog'!$I$10:$I$509,Q$9))</f>
        <v/>
      </c>
      <c r="R19" s="53">
        <f>IF(OR($A19="",R$9=""),"",COUNTIFS('Job Catalog'!$D$10:$D$509,$A19,'Job Catalog'!$H$10:$H$509,R$7,'Job Catalog'!$I$10:$I$509,R$9))</f>
        <v/>
      </c>
      <c r="S19" s="53">
        <f>IF(OR($A19="",S$9=""),"",COUNTIFS('Job Catalog'!$D$10:$D$509,$A19,'Job Catalog'!$H$10:$H$509,S$7,'Job Catalog'!$I$10:$I$509,S$9))</f>
        <v/>
      </c>
      <c r="T19" s="53">
        <f>IF(OR($A19="",T$9=""),"",COUNTIFS('Job Catalog'!$D$10:$D$509,$A19,'Job Catalog'!$H$10:$H$509,T$7,'Job Catalog'!$I$10:$I$509,T$9))</f>
        <v/>
      </c>
      <c r="U19" s="53">
        <f>IF(OR($A19="",U$9=""),"",COUNTIFS('Job Catalog'!$D$10:$D$509,$A19,'Job Catalog'!$H$10:$H$509,U$7,'Job Catalog'!$I$10:$I$509,U$9))</f>
        <v/>
      </c>
      <c r="V19" s="53">
        <f>IF(OR($A19="",V$9=""),"",COUNTIFS('Job Catalog'!$D$10:$D$509,$A19,'Job Catalog'!$H$10:$H$509,V$7,'Job Catalog'!$I$10:$I$509,V$9))</f>
        <v/>
      </c>
      <c r="W19" s="53">
        <f>IF(OR($A19="",W$9=""),"",COUNTIFS('Job Catalog'!$D$10:$D$509,$A19,'Job Catalog'!$H$10:$H$509,W$7,'Job Catalog'!$I$10:$I$509,W$9))</f>
        <v/>
      </c>
      <c r="X19" s="53">
        <f>IF(OR($A19="",X$9=""),"",COUNTIFS('Job Catalog'!$D$10:$D$509,$A19,'Job Catalog'!$H$10:$H$509,X$7,'Job Catalog'!$I$10:$I$509,X$9))</f>
        <v/>
      </c>
      <c r="Y19" s="53">
        <f>IF(OR($A19="",Y$9=""),"",COUNTIFS('Job Catalog'!$D$10:$D$509,$A19,'Job Catalog'!$H$10:$H$509,Y$7,'Job Catalog'!$I$10:$I$509,Y$9))</f>
        <v/>
      </c>
      <c r="Z19" s="53">
        <f>IF(OR($A19="",Z$9=""),"",COUNTIFS('Job Catalog'!$D$10:$D$509,$A19,'Job Catalog'!$H$10:$H$509,Z$7,'Job Catalog'!$I$10:$I$509,Z$9))</f>
        <v/>
      </c>
      <c r="AA19" s="53">
        <f>IF(OR($A19="",AA$9=""),"",COUNTIFS('Job Catalog'!$D$10:$D$509,$A19,'Job Catalog'!$H$10:$H$509,AA$7,'Job Catalog'!$I$10:$I$509,AA$9))</f>
        <v/>
      </c>
      <c r="AB19" s="53">
        <f>IF(OR($A19="",AB$9=""),"",COUNTIFS('Job Catalog'!$D$10:$D$509,$A19,'Job Catalog'!$H$10:$H$509,AB$7,'Job Catalog'!$I$10:$I$509,AB$9))</f>
        <v/>
      </c>
      <c r="AC19" s="53">
        <f>IF(OR($A19="",AC$9=""),"",COUNTIFS('Job Catalog'!$D$10:$D$509,$A19,'Job Catalog'!$H$10:$H$509,AC$7,'Job Catalog'!$I$10:$I$509,AC$9))</f>
        <v/>
      </c>
      <c r="AD19" s="53">
        <f>IF(OR($A19="",AD$9=""),"",COUNTIFS('Job Catalog'!$D$10:$D$509,$A19,'Job Catalog'!$H$10:$H$509,AD$7,'Job Catalog'!$I$10:$I$509,AD$9))</f>
        <v/>
      </c>
      <c r="AE19" s="53">
        <f>IF(OR($A19="",AE$9=""),"",COUNTIFS('Job Catalog'!$D$10:$D$509,$A19,'Job Catalog'!$H$10:$H$509,AE$7,'Job Catalog'!$I$10:$I$509,AE$9))</f>
        <v/>
      </c>
      <c r="AF19" s="53">
        <f>IF(OR($A19="",AF$9=""),"",COUNTIFS('Job Catalog'!$D$10:$D$509,$A19,'Job Catalog'!$H$10:$H$509,AF$7,'Job Catalog'!$I$10:$I$509,AF$9))</f>
        <v/>
      </c>
      <c r="AG19" s="53">
        <f>IF(OR($A19="",AG$9=""),"",COUNTIFS('Job Catalog'!$D$10:$D$509,$A19,'Job Catalog'!$H$10:$H$509,AG$7,'Job Catalog'!$I$10:$I$509,AG$9))</f>
        <v/>
      </c>
      <c r="AH19" s="53">
        <f>IF(OR($A19="",AH$9=""),"",COUNTIFS('Job Catalog'!$D$10:$D$509,$A19,'Job Catalog'!$H$10:$H$509,AH$7,'Job Catalog'!$I$10:$I$509,AH$9))</f>
        <v/>
      </c>
      <c r="AI19" s="53">
        <f>IF(OR($A19="",AI$9=""),"",COUNTIFS('Job Catalog'!$D$10:$D$509,$A19,'Job Catalog'!$H$10:$H$509,AI$7,'Job Catalog'!$I$10:$I$509,AI$9))</f>
        <v/>
      </c>
      <c r="AJ19" s="53">
        <f>IF(OR($A19="",AJ$9=""),"",COUNTIFS('Job Catalog'!$D$10:$D$509,$A19,'Job Catalog'!$H$10:$H$509,AJ$7,'Job Catalog'!$I$10:$I$509,AJ$9))</f>
        <v/>
      </c>
      <c r="AK19" s="53">
        <f>IF(OR($A19="",AK$9=""),"",COUNTIFS('Job Catalog'!$D$10:$D$509,$A19,'Job Catalog'!$H$10:$H$509,AK$7,'Job Catalog'!$I$10:$I$509,AK$9))</f>
        <v/>
      </c>
      <c r="AL19" s="53">
        <f>IF(OR($A19="",AL$9=""),"",COUNTIFS('Job Catalog'!$D$10:$D$509,$A19,'Job Catalog'!$H$10:$H$509,AL$7,'Job Catalog'!$I$10:$I$509,AL$9))</f>
        <v/>
      </c>
      <c r="AM19" s="53">
        <f>IF(OR($A19="",AM$9=""),"",COUNTIFS('Job Catalog'!$D$10:$D$509,$A19,'Job Catalog'!$H$10:$H$509,AM$7,'Job Catalog'!$I$10:$I$509,AM$9))</f>
        <v/>
      </c>
      <c r="AN19" s="53">
        <f>IF(OR($A19="",AN$9=""),"",COUNTIFS('Job Catalog'!$D$10:$D$509,$A19,'Job Catalog'!$H$10:$H$509,AN$7,'Job Catalog'!$I$10:$I$509,AN$9))</f>
        <v/>
      </c>
      <c r="AO19" s="53">
        <f>IF(OR($A19="",AO$9=""),"",COUNTIFS('Job Catalog'!$D$10:$D$509,$A19,'Job Catalog'!$H$10:$H$509,AO$7,'Job Catalog'!$I$10:$I$509,AO$9))</f>
        <v/>
      </c>
      <c r="AP19" s="53">
        <f>IF(OR($A19="",AP$9=""),"",COUNTIFS('Job Catalog'!$D$10:$D$509,$A19,'Job Catalog'!$H$10:$H$509,AP$7,'Job Catalog'!$I$10:$I$509,AP$9))</f>
        <v/>
      </c>
      <c r="AQ19" s="53">
        <f>IF(OR($A19="",AQ$9=""),"",COUNTIFS('Job Catalog'!$D$10:$D$509,$A19,'Job Catalog'!$H$10:$H$509,AQ$7,'Job Catalog'!$I$10:$I$509,AQ$9))</f>
        <v/>
      </c>
      <c r="AR19" s="53">
        <f>IF(OR($A19="",AR$9=""),"",COUNTIFS('Job Catalog'!$D$10:$D$509,$A19,'Job Catalog'!$H$10:$H$509,AR$7,'Job Catalog'!$I$10:$I$509,AR$9))</f>
        <v/>
      </c>
      <c r="AS19" s="53">
        <f>IF(OR($A19="",AS$9=""),"",COUNTIFS('Job Catalog'!$D$10:$D$509,$A19,'Job Catalog'!$H$10:$H$509,AS$7,'Job Catalog'!$I$10:$I$509,AS$9))</f>
        <v/>
      </c>
      <c r="AT19" s="53">
        <f>IF(OR($A19="",AT$9=""),"",COUNTIFS('Job Catalog'!$D$10:$D$509,$A19,'Job Catalog'!$H$10:$H$509,AT$7,'Job Catalog'!$I$10:$I$509,AT$9))</f>
        <v/>
      </c>
      <c r="AU19" s="53">
        <f>IF(OR($A19="",AU$9=""),"",COUNTIFS('Job Catalog'!$D$10:$D$509,$A19,'Job Catalog'!$H$10:$H$509,AU$7,'Job Catalog'!$I$10:$I$509,AU$9))</f>
        <v/>
      </c>
      <c r="AV19" s="53">
        <f>IF(OR($A19="",AV$9=""),"",COUNTIFS('Job Catalog'!$D$10:$D$509,$A19,'Job Catalog'!$H$10:$H$509,AV$7,'Job Catalog'!$I$10:$I$509,AV$9))</f>
        <v/>
      </c>
      <c r="AW19" s="53">
        <f>IF(OR($A19="",AW$9=""),"",COUNTIFS('Job Catalog'!$D$10:$D$509,$A19,'Job Catalog'!$H$10:$H$509,AW$7,'Job Catalog'!$I$10:$I$509,AW$9))</f>
        <v/>
      </c>
      <c r="AX19" s="53">
        <f>IF(OR($A19="",AX$9=""),"",COUNTIFS('Job Catalog'!$D$10:$D$509,$A19,'Job Catalog'!$H$10:$H$509,AX$7,'Job Catalog'!$I$10:$I$509,AX$9))</f>
        <v/>
      </c>
      <c r="AY19" s="53">
        <f>IF(OR($A19="",AY$9=""),"",COUNTIFS('Job Catalog'!$D$10:$D$509,$A19,'Job Catalog'!$H$10:$H$509,AY$7,'Job Catalog'!$I$10:$I$509,AY$9))</f>
        <v/>
      </c>
      <c r="AZ19" s="53">
        <f>IF(OR($A19="",AZ$9=""),"",COUNTIFS('Job Catalog'!$D$10:$D$509,$A19,'Job Catalog'!$H$10:$H$509,AZ$7,'Job Catalog'!$I$10:$I$509,AZ$9))</f>
        <v/>
      </c>
      <c r="BA19" s="53">
        <f>IF(OR($A19="",BA$9=""),"",COUNTIFS('Job Catalog'!$D$10:$D$509,$A19,'Job Catalog'!$H$10:$H$509,BA$7,'Job Catalog'!$I$10:$I$509,BA$9))</f>
        <v/>
      </c>
      <c r="BB19" s="53">
        <f>IF(OR($A19="",BB$9=""),"",COUNTIFS('Job Catalog'!$D$10:$D$509,$A19,'Job Catalog'!$H$10:$H$509,BB$7,'Job Catalog'!$I$10:$I$509,BB$9))</f>
        <v/>
      </c>
      <c r="BC19" s="53">
        <f>IF(OR($A19="",BC$9=""),"",COUNTIFS('Job Catalog'!$D$10:$D$509,$A19,'Job Catalog'!$H$10:$H$509,BC$7,'Job Catalog'!$I$10:$I$509,BC$9))</f>
        <v/>
      </c>
      <c r="BD19" s="53">
        <f>IF(OR($A19="",BD$9=""),"",COUNTIFS('Job Catalog'!$D$10:$D$509,$A19,'Job Catalog'!$H$10:$H$509,BD$7,'Job Catalog'!$I$10:$I$509,BD$9))</f>
        <v/>
      </c>
      <c r="BE19" s="53">
        <f>IF(OR($A19="",BE$9=""),"",COUNTIFS('Job Catalog'!$D$10:$D$509,$A19,'Job Catalog'!$H$10:$H$509,BE$7,'Job Catalog'!$I$10:$I$509,BE$9))</f>
        <v/>
      </c>
      <c r="BF19" s="53">
        <f>IF(OR($A19="",BF$9=""),"",COUNTIFS('Job Catalog'!$D$10:$D$509,$A19,'Job Catalog'!$H$10:$H$509,BF$7,'Job Catalog'!$I$10:$I$509,BF$9))</f>
        <v/>
      </c>
      <c r="BG19" s="53">
        <f>IF(OR($A19="",BG$9=""),"",COUNTIFS('Job Catalog'!$D$10:$D$509,$A19,'Job Catalog'!$H$10:$H$509,BG$7,'Job Catalog'!$I$10:$I$509,BG$9))</f>
        <v/>
      </c>
      <c r="BH19" s="53">
        <f>IF(OR($A19="",BH$9=""),"",COUNTIFS('Job Catalog'!$D$10:$D$509,$A19,'Job Catalog'!$H$10:$H$509,BH$7,'Job Catalog'!$I$10:$I$509,BH$9))</f>
        <v/>
      </c>
      <c r="BI19" s="53">
        <f>IF(OR($A19="",BI$9=""),"",COUNTIFS('Job Catalog'!$D$10:$D$509,$A19,'Job Catalog'!$H$10:$H$509,BI$7,'Job Catalog'!$I$10:$I$509,BI$9))</f>
        <v/>
      </c>
      <c r="BJ19" s="53">
        <f>IF(OR($A19="",BJ$9=""),"",COUNTIFS('Job Catalog'!$D$10:$D$509,$A19,'Job Catalog'!$H$10:$H$509,BJ$7,'Job Catalog'!$I$10:$I$509,BJ$9))</f>
        <v/>
      </c>
      <c r="BK19" s="53">
        <f>IF(OR($A19="",BK$9=""),"",COUNTIFS('Job Catalog'!$D$10:$D$509,$A19,'Job Catalog'!$H$10:$H$509,BK$7,'Job Catalog'!$I$10:$I$509,BK$9))</f>
        <v/>
      </c>
      <c r="BL19" s="53">
        <f>IF(OR($A19="",BL$9=""),"",COUNTIFS('Job Catalog'!$D$10:$D$509,$A19,'Job Catalog'!$H$10:$H$509,BL$7,'Job Catalog'!$I$10:$I$509,BL$9))</f>
        <v/>
      </c>
      <c r="BM19" s="53">
        <f>IF(OR($A19="",BM$9=""),"",COUNTIFS('Job Catalog'!$D$10:$D$509,$A19,'Job Catalog'!$H$10:$H$509,BM$7,'Job Catalog'!$I$10:$I$509,BM$9))</f>
        <v/>
      </c>
      <c r="BN19" s="53">
        <f>IF(OR($A19="",BN$9=""),"",COUNTIFS('Job Catalog'!$D$10:$D$509,$A19,'Job Catalog'!$H$10:$H$509,BN$7,'Job Catalog'!$I$10:$I$509,BN$9))</f>
        <v/>
      </c>
      <c r="BO19" s="53">
        <f>IF(OR($A19="",BO$9=""),"",COUNTIFS('Job Catalog'!$D$10:$D$509,$A19,'Job Catalog'!$H$10:$H$509,BO$7,'Job Catalog'!$I$10:$I$509,BO$9))</f>
        <v/>
      </c>
      <c r="BP19" s="53">
        <f>IF(OR($A19="",BP$9=""),"",COUNTIFS('Job Catalog'!$D$10:$D$509,$A19,'Job Catalog'!$H$10:$H$509,BP$7,'Job Catalog'!$I$10:$I$509,BP$9))</f>
        <v/>
      </c>
      <c r="BQ19" s="53">
        <f>IF(OR($A19="",BQ$9=""),"",COUNTIFS('Job Catalog'!$D$10:$D$509,$A19,'Job Catalog'!$H$10:$H$509,BQ$7,'Job Catalog'!$I$10:$I$509,BQ$9))</f>
        <v/>
      </c>
      <c r="BR19" s="53">
        <f>IF(OR($A19="",BR$9=""),"",COUNTIFS('Job Catalog'!$D$10:$D$509,$A19,'Job Catalog'!$H$10:$H$509,BR$7,'Job Catalog'!$I$10:$I$509,BR$9))</f>
        <v/>
      </c>
      <c r="BS19" s="53">
        <f>IF(OR($A19="",BS$9=""),"",COUNTIFS('Job Catalog'!$D$10:$D$509,$A19,'Job Catalog'!$H$10:$H$509,BS$7,'Job Catalog'!$I$10:$I$509,BS$9))</f>
        <v/>
      </c>
      <c r="BT19" s="53">
        <f>IF(OR($A19="",BT$9=""),"",COUNTIFS('Job Catalog'!$D$10:$D$509,$A19,'Job Catalog'!$H$10:$H$509,BT$7,'Job Catalog'!$I$10:$I$509,BT$9))</f>
        <v/>
      </c>
      <c r="BU19" s="53">
        <f>IF(OR($A19="",BU$9=""),"",COUNTIFS('Job Catalog'!$D$10:$D$509,$A19,'Job Catalog'!$H$10:$H$509,BU$7,'Job Catalog'!$I$10:$I$509,BU$9))</f>
        <v/>
      </c>
      <c r="BV19" s="53">
        <f>IF(OR($A19="",BV$9=""),"",COUNTIFS('Job Catalog'!$D$10:$D$509,$A19,'Job Catalog'!$H$10:$H$509,BV$7,'Job Catalog'!$I$10:$I$509,BV$9))</f>
        <v/>
      </c>
      <c r="BW19" s="53">
        <f>IF(OR($A19="",BW$9=""),"",COUNTIFS('Job Catalog'!$D$10:$D$509,$A19,'Job Catalog'!$H$10:$H$509,BW$7,'Job Catalog'!$I$10:$I$509,BW$9))</f>
        <v/>
      </c>
      <c r="BX19" s="53">
        <f>IF(OR($A19="",BX$9=""),"",COUNTIFS('Job Catalog'!$D$10:$D$509,$A19,'Job Catalog'!$H$10:$H$509,BX$7,'Job Catalog'!$I$10:$I$509,BX$9))</f>
        <v/>
      </c>
      <c r="BY19" s="53">
        <f>IF(OR($A19="",BY$9=""),"",COUNTIFS('Job Catalog'!$D$10:$D$509,$A19,'Job Catalog'!$H$10:$H$509,BY$7,'Job Catalog'!$I$10:$I$509,BY$9))</f>
        <v/>
      </c>
      <c r="BZ19" s="53">
        <f>IF(OR($A19="",BZ$9=""),"",COUNTIFS('Job Catalog'!$D$10:$D$509,$A19,'Job Catalog'!$H$10:$H$509,BZ$7,'Job Catalog'!$I$10:$I$509,BZ$9))</f>
        <v/>
      </c>
      <c r="CA19" s="53">
        <f>IF(OR($A19="",CA$9=""),"",COUNTIFS('Job Catalog'!$D$10:$D$509,$A19,'Job Catalog'!$H$10:$H$509,CA$7,'Job Catalog'!$I$10:$I$509,CA$9))</f>
        <v/>
      </c>
      <c r="CB19" s="53">
        <f>IF(OR($A19="",CB$9=""),"",COUNTIFS('Job Catalog'!$D$10:$D$509,$A19,'Job Catalog'!$H$10:$H$509,CB$7,'Job Catalog'!$I$10:$I$509,CB$9))</f>
        <v/>
      </c>
      <c r="CC19" s="53">
        <f>IF(OR($A19="",CC$9=""),"",COUNTIFS('Job Catalog'!$D$10:$D$509,$A19,'Job Catalog'!$H$10:$H$509,CC$7,'Job Catalog'!$I$10:$I$509,CC$9))</f>
        <v/>
      </c>
      <c r="CD19" s="53">
        <f>IF(OR($A19="",CD$9=""),"",COUNTIFS('Job Catalog'!$D$10:$D$509,$A19,'Job Catalog'!$H$10:$H$509,CD$7,'Job Catalog'!$I$10:$I$509,CD$9))</f>
        <v/>
      </c>
      <c r="CE19" s="53">
        <f>IF(OR($A19="",CE$9=""),"",COUNTIFS('Job Catalog'!$D$10:$D$509,$A19,'Job Catalog'!$H$10:$H$509,CE$7,'Job Catalog'!$I$10:$I$509,CE$9))</f>
        <v/>
      </c>
      <c r="CF19" s="53">
        <f>IF(OR($A19="",CF$9=""),"",COUNTIFS('Job Catalog'!$D$10:$D$509,$A19,'Job Catalog'!$H$10:$H$509,CF$7,'Job Catalog'!$I$10:$I$509,CF$9))</f>
        <v/>
      </c>
      <c r="CG19" s="53">
        <f>IF(OR($A19="",CG$9=""),"",COUNTIFS('Job Catalog'!$D$10:$D$509,$A19,'Job Catalog'!$H$10:$H$509,CG$7,'Job Catalog'!$I$10:$I$509,CG$9))</f>
        <v/>
      </c>
      <c r="CH19" s="53">
        <f>IF(OR($A19="",CH$9=""),"",COUNTIFS('Job Catalog'!$D$10:$D$509,$A19,'Job Catalog'!$H$10:$H$509,CH$7,'Job Catalog'!$I$10:$I$509,CH$9))</f>
        <v/>
      </c>
      <c r="CI19" s="53">
        <f>IF(OR($A19="",CI$9=""),"",COUNTIFS('Job Catalog'!$D$10:$D$509,$A19,'Job Catalog'!$H$10:$H$509,CI$7,'Job Catalog'!$I$10:$I$509,CI$9))</f>
        <v/>
      </c>
      <c r="CJ19" s="53">
        <f>IF(OR($A19="",CJ$9=""),"",COUNTIFS('Job Catalog'!$D$10:$D$509,$A19,'Job Catalog'!$H$10:$H$509,CJ$7,'Job Catalog'!$I$10:$I$509,CJ$9))</f>
        <v/>
      </c>
      <c r="CK19" s="53">
        <f>IF(OR($A19="",CK$9=""),"",COUNTIFS('Job Catalog'!$D$10:$D$509,$A19,'Job Catalog'!$H$10:$H$509,CK$7,'Job Catalog'!$I$10:$I$509,CK$9))</f>
        <v/>
      </c>
      <c r="CL19" s="53">
        <f>IF(OR($A19="",CL$9=""),"",COUNTIFS('Job Catalog'!$D$10:$D$509,$A19,'Job Catalog'!$H$10:$H$509,CL$7,'Job Catalog'!$I$10:$I$509,CL$9))</f>
        <v/>
      </c>
      <c r="CM19" s="53">
        <f>IF(OR($A19="",CM$9=""),"",COUNTIFS('Job Catalog'!$D$10:$D$509,$A19,'Job Catalog'!$H$10:$H$509,CM$7,'Job Catalog'!$I$10:$I$509,CM$9))</f>
        <v/>
      </c>
      <c r="CN19" s="53">
        <f>IF(OR($A19="",CN$9=""),"",COUNTIFS('Job Catalog'!$D$10:$D$509,$A19,'Job Catalog'!$H$10:$H$509,CN$7,'Job Catalog'!$I$10:$I$509,CN$9))</f>
        <v/>
      </c>
      <c r="CO19" s="53">
        <f>IF(OR($A19="",CO$9=""),"",COUNTIFS('Job Catalog'!$D$10:$D$509,$A19,'Job Catalog'!$H$10:$H$509,CO$7,'Job Catalog'!$I$10:$I$509,CO$9))</f>
        <v/>
      </c>
      <c r="CP19" s="53">
        <f>IF(OR($A19="",CP$9=""),"",COUNTIFS('Job Catalog'!$D$10:$D$509,$A19,'Job Catalog'!$H$10:$H$509,CP$7,'Job Catalog'!$I$10:$I$509,CP$9))</f>
        <v/>
      </c>
      <c r="CQ19" s="53">
        <f>IF(OR($A19="",CQ$9=""),"",COUNTIFS('Job Catalog'!$D$10:$D$509,$A19,'Job Catalog'!$H$10:$H$509,CQ$7,'Job Catalog'!$I$10:$I$509,CQ$9))</f>
        <v/>
      </c>
      <c r="CR19" s="53">
        <f>IF(OR($A19="",CR$9=""),"",COUNTIFS('Job Catalog'!$D$10:$D$509,$A19,'Job Catalog'!$H$10:$H$509,CR$7,'Job Catalog'!$I$10:$I$509,CR$9))</f>
        <v/>
      </c>
      <c r="CS19" s="53">
        <f>IF(OR($A19="",CS$9=""),"",COUNTIFS('Job Catalog'!$D$10:$D$509,$A19,'Job Catalog'!$H$10:$H$509,CS$7,'Job Catalog'!$I$10:$I$509,CS$9))</f>
        <v/>
      </c>
      <c r="CT19" s="53">
        <f>IF(OR($A19="",CT$9=""),"",COUNTIFS('Job Catalog'!$D$10:$D$509,$A19,'Job Catalog'!$H$10:$H$509,CT$7,'Job Catalog'!$I$10:$I$509,CT$9))</f>
        <v/>
      </c>
      <c r="CU19" s="54">
        <f>IF($A19="","",SUM(C19:CT19))</f>
        <v/>
      </c>
    </row>
    <row r="20">
      <c r="A20">
        <f>IF(SETUP!$B130="","",SETUP!$B130)</f>
        <v/>
      </c>
      <c r="B20" s="9">
        <f>IF(SETUP!$B130="","",SETUP!$C130)</f>
        <v/>
      </c>
      <c r="C20" s="53">
        <f>IF(OR($A20="",C$9=""),"",COUNTIFS('Job Catalog'!$D$10:$D$509,$A20,'Job Catalog'!$H$10:$H$509,C$7,'Job Catalog'!$I$10:$I$509,C$9))</f>
        <v/>
      </c>
      <c r="D20" s="53">
        <f>IF(OR($A20="",D$9=""),"",COUNTIFS('Job Catalog'!$D$10:$D$509,$A20,'Job Catalog'!$H$10:$H$509,D$7,'Job Catalog'!$I$10:$I$509,D$9))</f>
        <v/>
      </c>
      <c r="E20" s="53">
        <f>IF(OR($A20="",E$9=""),"",COUNTIFS('Job Catalog'!$D$10:$D$509,$A20,'Job Catalog'!$H$10:$H$509,E$7,'Job Catalog'!$I$10:$I$509,E$9))</f>
        <v/>
      </c>
      <c r="F20" s="53">
        <f>IF(OR($A20="",F$9=""),"",COUNTIFS('Job Catalog'!$D$10:$D$509,$A20,'Job Catalog'!$H$10:$H$509,F$7,'Job Catalog'!$I$10:$I$509,F$9))</f>
        <v/>
      </c>
      <c r="G20" s="53">
        <f>IF(OR($A20="",G$9=""),"",COUNTIFS('Job Catalog'!$D$10:$D$509,$A20,'Job Catalog'!$H$10:$H$509,G$7,'Job Catalog'!$I$10:$I$509,G$9))</f>
        <v/>
      </c>
      <c r="H20" s="53">
        <f>IF(OR($A20="",H$9=""),"",COUNTIFS('Job Catalog'!$D$10:$D$509,$A20,'Job Catalog'!$H$10:$H$509,H$7,'Job Catalog'!$I$10:$I$509,H$9))</f>
        <v/>
      </c>
      <c r="I20" s="53">
        <f>IF(OR($A20="",I$9=""),"",COUNTIFS('Job Catalog'!$D$10:$D$509,$A20,'Job Catalog'!$H$10:$H$509,I$7,'Job Catalog'!$I$10:$I$509,I$9))</f>
        <v/>
      </c>
      <c r="J20" s="53">
        <f>IF(OR($A20="",J$9=""),"",COUNTIFS('Job Catalog'!$D$10:$D$509,$A20,'Job Catalog'!$H$10:$H$509,J$7,'Job Catalog'!$I$10:$I$509,J$9))</f>
        <v/>
      </c>
      <c r="K20" s="53">
        <f>IF(OR($A20="",K$9=""),"",COUNTIFS('Job Catalog'!$D$10:$D$509,$A20,'Job Catalog'!$H$10:$H$509,K$7,'Job Catalog'!$I$10:$I$509,K$9))</f>
        <v/>
      </c>
      <c r="L20" s="53">
        <f>IF(OR($A20="",L$9=""),"",COUNTIFS('Job Catalog'!$D$10:$D$509,$A20,'Job Catalog'!$H$10:$H$509,L$7,'Job Catalog'!$I$10:$I$509,L$9))</f>
        <v/>
      </c>
      <c r="M20" s="53">
        <f>IF(OR($A20="",M$9=""),"",COUNTIFS('Job Catalog'!$D$10:$D$509,$A20,'Job Catalog'!$H$10:$H$509,M$7,'Job Catalog'!$I$10:$I$509,M$9))</f>
        <v/>
      </c>
      <c r="N20" s="53">
        <f>IF(OR($A20="",N$9=""),"",COUNTIFS('Job Catalog'!$D$10:$D$509,$A20,'Job Catalog'!$H$10:$H$509,N$7,'Job Catalog'!$I$10:$I$509,N$9))</f>
        <v/>
      </c>
      <c r="O20" s="53">
        <f>IF(OR($A20="",O$9=""),"",COUNTIFS('Job Catalog'!$D$10:$D$509,$A20,'Job Catalog'!$H$10:$H$509,O$7,'Job Catalog'!$I$10:$I$509,O$9))</f>
        <v/>
      </c>
      <c r="P20" s="53">
        <f>IF(OR($A20="",P$9=""),"",COUNTIFS('Job Catalog'!$D$10:$D$509,$A20,'Job Catalog'!$H$10:$H$509,P$7,'Job Catalog'!$I$10:$I$509,P$9))</f>
        <v/>
      </c>
      <c r="Q20" s="53">
        <f>IF(OR($A20="",Q$9=""),"",COUNTIFS('Job Catalog'!$D$10:$D$509,$A20,'Job Catalog'!$H$10:$H$509,Q$7,'Job Catalog'!$I$10:$I$509,Q$9))</f>
        <v/>
      </c>
      <c r="R20" s="53">
        <f>IF(OR($A20="",R$9=""),"",COUNTIFS('Job Catalog'!$D$10:$D$509,$A20,'Job Catalog'!$H$10:$H$509,R$7,'Job Catalog'!$I$10:$I$509,R$9))</f>
        <v/>
      </c>
      <c r="S20" s="53">
        <f>IF(OR($A20="",S$9=""),"",COUNTIFS('Job Catalog'!$D$10:$D$509,$A20,'Job Catalog'!$H$10:$H$509,S$7,'Job Catalog'!$I$10:$I$509,S$9))</f>
        <v/>
      </c>
      <c r="T20" s="53">
        <f>IF(OR($A20="",T$9=""),"",COUNTIFS('Job Catalog'!$D$10:$D$509,$A20,'Job Catalog'!$H$10:$H$509,T$7,'Job Catalog'!$I$10:$I$509,T$9))</f>
        <v/>
      </c>
      <c r="U20" s="53">
        <f>IF(OR($A20="",U$9=""),"",COUNTIFS('Job Catalog'!$D$10:$D$509,$A20,'Job Catalog'!$H$10:$H$509,U$7,'Job Catalog'!$I$10:$I$509,U$9))</f>
        <v/>
      </c>
      <c r="V20" s="53">
        <f>IF(OR($A20="",V$9=""),"",COUNTIFS('Job Catalog'!$D$10:$D$509,$A20,'Job Catalog'!$H$10:$H$509,V$7,'Job Catalog'!$I$10:$I$509,V$9))</f>
        <v/>
      </c>
      <c r="W20" s="53">
        <f>IF(OR($A20="",W$9=""),"",COUNTIFS('Job Catalog'!$D$10:$D$509,$A20,'Job Catalog'!$H$10:$H$509,W$7,'Job Catalog'!$I$10:$I$509,W$9))</f>
        <v/>
      </c>
      <c r="X20" s="53">
        <f>IF(OR($A20="",X$9=""),"",COUNTIFS('Job Catalog'!$D$10:$D$509,$A20,'Job Catalog'!$H$10:$H$509,X$7,'Job Catalog'!$I$10:$I$509,X$9))</f>
        <v/>
      </c>
      <c r="Y20" s="53">
        <f>IF(OR($A20="",Y$9=""),"",COUNTIFS('Job Catalog'!$D$10:$D$509,$A20,'Job Catalog'!$H$10:$H$509,Y$7,'Job Catalog'!$I$10:$I$509,Y$9))</f>
        <v/>
      </c>
      <c r="Z20" s="53">
        <f>IF(OR($A20="",Z$9=""),"",COUNTIFS('Job Catalog'!$D$10:$D$509,$A20,'Job Catalog'!$H$10:$H$509,Z$7,'Job Catalog'!$I$10:$I$509,Z$9))</f>
        <v/>
      </c>
      <c r="AA20" s="53">
        <f>IF(OR($A20="",AA$9=""),"",COUNTIFS('Job Catalog'!$D$10:$D$509,$A20,'Job Catalog'!$H$10:$H$509,AA$7,'Job Catalog'!$I$10:$I$509,AA$9))</f>
        <v/>
      </c>
      <c r="AB20" s="53">
        <f>IF(OR($A20="",AB$9=""),"",COUNTIFS('Job Catalog'!$D$10:$D$509,$A20,'Job Catalog'!$H$10:$H$509,AB$7,'Job Catalog'!$I$10:$I$509,AB$9))</f>
        <v/>
      </c>
      <c r="AC20" s="53">
        <f>IF(OR($A20="",AC$9=""),"",COUNTIFS('Job Catalog'!$D$10:$D$509,$A20,'Job Catalog'!$H$10:$H$509,AC$7,'Job Catalog'!$I$10:$I$509,AC$9))</f>
        <v/>
      </c>
      <c r="AD20" s="53">
        <f>IF(OR($A20="",AD$9=""),"",COUNTIFS('Job Catalog'!$D$10:$D$509,$A20,'Job Catalog'!$H$10:$H$509,AD$7,'Job Catalog'!$I$10:$I$509,AD$9))</f>
        <v/>
      </c>
      <c r="AE20" s="53">
        <f>IF(OR($A20="",AE$9=""),"",COUNTIFS('Job Catalog'!$D$10:$D$509,$A20,'Job Catalog'!$H$10:$H$509,AE$7,'Job Catalog'!$I$10:$I$509,AE$9))</f>
        <v/>
      </c>
      <c r="AF20" s="53">
        <f>IF(OR($A20="",AF$9=""),"",COUNTIFS('Job Catalog'!$D$10:$D$509,$A20,'Job Catalog'!$H$10:$H$509,AF$7,'Job Catalog'!$I$10:$I$509,AF$9))</f>
        <v/>
      </c>
      <c r="AG20" s="53">
        <f>IF(OR($A20="",AG$9=""),"",COUNTIFS('Job Catalog'!$D$10:$D$509,$A20,'Job Catalog'!$H$10:$H$509,AG$7,'Job Catalog'!$I$10:$I$509,AG$9))</f>
        <v/>
      </c>
      <c r="AH20" s="53">
        <f>IF(OR($A20="",AH$9=""),"",COUNTIFS('Job Catalog'!$D$10:$D$509,$A20,'Job Catalog'!$H$10:$H$509,AH$7,'Job Catalog'!$I$10:$I$509,AH$9))</f>
        <v/>
      </c>
      <c r="AI20" s="53">
        <f>IF(OR($A20="",AI$9=""),"",COUNTIFS('Job Catalog'!$D$10:$D$509,$A20,'Job Catalog'!$H$10:$H$509,AI$7,'Job Catalog'!$I$10:$I$509,AI$9))</f>
        <v/>
      </c>
      <c r="AJ20" s="53">
        <f>IF(OR($A20="",AJ$9=""),"",COUNTIFS('Job Catalog'!$D$10:$D$509,$A20,'Job Catalog'!$H$10:$H$509,AJ$7,'Job Catalog'!$I$10:$I$509,AJ$9))</f>
        <v/>
      </c>
      <c r="AK20" s="53">
        <f>IF(OR($A20="",AK$9=""),"",COUNTIFS('Job Catalog'!$D$10:$D$509,$A20,'Job Catalog'!$H$10:$H$509,AK$7,'Job Catalog'!$I$10:$I$509,AK$9))</f>
        <v/>
      </c>
      <c r="AL20" s="53">
        <f>IF(OR($A20="",AL$9=""),"",COUNTIFS('Job Catalog'!$D$10:$D$509,$A20,'Job Catalog'!$H$10:$H$509,AL$7,'Job Catalog'!$I$10:$I$509,AL$9))</f>
        <v/>
      </c>
      <c r="AM20" s="53">
        <f>IF(OR($A20="",AM$9=""),"",COUNTIFS('Job Catalog'!$D$10:$D$509,$A20,'Job Catalog'!$H$10:$H$509,AM$7,'Job Catalog'!$I$10:$I$509,AM$9))</f>
        <v/>
      </c>
      <c r="AN20" s="53">
        <f>IF(OR($A20="",AN$9=""),"",COUNTIFS('Job Catalog'!$D$10:$D$509,$A20,'Job Catalog'!$H$10:$H$509,AN$7,'Job Catalog'!$I$10:$I$509,AN$9))</f>
        <v/>
      </c>
      <c r="AO20" s="53">
        <f>IF(OR($A20="",AO$9=""),"",COUNTIFS('Job Catalog'!$D$10:$D$509,$A20,'Job Catalog'!$H$10:$H$509,AO$7,'Job Catalog'!$I$10:$I$509,AO$9))</f>
        <v/>
      </c>
      <c r="AP20" s="53">
        <f>IF(OR($A20="",AP$9=""),"",COUNTIFS('Job Catalog'!$D$10:$D$509,$A20,'Job Catalog'!$H$10:$H$509,AP$7,'Job Catalog'!$I$10:$I$509,AP$9))</f>
        <v/>
      </c>
      <c r="AQ20" s="53">
        <f>IF(OR($A20="",AQ$9=""),"",COUNTIFS('Job Catalog'!$D$10:$D$509,$A20,'Job Catalog'!$H$10:$H$509,AQ$7,'Job Catalog'!$I$10:$I$509,AQ$9))</f>
        <v/>
      </c>
      <c r="AR20" s="53">
        <f>IF(OR($A20="",AR$9=""),"",COUNTIFS('Job Catalog'!$D$10:$D$509,$A20,'Job Catalog'!$H$10:$H$509,AR$7,'Job Catalog'!$I$10:$I$509,AR$9))</f>
        <v/>
      </c>
      <c r="AS20" s="53">
        <f>IF(OR($A20="",AS$9=""),"",COUNTIFS('Job Catalog'!$D$10:$D$509,$A20,'Job Catalog'!$H$10:$H$509,AS$7,'Job Catalog'!$I$10:$I$509,AS$9))</f>
        <v/>
      </c>
      <c r="AT20" s="53">
        <f>IF(OR($A20="",AT$9=""),"",COUNTIFS('Job Catalog'!$D$10:$D$509,$A20,'Job Catalog'!$H$10:$H$509,AT$7,'Job Catalog'!$I$10:$I$509,AT$9))</f>
        <v/>
      </c>
      <c r="AU20" s="53">
        <f>IF(OR($A20="",AU$9=""),"",COUNTIFS('Job Catalog'!$D$10:$D$509,$A20,'Job Catalog'!$H$10:$H$509,AU$7,'Job Catalog'!$I$10:$I$509,AU$9))</f>
        <v/>
      </c>
      <c r="AV20" s="53">
        <f>IF(OR($A20="",AV$9=""),"",COUNTIFS('Job Catalog'!$D$10:$D$509,$A20,'Job Catalog'!$H$10:$H$509,AV$7,'Job Catalog'!$I$10:$I$509,AV$9))</f>
        <v/>
      </c>
      <c r="AW20" s="53">
        <f>IF(OR($A20="",AW$9=""),"",COUNTIFS('Job Catalog'!$D$10:$D$509,$A20,'Job Catalog'!$H$10:$H$509,AW$7,'Job Catalog'!$I$10:$I$509,AW$9))</f>
        <v/>
      </c>
      <c r="AX20" s="53">
        <f>IF(OR($A20="",AX$9=""),"",COUNTIFS('Job Catalog'!$D$10:$D$509,$A20,'Job Catalog'!$H$10:$H$509,AX$7,'Job Catalog'!$I$10:$I$509,AX$9))</f>
        <v/>
      </c>
      <c r="AY20" s="53">
        <f>IF(OR($A20="",AY$9=""),"",COUNTIFS('Job Catalog'!$D$10:$D$509,$A20,'Job Catalog'!$H$10:$H$509,AY$7,'Job Catalog'!$I$10:$I$509,AY$9))</f>
        <v/>
      </c>
      <c r="AZ20" s="53">
        <f>IF(OR($A20="",AZ$9=""),"",COUNTIFS('Job Catalog'!$D$10:$D$509,$A20,'Job Catalog'!$H$10:$H$509,AZ$7,'Job Catalog'!$I$10:$I$509,AZ$9))</f>
        <v/>
      </c>
      <c r="BA20" s="53">
        <f>IF(OR($A20="",BA$9=""),"",COUNTIFS('Job Catalog'!$D$10:$D$509,$A20,'Job Catalog'!$H$10:$H$509,BA$7,'Job Catalog'!$I$10:$I$509,BA$9))</f>
        <v/>
      </c>
      <c r="BB20" s="53">
        <f>IF(OR($A20="",BB$9=""),"",COUNTIFS('Job Catalog'!$D$10:$D$509,$A20,'Job Catalog'!$H$10:$H$509,BB$7,'Job Catalog'!$I$10:$I$509,BB$9))</f>
        <v/>
      </c>
      <c r="BC20" s="53">
        <f>IF(OR($A20="",BC$9=""),"",COUNTIFS('Job Catalog'!$D$10:$D$509,$A20,'Job Catalog'!$H$10:$H$509,BC$7,'Job Catalog'!$I$10:$I$509,BC$9))</f>
        <v/>
      </c>
      <c r="BD20" s="53">
        <f>IF(OR($A20="",BD$9=""),"",COUNTIFS('Job Catalog'!$D$10:$D$509,$A20,'Job Catalog'!$H$10:$H$509,BD$7,'Job Catalog'!$I$10:$I$509,BD$9))</f>
        <v/>
      </c>
      <c r="BE20" s="53">
        <f>IF(OR($A20="",BE$9=""),"",COUNTIFS('Job Catalog'!$D$10:$D$509,$A20,'Job Catalog'!$H$10:$H$509,BE$7,'Job Catalog'!$I$10:$I$509,BE$9))</f>
        <v/>
      </c>
      <c r="BF20" s="53">
        <f>IF(OR($A20="",BF$9=""),"",COUNTIFS('Job Catalog'!$D$10:$D$509,$A20,'Job Catalog'!$H$10:$H$509,BF$7,'Job Catalog'!$I$10:$I$509,BF$9))</f>
        <v/>
      </c>
      <c r="BG20" s="53">
        <f>IF(OR($A20="",BG$9=""),"",COUNTIFS('Job Catalog'!$D$10:$D$509,$A20,'Job Catalog'!$H$10:$H$509,BG$7,'Job Catalog'!$I$10:$I$509,BG$9))</f>
        <v/>
      </c>
      <c r="BH20" s="53">
        <f>IF(OR($A20="",BH$9=""),"",COUNTIFS('Job Catalog'!$D$10:$D$509,$A20,'Job Catalog'!$H$10:$H$509,BH$7,'Job Catalog'!$I$10:$I$509,BH$9))</f>
        <v/>
      </c>
      <c r="BI20" s="53">
        <f>IF(OR($A20="",BI$9=""),"",COUNTIFS('Job Catalog'!$D$10:$D$509,$A20,'Job Catalog'!$H$10:$H$509,BI$7,'Job Catalog'!$I$10:$I$509,BI$9))</f>
        <v/>
      </c>
      <c r="BJ20" s="53">
        <f>IF(OR($A20="",BJ$9=""),"",COUNTIFS('Job Catalog'!$D$10:$D$509,$A20,'Job Catalog'!$H$10:$H$509,BJ$7,'Job Catalog'!$I$10:$I$509,BJ$9))</f>
        <v/>
      </c>
      <c r="BK20" s="53">
        <f>IF(OR($A20="",BK$9=""),"",COUNTIFS('Job Catalog'!$D$10:$D$509,$A20,'Job Catalog'!$H$10:$H$509,BK$7,'Job Catalog'!$I$10:$I$509,BK$9))</f>
        <v/>
      </c>
      <c r="BL20" s="53">
        <f>IF(OR($A20="",BL$9=""),"",COUNTIFS('Job Catalog'!$D$10:$D$509,$A20,'Job Catalog'!$H$10:$H$509,BL$7,'Job Catalog'!$I$10:$I$509,BL$9))</f>
        <v/>
      </c>
      <c r="BM20" s="53">
        <f>IF(OR($A20="",BM$9=""),"",COUNTIFS('Job Catalog'!$D$10:$D$509,$A20,'Job Catalog'!$H$10:$H$509,BM$7,'Job Catalog'!$I$10:$I$509,BM$9))</f>
        <v/>
      </c>
      <c r="BN20" s="53">
        <f>IF(OR($A20="",BN$9=""),"",COUNTIFS('Job Catalog'!$D$10:$D$509,$A20,'Job Catalog'!$H$10:$H$509,BN$7,'Job Catalog'!$I$10:$I$509,BN$9))</f>
        <v/>
      </c>
      <c r="BO20" s="53">
        <f>IF(OR($A20="",BO$9=""),"",COUNTIFS('Job Catalog'!$D$10:$D$509,$A20,'Job Catalog'!$H$10:$H$509,BO$7,'Job Catalog'!$I$10:$I$509,BO$9))</f>
        <v/>
      </c>
      <c r="BP20" s="53">
        <f>IF(OR($A20="",BP$9=""),"",COUNTIFS('Job Catalog'!$D$10:$D$509,$A20,'Job Catalog'!$H$10:$H$509,BP$7,'Job Catalog'!$I$10:$I$509,BP$9))</f>
        <v/>
      </c>
      <c r="BQ20" s="53">
        <f>IF(OR($A20="",BQ$9=""),"",COUNTIFS('Job Catalog'!$D$10:$D$509,$A20,'Job Catalog'!$H$10:$H$509,BQ$7,'Job Catalog'!$I$10:$I$509,BQ$9))</f>
        <v/>
      </c>
      <c r="BR20" s="53">
        <f>IF(OR($A20="",BR$9=""),"",COUNTIFS('Job Catalog'!$D$10:$D$509,$A20,'Job Catalog'!$H$10:$H$509,BR$7,'Job Catalog'!$I$10:$I$509,BR$9))</f>
        <v/>
      </c>
      <c r="BS20" s="53">
        <f>IF(OR($A20="",BS$9=""),"",COUNTIFS('Job Catalog'!$D$10:$D$509,$A20,'Job Catalog'!$H$10:$H$509,BS$7,'Job Catalog'!$I$10:$I$509,BS$9))</f>
        <v/>
      </c>
      <c r="BT20" s="53">
        <f>IF(OR($A20="",BT$9=""),"",COUNTIFS('Job Catalog'!$D$10:$D$509,$A20,'Job Catalog'!$H$10:$H$509,BT$7,'Job Catalog'!$I$10:$I$509,BT$9))</f>
        <v/>
      </c>
      <c r="BU20" s="53">
        <f>IF(OR($A20="",BU$9=""),"",COUNTIFS('Job Catalog'!$D$10:$D$509,$A20,'Job Catalog'!$H$10:$H$509,BU$7,'Job Catalog'!$I$10:$I$509,BU$9))</f>
        <v/>
      </c>
      <c r="BV20" s="53">
        <f>IF(OR($A20="",BV$9=""),"",COUNTIFS('Job Catalog'!$D$10:$D$509,$A20,'Job Catalog'!$H$10:$H$509,BV$7,'Job Catalog'!$I$10:$I$509,BV$9))</f>
        <v/>
      </c>
      <c r="BW20" s="53">
        <f>IF(OR($A20="",BW$9=""),"",COUNTIFS('Job Catalog'!$D$10:$D$509,$A20,'Job Catalog'!$H$10:$H$509,BW$7,'Job Catalog'!$I$10:$I$509,BW$9))</f>
        <v/>
      </c>
      <c r="BX20" s="53">
        <f>IF(OR($A20="",BX$9=""),"",COUNTIFS('Job Catalog'!$D$10:$D$509,$A20,'Job Catalog'!$H$10:$H$509,BX$7,'Job Catalog'!$I$10:$I$509,BX$9))</f>
        <v/>
      </c>
      <c r="BY20" s="53">
        <f>IF(OR($A20="",BY$9=""),"",COUNTIFS('Job Catalog'!$D$10:$D$509,$A20,'Job Catalog'!$H$10:$H$509,BY$7,'Job Catalog'!$I$10:$I$509,BY$9))</f>
        <v/>
      </c>
      <c r="BZ20" s="53">
        <f>IF(OR($A20="",BZ$9=""),"",COUNTIFS('Job Catalog'!$D$10:$D$509,$A20,'Job Catalog'!$H$10:$H$509,BZ$7,'Job Catalog'!$I$10:$I$509,BZ$9))</f>
        <v/>
      </c>
      <c r="CA20" s="53">
        <f>IF(OR($A20="",CA$9=""),"",COUNTIFS('Job Catalog'!$D$10:$D$509,$A20,'Job Catalog'!$H$10:$H$509,CA$7,'Job Catalog'!$I$10:$I$509,CA$9))</f>
        <v/>
      </c>
      <c r="CB20" s="53">
        <f>IF(OR($A20="",CB$9=""),"",COUNTIFS('Job Catalog'!$D$10:$D$509,$A20,'Job Catalog'!$H$10:$H$509,CB$7,'Job Catalog'!$I$10:$I$509,CB$9))</f>
        <v/>
      </c>
      <c r="CC20" s="53">
        <f>IF(OR($A20="",CC$9=""),"",COUNTIFS('Job Catalog'!$D$10:$D$509,$A20,'Job Catalog'!$H$10:$H$509,CC$7,'Job Catalog'!$I$10:$I$509,CC$9))</f>
        <v/>
      </c>
      <c r="CD20" s="53">
        <f>IF(OR($A20="",CD$9=""),"",COUNTIFS('Job Catalog'!$D$10:$D$509,$A20,'Job Catalog'!$H$10:$H$509,CD$7,'Job Catalog'!$I$10:$I$509,CD$9))</f>
        <v/>
      </c>
      <c r="CE20" s="53">
        <f>IF(OR($A20="",CE$9=""),"",COUNTIFS('Job Catalog'!$D$10:$D$509,$A20,'Job Catalog'!$H$10:$H$509,CE$7,'Job Catalog'!$I$10:$I$509,CE$9))</f>
        <v/>
      </c>
      <c r="CF20" s="53">
        <f>IF(OR($A20="",CF$9=""),"",COUNTIFS('Job Catalog'!$D$10:$D$509,$A20,'Job Catalog'!$H$10:$H$509,CF$7,'Job Catalog'!$I$10:$I$509,CF$9))</f>
        <v/>
      </c>
      <c r="CG20" s="53">
        <f>IF(OR($A20="",CG$9=""),"",COUNTIFS('Job Catalog'!$D$10:$D$509,$A20,'Job Catalog'!$H$10:$H$509,CG$7,'Job Catalog'!$I$10:$I$509,CG$9))</f>
        <v/>
      </c>
      <c r="CH20" s="53">
        <f>IF(OR($A20="",CH$9=""),"",COUNTIFS('Job Catalog'!$D$10:$D$509,$A20,'Job Catalog'!$H$10:$H$509,CH$7,'Job Catalog'!$I$10:$I$509,CH$9))</f>
        <v/>
      </c>
      <c r="CI20" s="53">
        <f>IF(OR($A20="",CI$9=""),"",COUNTIFS('Job Catalog'!$D$10:$D$509,$A20,'Job Catalog'!$H$10:$H$509,CI$7,'Job Catalog'!$I$10:$I$509,CI$9))</f>
        <v/>
      </c>
      <c r="CJ20" s="53">
        <f>IF(OR($A20="",CJ$9=""),"",COUNTIFS('Job Catalog'!$D$10:$D$509,$A20,'Job Catalog'!$H$10:$H$509,CJ$7,'Job Catalog'!$I$10:$I$509,CJ$9))</f>
        <v/>
      </c>
      <c r="CK20" s="53">
        <f>IF(OR($A20="",CK$9=""),"",COUNTIFS('Job Catalog'!$D$10:$D$509,$A20,'Job Catalog'!$H$10:$H$509,CK$7,'Job Catalog'!$I$10:$I$509,CK$9))</f>
        <v/>
      </c>
      <c r="CL20" s="53">
        <f>IF(OR($A20="",CL$9=""),"",COUNTIFS('Job Catalog'!$D$10:$D$509,$A20,'Job Catalog'!$H$10:$H$509,CL$7,'Job Catalog'!$I$10:$I$509,CL$9))</f>
        <v/>
      </c>
      <c r="CM20" s="53">
        <f>IF(OR($A20="",CM$9=""),"",COUNTIFS('Job Catalog'!$D$10:$D$509,$A20,'Job Catalog'!$H$10:$H$509,CM$7,'Job Catalog'!$I$10:$I$509,CM$9))</f>
        <v/>
      </c>
      <c r="CN20" s="53">
        <f>IF(OR($A20="",CN$9=""),"",COUNTIFS('Job Catalog'!$D$10:$D$509,$A20,'Job Catalog'!$H$10:$H$509,CN$7,'Job Catalog'!$I$10:$I$509,CN$9))</f>
        <v/>
      </c>
      <c r="CO20" s="53">
        <f>IF(OR($A20="",CO$9=""),"",COUNTIFS('Job Catalog'!$D$10:$D$509,$A20,'Job Catalog'!$H$10:$H$509,CO$7,'Job Catalog'!$I$10:$I$509,CO$9))</f>
        <v/>
      </c>
      <c r="CP20" s="53">
        <f>IF(OR($A20="",CP$9=""),"",COUNTIFS('Job Catalog'!$D$10:$D$509,$A20,'Job Catalog'!$H$10:$H$509,CP$7,'Job Catalog'!$I$10:$I$509,CP$9))</f>
        <v/>
      </c>
      <c r="CQ20" s="53">
        <f>IF(OR($A20="",CQ$9=""),"",COUNTIFS('Job Catalog'!$D$10:$D$509,$A20,'Job Catalog'!$H$10:$H$509,CQ$7,'Job Catalog'!$I$10:$I$509,CQ$9))</f>
        <v/>
      </c>
      <c r="CR20" s="53">
        <f>IF(OR($A20="",CR$9=""),"",COUNTIFS('Job Catalog'!$D$10:$D$509,$A20,'Job Catalog'!$H$10:$H$509,CR$7,'Job Catalog'!$I$10:$I$509,CR$9))</f>
        <v/>
      </c>
      <c r="CS20" s="53">
        <f>IF(OR($A20="",CS$9=""),"",COUNTIFS('Job Catalog'!$D$10:$D$509,$A20,'Job Catalog'!$H$10:$H$509,CS$7,'Job Catalog'!$I$10:$I$509,CS$9))</f>
        <v/>
      </c>
      <c r="CT20" s="53">
        <f>IF(OR($A20="",CT$9=""),"",COUNTIFS('Job Catalog'!$D$10:$D$509,$A20,'Job Catalog'!$H$10:$H$509,CT$7,'Job Catalog'!$I$10:$I$509,CT$9))</f>
        <v/>
      </c>
      <c r="CU20" s="54">
        <f>IF($A20="","",SUM(C20:CT20))</f>
        <v/>
      </c>
    </row>
    <row r="21">
      <c r="A21">
        <f>IF(SETUP!$B131="","",SETUP!$B131)</f>
        <v/>
      </c>
      <c r="B21" s="9">
        <f>IF(SETUP!$B131="","",SETUP!$C131)</f>
        <v/>
      </c>
      <c r="C21" s="53">
        <f>IF(OR($A21="",C$9=""),"",COUNTIFS('Job Catalog'!$D$10:$D$509,$A21,'Job Catalog'!$H$10:$H$509,C$7,'Job Catalog'!$I$10:$I$509,C$9))</f>
        <v/>
      </c>
      <c r="D21" s="53">
        <f>IF(OR($A21="",D$9=""),"",COUNTIFS('Job Catalog'!$D$10:$D$509,$A21,'Job Catalog'!$H$10:$H$509,D$7,'Job Catalog'!$I$10:$I$509,D$9))</f>
        <v/>
      </c>
      <c r="E21" s="53">
        <f>IF(OR($A21="",E$9=""),"",COUNTIFS('Job Catalog'!$D$10:$D$509,$A21,'Job Catalog'!$H$10:$H$509,E$7,'Job Catalog'!$I$10:$I$509,E$9))</f>
        <v/>
      </c>
      <c r="F21" s="53">
        <f>IF(OR($A21="",F$9=""),"",COUNTIFS('Job Catalog'!$D$10:$D$509,$A21,'Job Catalog'!$H$10:$H$509,F$7,'Job Catalog'!$I$10:$I$509,F$9))</f>
        <v/>
      </c>
      <c r="G21" s="53">
        <f>IF(OR($A21="",G$9=""),"",COUNTIFS('Job Catalog'!$D$10:$D$509,$A21,'Job Catalog'!$H$10:$H$509,G$7,'Job Catalog'!$I$10:$I$509,G$9))</f>
        <v/>
      </c>
      <c r="H21" s="53">
        <f>IF(OR($A21="",H$9=""),"",COUNTIFS('Job Catalog'!$D$10:$D$509,$A21,'Job Catalog'!$H$10:$H$509,H$7,'Job Catalog'!$I$10:$I$509,H$9))</f>
        <v/>
      </c>
      <c r="I21" s="53">
        <f>IF(OR($A21="",I$9=""),"",COUNTIFS('Job Catalog'!$D$10:$D$509,$A21,'Job Catalog'!$H$10:$H$509,I$7,'Job Catalog'!$I$10:$I$509,I$9))</f>
        <v/>
      </c>
      <c r="J21" s="53">
        <f>IF(OR($A21="",J$9=""),"",COUNTIFS('Job Catalog'!$D$10:$D$509,$A21,'Job Catalog'!$H$10:$H$509,J$7,'Job Catalog'!$I$10:$I$509,J$9))</f>
        <v/>
      </c>
      <c r="K21" s="53">
        <f>IF(OR($A21="",K$9=""),"",COUNTIFS('Job Catalog'!$D$10:$D$509,$A21,'Job Catalog'!$H$10:$H$509,K$7,'Job Catalog'!$I$10:$I$509,K$9))</f>
        <v/>
      </c>
      <c r="L21" s="53">
        <f>IF(OR($A21="",L$9=""),"",COUNTIFS('Job Catalog'!$D$10:$D$509,$A21,'Job Catalog'!$H$10:$H$509,L$7,'Job Catalog'!$I$10:$I$509,L$9))</f>
        <v/>
      </c>
      <c r="M21" s="53">
        <f>IF(OR($A21="",M$9=""),"",COUNTIFS('Job Catalog'!$D$10:$D$509,$A21,'Job Catalog'!$H$10:$H$509,M$7,'Job Catalog'!$I$10:$I$509,M$9))</f>
        <v/>
      </c>
      <c r="N21" s="53">
        <f>IF(OR($A21="",N$9=""),"",COUNTIFS('Job Catalog'!$D$10:$D$509,$A21,'Job Catalog'!$H$10:$H$509,N$7,'Job Catalog'!$I$10:$I$509,N$9))</f>
        <v/>
      </c>
      <c r="O21" s="53">
        <f>IF(OR($A21="",O$9=""),"",COUNTIFS('Job Catalog'!$D$10:$D$509,$A21,'Job Catalog'!$H$10:$H$509,O$7,'Job Catalog'!$I$10:$I$509,O$9))</f>
        <v/>
      </c>
      <c r="P21" s="53">
        <f>IF(OR($A21="",P$9=""),"",COUNTIFS('Job Catalog'!$D$10:$D$509,$A21,'Job Catalog'!$H$10:$H$509,P$7,'Job Catalog'!$I$10:$I$509,P$9))</f>
        <v/>
      </c>
      <c r="Q21" s="53">
        <f>IF(OR($A21="",Q$9=""),"",COUNTIFS('Job Catalog'!$D$10:$D$509,$A21,'Job Catalog'!$H$10:$H$509,Q$7,'Job Catalog'!$I$10:$I$509,Q$9))</f>
        <v/>
      </c>
      <c r="R21" s="53">
        <f>IF(OR($A21="",R$9=""),"",COUNTIFS('Job Catalog'!$D$10:$D$509,$A21,'Job Catalog'!$H$10:$H$509,R$7,'Job Catalog'!$I$10:$I$509,R$9))</f>
        <v/>
      </c>
      <c r="S21" s="53">
        <f>IF(OR($A21="",S$9=""),"",COUNTIFS('Job Catalog'!$D$10:$D$509,$A21,'Job Catalog'!$H$10:$H$509,S$7,'Job Catalog'!$I$10:$I$509,S$9))</f>
        <v/>
      </c>
      <c r="T21" s="53">
        <f>IF(OR($A21="",T$9=""),"",COUNTIFS('Job Catalog'!$D$10:$D$509,$A21,'Job Catalog'!$H$10:$H$509,T$7,'Job Catalog'!$I$10:$I$509,T$9))</f>
        <v/>
      </c>
      <c r="U21" s="53">
        <f>IF(OR($A21="",U$9=""),"",COUNTIFS('Job Catalog'!$D$10:$D$509,$A21,'Job Catalog'!$H$10:$H$509,U$7,'Job Catalog'!$I$10:$I$509,U$9))</f>
        <v/>
      </c>
      <c r="V21" s="53">
        <f>IF(OR($A21="",V$9=""),"",COUNTIFS('Job Catalog'!$D$10:$D$509,$A21,'Job Catalog'!$H$10:$H$509,V$7,'Job Catalog'!$I$10:$I$509,V$9))</f>
        <v/>
      </c>
      <c r="W21" s="53">
        <f>IF(OR($A21="",W$9=""),"",COUNTIFS('Job Catalog'!$D$10:$D$509,$A21,'Job Catalog'!$H$10:$H$509,W$7,'Job Catalog'!$I$10:$I$509,W$9))</f>
        <v/>
      </c>
      <c r="X21" s="53">
        <f>IF(OR($A21="",X$9=""),"",COUNTIFS('Job Catalog'!$D$10:$D$509,$A21,'Job Catalog'!$H$10:$H$509,X$7,'Job Catalog'!$I$10:$I$509,X$9))</f>
        <v/>
      </c>
      <c r="Y21" s="53">
        <f>IF(OR($A21="",Y$9=""),"",COUNTIFS('Job Catalog'!$D$10:$D$509,$A21,'Job Catalog'!$H$10:$H$509,Y$7,'Job Catalog'!$I$10:$I$509,Y$9))</f>
        <v/>
      </c>
      <c r="Z21" s="53">
        <f>IF(OR($A21="",Z$9=""),"",COUNTIFS('Job Catalog'!$D$10:$D$509,$A21,'Job Catalog'!$H$10:$H$509,Z$7,'Job Catalog'!$I$10:$I$509,Z$9))</f>
        <v/>
      </c>
      <c r="AA21" s="53">
        <f>IF(OR($A21="",AA$9=""),"",COUNTIFS('Job Catalog'!$D$10:$D$509,$A21,'Job Catalog'!$H$10:$H$509,AA$7,'Job Catalog'!$I$10:$I$509,AA$9))</f>
        <v/>
      </c>
      <c r="AB21" s="53">
        <f>IF(OR($A21="",AB$9=""),"",COUNTIFS('Job Catalog'!$D$10:$D$509,$A21,'Job Catalog'!$H$10:$H$509,AB$7,'Job Catalog'!$I$10:$I$509,AB$9))</f>
        <v/>
      </c>
      <c r="AC21" s="53">
        <f>IF(OR($A21="",AC$9=""),"",COUNTIFS('Job Catalog'!$D$10:$D$509,$A21,'Job Catalog'!$H$10:$H$509,AC$7,'Job Catalog'!$I$10:$I$509,AC$9))</f>
        <v/>
      </c>
      <c r="AD21" s="53">
        <f>IF(OR($A21="",AD$9=""),"",COUNTIFS('Job Catalog'!$D$10:$D$509,$A21,'Job Catalog'!$H$10:$H$509,AD$7,'Job Catalog'!$I$10:$I$509,AD$9))</f>
        <v/>
      </c>
      <c r="AE21" s="53">
        <f>IF(OR($A21="",AE$9=""),"",COUNTIFS('Job Catalog'!$D$10:$D$509,$A21,'Job Catalog'!$H$10:$H$509,AE$7,'Job Catalog'!$I$10:$I$509,AE$9))</f>
        <v/>
      </c>
      <c r="AF21" s="53">
        <f>IF(OR($A21="",AF$9=""),"",COUNTIFS('Job Catalog'!$D$10:$D$509,$A21,'Job Catalog'!$H$10:$H$509,AF$7,'Job Catalog'!$I$10:$I$509,AF$9))</f>
        <v/>
      </c>
      <c r="AG21" s="53">
        <f>IF(OR($A21="",AG$9=""),"",COUNTIFS('Job Catalog'!$D$10:$D$509,$A21,'Job Catalog'!$H$10:$H$509,AG$7,'Job Catalog'!$I$10:$I$509,AG$9))</f>
        <v/>
      </c>
      <c r="AH21" s="53">
        <f>IF(OR($A21="",AH$9=""),"",COUNTIFS('Job Catalog'!$D$10:$D$509,$A21,'Job Catalog'!$H$10:$H$509,AH$7,'Job Catalog'!$I$10:$I$509,AH$9))</f>
        <v/>
      </c>
      <c r="AI21" s="53">
        <f>IF(OR($A21="",AI$9=""),"",COUNTIFS('Job Catalog'!$D$10:$D$509,$A21,'Job Catalog'!$H$10:$H$509,AI$7,'Job Catalog'!$I$10:$I$509,AI$9))</f>
        <v/>
      </c>
      <c r="AJ21" s="53">
        <f>IF(OR($A21="",AJ$9=""),"",COUNTIFS('Job Catalog'!$D$10:$D$509,$A21,'Job Catalog'!$H$10:$H$509,AJ$7,'Job Catalog'!$I$10:$I$509,AJ$9))</f>
        <v/>
      </c>
      <c r="AK21" s="53">
        <f>IF(OR($A21="",AK$9=""),"",COUNTIFS('Job Catalog'!$D$10:$D$509,$A21,'Job Catalog'!$H$10:$H$509,AK$7,'Job Catalog'!$I$10:$I$509,AK$9))</f>
        <v/>
      </c>
      <c r="AL21" s="53">
        <f>IF(OR($A21="",AL$9=""),"",COUNTIFS('Job Catalog'!$D$10:$D$509,$A21,'Job Catalog'!$H$10:$H$509,AL$7,'Job Catalog'!$I$10:$I$509,AL$9))</f>
        <v/>
      </c>
      <c r="AM21" s="53">
        <f>IF(OR($A21="",AM$9=""),"",COUNTIFS('Job Catalog'!$D$10:$D$509,$A21,'Job Catalog'!$H$10:$H$509,AM$7,'Job Catalog'!$I$10:$I$509,AM$9))</f>
        <v/>
      </c>
      <c r="AN21" s="53">
        <f>IF(OR($A21="",AN$9=""),"",COUNTIFS('Job Catalog'!$D$10:$D$509,$A21,'Job Catalog'!$H$10:$H$509,AN$7,'Job Catalog'!$I$10:$I$509,AN$9))</f>
        <v/>
      </c>
      <c r="AO21" s="53">
        <f>IF(OR($A21="",AO$9=""),"",COUNTIFS('Job Catalog'!$D$10:$D$509,$A21,'Job Catalog'!$H$10:$H$509,AO$7,'Job Catalog'!$I$10:$I$509,AO$9))</f>
        <v/>
      </c>
      <c r="AP21" s="53">
        <f>IF(OR($A21="",AP$9=""),"",COUNTIFS('Job Catalog'!$D$10:$D$509,$A21,'Job Catalog'!$H$10:$H$509,AP$7,'Job Catalog'!$I$10:$I$509,AP$9))</f>
        <v/>
      </c>
      <c r="AQ21" s="53">
        <f>IF(OR($A21="",AQ$9=""),"",COUNTIFS('Job Catalog'!$D$10:$D$509,$A21,'Job Catalog'!$H$10:$H$509,AQ$7,'Job Catalog'!$I$10:$I$509,AQ$9))</f>
        <v/>
      </c>
      <c r="AR21" s="53">
        <f>IF(OR($A21="",AR$9=""),"",COUNTIFS('Job Catalog'!$D$10:$D$509,$A21,'Job Catalog'!$H$10:$H$509,AR$7,'Job Catalog'!$I$10:$I$509,AR$9))</f>
        <v/>
      </c>
      <c r="AS21" s="53">
        <f>IF(OR($A21="",AS$9=""),"",COUNTIFS('Job Catalog'!$D$10:$D$509,$A21,'Job Catalog'!$H$10:$H$509,AS$7,'Job Catalog'!$I$10:$I$509,AS$9))</f>
        <v/>
      </c>
      <c r="AT21" s="53">
        <f>IF(OR($A21="",AT$9=""),"",COUNTIFS('Job Catalog'!$D$10:$D$509,$A21,'Job Catalog'!$H$10:$H$509,AT$7,'Job Catalog'!$I$10:$I$509,AT$9))</f>
        <v/>
      </c>
      <c r="AU21" s="53">
        <f>IF(OR($A21="",AU$9=""),"",COUNTIFS('Job Catalog'!$D$10:$D$509,$A21,'Job Catalog'!$H$10:$H$509,AU$7,'Job Catalog'!$I$10:$I$509,AU$9))</f>
        <v/>
      </c>
      <c r="AV21" s="53">
        <f>IF(OR($A21="",AV$9=""),"",COUNTIFS('Job Catalog'!$D$10:$D$509,$A21,'Job Catalog'!$H$10:$H$509,AV$7,'Job Catalog'!$I$10:$I$509,AV$9))</f>
        <v/>
      </c>
      <c r="AW21" s="53">
        <f>IF(OR($A21="",AW$9=""),"",COUNTIFS('Job Catalog'!$D$10:$D$509,$A21,'Job Catalog'!$H$10:$H$509,AW$7,'Job Catalog'!$I$10:$I$509,AW$9))</f>
        <v/>
      </c>
      <c r="AX21" s="53">
        <f>IF(OR($A21="",AX$9=""),"",COUNTIFS('Job Catalog'!$D$10:$D$509,$A21,'Job Catalog'!$H$10:$H$509,AX$7,'Job Catalog'!$I$10:$I$509,AX$9))</f>
        <v/>
      </c>
      <c r="AY21" s="53">
        <f>IF(OR($A21="",AY$9=""),"",COUNTIFS('Job Catalog'!$D$10:$D$509,$A21,'Job Catalog'!$H$10:$H$509,AY$7,'Job Catalog'!$I$10:$I$509,AY$9))</f>
        <v/>
      </c>
      <c r="AZ21" s="53">
        <f>IF(OR($A21="",AZ$9=""),"",COUNTIFS('Job Catalog'!$D$10:$D$509,$A21,'Job Catalog'!$H$10:$H$509,AZ$7,'Job Catalog'!$I$10:$I$509,AZ$9))</f>
        <v/>
      </c>
      <c r="BA21" s="53">
        <f>IF(OR($A21="",BA$9=""),"",COUNTIFS('Job Catalog'!$D$10:$D$509,$A21,'Job Catalog'!$H$10:$H$509,BA$7,'Job Catalog'!$I$10:$I$509,BA$9))</f>
        <v/>
      </c>
      <c r="BB21" s="53">
        <f>IF(OR($A21="",BB$9=""),"",COUNTIFS('Job Catalog'!$D$10:$D$509,$A21,'Job Catalog'!$H$10:$H$509,BB$7,'Job Catalog'!$I$10:$I$509,BB$9))</f>
        <v/>
      </c>
      <c r="BC21" s="53">
        <f>IF(OR($A21="",BC$9=""),"",COUNTIFS('Job Catalog'!$D$10:$D$509,$A21,'Job Catalog'!$H$10:$H$509,BC$7,'Job Catalog'!$I$10:$I$509,BC$9))</f>
        <v/>
      </c>
      <c r="BD21" s="53">
        <f>IF(OR($A21="",BD$9=""),"",COUNTIFS('Job Catalog'!$D$10:$D$509,$A21,'Job Catalog'!$H$10:$H$509,BD$7,'Job Catalog'!$I$10:$I$509,BD$9))</f>
        <v/>
      </c>
      <c r="BE21" s="53">
        <f>IF(OR($A21="",BE$9=""),"",COUNTIFS('Job Catalog'!$D$10:$D$509,$A21,'Job Catalog'!$H$10:$H$509,BE$7,'Job Catalog'!$I$10:$I$509,BE$9))</f>
        <v/>
      </c>
      <c r="BF21" s="53">
        <f>IF(OR($A21="",BF$9=""),"",COUNTIFS('Job Catalog'!$D$10:$D$509,$A21,'Job Catalog'!$H$10:$H$509,BF$7,'Job Catalog'!$I$10:$I$509,BF$9))</f>
        <v/>
      </c>
      <c r="BG21" s="53">
        <f>IF(OR($A21="",BG$9=""),"",COUNTIFS('Job Catalog'!$D$10:$D$509,$A21,'Job Catalog'!$H$10:$H$509,BG$7,'Job Catalog'!$I$10:$I$509,BG$9))</f>
        <v/>
      </c>
      <c r="BH21" s="53">
        <f>IF(OR($A21="",BH$9=""),"",COUNTIFS('Job Catalog'!$D$10:$D$509,$A21,'Job Catalog'!$H$10:$H$509,BH$7,'Job Catalog'!$I$10:$I$509,BH$9))</f>
        <v/>
      </c>
      <c r="BI21" s="53">
        <f>IF(OR($A21="",BI$9=""),"",COUNTIFS('Job Catalog'!$D$10:$D$509,$A21,'Job Catalog'!$H$10:$H$509,BI$7,'Job Catalog'!$I$10:$I$509,BI$9))</f>
        <v/>
      </c>
      <c r="BJ21" s="53">
        <f>IF(OR($A21="",BJ$9=""),"",COUNTIFS('Job Catalog'!$D$10:$D$509,$A21,'Job Catalog'!$H$10:$H$509,BJ$7,'Job Catalog'!$I$10:$I$509,BJ$9))</f>
        <v/>
      </c>
      <c r="BK21" s="53">
        <f>IF(OR($A21="",BK$9=""),"",COUNTIFS('Job Catalog'!$D$10:$D$509,$A21,'Job Catalog'!$H$10:$H$509,BK$7,'Job Catalog'!$I$10:$I$509,BK$9))</f>
        <v/>
      </c>
      <c r="BL21" s="53">
        <f>IF(OR($A21="",BL$9=""),"",COUNTIFS('Job Catalog'!$D$10:$D$509,$A21,'Job Catalog'!$H$10:$H$509,BL$7,'Job Catalog'!$I$10:$I$509,BL$9))</f>
        <v/>
      </c>
      <c r="BM21" s="53">
        <f>IF(OR($A21="",BM$9=""),"",COUNTIFS('Job Catalog'!$D$10:$D$509,$A21,'Job Catalog'!$H$10:$H$509,BM$7,'Job Catalog'!$I$10:$I$509,BM$9))</f>
        <v/>
      </c>
      <c r="BN21" s="53">
        <f>IF(OR($A21="",BN$9=""),"",COUNTIFS('Job Catalog'!$D$10:$D$509,$A21,'Job Catalog'!$H$10:$H$509,BN$7,'Job Catalog'!$I$10:$I$509,BN$9))</f>
        <v/>
      </c>
      <c r="BO21" s="53">
        <f>IF(OR($A21="",BO$9=""),"",COUNTIFS('Job Catalog'!$D$10:$D$509,$A21,'Job Catalog'!$H$10:$H$509,BO$7,'Job Catalog'!$I$10:$I$509,BO$9))</f>
        <v/>
      </c>
      <c r="BP21" s="53">
        <f>IF(OR($A21="",BP$9=""),"",COUNTIFS('Job Catalog'!$D$10:$D$509,$A21,'Job Catalog'!$H$10:$H$509,BP$7,'Job Catalog'!$I$10:$I$509,BP$9))</f>
        <v/>
      </c>
      <c r="BQ21" s="53">
        <f>IF(OR($A21="",BQ$9=""),"",COUNTIFS('Job Catalog'!$D$10:$D$509,$A21,'Job Catalog'!$H$10:$H$509,BQ$7,'Job Catalog'!$I$10:$I$509,BQ$9))</f>
        <v/>
      </c>
      <c r="BR21" s="53">
        <f>IF(OR($A21="",BR$9=""),"",COUNTIFS('Job Catalog'!$D$10:$D$509,$A21,'Job Catalog'!$H$10:$H$509,BR$7,'Job Catalog'!$I$10:$I$509,BR$9))</f>
        <v/>
      </c>
      <c r="BS21" s="53">
        <f>IF(OR($A21="",BS$9=""),"",COUNTIFS('Job Catalog'!$D$10:$D$509,$A21,'Job Catalog'!$H$10:$H$509,BS$7,'Job Catalog'!$I$10:$I$509,BS$9))</f>
        <v/>
      </c>
      <c r="BT21" s="53">
        <f>IF(OR($A21="",BT$9=""),"",COUNTIFS('Job Catalog'!$D$10:$D$509,$A21,'Job Catalog'!$H$10:$H$509,BT$7,'Job Catalog'!$I$10:$I$509,BT$9))</f>
        <v/>
      </c>
      <c r="BU21" s="53">
        <f>IF(OR($A21="",BU$9=""),"",COUNTIFS('Job Catalog'!$D$10:$D$509,$A21,'Job Catalog'!$H$10:$H$509,BU$7,'Job Catalog'!$I$10:$I$509,BU$9))</f>
        <v/>
      </c>
      <c r="BV21" s="53">
        <f>IF(OR($A21="",BV$9=""),"",COUNTIFS('Job Catalog'!$D$10:$D$509,$A21,'Job Catalog'!$H$10:$H$509,BV$7,'Job Catalog'!$I$10:$I$509,BV$9))</f>
        <v/>
      </c>
      <c r="BW21" s="53">
        <f>IF(OR($A21="",BW$9=""),"",COUNTIFS('Job Catalog'!$D$10:$D$509,$A21,'Job Catalog'!$H$10:$H$509,BW$7,'Job Catalog'!$I$10:$I$509,BW$9))</f>
        <v/>
      </c>
      <c r="BX21" s="53">
        <f>IF(OR($A21="",BX$9=""),"",COUNTIFS('Job Catalog'!$D$10:$D$509,$A21,'Job Catalog'!$H$10:$H$509,BX$7,'Job Catalog'!$I$10:$I$509,BX$9))</f>
        <v/>
      </c>
      <c r="BY21" s="53">
        <f>IF(OR($A21="",BY$9=""),"",COUNTIFS('Job Catalog'!$D$10:$D$509,$A21,'Job Catalog'!$H$10:$H$509,BY$7,'Job Catalog'!$I$10:$I$509,BY$9))</f>
        <v/>
      </c>
      <c r="BZ21" s="53">
        <f>IF(OR($A21="",BZ$9=""),"",COUNTIFS('Job Catalog'!$D$10:$D$509,$A21,'Job Catalog'!$H$10:$H$509,BZ$7,'Job Catalog'!$I$10:$I$509,BZ$9))</f>
        <v/>
      </c>
      <c r="CA21" s="53">
        <f>IF(OR($A21="",CA$9=""),"",COUNTIFS('Job Catalog'!$D$10:$D$509,$A21,'Job Catalog'!$H$10:$H$509,CA$7,'Job Catalog'!$I$10:$I$509,CA$9))</f>
        <v/>
      </c>
      <c r="CB21" s="53">
        <f>IF(OR($A21="",CB$9=""),"",COUNTIFS('Job Catalog'!$D$10:$D$509,$A21,'Job Catalog'!$H$10:$H$509,CB$7,'Job Catalog'!$I$10:$I$509,CB$9))</f>
        <v/>
      </c>
      <c r="CC21" s="53">
        <f>IF(OR($A21="",CC$9=""),"",COUNTIFS('Job Catalog'!$D$10:$D$509,$A21,'Job Catalog'!$H$10:$H$509,CC$7,'Job Catalog'!$I$10:$I$509,CC$9))</f>
        <v/>
      </c>
      <c r="CD21" s="53">
        <f>IF(OR($A21="",CD$9=""),"",COUNTIFS('Job Catalog'!$D$10:$D$509,$A21,'Job Catalog'!$H$10:$H$509,CD$7,'Job Catalog'!$I$10:$I$509,CD$9))</f>
        <v/>
      </c>
      <c r="CE21" s="53">
        <f>IF(OR($A21="",CE$9=""),"",COUNTIFS('Job Catalog'!$D$10:$D$509,$A21,'Job Catalog'!$H$10:$H$509,CE$7,'Job Catalog'!$I$10:$I$509,CE$9))</f>
        <v/>
      </c>
      <c r="CF21" s="53">
        <f>IF(OR($A21="",CF$9=""),"",COUNTIFS('Job Catalog'!$D$10:$D$509,$A21,'Job Catalog'!$H$10:$H$509,CF$7,'Job Catalog'!$I$10:$I$509,CF$9))</f>
        <v/>
      </c>
      <c r="CG21" s="53">
        <f>IF(OR($A21="",CG$9=""),"",COUNTIFS('Job Catalog'!$D$10:$D$509,$A21,'Job Catalog'!$H$10:$H$509,CG$7,'Job Catalog'!$I$10:$I$509,CG$9))</f>
        <v/>
      </c>
      <c r="CH21" s="53">
        <f>IF(OR($A21="",CH$9=""),"",COUNTIFS('Job Catalog'!$D$10:$D$509,$A21,'Job Catalog'!$H$10:$H$509,CH$7,'Job Catalog'!$I$10:$I$509,CH$9))</f>
        <v/>
      </c>
      <c r="CI21" s="53">
        <f>IF(OR($A21="",CI$9=""),"",COUNTIFS('Job Catalog'!$D$10:$D$509,$A21,'Job Catalog'!$H$10:$H$509,CI$7,'Job Catalog'!$I$10:$I$509,CI$9))</f>
        <v/>
      </c>
      <c r="CJ21" s="53">
        <f>IF(OR($A21="",CJ$9=""),"",COUNTIFS('Job Catalog'!$D$10:$D$509,$A21,'Job Catalog'!$H$10:$H$509,CJ$7,'Job Catalog'!$I$10:$I$509,CJ$9))</f>
        <v/>
      </c>
      <c r="CK21" s="53">
        <f>IF(OR($A21="",CK$9=""),"",COUNTIFS('Job Catalog'!$D$10:$D$509,$A21,'Job Catalog'!$H$10:$H$509,CK$7,'Job Catalog'!$I$10:$I$509,CK$9))</f>
        <v/>
      </c>
      <c r="CL21" s="53">
        <f>IF(OR($A21="",CL$9=""),"",COUNTIFS('Job Catalog'!$D$10:$D$509,$A21,'Job Catalog'!$H$10:$H$509,CL$7,'Job Catalog'!$I$10:$I$509,CL$9))</f>
        <v/>
      </c>
      <c r="CM21" s="53">
        <f>IF(OR($A21="",CM$9=""),"",COUNTIFS('Job Catalog'!$D$10:$D$509,$A21,'Job Catalog'!$H$10:$H$509,CM$7,'Job Catalog'!$I$10:$I$509,CM$9))</f>
        <v/>
      </c>
      <c r="CN21" s="53">
        <f>IF(OR($A21="",CN$9=""),"",COUNTIFS('Job Catalog'!$D$10:$D$509,$A21,'Job Catalog'!$H$10:$H$509,CN$7,'Job Catalog'!$I$10:$I$509,CN$9))</f>
        <v/>
      </c>
      <c r="CO21" s="53">
        <f>IF(OR($A21="",CO$9=""),"",COUNTIFS('Job Catalog'!$D$10:$D$509,$A21,'Job Catalog'!$H$10:$H$509,CO$7,'Job Catalog'!$I$10:$I$509,CO$9))</f>
        <v/>
      </c>
      <c r="CP21" s="53">
        <f>IF(OR($A21="",CP$9=""),"",COUNTIFS('Job Catalog'!$D$10:$D$509,$A21,'Job Catalog'!$H$10:$H$509,CP$7,'Job Catalog'!$I$10:$I$509,CP$9))</f>
        <v/>
      </c>
      <c r="CQ21" s="53">
        <f>IF(OR($A21="",CQ$9=""),"",COUNTIFS('Job Catalog'!$D$10:$D$509,$A21,'Job Catalog'!$H$10:$H$509,CQ$7,'Job Catalog'!$I$10:$I$509,CQ$9))</f>
        <v/>
      </c>
      <c r="CR21" s="53">
        <f>IF(OR($A21="",CR$9=""),"",COUNTIFS('Job Catalog'!$D$10:$D$509,$A21,'Job Catalog'!$H$10:$H$509,CR$7,'Job Catalog'!$I$10:$I$509,CR$9))</f>
        <v/>
      </c>
      <c r="CS21" s="53">
        <f>IF(OR($A21="",CS$9=""),"",COUNTIFS('Job Catalog'!$D$10:$D$509,$A21,'Job Catalog'!$H$10:$H$509,CS$7,'Job Catalog'!$I$10:$I$509,CS$9))</f>
        <v/>
      </c>
      <c r="CT21" s="53">
        <f>IF(OR($A21="",CT$9=""),"",COUNTIFS('Job Catalog'!$D$10:$D$509,$A21,'Job Catalog'!$H$10:$H$509,CT$7,'Job Catalog'!$I$10:$I$509,CT$9))</f>
        <v/>
      </c>
      <c r="CU21" s="54">
        <f>IF($A21="","",SUM(C21:CT21))</f>
        <v/>
      </c>
    </row>
    <row r="22">
      <c r="A22">
        <f>IF(SETUP!$B132="","",SETUP!$B132)</f>
        <v/>
      </c>
      <c r="B22" s="9">
        <f>IF(SETUP!$B132="","",SETUP!$C132)</f>
        <v/>
      </c>
      <c r="C22" s="53">
        <f>IF(OR($A22="",C$9=""),"",COUNTIFS('Job Catalog'!$D$10:$D$509,$A22,'Job Catalog'!$H$10:$H$509,C$7,'Job Catalog'!$I$10:$I$509,C$9))</f>
        <v/>
      </c>
      <c r="D22" s="53">
        <f>IF(OR($A22="",D$9=""),"",COUNTIFS('Job Catalog'!$D$10:$D$509,$A22,'Job Catalog'!$H$10:$H$509,D$7,'Job Catalog'!$I$10:$I$509,D$9))</f>
        <v/>
      </c>
      <c r="E22" s="53">
        <f>IF(OR($A22="",E$9=""),"",COUNTIFS('Job Catalog'!$D$10:$D$509,$A22,'Job Catalog'!$H$10:$H$509,E$7,'Job Catalog'!$I$10:$I$509,E$9))</f>
        <v/>
      </c>
      <c r="F22" s="53">
        <f>IF(OR($A22="",F$9=""),"",COUNTIFS('Job Catalog'!$D$10:$D$509,$A22,'Job Catalog'!$H$10:$H$509,F$7,'Job Catalog'!$I$10:$I$509,F$9))</f>
        <v/>
      </c>
      <c r="G22" s="53">
        <f>IF(OR($A22="",G$9=""),"",COUNTIFS('Job Catalog'!$D$10:$D$509,$A22,'Job Catalog'!$H$10:$H$509,G$7,'Job Catalog'!$I$10:$I$509,G$9))</f>
        <v/>
      </c>
      <c r="H22" s="53">
        <f>IF(OR($A22="",H$9=""),"",COUNTIFS('Job Catalog'!$D$10:$D$509,$A22,'Job Catalog'!$H$10:$H$509,H$7,'Job Catalog'!$I$10:$I$509,H$9))</f>
        <v/>
      </c>
      <c r="I22" s="53">
        <f>IF(OR($A22="",I$9=""),"",COUNTIFS('Job Catalog'!$D$10:$D$509,$A22,'Job Catalog'!$H$10:$H$509,I$7,'Job Catalog'!$I$10:$I$509,I$9))</f>
        <v/>
      </c>
      <c r="J22" s="53">
        <f>IF(OR($A22="",J$9=""),"",COUNTIFS('Job Catalog'!$D$10:$D$509,$A22,'Job Catalog'!$H$10:$H$509,J$7,'Job Catalog'!$I$10:$I$509,J$9))</f>
        <v/>
      </c>
      <c r="K22" s="53">
        <f>IF(OR($A22="",K$9=""),"",COUNTIFS('Job Catalog'!$D$10:$D$509,$A22,'Job Catalog'!$H$10:$H$509,K$7,'Job Catalog'!$I$10:$I$509,K$9))</f>
        <v/>
      </c>
      <c r="L22" s="53">
        <f>IF(OR($A22="",L$9=""),"",COUNTIFS('Job Catalog'!$D$10:$D$509,$A22,'Job Catalog'!$H$10:$H$509,L$7,'Job Catalog'!$I$10:$I$509,L$9))</f>
        <v/>
      </c>
      <c r="M22" s="53">
        <f>IF(OR($A22="",M$9=""),"",COUNTIFS('Job Catalog'!$D$10:$D$509,$A22,'Job Catalog'!$H$10:$H$509,M$7,'Job Catalog'!$I$10:$I$509,M$9))</f>
        <v/>
      </c>
      <c r="N22" s="53">
        <f>IF(OR($A22="",N$9=""),"",COUNTIFS('Job Catalog'!$D$10:$D$509,$A22,'Job Catalog'!$H$10:$H$509,N$7,'Job Catalog'!$I$10:$I$509,N$9))</f>
        <v/>
      </c>
      <c r="O22" s="53">
        <f>IF(OR($A22="",O$9=""),"",COUNTIFS('Job Catalog'!$D$10:$D$509,$A22,'Job Catalog'!$H$10:$H$509,O$7,'Job Catalog'!$I$10:$I$509,O$9))</f>
        <v/>
      </c>
      <c r="P22" s="53">
        <f>IF(OR($A22="",P$9=""),"",COUNTIFS('Job Catalog'!$D$10:$D$509,$A22,'Job Catalog'!$H$10:$H$509,P$7,'Job Catalog'!$I$10:$I$509,P$9))</f>
        <v/>
      </c>
      <c r="Q22" s="53">
        <f>IF(OR($A22="",Q$9=""),"",COUNTIFS('Job Catalog'!$D$10:$D$509,$A22,'Job Catalog'!$H$10:$H$509,Q$7,'Job Catalog'!$I$10:$I$509,Q$9))</f>
        <v/>
      </c>
      <c r="R22" s="53">
        <f>IF(OR($A22="",R$9=""),"",COUNTIFS('Job Catalog'!$D$10:$D$509,$A22,'Job Catalog'!$H$10:$H$509,R$7,'Job Catalog'!$I$10:$I$509,R$9))</f>
        <v/>
      </c>
      <c r="S22" s="53">
        <f>IF(OR($A22="",S$9=""),"",COUNTIFS('Job Catalog'!$D$10:$D$509,$A22,'Job Catalog'!$H$10:$H$509,S$7,'Job Catalog'!$I$10:$I$509,S$9))</f>
        <v/>
      </c>
      <c r="T22" s="53">
        <f>IF(OR($A22="",T$9=""),"",COUNTIFS('Job Catalog'!$D$10:$D$509,$A22,'Job Catalog'!$H$10:$H$509,T$7,'Job Catalog'!$I$10:$I$509,T$9))</f>
        <v/>
      </c>
      <c r="U22" s="53">
        <f>IF(OR($A22="",U$9=""),"",COUNTIFS('Job Catalog'!$D$10:$D$509,$A22,'Job Catalog'!$H$10:$H$509,U$7,'Job Catalog'!$I$10:$I$509,U$9))</f>
        <v/>
      </c>
      <c r="V22" s="53">
        <f>IF(OR($A22="",V$9=""),"",COUNTIFS('Job Catalog'!$D$10:$D$509,$A22,'Job Catalog'!$H$10:$H$509,V$7,'Job Catalog'!$I$10:$I$509,V$9))</f>
        <v/>
      </c>
      <c r="W22" s="53">
        <f>IF(OR($A22="",W$9=""),"",COUNTIFS('Job Catalog'!$D$10:$D$509,$A22,'Job Catalog'!$H$10:$H$509,W$7,'Job Catalog'!$I$10:$I$509,W$9))</f>
        <v/>
      </c>
      <c r="X22" s="53">
        <f>IF(OR($A22="",X$9=""),"",COUNTIFS('Job Catalog'!$D$10:$D$509,$A22,'Job Catalog'!$H$10:$H$509,X$7,'Job Catalog'!$I$10:$I$509,X$9))</f>
        <v/>
      </c>
      <c r="Y22" s="53">
        <f>IF(OR($A22="",Y$9=""),"",COUNTIFS('Job Catalog'!$D$10:$D$509,$A22,'Job Catalog'!$H$10:$H$509,Y$7,'Job Catalog'!$I$10:$I$509,Y$9))</f>
        <v/>
      </c>
      <c r="Z22" s="53">
        <f>IF(OR($A22="",Z$9=""),"",COUNTIFS('Job Catalog'!$D$10:$D$509,$A22,'Job Catalog'!$H$10:$H$509,Z$7,'Job Catalog'!$I$10:$I$509,Z$9))</f>
        <v/>
      </c>
      <c r="AA22" s="53">
        <f>IF(OR($A22="",AA$9=""),"",COUNTIFS('Job Catalog'!$D$10:$D$509,$A22,'Job Catalog'!$H$10:$H$509,AA$7,'Job Catalog'!$I$10:$I$509,AA$9))</f>
        <v/>
      </c>
      <c r="AB22" s="53">
        <f>IF(OR($A22="",AB$9=""),"",COUNTIFS('Job Catalog'!$D$10:$D$509,$A22,'Job Catalog'!$H$10:$H$509,AB$7,'Job Catalog'!$I$10:$I$509,AB$9))</f>
        <v/>
      </c>
      <c r="AC22" s="53">
        <f>IF(OR($A22="",AC$9=""),"",COUNTIFS('Job Catalog'!$D$10:$D$509,$A22,'Job Catalog'!$H$10:$H$509,AC$7,'Job Catalog'!$I$10:$I$509,AC$9))</f>
        <v/>
      </c>
      <c r="AD22" s="53">
        <f>IF(OR($A22="",AD$9=""),"",COUNTIFS('Job Catalog'!$D$10:$D$509,$A22,'Job Catalog'!$H$10:$H$509,AD$7,'Job Catalog'!$I$10:$I$509,AD$9))</f>
        <v/>
      </c>
      <c r="AE22" s="53">
        <f>IF(OR($A22="",AE$9=""),"",COUNTIFS('Job Catalog'!$D$10:$D$509,$A22,'Job Catalog'!$H$10:$H$509,AE$7,'Job Catalog'!$I$10:$I$509,AE$9))</f>
        <v/>
      </c>
      <c r="AF22" s="53">
        <f>IF(OR($A22="",AF$9=""),"",COUNTIFS('Job Catalog'!$D$10:$D$509,$A22,'Job Catalog'!$H$10:$H$509,AF$7,'Job Catalog'!$I$10:$I$509,AF$9))</f>
        <v/>
      </c>
      <c r="AG22" s="53">
        <f>IF(OR($A22="",AG$9=""),"",COUNTIFS('Job Catalog'!$D$10:$D$509,$A22,'Job Catalog'!$H$10:$H$509,AG$7,'Job Catalog'!$I$10:$I$509,AG$9))</f>
        <v/>
      </c>
      <c r="AH22" s="53">
        <f>IF(OR($A22="",AH$9=""),"",COUNTIFS('Job Catalog'!$D$10:$D$509,$A22,'Job Catalog'!$H$10:$H$509,AH$7,'Job Catalog'!$I$10:$I$509,AH$9))</f>
        <v/>
      </c>
      <c r="AI22" s="53">
        <f>IF(OR($A22="",AI$9=""),"",COUNTIFS('Job Catalog'!$D$10:$D$509,$A22,'Job Catalog'!$H$10:$H$509,AI$7,'Job Catalog'!$I$10:$I$509,AI$9))</f>
        <v/>
      </c>
      <c r="AJ22" s="53">
        <f>IF(OR($A22="",AJ$9=""),"",COUNTIFS('Job Catalog'!$D$10:$D$509,$A22,'Job Catalog'!$H$10:$H$509,AJ$7,'Job Catalog'!$I$10:$I$509,AJ$9))</f>
        <v/>
      </c>
      <c r="AK22" s="53">
        <f>IF(OR($A22="",AK$9=""),"",COUNTIFS('Job Catalog'!$D$10:$D$509,$A22,'Job Catalog'!$H$10:$H$509,AK$7,'Job Catalog'!$I$10:$I$509,AK$9))</f>
        <v/>
      </c>
      <c r="AL22" s="53">
        <f>IF(OR($A22="",AL$9=""),"",COUNTIFS('Job Catalog'!$D$10:$D$509,$A22,'Job Catalog'!$H$10:$H$509,AL$7,'Job Catalog'!$I$10:$I$509,AL$9))</f>
        <v/>
      </c>
      <c r="AM22" s="53">
        <f>IF(OR($A22="",AM$9=""),"",COUNTIFS('Job Catalog'!$D$10:$D$509,$A22,'Job Catalog'!$H$10:$H$509,AM$7,'Job Catalog'!$I$10:$I$509,AM$9))</f>
        <v/>
      </c>
      <c r="AN22" s="53">
        <f>IF(OR($A22="",AN$9=""),"",COUNTIFS('Job Catalog'!$D$10:$D$509,$A22,'Job Catalog'!$H$10:$H$509,AN$7,'Job Catalog'!$I$10:$I$509,AN$9))</f>
        <v/>
      </c>
      <c r="AO22" s="53">
        <f>IF(OR($A22="",AO$9=""),"",COUNTIFS('Job Catalog'!$D$10:$D$509,$A22,'Job Catalog'!$H$10:$H$509,AO$7,'Job Catalog'!$I$10:$I$509,AO$9))</f>
        <v/>
      </c>
      <c r="AP22" s="53">
        <f>IF(OR($A22="",AP$9=""),"",COUNTIFS('Job Catalog'!$D$10:$D$509,$A22,'Job Catalog'!$H$10:$H$509,AP$7,'Job Catalog'!$I$10:$I$509,AP$9))</f>
        <v/>
      </c>
      <c r="AQ22" s="53">
        <f>IF(OR($A22="",AQ$9=""),"",COUNTIFS('Job Catalog'!$D$10:$D$509,$A22,'Job Catalog'!$H$10:$H$509,AQ$7,'Job Catalog'!$I$10:$I$509,AQ$9))</f>
        <v/>
      </c>
      <c r="AR22" s="53">
        <f>IF(OR($A22="",AR$9=""),"",COUNTIFS('Job Catalog'!$D$10:$D$509,$A22,'Job Catalog'!$H$10:$H$509,AR$7,'Job Catalog'!$I$10:$I$509,AR$9))</f>
        <v/>
      </c>
      <c r="AS22" s="53">
        <f>IF(OR($A22="",AS$9=""),"",COUNTIFS('Job Catalog'!$D$10:$D$509,$A22,'Job Catalog'!$H$10:$H$509,AS$7,'Job Catalog'!$I$10:$I$509,AS$9))</f>
        <v/>
      </c>
      <c r="AT22" s="53">
        <f>IF(OR($A22="",AT$9=""),"",COUNTIFS('Job Catalog'!$D$10:$D$509,$A22,'Job Catalog'!$H$10:$H$509,AT$7,'Job Catalog'!$I$10:$I$509,AT$9))</f>
        <v/>
      </c>
      <c r="AU22" s="53">
        <f>IF(OR($A22="",AU$9=""),"",COUNTIFS('Job Catalog'!$D$10:$D$509,$A22,'Job Catalog'!$H$10:$H$509,AU$7,'Job Catalog'!$I$10:$I$509,AU$9))</f>
        <v/>
      </c>
      <c r="AV22" s="53">
        <f>IF(OR($A22="",AV$9=""),"",COUNTIFS('Job Catalog'!$D$10:$D$509,$A22,'Job Catalog'!$H$10:$H$509,AV$7,'Job Catalog'!$I$10:$I$509,AV$9))</f>
        <v/>
      </c>
      <c r="AW22" s="53">
        <f>IF(OR($A22="",AW$9=""),"",COUNTIFS('Job Catalog'!$D$10:$D$509,$A22,'Job Catalog'!$H$10:$H$509,AW$7,'Job Catalog'!$I$10:$I$509,AW$9))</f>
        <v/>
      </c>
      <c r="AX22" s="53">
        <f>IF(OR($A22="",AX$9=""),"",COUNTIFS('Job Catalog'!$D$10:$D$509,$A22,'Job Catalog'!$H$10:$H$509,AX$7,'Job Catalog'!$I$10:$I$509,AX$9))</f>
        <v/>
      </c>
      <c r="AY22" s="53">
        <f>IF(OR($A22="",AY$9=""),"",COUNTIFS('Job Catalog'!$D$10:$D$509,$A22,'Job Catalog'!$H$10:$H$509,AY$7,'Job Catalog'!$I$10:$I$509,AY$9))</f>
        <v/>
      </c>
      <c r="AZ22" s="53">
        <f>IF(OR($A22="",AZ$9=""),"",COUNTIFS('Job Catalog'!$D$10:$D$509,$A22,'Job Catalog'!$H$10:$H$509,AZ$7,'Job Catalog'!$I$10:$I$509,AZ$9))</f>
        <v/>
      </c>
      <c r="BA22" s="53">
        <f>IF(OR($A22="",BA$9=""),"",COUNTIFS('Job Catalog'!$D$10:$D$509,$A22,'Job Catalog'!$H$10:$H$509,BA$7,'Job Catalog'!$I$10:$I$509,BA$9))</f>
        <v/>
      </c>
      <c r="BB22" s="53">
        <f>IF(OR($A22="",BB$9=""),"",COUNTIFS('Job Catalog'!$D$10:$D$509,$A22,'Job Catalog'!$H$10:$H$509,BB$7,'Job Catalog'!$I$10:$I$509,BB$9))</f>
        <v/>
      </c>
      <c r="BC22" s="53">
        <f>IF(OR($A22="",BC$9=""),"",COUNTIFS('Job Catalog'!$D$10:$D$509,$A22,'Job Catalog'!$H$10:$H$509,BC$7,'Job Catalog'!$I$10:$I$509,BC$9))</f>
        <v/>
      </c>
      <c r="BD22" s="53">
        <f>IF(OR($A22="",BD$9=""),"",COUNTIFS('Job Catalog'!$D$10:$D$509,$A22,'Job Catalog'!$H$10:$H$509,BD$7,'Job Catalog'!$I$10:$I$509,BD$9))</f>
        <v/>
      </c>
      <c r="BE22" s="53">
        <f>IF(OR($A22="",BE$9=""),"",COUNTIFS('Job Catalog'!$D$10:$D$509,$A22,'Job Catalog'!$H$10:$H$509,BE$7,'Job Catalog'!$I$10:$I$509,BE$9))</f>
        <v/>
      </c>
      <c r="BF22" s="53">
        <f>IF(OR($A22="",BF$9=""),"",COUNTIFS('Job Catalog'!$D$10:$D$509,$A22,'Job Catalog'!$H$10:$H$509,BF$7,'Job Catalog'!$I$10:$I$509,BF$9))</f>
        <v/>
      </c>
      <c r="BG22" s="53">
        <f>IF(OR($A22="",BG$9=""),"",COUNTIFS('Job Catalog'!$D$10:$D$509,$A22,'Job Catalog'!$H$10:$H$509,BG$7,'Job Catalog'!$I$10:$I$509,BG$9))</f>
        <v/>
      </c>
      <c r="BH22" s="53">
        <f>IF(OR($A22="",BH$9=""),"",COUNTIFS('Job Catalog'!$D$10:$D$509,$A22,'Job Catalog'!$H$10:$H$509,BH$7,'Job Catalog'!$I$10:$I$509,BH$9))</f>
        <v/>
      </c>
      <c r="BI22" s="53">
        <f>IF(OR($A22="",BI$9=""),"",COUNTIFS('Job Catalog'!$D$10:$D$509,$A22,'Job Catalog'!$H$10:$H$509,BI$7,'Job Catalog'!$I$10:$I$509,BI$9))</f>
        <v/>
      </c>
      <c r="BJ22" s="53">
        <f>IF(OR($A22="",BJ$9=""),"",COUNTIFS('Job Catalog'!$D$10:$D$509,$A22,'Job Catalog'!$H$10:$H$509,BJ$7,'Job Catalog'!$I$10:$I$509,BJ$9))</f>
        <v/>
      </c>
      <c r="BK22" s="53">
        <f>IF(OR($A22="",BK$9=""),"",COUNTIFS('Job Catalog'!$D$10:$D$509,$A22,'Job Catalog'!$H$10:$H$509,BK$7,'Job Catalog'!$I$10:$I$509,BK$9))</f>
        <v/>
      </c>
      <c r="BL22" s="53">
        <f>IF(OR($A22="",BL$9=""),"",COUNTIFS('Job Catalog'!$D$10:$D$509,$A22,'Job Catalog'!$H$10:$H$509,BL$7,'Job Catalog'!$I$10:$I$509,BL$9))</f>
        <v/>
      </c>
      <c r="BM22" s="53">
        <f>IF(OR($A22="",BM$9=""),"",COUNTIFS('Job Catalog'!$D$10:$D$509,$A22,'Job Catalog'!$H$10:$H$509,BM$7,'Job Catalog'!$I$10:$I$509,BM$9))</f>
        <v/>
      </c>
      <c r="BN22" s="53">
        <f>IF(OR($A22="",BN$9=""),"",COUNTIFS('Job Catalog'!$D$10:$D$509,$A22,'Job Catalog'!$H$10:$H$509,BN$7,'Job Catalog'!$I$10:$I$509,BN$9))</f>
        <v/>
      </c>
      <c r="BO22" s="53">
        <f>IF(OR($A22="",BO$9=""),"",COUNTIFS('Job Catalog'!$D$10:$D$509,$A22,'Job Catalog'!$H$10:$H$509,BO$7,'Job Catalog'!$I$10:$I$509,BO$9))</f>
        <v/>
      </c>
      <c r="BP22" s="53">
        <f>IF(OR($A22="",BP$9=""),"",COUNTIFS('Job Catalog'!$D$10:$D$509,$A22,'Job Catalog'!$H$10:$H$509,BP$7,'Job Catalog'!$I$10:$I$509,BP$9))</f>
        <v/>
      </c>
      <c r="BQ22" s="53">
        <f>IF(OR($A22="",BQ$9=""),"",COUNTIFS('Job Catalog'!$D$10:$D$509,$A22,'Job Catalog'!$H$10:$H$509,BQ$7,'Job Catalog'!$I$10:$I$509,BQ$9))</f>
        <v/>
      </c>
      <c r="BR22" s="53">
        <f>IF(OR($A22="",BR$9=""),"",COUNTIFS('Job Catalog'!$D$10:$D$509,$A22,'Job Catalog'!$H$10:$H$509,BR$7,'Job Catalog'!$I$10:$I$509,BR$9))</f>
        <v/>
      </c>
      <c r="BS22" s="53">
        <f>IF(OR($A22="",BS$9=""),"",COUNTIFS('Job Catalog'!$D$10:$D$509,$A22,'Job Catalog'!$H$10:$H$509,BS$7,'Job Catalog'!$I$10:$I$509,BS$9))</f>
        <v/>
      </c>
      <c r="BT22" s="53">
        <f>IF(OR($A22="",BT$9=""),"",COUNTIFS('Job Catalog'!$D$10:$D$509,$A22,'Job Catalog'!$H$10:$H$509,BT$7,'Job Catalog'!$I$10:$I$509,BT$9))</f>
        <v/>
      </c>
      <c r="BU22" s="53">
        <f>IF(OR($A22="",BU$9=""),"",COUNTIFS('Job Catalog'!$D$10:$D$509,$A22,'Job Catalog'!$H$10:$H$509,BU$7,'Job Catalog'!$I$10:$I$509,BU$9))</f>
        <v/>
      </c>
      <c r="BV22" s="53">
        <f>IF(OR($A22="",BV$9=""),"",COUNTIFS('Job Catalog'!$D$10:$D$509,$A22,'Job Catalog'!$H$10:$H$509,BV$7,'Job Catalog'!$I$10:$I$509,BV$9))</f>
        <v/>
      </c>
      <c r="BW22" s="53">
        <f>IF(OR($A22="",BW$9=""),"",COUNTIFS('Job Catalog'!$D$10:$D$509,$A22,'Job Catalog'!$H$10:$H$509,BW$7,'Job Catalog'!$I$10:$I$509,BW$9))</f>
        <v/>
      </c>
      <c r="BX22" s="53">
        <f>IF(OR($A22="",BX$9=""),"",COUNTIFS('Job Catalog'!$D$10:$D$509,$A22,'Job Catalog'!$H$10:$H$509,BX$7,'Job Catalog'!$I$10:$I$509,BX$9))</f>
        <v/>
      </c>
      <c r="BY22" s="53">
        <f>IF(OR($A22="",BY$9=""),"",COUNTIFS('Job Catalog'!$D$10:$D$509,$A22,'Job Catalog'!$H$10:$H$509,BY$7,'Job Catalog'!$I$10:$I$509,BY$9))</f>
        <v/>
      </c>
      <c r="BZ22" s="53">
        <f>IF(OR($A22="",BZ$9=""),"",COUNTIFS('Job Catalog'!$D$10:$D$509,$A22,'Job Catalog'!$H$10:$H$509,BZ$7,'Job Catalog'!$I$10:$I$509,BZ$9))</f>
        <v/>
      </c>
      <c r="CA22" s="53">
        <f>IF(OR($A22="",CA$9=""),"",COUNTIFS('Job Catalog'!$D$10:$D$509,$A22,'Job Catalog'!$H$10:$H$509,CA$7,'Job Catalog'!$I$10:$I$509,CA$9))</f>
        <v/>
      </c>
      <c r="CB22" s="53">
        <f>IF(OR($A22="",CB$9=""),"",COUNTIFS('Job Catalog'!$D$10:$D$509,$A22,'Job Catalog'!$H$10:$H$509,CB$7,'Job Catalog'!$I$10:$I$509,CB$9))</f>
        <v/>
      </c>
      <c r="CC22" s="53">
        <f>IF(OR($A22="",CC$9=""),"",COUNTIFS('Job Catalog'!$D$10:$D$509,$A22,'Job Catalog'!$H$10:$H$509,CC$7,'Job Catalog'!$I$10:$I$509,CC$9))</f>
        <v/>
      </c>
      <c r="CD22" s="53">
        <f>IF(OR($A22="",CD$9=""),"",COUNTIFS('Job Catalog'!$D$10:$D$509,$A22,'Job Catalog'!$H$10:$H$509,CD$7,'Job Catalog'!$I$10:$I$509,CD$9))</f>
        <v/>
      </c>
      <c r="CE22" s="53">
        <f>IF(OR($A22="",CE$9=""),"",COUNTIFS('Job Catalog'!$D$10:$D$509,$A22,'Job Catalog'!$H$10:$H$509,CE$7,'Job Catalog'!$I$10:$I$509,CE$9))</f>
        <v/>
      </c>
      <c r="CF22" s="53">
        <f>IF(OR($A22="",CF$9=""),"",COUNTIFS('Job Catalog'!$D$10:$D$509,$A22,'Job Catalog'!$H$10:$H$509,CF$7,'Job Catalog'!$I$10:$I$509,CF$9))</f>
        <v/>
      </c>
      <c r="CG22" s="53">
        <f>IF(OR($A22="",CG$9=""),"",COUNTIFS('Job Catalog'!$D$10:$D$509,$A22,'Job Catalog'!$H$10:$H$509,CG$7,'Job Catalog'!$I$10:$I$509,CG$9))</f>
        <v/>
      </c>
      <c r="CH22" s="53">
        <f>IF(OR($A22="",CH$9=""),"",COUNTIFS('Job Catalog'!$D$10:$D$509,$A22,'Job Catalog'!$H$10:$H$509,CH$7,'Job Catalog'!$I$10:$I$509,CH$9))</f>
        <v/>
      </c>
      <c r="CI22" s="53">
        <f>IF(OR($A22="",CI$9=""),"",COUNTIFS('Job Catalog'!$D$10:$D$509,$A22,'Job Catalog'!$H$10:$H$509,CI$7,'Job Catalog'!$I$10:$I$509,CI$9))</f>
        <v/>
      </c>
      <c r="CJ22" s="53">
        <f>IF(OR($A22="",CJ$9=""),"",COUNTIFS('Job Catalog'!$D$10:$D$509,$A22,'Job Catalog'!$H$10:$H$509,CJ$7,'Job Catalog'!$I$10:$I$509,CJ$9))</f>
        <v/>
      </c>
      <c r="CK22" s="53">
        <f>IF(OR($A22="",CK$9=""),"",COUNTIFS('Job Catalog'!$D$10:$D$509,$A22,'Job Catalog'!$H$10:$H$509,CK$7,'Job Catalog'!$I$10:$I$509,CK$9))</f>
        <v/>
      </c>
      <c r="CL22" s="53">
        <f>IF(OR($A22="",CL$9=""),"",COUNTIFS('Job Catalog'!$D$10:$D$509,$A22,'Job Catalog'!$H$10:$H$509,CL$7,'Job Catalog'!$I$10:$I$509,CL$9))</f>
        <v/>
      </c>
      <c r="CM22" s="53">
        <f>IF(OR($A22="",CM$9=""),"",COUNTIFS('Job Catalog'!$D$10:$D$509,$A22,'Job Catalog'!$H$10:$H$509,CM$7,'Job Catalog'!$I$10:$I$509,CM$9))</f>
        <v/>
      </c>
      <c r="CN22" s="53">
        <f>IF(OR($A22="",CN$9=""),"",COUNTIFS('Job Catalog'!$D$10:$D$509,$A22,'Job Catalog'!$H$10:$H$509,CN$7,'Job Catalog'!$I$10:$I$509,CN$9))</f>
        <v/>
      </c>
      <c r="CO22" s="53">
        <f>IF(OR($A22="",CO$9=""),"",COUNTIFS('Job Catalog'!$D$10:$D$509,$A22,'Job Catalog'!$H$10:$H$509,CO$7,'Job Catalog'!$I$10:$I$509,CO$9))</f>
        <v/>
      </c>
      <c r="CP22" s="53">
        <f>IF(OR($A22="",CP$9=""),"",COUNTIFS('Job Catalog'!$D$10:$D$509,$A22,'Job Catalog'!$H$10:$H$509,CP$7,'Job Catalog'!$I$10:$I$509,CP$9))</f>
        <v/>
      </c>
      <c r="CQ22" s="53">
        <f>IF(OR($A22="",CQ$9=""),"",COUNTIFS('Job Catalog'!$D$10:$D$509,$A22,'Job Catalog'!$H$10:$H$509,CQ$7,'Job Catalog'!$I$10:$I$509,CQ$9))</f>
        <v/>
      </c>
      <c r="CR22" s="53">
        <f>IF(OR($A22="",CR$9=""),"",COUNTIFS('Job Catalog'!$D$10:$D$509,$A22,'Job Catalog'!$H$10:$H$509,CR$7,'Job Catalog'!$I$10:$I$509,CR$9))</f>
        <v/>
      </c>
      <c r="CS22" s="53">
        <f>IF(OR($A22="",CS$9=""),"",COUNTIFS('Job Catalog'!$D$10:$D$509,$A22,'Job Catalog'!$H$10:$H$509,CS$7,'Job Catalog'!$I$10:$I$509,CS$9))</f>
        <v/>
      </c>
      <c r="CT22" s="53">
        <f>IF(OR($A22="",CT$9=""),"",COUNTIFS('Job Catalog'!$D$10:$D$509,$A22,'Job Catalog'!$H$10:$H$509,CT$7,'Job Catalog'!$I$10:$I$509,CT$9))</f>
        <v/>
      </c>
      <c r="CU22" s="54">
        <f>IF($A22="","",SUM(C22:CT22))</f>
        <v/>
      </c>
    </row>
    <row r="23">
      <c r="A23">
        <f>IF(SETUP!$B133="","",SETUP!$B133)</f>
        <v/>
      </c>
      <c r="B23" s="9">
        <f>IF(SETUP!$B133="","",SETUP!$C133)</f>
        <v/>
      </c>
      <c r="C23" s="53">
        <f>IF(OR($A23="",C$9=""),"",COUNTIFS('Job Catalog'!$D$10:$D$509,$A23,'Job Catalog'!$H$10:$H$509,C$7,'Job Catalog'!$I$10:$I$509,C$9))</f>
        <v/>
      </c>
      <c r="D23" s="53">
        <f>IF(OR($A23="",D$9=""),"",COUNTIFS('Job Catalog'!$D$10:$D$509,$A23,'Job Catalog'!$H$10:$H$509,D$7,'Job Catalog'!$I$10:$I$509,D$9))</f>
        <v/>
      </c>
      <c r="E23" s="53">
        <f>IF(OR($A23="",E$9=""),"",COUNTIFS('Job Catalog'!$D$10:$D$509,$A23,'Job Catalog'!$H$10:$H$509,E$7,'Job Catalog'!$I$10:$I$509,E$9))</f>
        <v/>
      </c>
      <c r="F23" s="53">
        <f>IF(OR($A23="",F$9=""),"",COUNTIFS('Job Catalog'!$D$10:$D$509,$A23,'Job Catalog'!$H$10:$H$509,F$7,'Job Catalog'!$I$10:$I$509,F$9))</f>
        <v/>
      </c>
      <c r="G23" s="53">
        <f>IF(OR($A23="",G$9=""),"",COUNTIFS('Job Catalog'!$D$10:$D$509,$A23,'Job Catalog'!$H$10:$H$509,G$7,'Job Catalog'!$I$10:$I$509,G$9))</f>
        <v/>
      </c>
      <c r="H23" s="53">
        <f>IF(OR($A23="",H$9=""),"",COUNTIFS('Job Catalog'!$D$10:$D$509,$A23,'Job Catalog'!$H$10:$H$509,H$7,'Job Catalog'!$I$10:$I$509,H$9))</f>
        <v/>
      </c>
      <c r="I23" s="53">
        <f>IF(OR($A23="",I$9=""),"",COUNTIFS('Job Catalog'!$D$10:$D$509,$A23,'Job Catalog'!$H$10:$H$509,I$7,'Job Catalog'!$I$10:$I$509,I$9))</f>
        <v/>
      </c>
      <c r="J23" s="53">
        <f>IF(OR($A23="",J$9=""),"",COUNTIFS('Job Catalog'!$D$10:$D$509,$A23,'Job Catalog'!$H$10:$H$509,J$7,'Job Catalog'!$I$10:$I$509,J$9))</f>
        <v/>
      </c>
      <c r="K23" s="53">
        <f>IF(OR($A23="",K$9=""),"",COUNTIFS('Job Catalog'!$D$10:$D$509,$A23,'Job Catalog'!$H$10:$H$509,K$7,'Job Catalog'!$I$10:$I$509,K$9))</f>
        <v/>
      </c>
      <c r="L23" s="53">
        <f>IF(OR($A23="",L$9=""),"",COUNTIFS('Job Catalog'!$D$10:$D$509,$A23,'Job Catalog'!$H$10:$H$509,L$7,'Job Catalog'!$I$10:$I$509,L$9))</f>
        <v/>
      </c>
      <c r="M23" s="53">
        <f>IF(OR($A23="",M$9=""),"",COUNTIFS('Job Catalog'!$D$10:$D$509,$A23,'Job Catalog'!$H$10:$H$509,M$7,'Job Catalog'!$I$10:$I$509,M$9))</f>
        <v/>
      </c>
      <c r="N23" s="53">
        <f>IF(OR($A23="",N$9=""),"",COUNTIFS('Job Catalog'!$D$10:$D$509,$A23,'Job Catalog'!$H$10:$H$509,N$7,'Job Catalog'!$I$10:$I$509,N$9))</f>
        <v/>
      </c>
      <c r="O23" s="53">
        <f>IF(OR($A23="",O$9=""),"",COUNTIFS('Job Catalog'!$D$10:$D$509,$A23,'Job Catalog'!$H$10:$H$509,O$7,'Job Catalog'!$I$10:$I$509,O$9))</f>
        <v/>
      </c>
      <c r="P23" s="53">
        <f>IF(OR($A23="",P$9=""),"",COUNTIFS('Job Catalog'!$D$10:$D$509,$A23,'Job Catalog'!$H$10:$H$509,P$7,'Job Catalog'!$I$10:$I$509,P$9))</f>
        <v/>
      </c>
      <c r="Q23" s="53">
        <f>IF(OR($A23="",Q$9=""),"",COUNTIFS('Job Catalog'!$D$10:$D$509,$A23,'Job Catalog'!$H$10:$H$509,Q$7,'Job Catalog'!$I$10:$I$509,Q$9))</f>
        <v/>
      </c>
      <c r="R23" s="53">
        <f>IF(OR($A23="",R$9=""),"",COUNTIFS('Job Catalog'!$D$10:$D$509,$A23,'Job Catalog'!$H$10:$H$509,R$7,'Job Catalog'!$I$10:$I$509,R$9))</f>
        <v/>
      </c>
      <c r="S23" s="53">
        <f>IF(OR($A23="",S$9=""),"",COUNTIFS('Job Catalog'!$D$10:$D$509,$A23,'Job Catalog'!$H$10:$H$509,S$7,'Job Catalog'!$I$10:$I$509,S$9))</f>
        <v/>
      </c>
      <c r="T23" s="53">
        <f>IF(OR($A23="",T$9=""),"",COUNTIFS('Job Catalog'!$D$10:$D$509,$A23,'Job Catalog'!$H$10:$H$509,T$7,'Job Catalog'!$I$10:$I$509,T$9))</f>
        <v/>
      </c>
      <c r="U23" s="53">
        <f>IF(OR($A23="",U$9=""),"",COUNTIFS('Job Catalog'!$D$10:$D$509,$A23,'Job Catalog'!$H$10:$H$509,U$7,'Job Catalog'!$I$10:$I$509,U$9))</f>
        <v/>
      </c>
      <c r="V23" s="53">
        <f>IF(OR($A23="",V$9=""),"",COUNTIFS('Job Catalog'!$D$10:$D$509,$A23,'Job Catalog'!$H$10:$H$509,V$7,'Job Catalog'!$I$10:$I$509,V$9))</f>
        <v/>
      </c>
      <c r="W23" s="53">
        <f>IF(OR($A23="",W$9=""),"",COUNTIFS('Job Catalog'!$D$10:$D$509,$A23,'Job Catalog'!$H$10:$H$509,W$7,'Job Catalog'!$I$10:$I$509,W$9))</f>
        <v/>
      </c>
      <c r="X23" s="53">
        <f>IF(OR($A23="",X$9=""),"",COUNTIFS('Job Catalog'!$D$10:$D$509,$A23,'Job Catalog'!$H$10:$H$509,X$7,'Job Catalog'!$I$10:$I$509,X$9))</f>
        <v/>
      </c>
      <c r="Y23" s="53">
        <f>IF(OR($A23="",Y$9=""),"",COUNTIFS('Job Catalog'!$D$10:$D$509,$A23,'Job Catalog'!$H$10:$H$509,Y$7,'Job Catalog'!$I$10:$I$509,Y$9))</f>
        <v/>
      </c>
      <c r="Z23" s="53">
        <f>IF(OR($A23="",Z$9=""),"",COUNTIFS('Job Catalog'!$D$10:$D$509,$A23,'Job Catalog'!$H$10:$H$509,Z$7,'Job Catalog'!$I$10:$I$509,Z$9))</f>
        <v/>
      </c>
      <c r="AA23" s="53">
        <f>IF(OR($A23="",AA$9=""),"",COUNTIFS('Job Catalog'!$D$10:$D$509,$A23,'Job Catalog'!$H$10:$H$509,AA$7,'Job Catalog'!$I$10:$I$509,AA$9))</f>
        <v/>
      </c>
      <c r="AB23" s="53">
        <f>IF(OR($A23="",AB$9=""),"",COUNTIFS('Job Catalog'!$D$10:$D$509,$A23,'Job Catalog'!$H$10:$H$509,AB$7,'Job Catalog'!$I$10:$I$509,AB$9))</f>
        <v/>
      </c>
      <c r="AC23" s="53">
        <f>IF(OR($A23="",AC$9=""),"",COUNTIFS('Job Catalog'!$D$10:$D$509,$A23,'Job Catalog'!$H$10:$H$509,AC$7,'Job Catalog'!$I$10:$I$509,AC$9))</f>
        <v/>
      </c>
      <c r="AD23" s="53">
        <f>IF(OR($A23="",AD$9=""),"",COUNTIFS('Job Catalog'!$D$10:$D$509,$A23,'Job Catalog'!$H$10:$H$509,AD$7,'Job Catalog'!$I$10:$I$509,AD$9))</f>
        <v/>
      </c>
      <c r="AE23" s="53">
        <f>IF(OR($A23="",AE$9=""),"",COUNTIFS('Job Catalog'!$D$10:$D$509,$A23,'Job Catalog'!$H$10:$H$509,AE$7,'Job Catalog'!$I$10:$I$509,AE$9))</f>
        <v/>
      </c>
      <c r="AF23" s="53">
        <f>IF(OR($A23="",AF$9=""),"",COUNTIFS('Job Catalog'!$D$10:$D$509,$A23,'Job Catalog'!$H$10:$H$509,AF$7,'Job Catalog'!$I$10:$I$509,AF$9))</f>
        <v/>
      </c>
      <c r="AG23" s="53">
        <f>IF(OR($A23="",AG$9=""),"",COUNTIFS('Job Catalog'!$D$10:$D$509,$A23,'Job Catalog'!$H$10:$H$509,AG$7,'Job Catalog'!$I$10:$I$509,AG$9))</f>
        <v/>
      </c>
      <c r="AH23" s="53">
        <f>IF(OR($A23="",AH$9=""),"",COUNTIFS('Job Catalog'!$D$10:$D$509,$A23,'Job Catalog'!$H$10:$H$509,AH$7,'Job Catalog'!$I$10:$I$509,AH$9))</f>
        <v/>
      </c>
      <c r="AI23" s="53">
        <f>IF(OR($A23="",AI$9=""),"",COUNTIFS('Job Catalog'!$D$10:$D$509,$A23,'Job Catalog'!$H$10:$H$509,AI$7,'Job Catalog'!$I$10:$I$509,AI$9))</f>
        <v/>
      </c>
      <c r="AJ23" s="53">
        <f>IF(OR($A23="",AJ$9=""),"",COUNTIFS('Job Catalog'!$D$10:$D$509,$A23,'Job Catalog'!$H$10:$H$509,AJ$7,'Job Catalog'!$I$10:$I$509,AJ$9))</f>
        <v/>
      </c>
      <c r="AK23" s="53">
        <f>IF(OR($A23="",AK$9=""),"",COUNTIFS('Job Catalog'!$D$10:$D$509,$A23,'Job Catalog'!$H$10:$H$509,AK$7,'Job Catalog'!$I$10:$I$509,AK$9))</f>
        <v/>
      </c>
      <c r="AL23" s="53">
        <f>IF(OR($A23="",AL$9=""),"",COUNTIFS('Job Catalog'!$D$10:$D$509,$A23,'Job Catalog'!$H$10:$H$509,AL$7,'Job Catalog'!$I$10:$I$509,AL$9))</f>
        <v/>
      </c>
      <c r="AM23" s="53">
        <f>IF(OR($A23="",AM$9=""),"",COUNTIFS('Job Catalog'!$D$10:$D$509,$A23,'Job Catalog'!$H$10:$H$509,AM$7,'Job Catalog'!$I$10:$I$509,AM$9))</f>
        <v/>
      </c>
      <c r="AN23" s="53">
        <f>IF(OR($A23="",AN$9=""),"",COUNTIFS('Job Catalog'!$D$10:$D$509,$A23,'Job Catalog'!$H$10:$H$509,AN$7,'Job Catalog'!$I$10:$I$509,AN$9))</f>
        <v/>
      </c>
      <c r="AO23" s="53">
        <f>IF(OR($A23="",AO$9=""),"",COUNTIFS('Job Catalog'!$D$10:$D$509,$A23,'Job Catalog'!$H$10:$H$509,AO$7,'Job Catalog'!$I$10:$I$509,AO$9))</f>
        <v/>
      </c>
      <c r="AP23" s="53">
        <f>IF(OR($A23="",AP$9=""),"",COUNTIFS('Job Catalog'!$D$10:$D$509,$A23,'Job Catalog'!$H$10:$H$509,AP$7,'Job Catalog'!$I$10:$I$509,AP$9))</f>
        <v/>
      </c>
      <c r="AQ23" s="53">
        <f>IF(OR($A23="",AQ$9=""),"",COUNTIFS('Job Catalog'!$D$10:$D$509,$A23,'Job Catalog'!$H$10:$H$509,AQ$7,'Job Catalog'!$I$10:$I$509,AQ$9))</f>
        <v/>
      </c>
      <c r="AR23" s="53">
        <f>IF(OR($A23="",AR$9=""),"",COUNTIFS('Job Catalog'!$D$10:$D$509,$A23,'Job Catalog'!$H$10:$H$509,AR$7,'Job Catalog'!$I$10:$I$509,AR$9))</f>
        <v/>
      </c>
      <c r="AS23" s="53">
        <f>IF(OR($A23="",AS$9=""),"",COUNTIFS('Job Catalog'!$D$10:$D$509,$A23,'Job Catalog'!$H$10:$H$509,AS$7,'Job Catalog'!$I$10:$I$509,AS$9))</f>
        <v/>
      </c>
      <c r="AT23" s="53">
        <f>IF(OR($A23="",AT$9=""),"",COUNTIFS('Job Catalog'!$D$10:$D$509,$A23,'Job Catalog'!$H$10:$H$509,AT$7,'Job Catalog'!$I$10:$I$509,AT$9))</f>
        <v/>
      </c>
      <c r="AU23" s="53">
        <f>IF(OR($A23="",AU$9=""),"",COUNTIFS('Job Catalog'!$D$10:$D$509,$A23,'Job Catalog'!$H$10:$H$509,AU$7,'Job Catalog'!$I$10:$I$509,AU$9))</f>
        <v/>
      </c>
      <c r="AV23" s="53">
        <f>IF(OR($A23="",AV$9=""),"",COUNTIFS('Job Catalog'!$D$10:$D$509,$A23,'Job Catalog'!$H$10:$H$509,AV$7,'Job Catalog'!$I$10:$I$509,AV$9))</f>
        <v/>
      </c>
      <c r="AW23" s="53">
        <f>IF(OR($A23="",AW$9=""),"",COUNTIFS('Job Catalog'!$D$10:$D$509,$A23,'Job Catalog'!$H$10:$H$509,AW$7,'Job Catalog'!$I$10:$I$509,AW$9))</f>
        <v/>
      </c>
      <c r="AX23" s="53">
        <f>IF(OR($A23="",AX$9=""),"",COUNTIFS('Job Catalog'!$D$10:$D$509,$A23,'Job Catalog'!$H$10:$H$509,AX$7,'Job Catalog'!$I$10:$I$509,AX$9))</f>
        <v/>
      </c>
      <c r="AY23" s="53">
        <f>IF(OR($A23="",AY$9=""),"",COUNTIFS('Job Catalog'!$D$10:$D$509,$A23,'Job Catalog'!$H$10:$H$509,AY$7,'Job Catalog'!$I$10:$I$509,AY$9))</f>
        <v/>
      </c>
      <c r="AZ23" s="53">
        <f>IF(OR($A23="",AZ$9=""),"",COUNTIFS('Job Catalog'!$D$10:$D$509,$A23,'Job Catalog'!$H$10:$H$509,AZ$7,'Job Catalog'!$I$10:$I$509,AZ$9))</f>
        <v/>
      </c>
      <c r="BA23" s="53">
        <f>IF(OR($A23="",BA$9=""),"",COUNTIFS('Job Catalog'!$D$10:$D$509,$A23,'Job Catalog'!$H$10:$H$509,BA$7,'Job Catalog'!$I$10:$I$509,BA$9))</f>
        <v/>
      </c>
      <c r="BB23" s="53">
        <f>IF(OR($A23="",BB$9=""),"",COUNTIFS('Job Catalog'!$D$10:$D$509,$A23,'Job Catalog'!$H$10:$H$509,BB$7,'Job Catalog'!$I$10:$I$509,BB$9))</f>
        <v/>
      </c>
      <c r="BC23" s="53">
        <f>IF(OR($A23="",BC$9=""),"",COUNTIFS('Job Catalog'!$D$10:$D$509,$A23,'Job Catalog'!$H$10:$H$509,BC$7,'Job Catalog'!$I$10:$I$509,BC$9))</f>
        <v/>
      </c>
      <c r="BD23" s="53">
        <f>IF(OR($A23="",BD$9=""),"",COUNTIFS('Job Catalog'!$D$10:$D$509,$A23,'Job Catalog'!$H$10:$H$509,BD$7,'Job Catalog'!$I$10:$I$509,BD$9))</f>
        <v/>
      </c>
      <c r="BE23" s="53">
        <f>IF(OR($A23="",BE$9=""),"",COUNTIFS('Job Catalog'!$D$10:$D$509,$A23,'Job Catalog'!$H$10:$H$509,BE$7,'Job Catalog'!$I$10:$I$509,BE$9))</f>
        <v/>
      </c>
      <c r="BF23" s="53">
        <f>IF(OR($A23="",BF$9=""),"",COUNTIFS('Job Catalog'!$D$10:$D$509,$A23,'Job Catalog'!$H$10:$H$509,BF$7,'Job Catalog'!$I$10:$I$509,BF$9))</f>
        <v/>
      </c>
      <c r="BG23" s="53">
        <f>IF(OR($A23="",BG$9=""),"",COUNTIFS('Job Catalog'!$D$10:$D$509,$A23,'Job Catalog'!$H$10:$H$509,BG$7,'Job Catalog'!$I$10:$I$509,BG$9))</f>
        <v/>
      </c>
      <c r="BH23" s="53">
        <f>IF(OR($A23="",BH$9=""),"",COUNTIFS('Job Catalog'!$D$10:$D$509,$A23,'Job Catalog'!$H$10:$H$509,BH$7,'Job Catalog'!$I$10:$I$509,BH$9))</f>
        <v/>
      </c>
      <c r="BI23" s="53">
        <f>IF(OR($A23="",BI$9=""),"",COUNTIFS('Job Catalog'!$D$10:$D$509,$A23,'Job Catalog'!$H$10:$H$509,BI$7,'Job Catalog'!$I$10:$I$509,BI$9))</f>
        <v/>
      </c>
      <c r="BJ23" s="53">
        <f>IF(OR($A23="",BJ$9=""),"",COUNTIFS('Job Catalog'!$D$10:$D$509,$A23,'Job Catalog'!$H$10:$H$509,BJ$7,'Job Catalog'!$I$10:$I$509,BJ$9))</f>
        <v/>
      </c>
      <c r="BK23" s="53">
        <f>IF(OR($A23="",BK$9=""),"",COUNTIFS('Job Catalog'!$D$10:$D$509,$A23,'Job Catalog'!$H$10:$H$509,BK$7,'Job Catalog'!$I$10:$I$509,BK$9))</f>
        <v/>
      </c>
      <c r="BL23" s="53">
        <f>IF(OR($A23="",BL$9=""),"",COUNTIFS('Job Catalog'!$D$10:$D$509,$A23,'Job Catalog'!$H$10:$H$509,BL$7,'Job Catalog'!$I$10:$I$509,BL$9))</f>
        <v/>
      </c>
      <c r="BM23" s="53">
        <f>IF(OR($A23="",BM$9=""),"",COUNTIFS('Job Catalog'!$D$10:$D$509,$A23,'Job Catalog'!$H$10:$H$509,BM$7,'Job Catalog'!$I$10:$I$509,BM$9))</f>
        <v/>
      </c>
      <c r="BN23" s="53">
        <f>IF(OR($A23="",BN$9=""),"",COUNTIFS('Job Catalog'!$D$10:$D$509,$A23,'Job Catalog'!$H$10:$H$509,BN$7,'Job Catalog'!$I$10:$I$509,BN$9))</f>
        <v/>
      </c>
      <c r="BO23" s="53">
        <f>IF(OR($A23="",BO$9=""),"",COUNTIFS('Job Catalog'!$D$10:$D$509,$A23,'Job Catalog'!$H$10:$H$509,BO$7,'Job Catalog'!$I$10:$I$509,BO$9))</f>
        <v/>
      </c>
      <c r="BP23" s="53">
        <f>IF(OR($A23="",BP$9=""),"",COUNTIFS('Job Catalog'!$D$10:$D$509,$A23,'Job Catalog'!$H$10:$H$509,BP$7,'Job Catalog'!$I$10:$I$509,BP$9))</f>
        <v/>
      </c>
      <c r="BQ23" s="53">
        <f>IF(OR($A23="",BQ$9=""),"",COUNTIFS('Job Catalog'!$D$10:$D$509,$A23,'Job Catalog'!$H$10:$H$509,BQ$7,'Job Catalog'!$I$10:$I$509,BQ$9))</f>
        <v/>
      </c>
      <c r="BR23" s="53">
        <f>IF(OR($A23="",BR$9=""),"",COUNTIFS('Job Catalog'!$D$10:$D$509,$A23,'Job Catalog'!$H$10:$H$509,BR$7,'Job Catalog'!$I$10:$I$509,BR$9))</f>
        <v/>
      </c>
      <c r="BS23" s="53">
        <f>IF(OR($A23="",BS$9=""),"",COUNTIFS('Job Catalog'!$D$10:$D$509,$A23,'Job Catalog'!$H$10:$H$509,BS$7,'Job Catalog'!$I$10:$I$509,BS$9))</f>
        <v/>
      </c>
      <c r="BT23" s="53">
        <f>IF(OR($A23="",BT$9=""),"",COUNTIFS('Job Catalog'!$D$10:$D$509,$A23,'Job Catalog'!$H$10:$H$509,BT$7,'Job Catalog'!$I$10:$I$509,BT$9))</f>
        <v/>
      </c>
      <c r="BU23" s="53">
        <f>IF(OR($A23="",BU$9=""),"",COUNTIFS('Job Catalog'!$D$10:$D$509,$A23,'Job Catalog'!$H$10:$H$509,BU$7,'Job Catalog'!$I$10:$I$509,BU$9))</f>
        <v/>
      </c>
      <c r="BV23" s="53">
        <f>IF(OR($A23="",BV$9=""),"",COUNTIFS('Job Catalog'!$D$10:$D$509,$A23,'Job Catalog'!$H$10:$H$509,BV$7,'Job Catalog'!$I$10:$I$509,BV$9))</f>
        <v/>
      </c>
      <c r="BW23" s="53">
        <f>IF(OR($A23="",BW$9=""),"",COUNTIFS('Job Catalog'!$D$10:$D$509,$A23,'Job Catalog'!$H$10:$H$509,BW$7,'Job Catalog'!$I$10:$I$509,BW$9))</f>
        <v/>
      </c>
      <c r="BX23" s="53">
        <f>IF(OR($A23="",BX$9=""),"",COUNTIFS('Job Catalog'!$D$10:$D$509,$A23,'Job Catalog'!$H$10:$H$509,BX$7,'Job Catalog'!$I$10:$I$509,BX$9))</f>
        <v/>
      </c>
      <c r="BY23" s="53">
        <f>IF(OR($A23="",BY$9=""),"",COUNTIFS('Job Catalog'!$D$10:$D$509,$A23,'Job Catalog'!$H$10:$H$509,BY$7,'Job Catalog'!$I$10:$I$509,BY$9))</f>
        <v/>
      </c>
      <c r="BZ23" s="53">
        <f>IF(OR($A23="",BZ$9=""),"",COUNTIFS('Job Catalog'!$D$10:$D$509,$A23,'Job Catalog'!$H$10:$H$509,BZ$7,'Job Catalog'!$I$10:$I$509,BZ$9))</f>
        <v/>
      </c>
      <c r="CA23" s="53">
        <f>IF(OR($A23="",CA$9=""),"",COUNTIFS('Job Catalog'!$D$10:$D$509,$A23,'Job Catalog'!$H$10:$H$509,CA$7,'Job Catalog'!$I$10:$I$509,CA$9))</f>
        <v/>
      </c>
      <c r="CB23" s="53">
        <f>IF(OR($A23="",CB$9=""),"",COUNTIFS('Job Catalog'!$D$10:$D$509,$A23,'Job Catalog'!$H$10:$H$509,CB$7,'Job Catalog'!$I$10:$I$509,CB$9))</f>
        <v/>
      </c>
      <c r="CC23" s="53">
        <f>IF(OR($A23="",CC$9=""),"",COUNTIFS('Job Catalog'!$D$10:$D$509,$A23,'Job Catalog'!$H$10:$H$509,CC$7,'Job Catalog'!$I$10:$I$509,CC$9))</f>
        <v/>
      </c>
      <c r="CD23" s="53">
        <f>IF(OR($A23="",CD$9=""),"",COUNTIFS('Job Catalog'!$D$10:$D$509,$A23,'Job Catalog'!$H$10:$H$509,CD$7,'Job Catalog'!$I$10:$I$509,CD$9))</f>
        <v/>
      </c>
      <c r="CE23" s="53">
        <f>IF(OR($A23="",CE$9=""),"",COUNTIFS('Job Catalog'!$D$10:$D$509,$A23,'Job Catalog'!$H$10:$H$509,CE$7,'Job Catalog'!$I$10:$I$509,CE$9))</f>
        <v/>
      </c>
      <c r="CF23" s="53">
        <f>IF(OR($A23="",CF$9=""),"",COUNTIFS('Job Catalog'!$D$10:$D$509,$A23,'Job Catalog'!$H$10:$H$509,CF$7,'Job Catalog'!$I$10:$I$509,CF$9))</f>
        <v/>
      </c>
      <c r="CG23" s="53">
        <f>IF(OR($A23="",CG$9=""),"",COUNTIFS('Job Catalog'!$D$10:$D$509,$A23,'Job Catalog'!$H$10:$H$509,CG$7,'Job Catalog'!$I$10:$I$509,CG$9))</f>
        <v/>
      </c>
      <c r="CH23" s="53">
        <f>IF(OR($A23="",CH$9=""),"",COUNTIFS('Job Catalog'!$D$10:$D$509,$A23,'Job Catalog'!$H$10:$H$509,CH$7,'Job Catalog'!$I$10:$I$509,CH$9))</f>
        <v/>
      </c>
      <c r="CI23" s="53">
        <f>IF(OR($A23="",CI$9=""),"",COUNTIFS('Job Catalog'!$D$10:$D$509,$A23,'Job Catalog'!$H$10:$H$509,CI$7,'Job Catalog'!$I$10:$I$509,CI$9))</f>
        <v/>
      </c>
      <c r="CJ23" s="53">
        <f>IF(OR($A23="",CJ$9=""),"",COUNTIFS('Job Catalog'!$D$10:$D$509,$A23,'Job Catalog'!$H$10:$H$509,CJ$7,'Job Catalog'!$I$10:$I$509,CJ$9))</f>
        <v/>
      </c>
      <c r="CK23" s="53">
        <f>IF(OR($A23="",CK$9=""),"",COUNTIFS('Job Catalog'!$D$10:$D$509,$A23,'Job Catalog'!$H$10:$H$509,CK$7,'Job Catalog'!$I$10:$I$509,CK$9))</f>
        <v/>
      </c>
      <c r="CL23" s="53">
        <f>IF(OR($A23="",CL$9=""),"",COUNTIFS('Job Catalog'!$D$10:$D$509,$A23,'Job Catalog'!$H$10:$H$509,CL$7,'Job Catalog'!$I$10:$I$509,CL$9))</f>
        <v/>
      </c>
      <c r="CM23" s="53">
        <f>IF(OR($A23="",CM$9=""),"",COUNTIFS('Job Catalog'!$D$10:$D$509,$A23,'Job Catalog'!$H$10:$H$509,CM$7,'Job Catalog'!$I$10:$I$509,CM$9))</f>
        <v/>
      </c>
      <c r="CN23" s="53">
        <f>IF(OR($A23="",CN$9=""),"",COUNTIFS('Job Catalog'!$D$10:$D$509,$A23,'Job Catalog'!$H$10:$H$509,CN$7,'Job Catalog'!$I$10:$I$509,CN$9))</f>
        <v/>
      </c>
      <c r="CO23" s="53">
        <f>IF(OR($A23="",CO$9=""),"",COUNTIFS('Job Catalog'!$D$10:$D$509,$A23,'Job Catalog'!$H$10:$H$509,CO$7,'Job Catalog'!$I$10:$I$509,CO$9))</f>
        <v/>
      </c>
      <c r="CP23" s="53">
        <f>IF(OR($A23="",CP$9=""),"",COUNTIFS('Job Catalog'!$D$10:$D$509,$A23,'Job Catalog'!$H$10:$H$509,CP$7,'Job Catalog'!$I$10:$I$509,CP$9))</f>
        <v/>
      </c>
      <c r="CQ23" s="53">
        <f>IF(OR($A23="",CQ$9=""),"",COUNTIFS('Job Catalog'!$D$10:$D$509,$A23,'Job Catalog'!$H$10:$H$509,CQ$7,'Job Catalog'!$I$10:$I$509,CQ$9))</f>
        <v/>
      </c>
      <c r="CR23" s="53">
        <f>IF(OR($A23="",CR$9=""),"",COUNTIFS('Job Catalog'!$D$10:$D$509,$A23,'Job Catalog'!$H$10:$H$509,CR$7,'Job Catalog'!$I$10:$I$509,CR$9))</f>
        <v/>
      </c>
      <c r="CS23" s="53">
        <f>IF(OR($A23="",CS$9=""),"",COUNTIFS('Job Catalog'!$D$10:$D$509,$A23,'Job Catalog'!$H$10:$H$509,CS$7,'Job Catalog'!$I$10:$I$509,CS$9))</f>
        <v/>
      </c>
      <c r="CT23" s="53">
        <f>IF(OR($A23="",CT$9=""),"",COUNTIFS('Job Catalog'!$D$10:$D$509,$A23,'Job Catalog'!$H$10:$H$509,CT$7,'Job Catalog'!$I$10:$I$509,CT$9))</f>
        <v/>
      </c>
      <c r="CU23" s="54">
        <f>IF($A23="","",SUM(C23:CT23))</f>
        <v/>
      </c>
    </row>
    <row r="24">
      <c r="A24">
        <f>IF(SETUP!$B134="","",SETUP!$B134)</f>
        <v/>
      </c>
      <c r="B24" s="9">
        <f>IF(SETUP!$B134="","",SETUP!$C134)</f>
        <v/>
      </c>
      <c r="C24" s="53">
        <f>IF(OR($A24="",C$9=""),"",COUNTIFS('Job Catalog'!$D$10:$D$509,$A24,'Job Catalog'!$H$10:$H$509,C$7,'Job Catalog'!$I$10:$I$509,C$9))</f>
        <v/>
      </c>
      <c r="D24" s="53">
        <f>IF(OR($A24="",D$9=""),"",COUNTIFS('Job Catalog'!$D$10:$D$509,$A24,'Job Catalog'!$H$10:$H$509,D$7,'Job Catalog'!$I$10:$I$509,D$9))</f>
        <v/>
      </c>
      <c r="E24" s="53">
        <f>IF(OR($A24="",E$9=""),"",COUNTIFS('Job Catalog'!$D$10:$D$509,$A24,'Job Catalog'!$H$10:$H$509,E$7,'Job Catalog'!$I$10:$I$509,E$9))</f>
        <v/>
      </c>
      <c r="F24" s="53">
        <f>IF(OR($A24="",F$9=""),"",COUNTIFS('Job Catalog'!$D$10:$D$509,$A24,'Job Catalog'!$H$10:$H$509,F$7,'Job Catalog'!$I$10:$I$509,F$9))</f>
        <v/>
      </c>
      <c r="G24" s="53">
        <f>IF(OR($A24="",G$9=""),"",COUNTIFS('Job Catalog'!$D$10:$D$509,$A24,'Job Catalog'!$H$10:$H$509,G$7,'Job Catalog'!$I$10:$I$509,G$9))</f>
        <v/>
      </c>
      <c r="H24" s="53">
        <f>IF(OR($A24="",H$9=""),"",COUNTIFS('Job Catalog'!$D$10:$D$509,$A24,'Job Catalog'!$H$10:$H$509,H$7,'Job Catalog'!$I$10:$I$509,H$9))</f>
        <v/>
      </c>
      <c r="I24" s="53">
        <f>IF(OR($A24="",I$9=""),"",COUNTIFS('Job Catalog'!$D$10:$D$509,$A24,'Job Catalog'!$H$10:$H$509,I$7,'Job Catalog'!$I$10:$I$509,I$9))</f>
        <v/>
      </c>
      <c r="J24" s="53">
        <f>IF(OR($A24="",J$9=""),"",COUNTIFS('Job Catalog'!$D$10:$D$509,$A24,'Job Catalog'!$H$10:$H$509,J$7,'Job Catalog'!$I$10:$I$509,J$9))</f>
        <v/>
      </c>
      <c r="K24" s="53">
        <f>IF(OR($A24="",K$9=""),"",COUNTIFS('Job Catalog'!$D$10:$D$509,$A24,'Job Catalog'!$H$10:$H$509,K$7,'Job Catalog'!$I$10:$I$509,K$9))</f>
        <v/>
      </c>
      <c r="L24" s="53">
        <f>IF(OR($A24="",L$9=""),"",COUNTIFS('Job Catalog'!$D$10:$D$509,$A24,'Job Catalog'!$H$10:$H$509,L$7,'Job Catalog'!$I$10:$I$509,L$9))</f>
        <v/>
      </c>
      <c r="M24" s="53">
        <f>IF(OR($A24="",M$9=""),"",COUNTIFS('Job Catalog'!$D$10:$D$509,$A24,'Job Catalog'!$H$10:$H$509,M$7,'Job Catalog'!$I$10:$I$509,M$9))</f>
        <v/>
      </c>
      <c r="N24" s="53">
        <f>IF(OR($A24="",N$9=""),"",COUNTIFS('Job Catalog'!$D$10:$D$509,$A24,'Job Catalog'!$H$10:$H$509,N$7,'Job Catalog'!$I$10:$I$509,N$9))</f>
        <v/>
      </c>
      <c r="O24" s="53">
        <f>IF(OR($A24="",O$9=""),"",COUNTIFS('Job Catalog'!$D$10:$D$509,$A24,'Job Catalog'!$H$10:$H$509,O$7,'Job Catalog'!$I$10:$I$509,O$9))</f>
        <v/>
      </c>
      <c r="P24" s="53">
        <f>IF(OR($A24="",P$9=""),"",COUNTIFS('Job Catalog'!$D$10:$D$509,$A24,'Job Catalog'!$H$10:$H$509,P$7,'Job Catalog'!$I$10:$I$509,P$9))</f>
        <v/>
      </c>
      <c r="Q24" s="53">
        <f>IF(OR($A24="",Q$9=""),"",COUNTIFS('Job Catalog'!$D$10:$D$509,$A24,'Job Catalog'!$H$10:$H$509,Q$7,'Job Catalog'!$I$10:$I$509,Q$9))</f>
        <v/>
      </c>
      <c r="R24" s="53">
        <f>IF(OR($A24="",R$9=""),"",COUNTIFS('Job Catalog'!$D$10:$D$509,$A24,'Job Catalog'!$H$10:$H$509,R$7,'Job Catalog'!$I$10:$I$509,R$9))</f>
        <v/>
      </c>
      <c r="S24" s="53">
        <f>IF(OR($A24="",S$9=""),"",COUNTIFS('Job Catalog'!$D$10:$D$509,$A24,'Job Catalog'!$H$10:$H$509,S$7,'Job Catalog'!$I$10:$I$509,S$9))</f>
        <v/>
      </c>
      <c r="T24" s="53">
        <f>IF(OR($A24="",T$9=""),"",COUNTIFS('Job Catalog'!$D$10:$D$509,$A24,'Job Catalog'!$H$10:$H$509,T$7,'Job Catalog'!$I$10:$I$509,T$9))</f>
        <v/>
      </c>
      <c r="U24" s="53">
        <f>IF(OR($A24="",U$9=""),"",COUNTIFS('Job Catalog'!$D$10:$D$509,$A24,'Job Catalog'!$H$10:$H$509,U$7,'Job Catalog'!$I$10:$I$509,U$9))</f>
        <v/>
      </c>
      <c r="V24" s="53">
        <f>IF(OR($A24="",V$9=""),"",COUNTIFS('Job Catalog'!$D$10:$D$509,$A24,'Job Catalog'!$H$10:$H$509,V$7,'Job Catalog'!$I$10:$I$509,V$9))</f>
        <v/>
      </c>
      <c r="W24" s="53">
        <f>IF(OR($A24="",W$9=""),"",COUNTIFS('Job Catalog'!$D$10:$D$509,$A24,'Job Catalog'!$H$10:$H$509,W$7,'Job Catalog'!$I$10:$I$509,W$9))</f>
        <v/>
      </c>
      <c r="X24" s="53">
        <f>IF(OR($A24="",X$9=""),"",COUNTIFS('Job Catalog'!$D$10:$D$509,$A24,'Job Catalog'!$H$10:$H$509,X$7,'Job Catalog'!$I$10:$I$509,X$9))</f>
        <v/>
      </c>
      <c r="Y24" s="53">
        <f>IF(OR($A24="",Y$9=""),"",COUNTIFS('Job Catalog'!$D$10:$D$509,$A24,'Job Catalog'!$H$10:$H$509,Y$7,'Job Catalog'!$I$10:$I$509,Y$9))</f>
        <v/>
      </c>
      <c r="Z24" s="53">
        <f>IF(OR($A24="",Z$9=""),"",COUNTIFS('Job Catalog'!$D$10:$D$509,$A24,'Job Catalog'!$H$10:$H$509,Z$7,'Job Catalog'!$I$10:$I$509,Z$9))</f>
        <v/>
      </c>
      <c r="AA24" s="53">
        <f>IF(OR($A24="",AA$9=""),"",COUNTIFS('Job Catalog'!$D$10:$D$509,$A24,'Job Catalog'!$H$10:$H$509,AA$7,'Job Catalog'!$I$10:$I$509,AA$9))</f>
        <v/>
      </c>
      <c r="AB24" s="53">
        <f>IF(OR($A24="",AB$9=""),"",COUNTIFS('Job Catalog'!$D$10:$D$509,$A24,'Job Catalog'!$H$10:$H$509,AB$7,'Job Catalog'!$I$10:$I$509,AB$9))</f>
        <v/>
      </c>
      <c r="AC24" s="53">
        <f>IF(OR($A24="",AC$9=""),"",COUNTIFS('Job Catalog'!$D$10:$D$509,$A24,'Job Catalog'!$H$10:$H$509,AC$7,'Job Catalog'!$I$10:$I$509,AC$9))</f>
        <v/>
      </c>
      <c r="AD24" s="53">
        <f>IF(OR($A24="",AD$9=""),"",COUNTIFS('Job Catalog'!$D$10:$D$509,$A24,'Job Catalog'!$H$10:$H$509,AD$7,'Job Catalog'!$I$10:$I$509,AD$9))</f>
        <v/>
      </c>
      <c r="AE24" s="53">
        <f>IF(OR($A24="",AE$9=""),"",COUNTIFS('Job Catalog'!$D$10:$D$509,$A24,'Job Catalog'!$H$10:$H$509,AE$7,'Job Catalog'!$I$10:$I$509,AE$9))</f>
        <v/>
      </c>
      <c r="AF24" s="53">
        <f>IF(OR($A24="",AF$9=""),"",COUNTIFS('Job Catalog'!$D$10:$D$509,$A24,'Job Catalog'!$H$10:$H$509,AF$7,'Job Catalog'!$I$10:$I$509,AF$9))</f>
        <v/>
      </c>
      <c r="AG24" s="53">
        <f>IF(OR($A24="",AG$9=""),"",COUNTIFS('Job Catalog'!$D$10:$D$509,$A24,'Job Catalog'!$H$10:$H$509,AG$7,'Job Catalog'!$I$10:$I$509,AG$9))</f>
        <v/>
      </c>
      <c r="AH24" s="53">
        <f>IF(OR($A24="",AH$9=""),"",COUNTIFS('Job Catalog'!$D$10:$D$509,$A24,'Job Catalog'!$H$10:$H$509,AH$7,'Job Catalog'!$I$10:$I$509,AH$9))</f>
        <v/>
      </c>
      <c r="AI24" s="53">
        <f>IF(OR($A24="",AI$9=""),"",COUNTIFS('Job Catalog'!$D$10:$D$509,$A24,'Job Catalog'!$H$10:$H$509,AI$7,'Job Catalog'!$I$10:$I$509,AI$9))</f>
        <v/>
      </c>
      <c r="AJ24" s="53">
        <f>IF(OR($A24="",AJ$9=""),"",COUNTIFS('Job Catalog'!$D$10:$D$509,$A24,'Job Catalog'!$H$10:$H$509,AJ$7,'Job Catalog'!$I$10:$I$509,AJ$9))</f>
        <v/>
      </c>
      <c r="AK24" s="53">
        <f>IF(OR($A24="",AK$9=""),"",COUNTIFS('Job Catalog'!$D$10:$D$509,$A24,'Job Catalog'!$H$10:$H$509,AK$7,'Job Catalog'!$I$10:$I$509,AK$9))</f>
        <v/>
      </c>
      <c r="AL24" s="53">
        <f>IF(OR($A24="",AL$9=""),"",COUNTIFS('Job Catalog'!$D$10:$D$509,$A24,'Job Catalog'!$H$10:$H$509,AL$7,'Job Catalog'!$I$10:$I$509,AL$9))</f>
        <v/>
      </c>
      <c r="AM24" s="53">
        <f>IF(OR($A24="",AM$9=""),"",COUNTIFS('Job Catalog'!$D$10:$D$509,$A24,'Job Catalog'!$H$10:$H$509,AM$7,'Job Catalog'!$I$10:$I$509,AM$9))</f>
        <v/>
      </c>
      <c r="AN24" s="53">
        <f>IF(OR($A24="",AN$9=""),"",COUNTIFS('Job Catalog'!$D$10:$D$509,$A24,'Job Catalog'!$H$10:$H$509,AN$7,'Job Catalog'!$I$10:$I$509,AN$9))</f>
        <v/>
      </c>
      <c r="AO24" s="53">
        <f>IF(OR($A24="",AO$9=""),"",COUNTIFS('Job Catalog'!$D$10:$D$509,$A24,'Job Catalog'!$H$10:$H$509,AO$7,'Job Catalog'!$I$10:$I$509,AO$9))</f>
        <v/>
      </c>
      <c r="AP24" s="53">
        <f>IF(OR($A24="",AP$9=""),"",COUNTIFS('Job Catalog'!$D$10:$D$509,$A24,'Job Catalog'!$H$10:$H$509,AP$7,'Job Catalog'!$I$10:$I$509,AP$9))</f>
        <v/>
      </c>
      <c r="AQ24" s="53">
        <f>IF(OR($A24="",AQ$9=""),"",COUNTIFS('Job Catalog'!$D$10:$D$509,$A24,'Job Catalog'!$H$10:$H$509,AQ$7,'Job Catalog'!$I$10:$I$509,AQ$9))</f>
        <v/>
      </c>
      <c r="AR24" s="53">
        <f>IF(OR($A24="",AR$9=""),"",COUNTIFS('Job Catalog'!$D$10:$D$509,$A24,'Job Catalog'!$H$10:$H$509,AR$7,'Job Catalog'!$I$10:$I$509,AR$9))</f>
        <v/>
      </c>
      <c r="AS24" s="53">
        <f>IF(OR($A24="",AS$9=""),"",COUNTIFS('Job Catalog'!$D$10:$D$509,$A24,'Job Catalog'!$H$10:$H$509,AS$7,'Job Catalog'!$I$10:$I$509,AS$9))</f>
        <v/>
      </c>
      <c r="AT24" s="53">
        <f>IF(OR($A24="",AT$9=""),"",COUNTIFS('Job Catalog'!$D$10:$D$509,$A24,'Job Catalog'!$H$10:$H$509,AT$7,'Job Catalog'!$I$10:$I$509,AT$9))</f>
        <v/>
      </c>
      <c r="AU24" s="53">
        <f>IF(OR($A24="",AU$9=""),"",COUNTIFS('Job Catalog'!$D$10:$D$509,$A24,'Job Catalog'!$H$10:$H$509,AU$7,'Job Catalog'!$I$10:$I$509,AU$9))</f>
        <v/>
      </c>
      <c r="AV24" s="53">
        <f>IF(OR($A24="",AV$9=""),"",COUNTIFS('Job Catalog'!$D$10:$D$509,$A24,'Job Catalog'!$H$10:$H$509,AV$7,'Job Catalog'!$I$10:$I$509,AV$9))</f>
        <v/>
      </c>
      <c r="AW24" s="53">
        <f>IF(OR($A24="",AW$9=""),"",COUNTIFS('Job Catalog'!$D$10:$D$509,$A24,'Job Catalog'!$H$10:$H$509,AW$7,'Job Catalog'!$I$10:$I$509,AW$9))</f>
        <v/>
      </c>
      <c r="AX24" s="53">
        <f>IF(OR($A24="",AX$9=""),"",COUNTIFS('Job Catalog'!$D$10:$D$509,$A24,'Job Catalog'!$H$10:$H$509,AX$7,'Job Catalog'!$I$10:$I$509,AX$9))</f>
        <v/>
      </c>
      <c r="AY24" s="53">
        <f>IF(OR($A24="",AY$9=""),"",COUNTIFS('Job Catalog'!$D$10:$D$509,$A24,'Job Catalog'!$H$10:$H$509,AY$7,'Job Catalog'!$I$10:$I$509,AY$9))</f>
        <v/>
      </c>
      <c r="AZ24" s="53">
        <f>IF(OR($A24="",AZ$9=""),"",COUNTIFS('Job Catalog'!$D$10:$D$509,$A24,'Job Catalog'!$H$10:$H$509,AZ$7,'Job Catalog'!$I$10:$I$509,AZ$9))</f>
        <v/>
      </c>
      <c r="BA24" s="53">
        <f>IF(OR($A24="",BA$9=""),"",COUNTIFS('Job Catalog'!$D$10:$D$509,$A24,'Job Catalog'!$H$10:$H$509,BA$7,'Job Catalog'!$I$10:$I$509,BA$9))</f>
        <v/>
      </c>
      <c r="BB24" s="53">
        <f>IF(OR($A24="",BB$9=""),"",COUNTIFS('Job Catalog'!$D$10:$D$509,$A24,'Job Catalog'!$H$10:$H$509,BB$7,'Job Catalog'!$I$10:$I$509,BB$9))</f>
        <v/>
      </c>
      <c r="BC24" s="53">
        <f>IF(OR($A24="",BC$9=""),"",COUNTIFS('Job Catalog'!$D$10:$D$509,$A24,'Job Catalog'!$H$10:$H$509,BC$7,'Job Catalog'!$I$10:$I$509,BC$9))</f>
        <v/>
      </c>
      <c r="BD24" s="53">
        <f>IF(OR($A24="",BD$9=""),"",COUNTIFS('Job Catalog'!$D$10:$D$509,$A24,'Job Catalog'!$H$10:$H$509,BD$7,'Job Catalog'!$I$10:$I$509,BD$9))</f>
        <v/>
      </c>
      <c r="BE24" s="53">
        <f>IF(OR($A24="",BE$9=""),"",COUNTIFS('Job Catalog'!$D$10:$D$509,$A24,'Job Catalog'!$H$10:$H$509,BE$7,'Job Catalog'!$I$10:$I$509,BE$9))</f>
        <v/>
      </c>
      <c r="BF24" s="53">
        <f>IF(OR($A24="",BF$9=""),"",COUNTIFS('Job Catalog'!$D$10:$D$509,$A24,'Job Catalog'!$H$10:$H$509,BF$7,'Job Catalog'!$I$10:$I$509,BF$9))</f>
        <v/>
      </c>
      <c r="BG24" s="53">
        <f>IF(OR($A24="",BG$9=""),"",COUNTIFS('Job Catalog'!$D$10:$D$509,$A24,'Job Catalog'!$H$10:$H$509,BG$7,'Job Catalog'!$I$10:$I$509,BG$9))</f>
        <v/>
      </c>
      <c r="BH24" s="53">
        <f>IF(OR($A24="",BH$9=""),"",COUNTIFS('Job Catalog'!$D$10:$D$509,$A24,'Job Catalog'!$H$10:$H$509,BH$7,'Job Catalog'!$I$10:$I$509,BH$9))</f>
        <v/>
      </c>
      <c r="BI24" s="53">
        <f>IF(OR($A24="",BI$9=""),"",COUNTIFS('Job Catalog'!$D$10:$D$509,$A24,'Job Catalog'!$H$10:$H$509,BI$7,'Job Catalog'!$I$10:$I$509,BI$9))</f>
        <v/>
      </c>
      <c r="BJ24" s="53">
        <f>IF(OR($A24="",BJ$9=""),"",COUNTIFS('Job Catalog'!$D$10:$D$509,$A24,'Job Catalog'!$H$10:$H$509,BJ$7,'Job Catalog'!$I$10:$I$509,BJ$9))</f>
        <v/>
      </c>
      <c r="BK24" s="53">
        <f>IF(OR($A24="",BK$9=""),"",COUNTIFS('Job Catalog'!$D$10:$D$509,$A24,'Job Catalog'!$H$10:$H$509,BK$7,'Job Catalog'!$I$10:$I$509,BK$9))</f>
        <v/>
      </c>
      <c r="BL24" s="53">
        <f>IF(OR($A24="",BL$9=""),"",COUNTIFS('Job Catalog'!$D$10:$D$509,$A24,'Job Catalog'!$H$10:$H$509,BL$7,'Job Catalog'!$I$10:$I$509,BL$9))</f>
        <v/>
      </c>
      <c r="BM24" s="53">
        <f>IF(OR($A24="",BM$9=""),"",COUNTIFS('Job Catalog'!$D$10:$D$509,$A24,'Job Catalog'!$H$10:$H$509,BM$7,'Job Catalog'!$I$10:$I$509,BM$9))</f>
        <v/>
      </c>
      <c r="BN24" s="53">
        <f>IF(OR($A24="",BN$9=""),"",COUNTIFS('Job Catalog'!$D$10:$D$509,$A24,'Job Catalog'!$H$10:$H$509,BN$7,'Job Catalog'!$I$10:$I$509,BN$9))</f>
        <v/>
      </c>
      <c r="BO24" s="53">
        <f>IF(OR($A24="",BO$9=""),"",COUNTIFS('Job Catalog'!$D$10:$D$509,$A24,'Job Catalog'!$H$10:$H$509,BO$7,'Job Catalog'!$I$10:$I$509,BO$9))</f>
        <v/>
      </c>
      <c r="BP24" s="53">
        <f>IF(OR($A24="",BP$9=""),"",COUNTIFS('Job Catalog'!$D$10:$D$509,$A24,'Job Catalog'!$H$10:$H$509,BP$7,'Job Catalog'!$I$10:$I$509,BP$9))</f>
        <v/>
      </c>
      <c r="BQ24" s="53">
        <f>IF(OR($A24="",BQ$9=""),"",COUNTIFS('Job Catalog'!$D$10:$D$509,$A24,'Job Catalog'!$H$10:$H$509,BQ$7,'Job Catalog'!$I$10:$I$509,BQ$9))</f>
        <v/>
      </c>
      <c r="BR24" s="53">
        <f>IF(OR($A24="",BR$9=""),"",COUNTIFS('Job Catalog'!$D$10:$D$509,$A24,'Job Catalog'!$H$10:$H$509,BR$7,'Job Catalog'!$I$10:$I$509,BR$9))</f>
        <v/>
      </c>
      <c r="BS24" s="53">
        <f>IF(OR($A24="",BS$9=""),"",COUNTIFS('Job Catalog'!$D$10:$D$509,$A24,'Job Catalog'!$H$10:$H$509,BS$7,'Job Catalog'!$I$10:$I$509,BS$9))</f>
        <v/>
      </c>
      <c r="BT24" s="53">
        <f>IF(OR($A24="",BT$9=""),"",COUNTIFS('Job Catalog'!$D$10:$D$509,$A24,'Job Catalog'!$H$10:$H$509,BT$7,'Job Catalog'!$I$10:$I$509,BT$9))</f>
        <v/>
      </c>
      <c r="BU24" s="53">
        <f>IF(OR($A24="",BU$9=""),"",COUNTIFS('Job Catalog'!$D$10:$D$509,$A24,'Job Catalog'!$H$10:$H$509,BU$7,'Job Catalog'!$I$10:$I$509,BU$9))</f>
        <v/>
      </c>
      <c r="BV24" s="53">
        <f>IF(OR($A24="",BV$9=""),"",COUNTIFS('Job Catalog'!$D$10:$D$509,$A24,'Job Catalog'!$H$10:$H$509,BV$7,'Job Catalog'!$I$10:$I$509,BV$9))</f>
        <v/>
      </c>
      <c r="BW24" s="53">
        <f>IF(OR($A24="",BW$9=""),"",COUNTIFS('Job Catalog'!$D$10:$D$509,$A24,'Job Catalog'!$H$10:$H$509,BW$7,'Job Catalog'!$I$10:$I$509,BW$9))</f>
        <v/>
      </c>
      <c r="BX24" s="53">
        <f>IF(OR($A24="",BX$9=""),"",COUNTIFS('Job Catalog'!$D$10:$D$509,$A24,'Job Catalog'!$H$10:$H$509,BX$7,'Job Catalog'!$I$10:$I$509,BX$9))</f>
        <v/>
      </c>
      <c r="BY24" s="53">
        <f>IF(OR($A24="",BY$9=""),"",COUNTIFS('Job Catalog'!$D$10:$D$509,$A24,'Job Catalog'!$H$10:$H$509,BY$7,'Job Catalog'!$I$10:$I$509,BY$9))</f>
        <v/>
      </c>
      <c r="BZ24" s="53">
        <f>IF(OR($A24="",BZ$9=""),"",COUNTIFS('Job Catalog'!$D$10:$D$509,$A24,'Job Catalog'!$H$10:$H$509,BZ$7,'Job Catalog'!$I$10:$I$509,BZ$9))</f>
        <v/>
      </c>
      <c r="CA24" s="53">
        <f>IF(OR($A24="",CA$9=""),"",COUNTIFS('Job Catalog'!$D$10:$D$509,$A24,'Job Catalog'!$H$10:$H$509,CA$7,'Job Catalog'!$I$10:$I$509,CA$9))</f>
        <v/>
      </c>
      <c r="CB24" s="53">
        <f>IF(OR($A24="",CB$9=""),"",COUNTIFS('Job Catalog'!$D$10:$D$509,$A24,'Job Catalog'!$H$10:$H$509,CB$7,'Job Catalog'!$I$10:$I$509,CB$9))</f>
        <v/>
      </c>
      <c r="CC24" s="53">
        <f>IF(OR($A24="",CC$9=""),"",COUNTIFS('Job Catalog'!$D$10:$D$509,$A24,'Job Catalog'!$H$10:$H$509,CC$7,'Job Catalog'!$I$10:$I$509,CC$9))</f>
        <v/>
      </c>
      <c r="CD24" s="53">
        <f>IF(OR($A24="",CD$9=""),"",COUNTIFS('Job Catalog'!$D$10:$D$509,$A24,'Job Catalog'!$H$10:$H$509,CD$7,'Job Catalog'!$I$10:$I$509,CD$9))</f>
        <v/>
      </c>
      <c r="CE24" s="53">
        <f>IF(OR($A24="",CE$9=""),"",COUNTIFS('Job Catalog'!$D$10:$D$509,$A24,'Job Catalog'!$H$10:$H$509,CE$7,'Job Catalog'!$I$10:$I$509,CE$9))</f>
        <v/>
      </c>
      <c r="CF24" s="53">
        <f>IF(OR($A24="",CF$9=""),"",COUNTIFS('Job Catalog'!$D$10:$D$509,$A24,'Job Catalog'!$H$10:$H$509,CF$7,'Job Catalog'!$I$10:$I$509,CF$9))</f>
        <v/>
      </c>
      <c r="CG24" s="53">
        <f>IF(OR($A24="",CG$9=""),"",COUNTIFS('Job Catalog'!$D$10:$D$509,$A24,'Job Catalog'!$H$10:$H$509,CG$7,'Job Catalog'!$I$10:$I$509,CG$9))</f>
        <v/>
      </c>
      <c r="CH24" s="53">
        <f>IF(OR($A24="",CH$9=""),"",COUNTIFS('Job Catalog'!$D$10:$D$509,$A24,'Job Catalog'!$H$10:$H$509,CH$7,'Job Catalog'!$I$10:$I$509,CH$9))</f>
        <v/>
      </c>
      <c r="CI24" s="53">
        <f>IF(OR($A24="",CI$9=""),"",COUNTIFS('Job Catalog'!$D$10:$D$509,$A24,'Job Catalog'!$H$10:$H$509,CI$7,'Job Catalog'!$I$10:$I$509,CI$9))</f>
        <v/>
      </c>
      <c r="CJ24" s="53">
        <f>IF(OR($A24="",CJ$9=""),"",COUNTIFS('Job Catalog'!$D$10:$D$509,$A24,'Job Catalog'!$H$10:$H$509,CJ$7,'Job Catalog'!$I$10:$I$509,CJ$9))</f>
        <v/>
      </c>
      <c r="CK24" s="53">
        <f>IF(OR($A24="",CK$9=""),"",COUNTIFS('Job Catalog'!$D$10:$D$509,$A24,'Job Catalog'!$H$10:$H$509,CK$7,'Job Catalog'!$I$10:$I$509,CK$9))</f>
        <v/>
      </c>
      <c r="CL24" s="53">
        <f>IF(OR($A24="",CL$9=""),"",COUNTIFS('Job Catalog'!$D$10:$D$509,$A24,'Job Catalog'!$H$10:$H$509,CL$7,'Job Catalog'!$I$10:$I$509,CL$9))</f>
        <v/>
      </c>
      <c r="CM24" s="53">
        <f>IF(OR($A24="",CM$9=""),"",COUNTIFS('Job Catalog'!$D$10:$D$509,$A24,'Job Catalog'!$H$10:$H$509,CM$7,'Job Catalog'!$I$10:$I$509,CM$9))</f>
        <v/>
      </c>
      <c r="CN24" s="53">
        <f>IF(OR($A24="",CN$9=""),"",COUNTIFS('Job Catalog'!$D$10:$D$509,$A24,'Job Catalog'!$H$10:$H$509,CN$7,'Job Catalog'!$I$10:$I$509,CN$9))</f>
        <v/>
      </c>
      <c r="CO24" s="53">
        <f>IF(OR($A24="",CO$9=""),"",COUNTIFS('Job Catalog'!$D$10:$D$509,$A24,'Job Catalog'!$H$10:$H$509,CO$7,'Job Catalog'!$I$10:$I$509,CO$9))</f>
        <v/>
      </c>
      <c r="CP24" s="53">
        <f>IF(OR($A24="",CP$9=""),"",COUNTIFS('Job Catalog'!$D$10:$D$509,$A24,'Job Catalog'!$H$10:$H$509,CP$7,'Job Catalog'!$I$10:$I$509,CP$9))</f>
        <v/>
      </c>
      <c r="CQ24" s="53">
        <f>IF(OR($A24="",CQ$9=""),"",COUNTIFS('Job Catalog'!$D$10:$D$509,$A24,'Job Catalog'!$H$10:$H$509,CQ$7,'Job Catalog'!$I$10:$I$509,CQ$9))</f>
        <v/>
      </c>
      <c r="CR24" s="53">
        <f>IF(OR($A24="",CR$9=""),"",COUNTIFS('Job Catalog'!$D$10:$D$509,$A24,'Job Catalog'!$H$10:$H$509,CR$7,'Job Catalog'!$I$10:$I$509,CR$9))</f>
        <v/>
      </c>
      <c r="CS24" s="53">
        <f>IF(OR($A24="",CS$9=""),"",COUNTIFS('Job Catalog'!$D$10:$D$509,$A24,'Job Catalog'!$H$10:$H$509,CS$7,'Job Catalog'!$I$10:$I$509,CS$9))</f>
        <v/>
      </c>
      <c r="CT24" s="53">
        <f>IF(OR($A24="",CT$9=""),"",COUNTIFS('Job Catalog'!$D$10:$D$509,$A24,'Job Catalog'!$H$10:$H$509,CT$7,'Job Catalog'!$I$10:$I$509,CT$9))</f>
        <v/>
      </c>
      <c r="CU24" s="54">
        <f>IF($A24="","",SUM(C24:CT24))</f>
        <v/>
      </c>
    </row>
    <row r="25">
      <c r="A25">
        <f>IF(SETUP!$B135="","",SETUP!$B135)</f>
        <v/>
      </c>
      <c r="B25" s="9">
        <f>IF(SETUP!$B135="","",SETUP!$C135)</f>
        <v/>
      </c>
      <c r="C25" s="53">
        <f>IF(OR($A25="",C$9=""),"",COUNTIFS('Job Catalog'!$D$10:$D$509,$A25,'Job Catalog'!$H$10:$H$509,C$7,'Job Catalog'!$I$10:$I$509,C$9))</f>
        <v/>
      </c>
      <c r="D25" s="53">
        <f>IF(OR($A25="",D$9=""),"",COUNTIFS('Job Catalog'!$D$10:$D$509,$A25,'Job Catalog'!$H$10:$H$509,D$7,'Job Catalog'!$I$10:$I$509,D$9))</f>
        <v/>
      </c>
      <c r="E25" s="53">
        <f>IF(OR($A25="",E$9=""),"",COUNTIFS('Job Catalog'!$D$10:$D$509,$A25,'Job Catalog'!$H$10:$H$509,E$7,'Job Catalog'!$I$10:$I$509,E$9))</f>
        <v/>
      </c>
      <c r="F25" s="53">
        <f>IF(OR($A25="",F$9=""),"",COUNTIFS('Job Catalog'!$D$10:$D$509,$A25,'Job Catalog'!$H$10:$H$509,F$7,'Job Catalog'!$I$10:$I$509,F$9))</f>
        <v/>
      </c>
      <c r="G25" s="53">
        <f>IF(OR($A25="",G$9=""),"",COUNTIFS('Job Catalog'!$D$10:$D$509,$A25,'Job Catalog'!$H$10:$H$509,G$7,'Job Catalog'!$I$10:$I$509,G$9))</f>
        <v/>
      </c>
      <c r="H25" s="53">
        <f>IF(OR($A25="",H$9=""),"",COUNTIFS('Job Catalog'!$D$10:$D$509,$A25,'Job Catalog'!$H$10:$H$509,H$7,'Job Catalog'!$I$10:$I$509,H$9))</f>
        <v/>
      </c>
      <c r="I25" s="53">
        <f>IF(OR($A25="",I$9=""),"",COUNTIFS('Job Catalog'!$D$10:$D$509,$A25,'Job Catalog'!$H$10:$H$509,I$7,'Job Catalog'!$I$10:$I$509,I$9))</f>
        <v/>
      </c>
      <c r="J25" s="53">
        <f>IF(OR($A25="",J$9=""),"",COUNTIFS('Job Catalog'!$D$10:$D$509,$A25,'Job Catalog'!$H$10:$H$509,J$7,'Job Catalog'!$I$10:$I$509,J$9))</f>
        <v/>
      </c>
      <c r="K25" s="53">
        <f>IF(OR($A25="",K$9=""),"",COUNTIFS('Job Catalog'!$D$10:$D$509,$A25,'Job Catalog'!$H$10:$H$509,K$7,'Job Catalog'!$I$10:$I$509,K$9))</f>
        <v/>
      </c>
      <c r="L25" s="53">
        <f>IF(OR($A25="",L$9=""),"",COUNTIFS('Job Catalog'!$D$10:$D$509,$A25,'Job Catalog'!$H$10:$H$509,L$7,'Job Catalog'!$I$10:$I$509,L$9))</f>
        <v/>
      </c>
      <c r="M25" s="53">
        <f>IF(OR($A25="",M$9=""),"",COUNTIFS('Job Catalog'!$D$10:$D$509,$A25,'Job Catalog'!$H$10:$H$509,M$7,'Job Catalog'!$I$10:$I$509,M$9))</f>
        <v/>
      </c>
      <c r="N25" s="53">
        <f>IF(OR($A25="",N$9=""),"",COUNTIFS('Job Catalog'!$D$10:$D$509,$A25,'Job Catalog'!$H$10:$H$509,N$7,'Job Catalog'!$I$10:$I$509,N$9))</f>
        <v/>
      </c>
      <c r="O25" s="53">
        <f>IF(OR($A25="",O$9=""),"",COUNTIFS('Job Catalog'!$D$10:$D$509,$A25,'Job Catalog'!$H$10:$H$509,O$7,'Job Catalog'!$I$10:$I$509,O$9))</f>
        <v/>
      </c>
      <c r="P25" s="53">
        <f>IF(OR($A25="",P$9=""),"",COUNTIFS('Job Catalog'!$D$10:$D$509,$A25,'Job Catalog'!$H$10:$H$509,P$7,'Job Catalog'!$I$10:$I$509,P$9))</f>
        <v/>
      </c>
      <c r="Q25" s="53">
        <f>IF(OR($A25="",Q$9=""),"",COUNTIFS('Job Catalog'!$D$10:$D$509,$A25,'Job Catalog'!$H$10:$H$509,Q$7,'Job Catalog'!$I$10:$I$509,Q$9))</f>
        <v/>
      </c>
      <c r="R25" s="53">
        <f>IF(OR($A25="",R$9=""),"",COUNTIFS('Job Catalog'!$D$10:$D$509,$A25,'Job Catalog'!$H$10:$H$509,R$7,'Job Catalog'!$I$10:$I$509,R$9))</f>
        <v/>
      </c>
      <c r="S25" s="53">
        <f>IF(OR($A25="",S$9=""),"",COUNTIFS('Job Catalog'!$D$10:$D$509,$A25,'Job Catalog'!$H$10:$H$509,S$7,'Job Catalog'!$I$10:$I$509,S$9))</f>
        <v/>
      </c>
      <c r="T25" s="53">
        <f>IF(OR($A25="",T$9=""),"",COUNTIFS('Job Catalog'!$D$10:$D$509,$A25,'Job Catalog'!$H$10:$H$509,T$7,'Job Catalog'!$I$10:$I$509,T$9))</f>
        <v/>
      </c>
      <c r="U25" s="53">
        <f>IF(OR($A25="",U$9=""),"",COUNTIFS('Job Catalog'!$D$10:$D$509,$A25,'Job Catalog'!$H$10:$H$509,U$7,'Job Catalog'!$I$10:$I$509,U$9))</f>
        <v/>
      </c>
      <c r="V25" s="53">
        <f>IF(OR($A25="",V$9=""),"",COUNTIFS('Job Catalog'!$D$10:$D$509,$A25,'Job Catalog'!$H$10:$H$509,V$7,'Job Catalog'!$I$10:$I$509,V$9))</f>
        <v/>
      </c>
      <c r="W25" s="53">
        <f>IF(OR($A25="",W$9=""),"",COUNTIFS('Job Catalog'!$D$10:$D$509,$A25,'Job Catalog'!$H$10:$H$509,W$7,'Job Catalog'!$I$10:$I$509,W$9))</f>
        <v/>
      </c>
      <c r="X25" s="53">
        <f>IF(OR($A25="",X$9=""),"",COUNTIFS('Job Catalog'!$D$10:$D$509,$A25,'Job Catalog'!$H$10:$H$509,X$7,'Job Catalog'!$I$10:$I$509,X$9))</f>
        <v/>
      </c>
      <c r="Y25" s="53">
        <f>IF(OR($A25="",Y$9=""),"",COUNTIFS('Job Catalog'!$D$10:$D$509,$A25,'Job Catalog'!$H$10:$H$509,Y$7,'Job Catalog'!$I$10:$I$509,Y$9))</f>
        <v/>
      </c>
      <c r="Z25" s="53">
        <f>IF(OR($A25="",Z$9=""),"",COUNTIFS('Job Catalog'!$D$10:$D$509,$A25,'Job Catalog'!$H$10:$H$509,Z$7,'Job Catalog'!$I$10:$I$509,Z$9))</f>
        <v/>
      </c>
      <c r="AA25" s="53">
        <f>IF(OR($A25="",AA$9=""),"",COUNTIFS('Job Catalog'!$D$10:$D$509,$A25,'Job Catalog'!$H$10:$H$509,AA$7,'Job Catalog'!$I$10:$I$509,AA$9))</f>
        <v/>
      </c>
      <c r="AB25" s="53">
        <f>IF(OR($A25="",AB$9=""),"",COUNTIFS('Job Catalog'!$D$10:$D$509,$A25,'Job Catalog'!$H$10:$H$509,AB$7,'Job Catalog'!$I$10:$I$509,AB$9))</f>
        <v/>
      </c>
      <c r="AC25" s="53">
        <f>IF(OR($A25="",AC$9=""),"",COUNTIFS('Job Catalog'!$D$10:$D$509,$A25,'Job Catalog'!$H$10:$H$509,AC$7,'Job Catalog'!$I$10:$I$509,AC$9))</f>
        <v/>
      </c>
      <c r="AD25" s="53">
        <f>IF(OR($A25="",AD$9=""),"",COUNTIFS('Job Catalog'!$D$10:$D$509,$A25,'Job Catalog'!$H$10:$H$509,AD$7,'Job Catalog'!$I$10:$I$509,AD$9))</f>
        <v/>
      </c>
      <c r="AE25" s="53">
        <f>IF(OR($A25="",AE$9=""),"",COUNTIFS('Job Catalog'!$D$10:$D$509,$A25,'Job Catalog'!$H$10:$H$509,AE$7,'Job Catalog'!$I$10:$I$509,AE$9))</f>
        <v/>
      </c>
      <c r="AF25" s="53">
        <f>IF(OR($A25="",AF$9=""),"",COUNTIFS('Job Catalog'!$D$10:$D$509,$A25,'Job Catalog'!$H$10:$H$509,AF$7,'Job Catalog'!$I$10:$I$509,AF$9))</f>
        <v/>
      </c>
      <c r="AG25" s="53">
        <f>IF(OR($A25="",AG$9=""),"",COUNTIFS('Job Catalog'!$D$10:$D$509,$A25,'Job Catalog'!$H$10:$H$509,AG$7,'Job Catalog'!$I$10:$I$509,AG$9))</f>
        <v/>
      </c>
      <c r="AH25" s="53">
        <f>IF(OR($A25="",AH$9=""),"",COUNTIFS('Job Catalog'!$D$10:$D$509,$A25,'Job Catalog'!$H$10:$H$509,AH$7,'Job Catalog'!$I$10:$I$509,AH$9))</f>
        <v/>
      </c>
      <c r="AI25" s="53">
        <f>IF(OR($A25="",AI$9=""),"",COUNTIFS('Job Catalog'!$D$10:$D$509,$A25,'Job Catalog'!$H$10:$H$509,AI$7,'Job Catalog'!$I$10:$I$509,AI$9))</f>
        <v/>
      </c>
      <c r="AJ25" s="53">
        <f>IF(OR($A25="",AJ$9=""),"",COUNTIFS('Job Catalog'!$D$10:$D$509,$A25,'Job Catalog'!$H$10:$H$509,AJ$7,'Job Catalog'!$I$10:$I$509,AJ$9))</f>
        <v/>
      </c>
      <c r="AK25" s="53">
        <f>IF(OR($A25="",AK$9=""),"",COUNTIFS('Job Catalog'!$D$10:$D$509,$A25,'Job Catalog'!$H$10:$H$509,AK$7,'Job Catalog'!$I$10:$I$509,AK$9))</f>
        <v/>
      </c>
      <c r="AL25" s="53">
        <f>IF(OR($A25="",AL$9=""),"",COUNTIFS('Job Catalog'!$D$10:$D$509,$A25,'Job Catalog'!$H$10:$H$509,AL$7,'Job Catalog'!$I$10:$I$509,AL$9))</f>
        <v/>
      </c>
      <c r="AM25" s="53">
        <f>IF(OR($A25="",AM$9=""),"",COUNTIFS('Job Catalog'!$D$10:$D$509,$A25,'Job Catalog'!$H$10:$H$509,AM$7,'Job Catalog'!$I$10:$I$509,AM$9))</f>
        <v/>
      </c>
      <c r="AN25" s="53">
        <f>IF(OR($A25="",AN$9=""),"",COUNTIFS('Job Catalog'!$D$10:$D$509,$A25,'Job Catalog'!$H$10:$H$509,AN$7,'Job Catalog'!$I$10:$I$509,AN$9))</f>
        <v/>
      </c>
      <c r="AO25" s="53">
        <f>IF(OR($A25="",AO$9=""),"",COUNTIFS('Job Catalog'!$D$10:$D$509,$A25,'Job Catalog'!$H$10:$H$509,AO$7,'Job Catalog'!$I$10:$I$509,AO$9))</f>
        <v/>
      </c>
      <c r="AP25" s="53">
        <f>IF(OR($A25="",AP$9=""),"",COUNTIFS('Job Catalog'!$D$10:$D$509,$A25,'Job Catalog'!$H$10:$H$509,AP$7,'Job Catalog'!$I$10:$I$509,AP$9))</f>
        <v/>
      </c>
      <c r="AQ25" s="53">
        <f>IF(OR($A25="",AQ$9=""),"",COUNTIFS('Job Catalog'!$D$10:$D$509,$A25,'Job Catalog'!$H$10:$H$509,AQ$7,'Job Catalog'!$I$10:$I$509,AQ$9))</f>
        <v/>
      </c>
      <c r="AR25" s="53">
        <f>IF(OR($A25="",AR$9=""),"",COUNTIFS('Job Catalog'!$D$10:$D$509,$A25,'Job Catalog'!$H$10:$H$509,AR$7,'Job Catalog'!$I$10:$I$509,AR$9))</f>
        <v/>
      </c>
      <c r="AS25" s="53">
        <f>IF(OR($A25="",AS$9=""),"",COUNTIFS('Job Catalog'!$D$10:$D$509,$A25,'Job Catalog'!$H$10:$H$509,AS$7,'Job Catalog'!$I$10:$I$509,AS$9))</f>
        <v/>
      </c>
      <c r="AT25" s="53">
        <f>IF(OR($A25="",AT$9=""),"",COUNTIFS('Job Catalog'!$D$10:$D$509,$A25,'Job Catalog'!$H$10:$H$509,AT$7,'Job Catalog'!$I$10:$I$509,AT$9))</f>
        <v/>
      </c>
      <c r="AU25" s="53">
        <f>IF(OR($A25="",AU$9=""),"",COUNTIFS('Job Catalog'!$D$10:$D$509,$A25,'Job Catalog'!$H$10:$H$509,AU$7,'Job Catalog'!$I$10:$I$509,AU$9))</f>
        <v/>
      </c>
      <c r="AV25" s="53">
        <f>IF(OR($A25="",AV$9=""),"",COUNTIFS('Job Catalog'!$D$10:$D$509,$A25,'Job Catalog'!$H$10:$H$509,AV$7,'Job Catalog'!$I$10:$I$509,AV$9))</f>
        <v/>
      </c>
      <c r="AW25" s="53">
        <f>IF(OR($A25="",AW$9=""),"",COUNTIFS('Job Catalog'!$D$10:$D$509,$A25,'Job Catalog'!$H$10:$H$509,AW$7,'Job Catalog'!$I$10:$I$509,AW$9))</f>
        <v/>
      </c>
      <c r="AX25" s="53">
        <f>IF(OR($A25="",AX$9=""),"",COUNTIFS('Job Catalog'!$D$10:$D$509,$A25,'Job Catalog'!$H$10:$H$509,AX$7,'Job Catalog'!$I$10:$I$509,AX$9))</f>
        <v/>
      </c>
      <c r="AY25" s="53">
        <f>IF(OR($A25="",AY$9=""),"",COUNTIFS('Job Catalog'!$D$10:$D$509,$A25,'Job Catalog'!$H$10:$H$509,AY$7,'Job Catalog'!$I$10:$I$509,AY$9))</f>
        <v/>
      </c>
      <c r="AZ25" s="53">
        <f>IF(OR($A25="",AZ$9=""),"",COUNTIFS('Job Catalog'!$D$10:$D$509,$A25,'Job Catalog'!$H$10:$H$509,AZ$7,'Job Catalog'!$I$10:$I$509,AZ$9))</f>
        <v/>
      </c>
      <c r="BA25" s="53">
        <f>IF(OR($A25="",BA$9=""),"",COUNTIFS('Job Catalog'!$D$10:$D$509,$A25,'Job Catalog'!$H$10:$H$509,BA$7,'Job Catalog'!$I$10:$I$509,BA$9))</f>
        <v/>
      </c>
      <c r="BB25" s="53">
        <f>IF(OR($A25="",BB$9=""),"",COUNTIFS('Job Catalog'!$D$10:$D$509,$A25,'Job Catalog'!$H$10:$H$509,BB$7,'Job Catalog'!$I$10:$I$509,BB$9))</f>
        <v/>
      </c>
      <c r="BC25" s="53">
        <f>IF(OR($A25="",BC$9=""),"",COUNTIFS('Job Catalog'!$D$10:$D$509,$A25,'Job Catalog'!$H$10:$H$509,BC$7,'Job Catalog'!$I$10:$I$509,BC$9))</f>
        <v/>
      </c>
      <c r="BD25" s="53">
        <f>IF(OR($A25="",BD$9=""),"",COUNTIFS('Job Catalog'!$D$10:$D$509,$A25,'Job Catalog'!$H$10:$H$509,BD$7,'Job Catalog'!$I$10:$I$509,BD$9))</f>
        <v/>
      </c>
      <c r="BE25" s="53">
        <f>IF(OR($A25="",BE$9=""),"",COUNTIFS('Job Catalog'!$D$10:$D$509,$A25,'Job Catalog'!$H$10:$H$509,BE$7,'Job Catalog'!$I$10:$I$509,BE$9))</f>
        <v/>
      </c>
      <c r="BF25" s="53">
        <f>IF(OR($A25="",BF$9=""),"",COUNTIFS('Job Catalog'!$D$10:$D$509,$A25,'Job Catalog'!$H$10:$H$509,BF$7,'Job Catalog'!$I$10:$I$509,BF$9))</f>
        <v/>
      </c>
      <c r="BG25" s="53">
        <f>IF(OR($A25="",BG$9=""),"",COUNTIFS('Job Catalog'!$D$10:$D$509,$A25,'Job Catalog'!$H$10:$H$509,BG$7,'Job Catalog'!$I$10:$I$509,BG$9))</f>
        <v/>
      </c>
      <c r="BH25" s="53">
        <f>IF(OR($A25="",BH$9=""),"",COUNTIFS('Job Catalog'!$D$10:$D$509,$A25,'Job Catalog'!$H$10:$H$509,BH$7,'Job Catalog'!$I$10:$I$509,BH$9))</f>
        <v/>
      </c>
      <c r="BI25" s="53">
        <f>IF(OR($A25="",BI$9=""),"",COUNTIFS('Job Catalog'!$D$10:$D$509,$A25,'Job Catalog'!$H$10:$H$509,BI$7,'Job Catalog'!$I$10:$I$509,BI$9))</f>
        <v/>
      </c>
      <c r="BJ25" s="53">
        <f>IF(OR($A25="",BJ$9=""),"",COUNTIFS('Job Catalog'!$D$10:$D$509,$A25,'Job Catalog'!$H$10:$H$509,BJ$7,'Job Catalog'!$I$10:$I$509,BJ$9))</f>
        <v/>
      </c>
      <c r="BK25" s="53">
        <f>IF(OR($A25="",BK$9=""),"",COUNTIFS('Job Catalog'!$D$10:$D$509,$A25,'Job Catalog'!$H$10:$H$509,BK$7,'Job Catalog'!$I$10:$I$509,BK$9))</f>
        <v/>
      </c>
      <c r="BL25" s="53">
        <f>IF(OR($A25="",BL$9=""),"",COUNTIFS('Job Catalog'!$D$10:$D$509,$A25,'Job Catalog'!$H$10:$H$509,BL$7,'Job Catalog'!$I$10:$I$509,BL$9))</f>
        <v/>
      </c>
      <c r="BM25" s="53">
        <f>IF(OR($A25="",BM$9=""),"",COUNTIFS('Job Catalog'!$D$10:$D$509,$A25,'Job Catalog'!$H$10:$H$509,BM$7,'Job Catalog'!$I$10:$I$509,BM$9))</f>
        <v/>
      </c>
      <c r="BN25" s="53">
        <f>IF(OR($A25="",BN$9=""),"",COUNTIFS('Job Catalog'!$D$10:$D$509,$A25,'Job Catalog'!$H$10:$H$509,BN$7,'Job Catalog'!$I$10:$I$509,BN$9))</f>
        <v/>
      </c>
      <c r="BO25" s="53">
        <f>IF(OR($A25="",BO$9=""),"",COUNTIFS('Job Catalog'!$D$10:$D$509,$A25,'Job Catalog'!$H$10:$H$509,BO$7,'Job Catalog'!$I$10:$I$509,BO$9))</f>
        <v/>
      </c>
      <c r="BP25" s="53">
        <f>IF(OR($A25="",BP$9=""),"",COUNTIFS('Job Catalog'!$D$10:$D$509,$A25,'Job Catalog'!$H$10:$H$509,BP$7,'Job Catalog'!$I$10:$I$509,BP$9))</f>
        <v/>
      </c>
      <c r="BQ25" s="53">
        <f>IF(OR($A25="",BQ$9=""),"",COUNTIFS('Job Catalog'!$D$10:$D$509,$A25,'Job Catalog'!$H$10:$H$509,BQ$7,'Job Catalog'!$I$10:$I$509,BQ$9))</f>
        <v/>
      </c>
      <c r="BR25" s="53">
        <f>IF(OR($A25="",BR$9=""),"",COUNTIFS('Job Catalog'!$D$10:$D$509,$A25,'Job Catalog'!$H$10:$H$509,BR$7,'Job Catalog'!$I$10:$I$509,BR$9))</f>
        <v/>
      </c>
      <c r="BS25" s="53">
        <f>IF(OR($A25="",BS$9=""),"",COUNTIFS('Job Catalog'!$D$10:$D$509,$A25,'Job Catalog'!$H$10:$H$509,BS$7,'Job Catalog'!$I$10:$I$509,BS$9))</f>
        <v/>
      </c>
      <c r="BT25" s="53">
        <f>IF(OR($A25="",BT$9=""),"",COUNTIFS('Job Catalog'!$D$10:$D$509,$A25,'Job Catalog'!$H$10:$H$509,BT$7,'Job Catalog'!$I$10:$I$509,BT$9))</f>
        <v/>
      </c>
      <c r="BU25" s="53">
        <f>IF(OR($A25="",BU$9=""),"",COUNTIFS('Job Catalog'!$D$10:$D$509,$A25,'Job Catalog'!$H$10:$H$509,BU$7,'Job Catalog'!$I$10:$I$509,BU$9))</f>
        <v/>
      </c>
      <c r="BV25" s="53">
        <f>IF(OR($A25="",BV$9=""),"",COUNTIFS('Job Catalog'!$D$10:$D$509,$A25,'Job Catalog'!$H$10:$H$509,BV$7,'Job Catalog'!$I$10:$I$509,BV$9))</f>
        <v/>
      </c>
      <c r="BW25" s="53">
        <f>IF(OR($A25="",BW$9=""),"",COUNTIFS('Job Catalog'!$D$10:$D$509,$A25,'Job Catalog'!$H$10:$H$509,BW$7,'Job Catalog'!$I$10:$I$509,BW$9))</f>
        <v/>
      </c>
      <c r="BX25" s="53">
        <f>IF(OR($A25="",BX$9=""),"",COUNTIFS('Job Catalog'!$D$10:$D$509,$A25,'Job Catalog'!$H$10:$H$509,BX$7,'Job Catalog'!$I$10:$I$509,BX$9))</f>
        <v/>
      </c>
      <c r="BY25" s="53">
        <f>IF(OR($A25="",BY$9=""),"",COUNTIFS('Job Catalog'!$D$10:$D$509,$A25,'Job Catalog'!$H$10:$H$509,BY$7,'Job Catalog'!$I$10:$I$509,BY$9))</f>
        <v/>
      </c>
      <c r="BZ25" s="53">
        <f>IF(OR($A25="",BZ$9=""),"",COUNTIFS('Job Catalog'!$D$10:$D$509,$A25,'Job Catalog'!$H$10:$H$509,BZ$7,'Job Catalog'!$I$10:$I$509,BZ$9))</f>
        <v/>
      </c>
      <c r="CA25" s="53">
        <f>IF(OR($A25="",CA$9=""),"",COUNTIFS('Job Catalog'!$D$10:$D$509,$A25,'Job Catalog'!$H$10:$H$509,CA$7,'Job Catalog'!$I$10:$I$509,CA$9))</f>
        <v/>
      </c>
      <c r="CB25" s="53">
        <f>IF(OR($A25="",CB$9=""),"",COUNTIFS('Job Catalog'!$D$10:$D$509,$A25,'Job Catalog'!$H$10:$H$509,CB$7,'Job Catalog'!$I$10:$I$509,CB$9))</f>
        <v/>
      </c>
      <c r="CC25" s="53">
        <f>IF(OR($A25="",CC$9=""),"",COUNTIFS('Job Catalog'!$D$10:$D$509,$A25,'Job Catalog'!$H$10:$H$509,CC$7,'Job Catalog'!$I$10:$I$509,CC$9))</f>
        <v/>
      </c>
      <c r="CD25" s="53">
        <f>IF(OR($A25="",CD$9=""),"",COUNTIFS('Job Catalog'!$D$10:$D$509,$A25,'Job Catalog'!$H$10:$H$509,CD$7,'Job Catalog'!$I$10:$I$509,CD$9))</f>
        <v/>
      </c>
      <c r="CE25" s="53">
        <f>IF(OR($A25="",CE$9=""),"",COUNTIFS('Job Catalog'!$D$10:$D$509,$A25,'Job Catalog'!$H$10:$H$509,CE$7,'Job Catalog'!$I$10:$I$509,CE$9))</f>
        <v/>
      </c>
      <c r="CF25" s="53">
        <f>IF(OR($A25="",CF$9=""),"",COUNTIFS('Job Catalog'!$D$10:$D$509,$A25,'Job Catalog'!$H$10:$H$509,CF$7,'Job Catalog'!$I$10:$I$509,CF$9))</f>
        <v/>
      </c>
      <c r="CG25" s="53">
        <f>IF(OR($A25="",CG$9=""),"",COUNTIFS('Job Catalog'!$D$10:$D$509,$A25,'Job Catalog'!$H$10:$H$509,CG$7,'Job Catalog'!$I$10:$I$509,CG$9))</f>
        <v/>
      </c>
      <c r="CH25" s="53">
        <f>IF(OR($A25="",CH$9=""),"",COUNTIFS('Job Catalog'!$D$10:$D$509,$A25,'Job Catalog'!$H$10:$H$509,CH$7,'Job Catalog'!$I$10:$I$509,CH$9))</f>
        <v/>
      </c>
      <c r="CI25" s="53">
        <f>IF(OR($A25="",CI$9=""),"",COUNTIFS('Job Catalog'!$D$10:$D$509,$A25,'Job Catalog'!$H$10:$H$509,CI$7,'Job Catalog'!$I$10:$I$509,CI$9))</f>
        <v/>
      </c>
      <c r="CJ25" s="53">
        <f>IF(OR($A25="",CJ$9=""),"",COUNTIFS('Job Catalog'!$D$10:$D$509,$A25,'Job Catalog'!$H$10:$H$509,CJ$7,'Job Catalog'!$I$10:$I$509,CJ$9))</f>
        <v/>
      </c>
      <c r="CK25" s="53">
        <f>IF(OR($A25="",CK$9=""),"",COUNTIFS('Job Catalog'!$D$10:$D$509,$A25,'Job Catalog'!$H$10:$H$509,CK$7,'Job Catalog'!$I$10:$I$509,CK$9))</f>
        <v/>
      </c>
      <c r="CL25" s="53">
        <f>IF(OR($A25="",CL$9=""),"",COUNTIFS('Job Catalog'!$D$10:$D$509,$A25,'Job Catalog'!$H$10:$H$509,CL$7,'Job Catalog'!$I$10:$I$509,CL$9))</f>
        <v/>
      </c>
      <c r="CM25" s="53">
        <f>IF(OR($A25="",CM$9=""),"",COUNTIFS('Job Catalog'!$D$10:$D$509,$A25,'Job Catalog'!$H$10:$H$509,CM$7,'Job Catalog'!$I$10:$I$509,CM$9))</f>
        <v/>
      </c>
      <c r="CN25" s="53">
        <f>IF(OR($A25="",CN$9=""),"",COUNTIFS('Job Catalog'!$D$10:$D$509,$A25,'Job Catalog'!$H$10:$H$509,CN$7,'Job Catalog'!$I$10:$I$509,CN$9))</f>
        <v/>
      </c>
      <c r="CO25" s="53">
        <f>IF(OR($A25="",CO$9=""),"",COUNTIFS('Job Catalog'!$D$10:$D$509,$A25,'Job Catalog'!$H$10:$H$509,CO$7,'Job Catalog'!$I$10:$I$509,CO$9))</f>
        <v/>
      </c>
      <c r="CP25" s="53">
        <f>IF(OR($A25="",CP$9=""),"",COUNTIFS('Job Catalog'!$D$10:$D$509,$A25,'Job Catalog'!$H$10:$H$509,CP$7,'Job Catalog'!$I$10:$I$509,CP$9))</f>
        <v/>
      </c>
      <c r="CQ25" s="53">
        <f>IF(OR($A25="",CQ$9=""),"",COUNTIFS('Job Catalog'!$D$10:$D$509,$A25,'Job Catalog'!$H$10:$H$509,CQ$7,'Job Catalog'!$I$10:$I$509,CQ$9))</f>
        <v/>
      </c>
      <c r="CR25" s="53">
        <f>IF(OR($A25="",CR$9=""),"",COUNTIFS('Job Catalog'!$D$10:$D$509,$A25,'Job Catalog'!$H$10:$H$509,CR$7,'Job Catalog'!$I$10:$I$509,CR$9))</f>
        <v/>
      </c>
      <c r="CS25" s="53">
        <f>IF(OR($A25="",CS$9=""),"",COUNTIFS('Job Catalog'!$D$10:$D$509,$A25,'Job Catalog'!$H$10:$H$509,CS$7,'Job Catalog'!$I$10:$I$509,CS$9))</f>
        <v/>
      </c>
      <c r="CT25" s="53">
        <f>IF(OR($A25="",CT$9=""),"",COUNTIFS('Job Catalog'!$D$10:$D$509,$A25,'Job Catalog'!$H$10:$H$509,CT$7,'Job Catalog'!$I$10:$I$509,CT$9))</f>
        <v/>
      </c>
      <c r="CU25" s="54">
        <f>IF($A25="","",SUM(C25:CT25))</f>
        <v/>
      </c>
    </row>
    <row r="26">
      <c r="A26">
        <f>IF(SETUP!$B136="","",SETUP!$B136)</f>
        <v/>
      </c>
      <c r="B26" s="9">
        <f>IF(SETUP!$B136="","",SETUP!$C136)</f>
        <v/>
      </c>
      <c r="C26" s="53">
        <f>IF(OR($A26="",C$9=""),"",COUNTIFS('Job Catalog'!$D$10:$D$509,$A26,'Job Catalog'!$H$10:$H$509,C$7,'Job Catalog'!$I$10:$I$509,C$9))</f>
        <v/>
      </c>
      <c r="D26" s="53">
        <f>IF(OR($A26="",D$9=""),"",COUNTIFS('Job Catalog'!$D$10:$D$509,$A26,'Job Catalog'!$H$10:$H$509,D$7,'Job Catalog'!$I$10:$I$509,D$9))</f>
        <v/>
      </c>
      <c r="E26" s="53">
        <f>IF(OR($A26="",E$9=""),"",COUNTIFS('Job Catalog'!$D$10:$D$509,$A26,'Job Catalog'!$H$10:$H$509,E$7,'Job Catalog'!$I$10:$I$509,E$9))</f>
        <v/>
      </c>
      <c r="F26" s="53">
        <f>IF(OR($A26="",F$9=""),"",COUNTIFS('Job Catalog'!$D$10:$D$509,$A26,'Job Catalog'!$H$10:$H$509,F$7,'Job Catalog'!$I$10:$I$509,F$9))</f>
        <v/>
      </c>
      <c r="G26" s="53">
        <f>IF(OR($A26="",G$9=""),"",COUNTIFS('Job Catalog'!$D$10:$D$509,$A26,'Job Catalog'!$H$10:$H$509,G$7,'Job Catalog'!$I$10:$I$509,G$9))</f>
        <v/>
      </c>
      <c r="H26" s="53">
        <f>IF(OR($A26="",H$9=""),"",COUNTIFS('Job Catalog'!$D$10:$D$509,$A26,'Job Catalog'!$H$10:$H$509,H$7,'Job Catalog'!$I$10:$I$509,H$9))</f>
        <v/>
      </c>
      <c r="I26" s="53">
        <f>IF(OR($A26="",I$9=""),"",COUNTIFS('Job Catalog'!$D$10:$D$509,$A26,'Job Catalog'!$H$10:$H$509,I$7,'Job Catalog'!$I$10:$I$509,I$9))</f>
        <v/>
      </c>
      <c r="J26" s="53">
        <f>IF(OR($A26="",J$9=""),"",COUNTIFS('Job Catalog'!$D$10:$D$509,$A26,'Job Catalog'!$H$10:$H$509,J$7,'Job Catalog'!$I$10:$I$509,J$9))</f>
        <v/>
      </c>
      <c r="K26" s="53">
        <f>IF(OR($A26="",K$9=""),"",COUNTIFS('Job Catalog'!$D$10:$D$509,$A26,'Job Catalog'!$H$10:$H$509,K$7,'Job Catalog'!$I$10:$I$509,K$9))</f>
        <v/>
      </c>
      <c r="L26" s="53">
        <f>IF(OR($A26="",L$9=""),"",COUNTIFS('Job Catalog'!$D$10:$D$509,$A26,'Job Catalog'!$H$10:$H$509,L$7,'Job Catalog'!$I$10:$I$509,L$9))</f>
        <v/>
      </c>
      <c r="M26" s="53">
        <f>IF(OR($A26="",M$9=""),"",COUNTIFS('Job Catalog'!$D$10:$D$509,$A26,'Job Catalog'!$H$10:$H$509,M$7,'Job Catalog'!$I$10:$I$509,M$9))</f>
        <v/>
      </c>
      <c r="N26" s="53">
        <f>IF(OR($A26="",N$9=""),"",COUNTIFS('Job Catalog'!$D$10:$D$509,$A26,'Job Catalog'!$H$10:$H$509,N$7,'Job Catalog'!$I$10:$I$509,N$9))</f>
        <v/>
      </c>
      <c r="O26" s="53">
        <f>IF(OR($A26="",O$9=""),"",COUNTIFS('Job Catalog'!$D$10:$D$509,$A26,'Job Catalog'!$H$10:$H$509,O$7,'Job Catalog'!$I$10:$I$509,O$9))</f>
        <v/>
      </c>
      <c r="P26" s="53">
        <f>IF(OR($A26="",P$9=""),"",COUNTIFS('Job Catalog'!$D$10:$D$509,$A26,'Job Catalog'!$H$10:$H$509,P$7,'Job Catalog'!$I$10:$I$509,P$9))</f>
        <v/>
      </c>
      <c r="Q26" s="53">
        <f>IF(OR($A26="",Q$9=""),"",COUNTIFS('Job Catalog'!$D$10:$D$509,$A26,'Job Catalog'!$H$10:$H$509,Q$7,'Job Catalog'!$I$10:$I$509,Q$9))</f>
        <v/>
      </c>
      <c r="R26" s="53">
        <f>IF(OR($A26="",R$9=""),"",COUNTIFS('Job Catalog'!$D$10:$D$509,$A26,'Job Catalog'!$H$10:$H$509,R$7,'Job Catalog'!$I$10:$I$509,R$9))</f>
        <v/>
      </c>
      <c r="S26" s="53">
        <f>IF(OR($A26="",S$9=""),"",COUNTIFS('Job Catalog'!$D$10:$D$509,$A26,'Job Catalog'!$H$10:$H$509,S$7,'Job Catalog'!$I$10:$I$509,S$9))</f>
        <v/>
      </c>
      <c r="T26" s="53">
        <f>IF(OR($A26="",T$9=""),"",COUNTIFS('Job Catalog'!$D$10:$D$509,$A26,'Job Catalog'!$H$10:$H$509,T$7,'Job Catalog'!$I$10:$I$509,T$9))</f>
        <v/>
      </c>
      <c r="U26" s="53">
        <f>IF(OR($A26="",U$9=""),"",COUNTIFS('Job Catalog'!$D$10:$D$509,$A26,'Job Catalog'!$H$10:$H$509,U$7,'Job Catalog'!$I$10:$I$509,U$9))</f>
        <v/>
      </c>
      <c r="V26" s="53">
        <f>IF(OR($A26="",V$9=""),"",COUNTIFS('Job Catalog'!$D$10:$D$509,$A26,'Job Catalog'!$H$10:$H$509,V$7,'Job Catalog'!$I$10:$I$509,V$9))</f>
        <v/>
      </c>
      <c r="W26" s="53">
        <f>IF(OR($A26="",W$9=""),"",COUNTIFS('Job Catalog'!$D$10:$D$509,$A26,'Job Catalog'!$H$10:$H$509,W$7,'Job Catalog'!$I$10:$I$509,W$9))</f>
        <v/>
      </c>
      <c r="X26" s="53">
        <f>IF(OR($A26="",X$9=""),"",COUNTIFS('Job Catalog'!$D$10:$D$509,$A26,'Job Catalog'!$H$10:$H$509,X$7,'Job Catalog'!$I$10:$I$509,X$9))</f>
        <v/>
      </c>
      <c r="Y26" s="53">
        <f>IF(OR($A26="",Y$9=""),"",COUNTIFS('Job Catalog'!$D$10:$D$509,$A26,'Job Catalog'!$H$10:$H$509,Y$7,'Job Catalog'!$I$10:$I$509,Y$9))</f>
        <v/>
      </c>
      <c r="Z26" s="53">
        <f>IF(OR($A26="",Z$9=""),"",COUNTIFS('Job Catalog'!$D$10:$D$509,$A26,'Job Catalog'!$H$10:$H$509,Z$7,'Job Catalog'!$I$10:$I$509,Z$9))</f>
        <v/>
      </c>
      <c r="AA26" s="53">
        <f>IF(OR($A26="",AA$9=""),"",COUNTIFS('Job Catalog'!$D$10:$D$509,$A26,'Job Catalog'!$H$10:$H$509,AA$7,'Job Catalog'!$I$10:$I$509,AA$9))</f>
        <v/>
      </c>
      <c r="AB26" s="53">
        <f>IF(OR($A26="",AB$9=""),"",COUNTIFS('Job Catalog'!$D$10:$D$509,$A26,'Job Catalog'!$H$10:$H$509,AB$7,'Job Catalog'!$I$10:$I$509,AB$9))</f>
        <v/>
      </c>
      <c r="AC26" s="53">
        <f>IF(OR($A26="",AC$9=""),"",COUNTIFS('Job Catalog'!$D$10:$D$509,$A26,'Job Catalog'!$H$10:$H$509,AC$7,'Job Catalog'!$I$10:$I$509,AC$9))</f>
        <v/>
      </c>
      <c r="AD26" s="53">
        <f>IF(OR($A26="",AD$9=""),"",COUNTIFS('Job Catalog'!$D$10:$D$509,$A26,'Job Catalog'!$H$10:$H$509,AD$7,'Job Catalog'!$I$10:$I$509,AD$9))</f>
        <v/>
      </c>
      <c r="AE26" s="53">
        <f>IF(OR($A26="",AE$9=""),"",COUNTIFS('Job Catalog'!$D$10:$D$509,$A26,'Job Catalog'!$H$10:$H$509,AE$7,'Job Catalog'!$I$10:$I$509,AE$9))</f>
        <v/>
      </c>
      <c r="AF26" s="53">
        <f>IF(OR($A26="",AF$9=""),"",COUNTIFS('Job Catalog'!$D$10:$D$509,$A26,'Job Catalog'!$H$10:$H$509,AF$7,'Job Catalog'!$I$10:$I$509,AF$9))</f>
        <v/>
      </c>
      <c r="AG26" s="53">
        <f>IF(OR($A26="",AG$9=""),"",COUNTIFS('Job Catalog'!$D$10:$D$509,$A26,'Job Catalog'!$H$10:$H$509,AG$7,'Job Catalog'!$I$10:$I$509,AG$9))</f>
        <v/>
      </c>
      <c r="AH26" s="53">
        <f>IF(OR($A26="",AH$9=""),"",COUNTIFS('Job Catalog'!$D$10:$D$509,$A26,'Job Catalog'!$H$10:$H$509,AH$7,'Job Catalog'!$I$10:$I$509,AH$9))</f>
        <v/>
      </c>
      <c r="AI26" s="53">
        <f>IF(OR($A26="",AI$9=""),"",COUNTIFS('Job Catalog'!$D$10:$D$509,$A26,'Job Catalog'!$H$10:$H$509,AI$7,'Job Catalog'!$I$10:$I$509,AI$9))</f>
        <v/>
      </c>
      <c r="AJ26" s="53">
        <f>IF(OR($A26="",AJ$9=""),"",COUNTIFS('Job Catalog'!$D$10:$D$509,$A26,'Job Catalog'!$H$10:$H$509,AJ$7,'Job Catalog'!$I$10:$I$509,AJ$9))</f>
        <v/>
      </c>
      <c r="AK26" s="53">
        <f>IF(OR($A26="",AK$9=""),"",COUNTIFS('Job Catalog'!$D$10:$D$509,$A26,'Job Catalog'!$H$10:$H$509,AK$7,'Job Catalog'!$I$10:$I$509,AK$9))</f>
        <v/>
      </c>
      <c r="AL26" s="53">
        <f>IF(OR($A26="",AL$9=""),"",COUNTIFS('Job Catalog'!$D$10:$D$509,$A26,'Job Catalog'!$H$10:$H$509,AL$7,'Job Catalog'!$I$10:$I$509,AL$9))</f>
        <v/>
      </c>
      <c r="AM26" s="53">
        <f>IF(OR($A26="",AM$9=""),"",COUNTIFS('Job Catalog'!$D$10:$D$509,$A26,'Job Catalog'!$H$10:$H$509,AM$7,'Job Catalog'!$I$10:$I$509,AM$9))</f>
        <v/>
      </c>
      <c r="AN26" s="53">
        <f>IF(OR($A26="",AN$9=""),"",COUNTIFS('Job Catalog'!$D$10:$D$509,$A26,'Job Catalog'!$H$10:$H$509,AN$7,'Job Catalog'!$I$10:$I$509,AN$9))</f>
        <v/>
      </c>
      <c r="AO26" s="53">
        <f>IF(OR($A26="",AO$9=""),"",COUNTIFS('Job Catalog'!$D$10:$D$509,$A26,'Job Catalog'!$H$10:$H$509,AO$7,'Job Catalog'!$I$10:$I$509,AO$9))</f>
        <v/>
      </c>
      <c r="AP26" s="53">
        <f>IF(OR($A26="",AP$9=""),"",COUNTIFS('Job Catalog'!$D$10:$D$509,$A26,'Job Catalog'!$H$10:$H$509,AP$7,'Job Catalog'!$I$10:$I$509,AP$9))</f>
        <v/>
      </c>
      <c r="AQ26" s="53">
        <f>IF(OR($A26="",AQ$9=""),"",COUNTIFS('Job Catalog'!$D$10:$D$509,$A26,'Job Catalog'!$H$10:$H$509,AQ$7,'Job Catalog'!$I$10:$I$509,AQ$9))</f>
        <v/>
      </c>
      <c r="AR26" s="53">
        <f>IF(OR($A26="",AR$9=""),"",COUNTIFS('Job Catalog'!$D$10:$D$509,$A26,'Job Catalog'!$H$10:$H$509,AR$7,'Job Catalog'!$I$10:$I$509,AR$9))</f>
        <v/>
      </c>
      <c r="AS26" s="53">
        <f>IF(OR($A26="",AS$9=""),"",COUNTIFS('Job Catalog'!$D$10:$D$509,$A26,'Job Catalog'!$H$10:$H$509,AS$7,'Job Catalog'!$I$10:$I$509,AS$9))</f>
        <v/>
      </c>
      <c r="AT26" s="53">
        <f>IF(OR($A26="",AT$9=""),"",COUNTIFS('Job Catalog'!$D$10:$D$509,$A26,'Job Catalog'!$H$10:$H$509,AT$7,'Job Catalog'!$I$10:$I$509,AT$9))</f>
        <v/>
      </c>
      <c r="AU26" s="53">
        <f>IF(OR($A26="",AU$9=""),"",COUNTIFS('Job Catalog'!$D$10:$D$509,$A26,'Job Catalog'!$H$10:$H$509,AU$7,'Job Catalog'!$I$10:$I$509,AU$9))</f>
        <v/>
      </c>
      <c r="AV26" s="53">
        <f>IF(OR($A26="",AV$9=""),"",COUNTIFS('Job Catalog'!$D$10:$D$509,$A26,'Job Catalog'!$H$10:$H$509,AV$7,'Job Catalog'!$I$10:$I$509,AV$9))</f>
        <v/>
      </c>
      <c r="AW26" s="53">
        <f>IF(OR($A26="",AW$9=""),"",COUNTIFS('Job Catalog'!$D$10:$D$509,$A26,'Job Catalog'!$H$10:$H$509,AW$7,'Job Catalog'!$I$10:$I$509,AW$9))</f>
        <v/>
      </c>
      <c r="AX26" s="53">
        <f>IF(OR($A26="",AX$9=""),"",COUNTIFS('Job Catalog'!$D$10:$D$509,$A26,'Job Catalog'!$H$10:$H$509,AX$7,'Job Catalog'!$I$10:$I$509,AX$9))</f>
        <v/>
      </c>
      <c r="AY26" s="53">
        <f>IF(OR($A26="",AY$9=""),"",COUNTIFS('Job Catalog'!$D$10:$D$509,$A26,'Job Catalog'!$H$10:$H$509,AY$7,'Job Catalog'!$I$10:$I$509,AY$9))</f>
        <v/>
      </c>
      <c r="AZ26" s="53">
        <f>IF(OR($A26="",AZ$9=""),"",COUNTIFS('Job Catalog'!$D$10:$D$509,$A26,'Job Catalog'!$H$10:$H$509,AZ$7,'Job Catalog'!$I$10:$I$509,AZ$9))</f>
        <v/>
      </c>
      <c r="BA26" s="53">
        <f>IF(OR($A26="",BA$9=""),"",COUNTIFS('Job Catalog'!$D$10:$D$509,$A26,'Job Catalog'!$H$10:$H$509,BA$7,'Job Catalog'!$I$10:$I$509,BA$9))</f>
        <v/>
      </c>
      <c r="BB26" s="53">
        <f>IF(OR($A26="",BB$9=""),"",COUNTIFS('Job Catalog'!$D$10:$D$509,$A26,'Job Catalog'!$H$10:$H$509,BB$7,'Job Catalog'!$I$10:$I$509,BB$9))</f>
        <v/>
      </c>
      <c r="BC26" s="53">
        <f>IF(OR($A26="",BC$9=""),"",COUNTIFS('Job Catalog'!$D$10:$D$509,$A26,'Job Catalog'!$H$10:$H$509,BC$7,'Job Catalog'!$I$10:$I$509,BC$9))</f>
        <v/>
      </c>
      <c r="BD26" s="53">
        <f>IF(OR($A26="",BD$9=""),"",COUNTIFS('Job Catalog'!$D$10:$D$509,$A26,'Job Catalog'!$H$10:$H$509,BD$7,'Job Catalog'!$I$10:$I$509,BD$9))</f>
        <v/>
      </c>
      <c r="BE26" s="53">
        <f>IF(OR($A26="",BE$9=""),"",COUNTIFS('Job Catalog'!$D$10:$D$509,$A26,'Job Catalog'!$H$10:$H$509,BE$7,'Job Catalog'!$I$10:$I$509,BE$9))</f>
        <v/>
      </c>
      <c r="BF26" s="53">
        <f>IF(OR($A26="",BF$9=""),"",COUNTIFS('Job Catalog'!$D$10:$D$509,$A26,'Job Catalog'!$H$10:$H$509,BF$7,'Job Catalog'!$I$10:$I$509,BF$9))</f>
        <v/>
      </c>
      <c r="BG26" s="53">
        <f>IF(OR($A26="",BG$9=""),"",COUNTIFS('Job Catalog'!$D$10:$D$509,$A26,'Job Catalog'!$H$10:$H$509,BG$7,'Job Catalog'!$I$10:$I$509,BG$9))</f>
        <v/>
      </c>
      <c r="BH26" s="53">
        <f>IF(OR($A26="",BH$9=""),"",COUNTIFS('Job Catalog'!$D$10:$D$509,$A26,'Job Catalog'!$H$10:$H$509,BH$7,'Job Catalog'!$I$10:$I$509,BH$9))</f>
        <v/>
      </c>
      <c r="BI26" s="53">
        <f>IF(OR($A26="",BI$9=""),"",COUNTIFS('Job Catalog'!$D$10:$D$509,$A26,'Job Catalog'!$H$10:$H$509,BI$7,'Job Catalog'!$I$10:$I$509,BI$9))</f>
        <v/>
      </c>
      <c r="BJ26" s="53">
        <f>IF(OR($A26="",BJ$9=""),"",COUNTIFS('Job Catalog'!$D$10:$D$509,$A26,'Job Catalog'!$H$10:$H$509,BJ$7,'Job Catalog'!$I$10:$I$509,BJ$9))</f>
        <v/>
      </c>
      <c r="BK26" s="53">
        <f>IF(OR($A26="",BK$9=""),"",COUNTIFS('Job Catalog'!$D$10:$D$509,$A26,'Job Catalog'!$H$10:$H$509,BK$7,'Job Catalog'!$I$10:$I$509,BK$9))</f>
        <v/>
      </c>
      <c r="BL26" s="53">
        <f>IF(OR($A26="",BL$9=""),"",COUNTIFS('Job Catalog'!$D$10:$D$509,$A26,'Job Catalog'!$H$10:$H$509,BL$7,'Job Catalog'!$I$10:$I$509,BL$9))</f>
        <v/>
      </c>
      <c r="BM26" s="53">
        <f>IF(OR($A26="",BM$9=""),"",COUNTIFS('Job Catalog'!$D$10:$D$509,$A26,'Job Catalog'!$H$10:$H$509,BM$7,'Job Catalog'!$I$10:$I$509,BM$9))</f>
        <v/>
      </c>
      <c r="BN26" s="53">
        <f>IF(OR($A26="",BN$9=""),"",COUNTIFS('Job Catalog'!$D$10:$D$509,$A26,'Job Catalog'!$H$10:$H$509,BN$7,'Job Catalog'!$I$10:$I$509,BN$9))</f>
        <v/>
      </c>
      <c r="BO26" s="53">
        <f>IF(OR($A26="",BO$9=""),"",COUNTIFS('Job Catalog'!$D$10:$D$509,$A26,'Job Catalog'!$H$10:$H$509,BO$7,'Job Catalog'!$I$10:$I$509,BO$9))</f>
        <v/>
      </c>
      <c r="BP26" s="53">
        <f>IF(OR($A26="",BP$9=""),"",COUNTIFS('Job Catalog'!$D$10:$D$509,$A26,'Job Catalog'!$H$10:$H$509,BP$7,'Job Catalog'!$I$10:$I$509,BP$9))</f>
        <v/>
      </c>
      <c r="BQ26" s="53">
        <f>IF(OR($A26="",BQ$9=""),"",COUNTIFS('Job Catalog'!$D$10:$D$509,$A26,'Job Catalog'!$H$10:$H$509,BQ$7,'Job Catalog'!$I$10:$I$509,BQ$9))</f>
        <v/>
      </c>
      <c r="BR26" s="53">
        <f>IF(OR($A26="",BR$9=""),"",COUNTIFS('Job Catalog'!$D$10:$D$509,$A26,'Job Catalog'!$H$10:$H$509,BR$7,'Job Catalog'!$I$10:$I$509,BR$9))</f>
        <v/>
      </c>
      <c r="BS26" s="53">
        <f>IF(OR($A26="",BS$9=""),"",COUNTIFS('Job Catalog'!$D$10:$D$509,$A26,'Job Catalog'!$H$10:$H$509,BS$7,'Job Catalog'!$I$10:$I$509,BS$9))</f>
        <v/>
      </c>
      <c r="BT26" s="53">
        <f>IF(OR($A26="",BT$9=""),"",COUNTIFS('Job Catalog'!$D$10:$D$509,$A26,'Job Catalog'!$H$10:$H$509,BT$7,'Job Catalog'!$I$10:$I$509,BT$9))</f>
        <v/>
      </c>
      <c r="BU26" s="53">
        <f>IF(OR($A26="",BU$9=""),"",COUNTIFS('Job Catalog'!$D$10:$D$509,$A26,'Job Catalog'!$H$10:$H$509,BU$7,'Job Catalog'!$I$10:$I$509,BU$9))</f>
        <v/>
      </c>
      <c r="BV26" s="53">
        <f>IF(OR($A26="",BV$9=""),"",COUNTIFS('Job Catalog'!$D$10:$D$509,$A26,'Job Catalog'!$H$10:$H$509,BV$7,'Job Catalog'!$I$10:$I$509,BV$9))</f>
        <v/>
      </c>
      <c r="BW26" s="53">
        <f>IF(OR($A26="",BW$9=""),"",COUNTIFS('Job Catalog'!$D$10:$D$509,$A26,'Job Catalog'!$H$10:$H$509,BW$7,'Job Catalog'!$I$10:$I$509,BW$9))</f>
        <v/>
      </c>
      <c r="BX26" s="53">
        <f>IF(OR($A26="",BX$9=""),"",COUNTIFS('Job Catalog'!$D$10:$D$509,$A26,'Job Catalog'!$H$10:$H$509,BX$7,'Job Catalog'!$I$10:$I$509,BX$9))</f>
        <v/>
      </c>
      <c r="BY26" s="53">
        <f>IF(OR($A26="",BY$9=""),"",COUNTIFS('Job Catalog'!$D$10:$D$509,$A26,'Job Catalog'!$H$10:$H$509,BY$7,'Job Catalog'!$I$10:$I$509,BY$9))</f>
        <v/>
      </c>
      <c r="BZ26" s="53">
        <f>IF(OR($A26="",BZ$9=""),"",COUNTIFS('Job Catalog'!$D$10:$D$509,$A26,'Job Catalog'!$H$10:$H$509,BZ$7,'Job Catalog'!$I$10:$I$509,BZ$9))</f>
        <v/>
      </c>
      <c r="CA26" s="53">
        <f>IF(OR($A26="",CA$9=""),"",COUNTIFS('Job Catalog'!$D$10:$D$509,$A26,'Job Catalog'!$H$10:$H$509,CA$7,'Job Catalog'!$I$10:$I$509,CA$9))</f>
        <v/>
      </c>
      <c r="CB26" s="53">
        <f>IF(OR($A26="",CB$9=""),"",COUNTIFS('Job Catalog'!$D$10:$D$509,$A26,'Job Catalog'!$H$10:$H$509,CB$7,'Job Catalog'!$I$10:$I$509,CB$9))</f>
        <v/>
      </c>
      <c r="CC26" s="53">
        <f>IF(OR($A26="",CC$9=""),"",COUNTIFS('Job Catalog'!$D$10:$D$509,$A26,'Job Catalog'!$H$10:$H$509,CC$7,'Job Catalog'!$I$10:$I$509,CC$9))</f>
        <v/>
      </c>
      <c r="CD26" s="53">
        <f>IF(OR($A26="",CD$9=""),"",COUNTIFS('Job Catalog'!$D$10:$D$509,$A26,'Job Catalog'!$H$10:$H$509,CD$7,'Job Catalog'!$I$10:$I$509,CD$9))</f>
        <v/>
      </c>
      <c r="CE26" s="53">
        <f>IF(OR($A26="",CE$9=""),"",COUNTIFS('Job Catalog'!$D$10:$D$509,$A26,'Job Catalog'!$H$10:$H$509,CE$7,'Job Catalog'!$I$10:$I$509,CE$9))</f>
        <v/>
      </c>
      <c r="CF26" s="53">
        <f>IF(OR($A26="",CF$9=""),"",COUNTIFS('Job Catalog'!$D$10:$D$509,$A26,'Job Catalog'!$H$10:$H$509,CF$7,'Job Catalog'!$I$10:$I$509,CF$9))</f>
        <v/>
      </c>
      <c r="CG26" s="53">
        <f>IF(OR($A26="",CG$9=""),"",COUNTIFS('Job Catalog'!$D$10:$D$509,$A26,'Job Catalog'!$H$10:$H$509,CG$7,'Job Catalog'!$I$10:$I$509,CG$9))</f>
        <v/>
      </c>
      <c r="CH26" s="53">
        <f>IF(OR($A26="",CH$9=""),"",COUNTIFS('Job Catalog'!$D$10:$D$509,$A26,'Job Catalog'!$H$10:$H$509,CH$7,'Job Catalog'!$I$10:$I$509,CH$9))</f>
        <v/>
      </c>
      <c r="CI26" s="53">
        <f>IF(OR($A26="",CI$9=""),"",COUNTIFS('Job Catalog'!$D$10:$D$509,$A26,'Job Catalog'!$H$10:$H$509,CI$7,'Job Catalog'!$I$10:$I$509,CI$9))</f>
        <v/>
      </c>
      <c r="CJ26" s="53">
        <f>IF(OR($A26="",CJ$9=""),"",COUNTIFS('Job Catalog'!$D$10:$D$509,$A26,'Job Catalog'!$H$10:$H$509,CJ$7,'Job Catalog'!$I$10:$I$509,CJ$9))</f>
        <v/>
      </c>
      <c r="CK26" s="53">
        <f>IF(OR($A26="",CK$9=""),"",COUNTIFS('Job Catalog'!$D$10:$D$509,$A26,'Job Catalog'!$H$10:$H$509,CK$7,'Job Catalog'!$I$10:$I$509,CK$9))</f>
        <v/>
      </c>
      <c r="CL26" s="53">
        <f>IF(OR($A26="",CL$9=""),"",COUNTIFS('Job Catalog'!$D$10:$D$509,$A26,'Job Catalog'!$H$10:$H$509,CL$7,'Job Catalog'!$I$10:$I$509,CL$9))</f>
        <v/>
      </c>
      <c r="CM26" s="53">
        <f>IF(OR($A26="",CM$9=""),"",COUNTIFS('Job Catalog'!$D$10:$D$509,$A26,'Job Catalog'!$H$10:$H$509,CM$7,'Job Catalog'!$I$10:$I$509,CM$9))</f>
        <v/>
      </c>
      <c r="CN26" s="53">
        <f>IF(OR($A26="",CN$9=""),"",COUNTIFS('Job Catalog'!$D$10:$D$509,$A26,'Job Catalog'!$H$10:$H$509,CN$7,'Job Catalog'!$I$10:$I$509,CN$9))</f>
        <v/>
      </c>
      <c r="CO26" s="53">
        <f>IF(OR($A26="",CO$9=""),"",COUNTIFS('Job Catalog'!$D$10:$D$509,$A26,'Job Catalog'!$H$10:$H$509,CO$7,'Job Catalog'!$I$10:$I$509,CO$9))</f>
        <v/>
      </c>
      <c r="CP26" s="53">
        <f>IF(OR($A26="",CP$9=""),"",COUNTIFS('Job Catalog'!$D$10:$D$509,$A26,'Job Catalog'!$H$10:$H$509,CP$7,'Job Catalog'!$I$10:$I$509,CP$9))</f>
        <v/>
      </c>
      <c r="CQ26" s="53">
        <f>IF(OR($A26="",CQ$9=""),"",COUNTIFS('Job Catalog'!$D$10:$D$509,$A26,'Job Catalog'!$H$10:$H$509,CQ$7,'Job Catalog'!$I$10:$I$509,CQ$9))</f>
        <v/>
      </c>
      <c r="CR26" s="53">
        <f>IF(OR($A26="",CR$9=""),"",COUNTIFS('Job Catalog'!$D$10:$D$509,$A26,'Job Catalog'!$H$10:$H$509,CR$7,'Job Catalog'!$I$10:$I$509,CR$9))</f>
        <v/>
      </c>
      <c r="CS26" s="53">
        <f>IF(OR($A26="",CS$9=""),"",COUNTIFS('Job Catalog'!$D$10:$D$509,$A26,'Job Catalog'!$H$10:$H$509,CS$7,'Job Catalog'!$I$10:$I$509,CS$9))</f>
        <v/>
      </c>
      <c r="CT26" s="53">
        <f>IF(OR($A26="",CT$9=""),"",COUNTIFS('Job Catalog'!$D$10:$D$509,$A26,'Job Catalog'!$H$10:$H$509,CT$7,'Job Catalog'!$I$10:$I$509,CT$9))</f>
        <v/>
      </c>
      <c r="CU26" s="54">
        <f>IF($A26="","",SUM(C26:CT26))</f>
        <v/>
      </c>
    </row>
    <row r="27">
      <c r="A27">
        <f>IF(SETUP!$B137="","",SETUP!$B137)</f>
        <v/>
      </c>
      <c r="B27" s="9">
        <f>IF(SETUP!$B137="","",SETUP!$C137)</f>
        <v/>
      </c>
      <c r="C27" s="53">
        <f>IF(OR($A27="",C$9=""),"",COUNTIFS('Job Catalog'!$D$10:$D$509,$A27,'Job Catalog'!$H$10:$H$509,C$7,'Job Catalog'!$I$10:$I$509,C$9))</f>
        <v/>
      </c>
      <c r="D27" s="53">
        <f>IF(OR($A27="",D$9=""),"",COUNTIFS('Job Catalog'!$D$10:$D$509,$A27,'Job Catalog'!$H$10:$H$509,D$7,'Job Catalog'!$I$10:$I$509,D$9))</f>
        <v/>
      </c>
      <c r="E27" s="53">
        <f>IF(OR($A27="",E$9=""),"",COUNTIFS('Job Catalog'!$D$10:$D$509,$A27,'Job Catalog'!$H$10:$H$509,E$7,'Job Catalog'!$I$10:$I$509,E$9))</f>
        <v/>
      </c>
      <c r="F27" s="53">
        <f>IF(OR($A27="",F$9=""),"",COUNTIFS('Job Catalog'!$D$10:$D$509,$A27,'Job Catalog'!$H$10:$H$509,F$7,'Job Catalog'!$I$10:$I$509,F$9))</f>
        <v/>
      </c>
      <c r="G27" s="53">
        <f>IF(OR($A27="",G$9=""),"",COUNTIFS('Job Catalog'!$D$10:$D$509,$A27,'Job Catalog'!$H$10:$H$509,G$7,'Job Catalog'!$I$10:$I$509,G$9))</f>
        <v/>
      </c>
      <c r="H27" s="53">
        <f>IF(OR($A27="",H$9=""),"",COUNTIFS('Job Catalog'!$D$10:$D$509,$A27,'Job Catalog'!$H$10:$H$509,H$7,'Job Catalog'!$I$10:$I$509,H$9))</f>
        <v/>
      </c>
      <c r="I27" s="53">
        <f>IF(OR($A27="",I$9=""),"",COUNTIFS('Job Catalog'!$D$10:$D$509,$A27,'Job Catalog'!$H$10:$H$509,I$7,'Job Catalog'!$I$10:$I$509,I$9))</f>
        <v/>
      </c>
      <c r="J27" s="53">
        <f>IF(OR($A27="",J$9=""),"",COUNTIFS('Job Catalog'!$D$10:$D$509,$A27,'Job Catalog'!$H$10:$H$509,J$7,'Job Catalog'!$I$10:$I$509,J$9))</f>
        <v/>
      </c>
      <c r="K27" s="53">
        <f>IF(OR($A27="",K$9=""),"",COUNTIFS('Job Catalog'!$D$10:$D$509,$A27,'Job Catalog'!$H$10:$H$509,K$7,'Job Catalog'!$I$10:$I$509,K$9))</f>
        <v/>
      </c>
      <c r="L27" s="53">
        <f>IF(OR($A27="",L$9=""),"",COUNTIFS('Job Catalog'!$D$10:$D$509,$A27,'Job Catalog'!$H$10:$H$509,L$7,'Job Catalog'!$I$10:$I$509,L$9))</f>
        <v/>
      </c>
      <c r="M27" s="53">
        <f>IF(OR($A27="",M$9=""),"",COUNTIFS('Job Catalog'!$D$10:$D$509,$A27,'Job Catalog'!$H$10:$H$509,M$7,'Job Catalog'!$I$10:$I$509,M$9))</f>
        <v/>
      </c>
      <c r="N27" s="53">
        <f>IF(OR($A27="",N$9=""),"",COUNTIFS('Job Catalog'!$D$10:$D$509,$A27,'Job Catalog'!$H$10:$H$509,N$7,'Job Catalog'!$I$10:$I$509,N$9))</f>
        <v/>
      </c>
      <c r="O27" s="53">
        <f>IF(OR($A27="",O$9=""),"",COUNTIFS('Job Catalog'!$D$10:$D$509,$A27,'Job Catalog'!$H$10:$H$509,O$7,'Job Catalog'!$I$10:$I$509,O$9))</f>
        <v/>
      </c>
      <c r="P27" s="53">
        <f>IF(OR($A27="",P$9=""),"",COUNTIFS('Job Catalog'!$D$10:$D$509,$A27,'Job Catalog'!$H$10:$H$509,P$7,'Job Catalog'!$I$10:$I$509,P$9))</f>
        <v/>
      </c>
      <c r="Q27" s="53">
        <f>IF(OR($A27="",Q$9=""),"",COUNTIFS('Job Catalog'!$D$10:$D$509,$A27,'Job Catalog'!$H$10:$H$509,Q$7,'Job Catalog'!$I$10:$I$509,Q$9))</f>
        <v/>
      </c>
      <c r="R27" s="53">
        <f>IF(OR($A27="",R$9=""),"",COUNTIFS('Job Catalog'!$D$10:$D$509,$A27,'Job Catalog'!$H$10:$H$509,R$7,'Job Catalog'!$I$10:$I$509,R$9))</f>
        <v/>
      </c>
      <c r="S27" s="53">
        <f>IF(OR($A27="",S$9=""),"",COUNTIFS('Job Catalog'!$D$10:$D$509,$A27,'Job Catalog'!$H$10:$H$509,S$7,'Job Catalog'!$I$10:$I$509,S$9))</f>
        <v/>
      </c>
      <c r="T27" s="53">
        <f>IF(OR($A27="",T$9=""),"",COUNTIFS('Job Catalog'!$D$10:$D$509,$A27,'Job Catalog'!$H$10:$H$509,T$7,'Job Catalog'!$I$10:$I$509,T$9))</f>
        <v/>
      </c>
      <c r="U27" s="53">
        <f>IF(OR($A27="",U$9=""),"",COUNTIFS('Job Catalog'!$D$10:$D$509,$A27,'Job Catalog'!$H$10:$H$509,U$7,'Job Catalog'!$I$10:$I$509,U$9))</f>
        <v/>
      </c>
      <c r="V27" s="53">
        <f>IF(OR($A27="",V$9=""),"",COUNTIFS('Job Catalog'!$D$10:$D$509,$A27,'Job Catalog'!$H$10:$H$509,V$7,'Job Catalog'!$I$10:$I$509,V$9))</f>
        <v/>
      </c>
      <c r="W27" s="53">
        <f>IF(OR($A27="",W$9=""),"",COUNTIFS('Job Catalog'!$D$10:$D$509,$A27,'Job Catalog'!$H$10:$H$509,W$7,'Job Catalog'!$I$10:$I$509,W$9))</f>
        <v/>
      </c>
      <c r="X27" s="53">
        <f>IF(OR($A27="",X$9=""),"",COUNTIFS('Job Catalog'!$D$10:$D$509,$A27,'Job Catalog'!$H$10:$H$509,X$7,'Job Catalog'!$I$10:$I$509,X$9))</f>
        <v/>
      </c>
      <c r="Y27" s="53">
        <f>IF(OR($A27="",Y$9=""),"",COUNTIFS('Job Catalog'!$D$10:$D$509,$A27,'Job Catalog'!$H$10:$H$509,Y$7,'Job Catalog'!$I$10:$I$509,Y$9))</f>
        <v/>
      </c>
      <c r="Z27" s="53">
        <f>IF(OR($A27="",Z$9=""),"",COUNTIFS('Job Catalog'!$D$10:$D$509,$A27,'Job Catalog'!$H$10:$H$509,Z$7,'Job Catalog'!$I$10:$I$509,Z$9))</f>
        <v/>
      </c>
      <c r="AA27" s="53">
        <f>IF(OR($A27="",AA$9=""),"",COUNTIFS('Job Catalog'!$D$10:$D$509,$A27,'Job Catalog'!$H$10:$H$509,AA$7,'Job Catalog'!$I$10:$I$509,AA$9))</f>
        <v/>
      </c>
      <c r="AB27" s="53">
        <f>IF(OR($A27="",AB$9=""),"",COUNTIFS('Job Catalog'!$D$10:$D$509,$A27,'Job Catalog'!$H$10:$H$509,AB$7,'Job Catalog'!$I$10:$I$509,AB$9))</f>
        <v/>
      </c>
      <c r="AC27" s="53">
        <f>IF(OR($A27="",AC$9=""),"",COUNTIFS('Job Catalog'!$D$10:$D$509,$A27,'Job Catalog'!$H$10:$H$509,AC$7,'Job Catalog'!$I$10:$I$509,AC$9))</f>
        <v/>
      </c>
      <c r="AD27" s="53">
        <f>IF(OR($A27="",AD$9=""),"",COUNTIFS('Job Catalog'!$D$10:$D$509,$A27,'Job Catalog'!$H$10:$H$509,AD$7,'Job Catalog'!$I$10:$I$509,AD$9))</f>
        <v/>
      </c>
      <c r="AE27" s="53">
        <f>IF(OR($A27="",AE$9=""),"",COUNTIFS('Job Catalog'!$D$10:$D$509,$A27,'Job Catalog'!$H$10:$H$509,AE$7,'Job Catalog'!$I$10:$I$509,AE$9))</f>
        <v/>
      </c>
      <c r="AF27" s="53">
        <f>IF(OR($A27="",AF$9=""),"",COUNTIFS('Job Catalog'!$D$10:$D$509,$A27,'Job Catalog'!$H$10:$H$509,AF$7,'Job Catalog'!$I$10:$I$509,AF$9))</f>
        <v/>
      </c>
      <c r="AG27" s="53">
        <f>IF(OR($A27="",AG$9=""),"",COUNTIFS('Job Catalog'!$D$10:$D$509,$A27,'Job Catalog'!$H$10:$H$509,AG$7,'Job Catalog'!$I$10:$I$509,AG$9))</f>
        <v/>
      </c>
      <c r="AH27" s="53">
        <f>IF(OR($A27="",AH$9=""),"",COUNTIFS('Job Catalog'!$D$10:$D$509,$A27,'Job Catalog'!$H$10:$H$509,AH$7,'Job Catalog'!$I$10:$I$509,AH$9))</f>
        <v/>
      </c>
      <c r="AI27" s="53">
        <f>IF(OR($A27="",AI$9=""),"",COUNTIFS('Job Catalog'!$D$10:$D$509,$A27,'Job Catalog'!$H$10:$H$509,AI$7,'Job Catalog'!$I$10:$I$509,AI$9))</f>
        <v/>
      </c>
      <c r="AJ27" s="53">
        <f>IF(OR($A27="",AJ$9=""),"",COUNTIFS('Job Catalog'!$D$10:$D$509,$A27,'Job Catalog'!$H$10:$H$509,AJ$7,'Job Catalog'!$I$10:$I$509,AJ$9))</f>
        <v/>
      </c>
      <c r="AK27" s="53">
        <f>IF(OR($A27="",AK$9=""),"",COUNTIFS('Job Catalog'!$D$10:$D$509,$A27,'Job Catalog'!$H$10:$H$509,AK$7,'Job Catalog'!$I$10:$I$509,AK$9))</f>
        <v/>
      </c>
      <c r="AL27" s="53">
        <f>IF(OR($A27="",AL$9=""),"",COUNTIFS('Job Catalog'!$D$10:$D$509,$A27,'Job Catalog'!$H$10:$H$509,AL$7,'Job Catalog'!$I$10:$I$509,AL$9))</f>
        <v/>
      </c>
      <c r="AM27" s="53">
        <f>IF(OR($A27="",AM$9=""),"",COUNTIFS('Job Catalog'!$D$10:$D$509,$A27,'Job Catalog'!$H$10:$H$509,AM$7,'Job Catalog'!$I$10:$I$509,AM$9))</f>
        <v/>
      </c>
      <c r="AN27" s="53">
        <f>IF(OR($A27="",AN$9=""),"",COUNTIFS('Job Catalog'!$D$10:$D$509,$A27,'Job Catalog'!$H$10:$H$509,AN$7,'Job Catalog'!$I$10:$I$509,AN$9))</f>
        <v/>
      </c>
      <c r="AO27" s="53">
        <f>IF(OR($A27="",AO$9=""),"",COUNTIFS('Job Catalog'!$D$10:$D$509,$A27,'Job Catalog'!$H$10:$H$509,AO$7,'Job Catalog'!$I$10:$I$509,AO$9))</f>
        <v/>
      </c>
      <c r="AP27" s="53">
        <f>IF(OR($A27="",AP$9=""),"",COUNTIFS('Job Catalog'!$D$10:$D$509,$A27,'Job Catalog'!$H$10:$H$509,AP$7,'Job Catalog'!$I$10:$I$509,AP$9))</f>
        <v/>
      </c>
      <c r="AQ27" s="53">
        <f>IF(OR($A27="",AQ$9=""),"",COUNTIFS('Job Catalog'!$D$10:$D$509,$A27,'Job Catalog'!$H$10:$H$509,AQ$7,'Job Catalog'!$I$10:$I$509,AQ$9))</f>
        <v/>
      </c>
      <c r="AR27" s="53">
        <f>IF(OR($A27="",AR$9=""),"",COUNTIFS('Job Catalog'!$D$10:$D$509,$A27,'Job Catalog'!$H$10:$H$509,AR$7,'Job Catalog'!$I$10:$I$509,AR$9))</f>
        <v/>
      </c>
      <c r="AS27" s="53">
        <f>IF(OR($A27="",AS$9=""),"",COUNTIFS('Job Catalog'!$D$10:$D$509,$A27,'Job Catalog'!$H$10:$H$509,AS$7,'Job Catalog'!$I$10:$I$509,AS$9))</f>
        <v/>
      </c>
      <c r="AT27" s="53">
        <f>IF(OR($A27="",AT$9=""),"",COUNTIFS('Job Catalog'!$D$10:$D$509,$A27,'Job Catalog'!$H$10:$H$509,AT$7,'Job Catalog'!$I$10:$I$509,AT$9))</f>
        <v/>
      </c>
      <c r="AU27" s="53">
        <f>IF(OR($A27="",AU$9=""),"",COUNTIFS('Job Catalog'!$D$10:$D$509,$A27,'Job Catalog'!$H$10:$H$509,AU$7,'Job Catalog'!$I$10:$I$509,AU$9))</f>
        <v/>
      </c>
      <c r="AV27" s="53">
        <f>IF(OR($A27="",AV$9=""),"",COUNTIFS('Job Catalog'!$D$10:$D$509,$A27,'Job Catalog'!$H$10:$H$509,AV$7,'Job Catalog'!$I$10:$I$509,AV$9))</f>
        <v/>
      </c>
      <c r="AW27" s="53">
        <f>IF(OR($A27="",AW$9=""),"",COUNTIFS('Job Catalog'!$D$10:$D$509,$A27,'Job Catalog'!$H$10:$H$509,AW$7,'Job Catalog'!$I$10:$I$509,AW$9))</f>
        <v/>
      </c>
      <c r="AX27" s="53">
        <f>IF(OR($A27="",AX$9=""),"",COUNTIFS('Job Catalog'!$D$10:$D$509,$A27,'Job Catalog'!$H$10:$H$509,AX$7,'Job Catalog'!$I$10:$I$509,AX$9))</f>
        <v/>
      </c>
      <c r="AY27" s="53">
        <f>IF(OR($A27="",AY$9=""),"",COUNTIFS('Job Catalog'!$D$10:$D$509,$A27,'Job Catalog'!$H$10:$H$509,AY$7,'Job Catalog'!$I$10:$I$509,AY$9))</f>
        <v/>
      </c>
      <c r="AZ27" s="53">
        <f>IF(OR($A27="",AZ$9=""),"",COUNTIFS('Job Catalog'!$D$10:$D$509,$A27,'Job Catalog'!$H$10:$H$509,AZ$7,'Job Catalog'!$I$10:$I$509,AZ$9))</f>
        <v/>
      </c>
      <c r="BA27" s="53">
        <f>IF(OR($A27="",BA$9=""),"",COUNTIFS('Job Catalog'!$D$10:$D$509,$A27,'Job Catalog'!$H$10:$H$509,BA$7,'Job Catalog'!$I$10:$I$509,BA$9))</f>
        <v/>
      </c>
      <c r="BB27" s="53">
        <f>IF(OR($A27="",BB$9=""),"",COUNTIFS('Job Catalog'!$D$10:$D$509,$A27,'Job Catalog'!$H$10:$H$509,BB$7,'Job Catalog'!$I$10:$I$509,BB$9))</f>
        <v/>
      </c>
      <c r="BC27" s="53">
        <f>IF(OR($A27="",BC$9=""),"",COUNTIFS('Job Catalog'!$D$10:$D$509,$A27,'Job Catalog'!$H$10:$H$509,BC$7,'Job Catalog'!$I$10:$I$509,BC$9))</f>
        <v/>
      </c>
      <c r="BD27" s="53">
        <f>IF(OR($A27="",BD$9=""),"",COUNTIFS('Job Catalog'!$D$10:$D$509,$A27,'Job Catalog'!$H$10:$H$509,BD$7,'Job Catalog'!$I$10:$I$509,BD$9))</f>
        <v/>
      </c>
      <c r="BE27" s="53">
        <f>IF(OR($A27="",BE$9=""),"",COUNTIFS('Job Catalog'!$D$10:$D$509,$A27,'Job Catalog'!$H$10:$H$509,BE$7,'Job Catalog'!$I$10:$I$509,BE$9))</f>
        <v/>
      </c>
      <c r="BF27" s="53">
        <f>IF(OR($A27="",BF$9=""),"",COUNTIFS('Job Catalog'!$D$10:$D$509,$A27,'Job Catalog'!$H$10:$H$509,BF$7,'Job Catalog'!$I$10:$I$509,BF$9))</f>
        <v/>
      </c>
      <c r="BG27" s="53">
        <f>IF(OR($A27="",BG$9=""),"",COUNTIFS('Job Catalog'!$D$10:$D$509,$A27,'Job Catalog'!$H$10:$H$509,BG$7,'Job Catalog'!$I$10:$I$509,BG$9))</f>
        <v/>
      </c>
      <c r="BH27" s="53">
        <f>IF(OR($A27="",BH$9=""),"",COUNTIFS('Job Catalog'!$D$10:$D$509,$A27,'Job Catalog'!$H$10:$H$509,BH$7,'Job Catalog'!$I$10:$I$509,BH$9))</f>
        <v/>
      </c>
      <c r="BI27" s="53">
        <f>IF(OR($A27="",BI$9=""),"",COUNTIFS('Job Catalog'!$D$10:$D$509,$A27,'Job Catalog'!$H$10:$H$509,BI$7,'Job Catalog'!$I$10:$I$509,BI$9))</f>
        <v/>
      </c>
      <c r="BJ27" s="53">
        <f>IF(OR($A27="",BJ$9=""),"",COUNTIFS('Job Catalog'!$D$10:$D$509,$A27,'Job Catalog'!$H$10:$H$509,BJ$7,'Job Catalog'!$I$10:$I$509,BJ$9))</f>
        <v/>
      </c>
      <c r="BK27" s="53">
        <f>IF(OR($A27="",BK$9=""),"",COUNTIFS('Job Catalog'!$D$10:$D$509,$A27,'Job Catalog'!$H$10:$H$509,BK$7,'Job Catalog'!$I$10:$I$509,BK$9))</f>
        <v/>
      </c>
      <c r="BL27" s="53">
        <f>IF(OR($A27="",BL$9=""),"",COUNTIFS('Job Catalog'!$D$10:$D$509,$A27,'Job Catalog'!$H$10:$H$509,BL$7,'Job Catalog'!$I$10:$I$509,BL$9))</f>
        <v/>
      </c>
      <c r="BM27" s="53">
        <f>IF(OR($A27="",BM$9=""),"",COUNTIFS('Job Catalog'!$D$10:$D$509,$A27,'Job Catalog'!$H$10:$H$509,BM$7,'Job Catalog'!$I$10:$I$509,BM$9))</f>
        <v/>
      </c>
      <c r="BN27" s="53">
        <f>IF(OR($A27="",BN$9=""),"",COUNTIFS('Job Catalog'!$D$10:$D$509,$A27,'Job Catalog'!$H$10:$H$509,BN$7,'Job Catalog'!$I$10:$I$509,BN$9))</f>
        <v/>
      </c>
      <c r="BO27" s="53">
        <f>IF(OR($A27="",BO$9=""),"",COUNTIFS('Job Catalog'!$D$10:$D$509,$A27,'Job Catalog'!$H$10:$H$509,BO$7,'Job Catalog'!$I$10:$I$509,BO$9))</f>
        <v/>
      </c>
      <c r="BP27" s="53">
        <f>IF(OR($A27="",BP$9=""),"",COUNTIFS('Job Catalog'!$D$10:$D$509,$A27,'Job Catalog'!$H$10:$H$509,BP$7,'Job Catalog'!$I$10:$I$509,BP$9))</f>
        <v/>
      </c>
      <c r="BQ27" s="53">
        <f>IF(OR($A27="",BQ$9=""),"",COUNTIFS('Job Catalog'!$D$10:$D$509,$A27,'Job Catalog'!$H$10:$H$509,BQ$7,'Job Catalog'!$I$10:$I$509,BQ$9))</f>
        <v/>
      </c>
      <c r="BR27" s="53">
        <f>IF(OR($A27="",BR$9=""),"",COUNTIFS('Job Catalog'!$D$10:$D$509,$A27,'Job Catalog'!$H$10:$H$509,BR$7,'Job Catalog'!$I$10:$I$509,BR$9))</f>
        <v/>
      </c>
      <c r="BS27" s="53">
        <f>IF(OR($A27="",BS$9=""),"",COUNTIFS('Job Catalog'!$D$10:$D$509,$A27,'Job Catalog'!$H$10:$H$509,BS$7,'Job Catalog'!$I$10:$I$509,BS$9))</f>
        <v/>
      </c>
      <c r="BT27" s="53">
        <f>IF(OR($A27="",BT$9=""),"",COUNTIFS('Job Catalog'!$D$10:$D$509,$A27,'Job Catalog'!$H$10:$H$509,BT$7,'Job Catalog'!$I$10:$I$509,BT$9))</f>
        <v/>
      </c>
      <c r="BU27" s="53">
        <f>IF(OR($A27="",BU$9=""),"",COUNTIFS('Job Catalog'!$D$10:$D$509,$A27,'Job Catalog'!$H$10:$H$509,BU$7,'Job Catalog'!$I$10:$I$509,BU$9))</f>
        <v/>
      </c>
      <c r="BV27" s="53">
        <f>IF(OR($A27="",BV$9=""),"",COUNTIFS('Job Catalog'!$D$10:$D$509,$A27,'Job Catalog'!$H$10:$H$509,BV$7,'Job Catalog'!$I$10:$I$509,BV$9))</f>
        <v/>
      </c>
      <c r="BW27" s="53">
        <f>IF(OR($A27="",BW$9=""),"",COUNTIFS('Job Catalog'!$D$10:$D$509,$A27,'Job Catalog'!$H$10:$H$509,BW$7,'Job Catalog'!$I$10:$I$509,BW$9))</f>
        <v/>
      </c>
      <c r="BX27" s="53">
        <f>IF(OR($A27="",BX$9=""),"",COUNTIFS('Job Catalog'!$D$10:$D$509,$A27,'Job Catalog'!$H$10:$H$509,BX$7,'Job Catalog'!$I$10:$I$509,BX$9))</f>
        <v/>
      </c>
      <c r="BY27" s="53">
        <f>IF(OR($A27="",BY$9=""),"",COUNTIFS('Job Catalog'!$D$10:$D$509,$A27,'Job Catalog'!$H$10:$H$509,BY$7,'Job Catalog'!$I$10:$I$509,BY$9))</f>
        <v/>
      </c>
      <c r="BZ27" s="53">
        <f>IF(OR($A27="",BZ$9=""),"",COUNTIFS('Job Catalog'!$D$10:$D$509,$A27,'Job Catalog'!$H$10:$H$509,BZ$7,'Job Catalog'!$I$10:$I$509,BZ$9))</f>
        <v/>
      </c>
      <c r="CA27" s="53">
        <f>IF(OR($A27="",CA$9=""),"",COUNTIFS('Job Catalog'!$D$10:$D$509,$A27,'Job Catalog'!$H$10:$H$509,CA$7,'Job Catalog'!$I$10:$I$509,CA$9))</f>
        <v/>
      </c>
      <c r="CB27" s="53">
        <f>IF(OR($A27="",CB$9=""),"",COUNTIFS('Job Catalog'!$D$10:$D$509,$A27,'Job Catalog'!$H$10:$H$509,CB$7,'Job Catalog'!$I$10:$I$509,CB$9))</f>
        <v/>
      </c>
      <c r="CC27" s="53">
        <f>IF(OR($A27="",CC$9=""),"",COUNTIFS('Job Catalog'!$D$10:$D$509,$A27,'Job Catalog'!$H$10:$H$509,CC$7,'Job Catalog'!$I$10:$I$509,CC$9))</f>
        <v/>
      </c>
      <c r="CD27" s="53">
        <f>IF(OR($A27="",CD$9=""),"",COUNTIFS('Job Catalog'!$D$10:$D$509,$A27,'Job Catalog'!$H$10:$H$509,CD$7,'Job Catalog'!$I$10:$I$509,CD$9))</f>
        <v/>
      </c>
      <c r="CE27" s="53">
        <f>IF(OR($A27="",CE$9=""),"",COUNTIFS('Job Catalog'!$D$10:$D$509,$A27,'Job Catalog'!$H$10:$H$509,CE$7,'Job Catalog'!$I$10:$I$509,CE$9))</f>
        <v/>
      </c>
      <c r="CF27" s="53">
        <f>IF(OR($A27="",CF$9=""),"",COUNTIFS('Job Catalog'!$D$10:$D$509,$A27,'Job Catalog'!$H$10:$H$509,CF$7,'Job Catalog'!$I$10:$I$509,CF$9))</f>
        <v/>
      </c>
      <c r="CG27" s="53">
        <f>IF(OR($A27="",CG$9=""),"",COUNTIFS('Job Catalog'!$D$10:$D$509,$A27,'Job Catalog'!$H$10:$H$509,CG$7,'Job Catalog'!$I$10:$I$509,CG$9))</f>
        <v/>
      </c>
      <c r="CH27" s="53">
        <f>IF(OR($A27="",CH$9=""),"",COUNTIFS('Job Catalog'!$D$10:$D$509,$A27,'Job Catalog'!$H$10:$H$509,CH$7,'Job Catalog'!$I$10:$I$509,CH$9))</f>
        <v/>
      </c>
      <c r="CI27" s="53">
        <f>IF(OR($A27="",CI$9=""),"",COUNTIFS('Job Catalog'!$D$10:$D$509,$A27,'Job Catalog'!$H$10:$H$509,CI$7,'Job Catalog'!$I$10:$I$509,CI$9))</f>
        <v/>
      </c>
      <c r="CJ27" s="53">
        <f>IF(OR($A27="",CJ$9=""),"",COUNTIFS('Job Catalog'!$D$10:$D$509,$A27,'Job Catalog'!$H$10:$H$509,CJ$7,'Job Catalog'!$I$10:$I$509,CJ$9))</f>
        <v/>
      </c>
      <c r="CK27" s="53">
        <f>IF(OR($A27="",CK$9=""),"",COUNTIFS('Job Catalog'!$D$10:$D$509,$A27,'Job Catalog'!$H$10:$H$509,CK$7,'Job Catalog'!$I$10:$I$509,CK$9))</f>
        <v/>
      </c>
      <c r="CL27" s="53">
        <f>IF(OR($A27="",CL$9=""),"",COUNTIFS('Job Catalog'!$D$10:$D$509,$A27,'Job Catalog'!$H$10:$H$509,CL$7,'Job Catalog'!$I$10:$I$509,CL$9))</f>
        <v/>
      </c>
      <c r="CM27" s="53">
        <f>IF(OR($A27="",CM$9=""),"",COUNTIFS('Job Catalog'!$D$10:$D$509,$A27,'Job Catalog'!$H$10:$H$509,CM$7,'Job Catalog'!$I$10:$I$509,CM$9))</f>
        <v/>
      </c>
      <c r="CN27" s="53">
        <f>IF(OR($A27="",CN$9=""),"",COUNTIFS('Job Catalog'!$D$10:$D$509,$A27,'Job Catalog'!$H$10:$H$509,CN$7,'Job Catalog'!$I$10:$I$509,CN$9))</f>
        <v/>
      </c>
      <c r="CO27" s="53">
        <f>IF(OR($A27="",CO$9=""),"",COUNTIFS('Job Catalog'!$D$10:$D$509,$A27,'Job Catalog'!$H$10:$H$509,CO$7,'Job Catalog'!$I$10:$I$509,CO$9))</f>
        <v/>
      </c>
      <c r="CP27" s="53">
        <f>IF(OR($A27="",CP$9=""),"",COUNTIFS('Job Catalog'!$D$10:$D$509,$A27,'Job Catalog'!$H$10:$H$509,CP$7,'Job Catalog'!$I$10:$I$509,CP$9))</f>
        <v/>
      </c>
      <c r="CQ27" s="53">
        <f>IF(OR($A27="",CQ$9=""),"",COUNTIFS('Job Catalog'!$D$10:$D$509,$A27,'Job Catalog'!$H$10:$H$509,CQ$7,'Job Catalog'!$I$10:$I$509,CQ$9))</f>
        <v/>
      </c>
      <c r="CR27" s="53">
        <f>IF(OR($A27="",CR$9=""),"",COUNTIFS('Job Catalog'!$D$10:$D$509,$A27,'Job Catalog'!$H$10:$H$509,CR$7,'Job Catalog'!$I$10:$I$509,CR$9))</f>
        <v/>
      </c>
      <c r="CS27" s="53">
        <f>IF(OR($A27="",CS$9=""),"",COUNTIFS('Job Catalog'!$D$10:$D$509,$A27,'Job Catalog'!$H$10:$H$509,CS$7,'Job Catalog'!$I$10:$I$509,CS$9))</f>
        <v/>
      </c>
      <c r="CT27" s="53">
        <f>IF(OR($A27="",CT$9=""),"",COUNTIFS('Job Catalog'!$D$10:$D$509,$A27,'Job Catalog'!$H$10:$H$509,CT$7,'Job Catalog'!$I$10:$I$509,CT$9))</f>
        <v/>
      </c>
      <c r="CU27" s="54">
        <f>IF($A27="","",SUM(C27:CT27))</f>
        <v/>
      </c>
    </row>
    <row r="28">
      <c r="A28">
        <f>IF(SETUP!$B138="","",SETUP!$B138)</f>
        <v/>
      </c>
      <c r="B28" s="9">
        <f>IF(SETUP!$B138="","",SETUP!$C138)</f>
        <v/>
      </c>
      <c r="C28" s="53">
        <f>IF(OR($A28="",C$9=""),"",COUNTIFS('Job Catalog'!$D$10:$D$509,$A28,'Job Catalog'!$H$10:$H$509,C$7,'Job Catalog'!$I$10:$I$509,C$9))</f>
        <v/>
      </c>
      <c r="D28" s="53">
        <f>IF(OR($A28="",D$9=""),"",COUNTIFS('Job Catalog'!$D$10:$D$509,$A28,'Job Catalog'!$H$10:$H$509,D$7,'Job Catalog'!$I$10:$I$509,D$9))</f>
        <v/>
      </c>
      <c r="E28" s="53">
        <f>IF(OR($A28="",E$9=""),"",COUNTIFS('Job Catalog'!$D$10:$D$509,$A28,'Job Catalog'!$H$10:$H$509,E$7,'Job Catalog'!$I$10:$I$509,E$9))</f>
        <v/>
      </c>
      <c r="F28" s="53">
        <f>IF(OR($A28="",F$9=""),"",COUNTIFS('Job Catalog'!$D$10:$D$509,$A28,'Job Catalog'!$H$10:$H$509,F$7,'Job Catalog'!$I$10:$I$509,F$9))</f>
        <v/>
      </c>
      <c r="G28" s="53">
        <f>IF(OR($A28="",G$9=""),"",COUNTIFS('Job Catalog'!$D$10:$D$509,$A28,'Job Catalog'!$H$10:$H$509,G$7,'Job Catalog'!$I$10:$I$509,G$9))</f>
        <v/>
      </c>
      <c r="H28" s="53">
        <f>IF(OR($A28="",H$9=""),"",COUNTIFS('Job Catalog'!$D$10:$D$509,$A28,'Job Catalog'!$H$10:$H$509,H$7,'Job Catalog'!$I$10:$I$509,H$9))</f>
        <v/>
      </c>
      <c r="I28" s="53">
        <f>IF(OR($A28="",I$9=""),"",COUNTIFS('Job Catalog'!$D$10:$D$509,$A28,'Job Catalog'!$H$10:$H$509,I$7,'Job Catalog'!$I$10:$I$509,I$9))</f>
        <v/>
      </c>
      <c r="J28" s="53">
        <f>IF(OR($A28="",J$9=""),"",COUNTIFS('Job Catalog'!$D$10:$D$509,$A28,'Job Catalog'!$H$10:$H$509,J$7,'Job Catalog'!$I$10:$I$509,J$9))</f>
        <v/>
      </c>
      <c r="K28" s="53">
        <f>IF(OR($A28="",K$9=""),"",COUNTIFS('Job Catalog'!$D$10:$D$509,$A28,'Job Catalog'!$H$10:$H$509,K$7,'Job Catalog'!$I$10:$I$509,K$9))</f>
        <v/>
      </c>
      <c r="L28" s="53">
        <f>IF(OR($A28="",L$9=""),"",COUNTIFS('Job Catalog'!$D$10:$D$509,$A28,'Job Catalog'!$H$10:$H$509,L$7,'Job Catalog'!$I$10:$I$509,L$9))</f>
        <v/>
      </c>
      <c r="M28" s="53">
        <f>IF(OR($A28="",M$9=""),"",COUNTIFS('Job Catalog'!$D$10:$D$509,$A28,'Job Catalog'!$H$10:$H$509,M$7,'Job Catalog'!$I$10:$I$509,M$9))</f>
        <v/>
      </c>
      <c r="N28" s="53">
        <f>IF(OR($A28="",N$9=""),"",COUNTIFS('Job Catalog'!$D$10:$D$509,$A28,'Job Catalog'!$H$10:$H$509,N$7,'Job Catalog'!$I$10:$I$509,N$9))</f>
        <v/>
      </c>
      <c r="O28" s="53">
        <f>IF(OR($A28="",O$9=""),"",COUNTIFS('Job Catalog'!$D$10:$D$509,$A28,'Job Catalog'!$H$10:$H$509,O$7,'Job Catalog'!$I$10:$I$509,O$9))</f>
        <v/>
      </c>
      <c r="P28" s="53">
        <f>IF(OR($A28="",P$9=""),"",COUNTIFS('Job Catalog'!$D$10:$D$509,$A28,'Job Catalog'!$H$10:$H$509,P$7,'Job Catalog'!$I$10:$I$509,P$9))</f>
        <v/>
      </c>
      <c r="Q28" s="53">
        <f>IF(OR($A28="",Q$9=""),"",COUNTIFS('Job Catalog'!$D$10:$D$509,$A28,'Job Catalog'!$H$10:$H$509,Q$7,'Job Catalog'!$I$10:$I$509,Q$9))</f>
        <v/>
      </c>
      <c r="R28" s="53">
        <f>IF(OR($A28="",R$9=""),"",COUNTIFS('Job Catalog'!$D$10:$D$509,$A28,'Job Catalog'!$H$10:$H$509,R$7,'Job Catalog'!$I$10:$I$509,R$9))</f>
        <v/>
      </c>
      <c r="S28" s="53">
        <f>IF(OR($A28="",S$9=""),"",COUNTIFS('Job Catalog'!$D$10:$D$509,$A28,'Job Catalog'!$H$10:$H$509,S$7,'Job Catalog'!$I$10:$I$509,S$9))</f>
        <v/>
      </c>
      <c r="T28" s="53">
        <f>IF(OR($A28="",T$9=""),"",COUNTIFS('Job Catalog'!$D$10:$D$509,$A28,'Job Catalog'!$H$10:$H$509,T$7,'Job Catalog'!$I$10:$I$509,T$9))</f>
        <v/>
      </c>
      <c r="U28" s="53">
        <f>IF(OR($A28="",U$9=""),"",COUNTIFS('Job Catalog'!$D$10:$D$509,$A28,'Job Catalog'!$H$10:$H$509,U$7,'Job Catalog'!$I$10:$I$509,U$9))</f>
        <v/>
      </c>
      <c r="V28" s="53">
        <f>IF(OR($A28="",V$9=""),"",COUNTIFS('Job Catalog'!$D$10:$D$509,$A28,'Job Catalog'!$H$10:$H$509,V$7,'Job Catalog'!$I$10:$I$509,V$9))</f>
        <v/>
      </c>
      <c r="W28" s="53">
        <f>IF(OR($A28="",W$9=""),"",COUNTIFS('Job Catalog'!$D$10:$D$509,$A28,'Job Catalog'!$H$10:$H$509,W$7,'Job Catalog'!$I$10:$I$509,W$9))</f>
        <v/>
      </c>
      <c r="X28" s="53">
        <f>IF(OR($A28="",X$9=""),"",COUNTIFS('Job Catalog'!$D$10:$D$509,$A28,'Job Catalog'!$H$10:$H$509,X$7,'Job Catalog'!$I$10:$I$509,X$9))</f>
        <v/>
      </c>
      <c r="Y28" s="53">
        <f>IF(OR($A28="",Y$9=""),"",COUNTIFS('Job Catalog'!$D$10:$D$509,$A28,'Job Catalog'!$H$10:$H$509,Y$7,'Job Catalog'!$I$10:$I$509,Y$9))</f>
        <v/>
      </c>
      <c r="Z28" s="53">
        <f>IF(OR($A28="",Z$9=""),"",COUNTIFS('Job Catalog'!$D$10:$D$509,$A28,'Job Catalog'!$H$10:$H$509,Z$7,'Job Catalog'!$I$10:$I$509,Z$9))</f>
        <v/>
      </c>
      <c r="AA28" s="53">
        <f>IF(OR($A28="",AA$9=""),"",COUNTIFS('Job Catalog'!$D$10:$D$509,$A28,'Job Catalog'!$H$10:$H$509,AA$7,'Job Catalog'!$I$10:$I$509,AA$9))</f>
        <v/>
      </c>
      <c r="AB28" s="53">
        <f>IF(OR($A28="",AB$9=""),"",COUNTIFS('Job Catalog'!$D$10:$D$509,$A28,'Job Catalog'!$H$10:$H$509,AB$7,'Job Catalog'!$I$10:$I$509,AB$9))</f>
        <v/>
      </c>
      <c r="AC28" s="53">
        <f>IF(OR($A28="",AC$9=""),"",COUNTIFS('Job Catalog'!$D$10:$D$509,$A28,'Job Catalog'!$H$10:$H$509,AC$7,'Job Catalog'!$I$10:$I$509,AC$9))</f>
        <v/>
      </c>
      <c r="AD28" s="53">
        <f>IF(OR($A28="",AD$9=""),"",COUNTIFS('Job Catalog'!$D$10:$D$509,$A28,'Job Catalog'!$H$10:$H$509,AD$7,'Job Catalog'!$I$10:$I$509,AD$9))</f>
        <v/>
      </c>
      <c r="AE28" s="53">
        <f>IF(OR($A28="",AE$9=""),"",COUNTIFS('Job Catalog'!$D$10:$D$509,$A28,'Job Catalog'!$H$10:$H$509,AE$7,'Job Catalog'!$I$10:$I$509,AE$9))</f>
        <v/>
      </c>
      <c r="AF28" s="53">
        <f>IF(OR($A28="",AF$9=""),"",COUNTIFS('Job Catalog'!$D$10:$D$509,$A28,'Job Catalog'!$H$10:$H$509,AF$7,'Job Catalog'!$I$10:$I$509,AF$9))</f>
        <v/>
      </c>
      <c r="AG28" s="53">
        <f>IF(OR($A28="",AG$9=""),"",COUNTIFS('Job Catalog'!$D$10:$D$509,$A28,'Job Catalog'!$H$10:$H$509,AG$7,'Job Catalog'!$I$10:$I$509,AG$9))</f>
        <v/>
      </c>
      <c r="AH28" s="53">
        <f>IF(OR($A28="",AH$9=""),"",COUNTIFS('Job Catalog'!$D$10:$D$509,$A28,'Job Catalog'!$H$10:$H$509,AH$7,'Job Catalog'!$I$10:$I$509,AH$9))</f>
        <v/>
      </c>
      <c r="AI28" s="53">
        <f>IF(OR($A28="",AI$9=""),"",COUNTIFS('Job Catalog'!$D$10:$D$509,$A28,'Job Catalog'!$H$10:$H$509,AI$7,'Job Catalog'!$I$10:$I$509,AI$9))</f>
        <v/>
      </c>
      <c r="AJ28" s="53">
        <f>IF(OR($A28="",AJ$9=""),"",COUNTIFS('Job Catalog'!$D$10:$D$509,$A28,'Job Catalog'!$H$10:$H$509,AJ$7,'Job Catalog'!$I$10:$I$509,AJ$9))</f>
        <v/>
      </c>
      <c r="AK28" s="53">
        <f>IF(OR($A28="",AK$9=""),"",COUNTIFS('Job Catalog'!$D$10:$D$509,$A28,'Job Catalog'!$H$10:$H$509,AK$7,'Job Catalog'!$I$10:$I$509,AK$9))</f>
        <v/>
      </c>
      <c r="AL28" s="53">
        <f>IF(OR($A28="",AL$9=""),"",COUNTIFS('Job Catalog'!$D$10:$D$509,$A28,'Job Catalog'!$H$10:$H$509,AL$7,'Job Catalog'!$I$10:$I$509,AL$9))</f>
        <v/>
      </c>
      <c r="AM28" s="53">
        <f>IF(OR($A28="",AM$9=""),"",COUNTIFS('Job Catalog'!$D$10:$D$509,$A28,'Job Catalog'!$H$10:$H$509,AM$7,'Job Catalog'!$I$10:$I$509,AM$9))</f>
        <v/>
      </c>
      <c r="AN28" s="53">
        <f>IF(OR($A28="",AN$9=""),"",COUNTIFS('Job Catalog'!$D$10:$D$509,$A28,'Job Catalog'!$H$10:$H$509,AN$7,'Job Catalog'!$I$10:$I$509,AN$9))</f>
        <v/>
      </c>
      <c r="AO28" s="53">
        <f>IF(OR($A28="",AO$9=""),"",COUNTIFS('Job Catalog'!$D$10:$D$509,$A28,'Job Catalog'!$H$10:$H$509,AO$7,'Job Catalog'!$I$10:$I$509,AO$9))</f>
        <v/>
      </c>
      <c r="AP28" s="53">
        <f>IF(OR($A28="",AP$9=""),"",COUNTIFS('Job Catalog'!$D$10:$D$509,$A28,'Job Catalog'!$H$10:$H$509,AP$7,'Job Catalog'!$I$10:$I$509,AP$9))</f>
        <v/>
      </c>
      <c r="AQ28" s="53">
        <f>IF(OR($A28="",AQ$9=""),"",COUNTIFS('Job Catalog'!$D$10:$D$509,$A28,'Job Catalog'!$H$10:$H$509,AQ$7,'Job Catalog'!$I$10:$I$509,AQ$9))</f>
        <v/>
      </c>
      <c r="AR28" s="53">
        <f>IF(OR($A28="",AR$9=""),"",COUNTIFS('Job Catalog'!$D$10:$D$509,$A28,'Job Catalog'!$H$10:$H$509,AR$7,'Job Catalog'!$I$10:$I$509,AR$9))</f>
        <v/>
      </c>
      <c r="AS28" s="53">
        <f>IF(OR($A28="",AS$9=""),"",COUNTIFS('Job Catalog'!$D$10:$D$509,$A28,'Job Catalog'!$H$10:$H$509,AS$7,'Job Catalog'!$I$10:$I$509,AS$9))</f>
        <v/>
      </c>
      <c r="AT28" s="53">
        <f>IF(OR($A28="",AT$9=""),"",COUNTIFS('Job Catalog'!$D$10:$D$509,$A28,'Job Catalog'!$H$10:$H$509,AT$7,'Job Catalog'!$I$10:$I$509,AT$9))</f>
        <v/>
      </c>
      <c r="AU28" s="53">
        <f>IF(OR($A28="",AU$9=""),"",COUNTIFS('Job Catalog'!$D$10:$D$509,$A28,'Job Catalog'!$H$10:$H$509,AU$7,'Job Catalog'!$I$10:$I$509,AU$9))</f>
        <v/>
      </c>
      <c r="AV28" s="53">
        <f>IF(OR($A28="",AV$9=""),"",COUNTIFS('Job Catalog'!$D$10:$D$509,$A28,'Job Catalog'!$H$10:$H$509,AV$7,'Job Catalog'!$I$10:$I$509,AV$9))</f>
        <v/>
      </c>
      <c r="AW28" s="53">
        <f>IF(OR($A28="",AW$9=""),"",COUNTIFS('Job Catalog'!$D$10:$D$509,$A28,'Job Catalog'!$H$10:$H$509,AW$7,'Job Catalog'!$I$10:$I$509,AW$9))</f>
        <v/>
      </c>
      <c r="AX28" s="53">
        <f>IF(OR($A28="",AX$9=""),"",COUNTIFS('Job Catalog'!$D$10:$D$509,$A28,'Job Catalog'!$H$10:$H$509,AX$7,'Job Catalog'!$I$10:$I$509,AX$9))</f>
        <v/>
      </c>
      <c r="AY28" s="53">
        <f>IF(OR($A28="",AY$9=""),"",COUNTIFS('Job Catalog'!$D$10:$D$509,$A28,'Job Catalog'!$H$10:$H$509,AY$7,'Job Catalog'!$I$10:$I$509,AY$9))</f>
        <v/>
      </c>
      <c r="AZ28" s="53">
        <f>IF(OR($A28="",AZ$9=""),"",COUNTIFS('Job Catalog'!$D$10:$D$509,$A28,'Job Catalog'!$H$10:$H$509,AZ$7,'Job Catalog'!$I$10:$I$509,AZ$9))</f>
        <v/>
      </c>
      <c r="BA28" s="53">
        <f>IF(OR($A28="",BA$9=""),"",COUNTIFS('Job Catalog'!$D$10:$D$509,$A28,'Job Catalog'!$H$10:$H$509,BA$7,'Job Catalog'!$I$10:$I$509,BA$9))</f>
        <v/>
      </c>
      <c r="BB28" s="53">
        <f>IF(OR($A28="",BB$9=""),"",COUNTIFS('Job Catalog'!$D$10:$D$509,$A28,'Job Catalog'!$H$10:$H$509,BB$7,'Job Catalog'!$I$10:$I$509,BB$9))</f>
        <v/>
      </c>
      <c r="BC28" s="53">
        <f>IF(OR($A28="",BC$9=""),"",COUNTIFS('Job Catalog'!$D$10:$D$509,$A28,'Job Catalog'!$H$10:$H$509,BC$7,'Job Catalog'!$I$10:$I$509,BC$9))</f>
        <v/>
      </c>
      <c r="BD28" s="53">
        <f>IF(OR($A28="",BD$9=""),"",COUNTIFS('Job Catalog'!$D$10:$D$509,$A28,'Job Catalog'!$H$10:$H$509,BD$7,'Job Catalog'!$I$10:$I$509,BD$9))</f>
        <v/>
      </c>
      <c r="BE28" s="53">
        <f>IF(OR($A28="",BE$9=""),"",COUNTIFS('Job Catalog'!$D$10:$D$509,$A28,'Job Catalog'!$H$10:$H$509,BE$7,'Job Catalog'!$I$10:$I$509,BE$9))</f>
        <v/>
      </c>
      <c r="BF28" s="53">
        <f>IF(OR($A28="",BF$9=""),"",COUNTIFS('Job Catalog'!$D$10:$D$509,$A28,'Job Catalog'!$H$10:$H$509,BF$7,'Job Catalog'!$I$10:$I$509,BF$9))</f>
        <v/>
      </c>
      <c r="BG28" s="53">
        <f>IF(OR($A28="",BG$9=""),"",COUNTIFS('Job Catalog'!$D$10:$D$509,$A28,'Job Catalog'!$H$10:$H$509,BG$7,'Job Catalog'!$I$10:$I$509,BG$9))</f>
        <v/>
      </c>
      <c r="BH28" s="53">
        <f>IF(OR($A28="",BH$9=""),"",COUNTIFS('Job Catalog'!$D$10:$D$509,$A28,'Job Catalog'!$H$10:$H$509,BH$7,'Job Catalog'!$I$10:$I$509,BH$9))</f>
        <v/>
      </c>
      <c r="BI28" s="53">
        <f>IF(OR($A28="",BI$9=""),"",COUNTIFS('Job Catalog'!$D$10:$D$509,$A28,'Job Catalog'!$H$10:$H$509,BI$7,'Job Catalog'!$I$10:$I$509,BI$9))</f>
        <v/>
      </c>
      <c r="BJ28" s="53">
        <f>IF(OR($A28="",BJ$9=""),"",COUNTIFS('Job Catalog'!$D$10:$D$509,$A28,'Job Catalog'!$H$10:$H$509,BJ$7,'Job Catalog'!$I$10:$I$509,BJ$9))</f>
        <v/>
      </c>
      <c r="BK28" s="53">
        <f>IF(OR($A28="",BK$9=""),"",COUNTIFS('Job Catalog'!$D$10:$D$509,$A28,'Job Catalog'!$H$10:$H$509,BK$7,'Job Catalog'!$I$10:$I$509,BK$9))</f>
        <v/>
      </c>
      <c r="BL28" s="53">
        <f>IF(OR($A28="",BL$9=""),"",COUNTIFS('Job Catalog'!$D$10:$D$509,$A28,'Job Catalog'!$H$10:$H$509,BL$7,'Job Catalog'!$I$10:$I$509,BL$9))</f>
        <v/>
      </c>
      <c r="BM28" s="53">
        <f>IF(OR($A28="",BM$9=""),"",COUNTIFS('Job Catalog'!$D$10:$D$509,$A28,'Job Catalog'!$H$10:$H$509,BM$7,'Job Catalog'!$I$10:$I$509,BM$9))</f>
        <v/>
      </c>
      <c r="BN28" s="53">
        <f>IF(OR($A28="",BN$9=""),"",COUNTIFS('Job Catalog'!$D$10:$D$509,$A28,'Job Catalog'!$H$10:$H$509,BN$7,'Job Catalog'!$I$10:$I$509,BN$9))</f>
        <v/>
      </c>
      <c r="BO28" s="53">
        <f>IF(OR($A28="",BO$9=""),"",COUNTIFS('Job Catalog'!$D$10:$D$509,$A28,'Job Catalog'!$H$10:$H$509,BO$7,'Job Catalog'!$I$10:$I$509,BO$9))</f>
        <v/>
      </c>
      <c r="BP28" s="53">
        <f>IF(OR($A28="",BP$9=""),"",COUNTIFS('Job Catalog'!$D$10:$D$509,$A28,'Job Catalog'!$H$10:$H$509,BP$7,'Job Catalog'!$I$10:$I$509,BP$9))</f>
        <v/>
      </c>
      <c r="BQ28" s="53">
        <f>IF(OR($A28="",BQ$9=""),"",COUNTIFS('Job Catalog'!$D$10:$D$509,$A28,'Job Catalog'!$H$10:$H$509,BQ$7,'Job Catalog'!$I$10:$I$509,BQ$9))</f>
        <v/>
      </c>
      <c r="BR28" s="53">
        <f>IF(OR($A28="",BR$9=""),"",COUNTIFS('Job Catalog'!$D$10:$D$509,$A28,'Job Catalog'!$H$10:$H$509,BR$7,'Job Catalog'!$I$10:$I$509,BR$9))</f>
        <v/>
      </c>
      <c r="BS28" s="53">
        <f>IF(OR($A28="",BS$9=""),"",COUNTIFS('Job Catalog'!$D$10:$D$509,$A28,'Job Catalog'!$H$10:$H$509,BS$7,'Job Catalog'!$I$10:$I$509,BS$9))</f>
        <v/>
      </c>
      <c r="BT28" s="53">
        <f>IF(OR($A28="",BT$9=""),"",COUNTIFS('Job Catalog'!$D$10:$D$509,$A28,'Job Catalog'!$H$10:$H$509,BT$7,'Job Catalog'!$I$10:$I$509,BT$9))</f>
        <v/>
      </c>
      <c r="BU28" s="53">
        <f>IF(OR($A28="",BU$9=""),"",COUNTIFS('Job Catalog'!$D$10:$D$509,$A28,'Job Catalog'!$H$10:$H$509,BU$7,'Job Catalog'!$I$10:$I$509,BU$9))</f>
        <v/>
      </c>
      <c r="BV28" s="53">
        <f>IF(OR($A28="",BV$9=""),"",COUNTIFS('Job Catalog'!$D$10:$D$509,$A28,'Job Catalog'!$H$10:$H$509,BV$7,'Job Catalog'!$I$10:$I$509,BV$9))</f>
        <v/>
      </c>
      <c r="BW28" s="53">
        <f>IF(OR($A28="",BW$9=""),"",COUNTIFS('Job Catalog'!$D$10:$D$509,$A28,'Job Catalog'!$H$10:$H$509,BW$7,'Job Catalog'!$I$10:$I$509,BW$9))</f>
        <v/>
      </c>
      <c r="BX28" s="53">
        <f>IF(OR($A28="",BX$9=""),"",COUNTIFS('Job Catalog'!$D$10:$D$509,$A28,'Job Catalog'!$H$10:$H$509,BX$7,'Job Catalog'!$I$10:$I$509,BX$9))</f>
        <v/>
      </c>
      <c r="BY28" s="53">
        <f>IF(OR($A28="",BY$9=""),"",COUNTIFS('Job Catalog'!$D$10:$D$509,$A28,'Job Catalog'!$H$10:$H$509,BY$7,'Job Catalog'!$I$10:$I$509,BY$9))</f>
        <v/>
      </c>
      <c r="BZ28" s="53">
        <f>IF(OR($A28="",BZ$9=""),"",COUNTIFS('Job Catalog'!$D$10:$D$509,$A28,'Job Catalog'!$H$10:$H$509,BZ$7,'Job Catalog'!$I$10:$I$509,BZ$9))</f>
        <v/>
      </c>
      <c r="CA28" s="53">
        <f>IF(OR($A28="",CA$9=""),"",COUNTIFS('Job Catalog'!$D$10:$D$509,$A28,'Job Catalog'!$H$10:$H$509,CA$7,'Job Catalog'!$I$10:$I$509,CA$9))</f>
        <v/>
      </c>
      <c r="CB28" s="53">
        <f>IF(OR($A28="",CB$9=""),"",COUNTIFS('Job Catalog'!$D$10:$D$509,$A28,'Job Catalog'!$H$10:$H$509,CB$7,'Job Catalog'!$I$10:$I$509,CB$9))</f>
        <v/>
      </c>
      <c r="CC28" s="53">
        <f>IF(OR($A28="",CC$9=""),"",COUNTIFS('Job Catalog'!$D$10:$D$509,$A28,'Job Catalog'!$H$10:$H$509,CC$7,'Job Catalog'!$I$10:$I$509,CC$9))</f>
        <v/>
      </c>
      <c r="CD28" s="53">
        <f>IF(OR($A28="",CD$9=""),"",COUNTIFS('Job Catalog'!$D$10:$D$509,$A28,'Job Catalog'!$H$10:$H$509,CD$7,'Job Catalog'!$I$10:$I$509,CD$9))</f>
        <v/>
      </c>
      <c r="CE28" s="53">
        <f>IF(OR($A28="",CE$9=""),"",COUNTIFS('Job Catalog'!$D$10:$D$509,$A28,'Job Catalog'!$H$10:$H$509,CE$7,'Job Catalog'!$I$10:$I$509,CE$9))</f>
        <v/>
      </c>
      <c r="CF28" s="53">
        <f>IF(OR($A28="",CF$9=""),"",COUNTIFS('Job Catalog'!$D$10:$D$509,$A28,'Job Catalog'!$H$10:$H$509,CF$7,'Job Catalog'!$I$10:$I$509,CF$9))</f>
        <v/>
      </c>
      <c r="CG28" s="53">
        <f>IF(OR($A28="",CG$9=""),"",COUNTIFS('Job Catalog'!$D$10:$D$509,$A28,'Job Catalog'!$H$10:$H$509,CG$7,'Job Catalog'!$I$10:$I$509,CG$9))</f>
        <v/>
      </c>
      <c r="CH28" s="53">
        <f>IF(OR($A28="",CH$9=""),"",COUNTIFS('Job Catalog'!$D$10:$D$509,$A28,'Job Catalog'!$H$10:$H$509,CH$7,'Job Catalog'!$I$10:$I$509,CH$9))</f>
        <v/>
      </c>
      <c r="CI28" s="53">
        <f>IF(OR($A28="",CI$9=""),"",COUNTIFS('Job Catalog'!$D$10:$D$509,$A28,'Job Catalog'!$H$10:$H$509,CI$7,'Job Catalog'!$I$10:$I$509,CI$9))</f>
        <v/>
      </c>
      <c r="CJ28" s="53">
        <f>IF(OR($A28="",CJ$9=""),"",COUNTIFS('Job Catalog'!$D$10:$D$509,$A28,'Job Catalog'!$H$10:$H$509,CJ$7,'Job Catalog'!$I$10:$I$509,CJ$9))</f>
        <v/>
      </c>
      <c r="CK28" s="53">
        <f>IF(OR($A28="",CK$9=""),"",COUNTIFS('Job Catalog'!$D$10:$D$509,$A28,'Job Catalog'!$H$10:$H$509,CK$7,'Job Catalog'!$I$10:$I$509,CK$9))</f>
        <v/>
      </c>
      <c r="CL28" s="53">
        <f>IF(OR($A28="",CL$9=""),"",COUNTIFS('Job Catalog'!$D$10:$D$509,$A28,'Job Catalog'!$H$10:$H$509,CL$7,'Job Catalog'!$I$10:$I$509,CL$9))</f>
        <v/>
      </c>
      <c r="CM28" s="53">
        <f>IF(OR($A28="",CM$9=""),"",COUNTIFS('Job Catalog'!$D$10:$D$509,$A28,'Job Catalog'!$H$10:$H$509,CM$7,'Job Catalog'!$I$10:$I$509,CM$9))</f>
        <v/>
      </c>
      <c r="CN28" s="53">
        <f>IF(OR($A28="",CN$9=""),"",COUNTIFS('Job Catalog'!$D$10:$D$509,$A28,'Job Catalog'!$H$10:$H$509,CN$7,'Job Catalog'!$I$10:$I$509,CN$9))</f>
        <v/>
      </c>
      <c r="CO28" s="53">
        <f>IF(OR($A28="",CO$9=""),"",COUNTIFS('Job Catalog'!$D$10:$D$509,$A28,'Job Catalog'!$H$10:$H$509,CO$7,'Job Catalog'!$I$10:$I$509,CO$9))</f>
        <v/>
      </c>
      <c r="CP28" s="53">
        <f>IF(OR($A28="",CP$9=""),"",COUNTIFS('Job Catalog'!$D$10:$D$509,$A28,'Job Catalog'!$H$10:$H$509,CP$7,'Job Catalog'!$I$10:$I$509,CP$9))</f>
        <v/>
      </c>
      <c r="CQ28" s="53">
        <f>IF(OR($A28="",CQ$9=""),"",COUNTIFS('Job Catalog'!$D$10:$D$509,$A28,'Job Catalog'!$H$10:$H$509,CQ$7,'Job Catalog'!$I$10:$I$509,CQ$9))</f>
        <v/>
      </c>
      <c r="CR28" s="53">
        <f>IF(OR($A28="",CR$9=""),"",COUNTIFS('Job Catalog'!$D$10:$D$509,$A28,'Job Catalog'!$H$10:$H$509,CR$7,'Job Catalog'!$I$10:$I$509,CR$9))</f>
        <v/>
      </c>
      <c r="CS28" s="53">
        <f>IF(OR($A28="",CS$9=""),"",COUNTIFS('Job Catalog'!$D$10:$D$509,$A28,'Job Catalog'!$H$10:$H$509,CS$7,'Job Catalog'!$I$10:$I$509,CS$9))</f>
        <v/>
      </c>
      <c r="CT28" s="53">
        <f>IF(OR($A28="",CT$9=""),"",COUNTIFS('Job Catalog'!$D$10:$D$509,$A28,'Job Catalog'!$H$10:$H$509,CT$7,'Job Catalog'!$I$10:$I$509,CT$9))</f>
        <v/>
      </c>
      <c r="CU28" s="54">
        <f>IF($A28="","",SUM(C28:CT28))</f>
        <v/>
      </c>
    </row>
    <row r="29">
      <c r="A29">
        <f>IF(SETUP!$B139="","",SETUP!$B139)</f>
        <v/>
      </c>
      <c r="B29" s="9">
        <f>IF(SETUP!$B139="","",SETUP!$C139)</f>
        <v/>
      </c>
      <c r="C29" s="53">
        <f>IF(OR($A29="",C$9=""),"",COUNTIFS('Job Catalog'!$D$10:$D$509,$A29,'Job Catalog'!$H$10:$H$509,C$7,'Job Catalog'!$I$10:$I$509,C$9))</f>
        <v/>
      </c>
      <c r="D29" s="53">
        <f>IF(OR($A29="",D$9=""),"",COUNTIFS('Job Catalog'!$D$10:$D$509,$A29,'Job Catalog'!$H$10:$H$509,D$7,'Job Catalog'!$I$10:$I$509,D$9))</f>
        <v/>
      </c>
      <c r="E29" s="53">
        <f>IF(OR($A29="",E$9=""),"",COUNTIFS('Job Catalog'!$D$10:$D$509,$A29,'Job Catalog'!$H$10:$H$509,E$7,'Job Catalog'!$I$10:$I$509,E$9))</f>
        <v/>
      </c>
      <c r="F29" s="53">
        <f>IF(OR($A29="",F$9=""),"",COUNTIFS('Job Catalog'!$D$10:$D$509,$A29,'Job Catalog'!$H$10:$H$509,F$7,'Job Catalog'!$I$10:$I$509,F$9))</f>
        <v/>
      </c>
      <c r="G29" s="53">
        <f>IF(OR($A29="",G$9=""),"",COUNTIFS('Job Catalog'!$D$10:$D$509,$A29,'Job Catalog'!$H$10:$H$509,G$7,'Job Catalog'!$I$10:$I$509,G$9))</f>
        <v/>
      </c>
      <c r="H29" s="53">
        <f>IF(OR($A29="",H$9=""),"",COUNTIFS('Job Catalog'!$D$10:$D$509,$A29,'Job Catalog'!$H$10:$H$509,H$7,'Job Catalog'!$I$10:$I$509,H$9))</f>
        <v/>
      </c>
      <c r="I29" s="53">
        <f>IF(OR($A29="",I$9=""),"",COUNTIFS('Job Catalog'!$D$10:$D$509,$A29,'Job Catalog'!$H$10:$H$509,I$7,'Job Catalog'!$I$10:$I$509,I$9))</f>
        <v/>
      </c>
      <c r="J29" s="53">
        <f>IF(OR($A29="",J$9=""),"",COUNTIFS('Job Catalog'!$D$10:$D$509,$A29,'Job Catalog'!$H$10:$H$509,J$7,'Job Catalog'!$I$10:$I$509,J$9))</f>
        <v/>
      </c>
      <c r="K29" s="53">
        <f>IF(OR($A29="",K$9=""),"",COUNTIFS('Job Catalog'!$D$10:$D$509,$A29,'Job Catalog'!$H$10:$H$509,K$7,'Job Catalog'!$I$10:$I$509,K$9))</f>
        <v/>
      </c>
      <c r="L29" s="53">
        <f>IF(OR($A29="",L$9=""),"",COUNTIFS('Job Catalog'!$D$10:$D$509,$A29,'Job Catalog'!$H$10:$H$509,L$7,'Job Catalog'!$I$10:$I$509,L$9))</f>
        <v/>
      </c>
      <c r="M29" s="53">
        <f>IF(OR($A29="",M$9=""),"",COUNTIFS('Job Catalog'!$D$10:$D$509,$A29,'Job Catalog'!$H$10:$H$509,M$7,'Job Catalog'!$I$10:$I$509,M$9))</f>
        <v/>
      </c>
      <c r="N29" s="53">
        <f>IF(OR($A29="",N$9=""),"",COUNTIFS('Job Catalog'!$D$10:$D$509,$A29,'Job Catalog'!$H$10:$H$509,N$7,'Job Catalog'!$I$10:$I$509,N$9))</f>
        <v/>
      </c>
      <c r="O29" s="53">
        <f>IF(OR($A29="",O$9=""),"",COUNTIFS('Job Catalog'!$D$10:$D$509,$A29,'Job Catalog'!$H$10:$H$509,O$7,'Job Catalog'!$I$10:$I$509,O$9))</f>
        <v/>
      </c>
      <c r="P29" s="53">
        <f>IF(OR($A29="",P$9=""),"",COUNTIFS('Job Catalog'!$D$10:$D$509,$A29,'Job Catalog'!$H$10:$H$509,P$7,'Job Catalog'!$I$10:$I$509,P$9))</f>
        <v/>
      </c>
      <c r="Q29" s="53">
        <f>IF(OR($A29="",Q$9=""),"",COUNTIFS('Job Catalog'!$D$10:$D$509,$A29,'Job Catalog'!$H$10:$H$509,Q$7,'Job Catalog'!$I$10:$I$509,Q$9))</f>
        <v/>
      </c>
      <c r="R29" s="53">
        <f>IF(OR($A29="",R$9=""),"",COUNTIFS('Job Catalog'!$D$10:$D$509,$A29,'Job Catalog'!$H$10:$H$509,R$7,'Job Catalog'!$I$10:$I$509,R$9))</f>
        <v/>
      </c>
      <c r="S29" s="53">
        <f>IF(OR($A29="",S$9=""),"",COUNTIFS('Job Catalog'!$D$10:$D$509,$A29,'Job Catalog'!$H$10:$H$509,S$7,'Job Catalog'!$I$10:$I$509,S$9))</f>
        <v/>
      </c>
      <c r="T29" s="53">
        <f>IF(OR($A29="",T$9=""),"",COUNTIFS('Job Catalog'!$D$10:$D$509,$A29,'Job Catalog'!$H$10:$H$509,T$7,'Job Catalog'!$I$10:$I$509,T$9))</f>
        <v/>
      </c>
      <c r="U29" s="53">
        <f>IF(OR($A29="",U$9=""),"",COUNTIFS('Job Catalog'!$D$10:$D$509,$A29,'Job Catalog'!$H$10:$H$509,U$7,'Job Catalog'!$I$10:$I$509,U$9))</f>
        <v/>
      </c>
      <c r="V29" s="53">
        <f>IF(OR($A29="",V$9=""),"",COUNTIFS('Job Catalog'!$D$10:$D$509,$A29,'Job Catalog'!$H$10:$H$509,V$7,'Job Catalog'!$I$10:$I$509,V$9))</f>
        <v/>
      </c>
      <c r="W29" s="53">
        <f>IF(OR($A29="",W$9=""),"",COUNTIFS('Job Catalog'!$D$10:$D$509,$A29,'Job Catalog'!$H$10:$H$509,W$7,'Job Catalog'!$I$10:$I$509,W$9))</f>
        <v/>
      </c>
      <c r="X29" s="53">
        <f>IF(OR($A29="",X$9=""),"",COUNTIFS('Job Catalog'!$D$10:$D$509,$A29,'Job Catalog'!$H$10:$H$509,X$7,'Job Catalog'!$I$10:$I$509,X$9))</f>
        <v/>
      </c>
      <c r="Y29" s="53">
        <f>IF(OR($A29="",Y$9=""),"",COUNTIFS('Job Catalog'!$D$10:$D$509,$A29,'Job Catalog'!$H$10:$H$509,Y$7,'Job Catalog'!$I$10:$I$509,Y$9))</f>
        <v/>
      </c>
      <c r="Z29" s="53">
        <f>IF(OR($A29="",Z$9=""),"",COUNTIFS('Job Catalog'!$D$10:$D$509,$A29,'Job Catalog'!$H$10:$H$509,Z$7,'Job Catalog'!$I$10:$I$509,Z$9))</f>
        <v/>
      </c>
      <c r="AA29" s="53">
        <f>IF(OR($A29="",AA$9=""),"",COUNTIFS('Job Catalog'!$D$10:$D$509,$A29,'Job Catalog'!$H$10:$H$509,AA$7,'Job Catalog'!$I$10:$I$509,AA$9))</f>
        <v/>
      </c>
      <c r="AB29" s="53">
        <f>IF(OR($A29="",AB$9=""),"",COUNTIFS('Job Catalog'!$D$10:$D$509,$A29,'Job Catalog'!$H$10:$H$509,AB$7,'Job Catalog'!$I$10:$I$509,AB$9))</f>
        <v/>
      </c>
      <c r="AC29" s="53">
        <f>IF(OR($A29="",AC$9=""),"",COUNTIFS('Job Catalog'!$D$10:$D$509,$A29,'Job Catalog'!$H$10:$H$509,AC$7,'Job Catalog'!$I$10:$I$509,AC$9))</f>
        <v/>
      </c>
      <c r="AD29" s="53">
        <f>IF(OR($A29="",AD$9=""),"",COUNTIFS('Job Catalog'!$D$10:$D$509,$A29,'Job Catalog'!$H$10:$H$509,AD$7,'Job Catalog'!$I$10:$I$509,AD$9))</f>
        <v/>
      </c>
      <c r="AE29" s="53">
        <f>IF(OR($A29="",AE$9=""),"",COUNTIFS('Job Catalog'!$D$10:$D$509,$A29,'Job Catalog'!$H$10:$H$509,AE$7,'Job Catalog'!$I$10:$I$509,AE$9))</f>
        <v/>
      </c>
      <c r="AF29" s="53">
        <f>IF(OR($A29="",AF$9=""),"",COUNTIFS('Job Catalog'!$D$10:$D$509,$A29,'Job Catalog'!$H$10:$H$509,AF$7,'Job Catalog'!$I$10:$I$509,AF$9))</f>
        <v/>
      </c>
      <c r="AG29" s="53">
        <f>IF(OR($A29="",AG$9=""),"",COUNTIFS('Job Catalog'!$D$10:$D$509,$A29,'Job Catalog'!$H$10:$H$509,AG$7,'Job Catalog'!$I$10:$I$509,AG$9))</f>
        <v/>
      </c>
      <c r="AH29" s="53">
        <f>IF(OR($A29="",AH$9=""),"",COUNTIFS('Job Catalog'!$D$10:$D$509,$A29,'Job Catalog'!$H$10:$H$509,AH$7,'Job Catalog'!$I$10:$I$509,AH$9))</f>
        <v/>
      </c>
      <c r="AI29" s="53">
        <f>IF(OR($A29="",AI$9=""),"",COUNTIFS('Job Catalog'!$D$10:$D$509,$A29,'Job Catalog'!$H$10:$H$509,AI$7,'Job Catalog'!$I$10:$I$509,AI$9))</f>
        <v/>
      </c>
      <c r="AJ29" s="53">
        <f>IF(OR($A29="",AJ$9=""),"",COUNTIFS('Job Catalog'!$D$10:$D$509,$A29,'Job Catalog'!$H$10:$H$509,AJ$7,'Job Catalog'!$I$10:$I$509,AJ$9))</f>
        <v/>
      </c>
      <c r="AK29" s="53">
        <f>IF(OR($A29="",AK$9=""),"",COUNTIFS('Job Catalog'!$D$10:$D$509,$A29,'Job Catalog'!$H$10:$H$509,AK$7,'Job Catalog'!$I$10:$I$509,AK$9))</f>
        <v/>
      </c>
      <c r="AL29" s="53">
        <f>IF(OR($A29="",AL$9=""),"",COUNTIFS('Job Catalog'!$D$10:$D$509,$A29,'Job Catalog'!$H$10:$H$509,AL$7,'Job Catalog'!$I$10:$I$509,AL$9))</f>
        <v/>
      </c>
      <c r="AM29" s="53">
        <f>IF(OR($A29="",AM$9=""),"",COUNTIFS('Job Catalog'!$D$10:$D$509,$A29,'Job Catalog'!$H$10:$H$509,AM$7,'Job Catalog'!$I$10:$I$509,AM$9))</f>
        <v/>
      </c>
      <c r="AN29" s="53">
        <f>IF(OR($A29="",AN$9=""),"",COUNTIFS('Job Catalog'!$D$10:$D$509,$A29,'Job Catalog'!$H$10:$H$509,AN$7,'Job Catalog'!$I$10:$I$509,AN$9))</f>
        <v/>
      </c>
      <c r="AO29" s="53">
        <f>IF(OR($A29="",AO$9=""),"",COUNTIFS('Job Catalog'!$D$10:$D$509,$A29,'Job Catalog'!$H$10:$H$509,AO$7,'Job Catalog'!$I$10:$I$509,AO$9))</f>
        <v/>
      </c>
      <c r="AP29" s="53">
        <f>IF(OR($A29="",AP$9=""),"",COUNTIFS('Job Catalog'!$D$10:$D$509,$A29,'Job Catalog'!$H$10:$H$509,AP$7,'Job Catalog'!$I$10:$I$509,AP$9))</f>
        <v/>
      </c>
      <c r="AQ29" s="53">
        <f>IF(OR($A29="",AQ$9=""),"",COUNTIFS('Job Catalog'!$D$10:$D$509,$A29,'Job Catalog'!$H$10:$H$509,AQ$7,'Job Catalog'!$I$10:$I$509,AQ$9))</f>
        <v/>
      </c>
      <c r="AR29" s="53">
        <f>IF(OR($A29="",AR$9=""),"",COUNTIFS('Job Catalog'!$D$10:$D$509,$A29,'Job Catalog'!$H$10:$H$509,AR$7,'Job Catalog'!$I$10:$I$509,AR$9))</f>
        <v/>
      </c>
      <c r="AS29" s="53">
        <f>IF(OR($A29="",AS$9=""),"",COUNTIFS('Job Catalog'!$D$10:$D$509,$A29,'Job Catalog'!$H$10:$H$509,AS$7,'Job Catalog'!$I$10:$I$509,AS$9))</f>
        <v/>
      </c>
      <c r="AT29" s="53">
        <f>IF(OR($A29="",AT$9=""),"",COUNTIFS('Job Catalog'!$D$10:$D$509,$A29,'Job Catalog'!$H$10:$H$509,AT$7,'Job Catalog'!$I$10:$I$509,AT$9))</f>
        <v/>
      </c>
      <c r="AU29" s="53">
        <f>IF(OR($A29="",AU$9=""),"",COUNTIFS('Job Catalog'!$D$10:$D$509,$A29,'Job Catalog'!$H$10:$H$509,AU$7,'Job Catalog'!$I$10:$I$509,AU$9))</f>
        <v/>
      </c>
      <c r="AV29" s="53">
        <f>IF(OR($A29="",AV$9=""),"",COUNTIFS('Job Catalog'!$D$10:$D$509,$A29,'Job Catalog'!$H$10:$H$509,AV$7,'Job Catalog'!$I$10:$I$509,AV$9))</f>
        <v/>
      </c>
      <c r="AW29" s="53">
        <f>IF(OR($A29="",AW$9=""),"",COUNTIFS('Job Catalog'!$D$10:$D$509,$A29,'Job Catalog'!$H$10:$H$509,AW$7,'Job Catalog'!$I$10:$I$509,AW$9))</f>
        <v/>
      </c>
      <c r="AX29" s="53">
        <f>IF(OR($A29="",AX$9=""),"",COUNTIFS('Job Catalog'!$D$10:$D$509,$A29,'Job Catalog'!$H$10:$H$509,AX$7,'Job Catalog'!$I$10:$I$509,AX$9))</f>
        <v/>
      </c>
      <c r="AY29" s="53">
        <f>IF(OR($A29="",AY$9=""),"",COUNTIFS('Job Catalog'!$D$10:$D$509,$A29,'Job Catalog'!$H$10:$H$509,AY$7,'Job Catalog'!$I$10:$I$509,AY$9))</f>
        <v/>
      </c>
      <c r="AZ29" s="53">
        <f>IF(OR($A29="",AZ$9=""),"",COUNTIFS('Job Catalog'!$D$10:$D$509,$A29,'Job Catalog'!$H$10:$H$509,AZ$7,'Job Catalog'!$I$10:$I$509,AZ$9))</f>
        <v/>
      </c>
      <c r="BA29" s="53">
        <f>IF(OR($A29="",BA$9=""),"",COUNTIFS('Job Catalog'!$D$10:$D$509,$A29,'Job Catalog'!$H$10:$H$509,BA$7,'Job Catalog'!$I$10:$I$509,BA$9))</f>
        <v/>
      </c>
      <c r="BB29" s="53">
        <f>IF(OR($A29="",BB$9=""),"",COUNTIFS('Job Catalog'!$D$10:$D$509,$A29,'Job Catalog'!$H$10:$H$509,BB$7,'Job Catalog'!$I$10:$I$509,BB$9))</f>
        <v/>
      </c>
      <c r="BC29" s="53">
        <f>IF(OR($A29="",BC$9=""),"",COUNTIFS('Job Catalog'!$D$10:$D$509,$A29,'Job Catalog'!$H$10:$H$509,BC$7,'Job Catalog'!$I$10:$I$509,BC$9))</f>
        <v/>
      </c>
      <c r="BD29" s="53">
        <f>IF(OR($A29="",BD$9=""),"",COUNTIFS('Job Catalog'!$D$10:$D$509,$A29,'Job Catalog'!$H$10:$H$509,BD$7,'Job Catalog'!$I$10:$I$509,BD$9))</f>
        <v/>
      </c>
      <c r="BE29" s="53">
        <f>IF(OR($A29="",BE$9=""),"",COUNTIFS('Job Catalog'!$D$10:$D$509,$A29,'Job Catalog'!$H$10:$H$509,BE$7,'Job Catalog'!$I$10:$I$509,BE$9))</f>
        <v/>
      </c>
      <c r="BF29" s="53">
        <f>IF(OR($A29="",BF$9=""),"",COUNTIFS('Job Catalog'!$D$10:$D$509,$A29,'Job Catalog'!$H$10:$H$509,BF$7,'Job Catalog'!$I$10:$I$509,BF$9))</f>
        <v/>
      </c>
      <c r="BG29" s="53">
        <f>IF(OR($A29="",BG$9=""),"",COUNTIFS('Job Catalog'!$D$10:$D$509,$A29,'Job Catalog'!$H$10:$H$509,BG$7,'Job Catalog'!$I$10:$I$509,BG$9))</f>
        <v/>
      </c>
      <c r="BH29" s="53">
        <f>IF(OR($A29="",BH$9=""),"",COUNTIFS('Job Catalog'!$D$10:$D$509,$A29,'Job Catalog'!$H$10:$H$509,BH$7,'Job Catalog'!$I$10:$I$509,BH$9))</f>
        <v/>
      </c>
      <c r="BI29" s="53">
        <f>IF(OR($A29="",BI$9=""),"",COUNTIFS('Job Catalog'!$D$10:$D$509,$A29,'Job Catalog'!$H$10:$H$509,BI$7,'Job Catalog'!$I$10:$I$509,BI$9))</f>
        <v/>
      </c>
      <c r="BJ29" s="53">
        <f>IF(OR($A29="",BJ$9=""),"",COUNTIFS('Job Catalog'!$D$10:$D$509,$A29,'Job Catalog'!$H$10:$H$509,BJ$7,'Job Catalog'!$I$10:$I$509,BJ$9))</f>
        <v/>
      </c>
      <c r="BK29" s="53">
        <f>IF(OR($A29="",BK$9=""),"",COUNTIFS('Job Catalog'!$D$10:$D$509,$A29,'Job Catalog'!$H$10:$H$509,BK$7,'Job Catalog'!$I$10:$I$509,BK$9))</f>
        <v/>
      </c>
      <c r="BL29" s="53">
        <f>IF(OR($A29="",BL$9=""),"",COUNTIFS('Job Catalog'!$D$10:$D$509,$A29,'Job Catalog'!$H$10:$H$509,BL$7,'Job Catalog'!$I$10:$I$509,BL$9))</f>
        <v/>
      </c>
      <c r="BM29" s="53">
        <f>IF(OR($A29="",BM$9=""),"",COUNTIFS('Job Catalog'!$D$10:$D$509,$A29,'Job Catalog'!$H$10:$H$509,BM$7,'Job Catalog'!$I$10:$I$509,BM$9))</f>
        <v/>
      </c>
      <c r="BN29" s="53">
        <f>IF(OR($A29="",BN$9=""),"",COUNTIFS('Job Catalog'!$D$10:$D$509,$A29,'Job Catalog'!$H$10:$H$509,BN$7,'Job Catalog'!$I$10:$I$509,BN$9))</f>
        <v/>
      </c>
      <c r="BO29" s="53">
        <f>IF(OR($A29="",BO$9=""),"",COUNTIFS('Job Catalog'!$D$10:$D$509,$A29,'Job Catalog'!$H$10:$H$509,BO$7,'Job Catalog'!$I$10:$I$509,BO$9))</f>
        <v/>
      </c>
      <c r="BP29" s="53">
        <f>IF(OR($A29="",BP$9=""),"",COUNTIFS('Job Catalog'!$D$10:$D$509,$A29,'Job Catalog'!$H$10:$H$509,BP$7,'Job Catalog'!$I$10:$I$509,BP$9))</f>
        <v/>
      </c>
      <c r="BQ29" s="53">
        <f>IF(OR($A29="",BQ$9=""),"",COUNTIFS('Job Catalog'!$D$10:$D$509,$A29,'Job Catalog'!$H$10:$H$509,BQ$7,'Job Catalog'!$I$10:$I$509,BQ$9))</f>
        <v/>
      </c>
      <c r="BR29" s="53">
        <f>IF(OR($A29="",BR$9=""),"",COUNTIFS('Job Catalog'!$D$10:$D$509,$A29,'Job Catalog'!$H$10:$H$509,BR$7,'Job Catalog'!$I$10:$I$509,BR$9))</f>
        <v/>
      </c>
      <c r="BS29" s="53">
        <f>IF(OR($A29="",BS$9=""),"",COUNTIFS('Job Catalog'!$D$10:$D$509,$A29,'Job Catalog'!$H$10:$H$509,BS$7,'Job Catalog'!$I$10:$I$509,BS$9))</f>
        <v/>
      </c>
      <c r="BT29" s="53">
        <f>IF(OR($A29="",BT$9=""),"",COUNTIFS('Job Catalog'!$D$10:$D$509,$A29,'Job Catalog'!$H$10:$H$509,BT$7,'Job Catalog'!$I$10:$I$509,BT$9))</f>
        <v/>
      </c>
      <c r="BU29" s="53">
        <f>IF(OR($A29="",BU$9=""),"",COUNTIFS('Job Catalog'!$D$10:$D$509,$A29,'Job Catalog'!$H$10:$H$509,BU$7,'Job Catalog'!$I$10:$I$509,BU$9))</f>
        <v/>
      </c>
      <c r="BV29" s="53">
        <f>IF(OR($A29="",BV$9=""),"",COUNTIFS('Job Catalog'!$D$10:$D$509,$A29,'Job Catalog'!$H$10:$H$509,BV$7,'Job Catalog'!$I$10:$I$509,BV$9))</f>
        <v/>
      </c>
      <c r="BW29" s="53">
        <f>IF(OR($A29="",BW$9=""),"",COUNTIFS('Job Catalog'!$D$10:$D$509,$A29,'Job Catalog'!$H$10:$H$509,BW$7,'Job Catalog'!$I$10:$I$509,BW$9))</f>
        <v/>
      </c>
      <c r="BX29" s="53">
        <f>IF(OR($A29="",BX$9=""),"",COUNTIFS('Job Catalog'!$D$10:$D$509,$A29,'Job Catalog'!$H$10:$H$509,BX$7,'Job Catalog'!$I$10:$I$509,BX$9))</f>
        <v/>
      </c>
      <c r="BY29" s="53">
        <f>IF(OR($A29="",BY$9=""),"",COUNTIFS('Job Catalog'!$D$10:$D$509,$A29,'Job Catalog'!$H$10:$H$509,BY$7,'Job Catalog'!$I$10:$I$509,BY$9))</f>
        <v/>
      </c>
      <c r="BZ29" s="53">
        <f>IF(OR($A29="",BZ$9=""),"",COUNTIFS('Job Catalog'!$D$10:$D$509,$A29,'Job Catalog'!$H$10:$H$509,BZ$7,'Job Catalog'!$I$10:$I$509,BZ$9))</f>
        <v/>
      </c>
      <c r="CA29" s="53">
        <f>IF(OR($A29="",CA$9=""),"",COUNTIFS('Job Catalog'!$D$10:$D$509,$A29,'Job Catalog'!$H$10:$H$509,CA$7,'Job Catalog'!$I$10:$I$509,CA$9))</f>
        <v/>
      </c>
      <c r="CB29" s="53">
        <f>IF(OR($A29="",CB$9=""),"",COUNTIFS('Job Catalog'!$D$10:$D$509,$A29,'Job Catalog'!$H$10:$H$509,CB$7,'Job Catalog'!$I$10:$I$509,CB$9))</f>
        <v/>
      </c>
      <c r="CC29" s="53">
        <f>IF(OR($A29="",CC$9=""),"",COUNTIFS('Job Catalog'!$D$10:$D$509,$A29,'Job Catalog'!$H$10:$H$509,CC$7,'Job Catalog'!$I$10:$I$509,CC$9))</f>
        <v/>
      </c>
      <c r="CD29" s="53">
        <f>IF(OR($A29="",CD$9=""),"",COUNTIFS('Job Catalog'!$D$10:$D$509,$A29,'Job Catalog'!$H$10:$H$509,CD$7,'Job Catalog'!$I$10:$I$509,CD$9))</f>
        <v/>
      </c>
      <c r="CE29" s="53">
        <f>IF(OR($A29="",CE$9=""),"",COUNTIFS('Job Catalog'!$D$10:$D$509,$A29,'Job Catalog'!$H$10:$H$509,CE$7,'Job Catalog'!$I$10:$I$509,CE$9))</f>
        <v/>
      </c>
      <c r="CF29" s="53">
        <f>IF(OR($A29="",CF$9=""),"",COUNTIFS('Job Catalog'!$D$10:$D$509,$A29,'Job Catalog'!$H$10:$H$509,CF$7,'Job Catalog'!$I$10:$I$509,CF$9))</f>
        <v/>
      </c>
      <c r="CG29" s="53">
        <f>IF(OR($A29="",CG$9=""),"",COUNTIFS('Job Catalog'!$D$10:$D$509,$A29,'Job Catalog'!$H$10:$H$509,CG$7,'Job Catalog'!$I$10:$I$509,CG$9))</f>
        <v/>
      </c>
      <c r="CH29" s="53">
        <f>IF(OR($A29="",CH$9=""),"",COUNTIFS('Job Catalog'!$D$10:$D$509,$A29,'Job Catalog'!$H$10:$H$509,CH$7,'Job Catalog'!$I$10:$I$509,CH$9))</f>
        <v/>
      </c>
      <c r="CI29" s="53">
        <f>IF(OR($A29="",CI$9=""),"",COUNTIFS('Job Catalog'!$D$10:$D$509,$A29,'Job Catalog'!$H$10:$H$509,CI$7,'Job Catalog'!$I$10:$I$509,CI$9))</f>
        <v/>
      </c>
      <c r="CJ29" s="53">
        <f>IF(OR($A29="",CJ$9=""),"",COUNTIFS('Job Catalog'!$D$10:$D$509,$A29,'Job Catalog'!$H$10:$H$509,CJ$7,'Job Catalog'!$I$10:$I$509,CJ$9))</f>
        <v/>
      </c>
      <c r="CK29" s="53">
        <f>IF(OR($A29="",CK$9=""),"",COUNTIFS('Job Catalog'!$D$10:$D$509,$A29,'Job Catalog'!$H$10:$H$509,CK$7,'Job Catalog'!$I$10:$I$509,CK$9))</f>
        <v/>
      </c>
      <c r="CL29" s="53">
        <f>IF(OR($A29="",CL$9=""),"",COUNTIFS('Job Catalog'!$D$10:$D$509,$A29,'Job Catalog'!$H$10:$H$509,CL$7,'Job Catalog'!$I$10:$I$509,CL$9))</f>
        <v/>
      </c>
      <c r="CM29" s="53">
        <f>IF(OR($A29="",CM$9=""),"",COUNTIFS('Job Catalog'!$D$10:$D$509,$A29,'Job Catalog'!$H$10:$H$509,CM$7,'Job Catalog'!$I$10:$I$509,CM$9))</f>
        <v/>
      </c>
      <c r="CN29" s="53">
        <f>IF(OR($A29="",CN$9=""),"",COUNTIFS('Job Catalog'!$D$10:$D$509,$A29,'Job Catalog'!$H$10:$H$509,CN$7,'Job Catalog'!$I$10:$I$509,CN$9))</f>
        <v/>
      </c>
      <c r="CO29" s="53">
        <f>IF(OR($A29="",CO$9=""),"",COUNTIFS('Job Catalog'!$D$10:$D$509,$A29,'Job Catalog'!$H$10:$H$509,CO$7,'Job Catalog'!$I$10:$I$509,CO$9))</f>
        <v/>
      </c>
      <c r="CP29" s="53">
        <f>IF(OR($A29="",CP$9=""),"",COUNTIFS('Job Catalog'!$D$10:$D$509,$A29,'Job Catalog'!$H$10:$H$509,CP$7,'Job Catalog'!$I$10:$I$509,CP$9))</f>
        <v/>
      </c>
      <c r="CQ29" s="53">
        <f>IF(OR($A29="",CQ$9=""),"",COUNTIFS('Job Catalog'!$D$10:$D$509,$A29,'Job Catalog'!$H$10:$H$509,CQ$7,'Job Catalog'!$I$10:$I$509,CQ$9))</f>
        <v/>
      </c>
      <c r="CR29" s="53">
        <f>IF(OR($A29="",CR$9=""),"",COUNTIFS('Job Catalog'!$D$10:$D$509,$A29,'Job Catalog'!$H$10:$H$509,CR$7,'Job Catalog'!$I$10:$I$509,CR$9))</f>
        <v/>
      </c>
      <c r="CS29" s="53">
        <f>IF(OR($A29="",CS$9=""),"",COUNTIFS('Job Catalog'!$D$10:$D$509,$A29,'Job Catalog'!$H$10:$H$509,CS$7,'Job Catalog'!$I$10:$I$509,CS$9))</f>
        <v/>
      </c>
      <c r="CT29" s="53">
        <f>IF(OR($A29="",CT$9=""),"",COUNTIFS('Job Catalog'!$D$10:$D$509,$A29,'Job Catalog'!$H$10:$H$509,CT$7,'Job Catalog'!$I$10:$I$509,CT$9))</f>
        <v/>
      </c>
      <c r="CU29" s="54">
        <f>IF($A29="","",SUM(C29:CT29))</f>
        <v/>
      </c>
    </row>
    <row r="30">
      <c r="A30">
        <f>IF(SETUP!$B140="","",SETUP!$B140)</f>
        <v/>
      </c>
      <c r="B30" s="9">
        <f>IF(SETUP!$B140="","",SETUP!$C140)</f>
        <v/>
      </c>
      <c r="C30" s="53">
        <f>IF(OR($A30="",C$9=""),"",COUNTIFS('Job Catalog'!$D$10:$D$509,$A30,'Job Catalog'!$H$10:$H$509,C$7,'Job Catalog'!$I$10:$I$509,C$9))</f>
        <v/>
      </c>
      <c r="D30" s="53">
        <f>IF(OR($A30="",D$9=""),"",COUNTIFS('Job Catalog'!$D$10:$D$509,$A30,'Job Catalog'!$H$10:$H$509,D$7,'Job Catalog'!$I$10:$I$509,D$9))</f>
        <v/>
      </c>
      <c r="E30" s="53">
        <f>IF(OR($A30="",E$9=""),"",COUNTIFS('Job Catalog'!$D$10:$D$509,$A30,'Job Catalog'!$H$10:$H$509,E$7,'Job Catalog'!$I$10:$I$509,E$9))</f>
        <v/>
      </c>
      <c r="F30" s="53">
        <f>IF(OR($A30="",F$9=""),"",COUNTIFS('Job Catalog'!$D$10:$D$509,$A30,'Job Catalog'!$H$10:$H$509,F$7,'Job Catalog'!$I$10:$I$509,F$9))</f>
        <v/>
      </c>
      <c r="G30" s="53">
        <f>IF(OR($A30="",G$9=""),"",COUNTIFS('Job Catalog'!$D$10:$D$509,$A30,'Job Catalog'!$H$10:$H$509,G$7,'Job Catalog'!$I$10:$I$509,G$9))</f>
        <v/>
      </c>
      <c r="H30" s="53">
        <f>IF(OR($A30="",H$9=""),"",COUNTIFS('Job Catalog'!$D$10:$D$509,$A30,'Job Catalog'!$H$10:$H$509,H$7,'Job Catalog'!$I$10:$I$509,H$9))</f>
        <v/>
      </c>
      <c r="I30" s="53">
        <f>IF(OR($A30="",I$9=""),"",COUNTIFS('Job Catalog'!$D$10:$D$509,$A30,'Job Catalog'!$H$10:$H$509,I$7,'Job Catalog'!$I$10:$I$509,I$9))</f>
        <v/>
      </c>
      <c r="J30" s="53">
        <f>IF(OR($A30="",J$9=""),"",COUNTIFS('Job Catalog'!$D$10:$D$509,$A30,'Job Catalog'!$H$10:$H$509,J$7,'Job Catalog'!$I$10:$I$509,J$9))</f>
        <v/>
      </c>
      <c r="K30" s="53">
        <f>IF(OR($A30="",K$9=""),"",COUNTIFS('Job Catalog'!$D$10:$D$509,$A30,'Job Catalog'!$H$10:$H$509,K$7,'Job Catalog'!$I$10:$I$509,K$9))</f>
        <v/>
      </c>
      <c r="L30" s="53">
        <f>IF(OR($A30="",L$9=""),"",COUNTIFS('Job Catalog'!$D$10:$D$509,$A30,'Job Catalog'!$H$10:$H$509,L$7,'Job Catalog'!$I$10:$I$509,L$9))</f>
        <v/>
      </c>
      <c r="M30" s="53">
        <f>IF(OR($A30="",M$9=""),"",COUNTIFS('Job Catalog'!$D$10:$D$509,$A30,'Job Catalog'!$H$10:$H$509,M$7,'Job Catalog'!$I$10:$I$509,M$9))</f>
        <v/>
      </c>
      <c r="N30" s="53">
        <f>IF(OR($A30="",N$9=""),"",COUNTIFS('Job Catalog'!$D$10:$D$509,$A30,'Job Catalog'!$H$10:$H$509,N$7,'Job Catalog'!$I$10:$I$509,N$9))</f>
        <v/>
      </c>
      <c r="O30" s="53">
        <f>IF(OR($A30="",O$9=""),"",COUNTIFS('Job Catalog'!$D$10:$D$509,$A30,'Job Catalog'!$H$10:$H$509,O$7,'Job Catalog'!$I$10:$I$509,O$9))</f>
        <v/>
      </c>
      <c r="P30" s="53">
        <f>IF(OR($A30="",P$9=""),"",COUNTIFS('Job Catalog'!$D$10:$D$509,$A30,'Job Catalog'!$H$10:$H$509,P$7,'Job Catalog'!$I$10:$I$509,P$9))</f>
        <v/>
      </c>
      <c r="Q30" s="53">
        <f>IF(OR($A30="",Q$9=""),"",COUNTIFS('Job Catalog'!$D$10:$D$509,$A30,'Job Catalog'!$H$10:$H$509,Q$7,'Job Catalog'!$I$10:$I$509,Q$9))</f>
        <v/>
      </c>
      <c r="R30" s="53">
        <f>IF(OR($A30="",R$9=""),"",COUNTIFS('Job Catalog'!$D$10:$D$509,$A30,'Job Catalog'!$H$10:$H$509,R$7,'Job Catalog'!$I$10:$I$509,R$9))</f>
        <v/>
      </c>
      <c r="S30" s="53">
        <f>IF(OR($A30="",S$9=""),"",COUNTIFS('Job Catalog'!$D$10:$D$509,$A30,'Job Catalog'!$H$10:$H$509,S$7,'Job Catalog'!$I$10:$I$509,S$9))</f>
        <v/>
      </c>
      <c r="T30" s="53">
        <f>IF(OR($A30="",T$9=""),"",COUNTIFS('Job Catalog'!$D$10:$D$509,$A30,'Job Catalog'!$H$10:$H$509,T$7,'Job Catalog'!$I$10:$I$509,T$9))</f>
        <v/>
      </c>
      <c r="U30" s="53">
        <f>IF(OR($A30="",U$9=""),"",COUNTIFS('Job Catalog'!$D$10:$D$509,$A30,'Job Catalog'!$H$10:$H$509,U$7,'Job Catalog'!$I$10:$I$509,U$9))</f>
        <v/>
      </c>
      <c r="V30" s="53">
        <f>IF(OR($A30="",V$9=""),"",COUNTIFS('Job Catalog'!$D$10:$D$509,$A30,'Job Catalog'!$H$10:$H$509,V$7,'Job Catalog'!$I$10:$I$509,V$9))</f>
        <v/>
      </c>
      <c r="W30" s="53">
        <f>IF(OR($A30="",W$9=""),"",COUNTIFS('Job Catalog'!$D$10:$D$509,$A30,'Job Catalog'!$H$10:$H$509,W$7,'Job Catalog'!$I$10:$I$509,W$9))</f>
        <v/>
      </c>
      <c r="X30" s="53">
        <f>IF(OR($A30="",X$9=""),"",COUNTIFS('Job Catalog'!$D$10:$D$509,$A30,'Job Catalog'!$H$10:$H$509,X$7,'Job Catalog'!$I$10:$I$509,X$9))</f>
        <v/>
      </c>
      <c r="Y30" s="53">
        <f>IF(OR($A30="",Y$9=""),"",COUNTIFS('Job Catalog'!$D$10:$D$509,$A30,'Job Catalog'!$H$10:$H$509,Y$7,'Job Catalog'!$I$10:$I$509,Y$9))</f>
        <v/>
      </c>
      <c r="Z30" s="53">
        <f>IF(OR($A30="",Z$9=""),"",COUNTIFS('Job Catalog'!$D$10:$D$509,$A30,'Job Catalog'!$H$10:$H$509,Z$7,'Job Catalog'!$I$10:$I$509,Z$9))</f>
        <v/>
      </c>
      <c r="AA30" s="53">
        <f>IF(OR($A30="",AA$9=""),"",COUNTIFS('Job Catalog'!$D$10:$D$509,$A30,'Job Catalog'!$H$10:$H$509,AA$7,'Job Catalog'!$I$10:$I$509,AA$9))</f>
        <v/>
      </c>
      <c r="AB30" s="53">
        <f>IF(OR($A30="",AB$9=""),"",COUNTIFS('Job Catalog'!$D$10:$D$509,$A30,'Job Catalog'!$H$10:$H$509,AB$7,'Job Catalog'!$I$10:$I$509,AB$9))</f>
        <v/>
      </c>
      <c r="AC30" s="53">
        <f>IF(OR($A30="",AC$9=""),"",COUNTIFS('Job Catalog'!$D$10:$D$509,$A30,'Job Catalog'!$H$10:$H$509,AC$7,'Job Catalog'!$I$10:$I$509,AC$9))</f>
        <v/>
      </c>
      <c r="AD30" s="53">
        <f>IF(OR($A30="",AD$9=""),"",COUNTIFS('Job Catalog'!$D$10:$D$509,$A30,'Job Catalog'!$H$10:$H$509,AD$7,'Job Catalog'!$I$10:$I$509,AD$9))</f>
        <v/>
      </c>
      <c r="AE30" s="53">
        <f>IF(OR($A30="",AE$9=""),"",COUNTIFS('Job Catalog'!$D$10:$D$509,$A30,'Job Catalog'!$H$10:$H$509,AE$7,'Job Catalog'!$I$10:$I$509,AE$9))</f>
        <v/>
      </c>
      <c r="AF30" s="53">
        <f>IF(OR($A30="",AF$9=""),"",COUNTIFS('Job Catalog'!$D$10:$D$509,$A30,'Job Catalog'!$H$10:$H$509,AF$7,'Job Catalog'!$I$10:$I$509,AF$9))</f>
        <v/>
      </c>
      <c r="AG30" s="53">
        <f>IF(OR($A30="",AG$9=""),"",COUNTIFS('Job Catalog'!$D$10:$D$509,$A30,'Job Catalog'!$H$10:$H$509,AG$7,'Job Catalog'!$I$10:$I$509,AG$9))</f>
        <v/>
      </c>
      <c r="AH30" s="53">
        <f>IF(OR($A30="",AH$9=""),"",COUNTIFS('Job Catalog'!$D$10:$D$509,$A30,'Job Catalog'!$H$10:$H$509,AH$7,'Job Catalog'!$I$10:$I$509,AH$9))</f>
        <v/>
      </c>
      <c r="AI30" s="53">
        <f>IF(OR($A30="",AI$9=""),"",COUNTIFS('Job Catalog'!$D$10:$D$509,$A30,'Job Catalog'!$H$10:$H$509,AI$7,'Job Catalog'!$I$10:$I$509,AI$9))</f>
        <v/>
      </c>
      <c r="AJ30" s="53">
        <f>IF(OR($A30="",AJ$9=""),"",COUNTIFS('Job Catalog'!$D$10:$D$509,$A30,'Job Catalog'!$H$10:$H$509,AJ$7,'Job Catalog'!$I$10:$I$509,AJ$9))</f>
        <v/>
      </c>
      <c r="AK30" s="53">
        <f>IF(OR($A30="",AK$9=""),"",COUNTIFS('Job Catalog'!$D$10:$D$509,$A30,'Job Catalog'!$H$10:$H$509,AK$7,'Job Catalog'!$I$10:$I$509,AK$9))</f>
        <v/>
      </c>
      <c r="AL30" s="53">
        <f>IF(OR($A30="",AL$9=""),"",COUNTIFS('Job Catalog'!$D$10:$D$509,$A30,'Job Catalog'!$H$10:$H$509,AL$7,'Job Catalog'!$I$10:$I$509,AL$9))</f>
        <v/>
      </c>
      <c r="AM30" s="53">
        <f>IF(OR($A30="",AM$9=""),"",COUNTIFS('Job Catalog'!$D$10:$D$509,$A30,'Job Catalog'!$H$10:$H$509,AM$7,'Job Catalog'!$I$10:$I$509,AM$9))</f>
        <v/>
      </c>
      <c r="AN30" s="53">
        <f>IF(OR($A30="",AN$9=""),"",COUNTIFS('Job Catalog'!$D$10:$D$509,$A30,'Job Catalog'!$H$10:$H$509,AN$7,'Job Catalog'!$I$10:$I$509,AN$9))</f>
        <v/>
      </c>
      <c r="AO30" s="53">
        <f>IF(OR($A30="",AO$9=""),"",COUNTIFS('Job Catalog'!$D$10:$D$509,$A30,'Job Catalog'!$H$10:$H$509,AO$7,'Job Catalog'!$I$10:$I$509,AO$9))</f>
        <v/>
      </c>
      <c r="AP30" s="53">
        <f>IF(OR($A30="",AP$9=""),"",COUNTIFS('Job Catalog'!$D$10:$D$509,$A30,'Job Catalog'!$H$10:$H$509,AP$7,'Job Catalog'!$I$10:$I$509,AP$9))</f>
        <v/>
      </c>
      <c r="AQ30" s="53">
        <f>IF(OR($A30="",AQ$9=""),"",COUNTIFS('Job Catalog'!$D$10:$D$509,$A30,'Job Catalog'!$H$10:$H$509,AQ$7,'Job Catalog'!$I$10:$I$509,AQ$9))</f>
        <v/>
      </c>
      <c r="AR30" s="53">
        <f>IF(OR($A30="",AR$9=""),"",COUNTIFS('Job Catalog'!$D$10:$D$509,$A30,'Job Catalog'!$H$10:$H$509,AR$7,'Job Catalog'!$I$10:$I$509,AR$9))</f>
        <v/>
      </c>
      <c r="AS30" s="53">
        <f>IF(OR($A30="",AS$9=""),"",COUNTIFS('Job Catalog'!$D$10:$D$509,$A30,'Job Catalog'!$H$10:$H$509,AS$7,'Job Catalog'!$I$10:$I$509,AS$9))</f>
        <v/>
      </c>
      <c r="AT30" s="53">
        <f>IF(OR($A30="",AT$9=""),"",COUNTIFS('Job Catalog'!$D$10:$D$509,$A30,'Job Catalog'!$H$10:$H$509,AT$7,'Job Catalog'!$I$10:$I$509,AT$9))</f>
        <v/>
      </c>
      <c r="AU30" s="53">
        <f>IF(OR($A30="",AU$9=""),"",COUNTIFS('Job Catalog'!$D$10:$D$509,$A30,'Job Catalog'!$H$10:$H$509,AU$7,'Job Catalog'!$I$10:$I$509,AU$9))</f>
        <v/>
      </c>
      <c r="AV30" s="53">
        <f>IF(OR($A30="",AV$9=""),"",COUNTIFS('Job Catalog'!$D$10:$D$509,$A30,'Job Catalog'!$H$10:$H$509,AV$7,'Job Catalog'!$I$10:$I$509,AV$9))</f>
        <v/>
      </c>
      <c r="AW30" s="53">
        <f>IF(OR($A30="",AW$9=""),"",COUNTIFS('Job Catalog'!$D$10:$D$509,$A30,'Job Catalog'!$H$10:$H$509,AW$7,'Job Catalog'!$I$10:$I$509,AW$9))</f>
        <v/>
      </c>
      <c r="AX30" s="53">
        <f>IF(OR($A30="",AX$9=""),"",COUNTIFS('Job Catalog'!$D$10:$D$509,$A30,'Job Catalog'!$H$10:$H$509,AX$7,'Job Catalog'!$I$10:$I$509,AX$9))</f>
        <v/>
      </c>
      <c r="AY30" s="53">
        <f>IF(OR($A30="",AY$9=""),"",COUNTIFS('Job Catalog'!$D$10:$D$509,$A30,'Job Catalog'!$H$10:$H$509,AY$7,'Job Catalog'!$I$10:$I$509,AY$9))</f>
        <v/>
      </c>
      <c r="AZ30" s="53">
        <f>IF(OR($A30="",AZ$9=""),"",COUNTIFS('Job Catalog'!$D$10:$D$509,$A30,'Job Catalog'!$H$10:$H$509,AZ$7,'Job Catalog'!$I$10:$I$509,AZ$9))</f>
        <v/>
      </c>
      <c r="BA30" s="53">
        <f>IF(OR($A30="",BA$9=""),"",COUNTIFS('Job Catalog'!$D$10:$D$509,$A30,'Job Catalog'!$H$10:$H$509,BA$7,'Job Catalog'!$I$10:$I$509,BA$9))</f>
        <v/>
      </c>
      <c r="BB30" s="53">
        <f>IF(OR($A30="",BB$9=""),"",COUNTIFS('Job Catalog'!$D$10:$D$509,$A30,'Job Catalog'!$H$10:$H$509,BB$7,'Job Catalog'!$I$10:$I$509,BB$9))</f>
        <v/>
      </c>
      <c r="BC30" s="53">
        <f>IF(OR($A30="",BC$9=""),"",COUNTIFS('Job Catalog'!$D$10:$D$509,$A30,'Job Catalog'!$H$10:$H$509,BC$7,'Job Catalog'!$I$10:$I$509,BC$9))</f>
        <v/>
      </c>
      <c r="BD30" s="53">
        <f>IF(OR($A30="",BD$9=""),"",COUNTIFS('Job Catalog'!$D$10:$D$509,$A30,'Job Catalog'!$H$10:$H$509,BD$7,'Job Catalog'!$I$10:$I$509,BD$9))</f>
        <v/>
      </c>
      <c r="BE30" s="53">
        <f>IF(OR($A30="",BE$9=""),"",COUNTIFS('Job Catalog'!$D$10:$D$509,$A30,'Job Catalog'!$H$10:$H$509,BE$7,'Job Catalog'!$I$10:$I$509,BE$9))</f>
        <v/>
      </c>
      <c r="BF30" s="53">
        <f>IF(OR($A30="",BF$9=""),"",COUNTIFS('Job Catalog'!$D$10:$D$509,$A30,'Job Catalog'!$H$10:$H$509,BF$7,'Job Catalog'!$I$10:$I$509,BF$9))</f>
        <v/>
      </c>
      <c r="BG30" s="53">
        <f>IF(OR($A30="",BG$9=""),"",COUNTIFS('Job Catalog'!$D$10:$D$509,$A30,'Job Catalog'!$H$10:$H$509,BG$7,'Job Catalog'!$I$10:$I$509,BG$9))</f>
        <v/>
      </c>
      <c r="BH30" s="53">
        <f>IF(OR($A30="",BH$9=""),"",COUNTIFS('Job Catalog'!$D$10:$D$509,$A30,'Job Catalog'!$H$10:$H$509,BH$7,'Job Catalog'!$I$10:$I$509,BH$9))</f>
        <v/>
      </c>
      <c r="BI30" s="53">
        <f>IF(OR($A30="",BI$9=""),"",COUNTIFS('Job Catalog'!$D$10:$D$509,$A30,'Job Catalog'!$H$10:$H$509,BI$7,'Job Catalog'!$I$10:$I$509,BI$9))</f>
        <v/>
      </c>
      <c r="BJ30" s="53">
        <f>IF(OR($A30="",BJ$9=""),"",COUNTIFS('Job Catalog'!$D$10:$D$509,$A30,'Job Catalog'!$H$10:$H$509,BJ$7,'Job Catalog'!$I$10:$I$509,BJ$9))</f>
        <v/>
      </c>
      <c r="BK30" s="53">
        <f>IF(OR($A30="",BK$9=""),"",COUNTIFS('Job Catalog'!$D$10:$D$509,$A30,'Job Catalog'!$H$10:$H$509,BK$7,'Job Catalog'!$I$10:$I$509,BK$9))</f>
        <v/>
      </c>
      <c r="BL30" s="53">
        <f>IF(OR($A30="",BL$9=""),"",COUNTIFS('Job Catalog'!$D$10:$D$509,$A30,'Job Catalog'!$H$10:$H$509,BL$7,'Job Catalog'!$I$10:$I$509,BL$9))</f>
        <v/>
      </c>
      <c r="BM30" s="53">
        <f>IF(OR($A30="",BM$9=""),"",COUNTIFS('Job Catalog'!$D$10:$D$509,$A30,'Job Catalog'!$H$10:$H$509,BM$7,'Job Catalog'!$I$10:$I$509,BM$9))</f>
        <v/>
      </c>
      <c r="BN30" s="53">
        <f>IF(OR($A30="",BN$9=""),"",COUNTIFS('Job Catalog'!$D$10:$D$509,$A30,'Job Catalog'!$H$10:$H$509,BN$7,'Job Catalog'!$I$10:$I$509,BN$9))</f>
        <v/>
      </c>
      <c r="BO30" s="53">
        <f>IF(OR($A30="",BO$9=""),"",COUNTIFS('Job Catalog'!$D$10:$D$509,$A30,'Job Catalog'!$H$10:$H$509,BO$7,'Job Catalog'!$I$10:$I$509,BO$9))</f>
        <v/>
      </c>
      <c r="BP30" s="53">
        <f>IF(OR($A30="",BP$9=""),"",COUNTIFS('Job Catalog'!$D$10:$D$509,$A30,'Job Catalog'!$H$10:$H$509,BP$7,'Job Catalog'!$I$10:$I$509,BP$9))</f>
        <v/>
      </c>
      <c r="BQ30" s="53">
        <f>IF(OR($A30="",BQ$9=""),"",COUNTIFS('Job Catalog'!$D$10:$D$509,$A30,'Job Catalog'!$H$10:$H$509,BQ$7,'Job Catalog'!$I$10:$I$509,BQ$9))</f>
        <v/>
      </c>
      <c r="BR30" s="53">
        <f>IF(OR($A30="",BR$9=""),"",COUNTIFS('Job Catalog'!$D$10:$D$509,$A30,'Job Catalog'!$H$10:$H$509,BR$7,'Job Catalog'!$I$10:$I$509,BR$9))</f>
        <v/>
      </c>
      <c r="BS30" s="53">
        <f>IF(OR($A30="",BS$9=""),"",COUNTIFS('Job Catalog'!$D$10:$D$509,$A30,'Job Catalog'!$H$10:$H$509,BS$7,'Job Catalog'!$I$10:$I$509,BS$9))</f>
        <v/>
      </c>
      <c r="BT30" s="53">
        <f>IF(OR($A30="",BT$9=""),"",COUNTIFS('Job Catalog'!$D$10:$D$509,$A30,'Job Catalog'!$H$10:$H$509,BT$7,'Job Catalog'!$I$10:$I$509,BT$9))</f>
        <v/>
      </c>
      <c r="BU30" s="53">
        <f>IF(OR($A30="",BU$9=""),"",COUNTIFS('Job Catalog'!$D$10:$D$509,$A30,'Job Catalog'!$H$10:$H$509,BU$7,'Job Catalog'!$I$10:$I$509,BU$9))</f>
        <v/>
      </c>
      <c r="BV30" s="53">
        <f>IF(OR($A30="",BV$9=""),"",COUNTIFS('Job Catalog'!$D$10:$D$509,$A30,'Job Catalog'!$H$10:$H$509,BV$7,'Job Catalog'!$I$10:$I$509,BV$9))</f>
        <v/>
      </c>
      <c r="BW30" s="53">
        <f>IF(OR($A30="",BW$9=""),"",COUNTIFS('Job Catalog'!$D$10:$D$509,$A30,'Job Catalog'!$H$10:$H$509,BW$7,'Job Catalog'!$I$10:$I$509,BW$9))</f>
        <v/>
      </c>
      <c r="BX30" s="53">
        <f>IF(OR($A30="",BX$9=""),"",COUNTIFS('Job Catalog'!$D$10:$D$509,$A30,'Job Catalog'!$H$10:$H$509,BX$7,'Job Catalog'!$I$10:$I$509,BX$9))</f>
        <v/>
      </c>
      <c r="BY30" s="53">
        <f>IF(OR($A30="",BY$9=""),"",COUNTIFS('Job Catalog'!$D$10:$D$509,$A30,'Job Catalog'!$H$10:$H$509,BY$7,'Job Catalog'!$I$10:$I$509,BY$9))</f>
        <v/>
      </c>
      <c r="BZ30" s="53">
        <f>IF(OR($A30="",BZ$9=""),"",COUNTIFS('Job Catalog'!$D$10:$D$509,$A30,'Job Catalog'!$H$10:$H$509,BZ$7,'Job Catalog'!$I$10:$I$509,BZ$9))</f>
        <v/>
      </c>
      <c r="CA30" s="53">
        <f>IF(OR($A30="",CA$9=""),"",COUNTIFS('Job Catalog'!$D$10:$D$509,$A30,'Job Catalog'!$H$10:$H$509,CA$7,'Job Catalog'!$I$10:$I$509,CA$9))</f>
        <v/>
      </c>
      <c r="CB30" s="53">
        <f>IF(OR($A30="",CB$9=""),"",COUNTIFS('Job Catalog'!$D$10:$D$509,$A30,'Job Catalog'!$H$10:$H$509,CB$7,'Job Catalog'!$I$10:$I$509,CB$9))</f>
        <v/>
      </c>
      <c r="CC30" s="53">
        <f>IF(OR($A30="",CC$9=""),"",COUNTIFS('Job Catalog'!$D$10:$D$509,$A30,'Job Catalog'!$H$10:$H$509,CC$7,'Job Catalog'!$I$10:$I$509,CC$9))</f>
        <v/>
      </c>
      <c r="CD30" s="53">
        <f>IF(OR($A30="",CD$9=""),"",COUNTIFS('Job Catalog'!$D$10:$D$509,$A30,'Job Catalog'!$H$10:$H$509,CD$7,'Job Catalog'!$I$10:$I$509,CD$9))</f>
        <v/>
      </c>
      <c r="CE30" s="53">
        <f>IF(OR($A30="",CE$9=""),"",COUNTIFS('Job Catalog'!$D$10:$D$509,$A30,'Job Catalog'!$H$10:$H$509,CE$7,'Job Catalog'!$I$10:$I$509,CE$9))</f>
        <v/>
      </c>
      <c r="CF30" s="53">
        <f>IF(OR($A30="",CF$9=""),"",COUNTIFS('Job Catalog'!$D$10:$D$509,$A30,'Job Catalog'!$H$10:$H$509,CF$7,'Job Catalog'!$I$10:$I$509,CF$9))</f>
        <v/>
      </c>
      <c r="CG30" s="53">
        <f>IF(OR($A30="",CG$9=""),"",COUNTIFS('Job Catalog'!$D$10:$D$509,$A30,'Job Catalog'!$H$10:$H$509,CG$7,'Job Catalog'!$I$10:$I$509,CG$9))</f>
        <v/>
      </c>
      <c r="CH30" s="53">
        <f>IF(OR($A30="",CH$9=""),"",COUNTIFS('Job Catalog'!$D$10:$D$509,$A30,'Job Catalog'!$H$10:$H$509,CH$7,'Job Catalog'!$I$10:$I$509,CH$9))</f>
        <v/>
      </c>
      <c r="CI30" s="53">
        <f>IF(OR($A30="",CI$9=""),"",COUNTIFS('Job Catalog'!$D$10:$D$509,$A30,'Job Catalog'!$H$10:$H$509,CI$7,'Job Catalog'!$I$10:$I$509,CI$9))</f>
        <v/>
      </c>
      <c r="CJ30" s="53">
        <f>IF(OR($A30="",CJ$9=""),"",COUNTIFS('Job Catalog'!$D$10:$D$509,$A30,'Job Catalog'!$H$10:$H$509,CJ$7,'Job Catalog'!$I$10:$I$509,CJ$9))</f>
        <v/>
      </c>
      <c r="CK30" s="53">
        <f>IF(OR($A30="",CK$9=""),"",COUNTIFS('Job Catalog'!$D$10:$D$509,$A30,'Job Catalog'!$H$10:$H$509,CK$7,'Job Catalog'!$I$10:$I$509,CK$9))</f>
        <v/>
      </c>
      <c r="CL30" s="53">
        <f>IF(OR($A30="",CL$9=""),"",COUNTIFS('Job Catalog'!$D$10:$D$509,$A30,'Job Catalog'!$H$10:$H$509,CL$7,'Job Catalog'!$I$10:$I$509,CL$9))</f>
        <v/>
      </c>
      <c r="CM30" s="53">
        <f>IF(OR($A30="",CM$9=""),"",COUNTIFS('Job Catalog'!$D$10:$D$509,$A30,'Job Catalog'!$H$10:$H$509,CM$7,'Job Catalog'!$I$10:$I$509,CM$9))</f>
        <v/>
      </c>
      <c r="CN30" s="53">
        <f>IF(OR($A30="",CN$9=""),"",COUNTIFS('Job Catalog'!$D$10:$D$509,$A30,'Job Catalog'!$H$10:$H$509,CN$7,'Job Catalog'!$I$10:$I$509,CN$9))</f>
        <v/>
      </c>
      <c r="CO30" s="53">
        <f>IF(OR($A30="",CO$9=""),"",COUNTIFS('Job Catalog'!$D$10:$D$509,$A30,'Job Catalog'!$H$10:$H$509,CO$7,'Job Catalog'!$I$10:$I$509,CO$9))</f>
        <v/>
      </c>
      <c r="CP30" s="53">
        <f>IF(OR($A30="",CP$9=""),"",COUNTIFS('Job Catalog'!$D$10:$D$509,$A30,'Job Catalog'!$H$10:$H$509,CP$7,'Job Catalog'!$I$10:$I$509,CP$9))</f>
        <v/>
      </c>
      <c r="CQ30" s="53">
        <f>IF(OR($A30="",CQ$9=""),"",COUNTIFS('Job Catalog'!$D$10:$D$509,$A30,'Job Catalog'!$H$10:$H$509,CQ$7,'Job Catalog'!$I$10:$I$509,CQ$9))</f>
        <v/>
      </c>
      <c r="CR30" s="53">
        <f>IF(OR($A30="",CR$9=""),"",COUNTIFS('Job Catalog'!$D$10:$D$509,$A30,'Job Catalog'!$H$10:$H$509,CR$7,'Job Catalog'!$I$10:$I$509,CR$9))</f>
        <v/>
      </c>
      <c r="CS30" s="53">
        <f>IF(OR($A30="",CS$9=""),"",COUNTIFS('Job Catalog'!$D$10:$D$509,$A30,'Job Catalog'!$H$10:$H$509,CS$7,'Job Catalog'!$I$10:$I$509,CS$9))</f>
        <v/>
      </c>
      <c r="CT30" s="53">
        <f>IF(OR($A30="",CT$9=""),"",COUNTIFS('Job Catalog'!$D$10:$D$509,$A30,'Job Catalog'!$H$10:$H$509,CT$7,'Job Catalog'!$I$10:$I$509,CT$9))</f>
        <v/>
      </c>
      <c r="CU30" s="54">
        <f>IF($A30="","",SUM(C30:CT30))</f>
        <v/>
      </c>
    </row>
    <row r="31">
      <c r="A31">
        <f>IF(SETUP!$B141="","",SETUP!$B141)</f>
        <v/>
      </c>
      <c r="B31" s="9">
        <f>IF(SETUP!$B141="","",SETUP!$C141)</f>
        <v/>
      </c>
      <c r="C31" s="53">
        <f>IF(OR($A31="",C$9=""),"",COUNTIFS('Job Catalog'!$D$10:$D$509,$A31,'Job Catalog'!$H$10:$H$509,C$7,'Job Catalog'!$I$10:$I$509,C$9))</f>
        <v/>
      </c>
      <c r="D31" s="53">
        <f>IF(OR($A31="",D$9=""),"",COUNTIFS('Job Catalog'!$D$10:$D$509,$A31,'Job Catalog'!$H$10:$H$509,D$7,'Job Catalog'!$I$10:$I$509,D$9))</f>
        <v/>
      </c>
      <c r="E31" s="53">
        <f>IF(OR($A31="",E$9=""),"",COUNTIFS('Job Catalog'!$D$10:$D$509,$A31,'Job Catalog'!$H$10:$H$509,E$7,'Job Catalog'!$I$10:$I$509,E$9))</f>
        <v/>
      </c>
      <c r="F31" s="53">
        <f>IF(OR($A31="",F$9=""),"",COUNTIFS('Job Catalog'!$D$10:$D$509,$A31,'Job Catalog'!$H$10:$H$509,F$7,'Job Catalog'!$I$10:$I$509,F$9))</f>
        <v/>
      </c>
      <c r="G31" s="53">
        <f>IF(OR($A31="",G$9=""),"",COUNTIFS('Job Catalog'!$D$10:$D$509,$A31,'Job Catalog'!$H$10:$H$509,G$7,'Job Catalog'!$I$10:$I$509,G$9))</f>
        <v/>
      </c>
      <c r="H31" s="53">
        <f>IF(OR($A31="",H$9=""),"",COUNTIFS('Job Catalog'!$D$10:$D$509,$A31,'Job Catalog'!$H$10:$H$509,H$7,'Job Catalog'!$I$10:$I$509,H$9))</f>
        <v/>
      </c>
      <c r="I31" s="53">
        <f>IF(OR($A31="",I$9=""),"",COUNTIFS('Job Catalog'!$D$10:$D$509,$A31,'Job Catalog'!$H$10:$H$509,I$7,'Job Catalog'!$I$10:$I$509,I$9))</f>
        <v/>
      </c>
      <c r="J31" s="53">
        <f>IF(OR($A31="",J$9=""),"",COUNTIFS('Job Catalog'!$D$10:$D$509,$A31,'Job Catalog'!$H$10:$H$509,J$7,'Job Catalog'!$I$10:$I$509,J$9))</f>
        <v/>
      </c>
      <c r="K31" s="53">
        <f>IF(OR($A31="",K$9=""),"",COUNTIFS('Job Catalog'!$D$10:$D$509,$A31,'Job Catalog'!$H$10:$H$509,K$7,'Job Catalog'!$I$10:$I$509,K$9))</f>
        <v/>
      </c>
      <c r="L31" s="53">
        <f>IF(OR($A31="",L$9=""),"",COUNTIFS('Job Catalog'!$D$10:$D$509,$A31,'Job Catalog'!$H$10:$H$509,L$7,'Job Catalog'!$I$10:$I$509,L$9))</f>
        <v/>
      </c>
      <c r="M31" s="53">
        <f>IF(OR($A31="",M$9=""),"",COUNTIFS('Job Catalog'!$D$10:$D$509,$A31,'Job Catalog'!$H$10:$H$509,M$7,'Job Catalog'!$I$10:$I$509,M$9))</f>
        <v/>
      </c>
      <c r="N31" s="53">
        <f>IF(OR($A31="",N$9=""),"",COUNTIFS('Job Catalog'!$D$10:$D$509,$A31,'Job Catalog'!$H$10:$H$509,N$7,'Job Catalog'!$I$10:$I$509,N$9))</f>
        <v/>
      </c>
      <c r="O31" s="53">
        <f>IF(OR($A31="",O$9=""),"",COUNTIFS('Job Catalog'!$D$10:$D$509,$A31,'Job Catalog'!$H$10:$H$509,O$7,'Job Catalog'!$I$10:$I$509,O$9))</f>
        <v/>
      </c>
      <c r="P31" s="53">
        <f>IF(OR($A31="",P$9=""),"",COUNTIFS('Job Catalog'!$D$10:$D$509,$A31,'Job Catalog'!$H$10:$H$509,P$7,'Job Catalog'!$I$10:$I$509,P$9))</f>
        <v/>
      </c>
      <c r="Q31" s="53">
        <f>IF(OR($A31="",Q$9=""),"",COUNTIFS('Job Catalog'!$D$10:$D$509,$A31,'Job Catalog'!$H$10:$H$509,Q$7,'Job Catalog'!$I$10:$I$509,Q$9))</f>
        <v/>
      </c>
      <c r="R31" s="53">
        <f>IF(OR($A31="",R$9=""),"",COUNTIFS('Job Catalog'!$D$10:$D$509,$A31,'Job Catalog'!$H$10:$H$509,R$7,'Job Catalog'!$I$10:$I$509,R$9))</f>
        <v/>
      </c>
      <c r="S31" s="53">
        <f>IF(OR($A31="",S$9=""),"",COUNTIFS('Job Catalog'!$D$10:$D$509,$A31,'Job Catalog'!$H$10:$H$509,S$7,'Job Catalog'!$I$10:$I$509,S$9))</f>
        <v/>
      </c>
      <c r="T31" s="53">
        <f>IF(OR($A31="",T$9=""),"",COUNTIFS('Job Catalog'!$D$10:$D$509,$A31,'Job Catalog'!$H$10:$H$509,T$7,'Job Catalog'!$I$10:$I$509,T$9))</f>
        <v/>
      </c>
      <c r="U31" s="53">
        <f>IF(OR($A31="",U$9=""),"",COUNTIFS('Job Catalog'!$D$10:$D$509,$A31,'Job Catalog'!$H$10:$H$509,U$7,'Job Catalog'!$I$10:$I$509,U$9))</f>
        <v/>
      </c>
      <c r="V31" s="53">
        <f>IF(OR($A31="",V$9=""),"",COUNTIFS('Job Catalog'!$D$10:$D$509,$A31,'Job Catalog'!$H$10:$H$509,V$7,'Job Catalog'!$I$10:$I$509,V$9))</f>
        <v/>
      </c>
      <c r="W31" s="53">
        <f>IF(OR($A31="",W$9=""),"",COUNTIFS('Job Catalog'!$D$10:$D$509,$A31,'Job Catalog'!$H$10:$H$509,W$7,'Job Catalog'!$I$10:$I$509,W$9))</f>
        <v/>
      </c>
      <c r="X31" s="53">
        <f>IF(OR($A31="",X$9=""),"",COUNTIFS('Job Catalog'!$D$10:$D$509,$A31,'Job Catalog'!$H$10:$H$509,X$7,'Job Catalog'!$I$10:$I$509,X$9))</f>
        <v/>
      </c>
      <c r="Y31" s="53">
        <f>IF(OR($A31="",Y$9=""),"",COUNTIFS('Job Catalog'!$D$10:$D$509,$A31,'Job Catalog'!$H$10:$H$509,Y$7,'Job Catalog'!$I$10:$I$509,Y$9))</f>
        <v/>
      </c>
      <c r="Z31" s="53">
        <f>IF(OR($A31="",Z$9=""),"",COUNTIFS('Job Catalog'!$D$10:$D$509,$A31,'Job Catalog'!$H$10:$H$509,Z$7,'Job Catalog'!$I$10:$I$509,Z$9))</f>
        <v/>
      </c>
      <c r="AA31" s="53">
        <f>IF(OR($A31="",AA$9=""),"",COUNTIFS('Job Catalog'!$D$10:$D$509,$A31,'Job Catalog'!$H$10:$H$509,AA$7,'Job Catalog'!$I$10:$I$509,AA$9))</f>
        <v/>
      </c>
      <c r="AB31" s="53">
        <f>IF(OR($A31="",AB$9=""),"",COUNTIFS('Job Catalog'!$D$10:$D$509,$A31,'Job Catalog'!$H$10:$H$509,AB$7,'Job Catalog'!$I$10:$I$509,AB$9))</f>
        <v/>
      </c>
      <c r="AC31" s="53">
        <f>IF(OR($A31="",AC$9=""),"",COUNTIFS('Job Catalog'!$D$10:$D$509,$A31,'Job Catalog'!$H$10:$H$509,AC$7,'Job Catalog'!$I$10:$I$509,AC$9))</f>
        <v/>
      </c>
      <c r="AD31" s="53">
        <f>IF(OR($A31="",AD$9=""),"",COUNTIFS('Job Catalog'!$D$10:$D$509,$A31,'Job Catalog'!$H$10:$H$509,AD$7,'Job Catalog'!$I$10:$I$509,AD$9))</f>
        <v/>
      </c>
      <c r="AE31" s="53">
        <f>IF(OR($A31="",AE$9=""),"",COUNTIFS('Job Catalog'!$D$10:$D$509,$A31,'Job Catalog'!$H$10:$H$509,AE$7,'Job Catalog'!$I$10:$I$509,AE$9))</f>
        <v/>
      </c>
      <c r="AF31" s="53">
        <f>IF(OR($A31="",AF$9=""),"",COUNTIFS('Job Catalog'!$D$10:$D$509,$A31,'Job Catalog'!$H$10:$H$509,AF$7,'Job Catalog'!$I$10:$I$509,AF$9))</f>
        <v/>
      </c>
      <c r="AG31" s="53">
        <f>IF(OR($A31="",AG$9=""),"",COUNTIFS('Job Catalog'!$D$10:$D$509,$A31,'Job Catalog'!$H$10:$H$509,AG$7,'Job Catalog'!$I$10:$I$509,AG$9))</f>
        <v/>
      </c>
      <c r="AH31" s="53">
        <f>IF(OR($A31="",AH$9=""),"",COUNTIFS('Job Catalog'!$D$10:$D$509,$A31,'Job Catalog'!$H$10:$H$509,AH$7,'Job Catalog'!$I$10:$I$509,AH$9))</f>
        <v/>
      </c>
      <c r="AI31" s="53">
        <f>IF(OR($A31="",AI$9=""),"",COUNTIFS('Job Catalog'!$D$10:$D$509,$A31,'Job Catalog'!$H$10:$H$509,AI$7,'Job Catalog'!$I$10:$I$509,AI$9))</f>
        <v/>
      </c>
      <c r="AJ31" s="53">
        <f>IF(OR($A31="",AJ$9=""),"",COUNTIFS('Job Catalog'!$D$10:$D$509,$A31,'Job Catalog'!$H$10:$H$509,AJ$7,'Job Catalog'!$I$10:$I$509,AJ$9))</f>
        <v/>
      </c>
      <c r="AK31" s="53">
        <f>IF(OR($A31="",AK$9=""),"",COUNTIFS('Job Catalog'!$D$10:$D$509,$A31,'Job Catalog'!$H$10:$H$509,AK$7,'Job Catalog'!$I$10:$I$509,AK$9))</f>
        <v/>
      </c>
      <c r="AL31" s="53">
        <f>IF(OR($A31="",AL$9=""),"",COUNTIFS('Job Catalog'!$D$10:$D$509,$A31,'Job Catalog'!$H$10:$H$509,AL$7,'Job Catalog'!$I$10:$I$509,AL$9))</f>
        <v/>
      </c>
      <c r="AM31" s="53">
        <f>IF(OR($A31="",AM$9=""),"",COUNTIFS('Job Catalog'!$D$10:$D$509,$A31,'Job Catalog'!$H$10:$H$509,AM$7,'Job Catalog'!$I$10:$I$509,AM$9))</f>
        <v/>
      </c>
      <c r="AN31" s="53">
        <f>IF(OR($A31="",AN$9=""),"",COUNTIFS('Job Catalog'!$D$10:$D$509,$A31,'Job Catalog'!$H$10:$H$509,AN$7,'Job Catalog'!$I$10:$I$509,AN$9))</f>
        <v/>
      </c>
      <c r="AO31" s="53">
        <f>IF(OR($A31="",AO$9=""),"",COUNTIFS('Job Catalog'!$D$10:$D$509,$A31,'Job Catalog'!$H$10:$H$509,AO$7,'Job Catalog'!$I$10:$I$509,AO$9))</f>
        <v/>
      </c>
      <c r="AP31" s="53">
        <f>IF(OR($A31="",AP$9=""),"",COUNTIFS('Job Catalog'!$D$10:$D$509,$A31,'Job Catalog'!$H$10:$H$509,AP$7,'Job Catalog'!$I$10:$I$509,AP$9))</f>
        <v/>
      </c>
      <c r="AQ31" s="53">
        <f>IF(OR($A31="",AQ$9=""),"",COUNTIFS('Job Catalog'!$D$10:$D$509,$A31,'Job Catalog'!$H$10:$H$509,AQ$7,'Job Catalog'!$I$10:$I$509,AQ$9))</f>
        <v/>
      </c>
      <c r="AR31" s="53">
        <f>IF(OR($A31="",AR$9=""),"",COUNTIFS('Job Catalog'!$D$10:$D$509,$A31,'Job Catalog'!$H$10:$H$509,AR$7,'Job Catalog'!$I$10:$I$509,AR$9))</f>
        <v/>
      </c>
      <c r="AS31" s="53">
        <f>IF(OR($A31="",AS$9=""),"",COUNTIFS('Job Catalog'!$D$10:$D$509,$A31,'Job Catalog'!$H$10:$H$509,AS$7,'Job Catalog'!$I$10:$I$509,AS$9))</f>
        <v/>
      </c>
      <c r="AT31" s="53">
        <f>IF(OR($A31="",AT$9=""),"",COUNTIFS('Job Catalog'!$D$10:$D$509,$A31,'Job Catalog'!$H$10:$H$509,AT$7,'Job Catalog'!$I$10:$I$509,AT$9))</f>
        <v/>
      </c>
      <c r="AU31" s="53">
        <f>IF(OR($A31="",AU$9=""),"",COUNTIFS('Job Catalog'!$D$10:$D$509,$A31,'Job Catalog'!$H$10:$H$509,AU$7,'Job Catalog'!$I$10:$I$509,AU$9))</f>
        <v/>
      </c>
      <c r="AV31" s="53">
        <f>IF(OR($A31="",AV$9=""),"",COUNTIFS('Job Catalog'!$D$10:$D$509,$A31,'Job Catalog'!$H$10:$H$509,AV$7,'Job Catalog'!$I$10:$I$509,AV$9))</f>
        <v/>
      </c>
      <c r="AW31" s="53">
        <f>IF(OR($A31="",AW$9=""),"",COUNTIFS('Job Catalog'!$D$10:$D$509,$A31,'Job Catalog'!$H$10:$H$509,AW$7,'Job Catalog'!$I$10:$I$509,AW$9))</f>
        <v/>
      </c>
      <c r="AX31" s="53">
        <f>IF(OR($A31="",AX$9=""),"",COUNTIFS('Job Catalog'!$D$10:$D$509,$A31,'Job Catalog'!$H$10:$H$509,AX$7,'Job Catalog'!$I$10:$I$509,AX$9))</f>
        <v/>
      </c>
      <c r="AY31" s="53">
        <f>IF(OR($A31="",AY$9=""),"",COUNTIFS('Job Catalog'!$D$10:$D$509,$A31,'Job Catalog'!$H$10:$H$509,AY$7,'Job Catalog'!$I$10:$I$509,AY$9))</f>
        <v/>
      </c>
      <c r="AZ31" s="53">
        <f>IF(OR($A31="",AZ$9=""),"",COUNTIFS('Job Catalog'!$D$10:$D$509,$A31,'Job Catalog'!$H$10:$H$509,AZ$7,'Job Catalog'!$I$10:$I$509,AZ$9))</f>
        <v/>
      </c>
      <c r="BA31" s="53">
        <f>IF(OR($A31="",BA$9=""),"",COUNTIFS('Job Catalog'!$D$10:$D$509,$A31,'Job Catalog'!$H$10:$H$509,BA$7,'Job Catalog'!$I$10:$I$509,BA$9))</f>
        <v/>
      </c>
      <c r="BB31" s="53">
        <f>IF(OR($A31="",BB$9=""),"",COUNTIFS('Job Catalog'!$D$10:$D$509,$A31,'Job Catalog'!$H$10:$H$509,BB$7,'Job Catalog'!$I$10:$I$509,BB$9))</f>
        <v/>
      </c>
      <c r="BC31" s="53">
        <f>IF(OR($A31="",BC$9=""),"",COUNTIFS('Job Catalog'!$D$10:$D$509,$A31,'Job Catalog'!$H$10:$H$509,BC$7,'Job Catalog'!$I$10:$I$509,BC$9))</f>
        <v/>
      </c>
      <c r="BD31" s="53">
        <f>IF(OR($A31="",BD$9=""),"",COUNTIFS('Job Catalog'!$D$10:$D$509,$A31,'Job Catalog'!$H$10:$H$509,BD$7,'Job Catalog'!$I$10:$I$509,BD$9))</f>
        <v/>
      </c>
      <c r="BE31" s="53">
        <f>IF(OR($A31="",BE$9=""),"",COUNTIFS('Job Catalog'!$D$10:$D$509,$A31,'Job Catalog'!$H$10:$H$509,BE$7,'Job Catalog'!$I$10:$I$509,BE$9))</f>
        <v/>
      </c>
      <c r="BF31" s="53">
        <f>IF(OR($A31="",BF$9=""),"",COUNTIFS('Job Catalog'!$D$10:$D$509,$A31,'Job Catalog'!$H$10:$H$509,BF$7,'Job Catalog'!$I$10:$I$509,BF$9))</f>
        <v/>
      </c>
      <c r="BG31" s="53">
        <f>IF(OR($A31="",BG$9=""),"",COUNTIFS('Job Catalog'!$D$10:$D$509,$A31,'Job Catalog'!$H$10:$H$509,BG$7,'Job Catalog'!$I$10:$I$509,BG$9))</f>
        <v/>
      </c>
      <c r="BH31" s="53">
        <f>IF(OR($A31="",BH$9=""),"",COUNTIFS('Job Catalog'!$D$10:$D$509,$A31,'Job Catalog'!$H$10:$H$509,BH$7,'Job Catalog'!$I$10:$I$509,BH$9))</f>
        <v/>
      </c>
      <c r="BI31" s="53">
        <f>IF(OR($A31="",BI$9=""),"",COUNTIFS('Job Catalog'!$D$10:$D$509,$A31,'Job Catalog'!$H$10:$H$509,BI$7,'Job Catalog'!$I$10:$I$509,BI$9))</f>
        <v/>
      </c>
      <c r="BJ31" s="53">
        <f>IF(OR($A31="",BJ$9=""),"",COUNTIFS('Job Catalog'!$D$10:$D$509,$A31,'Job Catalog'!$H$10:$H$509,BJ$7,'Job Catalog'!$I$10:$I$509,BJ$9))</f>
        <v/>
      </c>
      <c r="BK31" s="53">
        <f>IF(OR($A31="",BK$9=""),"",COUNTIFS('Job Catalog'!$D$10:$D$509,$A31,'Job Catalog'!$H$10:$H$509,BK$7,'Job Catalog'!$I$10:$I$509,BK$9))</f>
        <v/>
      </c>
      <c r="BL31" s="53">
        <f>IF(OR($A31="",BL$9=""),"",COUNTIFS('Job Catalog'!$D$10:$D$509,$A31,'Job Catalog'!$H$10:$H$509,BL$7,'Job Catalog'!$I$10:$I$509,BL$9))</f>
        <v/>
      </c>
      <c r="BM31" s="53">
        <f>IF(OR($A31="",BM$9=""),"",COUNTIFS('Job Catalog'!$D$10:$D$509,$A31,'Job Catalog'!$H$10:$H$509,BM$7,'Job Catalog'!$I$10:$I$509,BM$9))</f>
        <v/>
      </c>
      <c r="BN31" s="53">
        <f>IF(OR($A31="",BN$9=""),"",COUNTIFS('Job Catalog'!$D$10:$D$509,$A31,'Job Catalog'!$H$10:$H$509,BN$7,'Job Catalog'!$I$10:$I$509,BN$9))</f>
        <v/>
      </c>
      <c r="BO31" s="53">
        <f>IF(OR($A31="",BO$9=""),"",COUNTIFS('Job Catalog'!$D$10:$D$509,$A31,'Job Catalog'!$H$10:$H$509,BO$7,'Job Catalog'!$I$10:$I$509,BO$9))</f>
        <v/>
      </c>
      <c r="BP31" s="53">
        <f>IF(OR($A31="",BP$9=""),"",COUNTIFS('Job Catalog'!$D$10:$D$509,$A31,'Job Catalog'!$H$10:$H$509,BP$7,'Job Catalog'!$I$10:$I$509,BP$9))</f>
        <v/>
      </c>
      <c r="BQ31" s="53">
        <f>IF(OR($A31="",BQ$9=""),"",COUNTIFS('Job Catalog'!$D$10:$D$509,$A31,'Job Catalog'!$H$10:$H$509,BQ$7,'Job Catalog'!$I$10:$I$509,BQ$9))</f>
        <v/>
      </c>
      <c r="BR31" s="53">
        <f>IF(OR($A31="",BR$9=""),"",COUNTIFS('Job Catalog'!$D$10:$D$509,$A31,'Job Catalog'!$H$10:$H$509,BR$7,'Job Catalog'!$I$10:$I$509,BR$9))</f>
        <v/>
      </c>
      <c r="BS31" s="53">
        <f>IF(OR($A31="",BS$9=""),"",COUNTIFS('Job Catalog'!$D$10:$D$509,$A31,'Job Catalog'!$H$10:$H$509,BS$7,'Job Catalog'!$I$10:$I$509,BS$9))</f>
        <v/>
      </c>
      <c r="BT31" s="53">
        <f>IF(OR($A31="",BT$9=""),"",COUNTIFS('Job Catalog'!$D$10:$D$509,$A31,'Job Catalog'!$H$10:$H$509,BT$7,'Job Catalog'!$I$10:$I$509,BT$9))</f>
        <v/>
      </c>
      <c r="BU31" s="53">
        <f>IF(OR($A31="",BU$9=""),"",COUNTIFS('Job Catalog'!$D$10:$D$509,$A31,'Job Catalog'!$H$10:$H$509,BU$7,'Job Catalog'!$I$10:$I$509,BU$9))</f>
        <v/>
      </c>
      <c r="BV31" s="53">
        <f>IF(OR($A31="",BV$9=""),"",COUNTIFS('Job Catalog'!$D$10:$D$509,$A31,'Job Catalog'!$H$10:$H$509,BV$7,'Job Catalog'!$I$10:$I$509,BV$9))</f>
        <v/>
      </c>
      <c r="BW31" s="53">
        <f>IF(OR($A31="",BW$9=""),"",COUNTIFS('Job Catalog'!$D$10:$D$509,$A31,'Job Catalog'!$H$10:$H$509,BW$7,'Job Catalog'!$I$10:$I$509,BW$9))</f>
        <v/>
      </c>
      <c r="BX31" s="53">
        <f>IF(OR($A31="",BX$9=""),"",COUNTIFS('Job Catalog'!$D$10:$D$509,$A31,'Job Catalog'!$H$10:$H$509,BX$7,'Job Catalog'!$I$10:$I$509,BX$9))</f>
        <v/>
      </c>
      <c r="BY31" s="53">
        <f>IF(OR($A31="",BY$9=""),"",COUNTIFS('Job Catalog'!$D$10:$D$509,$A31,'Job Catalog'!$H$10:$H$509,BY$7,'Job Catalog'!$I$10:$I$509,BY$9))</f>
        <v/>
      </c>
      <c r="BZ31" s="53">
        <f>IF(OR($A31="",BZ$9=""),"",COUNTIFS('Job Catalog'!$D$10:$D$509,$A31,'Job Catalog'!$H$10:$H$509,BZ$7,'Job Catalog'!$I$10:$I$509,BZ$9))</f>
        <v/>
      </c>
      <c r="CA31" s="53">
        <f>IF(OR($A31="",CA$9=""),"",COUNTIFS('Job Catalog'!$D$10:$D$509,$A31,'Job Catalog'!$H$10:$H$509,CA$7,'Job Catalog'!$I$10:$I$509,CA$9))</f>
        <v/>
      </c>
      <c r="CB31" s="53">
        <f>IF(OR($A31="",CB$9=""),"",COUNTIFS('Job Catalog'!$D$10:$D$509,$A31,'Job Catalog'!$H$10:$H$509,CB$7,'Job Catalog'!$I$10:$I$509,CB$9))</f>
        <v/>
      </c>
      <c r="CC31" s="53">
        <f>IF(OR($A31="",CC$9=""),"",COUNTIFS('Job Catalog'!$D$10:$D$509,$A31,'Job Catalog'!$H$10:$H$509,CC$7,'Job Catalog'!$I$10:$I$509,CC$9))</f>
        <v/>
      </c>
      <c r="CD31" s="53">
        <f>IF(OR($A31="",CD$9=""),"",COUNTIFS('Job Catalog'!$D$10:$D$509,$A31,'Job Catalog'!$H$10:$H$509,CD$7,'Job Catalog'!$I$10:$I$509,CD$9))</f>
        <v/>
      </c>
      <c r="CE31" s="53">
        <f>IF(OR($A31="",CE$9=""),"",COUNTIFS('Job Catalog'!$D$10:$D$509,$A31,'Job Catalog'!$H$10:$H$509,CE$7,'Job Catalog'!$I$10:$I$509,CE$9))</f>
        <v/>
      </c>
      <c r="CF31" s="53">
        <f>IF(OR($A31="",CF$9=""),"",COUNTIFS('Job Catalog'!$D$10:$D$509,$A31,'Job Catalog'!$H$10:$H$509,CF$7,'Job Catalog'!$I$10:$I$509,CF$9))</f>
        <v/>
      </c>
      <c r="CG31" s="53">
        <f>IF(OR($A31="",CG$9=""),"",COUNTIFS('Job Catalog'!$D$10:$D$509,$A31,'Job Catalog'!$H$10:$H$509,CG$7,'Job Catalog'!$I$10:$I$509,CG$9))</f>
        <v/>
      </c>
      <c r="CH31" s="53">
        <f>IF(OR($A31="",CH$9=""),"",COUNTIFS('Job Catalog'!$D$10:$D$509,$A31,'Job Catalog'!$H$10:$H$509,CH$7,'Job Catalog'!$I$10:$I$509,CH$9))</f>
        <v/>
      </c>
      <c r="CI31" s="53">
        <f>IF(OR($A31="",CI$9=""),"",COUNTIFS('Job Catalog'!$D$10:$D$509,$A31,'Job Catalog'!$H$10:$H$509,CI$7,'Job Catalog'!$I$10:$I$509,CI$9))</f>
        <v/>
      </c>
      <c r="CJ31" s="53">
        <f>IF(OR($A31="",CJ$9=""),"",COUNTIFS('Job Catalog'!$D$10:$D$509,$A31,'Job Catalog'!$H$10:$H$509,CJ$7,'Job Catalog'!$I$10:$I$509,CJ$9))</f>
        <v/>
      </c>
      <c r="CK31" s="53">
        <f>IF(OR($A31="",CK$9=""),"",COUNTIFS('Job Catalog'!$D$10:$D$509,$A31,'Job Catalog'!$H$10:$H$509,CK$7,'Job Catalog'!$I$10:$I$509,CK$9))</f>
        <v/>
      </c>
      <c r="CL31" s="53">
        <f>IF(OR($A31="",CL$9=""),"",COUNTIFS('Job Catalog'!$D$10:$D$509,$A31,'Job Catalog'!$H$10:$H$509,CL$7,'Job Catalog'!$I$10:$I$509,CL$9))</f>
        <v/>
      </c>
      <c r="CM31" s="53">
        <f>IF(OR($A31="",CM$9=""),"",COUNTIFS('Job Catalog'!$D$10:$D$509,$A31,'Job Catalog'!$H$10:$H$509,CM$7,'Job Catalog'!$I$10:$I$509,CM$9))</f>
        <v/>
      </c>
      <c r="CN31" s="53">
        <f>IF(OR($A31="",CN$9=""),"",COUNTIFS('Job Catalog'!$D$10:$D$509,$A31,'Job Catalog'!$H$10:$H$509,CN$7,'Job Catalog'!$I$10:$I$509,CN$9))</f>
        <v/>
      </c>
      <c r="CO31" s="53">
        <f>IF(OR($A31="",CO$9=""),"",COUNTIFS('Job Catalog'!$D$10:$D$509,$A31,'Job Catalog'!$H$10:$H$509,CO$7,'Job Catalog'!$I$10:$I$509,CO$9))</f>
        <v/>
      </c>
      <c r="CP31" s="53">
        <f>IF(OR($A31="",CP$9=""),"",COUNTIFS('Job Catalog'!$D$10:$D$509,$A31,'Job Catalog'!$H$10:$H$509,CP$7,'Job Catalog'!$I$10:$I$509,CP$9))</f>
        <v/>
      </c>
      <c r="CQ31" s="53">
        <f>IF(OR($A31="",CQ$9=""),"",COUNTIFS('Job Catalog'!$D$10:$D$509,$A31,'Job Catalog'!$H$10:$H$509,CQ$7,'Job Catalog'!$I$10:$I$509,CQ$9))</f>
        <v/>
      </c>
      <c r="CR31" s="53">
        <f>IF(OR($A31="",CR$9=""),"",COUNTIFS('Job Catalog'!$D$10:$D$509,$A31,'Job Catalog'!$H$10:$H$509,CR$7,'Job Catalog'!$I$10:$I$509,CR$9))</f>
        <v/>
      </c>
      <c r="CS31" s="53">
        <f>IF(OR($A31="",CS$9=""),"",COUNTIFS('Job Catalog'!$D$10:$D$509,$A31,'Job Catalog'!$H$10:$H$509,CS$7,'Job Catalog'!$I$10:$I$509,CS$9))</f>
        <v/>
      </c>
      <c r="CT31" s="53">
        <f>IF(OR($A31="",CT$9=""),"",COUNTIFS('Job Catalog'!$D$10:$D$509,$A31,'Job Catalog'!$H$10:$H$509,CT$7,'Job Catalog'!$I$10:$I$509,CT$9))</f>
        <v/>
      </c>
      <c r="CU31" s="54">
        <f>IF($A31="","",SUM(C31:CT31))</f>
        <v/>
      </c>
    </row>
    <row r="32">
      <c r="A32">
        <f>IF(SETUP!$B142="","",SETUP!$B142)</f>
        <v/>
      </c>
      <c r="B32" s="9">
        <f>IF(SETUP!$B142="","",SETUP!$C142)</f>
        <v/>
      </c>
      <c r="C32" s="53">
        <f>IF(OR($A32="",C$9=""),"",COUNTIFS('Job Catalog'!$D$10:$D$509,$A32,'Job Catalog'!$H$10:$H$509,C$7,'Job Catalog'!$I$10:$I$509,C$9))</f>
        <v/>
      </c>
      <c r="D32" s="53">
        <f>IF(OR($A32="",D$9=""),"",COUNTIFS('Job Catalog'!$D$10:$D$509,$A32,'Job Catalog'!$H$10:$H$509,D$7,'Job Catalog'!$I$10:$I$509,D$9))</f>
        <v/>
      </c>
      <c r="E32" s="53">
        <f>IF(OR($A32="",E$9=""),"",COUNTIFS('Job Catalog'!$D$10:$D$509,$A32,'Job Catalog'!$H$10:$H$509,E$7,'Job Catalog'!$I$10:$I$509,E$9))</f>
        <v/>
      </c>
      <c r="F32" s="53">
        <f>IF(OR($A32="",F$9=""),"",COUNTIFS('Job Catalog'!$D$10:$D$509,$A32,'Job Catalog'!$H$10:$H$509,F$7,'Job Catalog'!$I$10:$I$509,F$9))</f>
        <v/>
      </c>
      <c r="G32" s="53">
        <f>IF(OR($A32="",G$9=""),"",COUNTIFS('Job Catalog'!$D$10:$D$509,$A32,'Job Catalog'!$H$10:$H$509,G$7,'Job Catalog'!$I$10:$I$509,G$9))</f>
        <v/>
      </c>
      <c r="H32" s="53">
        <f>IF(OR($A32="",H$9=""),"",COUNTIFS('Job Catalog'!$D$10:$D$509,$A32,'Job Catalog'!$H$10:$H$509,H$7,'Job Catalog'!$I$10:$I$509,H$9))</f>
        <v/>
      </c>
      <c r="I32" s="53">
        <f>IF(OR($A32="",I$9=""),"",COUNTIFS('Job Catalog'!$D$10:$D$509,$A32,'Job Catalog'!$H$10:$H$509,I$7,'Job Catalog'!$I$10:$I$509,I$9))</f>
        <v/>
      </c>
      <c r="J32" s="53">
        <f>IF(OR($A32="",J$9=""),"",COUNTIFS('Job Catalog'!$D$10:$D$509,$A32,'Job Catalog'!$H$10:$H$509,J$7,'Job Catalog'!$I$10:$I$509,J$9))</f>
        <v/>
      </c>
      <c r="K32" s="53">
        <f>IF(OR($A32="",K$9=""),"",COUNTIFS('Job Catalog'!$D$10:$D$509,$A32,'Job Catalog'!$H$10:$H$509,K$7,'Job Catalog'!$I$10:$I$509,K$9))</f>
        <v/>
      </c>
      <c r="L32" s="53">
        <f>IF(OR($A32="",L$9=""),"",COUNTIFS('Job Catalog'!$D$10:$D$509,$A32,'Job Catalog'!$H$10:$H$509,L$7,'Job Catalog'!$I$10:$I$509,L$9))</f>
        <v/>
      </c>
      <c r="M32" s="53">
        <f>IF(OR($A32="",M$9=""),"",COUNTIFS('Job Catalog'!$D$10:$D$509,$A32,'Job Catalog'!$H$10:$H$509,M$7,'Job Catalog'!$I$10:$I$509,M$9))</f>
        <v/>
      </c>
      <c r="N32" s="53">
        <f>IF(OR($A32="",N$9=""),"",COUNTIFS('Job Catalog'!$D$10:$D$509,$A32,'Job Catalog'!$H$10:$H$509,N$7,'Job Catalog'!$I$10:$I$509,N$9))</f>
        <v/>
      </c>
      <c r="O32" s="53">
        <f>IF(OR($A32="",O$9=""),"",COUNTIFS('Job Catalog'!$D$10:$D$509,$A32,'Job Catalog'!$H$10:$H$509,O$7,'Job Catalog'!$I$10:$I$509,O$9))</f>
        <v/>
      </c>
      <c r="P32" s="53">
        <f>IF(OR($A32="",P$9=""),"",COUNTIFS('Job Catalog'!$D$10:$D$509,$A32,'Job Catalog'!$H$10:$H$509,P$7,'Job Catalog'!$I$10:$I$509,P$9))</f>
        <v/>
      </c>
      <c r="Q32" s="53">
        <f>IF(OR($A32="",Q$9=""),"",COUNTIFS('Job Catalog'!$D$10:$D$509,$A32,'Job Catalog'!$H$10:$H$509,Q$7,'Job Catalog'!$I$10:$I$509,Q$9))</f>
        <v/>
      </c>
      <c r="R32" s="53">
        <f>IF(OR($A32="",R$9=""),"",COUNTIFS('Job Catalog'!$D$10:$D$509,$A32,'Job Catalog'!$H$10:$H$509,R$7,'Job Catalog'!$I$10:$I$509,R$9))</f>
        <v/>
      </c>
      <c r="S32" s="53">
        <f>IF(OR($A32="",S$9=""),"",COUNTIFS('Job Catalog'!$D$10:$D$509,$A32,'Job Catalog'!$H$10:$H$509,S$7,'Job Catalog'!$I$10:$I$509,S$9))</f>
        <v/>
      </c>
      <c r="T32" s="53">
        <f>IF(OR($A32="",T$9=""),"",COUNTIFS('Job Catalog'!$D$10:$D$509,$A32,'Job Catalog'!$H$10:$H$509,T$7,'Job Catalog'!$I$10:$I$509,T$9))</f>
        <v/>
      </c>
      <c r="U32" s="53">
        <f>IF(OR($A32="",U$9=""),"",COUNTIFS('Job Catalog'!$D$10:$D$509,$A32,'Job Catalog'!$H$10:$H$509,U$7,'Job Catalog'!$I$10:$I$509,U$9))</f>
        <v/>
      </c>
      <c r="V32" s="53">
        <f>IF(OR($A32="",V$9=""),"",COUNTIFS('Job Catalog'!$D$10:$D$509,$A32,'Job Catalog'!$H$10:$H$509,V$7,'Job Catalog'!$I$10:$I$509,V$9))</f>
        <v/>
      </c>
      <c r="W32" s="53">
        <f>IF(OR($A32="",W$9=""),"",COUNTIFS('Job Catalog'!$D$10:$D$509,$A32,'Job Catalog'!$H$10:$H$509,W$7,'Job Catalog'!$I$10:$I$509,W$9))</f>
        <v/>
      </c>
      <c r="X32" s="53">
        <f>IF(OR($A32="",X$9=""),"",COUNTIFS('Job Catalog'!$D$10:$D$509,$A32,'Job Catalog'!$H$10:$H$509,X$7,'Job Catalog'!$I$10:$I$509,X$9))</f>
        <v/>
      </c>
      <c r="Y32" s="53">
        <f>IF(OR($A32="",Y$9=""),"",COUNTIFS('Job Catalog'!$D$10:$D$509,$A32,'Job Catalog'!$H$10:$H$509,Y$7,'Job Catalog'!$I$10:$I$509,Y$9))</f>
        <v/>
      </c>
      <c r="Z32" s="53">
        <f>IF(OR($A32="",Z$9=""),"",COUNTIFS('Job Catalog'!$D$10:$D$509,$A32,'Job Catalog'!$H$10:$H$509,Z$7,'Job Catalog'!$I$10:$I$509,Z$9))</f>
        <v/>
      </c>
      <c r="AA32" s="53">
        <f>IF(OR($A32="",AA$9=""),"",COUNTIFS('Job Catalog'!$D$10:$D$509,$A32,'Job Catalog'!$H$10:$H$509,AA$7,'Job Catalog'!$I$10:$I$509,AA$9))</f>
        <v/>
      </c>
      <c r="AB32" s="53">
        <f>IF(OR($A32="",AB$9=""),"",COUNTIFS('Job Catalog'!$D$10:$D$509,$A32,'Job Catalog'!$H$10:$H$509,AB$7,'Job Catalog'!$I$10:$I$509,AB$9))</f>
        <v/>
      </c>
      <c r="AC32" s="53">
        <f>IF(OR($A32="",AC$9=""),"",COUNTIFS('Job Catalog'!$D$10:$D$509,$A32,'Job Catalog'!$H$10:$H$509,AC$7,'Job Catalog'!$I$10:$I$509,AC$9))</f>
        <v/>
      </c>
      <c r="AD32" s="53">
        <f>IF(OR($A32="",AD$9=""),"",COUNTIFS('Job Catalog'!$D$10:$D$509,$A32,'Job Catalog'!$H$10:$H$509,AD$7,'Job Catalog'!$I$10:$I$509,AD$9))</f>
        <v/>
      </c>
      <c r="AE32" s="53">
        <f>IF(OR($A32="",AE$9=""),"",COUNTIFS('Job Catalog'!$D$10:$D$509,$A32,'Job Catalog'!$H$10:$H$509,AE$7,'Job Catalog'!$I$10:$I$509,AE$9))</f>
        <v/>
      </c>
      <c r="AF32" s="53">
        <f>IF(OR($A32="",AF$9=""),"",COUNTIFS('Job Catalog'!$D$10:$D$509,$A32,'Job Catalog'!$H$10:$H$509,AF$7,'Job Catalog'!$I$10:$I$509,AF$9))</f>
        <v/>
      </c>
      <c r="AG32" s="53">
        <f>IF(OR($A32="",AG$9=""),"",COUNTIFS('Job Catalog'!$D$10:$D$509,$A32,'Job Catalog'!$H$10:$H$509,AG$7,'Job Catalog'!$I$10:$I$509,AG$9))</f>
        <v/>
      </c>
      <c r="AH32" s="53">
        <f>IF(OR($A32="",AH$9=""),"",COUNTIFS('Job Catalog'!$D$10:$D$509,$A32,'Job Catalog'!$H$10:$H$509,AH$7,'Job Catalog'!$I$10:$I$509,AH$9))</f>
        <v/>
      </c>
      <c r="AI32" s="53">
        <f>IF(OR($A32="",AI$9=""),"",COUNTIFS('Job Catalog'!$D$10:$D$509,$A32,'Job Catalog'!$H$10:$H$509,AI$7,'Job Catalog'!$I$10:$I$509,AI$9))</f>
        <v/>
      </c>
      <c r="AJ32" s="53">
        <f>IF(OR($A32="",AJ$9=""),"",COUNTIFS('Job Catalog'!$D$10:$D$509,$A32,'Job Catalog'!$H$10:$H$509,AJ$7,'Job Catalog'!$I$10:$I$509,AJ$9))</f>
        <v/>
      </c>
      <c r="AK32" s="53">
        <f>IF(OR($A32="",AK$9=""),"",COUNTIFS('Job Catalog'!$D$10:$D$509,$A32,'Job Catalog'!$H$10:$H$509,AK$7,'Job Catalog'!$I$10:$I$509,AK$9))</f>
        <v/>
      </c>
      <c r="AL32" s="53">
        <f>IF(OR($A32="",AL$9=""),"",COUNTIFS('Job Catalog'!$D$10:$D$509,$A32,'Job Catalog'!$H$10:$H$509,AL$7,'Job Catalog'!$I$10:$I$509,AL$9))</f>
        <v/>
      </c>
      <c r="AM32" s="53">
        <f>IF(OR($A32="",AM$9=""),"",COUNTIFS('Job Catalog'!$D$10:$D$509,$A32,'Job Catalog'!$H$10:$H$509,AM$7,'Job Catalog'!$I$10:$I$509,AM$9))</f>
        <v/>
      </c>
      <c r="AN32" s="53">
        <f>IF(OR($A32="",AN$9=""),"",COUNTIFS('Job Catalog'!$D$10:$D$509,$A32,'Job Catalog'!$H$10:$H$509,AN$7,'Job Catalog'!$I$10:$I$509,AN$9))</f>
        <v/>
      </c>
      <c r="AO32" s="53">
        <f>IF(OR($A32="",AO$9=""),"",COUNTIFS('Job Catalog'!$D$10:$D$509,$A32,'Job Catalog'!$H$10:$H$509,AO$7,'Job Catalog'!$I$10:$I$509,AO$9))</f>
        <v/>
      </c>
      <c r="AP32" s="53">
        <f>IF(OR($A32="",AP$9=""),"",COUNTIFS('Job Catalog'!$D$10:$D$509,$A32,'Job Catalog'!$H$10:$H$509,AP$7,'Job Catalog'!$I$10:$I$509,AP$9))</f>
        <v/>
      </c>
      <c r="AQ32" s="53">
        <f>IF(OR($A32="",AQ$9=""),"",COUNTIFS('Job Catalog'!$D$10:$D$509,$A32,'Job Catalog'!$H$10:$H$509,AQ$7,'Job Catalog'!$I$10:$I$509,AQ$9))</f>
        <v/>
      </c>
      <c r="AR32" s="53">
        <f>IF(OR($A32="",AR$9=""),"",COUNTIFS('Job Catalog'!$D$10:$D$509,$A32,'Job Catalog'!$H$10:$H$509,AR$7,'Job Catalog'!$I$10:$I$509,AR$9))</f>
        <v/>
      </c>
      <c r="AS32" s="53">
        <f>IF(OR($A32="",AS$9=""),"",COUNTIFS('Job Catalog'!$D$10:$D$509,$A32,'Job Catalog'!$H$10:$H$509,AS$7,'Job Catalog'!$I$10:$I$509,AS$9))</f>
        <v/>
      </c>
      <c r="AT32" s="53">
        <f>IF(OR($A32="",AT$9=""),"",COUNTIFS('Job Catalog'!$D$10:$D$509,$A32,'Job Catalog'!$H$10:$H$509,AT$7,'Job Catalog'!$I$10:$I$509,AT$9))</f>
        <v/>
      </c>
      <c r="AU32" s="53">
        <f>IF(OR($A32="",AU$9=""),"",COUNTIFS('Job Catalog'!$D$10:$D$509,$A32,'Job Catalog'!$H$10:$H$509,AU$7,'Job Catalog'!$I$10:$I$509,AU$9))</f>
        <v/>
      </c>
      <c r="AV32" s="53">
        <f>IF(OR($A32="",AV$9=""),"",COUNTIFS('Job Catalog'!$D$10:$D$509,$A32,'Job Catalog'!$H$10:$H$509,AV$7,'Job Catalog'!$I$10:$I$509,AV$9))</f>
        <v/>
      </c>
      <c r="AW32" s="53">
        <f>IF(OR($A32="",AW$9=""),"",COUNTIFS('Job Catalog'!$D$10:$D$509,$A32,'Job Catalog'!$H$10:$H$509,AW$7,'Job Catalog'!$I$10:$I$509,AW$9))</f>
        <v/>
      </c>
      <c r="AX32" s="53">
        <f>IF(OR($A32="",AX$9=""),"",COUNTIFS('Job Catalog'!$D$10:$D$509,$A32,'Job Catalog'!$H$10:$H$509,AX$7,'Job Catalog'!$I$10:$I$509,AX$9))</f>
        <v/>
      </c>
      <c r="AY32" s="53">
        <f>IF(OR($A32="",AY$9=""),"",COUNTIFS('Job Catalog'!$D$10:$D$509,$A32,'Job Catalog'!$H$10:$H$509,AY$7,'Job Catalog'!$I$10:$I$509,AY$9))</f>
        <v/>
      </c>
      <c r="AZ32" s="53">
        <f>IF(OR($A32="",AZ$9=""),"",COUNTIFS('Job Catalog'!$D$10:$D$509,$A32,'Job Catalog'!$H$10:$H$509,AZ$7,'Job Catalog'!$I$10:$I$509,AZ$9))</f>
        <v/>
      </c>
      <c r="BA32" s="53">
        <f>IF(OR($A32="",BA$9=""),"",COUNTIFS('Job Catalog'!$D$10:$D$509,$A32,'Job Catalog'!$H$10:$H$509,BA$7,'Job Catalog'!$I$10:$I$509,BA$9))</f>
        <v/>
      </c>
      <c r="BB32" s="53">
        <f>IF(OR($A32="",BB$9=""),"",COUNTIFS('Job Catalog'!$D$10:$D$509,$A32,'Job Catalog'!$H$10:$H$509,BB$7,'Job Catalog'!$I$10:$I$509,BB$9))</f>
        <v/>
      </c>
      <c r="BC32" s="53">
        <f>IF(OR($A32="",BC$9=""),"",COUNTIFS('Job Catalog'!$D$10:$D$509,$A32,'Job Catalog'!$H$10:$H$509,BC$7,'Job Catalog'!$I$10:$I$509,BC$9))</f>
        <v/>
      </c>
      <c r="BD32" s="53">
        <f>IF(OR($A32="",BD$9=""),"",COUNTIFS('Job Catalog'!$D$10:$D$509,$A32,'Job Catalog'!$H$10:$H$509,BD$7,'Job Catalog'!$I$10:$I$509,BD$9))</f>
        <v/>
      </c>
      <c r="BE32" s="53">
        <f>IF(OR($A32="",BE$9=""),"",COUNTIFS('Job Catalog'!$D$10:$D$509,$A32,'Job Catalog'!$H$10:$H$509,BE$7,'Job Catalog'!$I$10:$I$509,BE$9))</f>
        <v/>
      </c>
      <c r="BF32" s="53">
        <f>IF(OR($A32="",BF$9=""),"",COUNTIFS('Job Catalog'!$D$10:$D$509,$A32,'Job Catalog'!$H$10:$H$509,BF$7,'Job Catalog'!$I$10:$I$509,BF$9))</f>
        <v/>
      </c>
      <c r="BG32" s="53">
        <f>IF(OR($A32="",BG$9=""),"",COUNTIFS('Job Catalog'!$D$10:$D$509,$A32,'Job Catalog'!$H$10:$H$509,BG$7,'Job Catalog'!$I$10:$I$509,BG$9))</f>
        <v/>
      </c>
      <c r="BH32" s="53">
        <f>IF(OR($A32="",BH$9=""),"",COUNTIFS('Job Catalog'!$D$10:$D$509,$A32,'Job Catalog'!$H$10:$H$509,BH$7,'Job Catalog'!$I$10:$I$509,BH$9))</f>
        <v/>
      </c>
      <c r="BI32" s="53">
        <f>IF(OR($A32="",BI$9=""),"",COUNTIFS('Job Catalog'!$D$10:$D$509,$A32,'Job Catalog'!$H$10:$H$509,BI$7,'Job Catalog'!$I$10:$I$509,BI$9))</f>
        <v/>
      </c>
      <c r="BJ32" s="53">
        <f>IF(OR($A32="",BJ$9=""),"",COUNTIFS('Job Catalog'!$D$10:$D$509,$A32,'Job Catalog'!$H$10:$H$509,BJ$7,'Job Catalog'!$I$10:$I$509,BJ$9))</f>
        <v/>
      </c>
      <c r="BK32" s="53">
        <f>IF(OR($A32="",BK$9=""),"",COUNTIFS('Job Catalog'!$D$10:$D$509,$A32,'Job Catalog'!$H$10:$H$509,BK$7,'Job Catalog'!$I$10:$I$509,BK$9))</f>
        <v/>
      </c>
      <c r="BL32" s="53">
        <f>IF(OR($A32="",BL$9=""),"",COUNTIFS('Job Catalog'!$D$10:$D$509,$A32,'Job Catalog'!$H$10:$H$509,BL$7,'Job Catalog'!$I$10:$I$509,BL$9))</f>
        <v/>
      </c>
      <c r="BM32" s="53">
        <f>IF(OR($A32="",BM$9=""),"",COUNTIFS('Job Catalog'!$D$10:$D$509,$A32,'Job Catalog'!$H$10:$H$509,BM$7,'Job Catalog'!$I$10:$I$509,BM$9))</f>
        <v/>
      </c>
      <c r="BN32" s="53">
        <f>IF(OR($A32="",BN$9=""),"",COUNTIFS('Job Catalog'!$D$10:$D$509,$A32,'Job Catalog'!$H$10:$H$509,BN$7,'Job Catalog'!$I$10:$I$509,BN$9))</f>
        <v/>
      </c>
      <c r="BO32" s="53">
        <f>IF(OR($A32="",BO$9=""),"",COUNTIFS('Job Catalog'!$D$10:$D$509,$A32,'Job Catalog'!$H$10:$H$509,BO$7,'Job Catalog'!$I$10:$I$509,BO$9))</f>
        <v/>
      </c>
      <c r="BP32" s="53">
        <f>IF(OR($A32="",BP$9=""),"",COUNTIFS('Job Catalog'!$D$10:$D$509,$A32,'Job Catalog'!$H$10:$H$509,BP$7,'Job Catalog'!$I$10:$I$509,BP$9))</f>
        <v/>
      </c>
      <c r="BQ32" s="53">
        <f>IF(OR($A32="",BQ$9=""),"",COUNTIFS('Job Catalog'!$D$10:$D$509,$A32,'Job Catalog'!$H$10:$H$509,BQ$7,'Job Catalog'!$I$10:$I$509,BQ$9))</f>
        <v/>
      </c>
      <c r="BR32" s="53">
        <f>IF(OR($A32="",BR$9=""),"",COUNTIFS('Job Catalog'!$D$10:$D$509,$A32,'Job Catalog'!$H$10:$H$509,BR$7,'Job Catalog'!$I$10:$I$509,BR$9))</f>
        <v/>
      </c>
      <c r="BS32" s="53">
        <f>IF(OR($A32="",BS$9=""),"",COUNTIFS('Job Catalog'!$D$10:$D$509,$A32,'Job Catalog'!$H$10:$H$509,BS$7,'Job Catalog'!$I$10:$I$509,BS$9))</f>
        <v/>
      </c>
      <c r="BT32" s="53">
        <f>IF(OR($A32="",BT$9=""),"",COUNTIFS('Job Catalog'!$D$10:$D$509,$A32,'Job Catalog'!$H$10:$H$509,BT$7,'Job Catalog'!$I$10:$I$509,BT$9))</f>
        <v/>
      </c>
      <c r="BU32" s="53">
        <f>IF(OR($A32="",BU$9=""),"",COUNTIFS('Job Catalog'!$D$10:$D$509,$A32,'Job Catalog'!$H$10:$H$509,BU$7,'Job Catalog'!$I$10:$I$509,BU$9))</f>
        <v/>
      </c>
      <c r="BV32" s="53">
        <f>IF(OR($A32="",BV$9=""),"",COUNTIFS('Job Catalog'!$D$10:$D$509,$A32,'Job Catalog'!$H$10:$H$509,BV$7,'Job Catalog'!$I$10:$I$509,BV$9))</f>
        <v/>
      </c>
      <c r="BW32" s="53">
        <f>IF(OR($A32="",BW$9=""),"",COUNTIFS('Job Catalog'!$D$10:$D$509,$A32,'Job Catalog'!$H$10:$H$509,BW$7,'Job Catalog'!$I$10:$I$509,BW$9))</f>
        <v/>
      </c>
      <c r="BX32" s="53">
        <f>IF(OR($A32="",BX$9=""),"",COUNTIFS('Job Catalog'!$D$10:$D$509,$A32,'Job Catalog'!$H$10:$H$509,BX$7,'Job Catalog'!$I$10:$I$509,BX$9))</f>
        <v/>
      </c>
      <c r="BY32" s="53">
        <f>IF(OR($A32="",BY$9=""),"",COUNTIFS('Job Catalog'!$D$10:$D$509,$A32,'Job Catalog'!$H$10:$H$509,BY$7,'Job Catalog'!$I$10:$I$509,BY$9))</f>
        <v/>
      </c>
      <c r="BZ32" s="53">
        <f>IF(OR($A32="",BZ$9=""),"",COUNTIFS('Job Catalog'!$D$10:$D$509,$A32,'Job Catalog'!$H$10:$H$509,BZ$7,'Job Catalog'!$I$10:$I$509,BZ$9))</f>
        <v/>
      </c>
      <c r="CA32" s="53">
        <f>IF(OR($A32="",CA$9=""),"",COUNTIFS('Job Catalog'!$D$10:$D$509,$A32,'Job Catalog'!$H$10:$H$509,CA$7,'Job Catalog'!$I$10:$I$509,CA$9))</f>
        <v/>
      </c>
      <c r="CB32" s="53">
        <f>IF(OR($A32="",CB$9=""),"",COUNTIFS('Job Catalog'!$D$10:$D$509,$A32,'Job Catalog'!$H$10:$H$509,CB$7,'Job Catalog'!$I$10:$I$509,CB$9))</f>
        <v/>
      </c>
      <c r="CC32" s="53">
        <f>IF(OR($A32="",CC$9=""),"",COUNTIFS('Job Catalog'!$D$10:$D$509,$A32,'Job Catalog'!$H$10:$H$509,CC$7,'Job Catalog'!$I$10:$I$509,CC$9))</f>
        <v/>
      </c>
      <c r="CD32" s="53">
        <f>IF(OR($A32="",CD$9=""),"",COUNTIFS('Job Catalog'!$D$10:$D$509,$A32,'Job Catalog'!$H$10:$H$509,CD$7,'Job Catalog'!$I$10:$I$509,CD$9))</f>
        <v/>
      </c>
      <c r="CE32" s="53">
        <f>IF(OR($A32="",CE$9=""),"",COUNTIFS('Job Catalog'!$D$10:$D$509,$A32,'Job Catalog'!$H$10:$H$509,CE$7,'Job Catalog'!$I$10:$I$509,CE$9))</f>
        <v/>
      </c>
      <c r="CF32" s="53">
        <f>IF(OR($A32="",CF$9=""),"",COUNTIFS('Job Catalog'!$D$10:$D$509,$A32,'Job Catalog'!$H$10:$H$509,CF$7,'Job Catalog'!$I$10:$I$509,CF$9))</f>
        <v/>
      </c>
      <c r="CG32" s="53">
        <f>IF(OR($A32="",CG$9=""),"",COUNTIFS('Job Catalog'!$D$10:$D$509,$A32,'Job Catalog'!$H$10:$H$509,CG$7,'Job Catalog'!$I$10:$I$509,CG$9))</f>
        <v/>
      </c>
      <c r="CH32" s="53">
        <f>IF(OR($A32="",CH$9=""),"",COUNTIFS('Job Catalog'!$D$10:$D$509,$A32,'Job Catalog'!$H$10:$H$509,CH$7,'Job Catalog'!$I$10:$I$509,CH$9))</f>
        <v/>
      </c>
      <c r="CI32" s="53">
        <f>IF(OR($A32="",CI$9=""),"",COUNTIFS('Job Catalog'!$D$10:$D$509,$A32,'Job Catalog'!$H$10:$H$509,CI$7,'Job Catalog'!$I$10:$I$509,CI$9))</f>
        <v/>
      </c>
      <c r="CJ32" s="53">
        <f>IF(OR($A32="",CJ$9=""),"",COUNTIFS('Job Catalog'!$D$10:$D$509,$A32,'Job Catalog'!$H$10:$H$509,CJ$7,'Job Catalog'!$I$10:$I$509,CJ$9))</f>
        <v/>
      </c>
      <c r="CK32" s="53">
        <f>IF(OR($A32="",CK$9=""),"",COUNTIFS('Job Catalog'!$D$10:$D$509,$A32,'Job Catalog'!$H$10:$H$509,CK$7,'Job Catalog'!$I$10:$I$509,CK$9))</f>
        <v/>
      </c>
      <c r="CL32" s="53">
        <f>IF(OR($A32="",CL$9=""),"",COUNTIFS('Job Catalog'!$D$10:$D$509,$A32,'Job Catalog'!$H$10:$H$509,CL$7,'Job Catalog'!$I$10:$I$509,CL$9))</f>
        <v/>
      </c>
      <c r="CM32" s="53">
        <f>IF(OR($A32="",CM$9=""),"",COUNTIFS('Job Catalog'!$D$10:$D$509,$A32,'Job Catalog'!$H$10:$H$509,CM$7,'Job Catalog'!$I$10:$I$509,CM$9))</f>
        <v/>
      </c>
      <c r="CN32" s="53">
        <f>IF(OR($A32="",CN$9=""),"",COUNTIFS('Job Catalog'!$D$10:$D$509,$A32,'Job Catalog'!$H$10:$H$509,CN$7,'Job Catalog'!$I$10:$I$509,CN$9))</f>
        <v/>
      </c>
      <c r="CO32" s="53">
        <f>IF(OR($A32="",CO$9=""),"",COUNTIFS('Job Catalog'!$D$10:$D$509,$A32,'Job Catalog'!$H$10:$H$509,CO$7,'Job Catalog'!$I$10:$I$509,CO$9))</f>
        <v/>
      </c>
      <c r="CP32" s="53">
        <f>IF(OR($A32="",CP$9=""),"",COUNTIFS('Job Catalog'!$D$10:$D$509,$A32,'Job Catalog'!$H$10:$H$509,CP$7,'Job Catalog'!$I$10:$I$509,CP$9))</f>
        <v/>
      </c>
      <c r="CQ32" s="53">
        <f>IF(OR($A32="",CQ$9=""),"",COUNTIFS('Job Catalog'!$D$10:$D$509,$A32,'Job Catalog'!$H$10:$H$509,CQ$7,'Job Catalog'!$I$10:$I$509,CQ$9))</f>
        <v/>
      </c>
      <c r="CR32" s="53">
        <f>IF(OR($A32="",CR$9=""),"",COUNTIFS('Job Catalog'!$D$10:$D$509,$A32,'Job Catalog'!$H$10:$H$509,CR$7,'Job Catalog'!$I$10:$I$509,CR$9))</f>
        <v/>
      </c>
      <c r="CS32" s="53">
        <f>IF(OR($A32="",CS$9=""),"",COUNTIFS('Job Catalog'!$D$10:$D$509,$A32,'Job Catalog'!$H$10:$H$509,CS$7,'Job Catalog'!$I$10:$I$509,CS$9))</f>
        <v/>
      </c>
      <c r="CT32" s="53">
        <f>IF(OR($A32="",CT$9=""),"",COUNTIFS('Job Catalog'!$D$10:$D$509,$A32,'Job Catalog'!$H$10:$H$509,CT$7,'Job Catalog'!$I$10:$I$509,CT$9))</f>
        <v/>
      </c>
      <c r="CU32" s="54">
        <f>IF($A32="","",SUM(C32:CT32))</f>
        <v/>
      </c>
    </row>
    <row r="33">
      <c r="A33">
        <f>IF(SETUP!$B143="","",SETUP!$B143)</f>
        <v/>
      </c>
      <c r="B33" s="9">
        <f>IF(SETUP!$B143="","",SETUP!$C143)</f>
        <v/>
      </c>
      <c r="C33" s="53">
        <f>IF(OR($A33="",C$9=""),"",COUNTIFS('Job Catalog'!$D$10:$D$509,$A33,'Job Catalog'!$H$10:$H$509,C$7,'Job Catalog'!$I$10:$I$509,C$9))</f>
        <v/>
      </c>
      <c r="D33" s="53">
        <f>IF(OR($A33="",D$9=""),"",COUNTIFS('Job Catalog'!$D$10:$D$509,$A33,'Job Catalog'!$H$10:$H$509,D$7,'Job Catalog'!$I$10:$I$509,D$9))</f>
        <v/>
      </c>
      <c r="E33" s="53">
        <f>IF(OR($A33="",E$9=""),"",COUNTIFS('Job Catalog'!$D$10:$D$509,$A33,'Job Catalog'!$H$10:$H$509,E$7,'Job Catalog'!$I$10:$I$509,E$9))</f>
        <v/>
      </c>
      <c r="F33" s="53">
        <f>IF(OR($A33="",F$9=""),"",COUNTIFS('Job Catalog'!$D$10:$D$509,$A33,'Job Catalog'!$H$10:$H$509,F$7,'Job Catalog'!$I$10:$I$509,F$9))</f>
        <v/>
      </c>
      <c r="G33" s="53">
        <f>IF(OR($A33="",G$9=""),"",COUNTIFS('Job Catalog'!$D$10:$D$509,$A33,'Job Catalog'!$H$10:$H$509,G$7,'Job Catalog'!$I$10:$I$509,G$9))</f>
        <v/>
      </c>
      <c r="H33" s="53">
        <f>IF(OR($A33="",H$9=""),"",COUNTIFS('Job Catalog'!$D$10:$D$509,$A33,'Job Catalog'!$H$10:$H$509,H$7,'Job Catalog'!$I$10:$I$509,H$9))</f>
        <v/>
      </c>
      <c r="I33" s="53">
        <f>IF(OR($A33="",I$9=""),"",COUNTIFS('Job Catalog'!$D$10:$D$509,$A33,'Job Catalog'!$H$10:$H$509,I$7,'Job Catalog'!$I$10:$I$509,I$9))</f>
        <v/>
      </c>
      <c r="J33" s="53">
        <f>IF(OR($A33="",J$9=""),"",COUNTIFS('Job Catalog'!$D$10:$D$509,$A33,'Job Catalog'!$H$10:$H$509,J$7,'Job Catalog'!$I$10:$I$509,J$9))</f>
        <v/>
      </c>
      <c r="K33" s="53">
        <f>IF(OR($A33="",K$9=""),"",COUNTIFS('Job Catalog'!$D$10:$D$509,$A33,'Job Catalog'!$H$10:$H$509,K$7,'Job Catalog'!$I$10:$I$509,K$9))</f>
        <v/>
      </c>
      <c r="L33" s="53">
        <f>IF(OR($A33="",L$9=""),"",COUNTIFS('Job Catalog'!$D$10:$D$509,$A33,'Job Catalog'!$H$10:$H$509,L$7,'Job Catalog'!$I$10:$I$509,L$9))</f>
        <v/>
      </c>
      <c r="M33" s="53">
        <f>IF(OR($A33="",M$9=""),"",COUNTIFS('Job Catalog'!$D$10:$D$509,$A33,'Job Catalog'!$H$10:$H$509,M$7,'Job Catalog'!$I$10:$I$509,M$9))</f>
        <v/>
      </c>
      <c r="N33" s="53">
        <f>IF(OR($A33="",N$9=""),"",COUNTIFS('Job Catalog'!$D$10:$D$509,$A33,'Job Catalog'!$H$10:$H$509,N$7,'Job Catalog'!$I$10:$I$509,N$9))</f>
        <v/>
      </c>
      <c r="O33" s="53">
        <f>IF(OR($A33="",O$9=""),"",COUNTIFS('Job Catalog'!$D$10:$D$509,$A33,'Job Catalog'!$H$10:$H$509,O$7,'Job Catalog'!$I$10:$I$509,O$9))</f>
        <v/>
      </c>
      <c r="P33" s="53">
        <f>IF(OR($A33="",P$9=""),"",COUNTIFS('Job Catalog'!$D$10:$D$509,$A33,'Job Catalog'!$H$10:$H$509,P$7,'Job Catalog'!$I$10:$I$509,P$9))</f>
        <v/>
      </c>
      <c r="Q33" s="53">
        <f>IF(OR($A33="",Q$9=""),"",COUNTIFS('Job Catalog'!$D$10:$D$509,$A33,'Job Catalog'!$H$10:$H$509,Q$7,'Job Catalog'!$I$10:$I$509,Q$9))</f>
        <v/>
      </c>
      <c r="R33" s="53">
        <f>IF(OR($A33="",R$9=""),"",COUNTIFS('Job Catalog'!$D$10:$D$509,$A33,'Job Catalog'!$H$10:$H$509,R$7,'Job Catalog'!$I$10:$I$509,R$9))</f>
        <v/>
      </c>
      <c r="S33" s="53">
        <f>IF(OR($A33="",S$9=""),"",COUNTIFS('Job Catalog'!$D$10:$D$509,$A33,'Job Catalog'!$H$10:$H$509,S$7,'Job Catalog'!$I$10:$I$509,S$9))</f>
        <v/>
      </c>
      <c r="T33" s="53">
        <f>IF(OR($A33="",T$9=""),"",COUNTIFS('Job Catalog'!$D$10:$D$509,$A33,'Job Catalog'!$H$10:$H$509,T$7,'Job Catalog'!$I$10:$I$509,T$9))</f>
        <v/>
      </c>
      <c r="U33" s="53">
        <f>IF(OR($A33="",U$9=""),"",COUNTIFS('Job Catalog'!$D$10:$D$509,$A33,'Job Catalog'!$H$10:$H$509,U$7,'Job Catalog'!$I$10:$I$509,U$9))</f>
        <v/>
      </c>
      <c r="V33" s="53">
        <f>IF(OR($A33="",V$9=""),"",COUNTIFS('Job Catalog'!$D$10:$D$509,$A33,'Job Catalog'!$H$10:$H$509,V$7,'Job Catalog'!$I$10:$I$509,V$9))</f>
        <v/>
      </c>
      <c r="W33" s="53">
        <f>IF(OR($A33="",W$9=""),"",COUNTIFS('Job Catalog'!$D$10:$D$509,$A33,'Job Catalog'!$H$10:$H$509,W$7,'Job Catalog'!$I$10:$I$509,W$9))</f>
        <v/>
      </c>
      <c r="X33" s="53">
        <f>IF(OR($A33="",X$9=""),"",COUNTIFS('Job Catalog'!$D$10:$D$509,$A33,'Job Catalog'!$H$10:$H$509,X$7,'Job Catalog'!$I$10:$I$509,X$9))</f>
        <v/>
      </c>
      <c r="Y33" s="53">
        <f>IF(OR($A33="",Y$9=""),"",COUNTIFS('Job Catalog'!$D$10:$D$509,$A33,'Job Catalog'!$H$10:$H$509,Y$7,'Job Catalog'!$I$10:$I$509,Y$9))</f>
        <v/>
      </c>
      <c r="Z33" s="53">
        <f>IF(OR($A33="",Z$9=""),"",COUNTIFS('Job Catalog'!$D$10:$D$509,$A33,'Job Catalog'!$H$10:$H$509,Z$7,'Job Catalog'!$I$10:$I$509,Z$9))</f>
        <v/>
      </c>
      <c r="AA33" s="53">
        <f>IF(OR($A33="",AA$9=""),"",COUNTIFS('Job Catalog'!$D$10:$D$509,$A33,'Job Catalog'!$H$10:$H$509,AA$7,'Job Catalog'!$I$10:$I$509,AA$9))</f>
        <v/>
      </c>
      <c r="AB33" s="53">
        <f>IF(OR($A33="",AB$9=""),"",COUNTIFS('Job Catalog'!$D$10:$D$509,$A33,'Job Catalog'!$H$10:$H$509,AB$7,'Job Catalog'!$I$10:$I$509,AB$9))</f>
        <v/>
      </c>
      <c r="AC33" s="53">
        <f>IF(OR($A33="",AC$9=""),"",COUNTIFS('Job Catalog'!$D$10:$D$509,$A33,'Job Catalog'!$H$10:$H$509,AC$7,'Job Catalog'!$I$10:$I$509,AC$9))</f>
        <v/>
      </c>
      <c r="AD33" s="53">
        <f>IF(OR($A33="",AD$9=""),"",COUNTIFS('Job Catalog'!$D$10:$D$509,$A33,'Job Catalog'!$H$10:$H$509,AD$7,'Job Catalog'!$I$10:$I$509,AD$9))</f>
        <v/>
      </c>
      <c r="AE33" s="53">
        <f>IF(OR($A33="",AE$9=""),"",COUNTIFS('Job Catalog'!$D$10:$D$509,$A33,'Job Catalog'!$H$10:$H$509,AE$7,'Job Catalog'!$I$10:$I$509,AE$9))</f>
        <v/>
      </c>
      <c r="AF33" s="53">
        <f>IF(OR($A33="",AF$9=""),"",COUNTIFS('Job Catalog'!$D$10:$D$509,$A33,'Job Catalog'!$H$10:$H$509,AF$7,'Job Catalog'!$I$10:$I$509,AF$9))</f>
        <v/>
      </c>
      <c r="AG33" s="53">
        <f>IF(OR($A33="",AG$9=""),"",COUNTIFS('Job Catalog'!$D$10:$D$509,$A33,'Job Catalog'!$H$10:$H$509,AG$7,'Job Catalog'!$I$10:$I$509,AG$9))</f>
        <v/>
      </c>
      <c r="AH33" s="53">
        <f>IF(OR($A33="",AH$9=""),"",COUNTIFS('Job Catalog'!$D$10:$D$509,$A33,'Job Catalog'!$H$10:$H$509,AH$7,'Job Catalog'!$I$10:$I$509,AH$9))</f>
        <v/>
      </c>
      <c r="AI33" s="53">
        <f>IF(OR($A33="",AI$9=""),"",COUNTIFS('Job Catalog'!$D$10:$D$509,$A33,'Job Catalog'!$H$10:$H$509,AI$7,'Job Catalog'!$I$10:$I$509,AI$9))</f>
        <v/>
      </c>
      <c r="AJ33" s="53">
        <f>IF(OR($A33="",AJ$9=""),"",COUNTIFS('Job Catalog'!$D$10:$D$509,$A33,'Job Catalog'!$H$10:$H$509,AJ$7,'Job Catalog'!$I$10:$I$509,AJ$9))</f>
        <v/>
      </c>
      <c r="AK33" s="53">
        <f>IF(OR($A33="",AK$9=""),"",COUNTIFS('Job Catalog'!$D$10:$D$509,$A33,'Job Catalog'!$H$10:$H$509,AK$7,'Job Catalog'!$I$10:$I$509,AK$9))</f>
        <v/>
      </c>
      <c r="AL33" s="53">
        <f>IF(OR($A33="",AL$9=""),"",COUNTIFS('Job Catalog'!$D$10:$D$509,$A33,'Job Catalog'!$H$10:$H$509,AL$7,'Job Catalog'!$I$10:$I$509,AL$9))</f>
        <v/>
      </c>
      <c r="AM33" s="53">
        <f>IF(OR($A33="",AM$9=""),"",COUNTIFS('Job Catalog'!$D$10:$D$509,$A33,'Job Catalog'!$H$10:$H$509,AM$7,'Job Catalog'!$I$10:$I$509,AM$9))</f>
        <v/>
      </c>
      <c r="AN33" s="53">
        <f>IF(OR($A33="",AN$9=""),"",COUNTIFS('Job Catalog'!$D$10:$D$509,$A33,'Job Catalog'!$H$10:$H$509,AN$7,'Job Catalog'!$I$10:$I$509,AN$9))</f>
        <v/>
      </c>
      <c r="AO33" s="53">
        <f>IF(OR($A33="",AO$9=""),"",COUNTIFS('Job Catalog'!$D$10:$D$509,$A33,'Job Catalog'!$H$10:$H$509,AO$7,'Job Catalog'!$I$10:$I$509,AO$9))</f>
        <v/>
      </c>
      <c r="AP33" s="53">
        <f>IF(OR($A33="",AP$9=""),"",COUNTIFS('Job Catalog'!$D$10:$D$509,$A33,'Job Catalog'!$H$10:$H$509,AP$7,'Job Catalog'!$I$10:$I$509,AP$9))</f>
        <v/>
      </c>
      <c r="AQ33" s="53">
        <f>IF(OR($A33="",AQ$9=""),"",COUNTIFS('Job Catalog'!$D$10:$D$509,$A33,'Job Catalog'!$H$10:$H$509,AQ$7,'Job Catalog'!$I$10:$I$509,AQ$9))</f>
        <v/>
      </c>
      <c r="AR33" s="53">
        <f>IF(OR($A33="",AR$9=""),"",COUNTIFS('Job Catalog'!$D$10:$D$509,$A33,'Job Catalog'!$H$10:$H$509,AR$7,'Job Catalog'!$I$10:$I$509,AR$9))</f>
        <v/>
      </c>
      <c r="AS33" s="53">
        <f>IF(OR($A33="",AS$9=""),"",COUNTIFS('Job Catalog'!$D$10:$D$509,$A33,'Job Catalog'!$H$10:$H$509,AS$7,'Job Catalog'!$I$10:$I$509,AS$9))</f>
        <v/>
      </c>
      <c r="AT33" s="53">
        <f>IF(OR($A33="",AT$9=""),"",COUNTIFS('Job Catalog'!$D$10:$D$509,$A33,'Job Catalog'!$H$10:$H$509,AT$7,'Job Catalog'!$I$10:$I$509,AT$9))</f>
        <v/>
      </c>
      <c r="AU33" s="53">
        <f>IF(OR($A33="",AU$9=""),"",COUNTIFS('Job Catalog'!$D$10:$D$509,$A33,'Job Catalog'!$H$10:$H$509,AU$7,'Job Catalog'!$I$10:$I$509,AU$9))</f>
        <v/>
      </c>
      <c r="AV33" s="53">
        <f>IF(OR($A33="",AV$9=""),"",COUNTIFS('Job Catalog'!$D$10:$D$509,$A33,'Job Catalog'!$H$10:$H$509,AV$7,'Job Catalog'!$I$10:$I$509,AV$9))</f>
        <v/>
      </c>
      <c r="AW33" s="53">
        <f>IF(OR($A33="",AW$9=""),"",COUNTIFS('Job Catalog'!$D$10:$D$509,$A33,'Job Catalog'!$H$10:$H$509,AW$7,'Job Catalog'!$I$10:$I$509,AW$9))</f>
        <v/>
      </c>
      <c r="AX33" s="53">
        <f>IF(OR($A33="",AX$9=""),"",COUNTIFS('Job Catalog'!$D$10:$D$509,$A33,'Job Catalog'!$H$10:$H$509,AX$7,'Job Catalog'!$I$10:$I$509,AX$9))</f>
        <v/>
      </c>
      <c r="AY33" s="53">
        <f>IF(OR($A33="",AY$9=""),"",COUNTIFS('Job Catalog'!$D$10:$D$509,$A33,'Job Catalog'!$H$10:$H$509,AY$7,'Job Catalog'!$I$10:$I$509,AY$9))</f>
        <v/>
      </c>
      <c r="AZ33" s="53">
        <f>IF(OR($A33="",AZ$9=""),"",COUNTIFS('Job Catalog'!$D$10:$D$509,$A33,'Job Catalog'!$H$10:$H$509,AZ$7,'Job Catalog'!$I$10:$I$509,AZ$9))</f>
        <v/>
      </c>
      <c r="BA33" s="53">
        <f>IF(OR($A33="",BA$9=""),"",COUNTIFS('Job Catalog'!$D$10:$D$509,$A33,'Job Catalog'!$H$10:$H$509,BA$7,'Job Catalog'!$I$10:$I$509,BA$9))</f>
        <v/>
      </c>
      <c r="BB33" s="53">
        <f>IF(OR($A33="",BB$9=""),"",COUNTIFS('Job Catalog'!$D$10:$D$509,$A33,'Job Catalog'!$H$10:$H$509,BB$7,'Job Catalog'!$I$10:$I$509,BB$9))</f>
        <v/>
      </c>
      <c r="BC33" s="53">
        <f>IF(OR($A33="",BC$9=""),"",COUNTIFS('Job Catalog'!$D$10:$D$509,$A33,'Job Catalog'!$H$10:$H$509,BC$7,'Job Catalog'!$I$10:$I$509,BC$9))</f>
        <v/>
      </c>
      <c r="BD33" s="53">
        <f>IF(OR($A33="",BD$9=""),"",COUNTIFS('Job Catalog'!$D$10:$D$509,$A33,'Job Catalog'!$H$10:$H$509,BD$7,'Job Catalog'!$I$10:$I$509,BD$9))</f>
        <v/>
      </c>
      <c r="BE33" s="53">
        <f>IF(OR($A33="",BE$9=""),"",COUNTIFS('Job Catalog'!$D$10:$D$509,$A33,'Job Catalog'!$H$10:$H$509,BE$7,'Job Catalog'!$I$10:$I$509,BE$9))</f>
        <v/>
      </c>
      <c r="BF33" s="53">
        <f>IF(OR($A33="",BF$9=""),"",COUNTIFS('Job Catalog'!$D$10:$D$509,$A33,'Job Catalog'!$H$10:$H$509,BF$7,'Job Catalog'!$I$10:$I$509,BF$9))</f>
        <v/>
      </c>
      <c r="BG33" s="53">
        <f>IF(OR($A33="",BG$9=""),"",COUNTIFS('Job Catalog'!$D$10:$D$509,$A33,'Job Catalog'!$H$10:$H$509,BG$7,'Job Catalog'!$I$10:$I$509,BG$9))</f>
        <v/>
      </c>
      <c r="BH33" s="53">
        <f>IF(OR($A33="",BH$9=""),"",COUNTIFS('Job Catalog'!$D$10:$D$509,$A33,'Job Catalog'!$H$10:$H$509,BH$7,'Job Catalog'!$I$10:$I$509,BH$9))</f>
        <v/>
      </c>
      <c r="BI33" s="53">
        <f>IF(OR($A33="",BI$9=""),"",COUNTIFS('Job Catalog'!$D$10:$D$509,$A33,'Job Catalog'!$H$10:$H$509,BI$7,'Job Catalog'!$I$10:$I$509,BI$9))</f>
        <v/>
      </c>
      <c r="BJ33" s="53">
        <f>IF(OR($A33="",BJ$9=""),"",COUNTIFS('Job Catalog'!$D$10:$D$509,$A33,'Job Catalog'!$H$10:$H$509,BJ$7,'Job Catalog'!$I$10:$I$509,BJ$9))</f>
        <v/>
      </c>
      <c r="BK33" s="53">
        <f>IF(OR($A33="",BK$9=""),"",COUNTIFS('Job Catalog'!$D$10:$D$509,$A33,'Job Catalog'!$H$10:$H$509,BK$7,'Job Catalog'!$I$10:$I$509,BK$9))</f>
        <v/>
      </c>
      <c r="BL33" s="53">
        <f>IF(OR($A33="",BL$9=""),"",COUNTIFS('Job Catalog'!$D$10:$D$509,$A33,'Job Catalog'!$H$10:$H$509,BL$7,'Job Catalog'!$I$10:$I$509,BL$9))</f>
        <v/>
      </c>
      <c r="BM33" s="53">
        <f>IF(OR($A33="",BM$9=""),"",COUNTIFS('Job Catalog'!$D$10:$D$509,$A33,'Job Catalog'!$H$10:$H$509,BM$7,'Job Catalog'!$I$10:$I$509,BM$9))</f>
        <v/>
      </c>
      <c r="BN33" s="53">
        <f>IF(OR($A33="",BN$9=""),"",COUNTIFS('Job Catalog'!$D$10:$D$509,$A33,'Job Catalog'!$H$10:$H$509,BN$7,'Job Catalog'!$I$10:$I$509,BN$9))</f>
        <v/>
      </c>
      <c r="BO33" s="53">
        <f>IF(OR($A33="",BO$9=""),"",COUNTIFS('Job Catalog'!$D$10:$D$509,$A33,'Job Catalog'!$H$10:$H$509,BO$7,'Job Catalog'!$I$10:$I$509,BO$9))</f>
        <v/>
      </c>
      <c r="BP33" s="53">
        <f>IF(OR($A33="",BP$9=""),"",COUNTIFS('Job Catalog'!$D$10:$D$509,$A33,'Job Catalog'!$H$10:$H$509,BP$7,'Job Catalog'!$I$10:$I$509,BP$9))</f>
        <v/>
      </c>
      <c r="BQ33" s="53">
        <f>IF(OR($A33="",BQ$9=""),"",COUNTIFS('Job Catalog'!$D$10:$D$509,$A33,'Job Catalog'!$H$10:$H$509,BQ$7,'Job Catalog'!$I$10:$I$509,BQ$9))</f>
        <v/>
      </c>
      <c r="BR33" s="53">
        <f>IF(OR($A33="",BR$9=""),"",COUNTIFS('Job Catalog'!$D$10:$D$509,$A33,'Job Catalog'!$H$10:$H$509,BR$7,'Job Catalog'!$I$10:$I$509,BR$9))</f>
        <v/>
      </c>
      <c r="BS33" s="53">
        <f>IF(OR($A33="",BS$9=""),"",COUNTIFS('Job Catalog'!$D$10:$D$509,$A33,'Job Catalog'!$H$10:$H$509,BS$7,'Job Catalog'!$I$10:$I$509,BS$9))</f>
        <v/>
      </c>
      <c r="BT33" s="53">
        <f>IF(OR($A33="",BT$9=""),"",COUNTIFS('Job Catalog'!$D$10:$D$509,$A33,'Job Catalog'!$H$10:$H$509,BT$7,'Job Catalog'!$I$10:$I$509,BT$9))</f>
        <v/>
      </c>
      <c r="BU33" s="53">
        <f>IF(OR($A33="",BU$9=""),"",COUNTIFS('Job Catalog'!$D$10:$D$509,$A33,'Job Catalog'!$H$10:$H$509,BU$7,'Job Catalog'!$I$10:$I$509,BU$9))</f>
        <v/>
      </c>
      <c r="BV33" s="53">
        <f>IF(OR($A33="",BV$9=""),"",COUNTIFS('Job Catalog'!$D$10:$D$509,$A33,'Job Catalog'!$H$10:$H$509,BV$7,'Job Catalog'!$I$10:$I$509,BV$9))</f>
        <v/>
      </c>
      <c r="BW33" s="53">
        <f>IF(OR($A33="",BW$9=""),"",COUNTIFS('Job Catalog'!$D$10:$D$509,$A33,'Job Catalog'!$H$10:$H$509,BW$7,'Job Catalog'!$I$10:$I$509,BW$9))</f>
        <v/>
      </c>
      <c r="BX33" s="53">
        <f>IF(OR($A33="",BX$9=""),"",COUNTIFS('Job Catalog'!$D$10:$D$509,$A33,'Job Catalog'!$H$10:$H$509,BX$7,'Job Catalog'!$I$10:$I$509,BX$9))</f>
        <v/>
      </c>
      <c r="BY33" s="53">
        <f>IF(OR($A33="",BY$9=""),"",COUNTIFS('Job Catalog'!$D$10:$D$509,$A33,'Job Catalog'!$H$10:$H$509,BY$7,'Job Catalog'!$I$10:$I$509,BY$9))</f>
        <v/>
      </c>
      <c r="BZ33" s="53">
        <f>IF(OR($A33="",BZ$9=""),"",COUNTIFS('Job Catalog'!$D$10:$D$509,$A33,'Job Catalog'!$H$10:$H$509,BZ$7,'Job Catalog'!$I$10:$I$509,BZ$9))</f>
        <v/>
      </c>
      <c r="CA33" s="53">
        <f>IF(OR($A33="",CA$9=""),"",COUNTIFS('Job Catalog'!$D$10:$D$509,$A33,'Job Catalog'!$H$10:$H$509,CA$7,'Job Catalog'!$I$10:$I$509,CA$9))</f>
        <v/>
      </c>
      <c r="CB33" s="53">
        <f>IF(OR($A33="",CB$9=""),"",COUNTIFS('Job Catalog'!$D$10:$D$509,$A33,'Job Catalog'!$H$10:$H$509,CB$7,'Job Catalog'!$I$10:$I$509,CB$9))</f>
        <v/>
      </c>
      <c r="CC33" s="53">
        <f>IF(OR($A33="",CC$9=""),"",COUNTIFS('Job Catalog'!$D$10:$D$509,$A33,'Job Catalog'!$H$10:$H$509,CC$7,'Job Catalog'!$I$10:$I$509,CC$9))</f>
        <v/>
      </c>
      <c r="CD33" s="53">
        <f>IF(OR($A33="",CD$9=""),"",COUNTIFS('Job Catalog'!$D$10:$D$509,$A33,'Job Catalog'!$H$10:$H$509,CD$7,'Job Catalog'!$I$10:$I$509,CD$9))</f>
        <v/>
      </c>
      <c r="CE33" s="53">
        <f>IF(OR($A33="",CE$9=""),"",COUNTIFS('Job Catalog'!$D$10:$D$509,$A33,'Job Catalog'!$H$10:$H$509,CE$7,'Job Catalog'!$I$10:$I$509,CE$9))</f>
        <v/>
      </c>
      <c r="CF33" s="53">
        <f>IF(OR($A33="",CF$9=""),"",COUNTIFS('Job Catalog'!$D$10:$D$509,$A33,'Job Catalog'!$H$10:$H$509,CF$7,'Job Catalog'!$I$10:$I$509,CF$9))</f>
        <v/>
      </c>
      <c r="CG33" s="53">
        <f>IF(OR($A33="",CG$9=""),"",COUNTIFS('Job Catalog'!$D$10:$D$509,$A33,'Job Catalog'!$H$10:$H$509,CG$7,'Job Catalog'!$I$10:$I$509,CG$9))</f>
        <v/>
      </c>
      <c r="CH33" s="53">
        <f>IF(OR($A33="",CH$9=""),"",COUNTIFS('Job Catalog'!$D$10:$D$509,$A33,'Job Catalog'!$H$10:$H$509,CH$7,'Job Catalog'!$I$10:$I$509,CH$9))</f>
        <v/>
      </c>
      <c r="CI33" s="53">
        <f>IF(OR($A33="",CI$9=""),"",COUNTIFS('Job Catalog'!$D$10:$D$509,$A33,'Job Catalog'!$H$10:$H$509,CI$7,'Job Catalog'!$I$10:$I$509,CI$9))</f>
        <v/>
      </c>
      <c r="CJ33" s="53">
        <f>IF(OR($A33="",CJ$9=""),"",COUNTIFS('Job Catalog'!$D$10:$D$509,$A33,'Job Catalog'!$H$10:$H$509,CJ$7,'Job Catalog'!$I$10:$I$509,CJ$9))</f>
        <v/>
      </c>
      <c r="CK33" s="53">
        <f>IF(OR($A33="",CK$9=""),"",COUNTIFS('Job Catalog'!$D$10:$D$509,$A33,'Job Catalog'!$H$10:$H$509,CK$7,'Job Catalog'!$I$10:$I$509,CK$9))</f>
        <v/>
      </c>
      <c r="CL33" s="53">
        <f>IF(OR($A33="",CL$9=""),"",COUNTIFS('Job Catalog'!$D$10:$D$509,$A33,'Job Catalog'!$H$10:$H$509,CL$7,'Job Catalog'!$I$10:$I$509,CL$9))</f>
        <v/>
      </c>
      <c r="CM33" s="53">
        <f>IF(OR($A33="",CM$9=""),"",COUNTIFS('Job Catalog'!$D$10:$D$509,$A33,'Job Catalog'!$H$10:$H$509,CM$7,'Job Catalog'!$I$10:$I$509,CM$9))</f>
        <v/>
      </c>
      <c r="CN33" s="53">
        <f>IF(OR($A33="",CN$9=""),"",COUNTIFS('Job Catalog'!$D$10:$D$509,$A33,'Job Catalog'!$H$10:$H$509,CN$7,'Job Catalog'!$I$10:$I$509,CN$9))</f>
        <v/>
      </c>
      <c r="CO33" s="53">
        <f>IF(OR($A33="",CO$9=""),"",COUNTIFS('Job Catalog'!$D$10:$D$509,$A33,'Job Catalog'!$H$10:$H$509,CO$7,'Job Catalog'!$I$10:$I$509,CO$9))</f>
        <v/>
      </c>
      <c r="CP33" s="53">
        <f>IF(OR($A33="",CP$9=""),"",COUNTIFS('Job Catalog'!$D$10:$D$509,$A33,'Job Catalog'!$H$10:$H$509,CP$7,'Job Catalog'!$I$10:$I$509,CP$9))</f>
        <v/>
      </c>
      <c r="CQ33" s="53">
        <f>IF(OR($A33="",CQ$9=""),"",COUNTIFS('Job Catalog'!$D$10:$D$509,$A33,'Job Catalog'!$H$10:$H$509,CQ$7,'Job Catalog'!$I$10:$I$509,CQ$9))</f>
        <v/>
      </c>
      <c r="CR33" s="53">
        <f>IF(OR($A33="",CR$9=""),"",COUNTIFS('Job Catalog'!$D$10:$D$509,$A33,'Job Catalog'!$H$10:$H$509,CR$7,'Job Catalog'!$I$10:$I$509,CR$9))</f>
        <v/>
      </c>
      <c r="CS33" s="53">
        <f>IF(OR($A33="",CS$9=""),"",COUNTIFS('Job Catalog'!$D$10:$D$509,$A33,'Job Catalog'!$H$10:$H$509,CS$7,'Job Catalog'!$I$10:$I$509,CS$9))</f>
        <v/>
      </c>
      <c r="CT33" s="53">
        <f>IF(OR($A33="",CT$9=""),"",COUNTIFS('Job Catalog'!$D$10:$D$509,$A33,'Job Catalog'!$H$10:$H$509,CT$7,'Job Catalog'!$I$10:$I$509,CT$9))</f>
        <v/>
      </c>
      <c r="CU33" s="54">
        <f>IF($A33="","",SUM(C33:CT33))</f>
        <v/>
      </c>
    </row>
    <row r="34">
      <c r="A34">
        <f>IF(SETUP!$B144="","",SETUP!$B144)</f>
        <v/>
      </c>
      <c r="B34" s="9">
        <f>IF(SETUP!$B144="","",SETUP!$C144)</f>
        <v/>
      </c>
      <c r="C34" s="53">
        <f>IF(OR($A34="",C$9=""),"",COUNTIFS('Job Catalog'!$D$10:$D$509,$A34,'Job Catalog'!$H$10:$H$509,C$7,'Job Catalog'!$I$10:$I$509,C$9))</f>
        <v/>
      </c>
      <c r="D34" s="53">
        <f>IF(OR($A34="",D$9=""),"",COUNTIFS('Job Catalog'!$D$10:$D$509,$A34,'Job Catalog'!$H$10:$H$509,D$7,'Job Catalog'!$I$10:$I$509,D$9))</f>
        <v/>
      </c>
      <c r="E34" s="53">
        <f>IF(OR($A34="",E$9=""),"",COUNTIFS('Job Catalog'!$D$10:$D$509,$A34,'Job Catalog'!$H$10:$H$509,E$7,'Job Catalog'!$I$10:$I$509,E$9))</f>
        <v/>
      </c>
      <c r="F34" s="53">
        <f>IF(OR($A34="",F$9=""),"",COUNTIFS('Job Catalog'!$D$10:$D$509,$A34,'Job Catalog'!$H$10:$H$509,F$7,'Job Catalog'!$I$10:$I$509,F$9))</f>
        <v/>
      </c>
      <c r="G34" s="53">
        <f>IF(OR($A34="",G$9=""),"",COUNTIFS('Job Catalog'!$D$10:$D$509,$A34,'Job Catalog'!$H$10:$H$509,G$7,'Job Catalog'!$I$10:$I$509,G$9))</f>
        <v/>
      </c>
      <c r="H34" s="53">
        <f>IF(OR($A34="",H$9=""),"",COUNTIFS('Job Catalog'!$D$10:$D$509,$A34,'Job Catalog'!$H$10:$H$509,H$7,'Job Catalog'!$I$10:$I$509,H$9))</f>
        <v/>
      </c>
      <c r="I34" s="53">
        <f>IF(OR($A34="",I$9=""),"",COUNTIFS('Job Catalog'!$D$10:$D$509,$A34,'Job Catalog'!$H$10:$H$509,I$7,'Job Catalog'!$I$10:$I$509,I$9))</f>
        <v/>
      </c>
      <c r="J34" s="53">
        <f>IF(OR($A34="",J$9=""),"",COUNTIFS('Job Catalog'!$D$10:$D$509,$A34,'Job Catalog'!$H$10:$H$509,J$7,'Job Catalog'!$I$10:$I$509,J$9))</f>
        <v/>
      </c>
      <c r="K34" s="53">
        <f>IF(OR($A34="",K$9=""),"",COUNTIFS('Job Catalog'!$D$10:$D$509,$A34,'Job Catalog'!$H$10:$H$509,K$7,'Job Catalog'!$I$10:$I$509,K$9))</f>
        <v/>
      </c>
      <c r="L34" s="53">
        <f>IF(OR($A34="",L$9=""),"",COUNTIFS('Job Catalog'!$D$10:$D$509,$A34,'Job Catalog'!$H$10:$H$509,L$7,'Job Catalog'!$I$10:$I$509,L$9))</f>
        <v/>
      </c>
      <c r="M34" s="53">
        <f>IF(OR($A34="",M$9=""),"",COUNTIFS('Job Catalog'!$D$10:$D$509,$A34,'Job Catalog'!$H$10:$H$509,M$7,'Job Catalog'!$I$10:$I$509,M$9))</f>
        <v/>
      </c>
      <c r="N34" s="53">
        <f>IF(OR($A34="",N$9=""),"",COUNTIFS('Job Catalog'!$D$10:$D$509,$A34,'Job Catalog'!$H$10:$H$509,N$7,'Job Catalog'!$I$10:$I$509,N$9))</f>
        <v/>
      </c>
      <c r="O34" s="53">
        <f>IF(OR($A34="",O$9=""),"",COUNTIFS('Job Catalog'!$D$10:$D$509,$A34,'Job Catalog'!$H$10:$H$509,O$7,'Job Catalog'!$I$10:$I$509,O$9))</f>
        <v/>
      </c>
      <c r="P34" s="53">
        <f>IF(OR($A34="",P$9=""),"",COUNTIFS('Job Catalog'!$D$10:$D$509,$A34,'Job Catalog'!$H$10:$H$509,P$7,'Job Catalog'!$I$10:$I$509,P$9))</f>
        <v/>
      </c>
      <c r="Q34" s="53">
        <f>IF(OR($A34="",Q$9=""),"",COUNTIFS('Job Catalog'!$D$10:$D$509,$A34,'Job Catalog'!$H$10:$H$509,Q$7,'Job Catalog'!$I$10:$I$509,Q$9))</f>
        <v/>
      </c>
      <c r="R34" s="53">
        <f>IF(OR($A34="",R$9=""),"",COUNTIFS('Job Catalog'!$D$10:$D$509,$A34,'Job Catalog'!$H$10:$H$509,R$7,'Job Catalog'!$I$10:$I$509,R$9))</f>
        <v/>
      </c>
      <c r="S34" s="53">
        <f>IF(OR($A34="",S$9=""),"",COUNTIFS('Job Catalog'!$D$10:$D$509,$A34,'Job Catalog'!$H$10:$H$509,S$7,'Job Catalog'!$I$10:$I$509,S$9))</f>
        <v/>
      </c>
      <c r="T34" s="53">
        <f>IF(OR($A34="",T$9=""),"",COUNTIFS('Job Catalog'!$D$10:$D$509,$A34,'Job Catalog'!$H$10:$H$509,T$7,'Job Catalog'!$I$10:$I$509,T$9))</f>
        <v/>
      </c>
      <c r="U34" s="53">
        <f>IF(OR($A34="",U$9=""),"",COUNTIFS('Job Catalog'!$D$10:$D$509,$A34,'Job Catalog'!$H$10:$H$509,U$7,'Job Catalog'!$I$10:$I$509,U$9))</f>
        <v/>
      </c>
      <c r="V34" s="53">
        <f>IF(OR($A34="",V$9=""),"",COUNTIFS('Job Catalog'!$D$10:$D$509,$A34,'Job Catalog'!$H$10:$H$509,V$7,'Job Catalog'!$I$10:$I$509,V$9))</f>
        <v/>
      </c>
      <c r="W34" s="53">
        <f>IF(OR($A34="",W$9=""),"",COUNTIFS('Job Catalog'!$D$10:$D$509,$A34,'Job Catalog'!$H$10:$H$509,W$7,'Job Catalog'!$I$10:$I$509,W$9))</f>
        <v/>
      </c>
      <c r="X34" s="53">
        <f>IF(OR($A34="",X$9=""),"",COUNTIFS('Job Catalog'!$D$10:$D$509,$A34,'Job Catalog'!$H$10:$H$509,X$7,'Job Catalog'!$I$10:$I$509,X$9))</f>
        <v/>
      </c>
      <c r="Y34" s="53">
        <f>IF(OR($A34="",Y$9=""),"",COUNTIFS('Job Catalog'!$D$10:$D$509,$A34,'Job Catalog'!$H$10:$H$509,Y$7,'Job Catalog'!$I$10:$I$509,Y$9))</f>
        <v/>
      </c>
      <c r="Z34" s="53">
        <f>IF(OR($A34="",Z$9=""),"",COUNTIFS('Job Catalog'!$D$10:$D$509,$A34,'Job Catalog'!$H$10:$H$509,Z$7,'Job Catalog'!$I$10:$I$509,Z$9))</f>
        <v/>
      </c>
      <c r="AA34" s="53">
        <f>IF(OR($A34="",AA$9=""),"",COUNTIFS('Job Catalog'!$D$10:$D$509,$A34,'Job Catalog'!$H$10:$H$509,AA$7,'Job Catalog'!$I$10:$I$509,AA$9))</f>
        <v/>
      </c>
      <c r="AB34" s="53">
        <f>IF(OR($A34="",AB$9=""),"",COUNTIFS('Job Catalog'!$D$10:$D$509,$A34,'Job Catalog'!$H$10:$H$509,AB$7,'Job Catalog'!$I$10:$I$509,AB$9))</f>
        <v/>
      </c>
      <c r="AC34" s="53">
        <f>IF(OR($A34="",AC$9=""),"",COUNTIFS('Job Catalog'!$D$10:$D$509,$A34,'Job Catalog'!$H$10:$H$509,AC$7,'Job Catalog'!$I$10:$I$509,AC$9))</f>
        <v/>
      </c>
      <c r="AD34" s="53">
        <f>IF(OR($A34="",AD$9=""),"",COUNTIFS('Job Catalog'!$D$10:$D$509,$A34,'Job Catalog'!$H$10:$H$509,AD$7,'Job Catalog'!$I$10:$I$509,AD$9))</f>
        <v/>
      </c>
      <c r="AE34" s="53">
        <f>IF(OR($A34="",AE$9=""),"",COUNTIFS('Job Catalog'!$D$10:$D$509,$A34,'Job Catalog'!$H$10:$H$509,AE$7,'Job Catalog'!$I$10:$I$509,AE$9))</f>
        <v/>
      </c>
      <c r="AF34" s="53">
        <f>IF(OR($A34="",AF$9=""),"",COUNTIFS('Job Catalog'!$D$10:$D$509,$A34,'Job Catalog'!$H$10:$H$509,AF$7,'Job Catalog'!$I$10:$I$509,AF$9))</f>
        <v/>
      </c>
      <c r="AG34" s="53">
        <f>IF(OR($A34="",AG$9=""),"",COUNTIFS('Job Catalog'!$D$10:$D$509,$A34,'Job Catalog'!$H$10:$H$509,AG$7,'Job Catalog'!$I$10:$I$509,AG$9))</f>
        <v/>
      </c>
      <c r="AH34" s="53">
        <f>IF(OR($A34="",AH$9=""),"",COUNTIFS('Job Catalog'!$D$10:$D$509,$A34,'Job Catalog'!$H$10:$H$509,AH$7,'Job Catalog'!$I$10:$I$509,AH$9))</f>
        <v/>
      </c>
      <c r="AI34" s="53">
        <f>IF(OR($A34="",AI$9=""),"",COUNTIFS('Job Catalog'!$D$10:$D$509,$A34,'Job Catalog'!$H$10:$H$509,AI$7,'Job Catalog'!$I$10:$I$509,AI$9))</f>
        <v/>
      </c>
      <c r="AJ34" s="53">
        <f>IF(OR($A34="",AJ$9=""),"",COUNTIFS('Job Catalog'!$D$10:$D$509,$A34,'Job Catalog'!$H$10:$H$509,AJ$7,'Job Catalog'!$I$10:$I$509,AJ$9))</f>
        <v/>
      </c>
      <c r="AK34" s="53">
        <f>IF(OR($A34="",AK$9=""),"",COUNTIFS('Job Catalog'!$D$10:$D$509,$A34,'Job Catalog'!$H$10:$H$509,AK$7,'Job Catalog'!$I$10:$I$509,AK$9))</f>
        <v/>
      </c>
      <c r="AL34" s="53">
        <f>IF(OR($A34="",AL$9=""),"",COUNTIFS('Job Catalog'!$D$10:$D$509,$A34,'Job Catalog'!$H$10:$H$509,AL$7,'Job Catalog'!$I$10:$I$509,AL$9))</f>
        <v/>
      </c>
      <c r="AM34" s="53">
        <f>IF(OR($A34="",AM$9=""),"",COUNTIFS('Job Catalog'!$D$10:$D$509,$A34,'Job Catalog'!$H$10:$H$509,AM$7,'Job Catalog'!$I$10:$I$509,AM$9))</f>
        <v/>
      </c>
      <c r="AN34" s="53">
        <f>IF(OR($A34="",AN$9=""),"",COUNTIFS('Job Catalog'!$D$10:$D$509,$A34,'Job Catalog'!$H$10:$H$509,AN$7,'Job Catalog'!$I$10:$I$509,AN$9))</f>
        <v/>
      </c>
      <c r="AO34" s="53">
        <f>IF(OR($A34="",AO$9=""),"",COUNTIFS('Job Catalog'!$D$10:$D$509,$A34,'Job Catalog'!$H$10:$H$509,AO$7,'Job Catalog'!$I$10:$I$509,AO$9))</f>
        <v/>
      </c>
      <c r="AP34" s="53">
        <f>IF(OR($A34="",AP$9=""),"",COUNTIFS('Job Catalog'!$D$10:$D$509,$A34,'Job Catalog'!$H$10:$H$509,AP$7,'Job Catalog'!$I$10:$I$509,AP$9))</f>
        <v/>
      </c>
      <c r="AQ34" s="53">
        <f>IF(OR($A34="",AQ$9=""),"",COUNTIFS('Job Catalog'!$D$10:$D$509,$A34,'Job Catalog'!$H$10:$H$509,AQ$7,'Job Catalog'!$I$10:$I$509,AQ$9))</f>
        <v/>
      </c>
      <c r="AR34" s="53">
        <f>IF(OR($A34="",AR$9=""),"",COUNTIFS('Job Catalog'!$D$10:$D$509,$A34,'Job Catalog'!$H$10:$H$509,AR$7,'Job Catalog'!$I$10:$I$509,AR$9))</f>
        <v/>
      </c>
      <c r="AS34" s="53">
        <f>IF(OR($A34="",AS$9=""),"",COUNTIFS('Job Catalog'!$D$10:$D$509,$A34,'Job Catalog'!$H$10:$H$509,AS$7,'Job Catalog'!$I$10:$I$509,AS$9))</f>
        <v/>
      </c>
      <c r="AT34" s="53">
        <f>IF(OR($A34="",AT$9=""),"",COUNTIFS('Job Catalog'!$D$10:$D$509,$A34,'Job Catalog'!$H$10:$H$509,AT$7,'Job Catalog'!$I$10:$I$509,AT$9))</f>
        <v/>
      </c>
      <c r="AU34" s="53">
        <f>IF(OR($A34="",AU$9=""),"",COUNTIFS('Job Catalog'!$D$10:$D$509,$A34,'Job Catalog'!$H$10:$H$509,AU$7,'Job Catalog'!$I$10:$I$509,AU$9))</f>
        <v/>
      </c>
      <c r="AV34" s="53">
        <f>IF(OR($A34="",AV$9=""),"",COUNTIFS('Job Catalog'!$D$10:$D$509,$A34,'Job Catalog'!$H$10:$H$509,AV$7,'Job Catalog'!$I$10:$I$509,AV$9))</f>
        <v/>
      </c>
      <c r="AW34" s="53">
        <f>IF(OR($A34="",AW$9=""),"",COUNTIFS('Job Catalog'!$D$10:$D$509,$A34,'Job Catalog'!$H$10:$H$509,AW$7,'Job Catalog'!$I$10:$I$509,AW$9))</f>
        <v/>
      </c>
      <c r="AX34" s="53">
        <f>IF(OR($A34="",AX$9=""),"",COUNTIFS('Job Catalog'!$D$10:$D$509,$A34,'Job Catalog'!$H$10:$H$509,AX$7,'Job Catalog'!$I$10:$I$509,AX$9))</f>
        <v/>
      </c>
      <c r="AY34" s="53">
        <f>IF(OR($A34="",AY$9=""),"",COUNTIFS('Job Catalog'!$D$10:$D$509,$A34,'Job Catalog'!$H$10:$H$509,AY$7,'Job Catalog'!$I$10:$I$509,AY$9))</f>
        <v/>
      </c>
      <c r="AZ34" s="53">
        <f>IF(OR($A34="",AZ$9=""),"",COUNTIFS('Job Catalog'!$D$10:$D$509,$A34,'Job Catalog'!$H$10:$H$509,AZ$7,'Job Catalog'!$I$10:$I$509,AZ$9))</f>
        <v/>
      </c>
      <c r="BA34" s="53">
        <f>IF(OR($A34="",BA$9=""),"",COUNTIFS('Job Catalog'!$D$10:$D$509,$A34,'Job Catalog'!$H$10:$H$509,BA$7,'Job Catalog'!$I$10:$I$509,BA$9))</f>
        <v/>
      </c>
      <c r="BB34" s="53">
        <f>IF(OR($A34="",BB$9=""),"",COUNTIFS('Job Catalog'!$D$10:$D$509,$A34,'Job Catalog'!$H$10:$H$509,BB$7,'Job Catalog'!$I$10:$I$509,BB$9))</f>
        <v/>
      </c>
      <c r="BC34" s="53">
        <f>IF(OR($A34="",BC$9=""),"",COUNTIFS('Job Catalog'!$D$10:$D$509,$A34,'Job Catalog'!$H$10:$H$509,BC$7,'Job Catalog'!$I$10:$I$509,BC$9))</f>
        <v/>
      </c>
      <c r="BD34" s="53">
        <f>IF(OR($A34="",BD$9=""),"",COUNTIFS('Job Catalog'!$D$10:$D$509,$A34,'Job Catalog'!$H$10:$H$509,BD$7,'Job Catalog'!$I$10:$I$509,BD$9))</f>
        <v/>
      </c>
      <c r="BE34" s="53">
        <f>IF(OR($A34="",BE$9=""),"",COUNTIFS('Job Catalog'!$D$10:$D$509,$A34,'Job Catalog'!$H$10:$H$509,BE$7,'Job Catalog'!$I$10:$I$509,BE$9))</f>
        <v/>
      </c>
      <c r="BF34" s="53">
        <f>IF(OR($A34="",BF$9=""),"",COUNTIFS('Job Catalog'!$D$10:$D$509,$A34,'Job Catalog'!$H$10:$H$509,BF$7,'Job Catalog'!$I$10:$I$509,BF$9))</f>
        <v/>
      </c>
      <c r="BG34" s="53">
        <f>IF(OR($A34="",BG$9=""),"",COUNTIFS('Job Catalog'!$D$10:$D$509,$A34,'Job Catalog'!$H$10:$H$509,BG$7,'Job Catalog'!$I$10:$I$509,BG$9))</f>
        <v/>
      </c>
      <c r="BH34" s="53">
        <f>IF(OR($A34="",BH$9=""),"",COUNTIFS('Job Catalog'!$D$10:$D$509,$A34,'Job Catalog'!$H$10:$H$509,BH$7,'Job Catalog'!$I$10:$I$509,BH$9))</f>
        <v/>
      </c>
      <c r="BI34" s="53">
        <f>IF(OR($A34="",BI$9=""),"",COUNTIFS('Job Catalog'!$D$10:$D$509,$A34,'Job Catalog'!$H$10:$H$509,BI$7,'Job Catalog'!$I$10:$I$509,BI$9))</f>
        <v/>
      </c>
      <c r="BJ34" s="53">
        <f>IF(OR($A34="",BJ$9=""),"",COUNTIFS('Job Catalog'!$D$10:$D$509,$A34,'Job Catalog'!$H$10:$H$509,BJ$7,'Job Catalog'!$I$10:$I$509,BJ$9))</f>
        <v/>
      </c>
      <c r="BK34" s="53">
        <f>IF(OR($A34="",BK$9=""),"",COUNTIFS('Job Catalog'!$D$10:$D$509,$A34,'Job Catalog'!$H$10:$H$509,BK$7,'Job Catalog'!$I$10:$I$509,BK$9))</f>
        <v/>
      </c>
      <c r="BL34" s="53">
        <f>IF(OR($A34="",BL$9=""),"",COUNTIFS('Job Catalog'!$D$10:$D$509,$A34,'Job Catalog'!$H$10:$H$509,BL$7,'Job Catalog'!$I$10:$I$509,BL$9))</f>
        <v/>
      </c>
      <c r="BM34" s="53">
        <f>IF(OR($A34="",BM$9=""),"",COUNTIFS('Job Catalog'!$D$10:$D$509,$A34,'Job Catalog'!$H$10:$H$509,BM$7,'Job Catalog'!$I$10:$I$509,BM$9))</f>
        <v/>
      </c>
      <c r="BN34" s="53">
        <f>IF(OR($A34="",BN$9=""),"",COUNTIFS('Job Catalog'!$D$10:$D$509,$A34,'Job Catalog'!$H$10:$H$509,BN$7,'Job Catalog'!$I$10:$I$509,BN$9))</f>
        <v/>
      </c>
      <c r="BO34" s="53">
        <f>IF(OR($A34="",BO$9=""),"",COUNTIFS('Job Catalog'!$D$10:$D$509,$A34,'Job Catalog'!$H$10:$H$509,BO$7,'Job Catalog'!$I$10:$I$509,BO$9))</f>
        <v/>
      </c>
      <c r="BP34" s="53">
        <f>IF(OR($A34="",BP$9=""),"",COUNTIFS('Job Catalog'!$D$10:$D$509,$A34,'Job Catalog'!$H$10:$H$509,BP$7,'Job Catalog'!$I$10:$I$509,BP$9))</f>
        <v/>
      </c>
      <c r="BQ34" s="53">
        <f>IF(OR($A34="",BQ$9=""),"",COUNTIFS('Job Catalog'!$D$10:$D$509,$A34,'Job Catalog'!$H$10:$H$509,BQ$7,'Job Catalog'!$I$10:$I$509,BQ$9))</f>
        <v/>
      </c>
      <c r="BR34" s="53">
        <f>IF(OR($A34="",BR$9=""),"",COUNTIFS('Job Catalog'!$D$10:$D$509,$A34,'Job Catalog'!$H$10:$H$509,BR$7,'Job Catalog'!$I$10:$I$509,BR$9))</f>
        <v/>
      </c>
      <c r="BS34" s="53">
        <f>IF(OR($A34="",BS$9=""),"",COUNTIFS('Job Catalog'!$D$10:$D$509,$A34,'Job Catalog'!$H$10:$H$509,BS$7,'Job Catalog'!$I$10:$I$509,BS$9))</f>
        <v/>
      </c>
      <c r="BT34" s="53">
        <f>IF(OR($A34="",BT$9=""),"",COUNTIFS('Job Catalog'!$D$10:$D$509,$A34,'Job Catalog'!$H$10:$H$509,BT$7,'Job Catalog'!$I$10:$I$509,BT$9))</f>
        <v/>
      </c>
      <c r="BU34" s="53">
        <f>IF(OR($A34="",BU$9=""),"",COUNTIFS('Job Catalog'!$D$10:$D$509,$A34,'Job Catalog'!$H$10:$H$509,BU$7,'Job Catalog'!$I$10:$I$509,BU$9))</f>
        <v/>
      </c>
      <c r="BV34" s="53">
        <f>IF(OR($A34="",BV$9=""),"",COUNTIFS('Job Catalog'!$D$10:$D$509,$A34,'Job Catalog'!$H$10:$H$509,BV$7,'Job Catalog'!$I$10:$I$509,BV$9))</f>
        <v/>
      </c>
      <c r="BW34" s="53">
        <f>IF(OR($A34="",BW$9=""),"",COUNTIFS('Job Catalog'!$D$10:$D$509,$A34,'Job Catalog'!$H$10:$H$509,BW$7,'Job Catalog'!$I$10:$I$509,BW$9))</f>
        <v/>
      </c>
      <c r="BX34" s="53">
        <f>IF(OR($A34="",BX$9=""),"",COUNTIFS('Job Catalog'!$D$10:$D$509,$A34,'Job Catalog'!$H$10:$H$509,BX$7,'Job Catalog'!$I$10:$I$509,BX$9))</f>
        <v/>
      </c>
      <c r="BY34" s="53">
        <f>IF(OR($A34="",BY$9=""),"",COUNTIFS('Job Catalog'!$D$10:$D$509,$A34,'Job Catalog'!$H$10:$H$509,BY$7,'Job Catalog'!$I$10:$I$509,BY$9))</f>
        <v/>
      </c>
      <c r="BZ34" s="53">
        <f>IF(OR($A34="",BZ$9=""),"",COUNTIFS('Job Catalog'!$D$10:$D$509,$A34,'Job Catalog'!$H$10:$H$509,BZ$7,'Job Catalog'!$I$10:$I$509,BZ$9))</f>
        <v/>
      </c>
      <c r="CA34" s="53">
        <f>IF(OR($A34="",CA$9=""),"",COUNTIFS('Job Catalog'!$D$10:$D$509,$A34,'Job Catalog'!$H$10:$H$509,CA$7,'Job Catalog'!$I$10:$I$509,CA$9))</f>
        <v/>
      </c>
      <c r="CB34" s="53">
        <f>IF(OR($A34="",CB$9=""),"",COUNTIFS('Job Catalog'!$D$10:$D$509,$A34,'Job Catalog'!$H$10:$H$509,CB$7,'Job Catalog'!$I$10:$I$509,CB$9))</f>
        <v/>
      </c>
      <c r="CC34" s="53">
        <f>IF(OR($A34="",CC$9=""),"",COUNTIFS('Job Catalog'!$D$10:$D$509,$A34,'Job Catalog'!$H$10:$H$509,CC$7,'Job Catalog'!$I$10:$I$509,CC$9))</f>
        <v/>
      </c>
      <c r="CD34" s="53">
        <f>IF(OR($A34="",CD$9=""),"",COUNTIFS('Job Catalog'!$D$10:$D$509,$A34,'Job Catalog'!$H$10:$H$509,CD$7,'Job Catalog'!$I$10:$I$509,CD$9))</f>
        <v/>
      </c>
      <c r="CE34" s="53">
        <f>IF(OR($A34="",CE$9=""),"",COUNTIFS('Job Catalog'!$D$10:$D$509,$A34,'Job Catalog'!$H$10:$H$509,CE$7,'Job Catalog'!$I$10:$I$509,CE$9))</f>
        <v/>
      </c>
      <c r="CF34" s="53">
        <f>IF(OR($A34="",CF$9=""),"",COUNTIFS('Job Catalog'!$D$10:$D$509,$A34,'Job Catalog'!$H$10:$H$509,CF$7,'Job Catalog'!$I$10:$I$509,CF$9))</f>
        <v/>
      </c>
      <c r="CG34" s="53">
        <f>IF(OR($A34="",CG$9=""),"",COUNTIFS('Job Catalog'!$D$10:$D$509,$A34,'Job Catalog'!$H$10:$H$509,CG$7,'Job Catalog'!$I$10:$I$509,CG$9))</f>
        <v/>
      </c>
      <c r="CH34" s="53">
        <f>IF(OR($A34="",CH$9=""),"",COUNTIFS('Job Catalog'!$D$10:$D$509,$A34,'Job Catalog'!$H$10:$H$509,CH$7,'Job Catalog'!$I$10:$I$509,CH$9))</f>
        <v/>
      </c>
      <c r="CI34" s="53">
        <f>IF(OR($A34="",CI$9=""),"",COUNTIFS('Job Catalog'!$D$10:$D$509,$A34,'Job Catalog'!$H$10:$H$509,CI$7,'Job Catalog'!$I$10:$I$509,CI$9))</f>
        <v/>
      </c>
      <c r="CJ34" s="53">
        <f>IF(OR($A34="",CJ$9=""),"",COUNTIFS('Job Catalog'!$D$10:$D$509,$A34,'Job Catalog'!$H$10:$H$509,CJ$7,'Job Catalog'!$I$10:$I$509,CJ$9))</f>
        <v/>
      </c>
      <c r="CK34" s="53">
        <f>IF(OR($A34="",CK$9=""),"",COUNTIFS('Job Catalog'!$D$10:$D$509,$A34,'Job Catalog'!$H$10:$H$509,CK$7,'Job Catalog'!$I$10:$I$509,CK$9))</f>
        <v/>
      </c>
      <c r="CL34" s="53">
        <f>IF(OR($A34="",CL$9=""),"",COUNTIFS('Job Catalog'!$D$10:$D$509,$A34,'Job Catalog'!$H$10:$H$509,CL$7,'Job Catalog'!$I$10:$I$509,CL$9))</f>
        <v/>
      </c>
      <c r="CM34" s="53">
        <f>IF(OR($A34="",CM$9=""),"",COUNTIFS('Job Catalog'!$D$10:$D$509,$A34,'Job Catalog'!$H$10:$H$509,CM$7,'Job Catalog'!$I$10:$I$509,CM$9))</f>
        <v/>
      </c>
      <c r="CN34" s="53">
        <f>IF(OR($A34="",CN$9=""),"",COUNTIFS('Job Catalog'!$D$10:$D$509,$A34,'Job Catalog'!$H$10:$H$509,CN$7,'Job Catalog'!$I$10:$I$509,CN$9))</f>
        <v/>
      </c>
      <c r="CO34" s="53">
        <f>IF(OR($A34="",CO$9=""),"",COUNTIFS('Job Catalog'!$D$10:$D$509,$A34,'Job Catalog'!$H$10:$H$509,CO$7,'Job Catalog'!$I$10:$I$509,CO$9))</f>
        <v/>
      </c>
      <c r="CP34" s="53">
        <f>IF(OR($A34="",CP$9=""),"",COUNTIFS('Job Catalog'!$D$10:$D$509,$A34,'Job Catalog'!$H$10:$H$509,CP$7,'Job Catalog'!$I$10:$I$509,CP$9))</f>
        <v/>
      </c>
      <c r="CQ34" s="53">
        <f>IF(OR($A34="",CQ$9=""),"",COUNTIFS('Job Catalog'!$D$10:$D$509,$A34,'Job Catalog'!$H$10:$H$509,CQ$7,'Job Catalog'!$I$10:$I$509,CQ$9))</f>
        <v/>
      </c>
      <c r="CR34" s="53">
        <f>IF(OR($A34="",CR$9=""),"",COUNTIFS('Job Catalog'!$D$10:$D$509,$A34,'Job Catalog'!$H$10:$H$509,CR$7,'Job Catalog'!$I$10:$I$509,CR$9))</f>
        <v/>
      </c>
      <c r="CS34" s="53">
        <f>IF(OR($A34="",CS$9=""),"",COUNTIFS('Job Catalog'!$D$10:$D$509,$A34,'Job Catalog'!$H$10:$H$509,CS$7,'Job Catalog'!$I$10:$I$509,CS$9))</f>
        <v/>
      </c>
      <c r="CT34" s="53">
        <f>IF(OR($A34="",CT$9=""),"",COUNTIFS('Job Catalog'!$D$10:$D$509,$A34,'Job Catalog'!$H$10:$H$509,CT$7,'Job Catalog'!$I$10:$I$509,CT$9))</f>
        <v/>
      </c>
      <c r="CU34" s="54">
        <f>IF($A34="","",SUM(C34:CT34))</f>
        <v/>
      </c>
    </row>
    <row r="35">
      <c r="B35" s="6" t="inlineStr">
        <is>
          <t>Total</t>
        </is>
      </c>
      <c r="C35" s="55">
        <f>SUM(C10:C34)</f>
        <v/>
      </c>
      <c r="D35" s="55">
        <f>SUM(D10:D34)</f>
        <v/>
      </c>
      <c r="E35" s="55">
        <f>SUM(E10:E34)</f>
        <v/>
      </c>
      <c r="F35" s="55">
        <f>SUM(F10:F34)</f>
        <v/>
      </c>
      <c r="G35" s="55">
        <f>SUM(G10:G34)</f>
        <v/>
      </c>
      <c r="H35" s="55">
        <f>SUM(H10:H34)</f>
        <v/>
      </c>
      <c r="I35" s="55">
        <f>SUM(I10:I34)</f>
        <v/>
      </c>
      <c r="J35" s="55">
        <f>SUM(J10:J34)</f>
        <v/>
      </c>
      <c r="K35" s="55">
        <f>SUM(K10:K34)</f>
        <v/>
      </c>
      <c r="L35" s="55">
        <f>SUM(L10:L34)</f>
        <v/>
      </c>
      <c r="M35" s="55">
        <f>SUM(M10:M34)</f>
        <v/>
      </c>
      <c r="N35" s="55">
        <f>SUM(N10:N34)</f>
        <v/>
      </c>
      <c r="O35" s="55">
        <f>SUM(O10:O34)</f>
        <v/>
      </c>
      <c r="P35" s="55">
        <f>SUM(P10:P34)</f>
        <v/>
      </c>
      <c r="Q35" s="55">
        <f>SUM(Q10:Q34)</f>
        <v/>
      </c>
      <c r="R35" s="55">
        <f>SUM(R10:R34)</f>
        <v/>
      </c>
      <c r="S35" s="55">
        <f>SUM(S10:S34)</f>
        <v/>
      </c>
      <c r="T35" s="55">
        <f>SUM(T10:T34)</f>
        <v/>
      </c>
      <c r="U35" s="55">
        <f>SUM(U10:U34)</f>
        <v/>
      </c>
      <c r="V35" s="55">
        <f>SUM(V10:V34)</f>
        <v/>
      </c>
      <c r="W35" s="55">
        <f>SUM(W10:W34)</f>
        <v/>
      </c>
      <c r="X35" s="55">
        <f>SUM(X10:X34)</f>
        <v/>
      </c>
      <c r="Y35" s="55">
        <f>SUM(Y10:Y34)</f>
        <v/>
      </c>
      <c r="Z35" s="55">
        <f>SUM(Z10:Z34)</f>
        <v/>
      </c>
      <c r="AA35" s="55">
        <f>SUM(AA10:AA34)</f>
        <v/>
      </c>
      <c r="AB35" s="55">
        <f>SUM(AB10:AB34)</f>
        <v/>
      </c>
      <c r="AC35" s="55">
        <f>SUM(AC10:AC34)</f>
        <v/>
      </c>
      <c r="AD35" s="55">
        <f>SUM(AD10:AD34)</f>
        <v/>
      </c>
      <c r="AE35" s="55">
        <f>SUM(AE10:AE34)</f>
        <v/>
      </c>
      <c r="AF35" s="55">
        <f>SUM(AF10:AF34)</f>
        <v/>
      </c>
      <c r="AG35" s="55">
        <f>SUM(AG10:AG34)</f>
        <v/>
      </c>
      <c r="AH35" s="55">
        <f>SUM(AH10:AH34)</f>
        <v/>
      </c>
      <c r="AI35" s="55">
        <f>SUM(AI10:AI34)</f>
        <v/>
      </c>
      <c r="AJ35" s="55">
        <f>SUM(AJ10:AJ34)</f>
        <v/>
      </c>
      <c r="AK35" s="55">
        <f>SUM(AK10:AK34)</f>
        <v/>
      </c>
      <c r="AL35" s="55">
        <f>SUM(AL10:AL34)</f>
        <v/>
      </c>
      <c r="AM35" s="55">
        <f>SUM(AM10:AM34)</f>
        <v/>
      </c>
      <c r="AN35" s="55">
        <f>SUM(AN10:AN34)</f>
        <v/>
      </c>
      <c r="AO35" s="55">
        <f>SUM(AO10:AO34)</f>
        <v/>
      </c>
      <c r="AP35" s="55">
        <f>SUM(AP10:AP34)</f>
        <v/>
      </c>
      <c r="AQ35" s="55">
        <f>SUM(AQ10:AQ34)</f>
        <v/>
      </c>
      <c r="AR35" s="55">
        <f>SUM(AR10:AR34)</f>
        <v/>
      </c>
      <c r="AS35" s="55">
        <f>SUM(AS10:AS34)</f>
        <v/>
      </c>
      <c r="AT35" s="55">
        <f>SUM(AT10:AT34)</f>
        <v/>
      </c>
      <c r="AU35" s="55">
        <f>SUM(AU10:AU34)</f>
        <v/>
      </c>
      <c r="AV35" s="55">
        <f>SUM(AV10:AV34)</f>
        <v/>
      </c>
      <c r="AW35" s="55">
        <f>SUM(AW10:AW34)</f>
        <v/>
      </c>
      <c r="AX35" s="55">
        <f>SUM(AX10:AX34)</f>
        <v/>
      </c>
      <c r="AY35" s="55">
        <f>SUM(AY10:AY34)</f>
        <v/>
      </c>
      <c r="AZ35" s="55">
        <f>SUM(AZ10:AZ34)</f>
        <v/>
      </c>
      <c r="BA35" s="55">
        <f>SUM(BA10:BA34)</f>
        <v/>
      </c>
      <c r="BB35" s="55">
        <f>SUM(BB10:BB34)</f>
        <v/>
      </c>
      <c r="BC35" s="55">
        <f>SUM(BC10:BC34)</f>
        <v/>
      </c>
      <c r="BD35" s="55">
        <f>SUM(BD10:BD34)</f>
        <v/>
      </c>
      <c r="BE35" s="55">
        <f>SUM(BE10:BE34)</f>
        <v/>
      </c>
      <c r="BF35" s="55">
        <f>SUM(BF10:BF34)</f>
        <v/>
      </c>
      <c r="BG35" s="55">
        <f>SUM(BG10:BG34)</f>
        <v/>
      </c>
      <c r="BH35" s="55">
        <f>SUM(BH10:BH34)</f>
        <v/>
      </c>
      <c r="BI35" s="55">
        <f>SUM(BI10:BI34)</f>
        <v/>
      </c>
      <c r="BJ35" s="55">
        <f>SUM(BJ10:BJ34)</f>
        <v/>
      </c>
      <c r="BK35" s="55">
        <f>SUM(BK10:BK34)</f>
        <v/>
      </c>
      <c r="BL35" s="55">
        <f>SUM(BL10:BL34)</f>
        <v/>
      </c>
      <c r="BM35" s="55">
        <f>SUM(BM10:BM34)</f>
        <v/>
      </c>
      <c r="BN35" s="55">
        <f>SUM(BN10:BN34)</f>
        <v/>
      </c>
      <c r="BO35" s="55">
        <f>SUM(BO10:BO34)</f>
        <v/>
      </c>
      <c r="BP35" s="55">
        <f>SUM(BP10:BP34)</f>
        <v/>
      </c>
      <c r="BQ35" s="55">
        <f>SUM(BQ10:BQ34)</f>
        <v/>
      </c>
      <c r="BR35" s="55">
        <f>SUM(BR10:BR34)</f>
        <v/>
      </c>
      <c r="BS35" s="55">
        <f>SUM(BS10:BS34)</f>
        <v/>
      </c>
      <c r="BT35" s="55">
        <f>SUM(BT10:BT34)</f>
        <v/>
      </c>
      <c r="BU35" s="55">
        <f>SUM(BU10:BU34)</f>
        <v/>
      </c>
      <c r="BV35" s="55">
        <f>SUM(BV10:BV34)</f>
        <v/>
      </c>
      <c r="BW35" s="55">
        <f>SUM(BW10:BW34)</f>
        <v/>
      </c>
      <c r="BX35" s="55">
        <f>SUM(BX10:BX34)</f>
        <v/>
      </c>
      <c r="BY35" s="55">
        <f>SUM(BY10:BY34)</f>
        <v/>
      </c>
      <c r="BZ35" s="55">
        <f>SUM(BZ10:BZ34)</f>
        <v/>
      </c>
      <c r="CA35" s="55">
        <f>SUM(CA10:CA34)</f>
        <v/>
      </c>
      <c r="CB35" s="55">
        <f>SUM(CB10:CB34)</f>
        <v/>
      </c>
      <c r="CC35" s="55">
        <f>SUM(CC10:CC34)</f>
        <v/>
      </c>
      <c r="CD35" s="55">
        <f>SUM(CD10:CD34)</f>
        <v/>
      </c>
      <c r="CE35" s="55">
        <f>SUM(CE10:CE34)</f>
        <v/>
      </c>
      <c r="CF35" s="55">
        <f>SUM(CF10:CF34)</f>
        <v/>
      </c>
      <c r="CG35" s="55">
        <f>SUM(CG10:CG34)</f>
        <v/>
      </c>
      <c r="CH35" s="55">
        <f>SUM(CH10:CH34)</f>
        <v/>
      </c>
      <c r="CI35" s="55">
        <f>SUM(CI10:CI34)</f>
        <v/>
      </c>
      <c r="CJ35" s="55">
        <f>SUM(CJ10:CJ34)</f>
        <v/>
      </c>
      <c r="CK35" s="55">
        <f>SUM(CK10:CK34)</f>
        <v/>
      </c>
      <c r="CL35" s="55">
        <f>SUM(CL10:CL34)</f>
        <v/>
      </c>
      <c r="CM35" s="55">
        <f>SUM(CM10:CM34)</f>
        <v/>
      </c>
      <c r="CN35" s="55">
        <f>SUM(CN10:CN34)</f>
        <v/>
      </c>
      <c r="CO35" s="55">
        <f>SUM(CO10:CO34)</f>
        <v/>
      </c>
      <c r="CP35" s="55">
        <f>SUM(CP10:CP34)</f>
        <v/>
      </c>
      <c r="CQ35" s="55">
        <f>SUM(CQ10:CQ34)</f>
        <v/>
      </c>
      <c r="CR35" s="55">
        <f>SUM(CR10:CR34)</f>
        <v/>
      </c>
      <c r="CS35" s="55">
        <f>SUM(CS10:CS34)</f>
        <v/>
      </c>
      <c r="CT35" s="55">
        <f>SUM(CT10:CT34)</f>
        <v/>
      </c>
      <c r="CU35" s="55">
        <f>SUM(CU10:CU34)</f>
        <v/>
      </c>
    </row>
    <row r="38" ht="22" customHeight="1">
      <c r="B38" s="16" t="inlineStr">
        <is>
          <t>MAPPED EMPLOYEES  -  count by family and level</t>
        </is>
      </c>
      <c r="C38" s="17" t="n"/>
      <c r="D38" s="17" t="n"/>
      <c r="E38" s="17" t="n"/>
      <c r="F38" s="17" t="n"/>
      <c r="G38" s="17" t="n"/>
      <c r="H38" s="17" t="n"/>
      <c r="I38" s="17" t="n"/>
      <c r="J38" s="17" t="n"/>
      <c r="K38" s="17" t="n"/>
      <c r="L38" s="17" t="n"/>
      <c r="M38" s="17" t="n"/>
      <c r="N38" s="17" t="n"/>
      <c r="O38" s="17" t="n"/>
      <c r="P38" s="17" t="n"/>
      <c r="Q38" s="17" t="n"/>
      <c r="R38" s="17" t="n"/>
      <c r="S38" s="17" t="n"/>
      <c r="T38" s="17" t="n"/>
      <c r="U38" s="17" t="n"/>
      <c r="V38" s="17" t="n"/>
      <c r="W38" s="17" t="n"/>
      <c r="X38" s="17" t="n"/>
      <c r="Y38" s="17" t="n"/>
      <c r="Z38" s="17" t="n"/>
      <c r="AA38" s="17" t="n"/>
      <c r="AB38" s="17" t="n"/>
      <c r="AC38" s="17" t="n"/>
      <c r="AD38" s="17" t="n"/>
      <c r="AE38" s="17" t="n"/>
      <c r="AF38" s="17" t="n"/>
      <c r="AG38" s="17" t="n"/>
      <c r="AH38" s="17" t="n"/>
      <c r="AI38" s="17" t="n"/>
      <c r="AJ38" s="17" t="n"/>
      <c r="AK38" s="17" t="n"/>
      <c r="AL38" s="17" t="n"/>
      <c r="AM38" s="17" t="n"/>
      <c r="AN38" s="17" t="n"/>
      <c r="AO38" s="17" t="n"/>
      <c r="AP38" s="17" t="n"/>
      <c r="AQ38" s="17" t="n"/>
      <c r="AR38" s="17" t="n"/>
      <c r="AS38" s="17" t="n"/>
      <c r="AT38" s="17" t="n"/>
      <c r="AU38" s="17" t="n"/>
      <c r="AV38" s="17" t="n"/>
      <c r="AW38" s="17" t="n"/>
      <c r="AX38" s="17" t="n"/>
      <c r="AY38" s="17" t="n"/>
      <c r="AZ38" s="17" t="n"/>
      <c r="BA38" s="17" t="n"/>
      <c r="BB38" s="17" t="n"/>
      <c r="BC38" s="17" t="n"/>
      <c r="BD38" s="17" t="n"/>
      <c r="BE38" s="17" t="n"/>
      <c r="BF38" s="17" t="n"/>
      <c r="BG38" s="17" t="n"/>
      <c r="BH38" s="17" t="n"/>
      <c r="BI38" s="17" t="n"/>
      <c r="BJ38" s="17" t="n"/>
      <c r="BK38" s="17" t="n"/>
      <c r="BL38" s="17" t="n"/>
      <c r="BM38" s="17" t="n"/>
      <c r="BN38" s="17" t="n"/>
      <c r="BO38" s="17" t="n"/>
      <c r="BP38" s="17" t="n"/>
      <c r="BQ38" s="17" t="n"/>
      <c r="BR38" s="17" t="n"/>
      <c r="BS38" s="17" t="n"/>
      <c r="BT38" s="17" t="n"/>
      <c r="BU38" s="17" t="n"/>
      <c r="BV38" s="17" t="n"/>
      <c r="BW38" s="17" t="n"/>
      <c r="BX38" s="17" t="n"/>
      <c r="BY38" s="17" t="n"/>
      <c r="BZ38" s="17" t="n"/>
      <c r="CA38" s="17" t="n"/>
      <c r="CB38" s="17" t="n"/>
      <c r="CC38" s="17" t="n"/>
      <c r="CD38" s="17" t="n"/>
      <c r="CE38" s="17" t="n"/>
      <c r="CF38" s="17" t="n"/>
      <c r="CG38" s="17" t="n"/>
      <c r="CH38" s="17" t="n"/>
      <c r="CI38" s="17" t="n"/>
      <c r="CJ38" s="17" t="n"/>
      <c r="CK38" s="17" t="n"/>
      <c r="CL38" s="17" t="n"/>
      <c r="CM38" s="17" t="n"/>
      <c r="CN38" s="17" t="n"/>
      <c r="CO38" s="17" t="n"/>
      <c r="CP38" s="17" t="n"/>
      <c r="CQ38" s="17" t="n"/>
      <c r="CR38" s="17" t="n"/>
      <c r="CS38" s="17" t="n"/>
      <c r="CT38" s="17" t="n"/>
      <c r="CU38" s="17" t="n"/>
    </row>
    <row r="39" hidden="1">
      <c r="C39">
        <f>IF(SETUP!$B10="","",SETUP!$B10)</f>
        <v/>
      </c>
      <c r="D39">
        <f>IF(SETUP!$B10="","",SETUP!$B10)</f>
        <v/>
      </c>
      <c r="E39">
        <f>IF(SETUP!$B10="","",SETUP!$B10)</f>
        <v/>
      </c>
      <c r="F39">
        <f>IF(SETUP!$B10="","",SETUP!$B10)</f>
        <v/>
      </c>
      <c r="G39">
        <f>IF(SETUP!$B10="","",SETUP!$B10)</f>
        <v/>
      </c>
      <c r="H39">
        <f>IF(SETUP!$B10="","",SETUP!$B10)</f>
        <v/>
      </c>
      <c r="I39">
        <f>IF(SETUP!$B10="","",SETUP!$B10)</f>
        <v/>
      </c>
      <c r="J39">
        <f>IF(SETUP!$B10="","",SETUP!$B10)</f>
        <v/>
      </c>
      <c r="K39">
        <f>IF(SETUP!$B10="","",SETUP!$B10)</f>
        <v/>
      </c>
      <c r="L39">
        <f>IF(SETUP!$B10="","",SETUP!$B10)</f>
        <v/>
      </c>
      <c r="M39">
        <f>IF(SETUP!$B10="","",SETUP!$B10)</f>
        <v/>
      </c>
      <c r="N39">
        <f>IF(SETUP!$B10="","",SETUP!$B10)</f>
        <v/>
      </c>
      <c r="O39">
        <f>IF(SETUP!$B11="","",SETUP!$B11)</f>
        <v/>
      </c>
      <c r="P39">
        <f>IF(SETUP!$B11="","",SETUP!$B11)</f>
        <v/>
      </c>
      <c r="Q39">
        <f>IF(SETUP!$B11="","",SETUP!$B11)</f>
        <v/>
      </c>
      <c r="R39">
        <f>IF(SETUP!$B11="","",SETUP!$B11)</f>
        <v/>
      </c>
      <c r="S39">
        <f>IF(SETUP!$B11="","",SETUP!$B11)</f>
        <v/>
      </c>
      <c r="T39">
        <f>IF(SETUP!$B11="","",SETUP!$B11)</f>
        <v/>
      </c>
      <c r="U39">
        <f>IF(SETUP!$B11="","",SETUP!$B11)</f>
        <v/>
      </c>
      <c r="V39">
        <f>IF(SETUP!$B11="","",SETUP!$B11)</f>
        <v/>
      </c>
      <c r="W39">
        <f>IF(SETUP!$B11="","",SETUP!$B11)</f>
        <v/>
      </c>
      <c r="X39">
        <f>IF(SETUP!$B11="","",SETUP!$B11)</f>
        <v/>
      </c>
      <c r="Y39">
        <f>IF(SETUP!$B11="","",SETUP!$B11)</f>
        <v/>
      </c>
      <c r="Z39">
        <f>IF(SETUP!$B11="","",SETUP!$B11)</f>
        <v/>
      </c>
      <c r="AA39">
        <f>IF(SETUP!$B12="","",SETUP!$B12)</f>
        <v/>
      </c>
      <c r="AB39">
        <f>IF(SETUP!$B12="","",SETUP!$B12)</f>
        <v/>
      </c>
      <c r="AC39">
        <f>IF(SETUP!$B12="","",SETUP!$B12)</f>
        <v/>
      </c>
      <c r="AD39">
        <f>IF(SETUP!$B12="","",SETUP!$B12)</f>
        <v/>
      </c>
      <c r="AE39">
        <f>IF(SETUP!$B12="","",SETUP!$B12)</f>
        <v/>
      </c>
      <c r="AF39">
        <f>IF(SETUP!$B12="","",SETUP!$B12)</f>
        <v/>
      </c>
      <c r="AG39">
        <f>IF(SETUP!$B12="","",SETUP!$B12)</f>
        <v/>
      </c>
      <c r="AH39">
        <f>IF(SETUP!$B12="","",SETUP!$B12)</f>
        <v/>
      </c>
      <c r="AI39">
        <f>IF(SETUP!$B12="","",SETUP!$B12)</f>
        <v/>
      </c>
      <c r="AJ39">
        <f>IF(SETUP!$B12="","",SETUP!$B12)</f>
        <v/>
      </c>
      <c r="AK39">
        <f>IF(SETUP!$B12="","",SETUP!$B12)</f>
        <v/>
      </c>
      <c r="AL39">
        <f>IF(SETUP!$B12="","",SETUP!$B12)</f>
        <v/>
      </c>
      <c r="AM39">
        <f>IF(SETUP!$B13="","",SETUP!$B13)</f>
        <v/>
      </c>
      <c r="AN39">
        <f>IF(SETUP!$B13="","",SETUP!$B13)</f>
        <v/>
      </c>
      <c r="AO39">
        <f>IF(SETUP!$B13="","",SETUP!$B13)</f>
        <v/>
      </c>
      <c r="AP39">
        <f>IF(SETUP!$B13="","",SETUP!$B13)</f>
        <v/>
      </c>
      <c r="AQ39">
        <f>IF(SETUP!$B13="","",SETUP!$B13)</f>
        <v/>
      </c>
      <c r="AR39">
        <f>IF(SETUP!$B13="","",SETUP!$B13)</f>
        <v/>
      </c>
      <c r="AS39">
        <f>IF(SETUP!$B13="","",SETUP!$B13)</f>
        <v/>
      </c>
      <c r="AT39">
        <f>IF(SETUP!$B13="","",SETUP!$B13)</f>
        <v/>
      </c>
      <c r="AU39">
        <f>IF(SETUP!$B13="","",SETUP!$B13)</f>
        <v/>
      </c>
      <c r="AV39">
        <f>IF(SETUP!$B13="","",SETUP!$B13)</f>
        <v/>
      </c>
      <c r="AW39">
        <f>IF(SETUP!$B13="","",SETUP!$B13)</f>
        <v/>
      </c>
      <c r="AX39">
        <f>IF(SETUP!$B13="","",SETUP!$B13)</f>
        <v/>
      </c>
      <c r="AY39">
        <f>IF(SETUP!$B14="","",SETUP!$B14)</f>
        <v/>
      </c>
      <c r="AZ39">
        <f>IF(SETUP!$B14="","",SETUP!$B14)</f>
        <v/>
      </c>
      <c r="BA39">
        <f>IF(SETUP!$B14="","",SETUP!$B14)</f>
        <v/>
      </c>
      <c r="BB39">
        <f>IF(SETUP!$B14="","",SETUP!$B14)</f>
        <v/>
      </c>
      <c r="BC39">
        <f>IF(SETUP!$B14="","",SETUP!$B14)</f>
        <v/>
      </c>
      <c r="BD39">
        <f>IF(SETUP!$B14="","",SETUP!$B14)</f>
        <v/>
      </c>
      <c r="BE39">
        <f>IF(SETUP!$B14="","",SETUP!$B14)</f>
        <v/>
      </c>
      <c r="BF39">
        <f>IF(SETUP!$B14="","",SETUP!$B14)</f>
        <v/>
      </c>
      <c r="BG39">
        <f>IF(SETUP!$B14="","",SETUP!$B14)</f>
        <v/>
      </c>
      <c r="BH39">
        <f>IF(SETUP!$B14="","",SETUP!$B14)</f>
        <v/>
      </c>
      <c r="BI39">
        <f>IF(SETUP!$B14="","",SETUP!$B14)</f>
        <v/>
      </c>
      <c r="BJ39">
        <f>IF(SETUP!$B14="","",SETUP!$B14)</f>
        <v/>
      </c>
      <c r="BK39">
        <f>IF(SETUP!$B15="","",SETUP!$B15)</f>
        <v/>
      </c>
      <c r="BL39">
        <f>IF(SETUP!$B15="","",SETUP!$B15)</f>
        <v/>
      </c>
      <c r="BM39">
        <f>IF(SETUP!$B15="","",SETUP!$B15)</f>
        <v/>
      </c>
      <c r="BN39">
        <f>IF(SETUP!$B15="","",SETUP!$B15)</f>
        <v/>
      </c>
      <c r="BO39">
        <f>IF(SETUP!$B15="","",SETUP!$B15)</f>
        <v/>
      </c>
      <c r="BP39">
        <f>IF(SETUP!$B15="","",SETUP!$B15)</f>
        <v/>
      </c>
      <c r="BQ39">
        <f>IF(SETUP!$B15="","",SETUP!$B15)</f>
        <v/>
      </c>
      <c r="BR39">
        <f>IF(SETUP!$B15="","",SETUP!$B15)</f>
        <v/>
      </c>
      <c r="BS39">
        <f>IF(SETUP!$B15="","",SETUP!$B15)</f>
        <v/>
      </c>
      <c r="BT39">
        <f>IF(SETUP!$B15="","",SETUP!$B15)</f>
        <v/>
      </c>
      <c r="BU39">
        <f>IF(SETUP!$B15="","",SETUP!$B15)</f>
        <v/>
      </c>
      <c r="BV39">
        <f>IF(SETUP!$B15="","",SETUP!$B15)</f>
        <v/>
      </c>
      <c r="BW39">
        <f>IF(SETUP!$B16="","",SETUP!$B16)</f>
        <v/>
      </c>
      <c r="BX39">
        <f>IF(SETUP!$B16="","",SETUP!$B16)</f>
        <v/>
      </c>
      <c r="BY39">
        <f>IF(SETUP!$B16="","",SETUP!$B16)</f>
        <v/>
      </c>
      <c r="BZ39">
        <f>IF(SETUP!$B16="","",SETUP!$B16)</f>
        <v/>
      </c>
      <c r="CA39">
        <f>IF(SETUP!$B16="","",SETUP!$B16)</f>
        <v/>
      </c>
      <c r="CB39">
        <f>IF(SETUP!$B16="","",SETUP!$B16)</f>
        <v/>
      </c>
      <c r="CC39">
        <f>IF(SETUP!$B16="","",SETUP!$B16)</f>
        <v/>
      </c>
      <c r="CD39">
        <f>IF(SETUP!$B16="","",SETUP!$B16)</f>
        <v/>
      </c>
      <c r="CE39">
        <f>IF(SETUP!$B16="","",SETUP!$B16)</f>
        <v/>
      </c>
      <c r="CF39">
        <f>IF(SETUP!$B16="","",SETUP!$B16)</f>
        <v/>
      </c>
      <c r="CG39">
        <f>IF(SETUP!$B16="","",SETUP!$B16)</f>
        <v/>
      </c>
      <c r="CH39">
        <f>IF(SETUP!$B16="","",SETUP!$B16)</f>
        <v/>
      </c>
      <c r="CI39">
        <f>IF(SETUP!$B17="","",SETUP!$B17)</f>
        <v/>
      </c>
      <c r="CJ39">
        <f>IF(SETUP!$B17="","",SETUP!$B17)</f>
        <v/>
      </c>
      <c r="CK39">
        <f>IF(SETUP!$B17="","",SETUP!$B17)</f>
        <v/>
      </c>
      <c r="CL39">
        <f>IF(SETUP!$B17="","",SETUP!$B17)</f>
        <v/>
      </c>
      <c r="CM39">
        <f>IF(SETUP!$B17="","",SETUP!$B17)</f>
        <v/>
      </c>
      <c r="CN39">
        <f>IF(SETUP!$B17="","",SETUP!$B17)</f>
        <v/>
      </c>
      <c r="CO39">
        <f>IF(SETUP!$B17="","",SETUP!$B17)</f>
        <v/>
      </c>
      <c r="CP39">
        <f>IF(SETUP!$B17="","",SETUP!$B17)</f>
        <v/>
      </c>
      <c r="CQ39">
        <f>IF(SETUP!$B17="","",SETUP!$B17)</f>
        <v/>
      </c>
      <c r="CR39">
        <f>IF(SETUP!$B17="","",SETUP!$B17)</f>
        <v/>
      </c>
      <c r="CS39">
        <f>IF(SETUP!$B17="","",SETUP!$B17)</f>
        <v/>
      </c>
      <c r="CT39">
        <f>IF(SETUP!$B17="","",SETUP!$B17)</f>
        <v/>
      </c>
    </row>
    <row r="40" ht="20" customHeight="1">
      <c r="C40" s="40">
        <f>IF(SETUP!$B10="","",SETUP!$C10)</f>
        <v/>
      </c>
      <c r="O40" s="41">
        <f>IF(SETUP!$B11="","",SETUP!$C11)</f>
        <v/>
      </c>
      <c r="AA40" s="42">
        <f>IF(SETUP!$B12="","",SETUP!$C12)</f>
        <v/>
      </c>
      <c r="AM40" s="43">
        <f>IF(SETUP!$B13="","",SETUP!$C13)</f>
        <v/>
      </c>
      <c r="AY40" s="44">
        <f>IF(SETUP!$B14="","",SETUP!$C14)</f>
        <v/>
      </c>
      <c r="BK40" s="45">
        <f>IF(SETUP!$B15="","",SETUP!$C15)</f>
        <v/>
      </c>
      <c r="BW40" s="45">
        <f>IF(SETUP!$B16="","",SETUP!$C16)</f>
        <v/>
      </c>
      <c r="CI40" s="45">
        <f>IF(SETUP!$B17="","",SETUP!$C17)</f>
        <v/>
      </c>
    </row>
    <row r="41" ht="20" customHeight="1">
      <c r="B41" s="41" t="inlineStr">
        <is>
          <t>Job Family</t>
        </is>
      </c>
      <c r="C41" s="46">
        <f>IFERROR(IF(C39="","",INDEX(SETUP!$C$21:$C$116,MATCH(C39&amp;"#"&amp;1,HELPER!$C$2:$C$97,0))),"")</f>
        <v/>
      </c>
      <c r="D41" s="46">
        <f>IFERROR(IF(D39="","",INDEX(SETUP!$C$21:$C$116,MATCH(D39&amp;"#"&amp;2,HELPER!$C$2:$C$97,0))),"")</f>
        <v/>
      </c>
      <c r="E41" s="46">
        <f>IFERROR(IF(E39="","",INDEX(SETUP!$C$21:$C$116,MATCH(E39&amp;"#"&amp;3,HELPER!$C$2:$C$97,0))),"")</f>
        <v/>
      </c>
      <c r="F41" s="46">
        <f>IFERROR(IF(F39="","",INDEX(SETUP!$C$21:$C$116,MATCH(F39&amp;"#"&amp;4,HELPER!$C$2:$C$97,0))),"")</f>
        <v/>
      </c>
      <c r="G41" s="46">
        <f>IFERROR(IF(G39="","",INDEX(SETUP!$C$21:$C$116,MATCH(G39&amp;"#"&amp;5,HELPER!$C$2:$C$97,0))),"")</f>
        <v/>
      </c>
      <c r="H41" s="46">
        <f>IFERROR(IF(H39="","",INDEX(SETUP!$C$21:$C$116,MATCH(H39&amp;"#"&amp;6,HELPER!$C$2:$C$97,0))),"")</f>
        <v/>
      </c>
      <c r="I41" s="46">
        <f>IFERROR(IF(I39="","",INDEX(SETUP!$C$21:$C$116,MATCH(I39&amp;"#"&amp;7,HELPER!$C$2:$C$97,0))),"")</f>
        <v/>
      </c>
      <c r="J41" s="46">
        <f>IFERROR(IF(J39="","",INDEX(SETUP!$C$21:$C$116,MATCH(J39&amp;"#"&amp;8,HELPER!$C$2:$C$97,0))),"")</f>
        <v/>
      </c>
      <c r="K41" s="46">
        <f>IFERROR(IF(K39="","",INDEX(SETUP!$C$21:$C$116,MATCH(K39&amp;"#"&amp;9,HELPER!$C$2:$C$97,0))),"")</f>
        <v/>
      </c>
      <c r="L41" s="46">
        <f>IFERROR(IF(L39="","",INDEX(SETUP!$C$21:$C$116,MATCH(L39&amp;"#"&amp;10,HELPER!$C$2:$C$97,0))),"")</f>
        <v/>
      </c>
      <c r="M41" s="46">
        <f>IFERROR(IF(M39="","",INDEX(SETUP!$C$21:$C$116,MATCH(M39&amp;"#"&amp;11,HELPER!$C$2:$C$97,0))),"")</f>
        <v/>
      </c>
      <c r="N41" s="46">
        <f>IFERROR(IF(N39="","",INDEX(SETUP!$C$21:$C$116,MATCH(N39&amp;"#"&amp;12,HELPER!$C$2:$C$97,0))),"")</f>
        <v/>
      </c>
      <c r="O41" s="47">
        <f>IFERROR(IF(O39="","",INDEX(SETUP!$C$21:$C$116,MATCH(O39&amp;"#"&amp;1,HELPER!$C$2:$C$97,0))),"")</f>
        <v/>
      </c>
      <c r="P41" s="47">
        <f>IFERROR(IF(P39="","",INDEX(SETUP!$C$21:$C$116,MATCH(P39&amp;"#"&amp;2,HELPER!$C$2:$C$97,0))),"")</f>
        <v/>
      </c>
      <c r="Q41" s="47">
        <f>IFERROR(IF(Q39="","",INDEX(SETUP!$C$21:$C$116,MATCH(Q39&amp;"#"&amp;3,HELPER!$C$2:$C$97,0))),"")</f>
        <v/>
      </c>
      <c r="R41" s="47">
        <f>IFERROR(IF(R39="","",INDEX(SETUP!$C$21:$C$116,MATCH(R39&amp;"#"&amp;4,HELPER!$C$2:$C$97,0))),"")</f>
        <v/>
      </c>
      <c r="S41" s="47">
        <f>IFERROR(IF(S39="","",INDEX(SETUP!$C$21:$C$116,MATCH(S39&amp;"#"&amp;5,HELPER!$C$2:$C$97,0))),"")</f>
        <v/>
      </c>
      <c r="T41" s="47">
        <f>IFERROR(IF(T39="","",INDEX(SETUP!$C$21:$C$116,MATCH(T39&amp;"#"&amp;6,HELPER!$C$2:$C$97,0))),"")</f>
        <v/>
      </c>
      <c r="U41" s="47">
        <f>IFERROR(IF(U39="","",INDEX(SETUP!$C$21:$C$116,MATCH(U39&amp;"#"&amp;7,HELPER!$C$2:$C$97,0))),"")</f>
        <v/>
      </c>
      <c r="V41" s="47">
        <f>IFERROR(IF(V39="","",INDEX(SETUP!$C$21:$C$116,MATCH(V39&amp;"#"&amp;8,HELPER!$C$2:$C$97,0))),"")</f>
        <v/>
      </c>
      <c r="W41" s="47">
        <f>IFERROR(IF(W39="","",INDEX(SETUP!$C$21:$C$116,MATCH(W39&amp;"#"&amp;9,HELPER!$C$2:$C$97,0))),"")</f>
        <v/>
      </c>
      <c r="X41" s="47">
        <f>IFERROR(IF(X39="","",INDEX(SETUP!$C$21:$C$116,MATCH(X39&amp;"#"&amp;10,HELPER!$C$2:$C$97,0))),"")</f>
        <v/>
      </c>
      <c r="Y41" s="47">
        <f>IFERROR(IF(Y39="","",INDEX(SETUP!$C$21:$C$116,MATCH(Y39&amp;"#"&amp;11,HELPER!$C$2:$C$97,0))),"")</f>
        <v/>
      </c>
      <c r="Z41" s="47">
        <f>IFERROR(IF(Z39="","",INDEX(SETUP!$C$21:$C$116,MATCH(Z39&amp;"#"&amp;12,HELPER!$C$2:$C$97,0))),"")</f>
        <v/>
      </c>
      <c r="AA41" s="48">
        <f>IFERROR(IF(AA39="","",INDEX(SETUP!$C$21:$C$116,MATCH(AA39&amp;"#"&amp;1,HELPER!$C$2:$C$97,0))),"")</f>
        <v/>
      </c>
      <c r="AB41" s="48">
        <f>IFERROR(IF(AB39="","",INDEX(SETUP!$C$21:$C$116,MATCH(AB39&amp;"#"&amp;2,HELPER!$C$2:$C$97,0))),"")</f>
        <v/>
      </c>
      <c r="AC41" s="48">
        <f>IFERROR(IF(AC39="","",INDEX(SETUP!$C$21:$C$116,MATCH(AC39&amp;"#"&amp;3,HELPER!$C$2:$C$97,0))),"")</f>
        <v/>
      </c>
      <c r="AD41" s="48">
        <f>IFERROR(IF(AD39="","",INDEX(SETUP!$C$21:$C$116,MATCH(AD39&amp;"#"&amp;4,HELPER!$C$2:$C$97,0))),"")</f>
        <v/>
      </c>
      <c r="AE41" s="48">
        <f>IFERROR(IF(AE39="","",INDEX(SETUP!$C$21:$C$116,MATCH(AE39&amp;"#"&amp;5,HELPER!$C$2:$C$97,0))),"")</f>
        <v/>
      </c>
      <c r="AF41" s="48">
        <f>IFERROR(IF(AF39="","",INDEX(SETUP!$C$21:$C$116,MATCH(AF39&amp;"#"&amp;6,HELPER!$C$2:$C$97,0))),"")</f>
        <v/>
      </c>
      <c r="AG41" s="48">
        <f>IFERROR(IF(AG39="","",INDEX(SETUP!$C$21:$C$116,MATCH(AG39&amp;"#"&amp;7,HELPER!$C$2:$C$97,0))),"")</f>
        <v/>
      </c>
      <c r="AH41" s="48">
        <f>IFERROR(IF(AH39="","",INDEX(SETUP!$C$21:$C$116,MATCH(AH39&amp;"#"&amp;8,HELPER!$C$2:$C$97,0))),"")</f>
        <v/>
      </c>
      <c r="AI41" s="48">
        <f>IFERROR(IF(AI39="","",INDEX(SETUP!$C$21:$C$116,MATCH(AI39&amp;"#"&amp;9,HELPER!$C$2:$C$97,0))),"")</f>
        <v/>
      </c>
      <c r="AJ41" s="48">
        <f>IFERROR(IF(AJ39="","",INDEX(SETUP!$C$21:$C$116,MATCH(AJ39&amp;"#"&amp;10,HELPER!$C$2:$C$97,0))),"")</f>
        <v/>
      </c>
      <c r="AK41" s="48">
        <f>IFERROR(IF(AK39="","",INDEX(SETUP!$C$21:$C$116,MATCH(AK39&amp;"#"&amp;11,HELPER!$C$2:$C$97,0))),"")</f>
        <v/>
      </c>
      <c r="AL41" s="48">
        <f>IFERROR(IF(AL39="","",INDEX(SETUP!$C$21:$C$116,MATCH(AL39&amp;"#"&amp;12,HELPER!$C$2:$C$97,0))),"")</f>
        <v/>
      </c>
      <c r="AM41" s="49">
        <f>IFERROR(IF(AM39="","",INDEX(SETUP!$C$21:$C$116,MATCH(AM39&amp;"#"&amp;1,HELPER!$C$2:$C$97,0))),"")</f>
        <v/>
      </c>
      <c r="AN41" s="49">
        <f>IFERROR(IF(AN39="","",INDEX(SETUP!$C$21:$C$116,MATCH(AN39&amp;"#"&amp;2,HELPER!$C$2:$C$97,0))),"")</f>
        <v/>
      </c>
      <c r="AO41" s="49">
        <f>IFERROR(IF(AO39="","",INDEX(SETUP!$C$21:$C$116,MATCH(AO39&amp;"#"&amp;3,HELPER!$C$2:$C$97,0))),"")</f>
        <v/>
      </c>
      <c r="AP41" s="49">
        <f>IFERROR(IF(AP39="","",INDEX(SETUP!$C$21:$C$116,MATCH(AP39&amp;"#"&amp;4,HELPER!$C$2:$C$97,0))),"")</f>
        <v/>
      </c>
      <c r="AQ41" s="49">
        <f>IFERROR(IF(AQ39="","",INDEX(SETUP!$C$21:$C$116,MATCH(AQ39&amp;"#"&amp;5,HELPER!$C$2:$C$97,0))),"")</f>
        <v/>
      </c>
      <c r="AR41" s="49">
        <f>IFERROR(IF(AR39="","",INDEX(SETUP!$C$21:$C$116,MATCH(AR39&amp;"#"&amp;6,HELPER!$C$2:$C$97,0))),"")</f>
        <v/>
      </c>
      <c r="AS41" s="49">
        <f>IFERROR(IF(AS39="","",INDEX(SETUP!$C$21:$C$116,MATCH(AS39&amp;"#"&amp;7,HELPER!$C$2:$C$97,0))),"")</f>
        <v/>
      </c>
      <c r="AT41" s="49">
        <f>IFERROR(IF(AT39="","",INDEX(SETUP!$C$21:$C$116,MATCH(AT39&amp;"#"&amp;8,HELPER!$C$2:$C$97,0))),"")</f>
        <v/>
      </c>
      <c r="AU41" s="49">
        <f>IFERROR(IF(AU39="","",INDEX(SETUP!$C$21:$C$116,MATCH(AU39&amp;"#"&amp;9,HELPER!$C$2:$C$97,0))),"")</f>
        <v/>
      </c>
      <c r="AV41" s="49">
        <f>IFERROR(IF(AV39="","",INDEX(SETUP!$C$21:$C$116,MATCH(AV39&amp;"#"&amp;10,HELPER!$C$2:$C$97,0))),"")</f>
        <v/>
      </c>
      <c r="AW41" s="49">
        <f>IFERROR(IF(AW39="","",INDEX(SETUP!$C$21:$C$116,MATCH(AW39&amp;"#"&amp;11,HELPER!$C$2:$C$97,0))),"")</f>
        <v/>
      </c>
      <c r="AX41" s="49">
        <f>IFERROR(IF(AX39="","",INDEX(SETUP!$C$21:$C$116,MATCH(AX39&amp;"#"&amp;12,HELPER!$C$2:$C$97,0))),"")</f>
        <v/>
      </c>
      <c r="AY41" s="50">
        <f>IFERROR(IF(AY39="","",INDEX(SETUP!$C$21:$C$116,MATCH(AY39&amp;"#"&amp;1,HELPER!$C$2:$C$97,0))),"")</f>
        <v/>
      </c>
      <c r="AZ41" s="50">
        <f>IFERROR(IF(AZ39="","",INDEX(SETUP!$C$21:$C$116,MATCH(AZ39&amp;"#"&amp;2,HELPER!$C$2:$C$97,0))),"")</f>
        <v/>
      </c>
      <c r="BA41" s="50">
        <f>IFERROR(IF(BA39="","",INDEX(SETUP!$C$21:$C$116,MATCH(BA39&amp;"#"&amp;3,HELPER!$C$2:$C$97,0))),"")</f>
        <v/>
      </c>
      <c r="BB41" s="50">
        <f>IFERROR(IF(BB39="","",INDEX(SETUP!$C$21:$C$116,MATCH(BB39&amp;"#"&amp;4,HELPER!$C$2:$C$97,0))),"")</f>
        <v/>
      </c>
      <c r="BC41" s="50">
        <f>IFERROR(IF(BC39="","",INDEX(SETUP!$C$21:$C$116,MATCH(BC39&amp;"#"&amp;5,HELPER!$C$2:$C$97,0))),"")</f>
        <v/>
      </c>
      <c r="BD41" s="50">
        <f>IFERROR(IF(BD39="","",INDEX(SETUP!$C$21:$C$116,MATCH(BD39&amp;"#"&amp;6,HELPER!$C$2:$C$97,0))),"")</f>
        <v/>
      </c>
      <c r="BE41" s="50">
        <f>IFERROR(IF(BE39="","",INDEX(SETUP!$C$21:$C$116,MATCH(BE39&amp;"#"&amp;7,HELPER!$C$2:$C$97,0))),"")</f>
        <v/>
      </c>
      <c r="BF41" s="50">
        <f>IFERROR(IF(BF39="","",INDEX(SETUP!$C$21:$C$116,MATCH(BF39&amp;"#"&amp;8,HELPER!$C$2:$C$97,0))),"")</f>
        <v/>
      </c>
      <c r="BG41" s="50">
        <f>IFERROR(IF(BG39="","",INDEX(SETUP!$C$21:$C$116,MATCH(BG39&amp;"#"&amp;9,HELPER!$C$2:$C$97,0))),"")</f>
        <v/>
      </c>
      <c r="BH41" s="50">
        <f>IFERROR(IF(BH39="","",INDEX(SETUP!$C$21:$C$116,MATCH(BH39&amp;"#"&amp;10,HELPER!$C$2:$C$97,0))),"")</f>
        <v/>
      </c>
      <c r="BI41" s="50">
        <f>IFERROR(IF(BI39="","",INDEX(SETUP!$C$21:$C$116,MATCH(BI39&amp;"#"&amp;11,HELPER!$C$2:$C$97,0))),"")</f>
        <v/>
      </c>
      <c r="BJ41" s="50">
        <f>IFERROR(IF(BJ39="","",INDEX(SETUP!$C$21:$C$116,MATCH(BJ39&amp;"#"&amp;12,HELPER!$C$2:$C$97,0))),"")</f>
        <v/>
      </c>
      <c r="BK41" s="51">
        <f>IFERROR(IF(BK39="","",INDEX(SETUP!$C$21:$C$116,MATCH(BK39&amp;"#"&amp;1,HELPER!$C$2:$C$97,0))),"")</f>
        <v/>
      </c>
      <c r="BL41" s="51">
        <f>IFERROR(IF(BL39="","",INDEX(SETUP!$C$21:$C$116,MATCH(BL39&amp;"#"&amp;2,HELPER!$C$2:$C$97,0))),"")</f>
        <v/>
      </c>
      <c r="BM41" s="51">
        <f>IFERROR(IF(BM39="","",INDEX(SETUP!$C$21:$C$116,MATCH(BM39&amp;"#"&amp;3,HELPER!$C$2:$C$97,0))),"")</f>
        <v/>
      </c>
      <c r="BN41" s="51">
        <f>IFERROR(IF(BN39="","",INDEX(SETUP!$C$21:$C$116,MATCH(BN39&amp;"#"&amp;4,HELPER!$C$2:$C$97,0))),"")</f>
        <v/>
      </c>
      <c r="BO41" s="51">
        <f>IFERROR(IF(BO39="","",INDEX(SETUP!$C$21:$C$116,MATCH(BO39&amp;"#"&amp;5,HELPER!$C$2:$C$97,0))),"")</f>
        <v/>
      </c>
      <c r="BP41" s="51">
        <f>IFERROR(IF(BP39="","",INDEX(SETUP!$C$21:$C$116,MATCH(BP39&amp;"#"&amp;6,HELPER!$C$2:$C$97,0))),"")</f>
        <v/>
      </c>
      <c r="BQ41" s="51">
        <f>IFERROR(IF(BQ39="","",INDEX(SETUP!$C$21:$C$116,MATCH(BQ39&amp;"#"&amp;7,HELPER!$C$2:$C$97,0))),"")</f>
        <v/>
      </c>
      <c r="BR41" s="51">
        <f>IFERROR(IF(BR39="","",INDEX(SETUP!$C$21:$C$116,MATCH(BR39&amp;"#"&amp;8,HELPER!$C$2:$C$97,0))),"")</f>
        <v/>
      </c>
      <c r="BS41" s="51">
        <f>IFERROR(IF(BS39="","",INDEX(SETUP!$C$21:$C$116,MATCH(BS39&amp;"#"&amp;9,HELPER!$C$2:$C$97,0))),"")</f>
        <v/>
      </c>
      <c r="BT41" s="51">
        <f>IFERROR(IF(BT39="","",INDEX(SETUP!$C$21:$C$116,MATCH(BT39&amp;"#"&amp;10,HELPER!$C$2:$C$97,0))),"")</f>
        <v/>
      </c>
      <c r="BU41" s="51">
        <f>IFERROR(IF(BU39="","",INDEX(SETUP!$C$21:$C$116,MATCH(BU39&amp;"#"&amp;11,HELPER!$C$2:$C$97,0))),"")</f>
        <v/>
      </c>
      <c r="BV41" s="51">
        <f>IFERROR(IF(BV39="","",INDEX(SETUP!$C$21:$C$116,MATCH(BV39&amp;"#"&amp;12,HELPER!$C$2:$C$97,0))),"")</f>
        <v/>
      </c>
      <c r="BW41" s="51">
        <f>IFERROR(IF(BW39="","",INDEX(SETUP!$C$21:$C$116,MATCH(BW39&amp;"#"&amp;1,HELPER!$C$2:$C$97,0))),"")</f>
        <v/>
      </c>
      <c r="BX41" s="51">
        <f>IFERROR(IF(BX39="","",INDEX(SETUP!$C$21:$C$116,MATCH(BX39&amp;"#"&amp;2,HELPER!$C$2:$C$97,0))),"")</f>
        <v/>
      </c>
      <c r="BY41" s="51">
        <f>IFERROR(IF(BY39="","",INDEX(SETUP!$C$21:$C$116,MATCH(BY39&amp;"#"&amp;3,HELPER!$C$2:$C$97,0))),"")</f>
        <v/>
      </c>
      <c r="BZ41" s="51">
        <f>IFERROR(IF(BZ39="","",INDEX(SETUP!$C$21:$C$116,MATCH(BZ39&amp;"#"&amp;4,HELPER!$C$2:$C$97,0))),"")</f>
        <v/>
      </c>
      <c r="CA41" s="51">
        <f>IFERROR(IF(CA39="","",INDEX(SETUP!$C$21:$C$116,MATCH(CA39&amp;"#"&amp;5,HELPER!$C$2:$C$97,0))),"")</f>
        <v/>
      </c>
      <c r="CB41" s="51">
        <f>IFERROR(IF(CB39="","",INDEX(SETUP!$C$21:$C$116,MATCH(CB39&amp;"#"&amp;6,HELPER!$C$2:$C$97,0))),"")</f>
        <v/>
      </c>
      <c r="CC41" s="51">
        <f>IFERROR(IF(CC39="","",INDEX(SETUP!$C$21:$C$116,MATCH(CC39&amp;"#"&amp;7,HELPER!$C$2:$C$97,0))),"")</f>
        <v/>
      </c>
      <c r="CD41" s="51">
        <f>IFERROR(IF(CD39="","",INDEX(SETUP!$C$21:$C$116,MATCH(CD39&amp;"#"&amp;8,HELPER!$C$2:$C$97,0))),"")</f>
        <v/>
      </c>
      <c r="CE41" s="51">
        <f>IFERROR(IF(CE39="","",INDEX(SETUP!$C$21:$C$116,MATCH(CE39&amp;"#"&amp;9,HELPER!$C$2:$C$97,0))),"")</f>
        <v/>
      </c>
      <c r="CF41" s="51">
        <f>IFERROR(IF(CF39="","",INDEX(SETUP!$C$21:$C$116,MATCH(CF39&amp;"#"&amp;10,HELPER!$C$2:$C$97,0))),"")</f>
        <v/>
      </c>
      <c r="CG41" s="51">
        <f>IFERROR(IF(CG39="","",INDEX(SETUP!$C$21:$C$116,MATCH(CG39&amp;"#"&amp;11,HELPER!$C$2:$C$97,0))),"")</f>
        <v/>
      </c>
      <c r="CH41" s="51">
        <f>IFERROR(IF(CH39="","",INDEX(SETUP!$C$21:$C$116,MATCH(CH39&amp;"#"&amp;12,HELPER!$C$2:$C$97,0))),"")</f>
        <v/>
      </c>
      <c r="CI41" s="51">
        <f>IFERROR(IF(CI39="","",INDEX(SETUP!$C$21:$C$116,MATCH(CI39&amp;"#"&amp;1,HELPER!$C$2:$C$97,0))),"")</f>
        <v/>
      </c>
      <c r="CJ41" s="51">
        <f>IFERROR(IF(CJ39="","",INDEX(SETUP!$C$21:$C$116,MATCH(CJ39&amp;"#"&amp;2,HELPER!$C$2:$C$97,0))),"")</f>
        <v/>
      </c>
      <c r="CK41" s="51">
        <f>IFERROR(IF(CK39="","",INDEX(SETUP!$C$21:$C$116,MATCH(CK39&amp;"#"&amp;3,HELPER!$C$2:$C$97,0))),"")</f>
        <v/>
      </c>
      <c r="CL41" s="51">
        <f>IFERROR(IF(CL39="","",INDEX(SETUP!$C$21:$C$116,MATCH(CL39&amp;"#"&amp;4,HELPER!$C$2:$C$97,0))),"")</f>
        <v/>
      </c>
      <c r="CM41" s="51">
        <f>IFERROR(IF(CM39="","",INDEX(SETUP!$C$21:$C$116,MATCH(CM39&amp;"#"&amp;5,HELPER!$C$2:$C$97,0))),"")</f>
        <v/>
      </c>
      <c r="CN41" s="51">
        <f>IFERROR(IF(CN39="","",INDEX(SETUP!$C$21:$C$116,MATCH(CN39&amp;"#"&amp;6,HELPER!$C$2:$C$97,0))),"")</f>
        <v/>
      </c>
      <c r="CO41" s="51">
        <f>IFERROR(IF(CO39="","",INDEX(SETUP!$C$21:$C$116,MATCH(CO39&amp;"#"&amp;7,HELPER!$C$2:$C$97,0))),"")</f>
        <v/>
      </c>
      <c r="CP41" s="51">
        <f>IFERROR(IF(CP39="","",INDEX(SETUP!$C$21:$C$116,MATCH(CP39&amp;"#"&amp;8,HELPER!$C$2:$C$97,0))),"")</f>
        <v/>
      </c>
      <c r="CQ41" s="51">
        <f>IFERROR(IF(CQ39="","",INDEX(SETUP!$C$21:$C$116,MATCH(CQ39&amp;"#"&amp;9,HELPER!$C$2:$C$97,0))),"")</f>
        <v/>
      </c>
      <c r="CR41" s="51">
        <f>IFERROR(IF(CR39="","",INDEX(SETUP!$C$21:$C$116,MATCH(CR39&amp;"#"&amp;10,HELPER!$C$2:$C$97,0))),"")</f>
        <v/>
      </c>
      <c r="CS41" s="51">
        <f>IFERROR(IF(CS39="","",INDEX(SETUP!$C$21:$C$116,MATCH(CS39&amp;"#"&amp;11,HELPER!$C$2:$C$97,0))),"")</f>
        <v/>
      </c>
      <c r="CT41" s="51">
        <f>IFERROR(IF(CT39="","",INDEX(SETUP!$C$21:$C$116,MATCH(CT39&amp;"#"&amp;12,HELPER!$C$2:$C$97,0))),"")</f>
        <v/>
      </c>
      <c r="CU41" s="52" t="inlineStr">
        <is>
          <t>Total</t>
        </is>
      </c>
    </row>
    <row r="42">
      <c r="A42">
        <f>IF(SETUP!$B120="","",SETUP!$B120)</f>
        <v/>
      </c>
      <c r="B42" s="9">
        <f>IF(SETUP!$B120="","",SETUP!$C120)</f>
        <v/>
      </c>
      <c r="C42" s="53">
        <f>IF(OR($A42="",C$41=""),"",COUNTIFS('Employee Mapping'!$I$10:$I$2009,$A42,'Employee Mapping'!$K$10:$K$2009,C$39,'Employee Mapping'!$L$10:$L$2009,C$41))</f>
        <v/>
      </c>
      <c r="D42" s="53">
        <f>IF(OR($A42="",D$41=""),"",COUNTIFS('Employee Mapping'!$I$10:$I$2009,$A42,'Employee Mapping'!$K$10:$K$2009,D$39,'Employee Mapping'!$L$10:$L$2009,D$41))</f>
        <v/>
      </c>
      <c r="E42" s="53">
        <f>IF(OR($A42="",E$41=""),"",COUNTIFS('Employee Mapping'!$I$10:$I$2009,$A42,'Employee Mapping'!$K$10:$K$2009,E$39,'Employee Mapping'!$L$10:$L$2009,E$41))</f>
        <v/>
      </c>
      <c r="F42" s="53">
        <f>IF(OR($A42="",F$41=""),"",COUNTIFS('Employee Mapping'!$I$10:$I$2009,$A42,'Employee Mapping'!$K$10:$K$2009,F$39,'Employee Mapping'!$L$10:$L$2009,F$41))</f>
        <v/>
      </c>
      <c r="G42" s="53">
        <f>IF(OR($A42="",G$41=""),"",COUNTIFS('Employee Mapping'!$I$10:$I$2009,$A42,'Employee Mapping'!$K$10:$K$2009,G$39,'Employee Mapping'!$L$10:$L$2009,G$41))</f>
        <v/>
      </c>
      <c r="H42" s="53">
        <f>IF(OR($A42="",H$41=""),"",COUNTIFS('Employee Mapping'!$I$10:$I$2009,$A42,'Employee Mapping'!$K$10:$K$2009,H$39,'Employee Mapping'!$L$10:$L$2009,H$41))</f>
        <v/>
      </c>
      <c r="I42" s="53">
        <f>IF(OR($A42="",I$41=""),"",COUNTIFS('Employee Mapping'!$I$10:$I$2009,$A42,'Employee Mapping'!$K$10:$K$2009,I$39,'Employee Mapping'!$L$10:$L$2009,I$41))</f>
        <v/>
      </c>
      <c r="J42" s="53">
        <f>IF(OR($A42="",J$41=""),"",COUNTIFS('Employee Mapping'!$I$10:$I$2009,$A42,'Employee Mapping'!$K$10:$K$2009,J$39,'Employee Mapping'!$L$10:$L$2009,J$41))</f>
        <v/>
      </c>
      <c r="K42" s="53">
        <f>IF(OR($A42="",K$41=""),"",COUNTIFS('Employee Mapping'!$I$10:$I$2009,$A42,'Employee Mapping'!$K$10:$K$2009,K$39,'Employee Mapping'!$L$10:$L$2009,K$41))</f>
        <v/>
      </c>
      <c r="L42" s="53">
        <f>IF(OR($A42="",L$41=""),"",COUNTIFS('Employee Mapping'!$I$10:$I$2009,$A42,'Employee Mapping'!$K$10:$K$2009,L$39,'Employee Mapping'!$L$10:$L$2009,L$41))</f>
        <v/>
      </c>
      <c r="M42" s="53">
        <f>IF(OR($A42="",M$41=""),"",COUNTIFS('Employee Mapping'!$I$10:$I$2009,$A42,'Employee Mapping'!$K$10:$K$2009,M$39,'Employee Mapping'!$L$10:$L$2009,M$41))</f>
        <v/>
      </c>
      <c r="N42" s="53">
        <f>IF(OR($A42="",N$41=""),"",COUNTIFS('Employee Mapping'!$I$10:$I$2009,$A42,'Employee Mapping'!$K$10:$K$2009,N$39,'Employee Mapping'!$L$10:$L$2009,N$41))</f>
        <v/>
      </c>
      <c r="O42" s="53">
        <f>IF(OR($A42="",O$41=""),"",COUNTIFS('Employee Mapping'!$I$10:$I$2009,$A42,'Employee Mapping'!$K$10:$K$2009,O$39,'Employee Mapping'!$L$10:$L$2009,O$41))</f>
        <v/>
      </c>
      <c r="P42" s="53">
        <f>IF(OR($A42="",P$41=""),"",COUNTIFS('Employee Mapping'!$I$10:$I$2009,$A42,'Employee Mapping'!$K$10:$K$2009,P$39,'Employee Mapping'!$L$10:$L$2009,P$41))</f>
        <v/>
      </c>
      <c r="Q42" s="53">
        <f>IF(OR($A42="",Q$41=""),"",COUNTIFS('Employee Mapping'!$I$10:$I$2009,$A42,'Employee Mapping'!$K$10:$K$2009,Q$39,'Employee Mapping'!$L$10:$L$2009,Q$41))</f>
        <v/>
      </c>
      <c r="R42" s="53">
        <f>IF(OR($A42="",R$41=""),"",COUNTIFS('Employee Mapping'!$I$10:$I$2009,$A42,'Employee Mapping'!$K$10:$K$2009,R$39,'Employee Mapping'!$L$10:$L$2009,R$41))</f>
        <v/>
      </c>
      <c r="S42" s="53">
        <f>IF(OR($A42="",S$41=""),"",COUNTIFS('Employee Mapping'!$I$10:$I$2009,$A42,'Employee Mapping'!$K$10:$K$2009,S$39,'Employee Mapping'!$L$10:$L$2009,S$41))</f>
        <v/>
      </c>
      <c r="T42" s="53">
        <f>IF(OR($A42="",T$41=""),"",COUNTIFS('Employee Mapping'!$I$10:$I$2009,$A42,'Employee Mapping'!$K$10:$K$2009,T$39,'Employee Mapping'!$L$10:$L$2009,T$41))</f>
        <v/>
      </c>
      <c r="U42" s="53">
        <f>IF(OR($A42="",U$41=""),"",COUNTIFS('Employee Mapping'!$I$10:$I$2009,$A42,'Employee Mapping'!$K$10:$K$2009,U$39,'Employee Mapping'!$L$10:$L$2009,U$41))</f>
        <v/>
      </c>
      <c r="V42" s="53">
        <f>IF(OR($A42="",V$41=""),"",COUNTIFS('Employee Mapping'!$I$10:$I$2009,$A42,'Employee Mapping'!$K$10:$K$2009,V$39,'Employee Mapping'!$L$10:$L$2009,V$41))</f>
        <v/>
      </c>
      <c r="W42" s="53">
        <f>IF(OR($A42="",W$41=""),"",COUNTIFS('Employee Mapping'!$I$10:$I$2009,$A42,'Employee Mapping'!$K$10:$K$2009,W$39,'Employee Mapping'!$L$10:$L$2009,W$41))</f>
        <v/>
      </c>
      <c r="X42" s="53">
        <f>IF(OR($A42="",X$41=""),"",COUNTIFS('Employee Mapping'!$I$10:$I$2009,$A42,'Employee Mapping'!$K$10:$K$2009,X$39,'Employee Mapping'!$L$10:$L$2009,X$41))</f>
        <v/>
      </c>
      <c r="Y42" s="53">
        <f>IF(OR($A42="",Y$41=""),"",COUNTIFS('Employee Mapping'!$I$10:$I$2009,$A42,'Employee Mapping'!$K$10:$K$2009,Y$39,'Employee Mapping'!$L$10:$L$2009,Y$41))</f>
        <v/>
      </c>
      <c r="Z42" s="53">
        <f>IF(OR($A42="",Z$41=""),"",COUNTIFS('Employee Mapping'!$I$10:$I$2009,$A42,'Employee Mapping'!$K$10:$K$2009,Z$39,'Employee Mapping'!$L$10:$L$2009,Z$41))</f>
        <v/>
      </c>
      <c r="AA42" s="53">
        <f>IF(OR($A42="",AA$41=""),"",COUNTIFS('Employee Mapping'!$I$10:$I$2009,$A42,'Employee Mapping'!$K$10:$K$2009,AA$39,'Employee Mapping'!$L$10:$L$2009,AA$41))</f>
        <v/>
      </c>
      <c r="AB42" s="53">
        <f>IF(OR($A42="",AB$41=""),"",COUNTIFS('Employee Mapping'!$I$10:$I$2009,$A42,'Employee Mapping'!$K$10:$K$2009,AB$39,'Employee Mapping'!$L$10:$L$2009,AB$41))</f>
        <v/>
      </c>
      <c r="AC42" s="53">
        <f>IF(OR($A42="",AC$41=""),"",COUNTIFS('Employee Mapping'!$I$10:$I$2009,$A42,'Employee Mapping'!$K$10:$K$2009,AC$39,'Employee Mapping'!$L$10:$L$2009,AC$41))</f>
        <v/>
      </c>
      <c r="AD42" s="53">
        <f>IF(OR($A42="",AD$41=""),"",COUNTIFS('Employee Mapping'!$I$10:$I$2009,$A42,'Employee Mapping'!$K$10:$K$2009,AD$39,'Employee Mapping'!$L$10:$L$2009,AD$41))</f>
        <v/>
      </c>
      <c r="AE42" s="53">
        <f>IF(OR($A42="",AE$41=""),"",COUNTIFS('Employee Mapping'!$I$10:$I$2009,$A42,'Employee Mapping'!$K$10:$K$2009,AE$39,'Employee Mapping'!$L$10:$L$2009,AE$41))</f>
        <v/>
      </c>
      <c r="AF42" s="53">
        <f>IF(OR($A42="",AF$41=""),"",COUNTIFS('Employee Mapping'!$I$10:$I$2009,$A42,'Employee Mapping'!$K$10:$K$2009,AF$39,'Employee Mapping'!$L$10:$L$2009,AF$41))</f>
        <v/>
      </c>
      <c r="AG42" s="53">
        <f>IF(OR($A42="",AG$41=""),"",COUNTIFS('Employee Mapping'!$I$10:$I$2009,$A42,'Employee Mapping'!$K$10:$K$2009,AG$39,'Employee Mapping'!$L$10:$L$2009,AG$41))</f>
        <v/>
      </c>
      <c r="AH42" s="53">
        <f>IF(OR($A42="",AH$41=""),"",COUNTIFS('Employee Mapping'!$I$10:$I$2009,$A42,'Employee Mapping'!$K$10:$K$2009,AH$39,'Employee Mapping'!$L$10:$L$2009,AH$41))</f>
        <v/>
      </c>
      <c r="AI42" s="53">
        <f>IF(OR($A42="",AI$41=""),"",COUNTIFS('Employee Mapping'!$I$10:$I$2009,$A42,'Employee Mapping'!$K$10:$K$2009,AI$39,'Employee Mapping'!$L$10:$L$2009,AI$41))</f>
        <v/>
      </c>
      <c r="AJ42" s="53">
        <f>IF(OR($A42="",AJ$41=""),"",COUNTIFS('Employee Mapping'!$I$10:$I$2009,$A42,'Employee Mapping'!$K$10:$K$2009,AJ$39,'Employee Mapping'!$L$10:$L$2009,AJ$41))</f>
        <v/>
      </c>
      <c r="AK42" s="53">
        <f>IF(OR($A42="",AK$41=""),"",COUNTIFS('Employee Mapping'!$I$10:$I$2009,$A42,'Employee Mapping'!$K$10:$K$2009,AK$39,'Employee Mapping'!$L$10:$L$2009,AK$41))</f>
        <v/>
      </c>
      <c r="AL42" s="53">
        <f>IF(OR($A42="",AL$41=""),"",COUNTIFS('Employee Mapping'!$I$10:$I$2009,$A42,'Employee Mapping'!$K$10:$K$2009,AL$39,'Employee Mapping'!$L$10:$L$2009,AL$41))</f>
        <v/>
      </c>
      <c r="AM42" s="53">
        <f>IF(OR($A42="",AM$41=""),"",COUNTIFS('Employee Mapping'!$I$10:$I$2009,$A42,'Employee Mapping'!$K$10:$K$2009,AM$39,'Employee Mapping'!$L$10:$L$2009,AM$41))</f>
        <v/>
      </c>
      <c r="AN42" s="53">
        <f>IF(OR($A42="",AN$41=""),"",COUNTIFS('Employee Mapping'!$I$10:$I$2009,$A42,'Employee Mapping'!$K$10:$K$2009,AN$39,'Employee Mapping'!$L$10:$L$2009,AN$41))</f>
        <v/>
      </c>
      <c r="AO42" s="53">
        <f>IF(OR($A42="",AO$41=""),"",COUNTIFS('Employee Mapping'!$I$10:$I$2009,$A42,'Employee Mapping'!$K$10:$K$2009,AO$39,'Employee Mapping'!$L$10:$L$2009,AO$41))</f>
        <v/>
      </c>
      <c r="AP42" s="53">
        <f>IF(OR($A42="",AP$41=""),"",COUNTIFS('Employee Mapping'!$I$10:$I$2009,$A42,'Employee Mapping'!$K$10:$K$2009,AP$39,'Employee Mapping'!$L$10:$L$2009,AP$41))</f>
        <v/>
      </c>
      <c r="AQ42" s="53">
        <f>IF(OR($A42="",AQ$41=""),"",COUNTIFS('Employee Mapping'!$I$10:$I$2009,$A42,'Employee Mapping'!$K$10:$K$2009,AQ$39,'Employee Mapping'!$L$10:$L$2009,AQ$41))</f>
        <v/>
      </c>
      <c r="AR42" s="53">
        <f>IF(OR($A42="",AR$41=""),"",COUNTIFS('Employee Mapping'!$I$10:$I$2009,$A42,'Employee Mapping'!$K$10:$K$2009,AR$39,'Employee Mapping'!$L$10:$L$2009,AR$41))</f>
        <v/>
      </c>
      <c r="AS42" s="53">
        <f>IF(OR($A42="",AS$41=""),"",COUNTIFS('Employee Mapping'!$I$10:$I$2009,$A42,'Employee Mapping'!$K$10:$K$2009,AS$39,'Employee Mapping'!$L$10:$L$2009,AS$41))</f>
        <v/>
      </c>
      <c r="AT42" s="53">
        <f>IF(OR($A42="",AT$41=""),"",COUNTIFS('Employee Mapping'!$I$10:$I$2009,$A42,'Employee Mapping'!$K$10:$K$2009,AT$39,'Employee Mapping'!$L$10:$L$2009,AT$41))</f>
        <v/>
      </c>
      <c r="AU42" s="53">
        <f>IF(OR($A42="",AU$41=""),"",COUNTIFS('Employee Mapping'!$I$10:$I$2009,$A42,'Employee Mapping'!$K$10:$K$2009,AU$39,'Employee Mapping'!$L$10:$L$2009,AU$41))</f>
        <v/>
      </c>
      <c r="AV42" s="53">
        <f>IF(OR($A42="",AV$41=""),"",COUNTIFS('Employee Mapping'!$I$10:$I$2009,$A42,'Employee Mapping'!$K$10:$K$2009,AV$39,'Employee Mapping'!$L$10:$L$2009,AV$41))</f>
        <v/>
      </c>
      <c r="AW42" s="53">
        <f>IF(OR($A42="",AW$41=""),"",COUNTIFS('Employee Mapping'!$I$10:$I$2009,$A42,'Employee Mapping'!$K$10:$K$2009,AW$39,'Employee Mapping'!$L$10:$L$2009,AW$41))</f>
        <v/>
      </c>
      <c r="AX42" s="53">
        <f>IF(OR($A42="",AX$41=""),"",COUNTIFS('Employee Mapping'!$I$10:$I$2009,$A42,'Employee Mapping'!$K$10:$K$2009,AX$39,'Employee Mapping'!$L$10:$L$2009,AX$41))</f>
        <v/>
      </c>
      <c r="AY42" s="53">
        <f>IF(OR($A42="",AY$41=""),"",COUNTIFS('Employee Mapping'!$I$10:$I$2009,$A42,'Employee Mapping'!$K$10:$K$2009,AY$39,'Employee Mapping'!$L$10:$L$2009,AY$41))</f>
        <v/>
      </c>
      <c r="AZ42" s="53">
        <f>IF(OR($A42="",AZ$41=""),"",COUNTIFS('Employee Mapping'!$I$10:$I$2009,$A42,'Employee Mapping'!$K$10:$K$2009,AZ$39,'Employee Mapping'!$L$10:$L$2009,AZ$41))</f>
        <v/>
      </c>
      <c r="BA42" s="53">
        <f>IF(OR($A42="",BA$41=""),"",COUNTIFS('Employee Mapping'!$I$10:$I$2009,$A42,'Employee Mapping'!$K$10:$K$2009,BA$39,'Employee Mapping'!$L$10:$L$2009,BA$41))</f>
        <v/>
      </c>
      <c r="BB42" s="53">
        <f>IF(OR($A42="",BB$41=""),"",COUNTIFS('Employee Mapping'!$I$10:$I$2009,$A42,'Employee Mapping'!$K$10:$K$2009,BB$39,'Employee Mapping'!$L$10:$L$2009,BB$41))</f>
        <v/>
      </c>
      <c r="BC42" s="53">
        <f>IF(OR($A42="",BC$41=""),"",COUNTIFS('Employee Mapping'!$I$10:$I$2009,$A42,'Employee Mapping'!$K$10:$K$2009,BC$39,'Employee Mapping'!$L$10:$L$2009,BC$41))</f>
        <v/>
      </c>
      <c r="BD42" s="53">
        <f>IF(OR($A42="",BD$41=""),"",COUNTIFS('Employee Mapping'!$I$10:$I$2009,$A42,'Employee Mapping'!$K$10:$K$2009,BD$39,'Employee Mapping'!$L$10:$L$2009,BD$41))</f>
        <v/>
      </c>
      <c r="BE42" s="53">
        <f>IF(OR($A42="",BE$41=""),"",COUNTIFS('Employee Mapping'!$I$10:$I$2009,$A42,'Employee Mapping'!$K$10:$K$2009,BE$39,'Employee Mapping'!$L$10:$L$2009,BE$41))</f>
        <v/>
      </c>
      <c r="BF42" s="53">
        <f>IF(OR($A42="",BF$41=""),"",COUNTIFS('Employee Mapping'!$I$10:$I$2009,$A42,'Employee Mapping'!$K$10:$K$2009,BF$39,'Employee Mapping'!$L$10:$L$2009,BF$41))</f>
        <v/>
      </c>
      <c r="BG42" s="53">
        <f>IF(OR($A42="",BG$41=""),"",COUNTIFS('Employee Mapping'!$I$10:$I$2009,$A42,'Employee Mapping'!$K$10:$K$2009,BG$39,'Employee Mapping'!$L$10:$L$2009,BG$41))</f>
        <v/>
      </c>
      <c r="BH42" s="53">
        <f>IF(OR($A42="",BH$41=""),"",COUNTIFS('Employee Mapping'!$I$10:$I$2009,$A42,'Employee Mapping'!$K$10:$K$2009,BH$39,'Employee Mapping'!$L$10:$L$2009,BH$41))</f>
        <v/>
      </c>
      <c r="BI42" s="53">
        <f>IF(OR($A42="",BI$41=""),"",COUNTIFS('Employee Mapping'!$I$10:$I$2009,$A42,'Employee Mapping'!$K$10:$K$2009,BI$39,'Employee Mapping'!$L$10:$L$2009,BI$41))</f>
        <v/>
      </c>
      <c r="BJ42" s="53">
        <f>IF(OR($A42="",BJ$41=""),"",COUNTIFS('Employee Mapping'!$I$10:$I$2009,$A42,'Employee Mapping'!$K$10:$K$2009,BJ$39,'Employee Mapping'!$L$10:$L$2009,BJ$41))</f>
        <v/>
      </c>
      <c r="BK42" s="53">
        <f>IF(OR($A42="",BK$41=""),"",COUNTIFS('Employee Mapping'!$I$10:$I$2009,$A42,'Employee Mapping'!$K$10:$K$2009,BK$39,'Employee Mapping'!$L$10:$L$2009,BK$41))</f>
        <v/>
      </c>
      <c r="BL42" s="53">
        <f>IF(OR($A42="",BL$41=""),"",COUNTIFS('Employee Mapping'!$I$10:$I$2009,$A42,'Employee Mapping'!$K$10:$K$2009,BL$39,'Employee Mapping'!$L$10:$L$2009,BL$41))</f>
        <v/>
      </c>
      <c r="BM42" s="53">
        <f>IF(OR($A42="",BM$41=""),"",COUNTIFS('Employee Mapping'!$I$10:$I$2009,$A42,'Employee Mapping'!$K$10:$K$2009,BM$39,'Employee Mapping'!$L$10:$L$2009,BM$41))</f>
        <v/>
      </c>
      <c r="BN42" s="53">
        <f>IF(OR($A42="",BN$41=""),"",COUNTIFS('Employee Mapping'!$I$10:$I$2009,$A42,'Employee Mapping'!$K$10:$K$2009,BN$39,'Employee Mapping'!$L$10:$L$2009,BN$41))</f>
        <v/>
      </c>
      <c r="BO42" s="53">
        <f>IF(OR($A42="",BO$41=""),"",COUNTIFS('Employee Mapping'!$I$10:$I$2009,$A42,'Employee Mapping'!$K$10:$K$2009,BO$39,'Employee Mapping'!$L$10:$L$2009,BO$41))</f>
        <v/>
      </c>
      <c r="BP42" s="53">
        <f>IF(OR($A42="",BP$41=""),"",COUNTIFS('Employee Mapping'!$I$10:$I$2009,$A42,'Employee Mapping'!$K$10:$K$2009,BP$39,'Employee Mapping'!$L$10:$L$2009,BP$41))</f>
        <v/>
      </c>
      <c r="BQ42" s="53">
        <f>IF(OR($A42="",BQ$41=""),"",COUNTIFS('Employee Mapping'!$I$10:$I$2009,$A42,'Employee Mapping'!$K$10:$K$2009,BQ$39,'Employee Mapping'!$L$10:$L$2009,BQ$41))</f>
        <v/>
      </c>
      <c r="BR42" s="53">
        <f>IF(OR($A42="",BR$41=""),"",COUNTIFS('Employee Mapping'!$I$10:$I$2009,$A42,'Employee Mapping'!$K$10:$K$2009,BR$39,'Employee Mapping'!$L$10:$L$2009,BR$41))</f>
        <v/>
      </c>
      <c r="BS42" s="53">
        <f>IF(OR($A42="",BS$41=""),"",COUNTIFS('Employee Mapping'!$I$10:$I$2009,$A42,'Employee Mapping'!$K$10:$K$2009,BS$39,'Employee Mapping'!$L$10:$L$2009,BS$41))</f>
        <v/>
      </c>
      <c r="BT42" s="53">
        <f>IF(OR($A42="",BT$41=""),"",COUNTIFS('Employee Mapping'!$I$10:$I$2009,$A42,'Employee Mapping'!$K$10:$K$2009,BT$39,'Employee Mapping'!$L$10:$L$2009,BT$41))</f>
        <v/>
      </c>
      <c r="BU42" s="53">
        <f>IF(OR($A42="",BU$41=""),"",COUNTIFS('Employee Mapping'!$I$10:$I$2009,$A42,'Employee Mapping'!$K$10:$K$2009,BU$39,'Employee Mapping'!$L$10:$L$2009,BU$41))</f>
        <v/>
      </c>
      <c r="BV42" s="53">
        <f>IF(OR($A42="",BV$41=""),"",COUNTIFS('Employee Mapping'!$I$10:$I$2009,$A42,'Employee Mapping'!$K$10:$K$2009,BV$39,'Employee Mapping'!$L$10:$L$2009,BV$41))</f>
        <v/>
      </c>
      <c r="BW42" s="53">
        <f>IF(OR($A42="",BW$41=""),"",COUNTIFS('Employee Mapping'!$I$10:$I$2009,$A42,'Employee Mapping'!$K$10:$K$2009,BW$39,'Employee Mapping'!$L$10:$L$2009,BW$41))</f>
        <v/>
      </c>
      <c r="BX42" s="53">
        <f>IF(OR($A42="",BX$41=""),"",COUNTIFS('Employee Mapping'!$I$10:$I$2009,$A42,'Employee Mapping'!$K$10:$K$2009,BX$39,'Employee Mapping'!$L$10:$L$2009,BX$41))</f>
        <v/>
      </c>
      <c r="BY42" s="53">
        <f>IF(OR($A42="",BY$41=""),"",COUNTIFS('Employee Mapping'!$I$10:$I$2009,$A42,'Employee Mapping'!$K$10:$K$2009,BY$39,'Employee Mapping'!$L$10:$L$2009,BY$41))</f>
        <v/>
      </c>
      <c r="BZ42" s="53">
        <f>IF(OR($A42="",BZ$41=""),"",COUNTIFS('Employee Mapping'!$I$10:$I$2009,$A42,'Employee Mapping'!$K$10:$K$2009,BZ$39,'Employee Mapping'!$L$10:$L$2009,BZ$41))</f>
        <v/>
      </c>
      <c r="CA42" s="53">
        <f>IF(OR($A42="",CA$41=""),"",COUNTIFS('Employee Mapping'!$I$10:$I$2009,$A42,'Employee Mapping'!$K$10:$K$2009,CA$39,'Employee Mapping'!$L$10:$L$2009,CA$41))</f>
        <v/>
      </c>
      <c r="CB42" s="53">
        <f>IF(OR($A42="",CB$41=""),"",COUNTIFS('Employee Mapping'!$I$10:$I$2009,$A42,'Employee Mapping'!$K$10:$K$2009,CB$39,'Employee Mapping'!$L$10:$L$2009,CB$41))</f>
        <v/>
      </c>
      <c r="CC42" s="53">
        <f>IF(OR($A42="",CC$41=""),"",COUNTIFS('Employee Mapping'!$I$10:$I$2009,$A42,'Employee Mapping'!$K$10:$K$2009,CC$39,'Employee Mapping'!$L$10:$L$2009,CC$41))</f>
        <v/>
      </c>
      <c r="CD42" s="53">
        <f>IF(OR($A42="",CD$41=""),"",COUNTIFS('Employee Mapping'!$I$10:$I$2009,$A42,'Employee Mapping'!$K$10:$K$2009,CD$39,'Employee Mapping'!$L$10:$L$2009,CD$41))</f>
        <v/>
      </c>
      <c r="CE42" s="53">
        <f>IF(OR($A42="",CE$41=""),"",COUNTIFS('Employee Mapping'!$I$10:$I$2009,$A42,'Employee Mapping'!$K$10:$K$2009,CE$39,'Employee Mapping'!$L$10:$L$2009,CE$41))</f>
        <v/>
      </c>
      <c r="CF42" s="53">
        <f>IF(OR($A42="",CF$41=""),"",COUNTIFS('Employee Mapping'!$I$10:$I$2009,$A42,'Employee Mapping'!$K$10:$K$2009,CF$39,'Employee Mapping'!$L$10:$L$2009,CF$41))</f>
        <v/>
      </c>
      <c r="CG42" s="53">
        <f>IF(OR($A42="",CG$41=""),"",COUNTIFS('Employee Mapping'!$I$10:$I$2009,$A42,'Employee Mapping'!$K$10:$K$2009,CG$39,'Employee Mapping'!$L$10:$L$2009,CG$41))</f>
        <v/>
      </c>
      <c r="CH42" s="53">
        <f>IF(OR($A42="",CH$41=""),"",COUNTIFS('Employee Mapping'!$I$10:$I$2009,$A42,'Employee Mapping'!$K$10:$K$2009,CH$39,'Employee Mapping'!$L$10:$L$2009,CH$41))</f>
        <v/>
      </c>
      <c r="CI42" s="53">
        <f>IF(OR($A42="",CI$41=""),"",COUNTIFS('Employee Mapping'!$I$10:$I$2009,$A42,'Employee Mapping'!$K$10:$K$2009,CI$39,'Employee Mapping'!$L$10:$L$2009,CI$41))</f>
        <v/>
      </c>
      <c r="CJ42" s="53">
        <f>IF(OR($A42="",CJ$41=""),"",COUNTIFS('Employee Mapping'!$I$10:$I$2009,$A42,'Employee Mapping'!$K$10:$K$2009,CJ$39,'Employee Mapping'!$L$10:$L$2009,CJ$41))</f>
        <v/>
      </c>
      <c r="CK42" s="53">
        <f>IF(OR($A42="",CK$41=""),"",COUNTIFS('Employee Mapping'!$I$10:$I$2009,$A42,'Employee Mapping'!$K$10:$K$2009,CK$39,'Employee Mapping'!$L$10:$L$2009,CK$41))</f>
        <v/>
      </c>
      <c r="CL42" s="53">
        <f>IF(OR($A42="",CL$41=""),"",COUNTIFS('Employee Mapping'!$I$10:$I$2009,$A42,'Employee Mapping'!$K$10:$K$2009,CL$39,'Employee Mapping'!$L$10:$L$2009,CL$41))</f>
        <v/>
      </c>
      <c r="CM42" s="53">
        <f>IF(OR($A42="",CM$41=""),"",COUNTIFS('Employee Mapping'!$I$10:$I$2009,$A42,'Employee Mapping'!$K$10:$K$2009,CM$39,'Employee Mapping'!$L$10:$L$2009,CM$41))</f>
        <v/>
      </c>
      <c r="CN42" s="53">
        <f>IF(OR($A42="",CN$41=""),"",COUNTIFS('Employee Mapping'!$I$10:$I$2009,$A42,'Employee Mapping'!$K$10:$K$2009,CN$39,'Employee Mapping'!$L$10:$L$2009,CN$41))</f>
        <v/>
      </c>
      <c r="CO42" s="53">
        <f>IF(OR($A42="",CO$41=""),"",COUNTIFS('Employee Mapping'!$I$10:$I$2009,$A42,'Employee Mapping'!$K$10:$K$2009,CO$39,'Employee Mapping'!$L$10:$L$2009,CO$41))</f>
        <v/>
      </c>
      <c r="CP42" s="53">
        <f>IF(OR($A42="",CP$41=""),"",COUNTIFS('Employee Mapping'!$I$10:$I$2009,$A42,'Employee Mapping'!$K$10:$K$2009,CP$39,'Employee Mapping'!$L$10:$L$2009,CP$41))</f>
        <v/>
      </c>
      <c r="CQ42" s="53">
        <f>IF(OR($A42="",CQ$41=""),"",COUNTIFS('Employee Mapping'!$I$10:$I$2009,$A42,'Employee Mapping'!$K$10:$K$2009,CQ$39,'Employee Mapping'!$L$10:$L$2009,CQ$41))</f>
        <v/>
      </c>
      <c r="CR42" s="53">
        <f>IF(OR($A42="",CR$41=""),"",COUNTIFS('Employee Mapping'!$I$10:$I$2009,$A42,'Employee Mapping'!$K$10:$K$2009,CR$39,'Employee Mapping'!$L$10:$L$2009,CR$41))</f>
        <v/>
      </c>
      <c r="CS42" s="53">
        <f>IF(OR($A42="",CS$41=""),"",COUNTIFS('Employee Mapping'!$I$10:$I$2009,$A42,'Employee Mapping'!$K$10:$K$2009,CS$39,'Employee Mapping'!$L$10:$L$2009,CS$41))</f>
        <v/>
      </c>
      <c r="CT42" s="53">
        <f>IF(OR($A42="",CT$41=""),"",COUNTIFS('Employee Mapping'!$I$10:$I$2009,$A42,'Employee Mapping'!$K$10:$K$2009,CT$39,'Employee Mapping'!$L$10:$L$2009,CT$41))</f>
        <v/>
      </c>
      <c r="CU42" s="54">
        <f>IF($A42="","",SUM(C42:CT42))</f>
        <v/>
      </c>
    </row>
    <row r="43">
      <c r="A43">
        <f>IF(SETUP!$B121="","",SETUP!$B121)</f>
        <v/>
      </c>
      <c r="B43" s="9">
        <f>IF(SETUP!$B121="","",SETUP!$C121)</f>
        <v/>
      </c>
      <c r="C43" s="53">
        <f>IF(OR($A43="",C$41=""),"",COUNTIFS('Employee Mapping'!$I$10:$I$2009,$A43,'Employee Mapping'!$K$10:$K$2009,C$39,'Employee Mapping'!$L$10:$L$2009,C$41))</f>
        <v/>
      </c>
      <c r="D43" s="53">
        <f>IF(OR($A43="",D$41=""),"",COUNTIFS('Employee Mapping'!$I$10:$I$2009,$A43,'Employee Mapping'!$K$10:$K$2009,D$39,'Employee Mapping'!$L$10:$L$2009,D$41))</f>
        <v/>
      </c>
      <c r="E43" s="53">
        <f>IF(OR($A43="",E$41=""),"",COUNTIFS('Employee Mapping'!$I$10:$I$2009,$A43,'Employee Mapping'!$K$10:$K$2009,E$39,'Employee Mapping'!$L$10:$L$2009,E$41))</f>
        <v/>
      </c>
      <c r="F43" s="53">
        <f>IF(OR($A43="",F$41=""),"",COUNTIFS('Employee Mapping'!$I$10:$I$2009,$A43,'Employee Mapping'!$K$10:$K$2009,F$39,'Employee Mapping'!$L$10:$L$2009,F$41))</f>
        <v/>
      </c>
      <c r="G43" s="53">
        <f>IF(OR($A43="",G$41=""),"",COUNTIFS('Employee Mapping'!$I$10:$I$2009,$A43,'Employee Mapping'!$K$10:$K$2009,G$39,'Employee Mapping'!$L$10:$L$2009,G$41))</f>
        <v/>
      </c>
      <c r="H43" s="53">
        <f>IF(OR($A43="",H$41=""),"",COUNTIFS('Employee Mapping'!$I$10:$I$2009,$A43,'Employee Mapping'!$K$10:$K$2009,H$39,'Employee Mapping'!$L$10:$L$2009,H$41))</f>
        <v/>
      </c>
      <c r="I43" s="53">
        <f>IF(OR($A43="",I$41=""),"",COUNTIFS('Employee Mapping'!$I$10:$I$2009,$A43,'Employee Mapping'!$K$10:$K$2009,I$39,'Employee Mapping'!$L$10:$L$2009,I$41))</f>
        <v/>
      </c>
      <c r="J43" s="53">
        <f>IF(OR($A43="",J$41=""),"",COUNTIFS('Employee Mapping'!$I$10:$I$2009,$A43,'Employee Mapping'!$K$10:$K$2009,J$39,'Employee Mapping'!$L$10:$L$2009,J$41))</f>
        <v/>
      </c>
      <c r="K43" s="53">
        <f>IF(OR($A43="",K$41=""),"",COUNTIFS('Employee Mapping'!$I$10:$I$2009,$A43,'Employee Mapping'!$K$10:$K$2009,K$39,'Employee Mapping'!$L$10:$L$2009,K$41))</f>
        <v/>
      </c>
      <c r="L43" s="53">
        <f>IF(OR($A43="",L$41=""),"",COUNTIFS('Employee Mapping'!$I$10:$I$2009,$A43,'Employee Mapping'!$K$10:$K$2009,L$39,'Employee Mapping'!$L$10:$L$2009,L$41))</f>
        <v/>
      </c>
      <c r="M43" s="53">
        <f>IF(OR($A43="",M$41=""),"",COUNTIFS('Employee Mapping'!$I$10:$I$2009,$A43,'Employee Mapping'!$K$10:$K$2009,M$39,'Employee Mapping'!$L$10:$L$2009,M$41))</f>
        <v/>
      </c>
      <c r="N43" s="53">
        <f>IF(OR($A43="",N$41=""),"",COUNTIFS('Employee Mapping'!$I$10:$I$2009,$A43,'Employee Mapping'!$K$10:$K$2009,N$39,'Employee Mapping'!$L$10:$L$2009,N$41))</f>
        <v/>
      </c>
      <c r="O43" s="53">
        <f>IF(OR($A43="",O$41=""),"",COUNTIFS('Employee Mapping'!$I$10:$I$2009,$A43,'Employee Mapping'!$K$10:$K$2009,O$39,'Employee Mapping'!$L$10:$L$2009,O$41))</f>
        <v/>
      </c>
      <c r="P43" s="53">
        <f>IF(OR($A43="",P$41=""),"",COUNTIFS('Employee Mapping'!$I$10:$I$2009,$A43,'Employee Mapping'!$K$10:$K$2009,P$39,'Employee Mapping'!$L$10:$L$2009,P$41))</f>
        <v/>
      </c>
      <c r="Q43" s="53">
        <f>IF(OR($A43="",Q$41=""),"",COUNTIFS('Employee Mapping'!$I$10:$I$2009,$A43,'Employee Mapping'!$K$10:$K$2009,Q$39,'Employee Mapping'!$L$10:$L$2009,Q$41))</f>
        <v/>
      </c>
      <c r="R43" s="53">
        <f>IF(OR($A43="",R$41=""),"",COUNTIFS('Employee Mapping'!$I$10:$I$2009,$A43,'Employee Mapping'!$K$10:$K$2009,R$39,'Employee Mapping'!$L$10:$L$2009,R$41))</f>
        <v/>
      </c>
      <c r="S43" s="53">
        <f>IF(OR($A43="",S$41=""),"",COUNTIFS('Employee Mapping'!$I$10:$I$2009,$A43,'Employee Mapping'!$K$10:$K$2009,S$39,'Employee Mapping'!$L$10:$L$2009,S$41))</f>
        <v/>
      </c>
      <c r="T43" s="53">
        <f>IF(OR($A43="",T$41=""),"",COUNTIFS('Employee Mapping'!$I$10:$I$2009,$A43,'Employee Mapping'!$K$10:$K$2009,T$39,'Employee Mapping'!$L$10:$L$2009,T$41))</f>
        <v/>
      </c>
      <c r="U43" s="53">
        <f>IF(OR($A43="",U$41=""),"",COUNTIFS('Employee Mapping'!$I$10:$I$2009,$A43,'Employee Mapping'!$K$10:$K$2009,U$39,'Employee Mapping'!$L$10:$L$2009,U$41))</f>
        <v/>
      </c>
      <c r="V43" s="53">
        <f>IF(OR($A43="",V$41=""),"",COUNTIFS('Employee Mapping'!$I$10:$I$2009,$A43,'Employee Mapping'!$K$10:$K$2009,V$39,'Employee Mapping'!$L$10:$L$2009,V$41))</f>
        <v/>
      </c>
      <c r="W43" s="53">
        <f>IF(OR($A43="",W$41=""),"",COUNTIFS('Employee Mapping'!$I$10:$I$2009,$A43,'Employee Mapping'!$K$10:$K$2009,W$39,'Employee Mapping'!$L$10:$L$2009,W$41))</f>
        <v/>
      </c>
      <c r="X43" s="53">
        <f>IF(OR($A43="",X$41=""),"",COUNTIFS('Employee Mapping'!$I$10:$I$2009,$A43,'Employee Mapping'!$K$10:$K$2009,X$39,'Employee Mapping'!$L$10:$L$2009,X$41))</f>
        <v/>
      </c>
      <c r="Y43" s="53">
        <f>IF(OR($A43="",Y$41=""),"",COUNTIFS('Employee Mapping'!$I$10:$I$2009,$A43,'Employee Mapping'!$K$10:$K$2009,Y$39,'Employee Mapping'!$L$10:$L$2009,Y$41))</f>
        <v/>
      </c>
      <c r="Z43" s="53">
        <f>IF(OR($A43="",Z$41=""),"",COUNTIFS('Employee Mapping'!$I$10:$I$2009,$A43,'Employee Mapping'!$K$10:$K$2009,Z$39,'Employee Mapping'!$L$10:$L$2009,Z$41))</f>
        <v/>
      </c>
      <c r="AA43" s="53">
        <f>IF(OR($A43="",AA$41=""),"",COUNTIFS('Employee Mapping'!$I$10:$I$2009,$A43,'Employee Mapping'!$K$10:$K$2009,AA$39,'Employee Mapping'!$L$10:$L$2009,AA$41))</f>
        <v/>
      </c>
      <c r="AB43" s="53">
        <f>IF(OR($A43="",AB$41=""),"",COUNTIFS('Employee Mapping'!$I$10:$I$2009,$A43,'Employee Mapping'!$K$10:$K$2009,AB$39,'Employee Mapping'!$L$10:$L$2009,AB$41))</f>
        <v/>
      </c>
      <c r="AC43" s="53">
        <f>IF(OR($A43="",AC$41=""),"",COUNTIFS('Employee Mapping'!$I$10:$I$2009,$A43,'Employee Mapping'!$K$10:$K$2009,AC$39,'Employee Mapping'!$L$10:$L$2009,AC$41))</f>
        <v/>
      </c>
      <c r="AD43" s="53">
        <f>IF(OR($A43="",AD$41=""),"",COUNTIFS('Employee Mapping'!$I$10:$I$2009,$A43,'Employee Mapping'!$K$10:$K$2009,AD$39,'Employee Mapping'!$L$10:$L$2009,AD$41))</f>
        <v/>
      </c>
      <c r="AE43" s="53">
        <f>IF(OR($A43="",AE$41=""),"",COUNTIFS('Employee Mapping'!$I$10:$I$2009,$A43,'Employee Mapping'!$K$10:$K$2009,AE$39,'Employee Mapping'!$L$10:$L$2009,AE$41))</f>
        <v/>
      </c>
      <c r="AF43" s="53">
        <f>IF(OR($A43="",AF$41=""),"",COUNTIFS('Employee Mapping'!$I$10:$I$2009,$A43,'Employee Mapping'!$K$10:$K$2009,AF$39,'Employee Mapping'!$L$10:$L$2009,AF$41))</f>
        <v/>
      </c>
      <c r="AG43" s="53">
        <f>IF(OR($A43="",AG$41=""),"",COUNTIFS('Employee Mapping'!$I$10:$I$2009,$A43,'Employee Mapping'!$K$10:$K$2009,AG$39,'Employee Mapping'!$L$10:$L$2009,AG$41))</f>
        <v/>
      </c>
      <c r="AH43" s="53">
        <f>IF(OR($A43="",AH$41=""),"",COUNTIFS('Employee Mapping'!$I$10:$I$2009,$A43,'Employee Mapping'!$K$10:$K$2009,AH$39,'Employee Mapping'!$L$10:$L$2009,AH$41))</f>
        <v/>
      </c>
      <c r="AI43" s="53">
        <f>IF(OR($A43="",AI$41=""),"",COUNTIFS('Employee Mapping'!$I$10:$I$2009,$A43,'Employee Mapping'!$K$10:$K$2009,AI$39,'Employee Mapping'!$L$10:$L$2009,AI$41))</f>
        <v/>
      </c>
      <c r="AJ43" s="53">
        <f>IF(OR($A43="",AJ$41=""),"",COUNTIFS('Employee Mapping'!$I$10:$I$2009,$A43,'Employee Mapping'!$K$10:$K$2009,AJ$39,'Employee Mapping'!$L$10:$L$2009,AJ$41))</f>
        <v/>
      </c>
      <c r="AK43" s="53">
        <f>IF(OR($A43="",AK$41=""),"",COUNTIFS('Employee Mapping'!$I$10:$I$2009,$A43,'Employee Mapping'!$K$10:$K$2009,AK$39,'Employee Mapping'!$L$10:$L$2009,AK$41))</f>
        <v/>
      </c>
      <c r="AL43" s="53">
        <f>IF(OR($A43="",AL$41=""),"",COUNTIFS('Employee Mapping'!$I$10:$I$2009,$A43,'Employee Mapping'!$K$10:$K$2009,AL$39,'Employee Mapping'!$L$10:$L$2009,AL$41))</f>
        <v/>
      </c>
      <c r="AM43" s="53">
        <f>IF(OR($A43="",AM$41=""),"",COUNTIFS('Employee Mapping'!$I$10:$I$2009,$A43,'Employee Mapping'!$K$10:$K$2009,AM$39,'Employee Mapping'!$L$10:$L$2009,AM$41))</f>
        <v/>
      </c>
      <c r="AN43" s="53">
        <f>IF(OR($A43="",AN$41=""),"",COUNTIFS('Employee Mapping'!$I$10:$I$2009,$A43,'Employee Mapping'!$K$10:$K$2009,AN$39,'Employee Mapping'!$L$10:$L$2009,AN$41))</f>
        <v/>
      </c>
      <c r="AO43" s="53">
        <f>IF(OR($A43="",AO$41=""),"",COUNTIFS('Employee Mapping'!$I$10:$I$2009,$A43,'Employee Mapping'!$K$10:$K$2009,AO$39,'Employee Mapping'!$L$10:$L$2009,AO$41))</f>
        <v/>
      </c>
      <c r="AP43" s="53">
        <f>IF(OR($A43="",AP$41=""),"",COUNTIFS('Employee Mapping'!$I$10:$I$2009,$A43,'Employee Mapping'!$K$10:$K$2009,AP$39,'Employee Mapping'!$L$10:$L$2009,AP$41))</f>
        <v/>
      </c>
      <c r="AQ43" s="53">
        <f>IF(OR($A43="",AQ$41=""),"",COUNTIFS('Employee Mapping'!$I$10:$I$2009,$A43,'Employee Mapping'!$K$10:$K$2009,AQ$39,'Employee Mapping'!$L$10:$L$2009,AQ$41))</f>
        <v/>
      </c>
      <c r="AR43" s="53">
        <f>IF(OR($A43="",AR$41=""),"",COUNTIFS('Employee Mapping'!$I$10:$I$2009,$A43,'Employee Mapping'!$K$10:$K$2009,AR$39,'Employee Mapping'!$L$10:$L$2009,AR$41))</f>
        <v/>
      </c>
      <c r="AS43" s="53">
        <f>IF(OR($A43="",AS$41=""),"",COUNTIFS('Employee Mapping'!$I$10:$I$2009,$A43,'Employee Mapping'!$K$10:$K$2009,AS$39,'Employee Mapping'!$L$10:$L$2009,AS$41))</f>
        <v/>
      </c>
      <c r="AT43" s="53">
        <f>IF(OR($A43="",AT$41=""),"",COUNTIFS('Employee Mapping'!$I$10:$I$2009,$A43,'Employee Mapping'!$K$10:$K$2009,AT$39,'Employee Mapping'!$L$10:$L$2009,AT$41))</f>
        <v/>
      </c>
      <c r="AU43" s="53">
        <f>IF(OR($A43="",AU$41=""),"",COUNTIFS('Employee Mapping'!$I$10:$I$2009,$A43,'Employee Mapping'!$K$10:$K$2009,AU$39,'Employee Mapping'!$L$10:$L$2009,AU$41))</f>
        <v/>
      </c>
      <c r="AV43" s="53">
        <f>IF(OR($A43="",AV$41=""),"",COUNTIFS('Employee Mapping'!$I$10:$I$2009,$A43,'Employee Mapping'!$K$10:$K$2009,AV$39,'Employee Mapping'!$L$10:$L$2009,AV$41))</f>
        <v/>
      </c>
      <c r="AW43" s="53">
        <f>IF(OR($A43="",AW$41=""),"",COUNTIFS('Employee Mapping'!$I$10:$I$2009,$A43,'Employee Mapping'!$K$10:$K$2009,AW$39,'Employee Mapping'!$L$10:$L$2009,AW$41))</f>
        <v/>
      </c>
      <c r="AX43" s="53">
        <f>IF(OR($A43="",AX$41=""),"",COUNTIFS('Employee Mapping'!$I$10:$I$2009,$A43,'Employee Mapping'!$K$10:$K$2009,AX$39,'Employee Mapping'!$L$10:$L$2009,AX$41))</f>
        <v/>
      </c>
      <c r="AY43" s="53">
        <f>IF(OR($A43="",AY$41=""),"",COUNTIFS('Employee Mapping'!$I$10:$I$2009,$A43,'Employee Mapping'!$K$10:$K$2009,AY$39,'Employee Mapping'!$L$10:$L$2009,AY$41))</f>
        <v/>
      </c>
      <c r="AZ43" s="53">
        <f>IF(OR($A43="",AZ$41=""),"",COUNTIFS('Employee Mapping'!$I$10:$I$2009,$A43,'Employee Mapping'!$K$10:$K$2009,AZ$39,'Employee Mapping'!$L$10:$L$2009,AZ$41))</f>
        <v/>
      </c>
      <c r="BA43" s="53">
        <f>IF(OR($A43="",BA$41=""),"",COUNTIFS('Employee Mapping'!$I$10:$I$2009,$A43,'Employee Mapping'!$K$10:$K$2009,BA$39,'Employee Mapping'!$L$10:$L$2009,BA$41))</f>
        <v/>
      </c>
      <c r="BB43" s="53">
        <f>IF(OR($A43="",BB$41=""),"",COUNTIFS('Employee Mapping'!$I$10:$I$2009,$A43,'Employee Mapping'!$K$10:$K$2009,BB$39,'Employee Mapping'!$L$10:$L$2009,BB$41))</f>
        <v/>
      </c>
      <c r="BC43" s="53">
        <f>IF(OR($A43="",BC$41=""),"",COUNTIFS('Employee Mapping'!$I$10:$I$2009,$A43,'Employee Mapping'!$K$10:$K$2009,BC$39,'Employee Mapping'!$L$10:$L$2009,BC$41))</f>
        <v/>
      </c>
      <c r="BD43" s="53">
        <f>IF(OR($A43="",BD$41=""),"",COUNTIFS('Employee Mapping'!$I$10:$I$2009,$A43,'Employee Mapping'!$K$10:$K$2009,BD$39,'Employee Mapping'!$L$10:$L$2009,BD$41))</f>
        <v/>
      </c>
      <c r="BE43" s="53">
        <f>IF(OR($A43="",BE$41=""),"",COUNTIFS('Employee Mapping'!$I$10:$I$2009,$A43,'Employee Mapping'!$K$10:$K$2009,BE$39,'Employee Mapping'!$L$10:$L$2009,BE$41))</f>
        <v/>
      </c>
      <c r="BF43" s="53">
        <f>IF(OR($A43="",BF$41=""),"",COUNTIFS('Employee Mapping'!$I$10:$I$2009,$A43,'Employee Mapping'!$K$10:$K$2009,BF$39,'Employee Mapping'!$L$10:$L$2009,BF$41))</f>
        <v/>
      </c>
      <c r="BG43" s="53">
        <f>IF(OR($A43="",BG$41=""),"",COUNTIFS('Employee Mapping'!$I$10:$I$2009,$A43,'Employee Mapping'!$K$10:$K$2009,BG$39,'Employee Mapping'!$L$10:$L$2009,BG$41))</f>
        <v/>
      </c>
      <c r="BH43" s="53">
        <f>IF(OR($A43="",BH$41=""),"",COUNTIFS('Employee Mapping'!$I$10:$I$2009,$A43,'Employee Mapping'!$K$10:$K$2009,BH$39,'Employee Mapping'!$L$10:$L$2009,BH$41))</f>
        <v/>
      </c>
      <c r="BI43" s="53">
        <f>IF(OR($A43="",BI$41=""),"",COUNTIFS('Employee Mapping'!$I$10:$I$2009,$A43,'Employee Mapping'!$K$10:$K$2009,BI$39,'Employee Mapping'!$L$10:$L$2009,BI$41))</f>
        <v/>
      </c>
      <c r="BJ43" s="53">
        <f>IF(OR($A43="",BJ$41=""),"",COUNTIFS('Employee Mapping'!$I$10:$I$2009,$A43,'Employee Mapping'!$K$10:$K$2009,BJ$39,'Employee Mapping'!$L$10:$L$2009,BJ$41))</f>
        <v/>
      </c>
      <c r="BK43" s="53">
        <f>IF(OR($A43="",BK$41=""),"",COUNTIFS('Employee Mapping'!$I$10:$I$2009,$A43,'Employee Mapping'!$K$10:$K$2009,BK$39,'Employee Mapping'!$L$10:$L$2009,BK$41))</f>
        <v/>
      </c>
      <c r="BL43" s="53">
        <f>IF(OR($A43="",BL$41=""),"",COUNTIFS('Employee Mapping'!$I$10:$I$2009,$A43,'Employee Mapping'!$K$10:$K$2009,BL$39,'Employee Mapping'!$L$10:$L$2009,BL$41))</f>
        <v/>
      </c>
      <c r="BM43" s="53">
        <f>IF(OR($A43="",BM$41=""),"",COUNTIFS('Employee Mapping'!$I$10:$I$2009,$A43,'Employee Mapping'!$K$10:$K$2009,BM$39,'Employee Mapping'!$L$10:$L$2009,BM$41))</f>
        <v/>
      </c>
      <c r="BN43" s="53">
        <f>IF(OR($A43="",BN$41=""),"",COUNTIFS('Employee Mapping'!$I$10:$I$2009,$A43,'Employee Mapping'!$K$10:$K$2009,BN$39,'Employee Mapping'!$L$10:$L$2009,BN$41))</f>
        <v/>
      </c>
      <c r="BO43" s="53">
        <f>IF(OR($A43="",BO$41=""),"",COUNTIFS('Employee Mapping'!$I$10:$I$2009,$A43,'Employee Mapping'!$K$10:$K$2009,BO$39,'Employee Mapping'!$L$10:$L$2009,BO$41))</f>
        <v/>
      </c>
      <c r="BP43" s="53">
        <f>IF(OR($A43="",BP$41=""),"",COUNTIFS('Employee Mapping'!$I$10:$I$2009,$A43,'Employee Mapping'!$K$10:$K$2009,BP$39,'Employee Mapping'!$L$10:$L$2009,BP$41))</f>
        <v/>
      </c>
      <c r="BQ43" s="53">
        <f>IF(OR($A43="",BQ$41=""),"",COUNTIFS('Employee Mapping'!$I$10:$I$2009,$A43,'Employee Mapping'!$K$10:$K$2009,BQ$39,'Employee Mapping'!$L$10:$L$2009,BQ$41))</f>
        <v/>
      </c>
      <c r="BR43" s="53">
        <f>IF(OR($A43="",BR$41=""),"",COUNTIFS('Employee Mapping'!$I$10:$I$2009,$A43,'Employee Mapping'!$K$10:$K$2009,BR$39,'Employee Mapping'!$L$10:$L$2009,BR$41))</f>
        <v/>
      </c>
      <c r="BS43" s="53">
        <f>IF(OR($A43="",BS$41=""),"",COUNTIFS('Employee Mapping'!$I$10:$I$2009,$A43,'Employee Mapping'!$K$10:$K$2009,BS$39,'Employee Mapping'!$L$10:$L$2009,BS$41))</f>
        <v/>
      </c>
      <c r="BT43" s="53">
        <f>IF(OR($A43="",BT$41=""),"",COUNTIFS('Employee Mapping'!$I$10:$I$2009,$A43,'Employee Mapping'!$K$10:$K$2009,BT$39,'Employee Mapping'!$L$10:$L$2009,BT$41))</f>
        <v/>
      </c>
      <c r="BU43" s="53">
        <f>IF(OR($A43="",BU$41=""),"",COUNTIFS('Employee Mapping'!$I$10:$I$2009,$A43,'Employee Mapping'!$K$10:$K$2009,BU$39,'Employee Mapping'!$L$10:$L$2009,BU$41))</f>
        <v/>
      </c>
      <c r="BV43" s="53">
        <f>IF(OR($A43="",BV$41=""),"",COUNTIFS('Employee Mapping'!$I$10:$I$2009,$A43,'Employee Mapping'!$K$10:$K$2009,BV$39,'Employee Mapping'!$L$10:$L$2009,BV$41))</f>
        <v/>
      </c>
      <c r="BW43" s="53">
        <f>IF(OR($A43="",BW$41=""),"",COUNTIFS('Employee Mapping'!$I$10:$I$2009,$A43,'Employee Mapping'!$K$10:$K$2009,BW$39,'Employee Mapping'!$L$10:$L$2009,BW$41))</f>
        <v/>
      </c>
      <c r="BX43" s="53">
        <f>IF(OR($A43="",BX$41=""),"",COUNTIFS('Employee Mapping'!$I$10:$I$2009,$A43,'Employee Mapping'!$K$10:$K$2009,BX$39,'Employee Mapping'!$L$10:$L$2009,BX$41))</f>
        <v/>
      </c>
      <c r="BY43" s="53">
        <f>IF(OR($A43="",BY$41=""),"",COUNTIFS('Employee Mapping'!$I$10:$I$2009,$A43,'Employee Mapping'!$K$10:$K$2009,BY$39,'Employee Mapping'!$L$10:$L$2009,BY$41))</f>
        <v/>
      </c>
      <c r="BZ43" s="53">
        <f>IF(OR($A43="",BZ$41=""),"",COUNTIFS('Employee Mapping'!$I$10:$I$2009,$A43,'Employee Mapping'!$K$10:$K$2009,BZ$39,'Employee Mapping'!$L$10:$L$2009,BZ$41))</f>
        <v/>
      </c>
      <c r="CA43" s="53">
        <f>IF(OR($A43="",CA$41=""),"",COUNTIFS('Employee Mapping'!$I$10:$I$2009,$A43,'Employee Mapping'!$K$10:$K$2009,CA$39,'Employee Mapping'!$L$10:$L$2009,CA$41))</f>
        <v/>
      </c>
      <c r="CB43" s="53">
        <f>IF(OR($A43="",CB$41=""),"",COUNTIFS('Employee Mapping'!$I$10:$I$2009,$A43,'Employee Mapping'!$K$10:$K$2009,CB$39,'Employee Mapping'!$L$10:$L$2009,CB$41))</f>
        <v/>
      </c>
      <c r="CC43" s="53">
        <f>IF(OR($A43="",CC$41=""),"",COUNTIFS('Employee Mapping'!$I$10:$I$2009,$A43,'Employee Mapping'!$K$10:$K$2009,CC$39,'Employee Mapping'!$L$10:$L$2009,CC$41))</f>
        <v/>
      </c>
      <c r="CD43" s="53">
        <f>IF(OR($A43="",CD$41=""),"",COUNTIFS('Employee Mapping'!$I$10:$I$2009,$A43,'Employee Mapping'!$K$10:$K$2009,CD$39,'Employee Mapping'!$L$10:$L$2009,CD$41))</f>
        <v/>
      </c>
      <c r="CE43" s="53">
        <f>IF(OR($A43="",CE$41=""),"",COUNTIFS('Employee Mapping'!$I$10:$I$2009,$A43,'Employee Mapping'!$K$10:$K$2009,CE$39,'Employee Mapping'!$L$10:$L$2009,CE$41))</f>
        <v/>
      </c>
      <c r="CF43" s="53">
        <f>IF(OR($A43="",CF$41=""),"",COUNTIFS('Employee Mapping'!$I$10:$I$2009,$A43,'Employee Mapping'!$K$10:$K$2009,CF$39,'Employee Mapping'!$L$10:$L$2009,CF$41))</f>
        <v/>
      </c>
      <c r="CG43" s="53">
        <f>IF(OR($A43="",CG$41=""),"",COUNTIFS('Employee Mapping'!$I$10:$I$2009,$A43,'Employee Mapping'!$K$10:$K$2009,CG$39,'Employee Mapping'!$L$10:$L$2009,CG$41))</f>
        <v/>
      </c>
      <c r="CH43" s="53">
        <f>IF(OR($A43="",CH$41=""),"",COUNTIFS('Employee Mapping'!$I$10:$I$2009,$A43,'Employee Mapping'!$K$10:$K$2009,CH$39,'Employee Mapping'!$L$10:$L$2009,CH$41))</f>
        <v/>
      </c>
      <c r="CI43" s="53">
        <f>IF(OR($A43="",CI$41=""),"",COUNTIFS('Employee Mapping'!$I$10:$I$2009,$A43,'Employee Mapping'!$K$10:$K$2009,CI$39,'Employee Mapping'!$L$10:$L$2009,CI$41))</f>
        <v/>
      </c>
      <c r="CJ43" s="53">
        <f>IF(OR($A43="",CJ$41=""),"",COUNTIFS('Employee Mapping'!$I$10:$I$2009,$A43,'Employee Mapping'!$K$10:$K$2009,CJ$39,'Employee Mapping'!$L$10:$L$2009,CJ$41))</f>
        <v/>
      </c>
      <c r="CK43" s="53">
        <f>IF(OR($A43="",CK$41=""),"",COUNTIFS('Employee Mapping'!$I$10:$I$2009,$A43,'Employee Mapping'!$K$10:$K$2009,CK$39,'Employee Mapping'!$L$10:$L$2009,CK$41))</f>
        <v/>
      </c>
      <c r="CL43" s="53">
        <f>IF(OR($A43="",CL$41=""),"",COUNTIFS('Employee Mapping'!$I$10:$I$2009,$A43,'Employee Mapping'!$K$10:$K$2009,CL$39,'Employee Mapping'!$L$10:$L$2009,CL$41))</f>
        <v/>
      </c>
      <c r="CM43" s="53">
        <f>IF(OR($A43="",CM$41=""),"",COUNTIFS('Employee Mapping'!$I$10:$I$2009,$A43,'Employee Mapping'!$K$10:$K$2009,CM$39,'Employee Mapping'!$L$10:$L$2009,CM$41))</f>
        <v/>
      </c>
      <c r="CN43" s="53">
        <f>IF(OR($A43="",CN$41=""),"",COUNTIFS('Employee Mapping'!$I$10:$I$2009,$A43,'Employee Mapping'!$K$10:$K$2009,CN$39,'Employee Mapping'!$L$10:$L$2009,CN$41))</f>
        <v/>
      </c>
      <c r="CO43" s="53">
        <f>IF(OR($A43="",CO$41=""),"",COUNTIFS('Employee Mapping'!$I$10:$I$2009,$A43,'Employee Mapping'!$K$10:$K$2009,CO$39,'Employee Mapping'!$L$10:$L$2009,CO$41))</f>
        <v/>
      </c>
      <c r="CP43" s="53">
        <f>IF(OR($A43="",CP$41=""),"",COUNTIFS('Employee Mapping'!$I$10:$I$2009,$A43,'Employee Mapping'!$K$10:$K$2009,CP$39,'Employee Mapping'!$L$10:$L$2009,CP$41))</f>
        <v/>
      </c>
      <c r="CQ43" s="53">
        <f>IF(OR($A43="",CQ$41=""),"",COUNTIFS('Employee Mapping'!$I$10:$I$2009,$A43,'Employee Mapping'!$K$10:$K$2009,CQ$39,'Employee Mapping'!$L$10:$L$2009,CQ$41))</f>
        <v/>
      </c>
      <c r="CR43" s="53">
        <f>IF(OR($A43="",CR$41=""),"",COUNTIFS('Employee Mapping'!$I$10:$I$2009,$A43,'Employee Mapping'!$K$10:$K$2009,CR$39,'Employee Mapping'!$L$10:$L$2009,CR$41))</f>
        <v/>
      </c>
      <c r="CS43" s="53">
        <f>IF(OR($A43="",CS$41=""),"",COUNTIFS('Employee Mapping'!$I$10:$I$2009,$A43,'Employee Mapping'!$K$10:$K$2009,CS$39,'Employee Mapping'!$L$10:$L$2009,CS$41))</f>
        <v/>
      </c>
      <c r="CT43" s="53">
        <f>IF(OR($A43="",CT$41=""),"",COUNTIFS('Employee Mapping'!$I$10:$I$2009,$A43,'Employee Mapping'!$K$10:$K$2009,CT$39,'Employee Mapping'!$L$10:$L$2009,CT$41))</f>
        <v/>
      </c>
      <c r="CU43" s="54">
        <f>IF($A43="","",SUM(C43:CT43))</f>
        <v/>
      </c>
    </row>
    <row r="44">
      <c r="A44">
        <f>IF(SETUP!$B122="","",SETUP!$B122)</f>
        <v/>
      </c>
      <c r="B44" s="9">
        <f>IF(SETUP!$B122="","",SETUP!$C122)</f>
        <v/>
      </c>
      <c r="C44" s="53">
        <f>IF(OR($A44="",C$41=""),"",COUNTIFS('Employee Mapping'!$I$10:$I$2009,$A44,'Employee Mapping'!$K$10:$K$2009,C$39,'Employee Mapping'!$L$10:$L$2009,C$41))</f>
        <v/>
      </c>
      <c r="D44" s="53">
        <f>IF(OR($A44="",D$41=""),"",COUNTIFS('Employee Mapping'!$I$10:$I$2009,$A44,'Employee Mapping'!$K$10:$K$2009,D$39,'Employee Mapping'!$L$10:$L$2009,D$41))</f>
        <v/>
      </c>
      <c r="E44" s="53">
        <f>IF(OR($A44="",E$41=""),"",COUNTIFS('Employee Mapping'!$I$10:$I$2009,$A44,'Employee Mapping'!$K$10:$K$2009,E$39,'Employee Mapping'!$L$10:$L$2009,E$41))</f>
        <v/>
      </c>
      <c r="F44" s="53">
        <f>IF(OR($A44="",F$41=""),"",COUNTIFS('Employee Mapping'!$I$10:$I$2009,$A44,'Employee Mapping'!$K$10:$K$2009,F$39,'Employee Mapping'!$L$10:$L$2009,F$41))</f>
        <v/>
      </c>
      <c r="G44" s="53">
        <f>IF(OR($A44="",G$41=""),"",COUNTIFS('Employee Mapping'!$I$10:$I$2009,$A44,'Employee Mapping'!$K$10:$K$2009,G$39,'Employee Mapping'!$L$10:$L$2009,G$41))</f>
        <v/>
      </c>
      <c r="H44" s="53">
        <f>IF(OR($A44="",H$41=""),"",COUNTIFS('Employee Mapping'!$I$10:$I$2009,$A44,'Employee Mapping'!$K$10:$K$2009,H$39,'Employee Mapping'!$L$10:$L$2009,H$41))</f>
        <v/>
      </c>
      <c r="I44" s="53">
        <f>IF(OR($A44="",I$41=""),"",COUNTIFS('Employee Mapping'!$I$10:$I$2009,$A44,'Employee Mapping'!$K$10:$K$2009,I$39,'Employee Mapping'!$L$10:$L$2009,I$41))</f>
        <v/>
      </c>
      <c r="J44" s="53">
        <f>IF(OR($A44="",J$41=""),"",COUNTIFS('Employee Mapping'!$I$10:$I$2009,$A44,'Employee Mapping'!$K$10:$K$2009,J$39,'Employee Mapping'!$L$10:$L$2009,J$41))</f>
        <v/>
      </c>
      <c r="K44" s="53">
        <f>IF(OR($A44="",K$41=""),"",COUNTIFS('Employee Mapping'!$I$10:$I$2009,$A44,'Employee Mapping'!$K$10:$K$2009,K$39,'Employee Mapping'!$L$10:$L$2009,K$41))</f>
        <v/>
      </c>
      <c r="L44" s="53">
        <f>IF(OR($A44="",L$41=""),"",COUNTIFS('Employee Mapping'!$I$10:$I$2009,$A44,'Employee Mapping'!$K$10:$K$2009,L$39,'Employee Mapping'!$L$10:$L$2009,L$41))</f>
        <v/>
      </c>
      <c r="M44" s="53">
        <f>IF(OR($A44="",M$41=""),"",COUNTIFS('Employee Mapping'!$I$10:$I$2009,$A44,'Employee Mapping'!$K$10:$K$2009,M$39,'Employee Mapping'!$L$10:$L$2009,M$41))</f>
        <v/>
      </c>
      <c r="N44" s="53">
        <f>IF(OR($A44="",N$41=""),"",COUNTIFS('Employee Mapping'!$I$10:$I$2009,$A44,'Employee Mapping'!$K$10:$K$2009,N$39,'Employee Mapping'!$L$10:$L$2009,N$41))</f>
        <v/>
      </c>
      <c r="O44" s="53">
        <f>IF(OR($A44="",O$41=""),"",COUNTIFS('Employee Mapping'!$I$10:$I$2009,$A44,'Employee Mapping'!$K$10:$K$2009,O$39,'Employee Mapping'!$L$10:$L$2009,O$41))</f>
        <v/>
      </c>
      <c r="P44" s="53">
        <f>IF(OR($A44="",P$41=""),"",COUNTIFS('Employee Mapping'!$I$10:$I$2009,$A44,'Employee Mapping'!$K$10:$K$2009,P$39,'Employee Mapping'!$L$10:$L$2009,P$41))</f>
        <v/>
      </c>
      <c r="Q44" s="53">
        <f>IF(OR($A44="",Q$41=""),"",COUNTIFS('Employee Mapping'!$I$10:$I$2009,$A44,'Employee Mapping'!$K$10:$K$2009,Q$39,'Employee Mapping'!$L$10:$L$2009,Q$41))</f>
        <v/>
      </c>
      <c r="R44" s="53">
        <f>IF(OR($A44="",R$41=""),"",COUNTIFS('Employee Mapping'!$I$10:$I$2009,$A44,'Employee Mapping'!$K$10:$K$2009,R$39,'Employee Mapping'!$L$10:$L$2009,R$41))</f>
        <v/>
      </c>
      <c r="S44" s="53">
        <f>IF(OR($A44="",S$41=""),"",COUNTIFS('Employee Mapping'!$I$10:$I$2009,$A44,'Employee Mapping'!$K$10:$K$2009,S$39,'Employee Mapping'!$L$10:$L$2009,S$41))</f>
        <v/>
      </c>
      <c r="T44" s="53">
        <f>IF(OR($A44="",T$41=""),"",COUNTIFS('Employee Mapping'!$I$10:$I$2009,$A44,'Employee Mapping'!$K$10:$K$2009,T$39,'Employee Mapping'!$L$10:$L$2009,T$41))</f>
        <v/>
      </c>
      <c r="U44" s="53">
        <f>IF(OR($A44="",U$41=""),"",COUNTIFS('Employee Mapping'!$I$10:$I$2009,$A44,'Employee Mapping'!$K$10:$K$2009,U$39,'Employee Mapping'!$L$10:$L$2009,U$41))</f>
        <v/>
      </c>
      <c r="V44" s="53">
        <f>IF(OR($A44="",V$41=""),"",COUNTIFS('Employee Mapping'!$I$10:$I$2009,$A44,'Employee Mapping'!$K$10:$K$2009,V$39,'Employee Mapping'!$L$10:$L$2009,V$41))</f>
        <v/>
      </c>
      <c r="W44" s="53">
        <f>IF(OR($A44="",W$41=""),"",COUNTIFS('Employee Mapping'!$I$10:$I$2009,$A44,'Employee Mapping'!$K$10:$K$2009,W$39,'Employee Mapping'!$L$10:$L$2009,W$41))</f>
        <v/>
      </c>
      <c r="X44" s="53">
        <f>IF(OR($A44="",X$41=""),"",COUNTIFS('Employee Mapping'!$I$10:$I$2009,$A44,'Employee Mapping'!$K$10:$K$2009,X$39,'Employee Mapping'!$L$10:$L$2009,X$41))</f>
        <v/>
      </c>
      <c r="Y44" s="53">
        <f>IF(OR($A44="",Y$41=""),"",COUNTIFS('Employee Mapping'!$I$10:$I$2009,$A44,'Employee Mapping'!$K$10:$K$2009,Y$39,'Employee Mapping'!$L$10:$L$2009,Y$41))</f>
        <v/>
      </c>
      <c r="Z44" s="53">
        <f>IF(OR($A44="",Z$41=""),"",COUNTIFS('Employee Mapping'!$I$10:$I$2009,$A44,'Employee Mapping'!$K$10:$K$2009,Z$39,'Employee Mapping'!$L$10:$L$2009,Z$41))</f>
        <v/>
      </c>
      <c r="AA44" s="53">
        <f>IF(OR($A44="",AA$41=""),"",COUNTIFS('Employee Mapping'!$I$10:$I$2009,$A44,'Employee Mapping'!$K$10:$K$2009,AA$39,'Employee Mapping'!$L$10:$L$2009,AA$41))</f>
        <v/>
      </c>
      <c r="AB44" s="53">
        <f>IF(OR($A44="",AB$41=""),"",COUNTIFS('Employee Mapping'!$I$10:$I$2009,$A44,'Employee Mapping'!$K$10:$K$2009,AB$39,'Employee Mapping'!$L$10:$L$2009,AB$41))</f>
        <v/>
      </c>
      <c r="AC44" s="53">
        <f>IF(OR($A44="",AC$41=""),"",COUNTIFS('Employee Mapping'!$I$10:$I$2009,$A44,'Employee Mapping'!$K$10:$K$2009,AC$39,'Employee Mapping'!$L$10:$L$2009,AC$41))</f>
        <v/>
      </c>
      <c r="AD44" s="53">
        <f>IF(OR($A44="",AD$41=""),"",COUNTIFS('Employee Mapping'!$I$10:$I$2009,$A44,'Employee Mapping'!$K$10:$K$2009,AD$39,'Employee Mapping'!$L$10:$L$2009,AD$41))</f>
        <v/>
      </c>
      <c r="AE44" s="53">
        <f>IF(OR($A44="",AE$41=""),"",COUNTIFS('Employee Mapping'!$I$10:$I$2009,$A44,'Employee Mapping'!$K$10:$K$2009,AE$39,'Employee Mapping'!$L$10:$L$2009,AE$41))</f>
        <v/>
      </c>
      <c r="AF44" s="53">
        <f>IF(OR($A44="",AF$41=""),"",COUNTIFS('Employee Mapping'!$I$10:$I$2009,$A44,'Employee Mapping'!$K$10:$K$2009,AF$39,'Employee Mapping'!$L$10:$L$2009,AF$41))</f>
        <v/>
      </c>
      <c r="AG44" s="53">
        <f>IF(OR($A44="",AG$41=""),"",COUNTIFS('Employee Mapping'!$I$10:$I$2009,$A44,'Employee Mapping'!$K$10:$K$2009,AG$39,'Employee Mapping'!$L$10:$L$2009,AG$41))</f>
        <v/>
      </c>
      <c r="AH44" s="53">
        <f>IF(OR($A44="",AH$41=""),"",COUNTIFS('Employee Mapping'!$I$10:$I$2009,$A44,'Employee Mapping'!$K$10:$K$2009,AH$39,'Employee Mapping'!$L$10:$L$2009,AH$41))</f>
        <v/>
      </c>
      <c r="AI44" s="53">
        <f>IF(OR($A44="",AI$41=""),"",COUNTIFS('Employee Mapping'!$I$10:$I$2009,$A44,'Employee Mapping'!$K$10:$K$2009,AI$39,'Employee Mapping'!$L$10:$L$2009,AI$41))</f>
        <v/>
      </c>
      <c r="AJ44" s="53">
        <f>IF(OR($A44="",AJ$41=""),"",COUNTIFS('Employee Mapping'!$I$10:$I$2009,$A44,'Employee Mapping'!$K$10:$K$2009,AJ$39,'Employee Mapping'!$L$10:$L$2009,AJ$41))</f>
        <v/>
      </c>
      <c r="AK44" s="53">
        <f>IF(OR($A44="",AK$41=""),"",COUNTIFS('Employee Mapping'!$I$10:$I$2009,$A44,'Employee Mapping'!$K$10:$K$2009,AK$39,'Employee Mapping'!$L$10:$L$2009,AK$41))</f>
        <v/>
      </c>
      <c r="AL44" s="53">
        <f>IF(OR($A44="",AL$41=""),"",COUNTIFS('Employee Mapping'!$I$10:$I$2009,$A44,'Employee Mapping'!$K$10:$K$2009,AL$39,'Employee Mapping'!$L$10:$L$2009,AL$41))</f>
        <v/>
      </c>
      <c r="AM44" s="53">
        <f>IF(OR($A44="",AM$41=""),"",COUNTIFS('Employee Mapping'!$I$10:$I$2009,$A44,'Employee Mapping'!$K$10:$K$2009,AM$39,'Employee Mapping'!$L$10:$L$2009,AM$41))</f>
        <v/>
      </c>
      <c r="AN44" s="53">
        <f>IF(OR($A44="",AN$41=""),"",COUNTIFS('Employee Mapping'!$I$10:$I$2009,$A44,'Employee Mapping'!$K$10:$K$2009,AN$39,'Employee Mapping'!$L$10:$L$2009,AN$41))</f>
        <v/>
      </c>
      <c r="AO44" s="53">
        <f>IF(OR($A44="",AO$41=""),"",COUNTIFS('Employee Mapping'!$I$10:$I$2009,$A44,'Employee Mapping'!$K$10:$K$2009,AO$39,'Employee Mapping'!$L$10:$L$2009,AO$41))</f>
        <v/>
      </c>
      <c r="AP44" s="53">
        <f>IF(OR($A44="",AP$41=""),"",COUNTIFS('Employee Mapping'!$I$10:$I$2009,$A44,'Employee Mapping'!$K$10:$K$2009,AP$39,'Employee Mapping'!$L$10:$L$2009,AP$41))</f>
        <v/>
      </c>
      <c r="AQ44" s="53">
        <f>IF(OR($A44="",AQ$41=""),"",COUNTIFS('Employee Mapping'!$I$10:$I$2009,$A44,'Employee Mapping'!$K$10:$K$2009,AQ$39,'Employee Mapping'!$L$10:$L$2009,AQ$41))</f>
        <v/>
      </c>
      <c r="AR44" s="53">
        <f>IF(OR($A44="",AR$41=""),"",COUNTIFS('Employee Mapping'!$I$10:$I$2009,$A44,'Employee Mapping'!$K$10:$K$2009,AR$39,'Employee Mapping'!$L$10:$L$2009,AR$41))</f>
        <v/>
      </c>
      <c r="AS44" s="53">
        <f>IF(OR($A44="",AS$41=""),"",COUNTIFS('Employee Mapping'!$I$10:$I$2009,$A44,'Employee Mapping'!$K$10:$K$2009,AS$39,'Employee Mapping'!$L$10:$L$2009,AS$41))</f>
        <v/>
      </c>
      <c r="AT44" s="53">
        <f>IF(OR($A44="",AT$41=""),"",COUNTIFS('Employee Mapping'!$I$10:$I$2009,$A44,'Employee Mapping'!$K$10:$K$2009,AT$39,'Employee Mapping'!$L$10:$L$2009,AT$41))</f>
        <v/>
      </c>
      <c r="AU44" s="53">
        <f>IF(OR($A44="",AU$41=""),"",COUNTIFS('Employee Mapping'!$I$10:$I$2009,$A44,'Employee Mapping'!$K$10:$K$2009,AU$39,'Employee Mapping'!$L$10:$L$2009,AU$41))</f>
        <v/>
      </c>
      <c r="AV44" s="53">
        <f>IF(OR($A44="",AV$41=""),"",COUNTIFS('Employee Mapping'!$I$10:$I$2009,$A44,'Employee Mapping'!$K$10:$K$2009,AV$39,'Employee Mapping'!$L$10:$L$2009,AV$41))</f>
        <v/>
      </c>
      <c r="AW44" s="53">
        <f>IF(OR($A44="",AW$41=""),"",COUNTIFS('Employee Mapping'!$I$10:$I$2009,$A44,'Employee Mapping'!$K$10:$K$2009,AW$39,'Employee Mapping'!$L$10:$L$2009,AW$41))</f>
        <v/>
      </c>
      <c r="AX44" s="53">
        <f>IF(OR($A44="",AX$41=""),"",COUNTIFS('Employee Mapping'!$I$10:$I$2009,$A44,'Employee Mapping'!$K$10:$K$2009,AX$39,'Employee Mapping'!$L$10:$L$2009,AX$41))</f>
        <v/>
      </c>
      <c r="AY44" s="53">
        <f>IF(OR($A44="",AY$41=""),"",COUNTIFS('Employee Mapping'!$I$10:$I$2009,$A44,'Employee Mapping'!$K$10:$K$2009,AY$39,'Employee Mapping'!$L$10:$L$2009,AY$41))</f>
        <v/>
      </c>
      <c r="AZ44" s="53">
        <f>IF(OR($A44="",AZ$41=""),"",COUNTIFS('Employee Mapping'!$I$10:$I$2009,$A44,'Employee Mapping'!$K$10:$K$2009,AZ$39,'Employee Mapping'!$L$10:$L$2009,AZ$41))</f>
        <v/>
      </c>
      <c r="BA44" s="53">
        <f>IF(OR($A44="",BA$41=""),"",COUNTIFS('Employee Mapping'!$I$10:$I$2009,$A44,'Employee Mapping'!$K$10:$K$2009,BA$39,'Employee Mapping'!$L$10:$L$2009,BA$41))</f>
        <v/>
      </c>
      <c r="BB44" s="53">
        <f>IF(OR($A44="",BB$41=""),"",COUNTIFS('Employee Mapping'!$I$10:$I$2009,$A44,'Employee Mapping'!$K$10:$K$2009,BB$39,'Employee Mapping'!$L$10:$L$2009,BB$41))</f>
        <v/>
      </c>
      <c r="BC44" s="53">
        <f>IF(OR($A44="",BC$41=""),"",COUNTIFS('Employee Mapping'!$I$10:$I$2009,$A44,'Employee Mapping'!$K$10:$K$2009,BC$39,'Employee Mapping'!$L$10:$L$2009,BC$41))</f>
        <v/>
      </c>
      <c r="BD44" s="53">
        <f>IF(OR($A44="",BD$41=""),"",COUNTIFS('Employee Mapping'!$I$10:$I$2009,$A44,'Employee Mapping'!$K$10:$K$2009,BD$39,'Employee Mapping'!$L$10:$L$2009,BD$41))</f>
        <v/>
      </c>
      <c r="BE44" s="53">
        <f>IF(OR($A44="",BE$41=""),"",COUNTIFS('Employee Mapping'!$I$10:$I$2009,$A44,'Employee Mapping'!$K$10:$K$2009,BE$39,'Employee Mapping'!$L$10:$L$2009,BE$41))</f>
        <v/>
      </c>
      <c r="BF44" s="53">
        <f>IF(OR($A44="",BF$41=""),"",COUNTIFS('Employee Mapping'!$I$10:$I$2009,$A44,'Employee Mapping'!$K$10:$K$2009,BF$39,'Employee Mapping'!$L$10:$L$2009,BF$41))</f>
        <v/>
      </c>
      <c r="BG44" s="53">
        <f>IF(OR($A44="",BG$41=""),"",COUNTIFS('Employee Mapping'!$I$10:$I$2009,$A44,'Employee Mapping'!$K$10:$K$2009,BG$39,'Employee Mapping'!$L$10:$L$2009,BG$41))</f>
        <v/>
      </c>
      <c r="BH44" s="53">
        <f>IF(OR($A44="",BH$41=""),"",COUNTIFS('Employee Mapping'!$I$10:$I$2009,$A44,'Employee Mapping'!$K$10:$K$2009,BH$39,'Employee Mapping'!$L$10:$L$2009,BH$41))</f>
        <v/>
      </c>
      <c r="BI44" s="53">
        <f>IF(OR($A44="",BI$41=""),"",COUNTIFS('Employee Mapping'!$I$10:$I$2009,$A44,'Employee Mapping'!$K$10:$K$2009,BI$39,'Employee Mapping'!$L$10:$L$2009,BI$41))</f>
        <v/>
      </c>
      <c r="BJ44" s="53">
        <f>IF(OR($A44="",BJ$41=""),"",COUNTIFS('Employee Mapping'!$I$10:$I$2009,$A44,'Employee Mapping'!$K$10:$K$2009,BJ$39,'Employee Mapping'!$L$10:$L$2009,BJ$41))</f>
        <v/>
      </c>
      <c r="BK44" s="53">
        <f>IF(OR($A44="",BK$41=""),"",COUNTIFS('Employee Mapping'!$I$10:$I$2009,$A44,'Employee Mapping'!$K$10:$K$2009,BK$39,'Employee Mapping'!$L$10:$L$2009,BK$41))</f>
        <v/>
      </c>
      <c r="BL44" s="53">
        <f>IF(OR($A44="",BL$41=""),"",COUNTIFS('Employee Mapping'!$I$10:$I$2009,$A44,'Employee Mapping'!$K$10:$K$2009,BL$39,'Employee Mapping'!$L$10:$L$2009,BL$41))</f>
        <v/>
      </c>
      <c r="BM44" s="53">
        <f>IF(OR($A44="",BM$41=""),"",COUNTIFS('Employee Mapping'!$I$10:$I$2009,$A44,'Employee Mapping'!$K$10:$K$2009,BM$39,'Employee Mapping'!$L$10:$L$2009,BM$41))</f>
        <v/>
      </c>
      <c r="BN44" s="53">
        <f>IF(OR($A44="",BN$41=""),"",COUNTIFS('Employee Mapping'!$I$10:$I$2009,$A44,'Employee Mapping'!$K$10:$K$2009,BN$39,'Employee Mapping'!$L$10:$L$2009,BN$41))</f>
        <v/>
      </c>
      <c r="BO44" s="53">
        <f>IF(OR($A44="",BO$41=""),"",COUNTIFS('Employee Mapping'!$I$10:$I$2009,$A44,'Employee Mapping'!$K$10:$K$2009,BO$39,'Employee Mapping'!$L$10:$L$2009,BO$41))</f>
        <v/>
      </c>
      <c r="BP44" s="53">
        <f>IF(OR($A44="",BP$41=""),"",COUNTIFS('Employee Mapping'!$I$10:$I$2009,$A44,'Employee Mapping'!$K$10:$K$2009,BP$39,'Employee Mapping'!$L$10:$L$2009,BP$41))</f>
        <v/>
      </c>
      <c r="BQ44" s="53">
        <f>IF(OR($A44="",BQ$41=""),"",COUNTIFS('Employee Mapping'!$I$10:$I$2009,$A44,'Employee Mapping'!$K$10:$K$2009,BQ$39,'Employee Mapping'!$L$10:$L$2009,BQ$41))</f>
        <v/>
      </c>
      <c r="BR44" s="53">
        <f>IF(OR($A44="",BR$41=""),"",COUNTIFS('Employee Mapping'!$I$10:$I$2009,$A44,'Employee Mapping'!$K$10:$K$2009,BR$39,'Employee Mapping'!$L$10:$L$2009,BR$41))</f>
        <v/>
      </c>
      <c r="BS44" s="53">
        <f>IF(OR($A44="",BS$41=""),"",COUNTIFS('Employee Mapping'!$I$10:$I$2009,$A44,'Employee Mapping'!$K$10:$K$2009,BS$39,'Employee Mapping'!$L$10:$L$2009,BS$41))</f>
        <v/>
      </c>
      <c r="BT44" s="53">
        <f>IF(OR($A44="",BT$41=""),"",COUNTIFS('Employee Mapping'!$I$10:$I$2009,$A44,'Employee Mapping'!$K$10:$K$2009,BT$39,'Employee Mapping'!$L$10:$L$2009,BT$41))</f>
        <v/>
      </c>
      <c r="BU44" s="53">
        <f>IF(OR($A44="",BU$41=""),"",COUNTIFS('Employee Mapping'!$I$10:$I$2009,$A44,'Employee Mapping'!$K$10:$K$2009,BU$39,'Employee Mapping'!$L$10:$L$2009,BU$41))</f>
        <v/>
      </c>
      <c r="BV44" s="53">
        <f>IF(OR($A44="",BV$41=""),"",COUNTIFS('Employee Mapping'!$I$10:$I$2009,$A44,'Employee Mapping'!$K$10:$K$2009,BV$39,'Employee Mapping'!$L$10:$L$2009,BV$41))</f>
        <v/>
      </c>
      <c r="BW44" s="53">
        <f>IF(OR($A44="",BW$41=""),"",COUNTIFS('Employee Mapping'!$I$10:$I$2009,$A44,'Employee Mapping'!$K$10:$K$2009,BW$39,'Employee Mapping'!$L$10:$L$2009,BW$41))</f>
        <v/>
      </c>
      <c r="BX44" s="53">
        <f>IF(OR($A44="",BX$41=""),"",COUNTIFS('Employee Mapping'!$I$10:$I$2009,$A44,'Employee Mapping'!$K$10:$K$2009,BX$39,'Employee Mapping'!$L$10:$L$2009,BX$41))</f>
        <v/>
      </c>
      <c r="BY44" s="53">
        <f>IF(OR($A44="",BY$41=""),"",COUNTIFS('Employee Mapping'!$I$10:$I$2009,$A44,'Employee Mapping'!$K$10:$K$2009,BY$39,'Employee Mapping'!$L$10:$L$2009,BY$41))</f>
        <v/>
      </c>
      <c r="BZ44" s="53">
        <f>IF(OR($A44="",BZ$41=""),"",COUNTIFS('Employee Mapping'!$I$10:$I$2009,$A44,'Employee Mapping'!$K$10:$K$2009,BZ$39,'Employee Mapping'!$L$10:$L$2009,BZ$41))</f>
        <v/>
      </c>
      <c r="CA44" s="53">
        <f>IF(OR($A44="",CA$41=""),"",COUNTIFS('Employee Mapping'!$I$10:$I$2009,$A44,'Employee Mapping'!$K$10:$K$2009,CA$39,'Employee Mapping'!$L$10:$L$2009,CA$41))</f>
        <v/>
      </c>
      <c r="CB44" s="53">
        <f>IF(OR($A44="",CB$41=""),"",COUNTIFS('Employee Mapping'!$I$10:$I$2009,$A44,'Employee Mapping'!$K$10:$K$2009,CB$39,'Employee Mapping'!$L$10:$L$2009,CB$41))</f>
        <v/>
      </c>
      <c r="CC44" s="53">
        <f>IF(OR($A44="",CC$41=""),"",COUNTIFS('Employee Mapping'!$I$10:$I$2009,$A44,'Employee Mapping'!$K$10:$K$2009,CC$39,'Employee Mapping'!$L$10:$L$2009,CC$41))</f>
        <v/>
      </c>
      <c r="CD44" s="53">
        <f>IF(OR($A44="",CD$41=""),"",COUNTIFS('Employee Mapping'!$I$10:$I$2009,$A44,'Employee Mapping'!$K$10:$K$2009,CD$39,'Employee Mapping'!$L$10:$L$2009,CD$41))</f>
        <v/>
      </c>
      <c r="CE44" s="53">
        <f>IF(OR($A44="",CE$41=""),"",COUNTIFS('Employee Mapping'!$I$10:$I$2009,$A44,'Employee Mapping'!$K$10:$K$2009,CE$39,'Employee Mapping'!$L$10:$L$2009,CE$41))</f>
        <v/>
      </c>
      <c r="CF44" s="53">
        <f>IF(OR($A44="",CF$41=""),"",COUNTIFS('Employee Mapping'!$I$10:$I$2009,$A44,'Employee Mapping'!$K$10:$K$2009,CF$39,'Employee Mapping'!$L$10:$L$2009,CF$41))</f>
        <v/>
      </c>
      <c r="CG44" s="53">
        <f>IF(OR($A44="",CG$41=""),"",COUNTIFS('Employee Mapping'!$I$10:$I$2009,$A44,'Employee Mapping'!$K$10:$K$2009,CG$39,'Employee Mapping'!$L$10:$L$2009,CG$41))</f>
        <v/>
      </c>
      <c r="CH44" s="53">
        <f>IF(OR($A44="",CH$41=""),"",COUNTIFS('Employee Mapping'!$I$10:$I$2009,$A44,'Employee Mapping'!$K$10:$K$2009,CH$39,'Employee Mapping'!$L$10:$L$2009,CH$41))</f>
        <v/>
      </c>
      <c r="CI44" s="53">
        <f>IF(OR($A44="",CI$41=""),"",COUNTIFS('Employee Mapping'!$I$10:$I$2009,$A44,'Employee Mapping'!$K$10:$K$2009,CI$39,'Employee Mapping'!$L$10:$L$2009,CI$41))</f>
        <v/>
      </c>
      <c r="CJ44" s="53">
        <f>IF(OR($A44="",CJ$41=""),"",COUNTIFS('Employee Mapping'!$I$10:$I$2009,$A44,'Employee Mapping'!$K$10:$K$2009,CJ$39,'Employee Mapping'!$L$10:$L$2009,CJ$41))</f>
        <v/>
      </c>
      <c r="CK44" s="53">
        <f>IF(OR($A44="",CK$41=""),"",COUNTIFS('Employee Mapping'!$I$10:$I$2009,$A44,'Employee Mapping'!$K$10:$K$2009,CK$39,'Employee Mapping'!$L$10:$L$2009,CK$41))</f>
        <v/>
      </c>
      <c r="CL44" s="53">
        <f>IF(OR($A44="",CL$41=""),"",COUNTIFS('Employee Mapping'!$I$10:$I$2009,$A44,'Employee Mapping'!$K$10:$K$2009,CL$39,'Employee Mapping'!$L$10:$L$2009,CL$41))</f>
        <v/>
      </c>
      <c r="CM44" s="53">
        <f>IF(OR($A44="",CM$41=""),"",COUNTIFS('Employee Mapping'!$I$10:$I$2009,$A44,'Employee Mapping'!$K$10:$K$2009,CM$39,'Employee Mapping'!$L$10:$L$2009,CM$41))</f>
        <v/>
      </c>
      <c r="CN44" s="53">
        <f>IF(OR($A44="",CN$41=""),"",COUNTIFS('Employee Mapping'!$I$10:$I$2009,$A44,'Employee Mapping'!$K$10:$K$2009,CN$39,'Employee Mapping'!$L$10:$L$2009,CN$41))</f>
        <v/>
      </c>
      <c r="CO44" s="53">
        <f>IF(OR($A44="",CO$41=""),"",COUNTIFS('Employee Mapping'!$I$10:$I$2009,$A44,'Employee Mapping'!$K$10:$K$2009,CO$39,'Employee Mapping'!$L$10:$L$2009,CO$41))</f>
        <v/>
      </c>
      <c r="CP44" s="53">
        <f>IF(OR($A44="",CP$41=""),"",COUNTIFS('Employee Mapping'!$I$10:$I$2009,$A44,'Employee Mapping'!$K$10:$K$2009,CP$39,'Employee Mapping'!$L$10:$L$2009,CP$41))</f>
        <v/>
      </c>
      <c r="CQ44" s="53">
        <f>IF(OR($A44="",CQ$41=""),"",COUNTIFS('Employee Mapping'!$I$10:$I$2009,$A44,'Employee Mapping'!$K$10:$K$2009,CQ$39,'Employee Mapping'!$L$10:$L$2009,CQ$41))</f>
        <v/>
      </c>
      <c r="CR44" s="53">
        <f>IF(OR($A44="",CR$41=""),"",COUNTIFS('Employee Mapping'!$I$10:$I$2009,$A44,'Employee Mapping'!$K$10:$K$2009,CR$39,'Employee Mapping'!$L$10:$L$2009,CR$41))</f>
        <v/>
      </c>
      <c r="CS44" s="53">
        <f>IF(OR($A44="",CS$41=""),"",COUNTIFS('Employee Mapping'!$I$10:$I$2009,$A44,'Employee Mapping'!$K$10:$K$2009,CS$39,'Employee Mapping'!$L$10:$L$2009,CS$41))</f>
        <v/>
      </c>
      <c r="CT44" s="53">
        <f>IF(OR($A44="",CT$41=""),"",COUNTIFS('Employee Mapping'!$I$10:$I$2009,$A44,'Employee Mapping'!$K$10:$K$2009,CT$39,'Employee Mapping'!$L$10:$L$2009,CT$41))</f>
        <v/>
      </c>
      <c r="CU44" s="54">
        <f>IF($A44="","",SUM(C44:CT44))</f>
        <v/>
      </c>
    </row>
    <row r="45">
      <c r="A45">
        <f>IF(SETUP!$B123="","",SETUP!$B123)</f>
        <v/>
      </c>
      <c r="B45" s="9">
        <f>IF(SETUP!$B123="","",SETUP!$C123)</f>
        <v/>
      </c>
      <c r="C45" s="53">
        <f>IF(OR($A45="",C$41=""),"",COUNTIFS('Employee Mapping'!$I$10:$I$2009,$A45,'Employee Mapping'!$K$10:$K$2009,C$39,'Employee Mapping'!$L$10:$L$2009,C$41))</f>
        <v/>
      </c>
      <c r="D45" s="53">
        <f>IF(OR($A45="",D$41=""),"",COUNTIFS('Employee Mapping'!$I$10:$I$2009,$A45,'Employee Mapping'!$K$10:$K$2009,D$39,'Employee Mapping'!$L$10:$L$2009,D$41))</f>
        <v/>
      </c>
      <c r="E45" s="53">
        <f>IF(OR($A45="",E$41=""),"",COUNTIFS('Employee Mapping'!$I$10:$I$2009,$A45,'Employee Mapping'!$K$10:$K$2009,E$39,'Employee Mapping'!$L$10:$L$2009,E$41))</f>
        <v/>
      </c>
      <c r="F45" s="53">
        <f>IF(OR($A45="",F$41=""),"",COUNTIFS('Employee Mapping'!$I$10:$I$2009,$A45,'Employee Mapping'!$K$10:$K$2009,F$39,'Employee Mapping'!$L$10:$L$2009,F$41))</f>
        <v/>
      </c>
      <c r="G45" s="53">
        <f>IF(OR($A45="",G$41=""),"",COUNTIFS('Employee Mapping'!$I$10:$I$2009,$A45,'Employee Mapping'!$K$10:$K$2009,G$39,'Employee Mapping'!$L$10:$L$2009,G$41))</f>
        <v/>
      </c>
      <c r="H45" s="53">
        <f>IF(OR($A45="",H$41=""),"",COUNTIFS('Employee Mapping'!$I$10:$I$2009,$A45,'Employee Mapping'!$K$10:$K$2009,H$39,'Employee Mapping'!$L$10:$L$2009,H$41))</f>
        <v/>
      </c>
      <c r="I45" s="53">
        <f>IF(OR($A45="",I$41=""),"",COUNTIFS('Employee Mapping'!$I$10:$I$2009,$A45,'Employee Mapping'!$K$10:$K$2009,I$39,'Employee Mapping'!$L$10:$L$2009,I$41))</f>
        <v/>
      </c>
      <c r="J45" s="53">
        <f>IF(OR($A45="",J$41=""),"",COUNTIFS('Employee Mapping'!$I$10:$I$2009,$A45,'Employee Mapping'!$K$10:$K$2009,J$39,'Employee Mapping'!$L$10:$L$2009,J$41))</f>
        <v/>
      </c>
      <c r="K45" s="53">
        <f>IF(OR($A45="",K$41=""),"",COUNTIFS('Employee Mapping'!$I$10:$I$2009,$A45,'Employee Mapping'!$K$10:$K$2009,K$39,'Employee Mapping'!$L$10:$L$2009,K$41))</f>
        <v/>
      </c>
      <c r="L45" s="53">
        <f>IF(OR($A45="",L$41=""),"",COUNTIFS('Employee Mapping'!$I$10:$I$2009,$A45,'Employee Mapping'!$K$10:$K$2009,L$39,'Employee Mapping'!$L$10:$L$2009,L$41))</f>
        <v/>
      </c>
      <c r="M45" s="53">
        <f>IF(OR($A45="",M$41=""),"",COUNTIFS('Employee Mapping'!$I$10:$I$2009,$A45,'Employee Mapping'!$K$10:$K$2009,M$39,'Employee Mapping'!$L$10:$L$2009,M$41))</f>
        <v/>
      </c>
      <c r="N45" s="53">
        <f>IF(OR($A45="",N$41=""),"",COUNTIFS('Employee Mapping'!$I$10:$I$2009,$A45,'Employee Mapping'!$K$10:$K$2009,N$39,'Employee Mapping'!$L$10:$L$2009,N$41))</f>
        <v/>
      </c>
      <c r="O45" s="53">
        <f>IF(OR($A45="",O$41=""),"",COUNTIFS('Employee Mapping'!$I$10:$I$2009,$A45,'Employee Mapping'!$K$10:$K$2009,O$39,'Employee Mapping'!$L$10:$L$2009,O$41))</f>
        <v/>
      </c>
      <c r="P45" s="53">
        <f>IF(OR($A45="",P$41=""),"",COUNTIFS('Employee Mapping'!$I$10:$I$2009,$A45,'Employee Mapping'!$K$10:$K$2009,P$39,'Employee Mapping'!$L$10:$L$2009,P$41))</f>
        <v/>
      </c>
      <c r="Q45" s="53">
        <f>IF(OR($A45="",Q$41=""),"",COUNTIFS('Employee Mapping'!$I$10:$I$2009,$A45,'Employee Mapping'!$K$10:$K$2009,Q$39,'Employee Mapping'!$L$10:$L$2009,Q$41))</f>
        <v/>
      </c>
      <c r="R45" s="53">
        <f>IF(OR($A45="",R$41=""),"",COUNTIFS('Employee Mapping'!$I$10:$I$2009,$A45,'Employee Mapping'!$K$10:$K$2009,R$39,'Employee Mapping'!$L$10:$L$2009,R$41))</f>
        <v/>
      </c>
      <c r="S45" s="53">
        <f>IF(OR($A45="",S$41=""),"",COUNTIFS('Employee Mapping'!$I$10:$I$2009,$A45,'Employee Mapping'!$K$10:$K$2009,S$39,'Employee Mapping'!$L$10:$L$2009,S$41))</f>
        <v/>
      </c>
      <c r="T45" s="53">
        <f>IF(OR($A45="",T$41=""),"",COUNTIFS('Employee Mapping'!$I$10:$I$2009,$A45,'Employee Mapping'!$K$10:$K$2009,T$39,'Employee Mapping'!$L$10:$L$2009,T$41))</f>
        <v/>
      </c>
      <c r="U45" s="53">
        <f>IF(OR($A45="",U$41=""),"",COUNTIFS('Employee Mapping'!$I$10:$I$2009,$A45,'Employee Mapping'!$K$10:$K$2009,U$39,'Employee Mapping'!$L$10:$L$2009,U$41))</f>
        <v/>
      </c>
      <c r="V45" s="53">
        <f>IF(OR($A45="",V$41=""),"",COUNTIFS('Employee Mapping'!$I$10:$I$2009,$A45,'Employee Mapping'!$K$10:$K$2009,V$39,'Employee Mapping'!$L$10:$L$2009,V$41))</f>
        <v/>
      </c>
      <c r="W45" s="53">
        <f>IF(OR($A45="",W$41=""),"",COUNTIFS('Employee Mapping'!$I$10:$I$2009,$A45,'Employee Mapping'!$K$10:$K$2009,W$39,'Employee Mapping'!$L$10:$L$2009,W$41))</f>
        <v/>
      </c>
      <c r="X45" s="53">
        <f>IF(OR($A45="",X$41=""),"",COUNTIFS('Employee Mapping'!$I$10:$I$2009,$A45,'Employee Mapping'!$K$10:$K$2009,X$39,'Employee Mapping'!$L$10:$L$2009,X$41))</f>
        <v/>
      </c>
      <c r="Y45" s="53">
        <f>IF(OR($A45="",Y$41=""),"",COUNTIFS('Employee Mapping'!$I$10:$I$2009,$A45,'Employee Mapping'!$K$10:$K$2009,Y$39,'Employee Mapping'!$L$10:$L$2009,Y$41))</f>
        <v/>
      </c>
      <c r="Z45" s="53">
        <f>IF(OR($A45="",Z$41=""),"",COUNTIFS('Employee Mapping'!$I$10:$I$2009,$A45,'Employee Mapping'!$K$10:$K$2009,Z$39,'Employee Mapping'!$L$10:$L$2009,Z$41))</f>
        <v/>
      </c>
      <c r="AA45" s="53">
        <f>IF(OR($A45="",AA$41=""),"",COUNTIFS('Employee Mapping'!$I$10:$I$2009,$A45,'Employee Mapping'!$K$10:$K$2009,AA$39,'Employee Mapping'!$L$10:$L$2009,AA$41))</f>
        <v/>
      </c>
      <c r="AB45" s="53">
        <f>IF(OR($A45="",AB$41=""),"",COUNTIFS('Employee Mapping'!$I$10:$I$2009,$A45,'Employee Mapping'!$K$10:$K$2009,AB$39,'Employee Mapping'!$L$10:$L$2009,AB$41))</f>
        <v/>
      </c>
      <c r="AC45" s="53">
        <f>IF(OR($A45="",AC$41=""),"",COUNTIFS('Employee Mapping'!$I$10:$I$2009,$A45,'Employee Mapping'!$K$10:$K$2009,AC$39,'Employee Mapping'!$L$10:$L$2009,AC$41))</f>
        <v/>
      </c>
      <c r="AD45" s="53">
        <f>IF(OR($A45="",AD$41=""),"",COUNTIFS('Employee Mapping'!$I$10:$I$2009,$A45,'Employee Mapping'!$K$10:$K$2009,AD$39,'Employee Mapping'!$L$10:$L$2009,AD$41))</f>
        <v/>
      </c>
      <c r="AE45" s="53">
        <f>IF(OR($A45="",AE$41=""),"",COUNTIFS('Employee Mapping'!$I$10:$I$2009,$A45,'Employee Mapping'!$K$10:$K$2009,AE$39,'Employee Mapping'!$L$10:$L$2009,AE$41))</f>
        <v/>
      </c>
      <c r="AF45" s="53">
        <f>IF(OR($A45="",AF$41=""),"",COUNTIFS('Employee Mapping'!$I$10:$I$2009,$A45,'Employee Mapping'!$K$10:$K$2009,AF$39,'Employee Mapping'!$L$10:$L$2009,AF$41))</f>
        <v/>
      </c>
      <c r="AG45" s="53">
        <f>IF(OR($A45="",AG$41=""),"",COUNTIFS('Employee Mapping'!$I$10:$I$2009,$A45,'Employee Mapping'!$K$10:$K$2009,AG$39,'Employee Mapping'!$L$10:$L$2009,AG$41))</f>
        <v/>
      </c>
      <c r="AH45" s="53">
        <f>IF(OR($A45="",AH$41=""),"",COUNTIFS('Employee Mapping'!$I$10:$I$2009,$A45,'Employee Mapping'!$K$10:$K$2009,AH$39,'Employee Mapping'!$L$10:$L$2009,AH$41))</f>
        <v/>
      </c>
      <c r="AI45" s="53">
        <f>IF(OR($A45="",AI$41=""),"",COUNTIFS('Employee Mapping'!$I$10:$I$2009,$A45,'Employee Mapping'!$K$10:$K$2009,AI$39,'Employee Mapping'!$L$10:$L$2009,AI$41))</f>
        <v/>
      </c>
      <c r="AJ45" s="53">
        <f>IF(OR($A45="",AJ$41=""),"",COUNTIFS('Employee Mapping'!$I$10:$I$2009,$A45,'Employee Mapping'!$K$10:$K$2009,AJ$39,'Employee Mapping'!$L$10:$L$2009,AJ$41))</f>
        <v/>
      </c>
      <c r="AK45" s="53">
        <f>IF(OR($A45="",AK$41=""),"",COUNTIFS('Employee Mapping'!$I$10:$I$2009,$A45,'Employee Mapping'!$K$10:$K$2009,AK$39,'Employee Mapping'!$L$10:$L$2009,AK$41))</f>
        <v/>
      </c>
      <c r="AL45" s="53">
        <f>IF(OR($A45="",AL$41=""),"",COUNTIFS('Employee Mapping'!$I$10:$I$2009,$A45,'Employee Mapping'!$K$10:$K$2009,AL$39,'Employee Mapping'!$L$10:$L$2009,AL$41))</f>
        <v/>
      </c>
      <c r="AM45" s="53">
        <f>IF(OR($A45="",AM$41=""),"",COUNTIFS('Employee Mapping'!$I$10:$I$2009,$A45,'Employee Mapping'!$K$10:$K$2009,AM$39,'Employee Mapping'!$L$10:$L$2009,AM$41))</f>
        <v/>
      </c>
      <c r="AN45" s="53">
        <f>IF(OR($A45="",AN$41=""),"",COUNTIFS('Employee Mapping'!$I$10:$I$2009,$A45,'Employee Mapping'!$K$10:$K$2009,AN$39,'Employee Mapping'!$L$10:$L$2009,AN$41))</f>
        <v/>
      </c>
      <c r="AO45" s="53">
        <f>IF(OR($A45="",AO$41=""),"",COUNTIFS('Employee Mapping'!$I$10:$I$2009,$A45,'Employee Mapping'!$K$10:$K$2009,AO$39,'Employee Mapping'!$L$10:$L$2009,AO$41))</f>
        <v/>
      </c>
      <c r="AP45" s="53">
        <f>IF(OR($A45="",AP$41=""),"",COUNTIFS('Employee Mapping'!$I$10:$I$2009,$A45,'Employee Mapping'!$K$10:$K$2009,AP$39,'Employee Mapping'!$L$10:$L$2009,AP$41))</f>
        <v/>
      </c>
      <c r="AQ45" s="53">
        <f>IF(OR($A45="",AQ$41=""),"",COUNTIFS('Employee Mapping'!$I$10:$I$2009,$A45,'Employee Mapping'!$K$10:$K$2009,AQ$39,'Employee Mapping'!$L$10:$L$2009,AQ$41))</f>
        <v/>
      </c>
      <c r="AR45" s="53">
        <f>IF(OR($A45="",AR$41=""),"",COUNTIFS('Employee Mapping'!$I$10:$I$2009,$A45,'Employee Mapping'!$K$10:$K$2009,AR$39,'Employee Mapping'!$L$10:$L$2009,AR$41))</f>
        <v/>
      </c>
      <c r="AS45" s="53">
        <f>IF(OR($A45="",AS$41=""),"",COUNTIFS('Employee Mapping'!$I$10:$I$2009,$A45,'Employee Mapping'!$K$10:$K$2009,AS$39,'Employee Mapping'!$L$10:$L$2009,AS$41))</f>
        <v/>
      </c>
      <c r="AT45" s="53">
        <f>IF(OR($A45="",AT$41=""),"",COUNTIFS('Employee Mapping'!$I$10:$I$2009,$A45,'Employee Mapping'!$K$10:$K$2009,AT$39,'Employee Mapping'!$L$10:$L$2009,AT$41))</f>
        <v/>
      </c>
      <c r="AU45" s="53">
        <f>IF(OR($A45="",AU$41=""),"",COUNTIFS('Employee Mapping'!$I$10:$I$2009,$A45,'Employee Mapping'!$K$10:$K$2009,AU$39,'Employee Mapping'!$L$10:$L$2009,AU$41))</f>
        <v/>
      </c>
      <c r="AV45" s="53">
        <f>IF(OR($A45="",AV$41=""),"",COUNTIFS('Employee Mapping'!$I$10:$I$2009,$A45,'Employee Mapping'!$K$10:$K$2009,AV$39,'Employee Mapping'!$L$10:$L$2009,AV$41))</f>
        <v/>
      </c>
      <c r="AW45" s="53">
        <f>IF(OR($A45="",AW$41=""),"",COUNTIFS('Employee Mapping'!$I$10:$I$2009,$A45,'Employee Mapping'!$K$10:$K$2009,AW$39,'Employee Mapping'!$L$10:$L$2009,AW$41))</f>
        <v/>
      </c>
      <c r="AX45" s="53">
        <f>IF(OR($A45="",AX$41=""),"",COUNTIFS('Employee Mapping'!$I$10:$I$2009,$A45,'Employee Mapping'!$K$10:$K$2009,AX$39,'Employee Mapping'!$L$10:$L$2009,AX$41))</f>
        <v/>
      </c>
      <c r="AY45" s="53">
        <f>IF(OR($A45="",AY$41=""),"",COUNTIFS('Employee Mapping'!$I$10:$I$2009,$A45,'Employee Mapping'!$K$10:$K$2009,AY$39,'Employee Mapping'!$L$10:$L$2009,AY$41))</f>
        <v/>
      </c>
      <c r="AZ45" s="53">
        <f>IF(OR($A45="",AZ$41=""),"",COUNTIFS('Employee Mapping'!$I$10:$I$2009,$A45,'Employee Mapping'!$K$10:$K$2009,AZ$39,'Employee Mapping'!$L$10:$L$2009,AZ$41))</f>
        <v/>
      </c>
      <c r="BA45" s="53">
        <f>IF(OR($A45="",BA$41=""),"",COUNTIFS('Employee Mapping'!$I$10:$I$2009,$A45,'Employee Mapping'!$K$10:$K$2009,BA$39,'Employee Mapping'!$L$10:$L$2009,BA$41))</f>
        <v/>
      </c>
      <c r="BB45" s="53">
        <f>IF(OR($A45="",BB$41=""),"",COUNTIFS('Employee Mapping'!$I$10:$I$2009,$A45,'Employee Mapping'!$K$10:$K$2009,BB$39,'Employee Mapping'!$L$10:$L$2009,BB$41))</f>
        <v/>
      </c>
      <c r="BC45" s="53">
        <f>IF(OR($A45="",BC$41=""),"",COUNTIFS('Employee Mapping'!$I$10:$I$2009,$A45,'Employee Mapping'!$K$10:$K$2009,BC$39,'Employee Mapping'!$L$10:$L$2009,BC$41))</f>
        <v/>
      </c>
      <c r="BD45" s="53">
        <f>IF(OR($A45="",BD$41=""),"",COUNTIFS('Employee Mapping'!$I$10:$I$2009,$A45,'Employee Mapping'!$K$10:$K$2009,BD$39,'Employee Mapping'!$L$10:$L$2009,BD$41))</f>
        <v/>
      </c>
      <c r="BE45" s="53">
        <f>IF(OR($A45="",BE$41=""),"",COUNTIFS('Employee Mapping'!$I$10:$I$2009,$A45,'Employee Mapping'!$K$10:$K$2009,BE$39,'Employee Mapping'!$L$10:$L$2009,BE$41))</f>
        <v/>
      </c>
      <c r="BF45" s="53">
        <f>IF(OR($A45="",BF$41=""),"",COUNTIFS('Employee Mapping'!$I$10:$I$2009,$A45,'Employee Mapping'!$K$10:$K$2009,BF$39,'Employee Mapping'!$L$10:$L$2009,BF$41))</f>
        <v/>
      </c>
      <c r="BG45" s="53">
        <f>IF(OR($A45="",BG$41=""),"",COUNTIFS('Employee Mapping'!$I$10:$I$2009,$A45,'Employee Mapping'!$K$10:$K$2009,BG$39,'Employee Mapping'!$L$10:$L$2009,BG$41))</f>
        <v/>
      </c>
      <c r="BH45" s="53">
        <f>IF(OR($A45="",BH$41=""),"",COUNTIFS('Employee Mapping'!$I$10:$I$2009,$A45,'Employee Mapping'!$K$10:$K$2009,BH$39,'Employee Mapping'!$L$10:$L$2009,BH$41))</f>
        <v/>
      </c>
      <c r="BI45" s="53">
        <f>IF(OR($A45="",BI$41=""),"",COUNTIFS('Employee Mapping'!$I$10:$I$2009,$A45,'Employee Mapping'!$K$10:$K$2009,BI$39,'Employee Mapping'!$L$10:$L$2009,BI$41))</f>
        <v/>
      </c>
      <c r="BJ45" s="53">
        <f>IF(OR($A45="",BJ$41=""),"",COUNTIFS('Employee Mapping'!$I$10:$I$2009,$A45,'Employee Mapping'!$K$10:$K$2009,BJ$39,'Employee Mapping'!$L$10:$L$2009,BJ$41))</f>
        <v/>
      </c>
      <c r="BK45" s="53">
        <f>IF(OR($A45="",BK$41=""),"",COUNTIFS('Employee Mapping'!$I$10:$I$2009,$A45,'Employee Mapping'!$K$10:$K$2009,BK$39,'Employee Mapping'!$L$10:$L$2009,BK$41))</f>
        <v/>
      </c>
      <c r="BL45" s="53">
        <f>IF(OR($A45="",BL$41=""),"",COUNTIFS('Employee Mapping'!$I$10:$I$2009,$A45,'Employee Mapping'!$K$10:$K$2009,BL$39,'Employee Mapping'!$L$10:$L$2009,BL$41))</f>
        <v/>
      </c>
      <c r="BM45" s="53">
        <f>IF(OR($A45="",BM$41=""),"",COUNTIFS('Employee Mapping'!$I$10:$I$2009,$A45,'Employee Mapping'!$K$10:$K$2009,BM$39,'Employee Mapping'!$L$10:$L$2009,BM$41))</f>
        <v/>
      </c>
      <c r="BN45" s="53">
        <f>IF(OR($A45="",BN$41=""),"",COUNTIFS('Employee Mapping'!$I$10:$I$2009,$A45,'Employee Mapping'!$K$10:$K$2009,BN$39,'Employee Mapping'!$L$10:$L$2009,BN$41))</f>
        <v/>
      </c>
      <c r="BO45" s="53">
        <f>IF(OR($A45="",BO$41=""),"",COUNTIFS('Employee Mapping'!$I$10:$I$2009,$A45,'Employee Mapping'!$K$10:$K$2009,BO$39,'Employee Mapping'!$L$10:$L$2009,BO$41))</f>
        <v/>
      </c>
      <c r="BP45" s="53">
        <f>IF(OR($A45="",BP$41=""),"",COUNTIFS('Employee Mapping'!$I$10:$I$2009,$A45,'Employee Mapping'!$K$10:$K$2009,BP$39,'Employee Mapping'!$L$10:$L$2009,BP$41))</f>
        <v/>
      </c>
      <c r="BQ45" s="53">
        <f>IF(OR($A45="",BQ$41=""),"",COUNTIFS('Employee Mapping'!$I$10:$I$2009,$A45,'Employee Mapping'!$K$10:$K$2009,BQ$39,'Employee Mapping'!$L$10:$L$2009,BQ$41))</f>
        <v/>
      </c>
      <c r="BR45" s="53">
        <f>IF(OR($A45="",BR$41=""),"",COUNTIFS('Employee Mapping'!$I$10:$I$2009,$A45,'Employee Mapping'!$K$10:$K$2009,BR$39,'Employee Mapping'!$L$10:$L$2009,BR$41))</f>
        <v/>
      </c>
      <c r="BS45" s="53">
        <f>IF(OR($A45="",BS$41=""),"",COUNTIFS('Employee Mapping'!$I$10:$I$2009,$A45,'Employee Mapping'!$K$10:$K$2009,BS$39,'Employee Mapping'!$L$10:$L$2009,BS$41))</f>
        <v/>
      </c>
      <c r="BT45" s="53">
        <f>IF(OR($A45="",BT$41=""),"",COUNTIFS('Employee Mapping'!$I$10:$I$2009,$A45,'Employee Mapping'!$K$10:$K$2009,BT$39,'Employee Mapping'!$L$10:$L$2009,BT$41))</f>
        <v/>
      </c>
      <c r="BU45" s="53">
        <f>IF(OR($A45="",BU$41=""),"",COUNTIFS('Employee Mapping'!$I$10:$I$2009,$A45,'Employee Mapping'!$K$10:$K$2009,BU$39,'Employee Mapping'!$L$10:$L$2009,BU$41))</f>
        <v/>
      </c>
      <c r="BV45" s="53">
        <f>IF(OR($A45="",BV$41=""),"",COUNTIFS('Employee Mapping'!$I$10:$I$2009,$A45,'Employee Mapping'!$K$10:$K$2009,BV$39,'Employee Mapping'!$L$10:$L$2009,BV$41))</f>
        <v/>
      </c>
      <c r="BW45" s="53">
        <f>IF(OR($A45="",BW$41=""),"",COUNTIFS('Employee Mapping'!$I$10:$I$2009,$A45,'Employee Mapping'!$K$10:$K$2009,BW$39,'Employee Mapping'!$L$10:$L$2009,BW$41))</f>
        <v/>
      </c>
      <c r="BX45" s="53">
        <f>IF(OR($A45="",BX$41=""),"",COUNTIFS('Employee Mapping'!$I$10:$I$2009,$A45,'Employee Mapping'!$K$10:$K$2009,BX$39,'Employee Mapping'!$L$10:$L$2009,BX$41))</f>
        <v/>
      </c>
      <c r="BY45" s="53">
        <f>IF(OR($A45="",BY$41=""),"",COUNTIFS('Employee Mapping'!$I$10:$I$2009,$A45,'Employee Mapping'!$K$10:$K$2009,BY$39,'Employee Mapping'!$L$10:$L$2009,BY$41))</f>
        <v/>
      </c>
      <c r="BZ45" s="53">
        <f>IF(OR($A45="",BZ$41=""),"",COUNTIFS('Employee Mapping'!$I$10:$I$2009,$A45,'Employee Mapping'!$K$10:$K$2009,BZ$39,'Employee Mapping'!$L$10:$L$2009,BZ$41))</f>
        <v/>
      </c>
      <c r="CA45" s="53">
        <f>IF(OR($A45="",CA$41=""),"",COUNTIFS('Employee Mapping'!$I$10:$I$2009,$A45,'Employee Mapping'!$K$10:$K$2009,CA$39,'Employee Mapping'!$L$10:$L$2009,CA$41))</f>
        <v/>
      </c>
      <c r="CB45" s="53">
        <f>IF(OR($A45="",CB$41=""),"",COUNTIFS('Employee Mapping'!$I$10:$I$2009,$A45,'Employee Mapping'!$K$10:$K$2009,CB$39,'Employee Mapping'!$L$10:$L$2009,CB$41))</f>
        <v/>
      </c>
      <c r="CC45" s="53">
        <f>IF(OR($A45="",CC$41=""),"",COUNTIFS('Employee Mapping'!$I$10:$I$2009,$A45,'Employee Mapping'!$K$10:$K$2009,CC$39,'Employee Mapping'!$L$10:$L$2009,CC$41))</f>
        <v/>
      </c>
      <c r="CD45" s="53">
        <f>IF(OR($A45="",CD$41=""),"",COUNTIFS('Employee Mapping'!$I$10:$I$2009,$A45,'Employee Mapping'!$K$10:$K$2009,CD$39,'Employee Mapping'!$L$10:$L$2009,CD$41))</f>
        <v/>
      </c>
      <c r="CE45" s="53">
        <f>IF(OR($A45="",CE$41=""),"",COUNTIFS('Employee Mapping'!$I$10:$I$2009,$A45,'Employee Mapping'!$K$10:$K$2009,CE$39,'Employee Mapping'!$L$10:$L$2009,CE$41))</f>
        <v/>
      </c>
      <c r="CF45" s="53">
        <f>IF(OR($A45="",CF$41=""),"",COUNTIFS('Employee Mapping'!$I$10:$I$2009,$A45,'Employee Mapping'!$K$10:$K$2009,CF$39,'Employee Mapping'!$L$10:$L$2009,CF$41))</f>
        <v/>
      </c>
      <c r="CG45" s="53">
        <f>IF(OR($A45="",CG$41=""),"",COUNTIFS('Employee Mapping'!$I$10:$I$2009,$A45,'Employee Mapping'!$K$10:$K$2009,CG$39,'Employee Mapping'!$L$10:$L$2009,CG$41))</f>
        <v/>
      </c>
      <c r="CH45" s="53">
        <f>IF(OR($A45="",CH$41=""),"",COUNTIFS('Employee Mapping'!$I$10:$I$2009,$A45,'Employee Mapping'!$K$10:$K$2009,CH$39,'Employee Mapping'!$L$10:$L$2009,CH$41))</f>
        <v/>
      </c>
      <c r="CI45" s="53">
        <f>IF(OR($A45="",CI$41=""),"",COUNTIFS('Employee Mapping'!$I$10:$I$2009,$A45,'Employee Mapping'!$K$10:$K$2009,CI$39,'Employee Mapping'!$L$10:$L$2009,CI$41))</f>
        <v/>
      </c>
      <c r="CJ45" s="53">
        <f>IF(OR($A45="",CJ$41=""),"",COUNTIFS('Employee Mapping'!$I$10:$I$2009,$A45,'Employee Mapping'!$K$10:$K$2009,CJ$39,'Employee Mapping'!$L$10:$L$2009,CJ$41))</f>
        <v/>
      </c>
      <c r="CK45" s="53">
        <f>IF(OR($A45="",CK$41=""),"",COUNTIFS('Employee Mapping'!$I$10:$I$2009,$A45,'Employee Mapping'!$K$10:$K$2009,CK$39,'Employee Mapping'!$L$10:$L$2009,CK$41))</f>
        <v/>
      </c>
      <c r="CL45" s="53">
        <f>IF(OR($A45="",CL$41=""),"",COUNTIFS('Employee Mapping'!$I$10:$I$2009,$A45,'Employee Mapping'!$K$10:$K$2009,CL$39,'Employee Mapping'!$L$10:$L$2009,CL$41))</f>
        <v/>
      </c>
      <c r="CM45" s="53">
        <f>IF(OR($A45="",CM$41=""),"",COUNTIFS('Employee Mapping'!$I$10:$I$2009,$A45,'Employee Mapping'!$K$10:$K$2009,CM$39,'Employee Mapping'!$L$10:$L$2009,CM$41))</f>
        <v/>
      </c>
      <c r="CN45" s="53">
        <f>IF(OR($A45="",CN$41=""),"",COUNTIFS('Employee Mapping'!$I$10:$I$2009,$A45,'Employee Mapping'!$K$10:$K$2009,CN$39,'Employee Mapping'!$L$10:$L$2009,CN$41))</f>
        <v/>
      </c>
      <c r="CO45" s="53">
        <f>IF(OR($A45="",CO$41=""),"",COUNTIFS('Employee Mapping'!$I$10:$I$2009,$A45,'Employee Mapping'!$K$10:$K$2009,CO$39,'Employee Mapping'!$L$10:$L$2009,CO$41))</f>
        <v/>
      </c>
      <c r="CP45" s="53">
        <f>IF(OR($A45="",CP$41=""),"",COUNTIFS('Employee Mapping'!$I$10:$I$2009,$A45,'Employee Mapping'!$K$10:$K$2009,CP$39,'Employee Mapping'!$L$10:$L$2009,CP$41))</f>
        <v/>
      </c>
      <c r="CQ45" s="53">
        <f>IF(OR($A45="",CQ$41=""),"",COUNTIFS('Employee Mapping'!$I$10:$I$2009,$A45,'Employee Mapping'!$K$10:$K$2009,CQ$39,'Employee Mapping'!$L$10:$L$2009,CQ$41))</f>
        <v/>
      </c>
      <c r="CR45" s="53">
        <f>IF(OR($A45="",CR$41=""),"",COUNTIFS('Employee Mapping'!$I$10:$I$2009,$A45,'Employee Mapping'!$K$10:$K$2009,CR$39,'Employee Mapping'!$L$10:$L$2009,CR$41))</f>
        <v/>
      </c>
      <c r="CS45" s="53">
        <f>IF(OR($A45="",CS$41=""),"",COUNTIFS('Employee Mapping'!$I$10:$I$2009,$A45,'Employee Mapping'!$K$10:$K$2009,CS$39,'Employee Mapping'!$L$10:$L$2009,CS$41))</f>
        <v/>
      </c>
      <c r="CT45" s="53">
        <f>IF(OR($A45="",CT$41=""),"",COUNTIFS('Employee Mapping'!$I$10:$I$2009,$A45,'Employee Mapping'!$K$10:$K$2009,CT$39,'Employee Mapping'!$L$10:$L$2009,CT$41))</f>
        <v/>
      </c>
      <c r="CU45" s="54">
        <f>IF($A45="","",SUM(C45:CT45))</f>
        <v/>
      </c>
    </row>
    <row r="46">
      <c r="A46">
        <f>IF(SETUP!$B124="","",SETUP!$B124)</f>
        <v/>
      </c>
      <c r="B46" s="9">
        <f>IF(SETUP!$B124="","",SETUP!$C124)</f>
        <v/>
      </c>
      <c r="C46" s="53">
        <f>IF(OR($A46="",C$41=""),"",COUNTIFS('Employee Mapping'!$I$10:$I$2009,$A46,'Employee Mapping'!$K$10:$K$2009,C$39,'Employee Mapping'!$L$10:$L$2009,C$41))</f>
        <v/>
      </c>
      <c r="D46" s="53">
        <f>IF(OR($A46="",D$41=""),"",COUNTIFS('Employee Mapping'!$I$10:$I$2009,$A46,'Employee Mapping'!$K$10:$K$2009,D$39,'Employee Mapping'!$L$10:$L$2009,D$41))</f>
        <v/>
      </c>
      <c r="E46" s="53">
        <f>IF(OR($A46="",E$41=""),"",COUNTIFS('Employee Mapping'!$I$10:$I$2009,$A46,'Employee Mapping'!$K$10:$K$2009,E$39,'Employee Mapping'!$L$10:$L$2009,E$41))</f>
        <v/>
      </c>
      <c r="F46" s="53">
        <f>IF(OR($A46="",F$41=""),"",COUNTIFS('Employee Mapping'!$I$10:$I$2009,$A46,'Employee Mapping'!$K$10:$K$2009,F$39,'Employee Mapping'!$L$10:$L$2009,F$41))</f>
        <v/>
      </c>
      <c r="G46" s="53">
        <f>IF(OR($A46="",G$41=""),"",COUNTIFS('Employee Mapping'!$I$10:$I$2009,$A46,'Employee Mapping'!$K$10:$K$2009,G$39,'Employee Mapping'!$L$10:$L$2009,G$41))</f>
        <v/>
      </c>
      <c r="H46" s="53">
        <f>IF(OR($A46="",H$41=""),"",COUNTIFS('Employee Mapping'!$I$10:$I$2009,$A46,'Employee Mapping'!$K$10:$K$2009,H$39,'Employee Mapping'!$L$10:$L$2009,H$41))</f>
        <v/>
      </c>
      <c r="I46" s="53">
        <f>IF(OR($A46="",I$41=""),"",COUNTIFS('Employee Mapping'!$I$10:$I$2009,$A46,'Employee Mapping'!$K$10:$K$2009,I$39,'Employee Mapping'!$L$10:$L$2009,I$41))</f>
        <v/>
      </c>
      <c r="J46" s="53">
        <f>IF(OR($A46="",J$41=""),"",COUNTIFS('Employee Mapping'!$I$10:$I$2009,$A46,'Employee Mapping'!$K$10:$K$2009,J$39,'Employee Mapping'!$L$10:$L$2009,J$41))</f>
        <v/>
      </c>
      <c r="K46" s="53">
        <f>IF(OR($A46="",K$41=""),"",COUNTIFS('Employee Mapping'!$I$10:$I$2009,$A46,'Employee Mapping'!$K$10:$K$2009,K$39,'Employee Mapping'!$L$10:$L$2009,K$41))</f>
        <v/>
      </c>
      <c r="L46" s="53">
        <f>IF(OR($A46="",L$41=""),"",COUNTIFS('Employee Mapping'!$I$10:$I$2009,$A46,'Employee Mapping'!$K$10:$K$2009,L$39,'Employee Mapping'!$L$10:$L$2009,L$41))</f>
        <v/>
      </c>
      <c r="M46" s="53">
        <f>IF(OR($A46="",M$41=""),"",COUNTIFS('Employee Mapping'!$I$10:$I$2009,$A46,'Employee Mapping'!$K$10:$K$2009,M$39,'Employee Mapping'!$L$10:$L$2009,M$41))</f>
        <v/>
      </c>
      <c r="N46" s="53">
        <f>IF(OR($A46="",N$41=""),"",COUNTIFS('Employee Mapping'!$I$10:$I$2009,$A46,'Employee Mapping'!$K$10:$K$2009,N$39,'Employee Mapping'!$L$10:$L$2009,N$41))</f>
        <v/>
      </c>
      <c r="O46" s="53">
        <f>IF(OR($A46="",O$41=""),"",COUNTIFS('Employee Mapping'!$I$10:$I$2009,$A46,'Employee Mapping'!$K$10:$K$2009,O$39,'Employee Mapping'!$L$10:$L$2009,O$41))</f>
        <v/>
      </c>
      <c r="P46" s="53">
        <f>IF(OR($A46="",P$41=""),"",COUNTIFS('Employee Mapping'!$I$10:$I$2009,$A46,'Employee Mapping'!$K$10:$K$2009,P$39,'Employee Mapping'!$L$10:$L$2009,P$41))</f>
        <v/>
      </c>
      <c r="Q46" s="53">
        <f>IF(OR($A46="",Q$41=""),"",COUNTIFS('Employee Mapping'!$I$10:$I$2009,$A46,'Employee Mapping'!$K$10:$K$2009,Q$39,'Employee Mapping'!$L$10:$L$2009,Q$41))</f>
        <v/>
      </c>
      <c r="R46" s="53">
        <f>IF(OR($A46="",R$41=""),"",COUNTIFS('Employee Mapping'!$I$10:$I$2009,$A46,'Employee Mapping'!$K$10:$K$2009,R$39,'Employee Mapping'!$L$10:$L$2009,R$41))</f>
        <v/>
      </c>
      <c r="S46" s="53">
        <f>IF(OR($A46="",S$41=""),"",COUNTIFS('Employee Mapping'!$I$10:$I$2009,$A46,'Employee Mapping'!$K$10:$K$2009,S$39,'Employee Mapping'!$L$10:$L$2009,S$41))</f>
        <v/>
      </c>
      <c r="T46" s="53">
        <f>IF(OR($A46="",T$41=""),"",COUNTIFS('Employee Mapping'!$I$10:$I$2009,$A46,'Employee Mapping'!$K$10:$K$2009,T$39,'Employee Mapping'!$L$10:$L$2009,T$41))</f>
        <v/>
      </c>
      <c r="U46" s="53">
        <f>IF(OR($A46="",U$41=""),"",COUNTIFS('Employee Mapping'!$I$10:$I$2009,$A46,'Employee Mapping'!$K$10:$K$2009,U$39,'Employee Mapping'!$L$10:$L$2009,U$41))</f>
        <v/>
      </c>
      <c r="V46" s="53">
        <f>IF(OR($A46="",V$41=""),"",COUNTIFS('Employee Mapping'!$I$10:$I$2009,$A46,'Employee Mapping'!$K$10:$K$2009,V$39,'Employee Mapping'!$L$10:$L$2009,V$41))</f>
        <v/>
      </c>
      <c r="W46" s="53">
        <f>IF(OR($A46="",W$41=""),"",COUNTIFS('Employee Mapping'!$I$10:$I$2009,$A46,'Employee Mapping'!$K$10:$K$2009,W$39,'Employee Mapping'!$L$10:$L$2009,W$41))</f>
        <v/>
      </c>
      <c r="X46" s="53">
        <f>IF(OR($A46="",X$41=""),"",COUNTIFS('Employee Mapping'!$I$10:$I$2009,$A46,'Employee Mapping'!$K$10:$K$2009,X$39,'Employee Mapping'!$L$10:$L$2009,X$41))</f>
        <v/>
      </c>
      <c r="Y46" s="53">
        <f>IF(OR($A46="",Y$41=""),"",COUNTIFS('Employee Mapping'!$I$10:$I$2009,$A46,'Employee Mapping'!$K$10:$K$2009,Y$39,'Employee Mapping'!$L$10:$L$2009,Y$41))</f>
        <v/>
      </c>
      <c r="Z46" s="53">
        <f>IF(OR($A46="",Z$41=""),"",COUNTIFS('Employee Mapping'!$I$10:$I$2009,$A46,'Employee Mapping'!$K$10:$K$2009,Z$39,'Employee Mapping'!$L$10:$L$2009,Z$41))</f>
        <v/>
      </c>
      <c r="AA46" s="53">
        <f>IF(OR($A46="",AA$41=""),"",COUNTIFS('Employee Mapping'!$I$10:$I$2009,$A46,'Employee Mapping'!$K$10:$K$2009,AA$39,'Employee Mapping'!$L$10:$L$2009,AA$41))</f>
        <v/>
      </c>
      <c r="AB46" s="53">
        <f>IF(OR($A46="",AB$41=""),"",COUNTIFS('Employee Mapping'!$I$10:$I$2009,$A46,'Employee Mapping'!$K$10:$K$2009,AB$39,'Employee Mapping'!$L$10:$L$2009,AB$41))</f>
        <v/>
      </c>
      <c r="AC46" s="53">
        <f>IF(OR($A46="",AC$41=""),"",COUNTIFS('Employee Mapping'!$I$10:$I$2009,$A46,'Employee Mapping'!$K$10:$K$2009,AC$39,'Employee Mapping'!$L$10:$L$2009,AC$41))</f>
        <v/>
      </c>
      <c r="AD46" s="53">
        <f>IF(OR($A46="",AD$41=""),"",COUNTIFS('Employee Mapping'!$I$10:$I$2009,$A46,'Employee Mapping'!$K$10:$K$2009,AD$39,'Employee Mapping'!$L$10:$L$2009,AD$41))</f>
        <v/>
      </c>
      <c r="AE46" s="53">
        <f>IF(OR($A46="",AE$41=""),"",COUNTIFS('Employee Mapping'!$I$10:$I$2009,$A46,'Employee Mapping'!$K$10:$K$2009,AE$39,'Employee Mapping'!$L$10:$L$2009,AE$41))</f>
        <v/>
      </c>
      <c r="AF46" s="53">
        <f>IF(OR($A46="",AF$41=""),"",COUNTIFS('Employee Mapping'!$I$10:$I$2009,$A46,'Employee Mapping'!$K$10:$K$2009,AF$39,'Employee Mapping'!$L$10:$L$2009,AF$41))</f>
        <v/>
      </c>
      <c r="AG46" s="53">
        <f>IF(OR($A46="",AG$41=""),"",COUNTIFS('Employee Mapping'!$I$10:$I$2009,$A46,'Employee Mapping'!$K$10:$K$2009,AG$39,'Employee Mapping'!$L$10:$L$2009,AG$41))</f>
        <v/>
      </c>
      <c r="AH46" s="53">
        <f>IF(OR($A46="",AH$41=""),"",COUNTIFS('Employee Mapping'!$I$10:$I$2009,$A46,'Employee Mapping'!$K$10:$K$2009,AH$39,'Employee Mapping'!$L$10:$L$2009,AH$41))</f>
        <v/>
      </c>
      <c r="AI46" s="53">
        <f>IF(OR($A46="",AI$41=""),"",COUNTIFS('Employee Mapping'!$I$10:$I$2009,$A46,'Employee Mapping'!$K$10:$K$2009,AI$39,'Employee Mapping'!$L$10:$L$2009,AI$41))</f>
        <v/>
      </c>
      <c r="AJ46" s="53">
        <f>IF(OR($A46="",AJ$41=""),"",COUNTIFS('Employee Mapping'!$I$10:$I$2009,$A46,'Employee Mapping'!$K$10:$K$2009,AJ$39,'Employee Mapping'!$L$10:$L$2009,AJ$41))</f>
        <v/>
      </c>
      <c r="AK46" s="53">
        <f>IF(OR($A46="",AK$41=""),"",COUNTIFS('Employee Mapping'!$I$10:$I$2009,$A46,'Employee Mapping'!$K$10:$K$2009,AK$39,'Employee Mapping'!$L$10:$L$2009,AK$41))</f>
        <v/>
      </c>
      <c r="AL46" s="53">
        <f>IF(OR($A46="",AL$41=""),"",COUNTIFS('Employee Mapping'!$I$10:$I$2009,$A46,'Employee Mapping'!$K$10:$K$2009,AL$39,'Employee Mapping'!$L$10:$L$2009,AL$41))</f>
        <v/>
      </c>
      <c r="AM46" s="53">
        <f>IF(OR($A46="",AM$41=""),"",COUNTIFS('Employee Mapping'!$I$10:$I$2009,$A46,'Employee Mapping'!$K$10:$K$2009,AM$39,'Employee Mapping'!$L$10:$L$2009,AM$41))</f>
        <v/>
      </c>
      <c r="AN46" s="53">
        <f>IF(OR($A46="",AN$41=""),"",COUNTIFS('Employee Mapping'!$I$10:$I$2009,$A46,'Employee Mapping'!$K$10:$K$2009,AN$39,'Employee Mapping'!$L$10:$L$2009,AN$41))</f>
        <v/>
      </c>
      <c r="AO46" s="53">
        <f>IF(OR($A46="",AO$41=""),"",COUNTIFS('Employee Mapping'!$I$10:$I$2009,$A46,'Employee Mapping'!$K$10:$K$2009,AO$39,'Employee Mapping'!$L$10:$L$2009,AO$41))</f>
        <v/>
      </c>
      <c r="AP46" s="53">
        <f>IF(OR($A46="",AP$41=""),"",COUNTIFS('Employee Mapping'!$I$10:$I$2009,$A46,'Employee Mapping'!$K$10:$K$2009,AP$39,'Employee Mapping'!$L$10:$L$2009,AP$41))</f>
        <v/>
      </c>
      <c r="AQ46" s="53">
        <f>IF(OR($A46="",AQ$41=""),"",COUNTIFS('Employee Mapping'!$I$10:$I$2009,$A46,'Employee Mapping'!$K$10:$K$2009,AQ$39,'Employee Mapping'!$L$10:$L$2009,AQ$41))</f>
        <v/>
      </c>
      <c r="AR46" s="53">
        <f>IF(OR($A46="",AR$41=""),"",COUNTIFS('Employee Mapping'!$I$10:$I$2009,$A46,'Employee Mapping'!$K$10:$K$2009,AR$39,'Employee Mapping'!$L$10:$L$2009,AR$41))</f>
        <v/>
      </c>
      <c r="AS46" s="53">
        <f>IF(OR($A46="",AS$41=""),"",COUNTIFS('Employee Mapping'!$I$10:$I$2009,$A46,'Employee Mapping'!$K$10:$K$2009,AS$39,'Employee Mapping'!$L$10:$L$2009,AS$41))</f>
        <v/>
      </c>
      <c r="AT46" s="53">
        <f>IF(OR($A46="",AT$41=""),"",COUNTIFS('Employee Mapping'!$I$10:$I$2009,$A46,'Employee Mapping'!$K$10:$K$2009,AT$39,'Employee Mapping'!$L$10:$L$2009,AT$41))</f>
        <v/>
      </c>
      <c r="AU46" s="53">
        <f>IF(OR($A46="",AU$41=""),"",COUNTIFS('Employee Mapping'!$I$10:$I$2009,$A46,'Employee Mapping'!$K$10:$K$2009,AU$39,'Employee Mapping'!$L$10:$L$2009,AU$41))</f>
        <v/>
      </c>
      <c r="AV46" s="53">
        <f>IF(OR($A46="",AV$41=""),"",COUNTIFS('Employee Mapping'!$I$10:$I$2009,$A46,'Employee Mapping'!$K$10:$K$2009,AV$39,'Employee Mapping'!$L$10:$L$2009,AV$41))</f>
        <v/>
      </c>
      <c r="AW46" s="53">
        <f>IF(OR($A46="",AW$41=""),"",COUNTIFS('Employee Mapping'!$I$10:$I$2009,$A46,'Employee Mapping'!$K$10:$K$2009,AW$39,'Employee Mapping'!$L$10:$L$2009,AW$41))</f>
        <v/>
      </c>
      <c r="AX46" s="53">
        <f>IF(OR($A46="",AX$41=""),"",COUNTIFS('Employee Mapping'!$I$10:$I$2009,$A46,'Employee Mapping'!$K$10:$K$2009,AX$39,'Employee Mapping'!$L$10:$L$2009,AX$41))</f>
        <v/>
      </c>
      <c r="AY46" s="53">
        <f>IF(OR($A46="",AY$41=""),"",COUNTIFS('Employee Mapping'!$I$10:$I$2009,$A46,'Employee Mapping'!$K$10:$K$2009,AY$39,'Employee Mapping'!$L$10:$L$2009,AY$41))</f>
        <v/>
      </c>
      <c r="AZ46" s="53">
        <f>IF(OR($A46="",AZ$41=""),"",COUNTIFS('Employee Mapping'!$I$10:$I$2009,$A46,'Employee Mapping'!$K$10:$K$2009,AZ$39,'Employee Mapping'!$L$10:$L$2009,AZ$41))</f>
        <v/>
      </c>
      <c r="BA46" s="53">
        <f>IF(OR($A46="",BA$41=""),"",COUNTIFS('Employee Mapping'!$I$10:$I$2009,$A46,'Employee Mapping'!$K$10:$K$2009,BA$39,'Employee Mapping'!$L$10:$L$2009,BA$41))</f>
        <v/>
      </c>
      <c r="BB46" s="53">
        <f>IF(OR($A46="",BB$41=""),"",COUNTIFS('Employee Mapping'!$I$10:$I$2009,$A46,'Employee Mapping'!$K$10:$K$2009,BB$39,'Employee Mapping'!$L$10:$L$2009,BB$41))</f>
        <v/>
      </c>
      <c r="BC46" s="53">
        <f>IF(OR($A46="",BC$41=""),"",COUNTIFS('Employee Mapping'!$I$10:$I$2009,$A46,'Employee Mapping'!$K$10:$K$2009,BC$39,'Employee Mapping'!$L$10:$L$2009,BC$41))</f>
        <v/>
      </c>
      <c r="BD46" s="53">
        <f>IF(OR($A46="",BD$41=""),"",COUNTIFS('Employee Mapping'!$I$10:$I$2009,$A46,'Employee Mapping'!$K$10:$K$2009,BD$39,'Employee Mapping'!$L$10:$L$2009,BD$41))</f>
        <v/>
      </c>
      <c r="BE46" s="53">
        <f>IF(OR($A46="",BE$41=""),"",COUNTIFS('Employee Mapping'!$I$10:$I$2009,$A46,'Employee Mapping'!$K$10:$K$2009,BE$39,'Employee Mapping'!$L$10:$L$2009,BE$41))</f>
        <v/>
      </c>
      <c r="BF46" s="53">
        <f>IF(OR($A46="",BF$41=""),"",COUNTIFS('Employee Mapping'!$I$10:$I$2009,$A46,'Employee Mapping'!$K$10:$K$2009,BF$39,'Employee Mapping'!$L$10:$L$2009,BF$41))</f>
        <v/>
      </c>
      <c r="BG46" s="53">
        <f>IF(OR($A46="",BG$41=""),"",COUNTIFS('Employee Mapping'!$I$10:$I$2009,$A46,'Employee Mapping'!$K$10:$K$2009,BG$39,'Employee Mapping'!$L$10:$L$2009,BG$41))</f>
        <v/>
      </c>
      <c r="BH46" s="53">
        <f>IF(OR($A46="",BH$41=""),"",COUNTIFS('Employee Mapping'!$I$10:$I$2009,$A46,'Employee Mapping'!$K$10:$K$2009,BH$39,'Employee Mapping'!$L$10:$L$2009,BH$41))</f>
        <v/>
      </c>
      <c r="BI46" s="53">
        <f>IF(OR($A46="",BI$41=""),"",COUNTIFS('Employee Mapping'!$I$10:$I$2009,$A46,'Employee Mapping'!$K$10:$K$2009,BI$39,'Employee Mapping'!$L$10:$L$2009,BI$41))</f>
        <v/>
      </c>
      <c r="BJ46" s="53">
        <f>IF(OR($A46="",BJ$41=""),"",COUNTIFS('Employee Mapping'!$I$10:$I$2009,$A46,'Employee Mapping'!$K$10:$K$2009,BJ$39,'Employee Mapping'!$L$10:$L$2009,BJ$41))</f>
        <v/>
      </c>
      <c r="BK46" s="53">
        <f>IF(OR($A46="",BK$41=""),"",COUNTIFS('Employee Mapping'!$I$10:$I$2009,$A46,'Employee Mapping'!$K$10:$K$2009,BK$39,'Employee Mapping'!$L$10:$L$2009,BK$41))</f>
        <v/>
      </c>
      <c r="BL46" s="53">
        <f>IF(OR($A46="",BL$41=""),"",COUNTIFS('Employee Mapping'!$I$10:$I$2009,$A46,'Employee Mapping'!$K$10:$K$2009,BL$39,'Employee Mapping'!$L$10:$L$2009,BL$41))</f>
        <v/>
      </c>
      <c r="BM46" s="53">
        <f>IF(OR($A46="",BM$41=""),"",COUNTIFS('Employee Mapping'!$I$10:$I$2009,$A46,'Employee Mapping'!$K$10:$K$2009,BM$39,'Employee Mapping'!$L$10:$L$2009,BM$41))</f>
        <v/>
      </c>
      <c r="BN46" s="53">
        <f>IF(OR($A46="",BN$41=""),"",COUNTIFS('Employee Mapping'!$I$10:$I$2009,$A46,'Employee Mapping'!$K$10:$K$2009,BN$39,'Employee Mapping'!$L$10:$L$2009,BN$41))</f>
        <v/>
      </c>
      <c r="BO46" s="53">
        <f>IF(OR($A46="",BO$41=""),"",COUNTIFS('Employee Mapping'!$I$10:$I$2009,$A46,'Employee Mapping'!$K$10:$K$2009,BO$39,'Employee Mapping'!$L$10:$L$2009,BO$41))</f>
        <v/>
      </c>
      <c r="BP46" s="53">
        <f>IF(OR($A46="",BP$41=""),"",COUNTIFS('Employee Mapping'!$I$10:$I$2009,$A46,'Employee Mapping'!$K$10:$K$2009,BP$39,'Employee Mapping'!$L$10:$L$2009,BP$41))</f>
        <v/>
      </c>
      <c r="BQ46" s="53">
        <f>IF(OR($A46="",BQ$41=""),"",COUNTIFS('Employee Mapping'!$I$10:$I$2009,$A46,'Employee Mapping'!$K$10:$K$2009,BQ$39,'Employee Mapping'!$L$10:$L$2009,BQ$41))</f>
        <v/>
      </c>
      <c r="BR46" s="53">
        <f>IF(OR($A46="",BR$41=""),"",COUNTIFS('Employee Mapping'!$I$10:$I$2009,$A46,'Employee Mapping'!$K$10:$K$2009,BR$39,'Employee Mapping'!$L$10:$L$2009,BR$41))</f>
        <v/>
      </c>
      <c r="BS46" s="53">
        <f>IF(OR($A46="",BS$41=""),"",COUNTIFS('Employee Mapping'!$I$10:$I$2009,$A46,'Employee Mapping'!$K$10:$K$2009,BS$39,'Employee Mapping'!$L$10:$L$2009,BS$41))</f>
        <v/>
      </c>
      <c r="BT46" s="53">
        <f>IF(OR($A46="",BT$41=""),"",COUNTIFS('Employee Mapping'!$I$10:$I$2009,$A46,'Employee Mapping'!$K$10:$K$2009,BT$39,'Employee Mapping'!$L$10:$L$2009,BT$41))</f>
        <v/>
      </c>
      <c r="BU46" s="53">
        <f>IF(OR($A46="",BU$41=""),"",COUNTIFS('Employee Mapping'!$I$10:$I$2009,$A46,'Employee Mapping'!$K$10:$K$2009,BU$39,'Employee Mapping'!$L$10:$L$2009,BU$41))</f>
        <v/>
      </c>
      <c r="BV46" s="53">
        <f>IF(OR($A46="",BV$41=""),"",COUNTIFS('Employee Mapping'!$I$10:$I$2009,$A46,'Employee Mapping'!$K$10:$K$2009,BV$39,'Employee Mapping'!$L$10:$L$2009,BV$41))</f>
        <v/>
      </c>
      <c r="BW46" s="53">
        <f>IF(OR($A46="",BW$41=""),"",COUNTIFS('Employee Mapping'!$I$10:$I$2009,$A46,'Employee Mapping'!$K$10:$K$2009,BW$39,'Employee Mapping'!$L$10:$L$2009,BW$41))</f>
        <v/>
      </c>
      <c r="BX46" s="53">
        <f>IF(OR($A46="",BX$41=""),"",COUNTIFS('Employee Mapping'!$I$10:$I$2009,$A46,'Employee Mapping'!$K$10:$K$2009,BX$39,'Employee Mapping'!$L$10:$L$2009,BX$41))</f>
        <v/>
      </c>
      <c r="BY46" s="53">
        <f>IF(OR($A46="",BY$41=""),"",COUNTIFS('Employee Mapping'!$I$10:$I$2009,$A46,'Employee Mapping'!$K$10:$K$2009,BY$39,'Employee Mapping'!$L$10:$L$2009,BY$41))</f>
        <v/>
      </c>
      <c r="BZ46" s="53">
        <f>IF(OR($A46="",BZ$41=""),"",COUNTIFS('Employee Mapping'!$I$10:$I$2009,$A46,'Employee Mapping'!$K$10:$K$2009,BZ$39,'Employee Mapping'!$L$10:$L$2009,BZ$41))</f>
        <v/>
      </c>
      <c r="CA46" s="53">
        <f>IF(OR($A46="",CA$41=""),"",COUNTIFS('Employee Mapping'!$I$10:$I$2009,$A46,'Employee Mapping'!$K$10:$K$2009,CA$39,'Employee Mapping'!$L$10:$L$2009,CA$41))</f>
        <v/>
      </c>
      <c r="CB46" s="53">
        <f>IF(OR($A46="",CB$41=""),"",COUNTIFS('Employee Mapping'!$I$10:$I$2009,$A46,'Employee Mapping'!$K$10:$K$2009,CB$39,'Employee Mapping'!$L$10:$L$2009,CB$41))</f>
        <v/>
      </c>
      <c r="CC46" s="53">
        <f>IF(OR($A46="",CC$41=""),"",COUNTIFS('Employee Mapping'!$I$10:$I$2009,$A46,'Employee Mapping'!$K$10:$K$2009,CC$39,'Employee Mapping'!$L$10:$L$2009,CC$41))</f>
        <v/>
      </c>
      <c r="CD46" s="53">
        <f>IF(OR($A46="",CD$41=""),"",COUNTIFS('Employee Mapping'!$I$10:$I$2009,$A46,'Employee Mapping'!$K$10:$K$2009,CD$39,'Employee Mapping'!$L$10:$L$2009,CD$41))</f>
        <v/>
      </c>
      <c r="CE46" s="53">
        <f>IF(OR($A46="",CE$41=""),"",COUNTIFS('Employee Mapping'!$I$10:$I$2009,$A46,'Employee Mapping'!$K$10:$K$2009,CE$39,'Employee Mapping'!$L$10:$L$2009,CE$41))</f>
        <v/>
      </c>
      <c r="CF46" s="53">
        <f>IF(OR($A46="",CF$41=""),"",COUNTIFS('Employee Mapping'!$I$10:$I$2009,$A46,'Employee Mapping'!$K$10:$K$2009,CF$39,'Employee Mapping'!$L$10:$L$2009,CF$41))</f>
        <v/>
      </c>
      <c r="CG46" s="53">
        <f>IF(OR($A46="",CG$41=""),"",COUNTIFS('Employee Mapping'!$I$10:$I$2009,$A46,'Employee Mapping'!$K$10:$K$2009,CG$39,'Employee Mapping'!$L$10:$L$2009,CG$41))</f>
        <v/>
      </c>
      <c r="CH46" s="53">
        <f>IF(OR($A46="",CH$41=""),"",COUNTIFS('Employee Mapping'!$I$10:$I$2009,$A46,'Employee Mapping'!$K$10:$K$2009,CH$39,'Employee Mapping'!$L$10:$L$2009,CH$41))</f>
        <v/>
      </c>
      <c r="CI46" s="53">
        <f>IF(OR($A46="",CI$41=""),"",COUNTIFS('Employee Mapping'!$I$10:$I$2009,$A46,'Employee Mapping'!$K$10:$K$2009,CI$39,'Employee Mapping'!$L$10:$L$2009,CI$41))</f>
        <v/>
      </c>
      <c r="CJ46" s="53">
        <f>IF(OR($A46="",CJ$41=""),"",COUNTIFS('Employee Mapping'!$I$10:$I$2009,$A46,'Employee Mapping'!$K$10:$K$2009,CJ$39,'Employee Mapping'!$L$10:$L$2009,CJ$41))</f>
        <v/>
      </c>
      <c r="CK46" s="53">
        <f>IF(OR($A46="",CK$41=""),"",COUNTIFS('Employee Mapping'!$I$10:$I$2009,$A46,'Employee Mapping'!$K$10:$K$2009,CK$39,'Employee Mapping'!$L$10:$L$2009,CK$41))</f>
        <v/>
      </c>
      <c r="CL46" s="53">
        <f>IF(OR($A46="",CL$41=""),"",COUNTIFS('Employee Mapping'!$I$10:$I$2009,$A46,'Employee Mapping'!$K$10:$K$2009,CL$39,'Employee Mapping'!$L$10:$L$2009,CL$41))</f>
        <v/>
      </c>
      <c r="CM46" s="53">
        <f>IF(OR($A46="",CM$41=""),"",COUNTIFS('Employee Mapping'!$I$10:$I$2009,$A46,'Employee Mapping'!$K$10:$K$2009,CM$39,'Employee Mapping'!$L$10:$L$2009,CM$41))</f>
        <v/>
      </c>
      <c r="CN46" s="53">
        <f>IF(OR($A46="",CN$41=""),"",COUNTIFS('Employee Mapping'!$I$10:$I$2009,$A46,'Employee Mapping'!$K$10:$K$2009,CN$39,'Employee Mapping'!$L$10:$L$2009,CN$41))</f>
        <v/>
      </c>
      <c r="CO46" s="53">
        <f>IF(OR($A46="",CO$41=""),"",COUNTIFS('Employee Mapping'!$I$10:$I$2009,$A46,'Employee Mapping'!$K$10:$K$2009,CO$39,'Employee Mapping'!$L$10:$L$2009,CO$41))</f>
        <v/>
      </c>
      <c r="CP46" s="53">
        <f>IF(OR($A46="",CP$41=""),"",COUNTIFS('Employee Mapping'!$I$10:$I$2009,$A46,'Employee Mapping'!$K$10:$K$2009,CP$39,'Employee Mapping'!$L$10:$L$2009,CP$41))</f>
        <v/>
      </c>
      <c r="CQ46" s="53">
        <f>IF(OR($A46="",CQ$41=""),"",COUNTIFS('Employee Mapping'!$I$10:$I$2009,$A46,'Employee Mapping'!$K$10:$K$2009,CQ$39,'Employee Mapping'!$L$10:$L$2009,CQ$41))</f>
        <v/>
      </c>
      <c r="CR46" s="53">
        <f>IF(OR($A46="",CR$41=""),"",COUNTIFS('Employee Mapping'!$I$10:$I$2009,$A46,'Employee Mapping'!$K$10:$K$2009,CR$39,'Employee Mapping'!$L$10:$L$2009,CR$41))</f>
        <v/>
      </c>
      <c r="CS46" s="53">
        <f>IF(OR($A46="",CS$41=""),"",COUNTIFS('Employee Mapping'!$I$10:$I$2009,$A46,'Employee Mapping'!$K$10:$K$2009,CS$39,'Employee Mapping'!$L$10:$L$2009,CS$41))</f>
        <v/>
      </c>
      <c r="CT46" s="53">
        <f>IF(OR($A46="",CT$41=""),"",COUNTIFS('Employee Mapping'!$I$10:$I$2009,$A46,'Employee Mapping'!$K$10:$K$2009,CT$39,'Employee Mapping'!$L$10:$L$2009,CT$41))</f>
        <v/>
      </c>
      <c r="CU46" s="54">
        <f>IF($A46="","",SUM(C46:CT46))</f>
        <v/>
      </c>
    </row>
    <row r="47">
      <c r="A47">
        <f>IF(SETUP!$B125="","",SETUP!$B125)</f>
        <v/>
      </c>
      <c r="B47" s="9">
        <f>IF(SETUP!$B125="","",SETUP!$C125)</f>
        <v/>
      </c>
      <c r="C47" s="53">
        <f>IF(OR($A47="",C$41=""),"",COUNTIFS('Employee Mapping'!$I$10:$I$2009,$A47,'Employee Mapping'!$K$10:$K$2009,C$39,'Employee Mapping'!$L$10:$L$2009,C$41))</f>
        <v/>
      </c>
      <c r="D47" s="53">
        <f>IF(OR($A47="",D$41=""),"",COUNTIFS('Employee Mapping'!$I$10:$I$2009,$A47,'Employee Mapping'!$K$10:$K$2009,D$39,'Employee Mapping'!$L$10:$L$2009,D$41))</f>
        <v/>
      </c>
      <c r="E47" s="53">
        <f>IF(OR($A47="",E$41=""),"",COUNTIFS('Employee Mapping'!$I$10:$I$2009,$A47,'Employee Mapping'!$K$10:$K$2009,E$39,'Employee Mapping'!$L$10:$L$2009,E$41))</f>
        <v/>
      </c>
      <c r="F47" s="53">
        <f>IF(OR($A47="",F$41=""),"",COUNTIFS('Employee Mapping'!$I$10:$I$2009,$A47,'Employee Mapping'!$K$10:$K$2009,F$39,'Employee Mapping'!$L$10:$L$2009,F$41))</f>
        <v/>
      </c>
      <c r="G47" s="53">
        <f>IF(OR($A47="",G$41=""),"",COUNTIFS('Employee Mapping'!$I$10:$I$2009,$A47,'Employee Mapping'!$K$10:$K$2009,G$39,'Employee Mapping'!$L$10:$L$2009,G$41))</f>
        <v/>
      </c>
      <c r="H47" s="53">
        <f>IF(OR($A47="",H$41=""),"",COUNTIFS('Employee Mapping'!$I$10:$I$2009,$A47,'Employee Mapping'!$K$10:$K$2009,H$39,'Employee Mapping'!$L$10:$L$2009,H$41))</f>
        <v/>
      </c>
      <c r="I47" s="53">
        <f>IF(OR($A47="",I$41=""),"",COUNTIFS('Employee Mapping'!$I$10:$I$2009,$A47,'Employee Mapping'!$K$10:$K$2009,I$39,'Employee Mapping'!$L$10:$L$2009,I$41))</f>
        <v/>
      </c>
      <c r="J47" s="53">
        <f>IF(OR($A47="",J$41=""),"",COUNTIFS('Employee Mapping'!$I$10:$I$2009,$A47,'Employee Mapping'!$K$10:$K$2009,J$39,'Employee Mapping'!$L$10:$L$2009,J$41))</f>
        <v/>
      </c>
      <c r="K47" s="53">
        <f>IF(OR($A47="",K$41=""),"",COUNTIFS('Employee Mapping'!$I$10:$I$2009,$A47,'Employee Mapping'!$K$10:$K$2009,K$39,'Employee Mapping'!$L$10:$L$2009,K$41))</f>
        <v/>
      </c>
      <c r="L47" s="53">
        <f>IF(OR($A47="",L$41=""),"",COUNTIFS('Employee Mapping'!$I$10:$I$2009,$A47,'Employee Mapping'!$K$10:$K$2009,L$39,'Employee Mapping'!$L$10:$L$2009,L$41))</f>
        <v/>
      </c>
      <c r="M47" s="53">
        <f>IF(OR($A47="",M$41=""),"",COUNTIFS('Employee Mapping'!$I$10:$I$2009,$A47,'Employee Mapping'!$K$10:$K$2009,M$39,'Employee Mapping'!$L$10:$L$2009,M$41))</f>
        <v/>
      </c>
      <c r="N47" s="53">
        <f>IF(OR($A47="",N$41=""),"",COUNTIFS('Employee Mapping'!$I$10:$I$2009,$A47,'Employee Mapping'!$K$10:$K$2009,N$39,'Employee Mapping'!$L$10:$L$2009,N$41))</f>
        <v/>
      </c>
      <c r="O47" s="53">
        <f>IF(OR($A47="",O$41=""),"",COUNTIFS('Employee Mapping'!$I$10:$I$2009,$A47,'Employee Mapping'!$K$10:$K$2009,O$39,'Employee Mapping'!$L$10:$L$2009,O$41))</f>
        <v/>
      </c>
      <c r="P47" s="53">
        <f>IF(OR($A47="",P$41=""),"",COUNTIFS('Employee Mapping'!$I$10:$I$2009,$A47,'Employee Mapping'!$K$10:$K$2009,P$39,'Employee Mapping'!$L$10:$L$2009,P$41))</f>
        <v/>
      </c>
      <c r="Q47" s="53">
        <f>IF(OR($A47="",Q$41=""),"",COUNTIFS('Employee Mapping'!$I$10:$I$2009,$A47,'Employee Mapping'!$K$10:$K$2009,Q$39,'Employee Mapping'!$L$10:$L$2009,Q$41))</f>
        <v/>
      </c>
      <c r="R47" s="53">
        <f>IF(OR($A47="",R$41=""),"",COUNTIFS('Employee Mapping'!$I$10:$I$2009,$A47,'Employee Mapping'!$K$10:$K$2009,R$39,'Employee Mapping'!$L$10:$L$2009,R$41))</f>
        <v/>
      </c>
      <c r="S47" s="53">
        <f>IF(OR($A47="",S$41=""),"",COUNTIFS('Employee Mapping'!$I$10:$I$2009,$A47,'Employee Mapping'!$K$10:$K$2009,S$39,'Employee Mapping'!$L$10:$L$2009,S$41))</f>
        <v/>
      </c>
      <c r="T47" s="53">
        <f>IF(OR($A47="",T$41=""),"",COUNTIFS('Employee Mapping'!$I$10:$I$2009,$A47,'Employee Mapping'!$K$10:$K$2009,T$39,'Employee Mapping'!$L$10:$L$2009,T$41))</f>
        <v/>
      </c>
      <c r="U47" s="53">
        <f>IF(OR($A47="",U$41=""),"",COUNTIFS('Employee Mapping'!$I$10:$I$2009,$A47,'Employee Mapping'!$K$10:$K$2009,U$39,'Employee Mapping'!$L$10:$L$2009,U$41))</f>
        <v/>
      </c>
      <c r="V47" s="53">
        <f>IF(OR($A47="",V$41=""),"",COUNTIFS('Employee Mapping'!$I$10:$I$2009,$A47,'Employee Mapping'!$K$10:$K$2009,V$39,'Employee Mapping'!$L$10:$L$2009,V$41))</f>
        <v/>
      </c>
      <c r="W47" s="53">
        <f>IF(OR($A47="",W$41=""),"",COUNTIFS('Employee Mapping'!$I$10:$I$2009,$A47,'Employee Mapping'!$K$10:$K$2009,W$39,'Employee Mapping'!$L$10:$L$2009,W$41))</f>
        <v/>
      </c>
      <c r="X47" s="53">
        <f>IF(OR($A47="",X$41=""),"",COUNTIFS('Employee Mapping'!$I$10:$I$2009,$A47,'Employee Mapping'!$K$10:$K$2009,X$39,'Employee Mapping'!$L$10:$L$2009,X$41))</f>
        <v/>
      </c>
      <c r="Y47" s="53">
        <f>IF(OR($A47="",Y$41=""),"",COUNTIFS('Employee Mapping'!$I$10:$I$2009,$A47,'Employee Mapping'!$K$10:$K$2009,Y$39,'Employee Mapping'!$L$10:$L$2009,Y$41))</f>
        <v/>
      </c>
      <c r="Z47" s="53">
        <f>IF(OR($A47="",Z$41=""),"",COUNTIFS('Employee Mapping'!$I$10:$I$2009,$A47,'Employee Mapping'!$K$10:$K$2009,Z$39,'Employee Mapping'!$L$10:$L$2009,Z$41))</f>
        <v/>
      </c>
      <c r="AA47" s="53">
        <f>IF(OR($A47="",AA$41=""),"",COUNTIFS('Employee Mapping'!$I$10:$I$2009,$A47,'Employee Mapping'!$K$10:$K$2009,AA$39,'Employee Mapping'!$L$10:$L$2009,AA$41))</f>
        <v/>
      </c>
      <c r="AB47" s="53">
        <f>IF(OR($A47="",AB$41=""),"",COUNTIFS('Employee Mapping'!$I$10:$I$2009,$A47,'Employee Mapping'!$K$10:$K$2009,AB$39,'Employee Mapping'!$L$10:$L$2009,AB$41))</f>
        <v/>
      </c>
      <c r="AC47" s="53">
        <f>IF(OR($A47="",AC$41=""),"",COUNTIFS('Employee Mapping'!$I$10:$I$2009,$A47,'Employee Mapping'!$K$10:$K$2009,AC$39,'Employee Mapping'!$L$10:$L$2009,AC$41))</f>
        <v/>
      </c>
      <c r="AD47" s="53">
        <f>IF(OR($A47="",AD$41=""),"",COUNTIFS('Employee Mapping'!$I$10:$I$2009,$A47,'Employee Mapping'!$K$10:$K$2009,AD$39,'Employee Mapping'!$L$10:$L$2009,AD$41))</f>
        <v/>
      </c>
      <c r="AE47" s="53">
        <f>IF(OR($A47="",AE$41=""),"",COUNTIFS('Employee Mapping'!$I$10:$I$2009,$A47,'Employee Mapping'!$K$10:$K$2009,AE$39,'Employee Mapping'!$L$10:$L$2009,AE$41))</f>
        <v/>
      </c>
      <c r="AF47" s="53">
        <f>IF(OR($A47="",AF$41=""),"",COUNTIFS('Employee Mapping'!$I$10:$I$2009,$A47,'Employee Mapping'!$K$10:$K$2009,AF$39,'Employee Mapping'!$L$10:$L$2009,AF$41))</f>
        <v/>
      </c>
      <c r="AG47" s="53">
        <f>IF(OR($A47="",AG$41=""),"",COUNTIFS('Employee Mapping'!$I$10:$I$2009,$A47,'Employee Mapping'!$K$10:$K$2009,AG$39,'Employee Mapping'!$L$10:$L$2009,AG$41))</f>
        <v/>
      </c>
      <c r="AH47" s="53">
        <f>IF(OR($A47="",AH$41=""),"",COUNTIFS('Employee Mapping'!$I$10:$I$2009,$A47,'Employee Mapping'!$K$10:$K$2009,AH$39,'Employee Mapping'!$L$10:$L$2009,AH$41))</f>
        <v/>
      </c>
      <c r="AI47" s="53">
        <f>IF(OR($A47="",AI$41=""),"",COUNTIFS('Employee Mapping'!$I$10:$I$2009,$A47,'Employee Mapping'!$K$10:$K$2009,AI$39,'Employee Mapping'!$L$10:$L$2009,AI$41))</f>
        <v/>
      </c>
      <c r="AJ47" s="53">
        <f>IF(OR($A47="",AJ$41=""),"",COUNTIFS('Employee Mapping'!$I$10:$I$2009,$A47,'Employee Mapping'!$K$10:$K$2009,AJ$39,'Employee Mapping'!$L$10:$L$2009,AJ$41))</f>
        <v/>
      </c>
      <c r="AK47" s="53">
        <f>IF(OR($A47="",AK$41=""),"",COUNTIFS('Employee Mapping'!$I$10:$I$2009,$A47,'Employee Mapping'!$K$10:$K$2009,AK$39,'Employee Mapping'!$L$10:$L$2009,AK$41))</f>
        <v/>
      </c>
      <c r="AL47" s="53">
        <f>IF(OR($A47="",AL$41=""),"",COUNTIFS('Employee Mapping'!$I$10:$I$2009,$A47,'Employee Mapping'!$K$10:$K$2009,AL$39,'Employee Mapping'!$L$10:$L$2009,AL$41))</f>
        <v/>
      </c>
      <c r="AM47" s="53">
        <f>IF(OR($A47="",AM$41=""),"",COUNTIFS('Employee Mapping'!$I$10:$I$2009,$A47,'Employee Mapping'!$K$10:$K$2009,AM$39,'Employee Mapping'!$L$10:$L$2009,AM$41))</f>
        <v/>
      </c>
      <c r="AN47" s="53">
        <f>IF(OR($A47="",AN$41=""),"",COUNTIFS('Employee Mapping'!$I$10:$I$2009,$A47,'Employee Mapping'!$K$10:$K$2009,AN$39,'Employee Mapping'!$L$10:$L$2009,AN$41))</f>
        <v/>
      </c>
      <c r="AO47" s="53">
        <f>IF(OR($A47="",AO$41=""),"",COUNTIFS('Employee Mapping'!$I$10:$I$2009,$A47,'Employee Mapping'!$K$10:$K$2009,AO$39,'Employee Mapping'!$L$10:$L$2009,AO$41))</f>
        <v/>
      </c>
      <c r="AP47" s="53">
        <f>IF(OR($A47="",AP$41=""),"",COUNTIFS('Employee Mapping'!$I$10:$I$2009,$A47,'Employee Mapping'!$K$10:$K$2009,AP$39,'Employee Mapping'!$L$10:$L$2009,AP$41))</f>
        <v/>
      </c>
      <c r="AQ47" s="53">
        <f>IF(OR($A47="",AQ$41=""),"",COUNTIFS('Employee Mapping'!$I$10:$I$2009,$A47,'Employee Mapping'!$K$10:$K$2009,AQ$39,'Employee Mapping'!$L$10:$L$2009,AQ$41))</f>
        <v/>
      </c>
      <c r="AR47" s="53">
        <f>IF(OR($A47="",AR$41=""),"",COUNTIFS('Employee Mapping'!$I$10:$I$2009,$A47,'Employee Mapping'!$K$10:$K$2009,AR$39,'Employee Mapping'!$L$10:$L$2009,AR$41))</f>
        <v/>
      </c>
      <c r="AS47" s="53">
        <f>IF(OR($A47="",AS$41=""),"",COUNTIFS('Employee Mapping'!$I$10:$I$2009,$A47,'Employee Mapping'!$K$10:$K$2009,AS$39,'Employee Mapping'!$L$10:$L$2009,AS$41))</f>
        <v/>
      </c>
      <c r="AT47" s="53">
        <f>IF(OR($A47="",AT$41=""),"",COUNTIFS('Employee Mapping'!$I$10:$I$2009,$A47,'Employee Mapping'!$K$10:$K$2009,AT$39,'Employee Mapping'!$L$10:$L$2009,AT$41))</f>
        <v/>
      </c>
      <c r="AU47" s="53">
        <f>IF(OR($A47="",AU$41=""),"",COUNTIFS('Employee Mapping'!$I$10:$I$2009,$A47,'Employee Mapping'!$K$10:$K$2009,AU$39,'Employee Mapping'!$L$10:$L$2009,AU$41))</f>
        <v/>
      </c>
      <c r="AV47" s="53">
        <f>IF(OR($A47="",AV$41=""),"",COUNTIFS('Employee Mapping'!$I$10:$I$2009,$A47,'Employee Mapping'!$K$10:$K$2009,AV$39,'Employee Mapping'!$L$10:$L$2009,AV$41))</f>
        <v/>
      </c>
      <c r="AW47" s="53">
        <f>IF(OR($A47="",AW$41=""),"",COUNTIFS('Employee Mapping'!$I$10:$I$2009,$A47,'Employee Mapping'!$K$10:$K$2009,AW$39,'Employee Mapping'!$L$10:$L$2009,AW$41))</f>
        <v/>
      </c>
      <c r="AX47" s="53">
        <f>IF(OR($A47="",AX$41=""),"",COUNTIFS('Employee Mapping'!$I$10:$I$2009,$A47,'Employee Mapping'!$K$10:$K$2009,AX$39,'Employee Mapping'!$L$10:$L$2009,AX$41))</f>
        <v/>
      </c>
      <c r="AY47" s="53">
        <f>IF(OR($A47="",AY$41=""),"",COUNTIFS('Employee Mapping'!$I$10:$I$2009,$A47,'Employee Mapping'!$K$10:$K$2009,AY$39,'Employee Mapping'!$L$10:$L$2009,AY$41))</f>
        <v/>
      </c>
      <c r="AZ47" s="53">
        <f>IF(OR($A47="",AZ$41=""),"",COUNTIFS('Employee Mapping'!$I$10:$I$2009,$A47,'Employee Mapping'!$K$10:$K$2009,AZ$39,'Employee Mapping'!$L$10:$L$2009,AZ$41))</f>
        <v/>
      </c>
      <c r="BA47" s="53">
        <f>IF(OR($A47="",BA$41=""),"",COUNTIFS('Employee Mapping'!$I$10:$I$2009,$A47,'Employee Mapping'!$K$10:$K$2009,BA$39,'Employee Mapping'!$L$10:$L$2009,BA$41))</f>
        <v/>
      </c>
      <c r="BB47" s="53">
        <f>IF(OR($A47="",BB$41=""),"",COUNTIFS('Employee Mapping'!$I$10:$I$2009,$A47,'Employee Mapping'!$K$10:$K$2009,BB$39,'Employee Mapping'!$L$10:$L$2009,BB$41))</f>
        <v/>
      </c>
      <c r="BC47" s="53">
        <f>IF(OR($A47="",BC$41=""),"",COUNTIFS('Employee Mapping'!$I$10:$I$2009,$A47,'Employee Mapping'!$K$10:$K$2009,BC$39,'Employee Mapping'!$L$10:$L$2009,BC$41))</f>
        <v/>
      </c>
      <c r="BD47" s="53">
        <f>IF(OR($A47="",BD$41=""),"",COUNTIFS('Employee Mapping'!$I$10:$I$2009,$A47,'Employee Mapping'!$K$10:$K$2009,BD$39,'Employee Mapping'!$L$10:$L$2009,BD$41))</f>
        <v/>
      </c>
      <c r="BE47" s="53">
        <f>IF(OR($A47="",BE$41=""),"",COUNTIFS('Employee Mapping'!$I$10:$I$2009,$A47,'Employee Mapping'!$K$10:$K$2009,BE$39,'Employee Mapping'!$L$10:$L$2009,BE$41))</f>
        <v/>
      </c>
      <c r="BF47" s="53">
        <f>IF(OR($A47="",BF$41=""),"",COUNTIFS('Employee Mapping'!$I$10:$I$2009,$A47,'Employee Mapping'!$K$10:$K$2009,BF$39,'Employee Mapping'!$L$10:$L$2009,BF$41))</f>
        <v/>
      </c>
      <c r="BG47" s="53">
        <f>IF(OR($A47="",BG$41=""),"",COUNTIFS('Employee Mapping'!$I$10:$I$2009,$A47,'Employee Mapping'!$K$10:$K$2009,BG$39,'Employee Mapping'!$L$10:$L$2009,BG$41))</f>
        <v/>
      </c>
      <c r="BH47" s="53">
        <f>IF(OR($A47="",BH$41=""),"",COUNTIFS('Employee Mapping'!$I$10:$I$2009,$A47,'Employee Mapping'!$K$10:$K$2009,BH$39,'Employee Mapping'!$L$10:$L$2009,BH$41))</f>
        <v/>
      </c>
      <c r="BI47" s="53">
        <f>IF(OR($A47="",BI$41=""),"",COUNTIFS('Employee Mapping'!$I$10:$I$2009,$A47,'Employee Mapping'!$K$10:$K$2009,BI$39,'Employee Mapping'!$L$10:$L$2009,BI$41))</f>
        <v/>
      </c>
      <c r="BJ47" s="53">
        <f>IF(OR($A47="",BJ$41=""),"",COUNTIFS('Employee Mapping'!$I$10:$I$2009,$A47,'Employee Mapping'!$K$10:$K$2009,BJ$39,'Employee Mapping'!$L$10:$L$2009,BJ$41))</f>
        <v/>
      </c>
      <c r="BK47" s="53">
        <f>IF(OR($A47="",BK$41=""),"",COUNTIFS('Employee Mapping'!$I$10:$I$2009,$A47,'Employee Mapping'!$K$10:$K$2009,BK$39,'Employee Mapping'!$L$10:$L$2009,BK$41))</f>
        <v/>
      </c>
      <c r="BL47" s="53">
        <f>IF(OR($A47="",BL$41=""),"",COUNTIFS('Employee Mapping'!$I$10:$I$2009,$A47,'Employee Mapping'!$K$10:$K$2009,BL$39,'Employee Mapping'!$L$10:$L$2009,BL$41))</f>
        <v/>
      </c>
      <c r="BM47" s="53">
        <f>IF(OR($A47="",BM$41=""),"",COUNTIFS('Employee Mapping'!$I$10:$I$2009,$A47,'Employee Mapping'!$K$10:$K$2009,BM$39,'Employee Mapping'!$L$10:$L$2009,BM$41))</f>
        <v/>
      </c>
      <c r="BN47" s="53">
        <f>IF(OR($A47="",BN$41=""),"",COUNTIFS('Employee Mapping'!$I$10:$I$2009,$A47,'Employee Mapping'!$K$10:$K$2009,BN$39,'Employee Mapping'!$L$10:$L$2009,BN$41))</f>
        <v/>
      </c>
      <c r="BO47" s="53">
        <f>IF(OR($A47="",BO$41=""),"",COUNTIFS('Employee Mapping'!$I$10:$I$2009,$A47,'Employee Mapping'!$K$10:$K$2009,BO$39,'Employee Mapping'!$L$10:$L$2009,BO$41))</f>
        <v/>
      </c>
      <c r="BP47" s="53">
        <f>IF(OR($A47="",BP$41=""),"",COUNTIFS('Employee Mapping'!$I$10:$I$2009,$A47,'Employee Mapping'!$K$10:$K$2009,BP$39,'Employee Mapping'!$L$10:$L$2009,BP$41))</f>
        <v/>
      </c>
      <c r="BQ47" s="53">
        <f>IF(OR($A47="",BQ$41=""),"",COUNTIFS('Employee Mapping'!$I$10:$I$2009,$A47,'Employee Mapping'!$K$10:$K$2009,BQ$39,'Employee Mapping'!$L$10:$L$2009,BQ$41))</f>
        <v/>
      </c>
      <c r="BR47" s="53">
        <f>IF(OR($A47="",BR$41=""),"",COUNTIFS('Employee Mapping'!$I$10:$I$2009,$A47,'Employee Mapping'!$K$10:$K$2009,BR$39,'Employee Mapping'!$L$10:$L$2009,BR$41))</f>
        <v/>
      </c>
      <c r="BS47" s="53">
        <f>IF(OR($A47="",BS$41=""),"",COUNTIFS('Employee Mapping'!$I$10:$I$2009,$A47,'Employee Mapping'!$K$10:$K$2009,BS$39,'Employee Mapping'!$L$10:$L$2009,BS$41))</f>
        <v/>
      </c>
      <c r="BT47" s="53">
        <f>IF(OR($A47="",BT$41=""),"",COUNTIFS('Employee Mapping'!$I$10:$I$2009,$A47,'Employee Mapping'!$K$10:$K$2009,BT$39,'Employee Mapping'!$L$10:$L$2009,BT$41))</f>
        <v/>
      </c>
      <c r="BU47" s="53">
        <f>IF(OR($A47="",BU$41=""),"",COUNTIFS('Employee Mapping'!$I$10:$I$2009,$A47,'Employee Mapping'!$K$10:$K$2009,BU$39,'Employee Mapping'!$L$10:$L$2009,BU$41))</f>
        <v/>
      </c>
      <c r="BV47" s="53">
        <f>IF(OR($A47="",BV$41=""),"",COUNTIFS('Employee Mapping'!$I$10:$I$2009,$A47,'Employee Mapping'!$K$10:$K$2009,BV$39,'Employee Mapping'!$L$10:$L$2009,BV$41))</f>
        <v/>
      </c>
      <c r="BW47" s="53">
        <f>IF(OR($A47="",BW$41=""),"",COUNTIFS('Employee Mapping'!$I$10:$I$2009,$A47,'Employee Mapping'!$K$10:$K$2009,BW$39,'Employee Mapping'!$L$10:$L$2009,BW$41))</f>
        <v/>
      </c>
      <c r="BX47" s="53">
        <f>IF(OR($A47="",BX$41=""),"",COUNTIFS('Employee Mapping'!$I$10:$I$2009,$A47,'Employee Mapping'!$K$10:$K$2009,BX$39,'Employee Mapping'!$L$10:$L$2009,BX$41))</f>
        <v/>
      </c>
      <c r="BY47" s="53">
        <f>IF(OR($A47="",BY$41=""),"",COUNTIFS('Employee Mapping'!$I$10:$I$2009,$A47,'Employee Mapping'!$K$10:$K$2009,BY$39,'Employee Mapping'!$L$10:$L$2009,BY$41))</f>
        <v/>
      </c>
      <c r="BZ47" s="53">
        <f>IF(OR($A47="",BZ$41=""),"",COUNTIFS('Employee Mapping'!$I$10:$I$2009,$A47,'Employee Mapping'!$K$10:$K$2009,BZ$39,'Employee Mapping'!$L$10:$L$2009,BZ$41))</f>
        <v/>
      </c>
      <c r="CA47" s="53">
        <f>IF(OR($A47="",CA$41=""),"",COUNTIFS('Employee Mapping'!$I$10:$I$2009,$A47,'Employee Mapping'!$K$10:$K$2009,CA$39,'Employee Mapping'!$L$10:$L$2009,CA$41))</f>
        <v/>
      </c>
      <c r="CB47" s="53">
        <f>IF(OR($A47="",CB$41=""),"",COUNTIFS('Employee Mapping'!$I$10:$I$2009,$A47,'Employee Mapping'!$K$10:$K$2009,CB$39,'Employee Mapping'!$L$10:$L$2009,CB$41))</f>
        <v/>
      </c>
      <c r="CC47" s="53">
        <f>IF(OR($A47="",CC$41=""),"",COUNTIFS('Employee Mapping'!$I$10:$I$2009,$A47,'Employee Mapping'!$K$10:$K$2009,CC$39,'Employee Mapping'!$L$10:$L$2009,CC$41))</f>
        <v/>
      </c>
      <c r="CD47" s="53">
        <f>IF(OR($A47="",CD$41=""),"",COUNTIFS('Employee Mapping'!$I$10:$I$2009,$A47,'Employee Mapping'!$K$10:$K$2009,CD$39,'Employee Mapping'!$L$10:$L$2009,CD$41))</f>
        <v/>
      </c>
      <c r="CE47" s="53">
        <f>IF(OR($A47="",CE$41=""),"",COUNTIFS('Employee Mapping'!$I$10:$I$2009,$A47,'Employee Mapping'!$K$10:$K$2009,CE$39,'Employee Mapping'!$L$10:$L$2009,CE$41))</f>
        <v/>
      </c>
      <c r="CF47" s="53">
        <f>IF(OR($A47="",CF$41=""),"",COUNTIFS('Employee Mapping'!$I$10:$I$2009,$A47,'Employee Mapping'!$K$10:$K$2009,CF$39,'Employee Mapping'!$L$10:$L$2009,CF$41))</f>
        <v/>
      </c>
      <c r="CG47" s="53">
        <f>IF(OR($A47="",CG$41=""),"",COUNTIFS('Employee Mapping'!$I$10:$I$2009,$A47,'Employee Mapping'!$K$10:$K$2009,CG$39,'Employee Mapping'!$L$10:$L$2009,CG$41))</f>
        <v/>
      </c>
      <c r="CH47" s="53">
        <f>IF(OR($A47="",CH$41=""),"",COUNTIFS('Employee Mapping'!$I$10:$I$2009,$A47,'Employee Mapping'!$K$10:$K$2009,CH$39,'Employee Mapping'!$L$10:$L$2009,CH$41))</f>
        <v/>
      </c>
      <c r="CI47" s="53">
        <f>IF(OR($A47="",CI$41=""),"",COUNTIFS('Employee Mapping'!$I$10:$I$2009,$A47,'Employee Mapping'!$K$10:$K$2009,CI$39,'Employee Mapping'!$L$10:$L$2009,CI$41))</f>
        <v/>
      </c>
      <c r="CJ47" s="53">
        <f>IF(OR($A47="",CJ$41=""),"",COUNTIFS('Employee Mapping'!$I$10:$I$2009,$A47,'Employee Mapping'!$K$10:$K$2009,CJ$39,'Employee Mapping'!$L$10:$L$2009,CJ$41))</f>
        <v/>
      </c>
      <c r="CK47" s="53">
        <f>IF(OR($A47="",CK$41=""),"",COUNTIFS('Employee Mapping'!$I$10:$I$2009,$A47,'Employee Mapping'!$K$10:$K$2009,CK$39,'Employee Mapping'!$L$10:$L$2009,CK$41))</f>
        <v/>
      </c>
      <c r="CL47" s="53">
        <f>IF(OR($A47="",CL$41=""),"",COUNTIFS('Employee Mapping'!$I$10:$I$2009,$A47,'Employee Mapping'!$K$10:$K$2009,CL$39,'Employee Mapping'!$L$10:$L$2009,CL$41))</f>
        <v/>
      </c>
      <c r="CM47" s="53">
        <f>IF(OR($A47="",CM$41=""),"",COUNTIFS('Employee Mapping'!$I$10:$I$2009,$A47,'Employee Mapping'!$K$10:$K$2009,CM$39,'Employee Mapping'!$L$10:$L$2009,CM$41))</f>
        <v/>
      </c>
      <c r="CN47" s="53">
        <f>IF(OR($A47="",CN$41=""),"",COUNTIFS('Employee Mapping'!$I$10:$I$2009,$A47,'Employee Mapping'!$K$10:$K$2009,CN$39,'Employee Mapping'!$L$10:$L$2009,CN$41))</f>
        <v/>
      </c>
      <c r="CO47" s="53">
        <f>IF(OR($A47="",CO$41=""),"",COUNTIFS('Employee Mapping'!$I$10:$I$2009,$A47,'Employee Mapping'!$K$10:$K$2009,CO$39,'Employee Mapping'!$L$10:$L$2009,CO$41))</f>
        <v/>
      </c>
      <c r="CP47" s="53">
        <f>IF(OR($A47="",CP$41=""),"",COUNTIFS('Employee Mapping'!$I$10:$I$2009,$A47,'Employee Mapping'!$K$10:$K$2009,CP$39,'Employee Mapping'!$L$10:$L$2009,CP$41))</f>
        <v/>
      </c>
      <c r="CQ47" s="53">
        <f>IF(OR($A47="",CQ$41=""),"",COUNTIFS('Employee Mapping'!$I$10:$I$2009,$A47,'Employee Mapping'!$K$10:$K$2009,CQ$39,'Employee Mapping'!$L$10:$L$2009,CQ$41))</f>
        <v/>
      </c>
      <c r="CR47" s="53">
        <f>IF(OR($A47="",CR$41=""),"",COUNTIFS('Employee Mapping'!$I$10:$I$2009,$A47,'Employee Mapping'!$K$10:$K$2009,CR$39,'Employee Mapping'!$L$10:$L$2009,CR$41))</f>
        <v/>
      </c>
      <c r="CS47" s="53">
        <f>IF(OR($A47="",CS$41=""),"",COUNTIFS('Employee Mapping'!$I$10:$I$2009,$A47,'Employee Mapping'!$K$10:$K$2009,CS$39,'Employee Mapping'!$L$10:$L$2009,CS$41))</f>
        <v/>
      </c>
      <c r="CT47" s="53">
        <f>IF(OR($A47="",CT$41=""),"",COUNTIFS('Employee Mapping'!$I$10:$I$2009,$A47,'Employee Mapping'!$K$10:$K$2009,CT$39,'Employee Mapping'!$L$10:$L$2009,CT$41))</f>
        <v/>
      </c>
      <c r="CU47" s="54">
        <f>IF($A47="","",SUM(C47:CT47))</f>
        <v/>
      </c>
    </row>
    <row r="48">
      <c r="A48">
        <f>IF(SETUP!$B126="","",SETUP!$B126)</f>
        <v/>
      </c>
      <c r="B48" s="9">
        <f>IF(SETUP!$B126="","",SETUP!$C126)</f>
        <v/>
      </c>
      <c r="C48" s="53">
        <f>IF(OR($A48="",C$41=""),"",COUNTIFS('Employee Mapping'!$I$10:$I$2009,$A48,'Employee Mapping'!$K$10:$K$2009,C$39,'Employee Mapping'!$L$10:$L$2009,C$41))</f>
        <v/>
      </c>
      <c r="D48" s="53">
        <f>IF(OR($A48="",D$41=""),"",COUNTIFS('Employee Mapping'!$I$10:$I$2009,$A48,'Employee Mapping'!$K$10:$K$2009,D$39,'Employee Mapping'!$L$10:$L$2009,D$41))</f>
        <v/>
      </c>
      <c r="E48" s="53">
        <f>IF(OR($A48="",E$41=""),"",COUNTIFS('Employee Mapping'!$I$10:$I$2009,$A48,'Employee Mapping'!$K$10:$K$2009,E$39,'Employee Mapping'!$L$10:$L$2009,E$41))</f>
        <v/>
      </c>
      <c r="F48" s="53">
        <f>IF(OR($A48="",F$41=""),"",COUNTIFS('Employee Mapping'!$I$10:$I$2009,$A48,'Employee Mapping'!$K$10:$K$2009,F$39,'Employee Mapping'!$L$10:$L$2009,F$41))</f>
        <v/>
      </c>
      <c r="G48" s="53">
        <f>IF(OR($A48="",G$41=""),"",COUNTIFS('Employee Mapping'!$I$10:$I$2009,$A48,'Employee Mapping'!$K$10:$K$2009,G$39,'Employee Mapping'!$L$10:$L$2009,G$41))</f>
        <v/>
      </c>
      <c r="H48" s="53">
        <f>IF(OR($A48="",H$41=""),"",COUNTIFS('Employee Mapping'!$I$10:$I$2009,$A48,'Employee Mapping'!$K$10:$K$2009,H$39,'Employee Mapping'!$L$10:$L$2009,H$41))</f>
        <v/>
      </c>
      <c r="I48" s="53">
        <f>IF(OR($A48="",I$41=""),"",COUNTIFS('Employee Mapping'!$I$10:$I$2009,$A48,'Employee Mapping'!$K$10:$K$2009,I$39,'Employee Mapping'!$L$10:$L$2009,I$41))</f>
        <v/>
      </c>
      <c r="J48" s="53">
        <f>IF(OR($A48="",J$41=""),"",COUNTIFS('Employee Mapping'!$I$10:$I$2009,$A48,'Employee Mapping'!$K$10:$K$2009,J$39,'Employee Mapping'!$L$10:$L$2009,J$41))</f>
        <v/>
      </c>
      <c r="K48" s="53">
        <f>IF(OR($A48="",K$41=""),"",COUNTIFS('Employee Mapping'!$I$10:$I$2009,$A48,'Employee Mapping'!$K$10:$K$2009,K$39,'Employee Mapping'!$L$10:$L$2009,K$41))</f>
        <v/>
      </c>
      <c r="L48" s="53">
        <f>IF(OR($A48="",L$41=""),"",COUNTIFS('Employee Mapping'!$I$10:$I$2009,$A48,'Employee Mapping'!$K$10:$K$2009,L$39,'Employee Mapping'!$L$10:$L$2009,L$41))</f>
        <v/>
      </c>
      <c r="M48" s="53">
        <f>IF(OR($A48="",M$41=""),"",COUNTIFS('Employee Mapping'!$I$10:$I$2009,$A48,'Employee Mapping'!$K$10:$K$2009,M$39,'Employee Mapping'!$L$10:$L$2009,M$41))</f>
        <v/>
      </c>
      <c r="N48" s="53">
        <f>IF(OR($A48="",N$41=""),"",COUNTIFS('Employee Mapping'!$I$10:$I$2009,$A48,'Employee Mapping'!$K$10:$K$2009,N$39,'Employee Mapping'!$L$10:$L$2009,N$41))</f>
        <v/>
      </c>
      <c r="O48" s="53">
        <f>IF(OR($A48="",O$41=""),"",COUNTIFS('Employee Mapping'!$I$10:$I$2009,$A48,'Employee Mapping'!$K$10:$K$2009,O$39,'Employee Mapping'!$L$10:$L$2009,O$41))</f>
        <v/>
      </c>
      <c r="P48" s="53">
        <f>IF(OR($A48="",P$41=""),"",COUNTIFS('Employee Mapping'!$I$10:$I$2009,$A48,'Employee Mapping'!$K$10:$K$2009,P$39,'Employee Mapping'!$L$10:$L$2009,P$41))</f>
        <v/>
      </c>
      <c r="Q48" s="53">
        <f>IF(OR($A48="",Q$41=""),"",COUNTIFS('Employee Mapping'!$I$10:$I$2009,$A48,'Employee Mapping'!$K$10:$K$2009,Q$39,'Employee Mapping'!$L$10:$L$2009,Q$41))</f>
        <v/>
      </c>
      <c r="R48" s="53">
        <f>IF(OR($A48="",R$41=""),"",COUNTIFS('Employee Mapping'!$I$10:$I$2009,$A48,'Employee Mapping'!$K$10:$K$2009,R$39,'Employee Mapping'!$L$10:$L$2009,R$41))</f>
        <v/>
      </c>
      <c r="S48" s="53">
        <f>IF(OR($A48="",S$41=""),"",COUNTIFS('Employee Mapping'!$I$10:$I$2009,$A48,'Employee Mapping'!$K$10:$K$2009,S$39,'Employee Mapping'!$L$10:$L$2009,S$41))</f>
        <v/>
      </c>
      <c r="T48" s="53">
        <f>IF(OR($A48="",T$41=""),"",COUNTIFS('Employee Mapping'!$I$10:$I$2009,$A48,'Employee Mapping'!$K$10:$K$2009,T$39,'Employee Mapping'!$L$10:$L$2009,T$41))</f>
        <v/>
      </c>
      <c r="U48" s="53">
        <f>IF(OR($A48="",U$41=""),"",COUNTIFS('Employee Mapping'!$I$10:$I$2009,$A48,'Employee Mapping'!$K$10:$K$2009,U$39,'Employee Mapping'!$L$10:$L$2009,U$41))</f>
        <v/>
      </c>
      <c r="V48" s="53">
        <f>IF(OR($A48="",V$41=""),"",COUNTIFS('Employee Mapping'!$I$10:$I$2009,$A48,'Employee Mapping'!$K$10:$K$2009,V$39,'Employee Mapping'!$L$10:$L$2009,V$41))</f>
        <v/>
      </c>
      <c r="W48" s="53">
        <f>IF(OR($A48="",W$41=""),"",COUNTIFS('Employee Mapping'!$I$10:$I$2009,$A48,'Employee Mapping'!$K$10:$K$2009,W$39,'Employee Mapping'!$L$10:$L$2009,W$41))</f>
        <v/>
      </c>
      <c r="X48" s="53">
        <f>IF(OR($A48="",X$41=""),"",COUNTIFS('Employee Mapping'!$I$10:$I$2009,$A48,'Employee Mapping'!$K$10:$K$2009,X$39,'Employee Mapping'!$L$10:$L$2009,X$41))</f>
        <v/>
      </c>
      <c r="Y48" s="53">
        <f>IF(OR($A48="",Y$41=""),"",COUNTIFS('Employee Mapping'!$I$10:$I$2009,$A48,'Employee Mapping'!$K$10:$K$2009,Y$39,'Employee Mapping'!$L$10:$L$2009,Y$41))</f>
        <v/>
      </c>
      <c r="Z48" s="53">
        <f>IF(OR($A48="",Z$41=""),"",COUNTIFS('Employee Mapping'!$I$10:$I$2009,$A48,'Employee Mapping'!$K$10:$K$2009,Z$39,'Employee Mapping'!$L$10:$L$2009,Z$41))</f>
        <v/>
      </c>
      <c r="AA48" s="53">
        <f>IF(OR($A48="",AA$41=""),"",COUNTIFS('Employee Mapping'!$I$10:$I$2009,$A48,'Employee Mapping'!$K$10:$K$2009,AA$39,'Employee Mapping'!$L$10:$L$2009,AA$41))</f>
        <v/>
      </c>
      <c r="AB48" s="53">
        <f>IF(OR($A48="",AB$41=""),"",COUNTIFS('Employee Mapping'!$I$10:$I$2009,$A48,'Employee Mapping'!$K$10:$K$2009,AB$39,'Employee Mapping'!$L$10:$L$2009,AB$41))</f>
        <v/>
      </c>
      <c r="AC48" s="53">
        <f>IF(OR($A48="",AC$41=""),"",COUNTIFS('Employee Mapping'!$I$10:$I$2009,$A48,'Employee Mapping'!$K$10:$K$2009,AC$39,'Employee Mapping'!$L$10:$L$2009,AC$41))</f>
        <v/>
      </c>
      <c r="AD48" s="53">
        <f>IF(OR($A48="",AD$41=""),"",COUNTIFS('Employee Mapping'!$I$10:$I$2009,$A48,'Employee Mapping'!$K$10:$K$2009,AD$39,'Employee Mapping'!$L$10:$L$2009,AD$41))</f>
        <v/>
      </c>
      <c r="AE48" s="53">
        <f>IF(OR($A48="",AE$41=""),"",COUNTIFS('Employee Mapping'!$I$10:$I$2009,$A48,'Employee Mapping'!$K$10:$K$2009,AE$39,'Employee Mapping'!$L$10:$L$2009,AE$41))</f>
        <v/>
      </c>
      <c r="AF48" s="53">
        <f>IF(OR($A48="",AF$41=""),"",COUNTIFS('Employee Mapping'!$I$10:$I$2009,$A48,'Employee Mapping'!$K$10:$K$2009,AF$39,'Employee Mapping'!$L$10:$L$2009,AF$41))</f>
        <v/>
      </c>
      <c r="AG48" s="53">
        <f>IF(OR($A48="",AG$41=""),"",COUNTIFS('Employee Mapping'!$I$10:$I$2009,$A48,'Employee Mapping'!$K$10:$K$2009,AG$39,'Employee Mapping'!$L$10:$L$2009,AG$41))</f>
        <v/>
      </c>
      <c r="AH48" s="53">
        <f>IF(OR($A48="",AH$41=""),"",COUNTIFS('Employee Mapping'!$I$10:$I$2009,$A48,'Employee Mapping'!$K$10:$K$2009,AH$39,'Employee Mapping'!$L$10:$L$2009,AH$41))</f>
        <v/>
      </c>
      <c r="AI48" s="53">
        <f>IF(OR($A48="",AI$41=""),"",COUNTIFS('Employee Mapping'!$I$10:$I$2009,$A48,'Employee Mapping'!$K$10:$K$2009,AI$39,'Employee Mapping'!$L$10:$L$2009,AI$41))</f>
        <v/>
      </c>
      <c r="AJ48" s="53">
        <f>IF(OR($A48="",AJ$41=""),"",COUNTIFS('Employee Mapping'!$I$10:$I$2009,$A48,'Employee Mapping'!$K$10:$K$2009,AJ$39,'Employee Mapping'!$L$10:$L$2009,AJ$41))</f>
        <v/>
      </c>
      <c r="AK48" s="53">
        <f>IF(OR($A48="",AK$41=""),"",COUNTIFS('Employee Mapping'!$I$10:$I$2009,$A48,'Employee Mapping'!$K$10:$K$2009,AK$39,'Employee Mapping'!$L$10:$L$2009,AK$41))</f>
        <v/>
      </c>
      <c r="AL48" s="53">
        <f>IF(OR($A48="",AL$41=""),"",COUNTIFS('Employee Mapping'!$I$10:$I$2009,$A48,'Employee Mapping'!$K$10:$K$2009,AL$39,'Employee Mapping'!$L$10:$L$2009,AL$41))</f>
        <v/>
      </c>
      <c r="AM48" s="53">
        <f>IF(OR($A48="",AM$41=""),"",COUNTIFS('Employee Mapping'!$I$10:$I$2009,$A48,'Employee Mapping'!$K$10:$K$2009,AM$39,'Employee Mapping'!$L$10:$L$2009,AM$41))</f>
        <v/>
      </c>
      <c r="AN48" s="53">
        <f>IF(OR($A48="",AN$41=""),"",COUNTIFS('Employee Mapping'!$I$10:$I$2009,$A48,'Employee Mapping'!$K$10:$K$2009,AN$39,'Employee Mapping'!$L$10:$L$2009,AN$41))</f>
        <v/>
      </c>
      <c r="AO48" s="53">
        <f>IF(OR($A48="",AO$41=""),"",COUNTIFS('Employee Mapping'!$I$10:$I$2009,$A48,'Employee Mapping'!$K$10:$K$2009,AO$39,'Employee Mapping'!$L$10:$L$2009,AO$41))</f>
        <v/>
      </c>
      <c r="AP48" s="53">
        <f>IF(OR($A48="",AP$41=""),"",COUNTIFS('Employee Mapping'!$I$10:$I$2009,$A48,'Employee Mapping'!$K$10:$K$2009,AP$39,'Employee Mapping'!$L$10:$L$2009,AP$41))</f>
        <v/>
      </c>
      <c r="AQ48" s="53">
        <f>IF(OR($A48="",AQ$41=""),"",COUNTIFS('Employee Mapping'!$I$10:$I$2009,$A48,'Employee Mapping'!$K$10:$K$2009,AQ$39,'Employee Mapping'!$L$10:$L$2009,AQ$41))</f>
        <v/>
      </c>
      <c r="AR48" s="53">
        <f>IF(OR($A48="",AR$41=""),"",COUNTIFS('Employee Mapping'!$I$10:$I$2009,$A48,'Employee Mapping'!$K$10:$K$2009,AR$39,'Employee Mapping'!$L$10:$L$2009,AR$41))</f>
        <v/>
      </c>
      <c r="AS48" s="53">
        <f>IF(OR($A48="",AS$41=""),"",COUNTIFS('Employee Mapping'!$I$10:$I$2009,$A48,'Employee Mapping'!$K$10:$K$2009,AS$39,'Employee Mapping'!$L$10:$L$2009,AS$41))</f>
        <v/>
      </c>
      <c r="AT48" s="53">
        <f>IF(OR($A48="",AT$41=""),"",COUNTIFS('Employee Mapping'!$I$10:$I$2009,$A48,'Employee Mapping'!$K$10:$K$2009,AT$39,'Employee Mapping'!$L$10:$L$2009,AT$41))</f>
        <v/>
      </c>
      <c r="AU48" s="53">
        <f>IF(OR($A48="",AU$41=""),"",COUNTIFS('Employee Mapping'!$I$10:$I$2009,$A48,'Employee Mapping'!$K$10:$K$2009,AU$39,'Employee Mapping'!$L$10:$L$2009,AU$41))</f>
        <v/>
      </c>
      <c r="AV48" s="53">
        <f>IF(OR($A48="",AV$41=""),"",COUNTIFS('Employee Mapping'!$I$10:$I$2009,$A48,'Employee Mapping'!$K$10:$K$2009,AV$39,'Employee Mapping'!$L$10:$L$2009,AV$41))</f>
        <v/>
      </c>
      <c r="AW48" s="53">
        <f>IF(OR($A48="",AW$41=""),"",COUNTIFS('Employee Mapping'!$I$10:$I$2009,$A48,'Employee Mapping'!$K$10:$K$2009,AW$39,'Employee Mapping'!$L$10:$L$2009,AW$41))</f>
        <v/>
      </c>
      <c r="AX48" s="53">
        <f>IF(OR($A48="",AX$41=""),"",COUNTIFS('Employee Mapping'!$I$10:$I$2009,$A48,'Employee Mapping'!$K$10:$K$2009,AX$39,'Employee Mapping'!$L$10:$L$2009,AX$41))</f>
        <v/>
      </c>
      <c r="AY48" s="53">
        <f>IF(OR($A48="",AY$41=""),"",COUNTIFS('Employee Mapping'!$I$10:$I$2009,$A48,'Employee Mapping'!$K$10:$K$2009,AY$39,'Employee Mapping'!$L$10:$L$2009,AY$41))</f>
        <v/>
      </c>
      <c r="AZ48" s="53">
        <f>IF(OR($A48="",AZ$41=""),"",COUNTIFS('Employee Mapping'!$I$10:$I$2009,$A48,'Employee Mapping'!$K$10:$K$2009,AZ$39,'Employee Mapping'!$L$10:$L$2009,AZ$41))</f>
        <v/>
      </c>
      <c r="BA48" s="53">
        <f>IF(OR($A48="",BA$41=""),"",COUNTIFS('Employee Mapping'!$I$10:$I$2009,$A48,'Employee Mapping'!$K$10:$K$2009,BA$39,'Employee Mapping'!$L$10:$L$2009,BA$41))</f>
        <v/>
      </c>
      <c r="BB48" s="53">
        <f>IF(OR($A48="",BB$41=""),"",COUNTIFS('Employee Mapping'!$I$10:$I$2009,$A48,'Employee Mapping'!$K$10:$K$2009,BB$39,'Employee Mapping'!$L$10:$L$2009,BB$41))</f>
        <v/>
      </c>
      <c r="BC48" s="53">
        <f>IF(OR($A48="",BC$41=""),"",COUNTIFS('Employee Mapping'!$I$10:$I$2009,$A48,'Employee Mapping'!$K$10:$K$2009,BC$39,'Employee Mapping'!$L$10:$L$2009,BC$41))</f>
        <v/>
      </c>
      <c r="BD48" s="53">
        <f>IF(OR($A48="",BD$41=""),"",COUNTIFS('Employee Mapping'!$I$10:$I$2009,$A48,'Employee Mapping'!$K$10:$K$2009,BD$39,'Employee Mapping'!$L$10:$L$2009,BD$41))</f>
        <v/>
      </c>
      <c r="BE48" s="53">
        <f>IF(OR($A48="",BE$41=""),"",COUNTIFS('Employee Mapping'!$I$10:$I$2009,$A48,'Employee Mapping'!$K$10:$K$2009,BE$39,'Employee Mapping'!$L$10:$L$2009,BE$41))</f>
        <v/>
      </c>
      <c r="BF48" s="53">
        <f>IF(OR($A48="",BF$41=""),"",COUNTIFS('Employee Mapping'!$I$10:$I$2009,$A48,'Employee Mapping'!$K$10:$K$2009,BF$39,'Employee Mapping'!$L$10:$L$2009,BF$41))</f>
        <v/>
      </c>
      <c r="BG48" s="53">
        <f>IF(OR($A48="",BG$41=""),"",COUNTIFS('Employee Mapping'!$I$10:$I$2009,$A48,'Employee Mapping'!$K$10:$K$2009,BG$39,'Employee Mapping'!$L$10:$L$2009,BG$41))</f>
        <v/>
      </c>
      <c r="BH48" s="53">
        <f>IF(OR($A48="",BH$41=""),"",COUNTIFS('Employee Mapping'!$I$10:$I$2009,$A48,'Employee Mapping'!$K$10:$K$2009,BH$39,'Employee Mapping'!$L$10:$L$2009,BH$41))</f>
        <v/>
      </c>
      <c r="BI48" s="53">
        <f>IF(OR($A48="",BI$41=""),"",COUNTIFS('Employee Mapping'!$I$10:$I$2009,$A48,'Employee Mapping'!$K$10:$K$2009,BI$39,'Employee Mapping'!$L$10:$L$2009,BI$41))</f>
        <v/>
      </c>
      <c r="BJ48" s="53">
        <f>IF(OR($A48="",BJ$41=""),"",COUNTIFS('Employee Mapping'!$I$10:$I$2009,$A48,'Employee Mapping'!$K$10:$K$2009,BJ$39,'Employee Mapping'!$L$10:$L$2009,BJ$41))</f>
        <v/>
      </c>
      <c r="BK48" s="53">
        <f>IF(OR($A48="",BK$41=""),"",COUNTIFS('Employee Mapping'!$I$10:$I$2009,$A48,'Employee Mapping'!$K$10:$K$2009,BK$39,'Employee Mapping'!$L$10:$L$2009,BK$41))</f>
        <v/>
      </c>
      <c r="BL48" s="53">
        <f>IF(OR($A48="",BL$41=""),"",COUNTIFS('Employee Mapping'!$I$10:$I$2009,$A48,'Employee Mapping'!$K$10:$K$2009,BL$39,'Employee Mapping'!$L$10:$L$2009,BL$41))</f>
        <v/>
      </c>
      <c r="BM48" s="53">
        <f>IF(OR($A48="",BM$41=""),"",COUNTIFS('Employee Mapping'!$I$10:$I$2009,$A48,'Employee Mapping'!$K$10:$K$2009,BM$39,'Employee Mapping'!$L$10:$L$2009,BM$41))</f>
        <v/>
      </c>
      <c r="BN48" s="53">
        <f>IF(OR($A48="",BN$41=""),"",COUNTIFS('Employee Mapping'!$I$10:$I$2009,$A48,'Employee Mapping'!$K$10:$K$2009,BN$39,'Employee Mapping'!$L$10:$L$2009,BN$41))</f>
        <v/>
      </c>
      <c r="BO48" s="53">
        <f>IF(OR($A48="",BO$41=""),"",COUNTIFS('Employee Mapping'!$I$10:$I$2009,$A48,'Employee Mapping'!$K$10:$K$2009,BO$39,'Employee Mapping'!$L$10:$L$2009,BO$41))</f>
        <v/>
      </c>
      <c r="BP48" s="53">
        <f>IF(OR($A48="",BP$41=""),"",COUNTIFS('Employee Mapping'!$I$10:$I$2009,$A48,'Employee Mapping'!$K$10:$K$2009,BP$39,'Employee Mapping'!$L$10:$L$2009,BP$41))</f>
        <v/>
      </c>
      <c r="BQ48" s="53">
        <f>IF(OR($A48="",BQ$41=""),"",COUNTIFS('Employee Mapping'!$I$10:$I$2009,$A48,'Employee Mapping'!$K$10:$K$2009,BQ$39,'Employee Mapping'!$L$10:$L$2009,BQ$41))</f>
        <v/>
      </c>
      <c r="BR48" s="53">
        <f>IF(OR($A48="",BR$41=""),"",COUNTIFS('Employee Mapping'!$I$10:$I$2009,$A48,'Employee Mapping'!$K$10:$K$2009,BR$39,'Employee Mapping'!$L$10:$L$2009,BR$41))</f>
        <v/>
      </c>
      <c r="BS48" s="53">
        <f>IF(OR($A48="",BS$41=""),"",COUNTIFS('Employee Mapping'!$I$10:$I$2009,$A48,'Employee Mapping'!$K$10:$K$2009,BS$39,'Employee Mapping'!$L$10:$L$2009,BS$41))</f>
        <v/>
      </c>
      <c r="BT48" s="53">
        <f>IF(OR($A48="",BT$41=""),"",COUNTIFS('Employee Mapping'!$I$10:$I$2009,$A48,'Employee Mapping'!$K$10:$K$2009,BT$39,'Employee Mapping'!$L$10:$L$2009,BT$41))</f>
        <v/>
      </c>
      <c r="BU48" s="53">
        <f>IF(OR($A48="",BU$41=""),"",COUNTIFS('Employee Mapping'!$I$10:$I$2009,$A48,'Employee Mapping'!$K$10:$K$2009,BU$39,'Employee Mapping'!$L$10:$L$2009,BU$41))</f>
        <v/>
      </c>
      <c r="BV48" s="53">
        <f>IF(OR($A48="",BV$41=""),"",COUNTIFS('Employee Mapping'!$I$10:$I$2009,$A48,'Employee Mapping'!$K$10:$K$2009,BV$39,'Employee Mapping'!$L$10:$L$2009,BV$41))</f>
        <v/>
      </c>
      <c r="BW48" s="53">
        <f>IF(OR($A48="",BW$41=""),"",COUNTIFS('Employee Mapping'!$I$10:$I$2009,$A48,'Employee Mapping'!$K$10:$K$2009,BW$39,'Employee Mapping'!$L$10:$L$2009,BW$41))</f>
        <v/>
      </c>
      <c r="BX48" s="53">
        <f>IF(OR($A48="",BX$41=""),"",COUNTIFS('Employee Mapping'!$I$10:$I$2009,$A48,'Employee Mapping'!$K$10:$K$2009,BX$39,'Employee Mapping'!$L$10:$L$2009,BX$41))</f>
        <v/>
      </c>
      <c r="BY48" s="53">
        <f>IF(OR($A48="",BY$41=""),"",COUNTIFS('Employee Mapping'!$I$10:$I$2009,$A48,'Employee Mapping'!$K$10:$K$2009,BY$39,'Employee Mapping'!$L$10:$L$2009,BY$41))</f>
        <v/>
      </c>
      <c r="BZ48" s="53">
        <f>IF(OR($A48="",BZ$41=""),"",COUNTIFS('Employee Mapping'!$I$10:$I$2009,$A48,'Employee Mapping'!$K$10:$K$2009,BZ$39,'Employee Mapping'!$L$10:$L$2009,BZ$41))</f>
        <v/>
      </c>
      <c r="CA48" s="53">
        <f>IF(OR($A48="",CA$41=""),"",COUNTIFS('Employee Mapping'!$I$10:$I$2009,$A48,'Employee Mapping'!$K$10:$K$2009,CA$39,'Employee Mapping'!$L$10:$L$2009,CA$41))</f>
        <v/>
      </c>
      <c r="CB48" s="53">
        <f>IF(OR($A48="",CB$41=""),"",COUNTIFS('Employee Mapping'!$I$10:$I$2009,$A48,'Employee Mapping'!$K$10:$K$2009,CB$39,'Employee Mapping'!$L$10:$L$2009,CB$41))</f>
        <v/>
      </c>
      <c r="CC48" s="53">
        <f>IF(OR($A48="",CC$41=""),"",COUNTIFS('Employee Mapping'!$I$10:$I$2009,$A48,'Employee Mapping'!$K$10:$K$2009,CC$39,'Employee Mapping'!$L$10:$L$2009,CC$41))</f>
        <v/>
      </c>
      <c r="CD48" s="53">
        <f>IF(OR($A48="",CD$41=""),"",COUNTIFS('Employee Mapping'!$I$10:$I$2009,$A48,'Employee Mapping'!$K$10:$K$2009,CD$39,'Employee Mapping'!$L$10:$L$2009,CD$41))</f>
        <v/>
      </c>
      <c r="CE48" s="53">
        <f>IF(OR($A48="",CE$41=""),"",COUNTIFS('Employee Mapping'!$I$10:$I$2009,$A48,'Employee Mapping'!$K$10:$K$2009,CE$39,'Employee Mapping'!$L$10:$L$2009,CE$41))</f>
        <v/>
      </c>
      <c r="CF48" s="53">
        <f>IF(OR($A48="",CF$41=""),"",COUNTIFS('Employee Mapping'!$I$10:$I$2009,$A48,'Employee Mapping'!$K$10:$K$2009,CF$39,'Employee Mapping'!$L$10:$L$2009,CF$41))</f>
        <v/>
      </c>
      <c r="CG48" s="53">
        <f>IF(OR($A48="",CG$41=""),"",COUNTIFS('Employee Mapping'!$I$10:$I$2009,$A48,'Employee Mapping'!$K$10:$K$2009,CG$39,'Employee Mapping'!$L$10:$L$2009,CG$41))</f>
        <v/>
      </c>
      <c r="CH48" s="53">
        <f>IF(OR($A48="",CH$41=""),"",COUNTIFS('Employee Mapping'!$I$10:$I$2009,$A48,'Employee Mapping'!$K$10:$K$2009,CH$39,'Employee Mapping'!$L$10:$L$2009,CH$41))</f>
        <v/>
      </c>
      <c r="CI48" s="53">
        <f>IF(OR($A48="",CI$41=""),"",COUNTIFS('Employee Mapping'!$I$10:$I$2009,$A48,'Employee Mapping'!$K$10:$K$2009,CI$39,'Employee Mapping'!$L$10:$L$2009,CI$41))</f>
        <v/>
      </c>
      <c r="CJ48" s="53">
        <f>IF(OR($A48="",CJ$41=""),"",COUNTIFS('Employee Mapping'!$I$10:$I$2009,$A48,'Employee Mapping'!$K$10:$K$2009,CJ$39,'Employee Mapping'!$L$10:$L$2009,CJ$41))</f>
        <v/>
      </c>
      <c r="CK48" s="53">
        <f>IF(OR($A48="",CK$41=""),"",COUNTIFS('Employee Mapping'!$I$10:$I$2009,$A48,'Employee Mapping'!$K$10:$K$2009,CK$39,'Employee Mapping'!$L$10:$L$2009,CK$41))</f>
        <v/>
      </c>
      <c r="CL48" s="53">
        <f>IF(OR($A48="",CL$41=""),"",COUNTIFS('Employee Mapping'!$I$10:$I$2009,$A48,'Employee Mapping'!$K$10:$K$2009,CL$39,'Employee Mapping'!$L$10:$L$2009,CL$41))</f>
        <v/>
      </c>
      <c r="CM48" s="53">
        <f>IF(OR($A48="",CM$41=""),"",COUNTIFS('Employee Mapping'!$I$10:$I$2009,$A48,'Employee Mapping'!$K$10:$K$2009,CM$39,'Employee Mapping'!$L$10:$L$2009,CM$41))</f>
        <v/>
      </c>
      <c r="CN48" s="53">
        <f>IF(OR($A48="",CN$41=""),"",COUNTIFS('Employee Mapping'!$I$10:$I$2009,$A48,'Employee Mapping'!$K$10:$K$2009,CN$39,'Employee Mapping'!$L$10:$L$2009,CN$41))</f>
        <v/>
      </c>
      <c r="CO48" s="53">
        <f>IF(OR($A48="",CO$41=""),"",COUNTIFS('Employee Mapping'!$I$10:$I$2009,$A48,'Employee Mapping'!$K$10:$K$2009,CO$39,'Employee Mapping'!$L$10:$L$2009,CO$41))</f>
        <v/>
      </c>
      <c r="CP48" s="53">
        <f>IF(OR($A48="",CP$41=""),"",COUNTIFS('Employee Mapping'!$I$10:$I$2009,$A48,'Employee Mapping'!$K$10:$K$2009,CP$39,'Employee Mapping'!$L$10:$L$2009,CP$41))</f>
        <v/>
      </c>
      <c r="CQ48" s="53">
        <f>IF(OR($A48="",CQ$41=""),"",COUNTIFS('Employee Mapping'!$I$10:$I$2009,$A48,'Employee Mapping'!$K$10:$K$2009,CQ$39,'Employee Mapping'!$L$10:$L$2009,CQ$41))</f>
        <v/>
      </c>
      <c r="CR48" s="53">
        <f>IF(OR($A48="",CR$41=""),"",COUNTIFS('Employee Mapping'!$I$10:$I$2009,$A48,'Employee Mapping'!$K$10:$K$2009,CR$39,'Employee Mapping'!$L$10:$L$2009,CR$41))</f>
        <v/>
      </c>
      <c r="CS48" s="53">
        <f>IF(OR($A48="",CS$41=""),"",COUNTIFS('Employee Mapping'!$I$10:$I$2009,$A48,'Employee Mapping'!$K$10:$K$2009,CS$39,'Employee Mapping'!$L$10:$L$2009,CS$41))</f>
        <v/>
      </c>
      <c r="CT48" s="53">
        <f>IF(OR($A48="",CT$41=""),"",COUNTIFS('Employee Mapping'!$I$10:$I$2009,$A48,'Employee Mapping'!$K$10:$K$2009,CT$39,'Employee Mapping'!$L$10:$L$2009,CT$41))</f>
        <v/>
      </c>
      <c r="CU48" s="54">
        <f>IF($A48="","",SUM(C48:CT48))</f>
        <v/>
      </c>
    </row>
    <row r="49">
      <c r="A49">
        <f>IF(SETUP!$B127="","",SETUP!$B127)</f>
        <v/>
      </c>
      <c r="B49" s="9">
        <f>IF(SETUP!$B127="","",SETUP!$C127)</f>
        <v/>
      </c>
      <c r="C49" s="53">
        <f>IF(OR($A49="",C$41=""),"",COUNTIFS('Employee Mapping'!$I$10:$I$2009,$A49,'Employee Mapping'!$K$10:$K$2009,C$39,'Employee Mapping'!$L$10:$L$2009,C$41))</f>
        <v/>
      </c>
      <c r="D49" s="53">
        <f>IF(OR($A49="",D$41=""),"",COUNTIFS('Employee Mapping'!$I$10:$I$2009,$A49,'Employee Mapping'!$K$10:$K$2009,D$39,'Employee Mapping'!$L$10:$L$2009,D$41))</f>
        <v/>
      </c>
      <c r="E49" s="53">
        <f>IF(OR($A49="",E$41=""),"",COUNTIFS('Employee Mapping'!$I$10:$I$2009,$A49,'Employee Mapping'!$K$10:$K$2009,E$39,'Employee Mapping'!$L$10:$L$2009,E$41))</f>
        <v/>
      </c>
      <c r="F49" s="53">
        <f>IF(OR($A49="",F$41=""),"",COUNTIFS('Employee Mapping'!$I$10:$I$2009,$A49,'Employee Mapping'!$K$10:$K$2009,F$39,'Employee Mapping'!$L$10:$L$2009,F$41))</f>
        <v/>
      </c>
      <c r="G49" s="53">
        <f>IF(OR($A49="",G$41=""),"",COUNTIFS('Employee Mapping'!$I$10:$I$2009,$A49,'Employee Mapping'!$K$10:$K$2009,G$39,'Employee Mapping'!$L$10:$L$2009,G$41))</f>
        <v/>
      </c>
      <c r="H49" s="53">
        <f>IF(OR($A49="",H$41=""),"",COUNTIFS('Employee Mapping'!$I$10:$I$2009,$A49,'Employee Mapping'!$K$10:$K$2009,H$39,'Employee Mapping'!$L$10:$L$2009,H$41))</f>
        <v/>
      </c>
      <c r="I49" s="53">
        <f>IF(OR($A49="",I$41=""),"",COUNTIFS('Employee Mapping'!$I$10:$I$2009,$A49,'Employee Mapping'!$K$10:$K$2009,I$39,'Employee Mapping'!$L$10:$L$2009,I$41))</f>
        <v/>
      </c>
      <c r="J49" s="53">
        <f>IF(OR($A49="",J$41=""),"",COUNTIFS('Employee Mapping'!$I$10:$I$2009,$A49,'Employee Mapping'!$K$10:$K$2009,J$39,'Employee Mapping'!$L$10:$L$2009,J$41))</f>
        <v/>
      </c>
      <c r="K49" s="53">
        <f>IF(OR($A49="",K$41=""),"",COUNTIFS('Employee Mapping'!$I$10:$I$2009,$A49,'Employee Mapping'!$K$10:$K$2009,K$39,'Employee Mapping'!$L$10:$L$2009,K$41))</f>
        <v/>
      </c>
      <c r="L49" s="53">
        <f>IF(OR($A49="",L$41=""),"",COUNTIFS('Employee Mapping'!$I$10:$I$2009,$A49,'Employee Mapping'!$K$10:$K$2009,L$39,'Employee Mapping'!$L$10:$L$2009,L$41))</f>
        <v/>
      </c>
      <c r="M49" s="53">
        <f>IF(OR($A49="",M$41=""),"",COUNTIFS('Employee Mapping'!$I$10:$I$2009,$A49,'Employee Mapping'!$K$10:$K$2009,M$39,'Employee Mapping'!$L$10:$L$2009,M$41))</f>
        <v/>
      </c>
      <c r="N49" s="53">
        <f>IF(OR($A49="",N$41=""),"",COUNTIFS('Employee Mapping'!$I$10:$I$2009,$A49,'Employee Mapping'!$K$10:$K$2009,N$39,'Employee Mapping'!$L$10:$L$2009,N$41))</f>
        <v/>
      </c>
      <c r="O49" s="53">
        <f>IF(OR($A49="",O$41=""),"",COUNTIFS('Employee Mapping'!$I$10:$I$2009,$A49,'Employee Mapping'!$K$10:$K$2009,O$39,'Employee Mapping'!$L$10:$L$2009,O$41))</f>
        <v/>
      </c>
      <c r="P49" s="53">
        <f>IF(OR($A49="",P$41=""),"",COUNTIFS('Employee Mapping'!$I$10:$I$2009,$A49,'Employee Mapping'!$K$10:$K$2009,P$39,'Employee Mapping'!$L$10:$L$2009,P$41))</f>
        <v/>
      </c>
      <c r="Q49" s="53">
        <f>IF(OR($A49="",Q$41=""),"",COUNTIFS('Employee Mapping'!$I$10:$I$2009,$A49,'Employee Mapping'!$K$10:$K$2009,Q$39,'Employee Mapping'!$L$10:$L$2009,Q$41))</f>
        <v/>
      </c>
      <c r="R49" s="53">
        <f>IF(OR($A49="",R$41=""),"",COUNTIFS('Employee Mapping'!$I$10:$I$2009,$A49,'Employee Mapping'!$K$10:$K$2009,R$39,'Employee Mapping'!$L$10:$L$2009,R$41))</f>
        <v/>
      </c>
      <c r="S49" s="53">
        <f>IF(OR($A49="",S$41=""),"",COUNTIFS('Employee Mapping'!$I$10:$I$2009,$A49,'Employee Mapping'!$K$10:$K$2009,S$39,'Employee Mapping'!$L$10:$L$2009,S$41))</f>
        <v/>
      </c>
      <c r="T49" s="53">
        <f>IF(OR($A49="",T$41=""),"",COUNTIFS('Employee Mapping'!$I$10:$I$2009,$A49,'Employee Mapping'!$K$10:$K$2009,T$39,'Employee Mapping'!$L$10:$L$2009,T$41))</f>
        <v/>
      </c>
      <c r="U49" s="53">
        <f>IF(OR($A49="",U$41=""),"",COUNTIFS('Employee Mapping'!$I$10:$I$2009,$A49,'Employee Mapping'!$K$10:$K$2009,U$39,'Employee Mapping'!$L$10:$L$2009,U$41))</f>
        <v/>
      </c>
      <c r="V49" s="53">
        <f>IF(OR($A49="",V$41=""),"",COUNTIFS('Employee Mapping'!$I$10:$I$2009,$A49,'Employee Mapping'!$K$10:$K$2009,V$39,'Employee Mapping'!$L$10:$L$2009,V$41))</f>
        <v/>
      </c>
      <c r="W49" s="53">
        <f>IF(OR($A49="",W$41=""),"",COUNTIFS('Employee Mapping'!$I$10:$I$2009,$A49,'Employee Mapping'!$K$10:$K$2009,W$39,'Employee Mapping'!$L$10:$L$2009,W$41))</f>
        <v/>
      </c>
      <c r="X49" s="53">
        <f>IF(OR($A49="",X$41=""),"",COUNTIFS('Employee Mapping'!$I$10:$I$2009,$A49,'Employee Mapping'!$K$10:$K$2009,X$39,'Employee Mapping'!$L$10:$L$2009,X$41))</f>
        <v/>
      </c>
      <c r="Y49" s="53">
        <f>IF(OR($A49="",Y$41=""),"",COUNTIFS('Employee Mapping'!$I$10:$I$2009,$A49,'Employee Mapping'!$K$10:$K$2009,Y$39,'Employee Mapping'!$L$10:$L$2009,Y$41))</f>
        <v/>
      </c>
      <c r="Z49" s="53">
        <f>IF(OR($A49="",Z$41=""),"",COUNTIFS('Employee Mapping'!$I$10:$I$2009,$A49,'Employee Mapping'!$K$10:$K$2009,Z$39,'Employee Mapping'!$L$10:$L$2009,Z$41))</f>
        <v/>
      </c>
      <c r="AA49" s="53">
        <f>IF(OR($A49="",AA$41=""),"",COUNTIFS('Employee Mapping'!$I$10:$I$2009,$A49,'Employee Mapping'!$K$10:$K$2009,AA$39,'Employee Mapping'!$L$10:$L$2009,AA$41))</f>
        <v/>
      </c>
      <c r="AB49" s="53">
        <f>IF(OR($A49="",AB$41=""),"",COUNTIFS('Employee Mapping'!$I$10:$I$2009,$A49,'Employee Mapping'!$K$10:$K$2009,AB$39,'Employee Mapping'!$L$10:$L$2009,AB$41))</f>
        <v/>
      </c>
      <c r="AC49" s="53">
        <f>IF(OR($A49="",AC$41=""),"",COUNTIFS('Employee Mapping'!$I$10:$I$2009,$A49,'Employee Mapping'!$K$10:$K$2009,AC$39,'Employee Mapping'!$L$10:$L$2009,AC$41))</f>
        <v/>
      </c>
      <c r="AD49" s="53">
        <f>IF(OR($A49="",AD$41=""),"",COUNTIFS('Employee Mapping'!$I$10:$I$2009,$A49,'Employee Mapping'!$K$10:$K$2009,AD$39,'Employee Mapping'!$L$10:$L$2009,AD$41))</f>
        <v/>
      </c>
      <c r="AE49" s="53">
        <f>IF(OR($A49="",AE$41=""),"",COUNTIFS('Employee Mapping'!$I$10:$I$2009,$A49,'Employee Mapping'!$K$10:$K$2009,AE$39,'Employee Mapping'!$L$10:$L$2009,AE$41))</f>
        <v/>
      </c>
      <c r="AF49" s="53">
        <f>IF(OR($A49="",AF$41=""),"",COUNTIFS('Employee Mapping'!$I$10:$I$2009,$A49,'Employee Mapping'!$K$10:$K$2009,AF$39,'Employee Mapping'!$L$10:$L$2009,AF$41))</f>
        <v/>
      </c>
      <c r="AG49" s="53">
        <f>IF(OR($A49="",AG$41=""),"",COUNTIFS('Employee Mapping'!$I$10:$I$2009,$A49,'Employee Mapping'!$K$10:$K$2009,AG$39,'Employee Mapping'!$L$10:$L$2009,AG$41))</f>
        <v/>
      </c>
      <c r="AH49" s="53">
        <f>IF(OR($A49="",AH$41=""),"",COUNTIFS('Employee Mapping'!$I$10:$I$2009,$A49,'Employee Mapping'!$K$10:$K$2009,AH$39,'Employee Mapping'!$L$10:$L$2009,AH$41))</f>
        <v/>
      </c>
      <c r="AI49" s="53">
        <f>IF(OR($A49="",AI$41=""),"",COUNTIFS('Employee Mapping'!$I$10:$I$2009,$A49,'Employee Mapping'!$K$10:$K$2009,AI$39,'Employee Mapping'!$L$10:$L$2009,AI$41))</f>
        <v/>
      </c>
      <c r="AJ49" s="53">
        <f>IF(OR($A49="",AJ$41=""),"",COUNTIFS('Employee Mapping'!$I$10:$I$2009,$A49,'Employee Mapping'!$K$10:$K$2009,AJ$39,'Employee Mapping'!$L$10:$L$2009,AJ$41))</f>
        <v/>
      </c>
      <c r="AK49" s="53">
        <f>IF(OR($A49="",AK$41=""),"",COUNTIFS('Employee Mapping'!$I$10:$I$2009,$A49,'Employee Mapping'!$K$10:$K$2009,AK$39,'Employee Mapping'!$L$10:$L$2009,AK$41))</f>
        <v/>
      </c>
      <c r="AL49" s="53">
        <f>IF(OR($A49="",AL$41=""),"",COUNTIFS('Employee Mapping'!$I$10:$I$2009,$A49,'Employee Mapping'!$K$10:$K$2009,AL$39,'Employee Mapping'!$L$10:$L$2009,AL$41))</f>
        <v/>
      </c>
      <c r="AM49" s="53">
        <f>IF(OR($A49="",AM$41=""),"",COUNTIFS('Employee Mapping'!$I$10:$I$2009,$A49,'Employee Mapping'!$K$10:$K$2009,AM$39,'Employee Mapping'!$L$10:$L$2009,AM$41))</f>
        <v/>
      </c>
      <c r="AN49" s="53">
        <f>IF(OR($A49="",AN$41=""),"",COUNTIFS('Employee Mapping'!$I$10:$I$2009,$A49,'Employee Mapping'!$K$10:$K$2009,AN$39,'Employee Mapping'!$L$10:$L$2009,AN$41))</f>
        <v/>
      </c>
      <c r="AO49" s="53">
        <f>IF(OR($A49="",AO$41=""),"",COUNTIFS('Employee Mapping'!$I$10:$I$2009,$A49,'Employee Mapping'!$K$10:$K$2009,AO$39,'Employee Mapping'!$L$10:$L$2009,AO$41))</f>
        <v/>
      </c>
      <c r="AP49" s="53">
        <f>IF(OR($A49="",AP$41=""),"",COUNTIFS('Employee Mapping'!$I$10:$I$2009,$A49,'Employee Mapping'!$K$10:$K$2009,AP$39,'Employee Mapping'!$L$10:$L$2009,AP$41))</f>
        <v/>
      </c>
      <c r="AQ49" s="53">
        <f>IF(OR($A49="",AQ$41=""),"",COUNTIFS('Employee Mapping'!$I$10:$I$2009,$A49,'Employee Mapping'!$K$10:$K$2009,AQ$39,'Employee Mapping'!$L$10:$L$2009,AQ$41))</f>
        <v/>
      </c>
      <c r="AR49" s="53">
        <f>IF(OR($A49="",AR$41=""),"",COUNTIFS('Employee Mapping'!$I$10:$I$2009,$A49,'Employee Mapping'!$K$10:$K$2009,AR$39,'Employee Mapping'!$L$10:$L$2009,AR$41))</f>
        <v/>
      </c>
      <c r="AS49" s="53">
        <f>IF(OR($A49="",AS$41=""),"",COUNTIFS('Employee Mapping'!$I$10:$I$2009,$A49,'Employee Mapping'!$K$10:$K$2009,AS$39,'Employee Mapping'!$L$10:$L$2009,AS$41))</f>
        <v/>
      </c>
      <c r="AT49" s="53">
        <f>IF(OR($A49="",AT$41=""),"",COUNTIFS('Employee Mapping'!$I$10:$I$2009,$A49,'Employee Mapping'!$K$10:$K$2009,AT$39,'Employee Mapping'!$L$10:$L$2009,AT$41))</f>
        <v/>
      </c>
      <c r="AU49" s="53">
        <f>IF(OR($A49="",AU$41=""),"",COUNTIFS('Employee Mapping'!$I$10:$I$2009,$A49,'Employee Mapping'!$K$10:$K$2009,AU$39,'Employee Mapping'!$L$10:$L$2009,AU$41))</f>
        <v/>
      </c>
      <c r="AV49" s="53">
        <f>IF(OR($A49="",AV$41=""),"",COUNTIFS('Employee Mapping'!$I$10:$I$2009,$A49,'Employee Mapping'!$K$10:$K$2009,AV$39,'Employee Mapping'!$L$10:$L$2009,AV$41))</f>
        <v/>
      </c>
      <c r="AW49" s="53">
        <f>IF(OR($A49="",AW$41=""),"",COUNTIFS('Employee Mapping'!$I$10:$I$2009,$A49,'Employee Mapping'!$K$10:$K$2009,AW$39,'Employee Mapping'!$L$10:$L$2009,AW$41))</f>
        <v/>
      </c>
      <c r="AX49" s="53">
        <f>IF(OR($A49="",AX$41=""),"",COUNTIFS('Employee Mapping'!$I$10:$I$2009,$A49,'Employee Mapping'!$K$10:$K$2009,AX$39,'Employee Mapping'!$L$10:$L$2009,AX$41))</f>
        <v/>
      </c>
      <c r="AY49" s="53">
        <f>IF(OR($A49="",AY$41=""),"",COUNTIFS('Employee Mapping'!$I$10:$I$2009,$A49,'Employee Mapping'!$K$10:$K$2009,AY$39,'Employee Mapping'!$L$10:$L$2009,AY$41))</f>
        <v/>
      </c>
      <c r="AZ49" s="53">
        <f>IF(OR($A49="",AZ$41=""),"",COUNTIFS('Employee Mapping'!$I$10:$I$2009,$A49,'Employee Mapping'!$K$10:$K$2009,AZ$39,'Employee Mapping'!$L$10:$L$2009,AZ$41))</f>
        <v/>
      </c>
      <c r="BA49" s="53">
        <f>IF(OR($A49="",BA$41=""),"",COUNTIFS('Employee Mapping'!$I$10:$I$2009,$A49,'Employee Mapping'!$K$10:$K$2009,BA$39,'Employee Mapping'!$L$10:$L$2009,BA$41))</f>
        <v/>
      </c>
      <c r="BB49" s="53">
        <f>IF(OR($A49="",BB$41=""),"",COUNTIFS('Employee Mapping'!$I$10:$I$2009,$A49,'Employee Mapping'!$K$10:$K$2009,BB$39,'Employee Mapping'!$L$10:$L$2009,BB$41))</f>
        <v/>
      </c>
      <c r="BC49" s="53">
        <f>IF(OR($A49="",BC$41=""),"",COUNTIFS('Employee Mapping'!$I$10:$I$2009,$A49,'Employee Mapping'!$K$10:$K$2009,BC$39,'Employee Mapping'!$L$10:$L$2009,BC$41))</f>
        <v/>
      </c>
      <c r="BD49" s="53">
        <f>IF(OR($A49="",BD$41=""),"",COUNTIFS('Employee Mapping'!$I$10:$I$2009,$A49,'Employee Mapping'!$K$10:$K$2009,BD$39,'Employee Mapping'!$L$10:$L$2009,BD$41))</f>
        <v/>
      </c>
      <c r="BE49" s="53">
        <f>IF(OR($A49="",BE$41=""),"",COUNTIFS('Employee Mapping'!$I$10:$I$2009,$A49,'Employee Mapping'!$K$10:$K$2009,BE$39,'Employee Mapping'!$L$10:$L$2009,BE$41))</f>
        <v/>
      </c>
      <c r="BF49" s="53">
        <f>IF(OR($A49="",BF$41=""),"",COUNTIFS('Employee Mapping'!$I$10:$I$2009,$A49,'Employee Mapping'!$K$10:$K$2009,BF$39,'Employee Mapping'!$L$10:$L$2009,BF$41))</f>
        <v/>
      </c>
      <c r="BG49" s="53">
        <f>IF(OR($A49="",BG$41=""),"",COUNTIFS('Employee Mapping'!$I$10:$I$2009,$A49,'Employee Mapping'!$K$10:$K$2009,BG$39,'Employee Mapping'!$L$10:$L$2009,BG$41))</f>
        <v/>
      </c>
      <c r="BH49" s="53">
        <f>IF(OR($A49="",BH$41=""),"",COUNTIFS('Employee Mapping'!$I$10:$I$2009,$A49,'Employee Mapping'!$K$10:$K$2009,BH$39,'Employee Mapping'!$L$10:$L$2009,BH$41))</f>
        <v/>
      </c>
      <c r="BI49" s="53">
        <f>IF(OR($A49="",BI$41=""),"",COUNTIFS('Employee Mapping'!$I$10:$I$2009,$A49,'Employee Mapping'!$K$10:$K$2009,BI$39,'Employee Mapping'!$L$10:$L$2009,BI$41))</f>
        <v/>
      </c>
      <c r="BJ49" s="53">
        <f>IF(OR($A49="",BJ$41=""),"",COUNTIFS('Employee Mapping'!$I$10:$I$2009,$A49,'Employee Mapping'!$K$10:$K$2009,BJ$39,'Employee Mapping'!$L$10:$L$2009,BJ$41))</f>
        <v/>
      </c>
      <c r="BK49" s="53">
        <f>IF(OR($A49="",BK$41=""),"",COUNTIFS('Employee Mapping'!$I$10:$I$2009,$A49,'Employee Mapping'!$K$10:$K$2009,BK$39,'Employee Mapping'!$L$10:$L$2009,BK$41))</f>
        <v/>
      </c>
      <c r="BL49" s="53">
        <f>IF(OR($A49="",BL$41=""),"",COUNTIFS('Employee Mapping'!$I$10:$I$2009,$A49,'Employee Mapping'!$K$10:$K$2009,BL$39,'Employee Mapping'!$L$10:$L$2009,BL$41))</f>
        <v/>
      </c>
      <c r="BM49" s="53">
        <f>IF(OR($A49="",BM$41=""),"",COUNTIFS('Employee Mapping'!$I$10:$I$2009,$A49,'Employee Mapping'!$K$10:$K$2009,BM$39,'Employee Mapping'!$L$10:$L$2009,BM$41))</f>
        <v/>
      </c>
      <c r="BN49" s="53">
        <f>IF(OR($A49="",BN$41=""),"",COUNTIFS('Employee Mapping'!$I$10:$I$2009,$A49,'Employee Mapping'!$K$10:$K$2009,BN$39,'Employee Mapping'!$L$10:$L$2009,BN$41))</f>
        <v/>
      </c>
      <c r="BO49" s="53">
        <f>IF(OR($A49="",BO$41=""),"",COUNTIFS('Employee Mapping'!$I$10:$I$2009,$A49,'Employee Mapping'!$K$10:$K$2009,BO$39,'Employee Mapping'!$L$10:$L$2009,BO$41))</f>
        <v/>
      </c>
      <c r="BP49" s="53">
        <f>IF(OR($A49="",BP$41=""),"",COUNTIFS('Employee Mapping'!$I$10:$I$2009,$A49,'Employee Mapping'!$K$10:$K$2009,BP$39,'Employee Mapping'!$L$10:$L$2009,BP$41))</f>
        <v/>
      </c>
      <c r="BQ49" s="53">
        <f>IF(OR($A49="",BQ$41=""),"",COUNTIFS('Employee Mapping'!$I$10:$I$2009,$A49,'Employee Mapping'!$K$10:$K$2009,BQ$39,'Employee Mapping'!$L$10:$L$2009,BQ$41))</f>
        <v/>
      </c>
      <c r="BR49" s="53">
        <f>IF(OR($A49="",BR$41=""),"",COUNTIFS('Employee Mapping'!$I$10:$I$2009,$A49,'Employee Mapping'!$K$10:$K$2009,BR$39,'Employee Mapping'!$L$10:$L$2009,BR$41))</f>
        <v/>
      </c>
      <c r="BS49" s="53">
        <f>IF(OR($A49="",BS$41=""),"",COUNTIFS('Employee Mapping'!$I$10:$I$2009,$A49,'Employee Mapping'!$K$10:$K$2009,BS$39,'Employee Mapping'!$L$10:$L$2009,BS$41))</f>
        <v/>
      </c>
      <c r="BT49" s="53">
        <f>IF(OR($A49="",BT$41=""),"",COUNTIFS('Employee Mapping'!$I$10:$I$2009,$A49,'Employee Mapping'!$K$10:$K$2009,BT$39,'Employee Mapping'!$L$10:$L$2009,BT$41))</f>
        <v/>
      </c>
      <c r="BU49" s="53">
        <f>IF(OR($A49="",BU$41=""),"",COUNTIFS('Employee Mapping'!$I$10:$I$2009,$A49,'Employee Mapping'!$K$10:$K$2009,BU$39,'Employee Mapping'!$L$10:$L$2009,BU$41))</f>
        <v/>
      </c>
      <c r="BV49" s="53">
        <f>IF(OR($A49="",BV$41=""),"",COUNTIFS('Employee Mapping'!$I$10:$I$2009,$A49,'Employee Mapping'!$K$10:$K$2009,BV$39,'Employee Mapping'!$L$10:$L$2009,BV$41))</f>
        <v/>
      </c>
      <c r="BW49" s="53">
        <f>IF(OR($A49="",BW$41=""),"",COUNTIFS('Employee Mapping'!$I$10:$I$2009,$A49,'Employee Mapping'!$K$10:$K$2009,BW$39,'Employee Mapping'!$L$10:$L$2009,BW$41))</f>
        <v/>
      </c>
      <c r="BX49" s="53">
        <f>IF(OR($A49="",BX$41=""),"",COUNTIFS('Employee Mapping'!$I$10:$I$2009,$A49,'Employee Mapping'!$K$10:$K$2009,BX$39,'Employee Mapping'!$L$10:$L$2009,BX$41))</f>
        <v/>
      </c>
      <c r="BY49" s="53">
        <f>IF(OR($A49="",BY$41=""),"",COUNTIFS('Employee Mapping'!$I$10:$I$2009,$A49,'Employee Mapping'!$K$10:$K$2009,BY$39,'Employee Mapping'!$L$10:$L$2009,BY$41))</f>
        <v/>
      </c>
      <c r="BZ49" s="53">
        <f>IF(OR($A49="",BZ$41=""),"",COUNTIFS('Employee Mapping'!$I$10:$I$2009,$A49,'Employee Mapping'!$K$10:$K$2009,BZ$39,'Employee Mapping'!$L$10:$L$2009,BZ$41))</f>
        <v/>
      </c>
      <c r="CA49" s="53">
        <f>IF(OR($A49="",CA$41=""),"",COUNTIFS('Employee Mapping'!$I$10:$I$2009,$A49,'Employee Mapping'!$K$10:$K$2009,CA$39,'Employee Mapping'!$L$10:$L$2009,CA$41))</f>
        <v/>
      </c>
      <c r="CB49" s="53">
        <f>IF(OR($A49="",CB$41=""),"",COUNTIFS('Employee Mapping'!$I$10:$I$2009,$A49,'Employee Mapping'!$K$10:$K$2009,CB$39,'Employee Mapping'!$L$10:$L$2009,CB$41))</f>
        <v/>
      </c>
      <c r="CC49" s="53">
        <f>IF(OR($A49="",CC$41=""),"",COUNTIFS('Employee Mapping'!$I$10:$I$2009,$A49,'Employee Mapping'!$K$10:$K$2009,CC$39,'Employee Mapping'!$L$10:$L$2009,CC$41))</f>
        <v/>
      </c>
      <c r="CD49" s="53">
        <f>IF(OR($A49="",CD$41=""),"",COUNTIFS('Employee Mapping'!$I$10:$I$2009,$A49,'Employee Mapping'!$K$10:$K$2009,CD$39,'Employee Mapping'!$L$10:$L$2009,CD$41))</f>
        <v/>
      </c>
      <c r="CE49" s="53">
        <f>IF(OR($A49="",CE$41=""),"",COUNTIFS('Employee Mapping'!$I$10:$I$2009,$A49,'Employee Mapping'!$K$10:$K$2009,CE$39,'Employee Mapping'!$L$10:$L$2009,CE$41))</f>
        <v/>
      </c>
      <c r="CF49" s="53">
        <f>IF(OR($A49="",CF$41=""),"",COUNTIFS('Employee Mapping'!$I$10:$I$2009,$A49,'Employee Mapping'!$K$10:$K$2009,CF$39,'Employee Mapping'!$L$10:$L$2009,CF$41))</f>
        <v/>
      </c>
      <c r="CG49" s="53">
        <f>IF(OR($A49="",CG$41=""),"",COUNTIFS('Employee Mapping'!$I$10:$I$2009,$A49,'Employee Mapping'!$K$10:$K$2009,CG$39,'Employee Mapping'!$L$10:$L$2009,CG$41))</f>
        <v/>
      </c>
      <c r="CH49" s="53">
        <f>IF(OR($A49="",CH$41=""),"",COUNTIFS('Employee Mapping'!$I$10:$I$2009,$A49,'Employee Mapping'!$K$10:$K$2009,CH$39,'Employee Mapping'!$L$10:$L$2009,CH$41))</f>
        <v/>
      </c>
      <c r="CI49" s="53">
        <f>IF(OR($A49="",CI$41=""),"",COUNTIFS('Employee Mapping'!$I$10:$I$2009,$A49,'Employee Mapping'!$K$10:$K$2009,CI$39,'Employee Mapping'!$L$10:$L$2009,CI$41))</f>
        <v/>
      </c>
      <c r="CJ49" s="53">
        <f>IF(OR($A49="",CJ$41=""),"",COUNTIFS('Employee Mapping'!$I$10:$I$2009,$A49,'Employee Mapping'!$K$10:$K$2009,CJ$39,'Employee Mapping'!$L$10:$L$2009,CJ$41))</f>
        <v/>
      </c>
      <c r="CK49" s="53">
        <f>IF(OR($A49="",CK$41=""),"",COUNTIFS('Employee Mapping'!$I$10:$I$2009,$A49,'Employee Mapping'!$K$10:$K$2009,CK$39,'Employee Mapping'!$L$10:$L$2009,CK$41))</f>
        <v/>
      </c>
      <c r="CL49" s="53">
        <f>IF(OR($A49="",CL$41=""),"",COUNTIFS('Employee Mapping'!$I$10:$I$2009,$A49,'Employee Mapping'!$K$10:$K$2009,CL$39,'Employee Mapping'!$L$10:$L$2009,CL$41))</f>
        <v/>
      </c>
      <c r="CM49" s="53">
        <f>IF(OR($A49="",CM$41=""),"",COUNTIFS('Employee Mapping'!$I$10:$I$2009,$A49,'Employee Mapping'!$K$10:$K$2009,CM$39,'Employee Mapping'!$L$10:$L$2009,CM$41))</f>
        <v/>
      </c>
      <c r="CN49" s="53">
        <f>IF(OR($A49="",CN$41=""),"",COUNTIFS('Employee Mapping'!$I$10:$I$2009,$A49,'Employee Mapping'!$K$10:$K$2009,CN$39,'Employee Mapping'!$L$10:$L$2009,CN$41))</f>
        <v/>
      </c>
      <c r="CO49" s="53">
        <f>IF(OR($A49="",CO$41=""),"",COUNTIFS('Employee Mapping'!$I$10:$I$2009,$A49,'Employee Mapping'!$K$10:$K$2009,CO$39,'Employee Mapping'!$L$10:$L$2009,CO$41))</f>
        <v/>
      </c>
      <c r="CP49" s="53">
        <f>IF(OR($A49="",CP$41=""),"",COUNTIFS('Employee Mapping'!$I$10:$I$2009,$A49,'Employee Mapping'!$K$10:$K$2009,CP$39,'Employee Mapping'!$L$10:$L$2009,CP$41))</f>
        <v/>
      </c>
      <c r="CQ49" s="53">
        <f>IF(OR($A49="",CQ$41=""),"",COUNTIFS('Employee Mapping'!$I$10:$I$2009,$A49,'Employee Mapping'!$K$10:$K$2009,CQ$39,'Employee Mapping'!$L$10:$L$2009,CQ$41))</f>
        <v/>
      </c>
      <c r="CR49" s="53">
        <f>IF(OR($A49="",CR$41=""),"",COUNTIFS('Employee Mapping'!$I$10:$I$2009,$A49,'Employee Mapping'!$K$10:$K$2009,CR$39,'Employee Mapping'!$L$10:$L$2009,CR$41))</f>
        <v/>
      </c>
      <c r="CS49" s="53">
        <f>IF(OR($A49="",CS$41=""),"",COUNTIFS('Employee Mapping'!$I$10:$I$2009,$A49,'Employee Mapping'!$K$10:$K$2009,CS$39,'Employee Mapping'!$L$10:$L$2009,CS$41))</f>
        <v/>
      </c>
      <c r="CT49" s="53">
        <f>IF(OR($A49="",CT$41=""),"",COUNTIFS('Employee Mapping'!$I$10:$I$2009,$A49,'Employee Mapping'!$K$10:$K$2009,CT$39,'Employee Mapping'!$L$10:$L$2009,CT$41))</f>
        <v/>
      </c>
      <c r="CU49" s="54">
        <f>IF($A49="","",SUM(C49:CT49))</f>
        <v/>
      </c>
    </row>
    <row r="50">
      <c r="A50">
        <f>IF(SETUP!$B128="","",SETUP!$B128)</f>
        <v/>
      </c>
      <c r="B50" s="9">
        <f>IF(SETUP!$B128="","",SETUP!$C128)</f>
        <v/>
      </c>
      <c r="C50" s="53">
        <f>IF(OR($A50="",C$41=""),"",COUNTIFS('Employee Mapping'!$I$10:$I$2009,$A50,'Employee Mapping'!$K$10:$K$2009,C$39,'Employee Mapping'!$L$10:$L$2009,C$41))</f>
        <v/>
      </c>
      <c r="D50" s="53">
        <f>IF(OR($A50="",D$41=""),"",COUNTIFS('Employee Mapping'!$I$10:$I$2009,$A50,'Employee Mapping'!$K$10:$K$2009,D$39,'Employee Mapping'!$L$10:$L$2009,D$41))</f>
        <v/>
      </c>
      <c r="E50" s="53">
        <f>IF(OR($A50="",E$41=""),"",COUNTIFS('Employee Mapping'!$I$10:$I$2009,$A50,'Employee Mapping'!$K$10:$K$2009,E$39,'Employee Mapping'!$L$10:$L$2009,E$41))</f>
        <v/>
      </c>
      <c r="F50" s="53">
        <f>IF(OR($A50="",F$41=""),"",COUNTIFS('Employee Mapping'!$I$10:$I$2009,$A50,'Employee Mapping'!$K$10:$K$2009,F$39,'Employee Mapping'!$L$10:$L$2009,F$41))</f>
        <v/>
      </c>
      <c r="G50" s="53">
        <f>IF(OR($A50="",G$41=""),"",COUNTIFS('Employee Mapping'!$I$10:$I$2009,$A50,'Employee Mapping'!$K$10:$K$2009,G$39,'Employee Mapping'!$L$10:$L$2009,G$41))</f>
        <v/>
      </c>
      <c r="H50" s="53">
        <f>IF(OR($A50="",H$41=""),"",COUNTIFS('Employee Mapping'!$I$10:$I$2009,$A50,'Employee Mapping'!$K$10:$K$2009,H$39,'Employee Mapping'!$L$10:$L$2009,H$41))</f>
        <v/>
      </c>
      <c r="I50" s="53">
        <f>IF(OR($A50="",I$41=""),"",COUNTIFS('Employee Mapping'!$I$10:$I$2009,$A50,'Employee Mapping'!$K$10:$K$2009,I$39,'Employee Mapping'!$L$10:$L$2009,I$41))</f>
        <v/>
      </c>
      <c r="J50" s="53">
        <f>IF(OR($A50="",J$41=""),"",COUNTIFS('Employee Mapping'!$I$10:$I$2009,$A50,'Employee Mapping'!$K$10:$K$2009,J$39,'Employee Mapping'!$L$10:$L$2009,J$41))</f>
        <v/>
      </c>
      <c r="K50" s="53">
        <f>IF(OR($A50="",K$41=""),"",COUNTIFS('Employee Mapping'!$I$10:$I$2009,$A50,'Employee Mapping'!$K$10:$K$2009,K$39,'Employee Mapping'!$L$10:$L$2009,K$41))</f>
        <v/>
      </c>
      <c r="L50" s="53">
        <f>IF(OR($A50="",L$41=""),"",COUNTIFS('Employee Mapping'!$I$10:$I$2009,$A50,'Employee Mapping'!$K$10:$K$2009,L$39,'Employee Mapping'!$L$10:$L$2009,L$41))</f>
        <v/>
      </c>
      <c r="M50" s="53">
        <f>IF(OR($A50="",M$41=""),"",COUNTIFS('Employee Mapping'!$I$10:$I$2009,$A50,'Employee Mapping'!$K$10:$K$2009,M$39,'Employee Mapping'!$L$10:$L$2009,M$41))</f>
        <v/>
      </c>
      <c r="N50" s="53">
        <f>IF(OR($A50="",N$41=""),"",COUNTIFS('Employee Mapping'!$I$10:$I$2009,$A50,'Employee Mapping'!$K$10:$K$2009,N$39,'Employee Mapping'!$L$10:$L$2009,N$41))</f>
        <v/>
      </c>
      <c r="O50" s="53">
        <f>IF(OR($A50="",O$41=""),"",COUNTIFS('Employee Mapping'!$I$10:$I$2009,$A50,'Employee Mapping'!$K$10:$K$2009,O$39,'Employee Mapping'!$L$10:$L$2009,O$41))</f>
        <v/>
      </c>
      <c r="P50" s="53">
        <f>IF(OR($A50="",P$41=""),"",COUNTIFS('Employee Mapping'!$I$10:$I$2009,$A50,'Employee Mapping'!$K$10:$K$2009,P$39,'Employee Mapping'!$L$10:$L$2009,P$41))</f>
        <v/>
      </c>
      <c r="Q50" s="53">
        <f>IF(OR($A50="",Q$41=""),"",COUNTIFS('Employee Mapping'!$I$10:$I$2009,$A50,'Employee Mapping'!$K$10:$K$2009,Q$39,'Employee Mapping'!$L$10:$L$2009,Q$41))</f>
        <v/>
      </c>
      <c r="R50" s="53">
        <f>IF(OR($A50="",R$41=""),"",COUNTIFS('Employee Mapping'!$I$10:$I$2009,$A50,'Employee Mapping'!$K$10:$K$2009,R$39,'Employee Mapping'!$L$10:$L$2009,R$41))</f>
        <v/>
      </c>
      <c r="S50" s="53">
        <f>IF(OR($A50="",S$41=""),"",COUNTIFS('Employee Mapping'!$I$10:$I$2009,$A50,'Employee Mapping'!$K$10:$K$2009,S$39,'Employee Mapping'!$L$10:$L$2009,S$41))</f>
        <v/>
      </c>
      <c r="T50" s="53">
        <f>IF(OR($A50="",T$41=""),"",COUNTIFS('Employee Mapping'!$I$10:$I$2009,$A50,'Employee Mapping'!$K$10:$K$2009,T$39,'Employee Mapping'!$L$10:$L$2009,T$41))</f>
        <v/>
      </c>
      <c r="U50" s="53">
        <f>IF(OR($A50="",U$41=""),"",COUNTIFS('Employee Mapping'!$I$10:$I$2009,$A50,'Employee Mapping'!$K$10:$K$2009,U$39,'Employee Mapping'!$L$10:$L$2009,U$41))</f>
        <v/>
      </c>
      <c r="V50" s="53">
        <f>IF(OR($A50="",V$41=""),"",COUNTIFS('Employee Mapping'!$I$10:$I$2009,$A50,'Employee Mapping'!$K$10:$K$2009,V$39,'Employee Mapping'!$L$10:$L$2009,V$41))</f>
        <v/>
      </c>
      <c r="W50" s="53">
        <f>IF(OR($A50="",W$41=""),"",COUNTIFS('Employee Mapping'!$I$10:$I$2009,$A50,'Employee Mapping'!$K$10:$K$2009,W$39,'Employee Mapping'!$L$10:$L$2009,W$41))</f>
        <v/>
      </c>
      <c r="X50" s="53">
        <f>IF(OR($A50="",X$41=""),"",COUNTIFS('Employee Mapping'!$I$10:$I$2009,$A50,'Employee Mapping'!$K$10:$K$2009,X$39,'Employee Mapping'!$L$10:$L$2009,X$41))</f>
        <v/>
      </c>
      <c r="Y50" s="53">
        <f>IF(OR($A50="",Y$41=""),"",COUNTIFS('Employee Mapping'!$I$10:$I$2009,$A50,'Employee Mapping'!$K$10:$K$2009,Y$39,'Employee Mapping'!$L$10:$L$2009,Y$41))</f>
        <v/>
      </c>
      <c r="Z50" s="53">
        <f>IF(OR($A50="",Z$41=""),"",COUNTIFS('Employee Mapping'!$I$10:$I$2009,$A50,'Employee Mapping'!$K$10:$K$2009,Z$39,'Employee Mapping'!$L$10:$L$2009,Z$41))</f>
        <v/>
      </c>
      <c r="AA50" s="53">
        <f>IF(OR($A50="",AA$41=""),"",COUNTIFS('Employee Mapping'!$I$10:$I$2009,$A50,'Employee Mapping'!$K$10:$K$2009,AA$39,'Employee Mapping'!$L$10:$L$2009,AA$41))</f>
        <v/>
      </c>
      <c r="AB50" s="53">
        <f>IF(OR($A50="",AB$41=""),"",COUNTIFS('Employee Mapping'!$I$10:$I$2009,$A50,'Employee Mapping'!$K$10:$K$2009,AB$39,'Employee Mapping'!$L$10:$L$2009,AB$41))</f>
        <v/>
      </c>
      <c r="AC50" s="53">
        <f>IF(OR($A50="",AC$41=""),"",COUNTIFS('Employee Mapping'!$I$10:$I$2009,$A50,'Employee Mapping'!$K$10:$K$2009,AC$39,'Employee Mapping'!$L$10:$L$2009,AC$41))</f>
        <v/>
      </c>
      <c r="AD50" s="53">
        <f>IF(OR($A50="",AD$41=""),"",COUNTIFS('Employee Mapping'!$I$10:$I$2009,$A50,'Employee Mapping'!$K$10:$K$2009,AD$39,'Employee Mapping'!$L$10:$L$2009,AD$41))</f>
        <v/>
      </c>
      <c r="AE50" s="53">
        <f>IF(OR($A50="",AE$41=""),"",COUNTIFS('Employee Mapping'!$I$10:$I$2009,$A50,'Employee Mapping'!$K$10:$K$2009,AE$39,'Employee Mapping'!$L$10:$L$2009,AE$41))</f>
        <v/>
      </c>
      <c r="AF50" s="53">
        <f>IF(OR($A50="",AF$41=""),"",COUNTIFS('Employee Mapping'!$I$10:$I$2009,$A50,'Employee Mapping'!$K$10:$K$2009,AF$39,'Employee Mapping'!$L$10:$L$2009,AF$41))</f>
        <v/>
      </c>
      <c r="AG50" s="53">
        <f>IF(OR($A50="",AG$41=""),"",COUNTIFS('Employee Mapping'!$I$10:$I$2009,$A50,'Employee Mapping'!$K$10:$K$2009,AG$39,'Employee Mapping'!$L$10:$L$2009,AG$41))</f>
        <v/>
      </c>
      <c r="AH50" s="53">
        <f>IF(OR($A50="",AH$41=""),"",COUNTIFS('Employee Mapping'!$I$10:$I$2009,$A50,'Employee Mapping'!$K$10:$K$2009,AH$39,'Employee Mapping'!$L$10:$L$2009,AH$41))</f>
        <v/>
      </c>
      <c r="AI50" s="53">
        <f>IF(OR($A50="",AI$41=""),"",COUNTIFS('Employee Mapping'!$I$10:$I$2009,$A50,'Employee Mapping'!$K$10:$K$2009,AI$39,'Employee Mapping'!$L$10:$L$2009,AI$41))</f>
        <v/>
      </c>
      <c r="AJ50" s="53">
        <f>IF(OR($A50="",AJ$41=""),"",COUNTIFS('Employee Mapping'!$I$10:$I$2009,$A50,'Employee Mapping'!$K$10:$K$2009,AJ$39,'Employee Mapping'!$L$10:$L$2009,AJ$41))</f>
        <v/>
      </c>
      <c r="AK50" s="53">
        <f>IF(OR($A50="",AK$41=""),"",COUNTIFS('Employee Mapping'!$I$10:$I$2009,$A50,'Employee Mapping'!$K$10:$K$2009,AK$39,'Employee Mapping'!$L$10:$L$2009,AK$41))</f>
        <v/>
      </c>
      <c r="AL50" s="53">
        <f>IF(OR($A50="",AL$41=""),"",COUNTIFS('Employee Mapping'!$I$10:$I$2009,$A50,'Employee Mapping'!$K$10:$K$2009,AL$39,'Employee Mapping'!$L$10:$L$2009,AL$41))</f>
        <v/>
      </c>
      <c r="AM50" s="53">
        <f>IF(OR($A50="",AM$41=""),"",COUNTIFS('Employee Mapping'!$I$10:$I$2009,$A50,'Employee Mapping'!$K$10:$K$2009,AM$39,'Employee Mapping'!$L$10:$L$2009,AM$41))</f>
        <v/>
      </c>
      <c r="AN50" s="53">
        <f>IF(OR($A50="",AN$41=""),"",COUNTIFS('Employee Mapping'!$I$10:$I$2009,$A50,'Employee Mapping'!$K$10:$K$2009,AN$39,'Employee Mapping'!$L$10:$L$2009,AN$41))</f>
        <v/>
      </c>
      <c r="AO50" s="53">
        <f>IF(OR($A50="",AO$41=""),"",COUNTIFS('Employee Mapping'!$I$10:$I$2009,$A50,'Employee Mapping'!$K$10:$K$2009,AO$39,'Employee Mapping'!$L$10:$L$2009,AO$41))</f>
        <v/>
      </c>
      <c r="AP50" s="53">
        <f>IF(OR($A50="",AP$41=""),"",COUNTIFS('Employee Mapping'!$I$10:$I$2009,$A50,'Employee Mapping'!$K$10:$K$2009,AP$39,'Employee Mapping'!$L$10:$L$2009,AP$41))</f>
        <v/>
      </c>
      <c r="AQ50" s="53">
        <f>IF(OR($A50="",AQ$41=""),"",COUNTIFS('Employee Mapping'!$I$10:$I$2009,$A50,'Employee Mapping'!$K$10:$K$2009,AQ$39,'Employee Mapping'!$L$10:$L$2009,AQ$41))</f>
        <v/>
      </c>
      <c r="AR50" s="53">
        <f>IF(OR($A50="",AR$41=""),"",COUNTIFS('Employee Mapping'!$I$10:$I$2009,$A50,'Employee Mapping'!$K$10:$K$2009,AR$39,'Employee Mapping'!$L$10:$L$2009,AR$41))</f>
        <v/>
      </c>
      <c r="AS50" s="53">
        <f>IF(OR($A50="",AS$41=""),"",COUNTIFS('Employee Mapping'!$I$10:$I$2009,$A50,'Employee Mapping'!$K$10:$K$2009,AS$39,'Employee Mapping'!$L$10:$L$2009,AS$41))</f>
        <v/>
      </c>
      <c r="AT50" s="53">
        <f>IF(OR($A50="",AT$41=""),"",COUNTIFS('Employee Mapping'!$I$10:$I$2009,$A50,'Employee Mapping'!$K$10:$K$2009,AT$39,'Employee Mapping'!$L$10:$L$2009,AT$41))</f>
        <v/>
      </c>
      <c r="AU50" s="53">
        <f>IF(OR($A50="",AU$41=""),"",COUNTIFS('Employee Mapping'!$I$10:$I$2009,$A50,'Employee Mapping'!$K$10:$K$2009,AU$39,'Employee Mapping'!$L$10:$L$2009,AU$41))</f>
        <v/>
      </c>
      <c r="AV50" s="53">
        <f>IF(OR($A50="",AV$41=""),"",COUNTIFS('Employee Mapping'!$I$10:$I$2009,$A50,'Employee Mapping'!$K$10:$K$2009,AV$39,'Employee Mapping'!$L$10:$L$2009,AV$41))</f>
        <v/>
      </c>
      <c r="AW50" s="53">
        <f>IF(OR($A50="",AW$41=""),"",COUNTIFS('Employee Mapping'!$I$10:$I$2009,$A50,'Employee Mapping'!$K$10:$K$2009,AW$39,'Employee Mapping'!$L$10:$L$2009,AW$41))</f>
        <v/>
      </c>
      <c r="AX50" s="53">
        <f>IF(OR($A50="",AX$41=""),"",COUNTIFS('Employee Mapping'!$I$10:$I$2009,$A50,'Employee Mapping'!$K$10:$K$2009,AX$39,'Employee Mapping'!$L$10:$L$2009,AX$41))</f>
        <v/>
      </c>
      <c r="AY50" s="53">
        <f>IF(OR($A50="",AY$41=""),"",COUNTIFS('Employee Mapping'!$I$10:$I$2009,$A50,'Employee Mapping'!$K$10:$K$2009,AY$39,'Employee Mapping'!$L$10:$L$2009,AY$41))</f>
        <v/>
      </c>
      <c r="AZ50" s="53">
        <f>IF(OR($A50="",AZ$41=""),"",COUNTIFS('Employee Mapping'!$I$10:$I$2009,$A50,'Employee Mapping'!$K$10:$K$2009,AZ$39,'Employee Mapping'!$L$10:$L$2009,AZ$41))</f>
        <v/>
      </c>
      <c r="BA50" s="53">
        <f>IF(OR($A50="",BA$41=""),"",COUNTIFS('Employee Mapping'!$I$10:$I$2009,$A50,'Employee Mapping'!$K$10:$K$2009,BA$39,'Employee Mapping'!$L$10:$L$2009,BA$41))</f>
        <v/>
      </c>
      <c r="BB50" s="53">
        <f>IF(OR($A50="",BB$41=""),"",COUNTIFS('Employee Mapping'!$I$10:$I$2009,$A50,'Employee Mapping'!$K$10:$K$2009,BB$39,'Employee Mapping'!$L$10:$L$2009,BB$41))</f>
        <v/>
      </c>
      <c r="BC50" s="53">
        <f>IF(OR($A50="",BC$41=""),"",COUNTIFS('Employee Mapping'!$I$10:$I$2009,$A50,'Employee Mapping'!$K$10:$K$2009,BC$39,'Employee Mapping'!$L$10:$L$2009,BC$41))</f>
        <v/>
      </c>
      <c r="BD50" s="53">
        <f>IF(OR($A50="",BD$41=""),"",COUNTIFS('Employee Mapping'!$I$10:$I$2009,$A50,'Employee Mapping'!$K$10:$K$2009,BD$39,'Employee Mapping'!$L$10:$L$2009,BD$41))</f>
        <v/>
      </c>
      <c r="BE50" s="53">
        <f>IF(OR($A50="",BE$41=""),"",COUNTIFS('Employee Mapping'!$I$10:$I$2009,$A50,'Employee Mapping'!$K$10:$K$2009,BE$39,'Employee Mapping'!$L$10:$L$2009,BE$41))</f>
        <v/>
      </c>
      <c r="BF50" s="53">
        <f>IF(OR($A50="",BF$41=""),"",COUNTIFS('Employee Mapping'!$I$10:$I$2009,$A50,'Employee Mapping'!$K$10:$K$2009,BF$39,'Employee Mapping'!$L$10:$L$2009,BF$41))</f>
        <v/>
      </c>
      <c r="BG50" s="53">
        <f>IF(OR($A50="",BG$41=""),"",COUNTIFS('Employee Mapping'!$I$10:$I$2009,$A50,'Employee Mapping'!$K$10:$K$2009,BG$39,'Employee Mapping'!$L$10:$L$2009,BG$41))</f>
        <v/>
      </c>
      <c r="BH50" s="53">
        <f>IF(OR($A50="",BH$41=""),"",COUNTIFS('Employee Mapping'!$I$10:$I$2009,$A50,'Employee Mapping'!$K$10:$K$2009,BH$39,'Employee Mapping'!$L$10:$L$2009,BH$41))</f>
        <v/>
      </c>
      <c r="BI50" s="53">
        <f>IF(OR($A50="",BI$41=""),"",COUNTIFS('Employee Mapping'!$I$10:$I$2009,$A50,'Employee Mapping'!$K$10:$K$2009,BI$39,'Employee Mapping'!$L$10:$L$2009,BI$41))</f>
        <v/>
      </c>
      <c r="BJ50" s="53">
        <f>IF(OR($A50="",BJ$41=""),"",COUNTIFS('Employee Mapping'!$I$10:$I$2009,$A50,'Employee Mapping'!$K$10:$K$2009,BJ$39,'Employee Mapping'!$L$10:$L$2009,BJ$41))</f>
        <v/>
      </c>
      <c r="BK50" s="53">
        <f>IF(OR($A50="",BK$41=""),"",COUNTIFS('Employee Mapping'!$I$10:$I$2009,$A50,'Employee Mapping'!$K$10:$K$2009,BK$39,'Employee Mapping'!$L$10:$L$2009,BK$41))</f>
        <v/>
      </c>
      <c r="BL50" s="53">
        <f>IF(OR($A50="",BL$41=""),"",COUNTIFS('Employee Mapping'!$I$10:$I$2009,$A50,'Employee Mapping'!$K$10:$K$2009,BL$39,'Employee Mapping'!$L$10:$L$2009,BL$41))</f>
        <v/>
      </c>
      <c r="BM50" s="53">
        <f>IF(OR($A50="",BM$41=""),"",COUNTIFS('Employee Mapping'!$I$10:$I$2009,$A50,'Employee Mapping'!$K$10:$K$2009,BM$39,'Employee Mapping'!$L$10:$L$2009,BM$41))</f>
        <v/>
      </c>
      <c r="BN50" s="53">
        <f>IF(OR($A50="",BN$41=""),"",COUNTIFS('Employee Mapping'!$I$10:$I$2009,$A50,'Employee Mapping'!$K$10:$K$2009,BN$39,'Employee Mapping'!$L$10:$L$2009,BN$41))</f>
        <v/>
      </c>
      <c r="BO50" s="53">
        <f>IF(OR($A50="",BO$41=""),"",COUNTIFS('Employee Mapping'!$I$10:$I$2009,$A50,'Employee Mapping'!$K$10:$K$2009,BO$39,'Employee Mapping'!$L$10:$L$2009,BO$41))</f>
        <v/>
      </c>
      <c r="BP50" s="53">
        <f>IF(OR($A50="",BP$41=""),"",COUNTIFS('Employee Mapping'!$I$10:$I$2009,$A50,'Employee Mapping'!$K$10:$K$2009,BP$39,'Employee Mapping'!$L$10:$L$2009,BP$41))</f>
        <v/>
      </c>
      <c r="BQ50" s="53">
        <f>IF(OR($A50="",BQ$41=""),"",COUNTIFS('Employee Mapping'!$I$10:$I$2009,$A50,'Employee Mapping'!$K$10:$K$2009,BQ$39,'Employee Mapping'!$L$10:$L$2009,BQ$41))</f>
        <v/>
      </c>
      <c r="BR50" s="53">
        <f>IF(OR($A50="",BR$41=""),"",COUNTIFS('Employee Mapping'!$I$10:$I$2009,$A50,'Employee Mapping'!$K$10:$K$2009,BR$39,'Employee Mapping'!$L$10:$L$2009,BR$41))</f>
        <v/>
      </c>
      <c r="BS50" s="53">
        <f>IF(OR($A50="",BS$41=""),"",COUNTIFS('Employee Mapping'!$I$10:$I$2009,$A50,'Employee Mapping'!$K$10:$K$2009,BS$39,'Employee Mapping'!$L$10:$L$2009,BS$41))</f>
        <v/>
      </c>
      <c r="BT50" s="53">
        <f>IF(OR($A50="",BT$41=""),"",COUNTIFS('Employee Mapping'!$I$10:$I$2009,$A50,'Employee Mapping'!$K$10:$K$2009,BT$39,'Employee Mapping'!$L$10:$L$2009,BT$41))</f>
        <v/>
      </c>
      <c r="BU50" s="53">
        <f>IF(OR($A50="",BU$41=""),"",COUNTIFS('Employee Mapping'!$I$10:$I$2009,$A50,'Employee Mapping'!$K$10:$K$2009,BU$39,'Employee Mapping'!$L$10:$L$2009,BU$41))</f>
        <v/>
      </c>
      <c r="BV50" s="53">
        <f>IF(OR($A50="",BV$41=""),"",COUNTIFS('Employee Mapping'!$I$10:$I$2009,$A50,'Employee Mapping'!$K$10:$K$2009,BV$39,'Employee Mapping'!$L$10:$L$2009,BV$41))</f>
        <v/>
      </c>
      <c r="BW50" s="53">
        <f>IF(OR($A50="",BW$41=""),"",COUNTIFS('Employee Mapping'!$I$10:$I$2009,$A50,'Employee Mapping'!$K$10:$K$2009,BW$39,'Employee Mapping'!$L$10:$L$2009,BW$41))</f>
        <v/>
      </c>
      <c r="BX50" s="53">
        <f>IF(OR($A50="",BX$41=""),"",COUNTIFS('Employee Mapping'!$I$10:$I$2009,$A50,'Employee Mapping'!$K$10:$K$2009,BX$39,'Employee Mapping'!$L$10:$L$2009,BX$41))</f>
        <v/>
      </c>
      <c r="BY50" s="53">
        <f>IF(OR($A50="",BY$41=""),"",COUNTIFS('Employee Mapping'!$I$10:$I$2009,$A50,'Employee Mapping'!$K$10:$K$2009,BY$39,'Employee Mapping'!$L$10:$L$2009,BY$41))</f>
        <v/>
      </c>
      <c r="BZ50" s="53">
        <f>IF(OR($A50="",BZ$41=""),"",COUNTIFS('Employee Mapping'!$I$10:$I$2009,$A50,'Employee Mapping'!$K$10:$K$2009,BZ$39,'Employee Mapping'!$L$10:$L$2009,BZ$41))</f>
        <v/>
      </c>
      <c r="CA50" s="53">
        <f>IF(OR($A50="",CA$41=""),"",COUNTIFS('Employee Mapping'!$I$10:$I$2009,$A50,'Employee Mapping'!$K$10:$K$2009,CA$39,'Employee Mapping'!$L$10:$L$2009,CA$41))</f>
        <v/>
      </c>
      <c r="CB50" s="53">
        <f>IF(OR($A50="",CB$41=""),"",COUNTIFS('Employee Mapping'!$I$10:$I$2009,$A50,'Employee Mapping'!$K$10:$K$2009,CB$39,'Employee Mapping'!$L$10:$L$2009,CB$41))</f>
        <v/>
      </c>
      <c r="CC50" s="53">
        <f>IF(OR($A50="",CC$41=""),"",COUNTIFS('Employee Mapping'!$I$10:$I$2009,$A50,'Employee Mapping'!$K$10:$K$2009,CC$39,'Employee Mapping'!$L$10:$L$2009,CC$41))</f>
        <v/>
      </c>
      <c r="CD50" s="53">
        <f>IF(OR($A50="",CD$41=""),"",COUNTIFS('Employee Mapping'!$I$10:$I$2009,$A50,'Employee Mapping'!$K$10:$K$2009,CD$39,'Employee Mapping'!$L$10:$L$2009,CD$41))</f>
        <v/>
      </c>
      <c r="CE50" s="53">
        <f>IF(OR($A50="",CE$41=""),"",COUNTIFS('Employee Mapping'!$I$10:$I$2009,$A50,'Employee Mapping'!$K$10:$K$2009,CE$39,'Employee Mapping'!$L$10:$L$2009,CE$41))</f>
        <v/>
      </c>
      <c r="CF50" s="53">
        <f>IF(OR($A50="",CF$41=""),"",COUNTIFS('Employee Mapping'!$I$10:$I$2009,$A50,'Employee Mapping'!$K$10:$K$2009,CF$39,'Employee Mapping'!$L$10:$L$2009,CF$41))</f>
        <v/>
      </c>
      <c r="CG50" s="53">
        <f>IF(OR($A50="",CG$41=""),"",COUNTIFS('Employee Mapping'!$I$10:$I$2009,$A50,'Employee Mapping'!$K$10:$K$2009,CG$39,'Employee Mapping'!$L$10:$L$2009,CG$41))</f>
        <v/>
      </c>
      <c r="CH50" s="53">
        <f>IF(OR($A50="",CH$41=""),"",COUNTIFS('Employee Mapping'!$I$10:$I$2009,$A50,'Employee Mapping'!$K$10:$K$2009,CH$39,'Employee Mapping'!$L$10:$L$2009,CH$41))</f>
        <v/>
      </c>
      <c r="CI50" s="53">
        <f>IF(OR($A50="",CI$41=""),"",COUNTIFS('Employee Mapping'!$I$10:$I$2009,$A50,'Employee Mapping'!$K$10:$K$2009,CI$39,'Employee Mapping'!$L$10:$L$2009,CI$41))</f>
        <v/>
      </c>
      <c r="CJ50" s="53">
        <f>IF(OR($A50="",CJ$41=""),"",COUNTIFS('Employee Mapping'!$I$10:$I$2009,$A50,'Employee Mapping'!$K$10:$K$2009,CJ$39,'Employee Mapping'!$L$10:$L$2009,CJ$41))</f>
        <v/>
      </c>
      <c r="CK50" s="53">
        <f>IF(OR($A50="",CK$41=""),"",COUNTIFS('Employee Mapping'!$I$10:$I$2009,$A50,'Employee Mapping'!$K$10:$K$2009,CK$39,'Employee Mapping'!$L$10:$L$2009,CK$41))</f>
        <v/>
      </c>
      <c r="CL50" s="53">
        <f>IF(OR($A50="",CL$41=""),"",COUNTIFS('Employee Mapping'!$I$10:$I$2009,$A50,'Employee Mapping'!$K$10:$K$2009,CL$39,'Employee Mapping'!$L$10:$L$2009,CL$41))</f>
        <v/>
      </c>
      <c r="CM50" s="53">
        <f>IF(OR($A50="",CM$41=""),"",COUNTIFS('Employee Mapping'!$I$10:$I$2009,$A50,'Employee Mapping'!$K$10:$K$2009,CM$39,'Employee Mapping'!$L$10:$L$2009,CM$41))</f>
        <v/>
      </c>
      <c r="CN50" s="53">
        <f>IF(OR($A50="",CN$41=""),"",COUNTIFS('Employee Mapping'!$I$10:$I$2009,$A50,'Employee Mapping'!$K$10:$K$2009,CN$39,'Employee Mapping'!$L$10:$L$2009,CN$41))</f>
        <v/>
      </c>
      <c r="CO50" s="53">
        <f>IF(OR($A50="",CO$41=""),"",COUNTIFS('Employee Mapping'!$I$10:$I$2009,$A50,'Employee Mapping'!$K$10:$K$2009,CO$39,'Employee Mapping'!$L$10:$L$2009,CO$41))</f>
        <v/>
      </c>
      <c r="CP50" s="53">
        <f>IF(OR($A50="",CP$41=""),"",COUNTIFS('Employee Mapping'!$I$10:$I$2009,$A50,'Employee Mapping'!$K$10:$K$2009,CP$39,'Employee Mapping'!$L$10:$L$2009,CP$41))</f>
        <v/>
      </c>
      <c r="CQ50" s="53">
        <f>IF(OR($A50="",CQ$41=""),"",COUNTIFS('Employee Mapping'!$I$10:$I$2009,$A50,'Employee Mapping'!$K$10:$K$2009,CQ$39,'Employee Mapping'!$L$10:$L$2009,CQ$41))</f>
        <v/>
      </c>
      <c r="CR50" s="53">
        <f>IF(OR($A50="",CR$41=""),"",COUNTIFS('Employee Mapping'!$I$10:$I$2009,$A50,'Employee Mapping'!$K$10:$K$2009,CR$39,'Employee Mapping'!$L$10:$L$2009,CR$41))</f>
        <v/>
      </c>
      <c r="CS50" s="53">
        <f>IF(OR($A50="",CS$41=""),"",COUNTIFS('Employee Mapping'!$I$10:$I$2009,$A50,'Employee Mapping'!$K$10:$K$2009,CS$39,'Employee Mapping'!$L$10:$L$2009,CS$41))</f>
        <v/>
      </c>
      <c r="CT50" s="53">
        <f>IF(OR($A50="",CT$41=""),"",COUNTIFS('Employee Mapping'!$I$10:$I$2009,$A50,'Employee Mapping'!$K$10:$K$2009,CT$39,'Employee Mapping'!$L$10:$L$2009,CT$41))</f>
        <v/>
      </c>
      <c r="CU50" s="54">
        <f>IF($A50="","",SUM(C50:CT50))</f>
        <v/>
      </c>
    </row>
    <row r="51">
      <c r="A51">
        <f>IF(SETUP!$B129="","",SETUP!$B129)</f>
        <v/>
      </c>
      <c r="B51" s="9">
        <f>IF(SETUP!$B129="","",SETUP!$C129)</f>
        <v/>
      </c>
      <c r="C51" s="53">
        <f>IF(OR($A51="",C$41=""),"",COUNTIFS('Employee Mapping'!$I$10:$I$2009,$A51,'Employee Mapping'!$K$10:$K$2009,C$39,'Employee Mapping'!$L$10:$L$2009,C$41))</f>
        <v/>
      </c>
      <c r="D51" s="53">
        <f>IF(OR($A51="",D$41=""),"",COUNTIFS('Employee Mapping'!$I$10:$I$2009,$A51,'Employee Mapping'!$K$10:$K$2009,D$39,'Employee Mapping'!$L$10:$L$2009,D$41))</f>
        <v/>
      </c>
      <c r="E51" s="53">
        <f>IF(OR($A51="",E$41=""),"",COUNTIFS('Employee Mapping'!$I$10:$I$2009,$A51,'Employee Mapping'!$K$10:$K$2009,E$39,'Employee Mapping'!$L$10:$L$2009,E$41))</f>
        <v/>
      </c>
      <c r="F51" s="53">
        <f>IF(OR($A51="",F$41=""),"",COUNTIFS('Employee Mapping'!$I$10:$I$2009,$A51,'Employee Mapping'!$K$10:$K$2009,F$39,'Employee Mapping'!$L$10:$L$2009,F$41))</f>
        <v/>
      </c>
      <c r="G51" s="53">
        <f>IF(OR($A51="",G$41=""),"",COUNTIFS('Employee Mapping'!$I$10:$I$2009,$A51,'Employee Mapping'!$K$10:$K$2009,G$39,'Employee Mapping'!$L$10:$L$2009,G$41))</f>
        <v/>
      </c>
      <c r="H51" s="53">
        <f>IF(OR($A51="",H$41=""),"",COUNTIFS('Employee Mapping'!$I$10:$I$2009,$A51,'Employee Mapping'!$K$10:$K$2009,H$39,'Employee Mapping'!$L$10:$L$2009,H$41))</f>
        <v/>
      </c>
      <c r="I51" s="53">
        <f>IF(OR($A51="",I$41=""),"",COUNTIFS('Employee Mapping'!$I$10:$I$2009,$A51,'Employee Mapping'!$K$10:$K$2009,I$39,'Employee Mapping'!$L$10:$L$2009,I$41))</f>
        <v/>
      </c>
      <c r="J51" s="53">
        <f>IF(OR($A51="",J$41=""),"",COUNTIFS('Employee Mapping'!$I$10:$I$2009,$A51,'Employee Mapping'!$K$10:$K$2009,J$39,'Employee Mapping'!$L$10:$L$2009,J$41))</f>
        <v/>
      </c>
      <c r="K51" s="53">
        <f>IF(OR($A51="",K$41=""),"",COUNTIFS('Employee Mapping'!$I$10:$I$2009,$A51,'Employee Mapping'!$K$10:$K$2009,K$39,'Employee Mapping'!$L$10:$L$2009,K$41))</f>
        <v/>
      </c>
      <c r="L51" s="53">
        <f>IF(OR($A51="",L$41=""),"",COUNTIFS('Employee Mapping'!$I$10:$I$2009,$A51,'Employee Mapping'!$K$10:$K$2009,L$39,'Employee Mapping'!$L$10:$L$2009,L$41))</f>
        <v/>
      </c>
      <c r="M51" s="53">
        <f>IF(OR($A51="",M$41=""),"",COUNTIFS('Employee Mapping'!$I$10:$I$2009,$A51,'Employee Mapping'!$K$10:$K$2009,M$39,'Employee Mapping'!$L$10:$L$2009,M$41))</f>
        <v/>
      </c>
      <c r="N51" s="53">
        <f>IF(OR($A51="",N$41=""),"",COUNTIFS('Employee Mapping'!$I$10:$I$2009,$A51,'Employee Mapping'!$K$10:$K$2009,N$39,'Employee Mapping'!$L$10:$L$2009,N$41))</f>
        <v/>
      </c>
      <c r="O51" s="53">
        <f>IF(OR($A51="",O$41=""),"",COUNTIFS('Employee Mapping'!$I$10:$I$2009,$A51,'Employee Mapping'!$K$10:$K$2009,O$39,'Employee Mapping'!$L$10:$L$2009,O$41))</f>
        <v/>
      </c>
      <c r="P51" s="53">
        <f>IF(OR($A51="",P$41=""),"",COUNTIFS('Employee Mapping'!$I$10:$I$2009,$A51,'Employee Mapping'!$K$10:$K$2009,P$39,'Employee Mapping'!$L$10:$L$2009,P$41))</f>
        <v/>
      </c>
      <c r="Q51" s="53">
        <f>IF(OR($A51="",Q$41=""),"",COUNTIFS('Employee Mapping'!$I$10:$I$2009,$A51,'Employee Mapping'!$K$10:$K$2009,Q$39,'Employee Mapping'!$L$10:$L$2009,Q$41))</f>
        <v/>
      </c>
      <c r="R51" s="53">
        <f>IF(OR($A51="",R$41=""),"",COUNTIFS('Employee Mapping'!$I$10:$I$2009,$A51,'Employee Mapping'!$K$10:$K$2009,R$39,'Employee Mapping'!$L$10:$L$2009,R$41))</f>
        <v/>
      </c>
      <c r="S51" s="53">
        <f>IF(OR($A51="",S$41=""),"",COUNTIFS('Employee Mapping'!$I$10:$I$2009,$A51,'Employee Mapping'!$K$10:$K$2009,S$39,'Employee Mapping'!$L$10:$L$2009,S$41))</f>
        <v/>
      </c>
      <c r="T51" s="53">
        <f>IF(OR($A51="",T$41=""),"",COUNTIFS('Employee Mapping'!$I$10:$I$2009,$A51,'Employee Mapping'!$K$10:$K$2009,T$39,'Employee Mapping'!$L$10:$L$2009,T$41))</f>
        <v/>
      </c>
      <c r="U51" s="53">
        <f>IF(OR($A51="",U$41=""),"",COUNTIFS('Employee Mapping'!$I$10:$I$2009,$A51,'Employee Mapping'!$K$10:$K$2009,U$39,'Employee Mapping'!$L$10:$L$2009,U$41))</f>
        <v/>
      </c>
      <c r="V51" s="53">
        <f>IF(OR($A51="",V$41=""),"",COUNTIFS('Employee Mapping'!$I$10:$I$2009,$A51,'Employee Mapping'!$K$10:$K$2009,V$39,'Employee Mapping'!$L$10:$L$2009,V$41))</f>
        <v/>
      </c>
      <c r="W51" s="53">
        <f>IF(OR($A51="",W$41=""),"",COUNTIFS('Employee Mapping'!$I$10:$I$2009,$A51,'Employee Mapping'!$K$10:$K$2009,W$39,'Employee Mapping'!$L$10:$L$2009,W$41))</f>
        <v/>
      </c>
      <c r="X51" s="53">
        <f>IF(OR($A51="",X$41=""),"",COUNTIFS('Employee Mapping'!$I$10:$I$2009,$A51,'Employee Mapping'!$K$10:$K$2009,X$39,'Employee Mapping'!$L$10:$L$2009,X$41))</f>
        <v/>
      </c>
      <c r="Y51" s="53">
        <f>IF(OR($A51="",Y$41=""),"",COUNTIFS('Employee Mapping'!$I$10:$I$2009,$A51,'Employee Mapping'!$K$10:$K$2009,Y$39,'Employee Mapping'!$L$10:$L$2009,Y$41))</f>
        <v/>
      </c>
      <c r="Z51" s="53">
        <f>IF(OR($A51="",Z$41=""),"",COUNTIFS('Employee Mapping'!$I$10:$I$2009,$A51,'Employee Mapping'!$K$10:$K$2009,Z$39,'Employee Mapping'!$L$10:$L$2009,Z$41))</f>
        <v/>
      </c>
      <c r="AA51" s="53">
        <f>IF(OR($A51="",AA$41=""),"",COUNTIFS('Employee Mapping'!$I$10:$I$2009,$A51,'Employee Mapping'!$K$10:$K$2009,AA$39,'Employee Mapping'!$L$10:$L$2009,AA$41))</f>
        <v/>
      </c>
      <c r="AB51" s="53">
        <f>IF(OR($A51="",AB$41=""),"",COUNTIFS('Employee Mapping'!$I$10:$I$2009,$A51,'Employee Mapping'!$K$10:$K$2009,AB$39,'Employee Mapping'!$L$10:$L$2009,AB$41))</f>
        <v/>
      </c>
      <c r="AC51" s="53">
        <f>IF(OR($A51="",AC$41=""),"",COUNTIFS('Employee Mapping'!$I$10:$I$2009,$A51,'Employee Mapping'!$K$10:$K$2009,AC$39,'Employee Mapping'!$L$10:$L$2009,AC$41))</f>
        <v/>
      </c>
      <c r="AD51" s="53">
        <f>IF(OR($A51="",AD$41=""),"",COUNTIFS('Employee Mapping'!$I$10:$I$2009,$A51,'Employee Mapping'!$K$10:$K$2009,AD$39,'Employee Mapping'!$L$10:$L$2009,AD$41))</f>
        <v/>
      </c>
      <c r="AE51" s="53">
        <f>IF(OR($A51="",AE$41=""),"",COUNTIFS('Employee Mapping'!$I$10:$I$2009,$A51,'Employee Mapping'!$K$10:$K$2009,AE$39,'Employee Mapping'!$L$10:$L$2009,AE$41))</f>
        <v/>
      </c>
      <c r="AF51" s="53">
        <f>IF(OR($A51="",AF$41=""),"",COUNTIFS('Employee Mapping'!$I$10:$I$2009,$A51,'Employee Mapping'!$K$10:$K$2009,AF$39,'Employee Mapping'!$L$10:$L$2009,AF$41))</f>
        <v/>
      </c>
      <c r="AG51" s="53">
        <f>IF(OR($A51="",AG$41=""),"",COUNTIFS('Employee Mapping'!$I$10:$I$2009,$A51,'Employee Mapping'!$K$10:$K$2009,AG$39,'Employee Mapping'!$L$10:$L$2009,AG$41))</f>
        <v/>
      </c>
      <c r="AH51" s="53">
        <f>IF(OR($A51="",AH$41=""),"",COUNTIFS('Employee Mapping'!$I$10:$I$2009,$A51,'Employee Mapping'!$K$10:$K$2009,AH$39,'Employee Mapping'!$L$10:$L$2009,AH$41))</f>
        <v/>
      </c>
      <c r="AI51" s="53">
        <f>IF(OR($A51="",AI$41=""),"",COUNTIFS('Employee Mapping'!$I$10:$I$2009,$A51,'Employee Mapping'!$K$10:$K$2009,AI$39,'Employee Mapping'!$L$10:$L$2009,AI$41))</f>
        <v/>
      </c>
      <c r="AJ51" s="53">
        <f>IF(OR($A51="",AJ$41=""),"",COUNTIFS('Employee Mapping'!$I$10:$I$2009,$A51,'Employee Mapping'!$K$10:$K$2009,AJ$39,'Employee Mapping'!$L$10:$L$2009,AJ$41))</f>
        <v/>
      </c>
      <c r="AK51" s="53">
        <f>IF(OR($A51="",AK$41=""),"",COUNTIFS('Employee Mapping'!$I$10:$I$2009,$A51,'Employee Mapping'!$K$10:$K$2009,AK$39,'Employee Mapping'!$L$10:$L$2009,AK$41))</f>
        <v/>
      </c>
      <c r="AL51" s="53">
        <f>IF(OR($A51="",AL$41=""),"",COUNTIFS('Employee Mapping'!$I$10:$I$2009,$A51,'Employee Mapping'!$K$10:$K$2009,AL$39,'Employee Mapping'!$L$10:$L$2009,AL$41))</f>
        <v/>
      </c>
      <c r="AM51" s="53">
        <f>IF(OR($A51="",AM$41=""),"",COUNTIFS('Employee Mapping'!$I$10:$I$2009,$A51,'Employee Mapping'!$K$10:$K$2009,AM$39,'Employee Mapping'!$L$10:$L$2009,AM$41))</f>
        <v/>
      </c>
      <c r="AN51" s="53">
        <f>IF(OR($A51="",AN$41=""),"",COUNTIFS('Employee Mapping'!$I$10:$I$2009,$A51,'Employee Mapping'!$K$10:$K$2009,AN$39,'Employee Mapping'!$L$10:$L$2009,AN$41))</f>
        <v/>
      </c>
      <c r="AO51" s="53">
        <f>IF(OR($A51="",AO$41=""),"",COUNTIFS('Employee Mapping'!$I$10:$I$2009,$A51,'Employee Mapping'!$K$10:$K$2009,AO$39,'Employee Mapping'!$L$10:$L$2009,AO$41))</f>
        <v/>
      </c>
      <c r="AP51" s="53">
        <f>IF(OR($A51="",AP$41=""),"",COUNTIFS('Employee Mapping'!$I$10:$I$2009,$A51,'Employee Mapping'!$K$10:$K$2009,AP$39,'Employee Mapping'!$L$10:$L$2009,AP$41))</f>
        <v/>
      </c>
      <c r="AQ51" s="53">
        <f>IF(OR($A51="",AQ$41=""),"",COUNTIFS('Employee Mapping'!$I$10:$I$2009,$A51,'Employee Mapping'!$K$10:$K$2009,AQ$39,'Employee Mapping'!$L$10:$L$2009,AQ$41))</f>
        <v/>
      </c>
      <c r="AR51" s="53">
        <f>IF(OR($A51="",AR$41=""),"",COUNTIFS('Employee Mapping'!$I$10:$I$2009,$A51,'Employee Mapping'!$K$10:$K$2009,AR$39,'Employee Mapping'!$L$10:$L$2009,AR$41))</f>
        <v/>
      </c>
      <c r="AS51" s="53">
        <f>IF(OR($A51="",AS$41=""),"",COUNTIFS('Employee Mapping'!$I$10:$I$2009,$A51,'Employee Mapping'!$K$10:$K$2009,AS$39,'Employee Mapping'!$L$10:$L$2009,AS$41))</f>
        <v/>
      </c>
      <c r="AT51" s="53">
        <f>IF(OR($A51="",AT$41=""),"",COUNTIFS('Employee Mapping'!$I$10:$I$2009,$A51,'Employee Mapping'!$K$10:$K$2009,AT$39,'Employee Mapping'!$L$10:$L$2009,AT$41))</f>
        <v/>
      </c>
      <c r="AU51" s="53">
        <f>IF(OR($A51="",AU$41=""),"",COUNTIFS('Employee Mapping'!$I$10:$I$2009,$A51,'Employee Mapping'!$K$10:$K$2009,AU$39,'Employee Mapping'!$L$10:$L$2009,AU$41))</f>
        <v/>
      </c>
      <c r="AV51" s="53">
        <f>IF(OR($A51="",AV$41=""),"",COUNTIFS('Employee Mapping'!$I$10:$I$2009,$A51,'Employee Mapping'!$K$10:$K$2009,AV$39,'Employee Mapping'!$L$10:$L$2009,AV$41))</f>
        <v/>
      </c>
      <c r="AW51" s="53">
        <f>IF(OR($A51="",AW$41=""),"",COUNTIFS('Employee Mapping'!$I$10:$I$2009,$A51,'Employee Mapping'!$K$10:$K$2009,AW$39,'Employee Mapping'!$L$10:$L$2009,AW$41))</f>
        <v/>
      </c>
      <c r="AX51" s="53">
        <f>IF(OR($A51="",AX$41=""),"",COUNTIFS('Employee Mapping'!$I$10:$I$2009,$A51,'Employee Mapping'!$K$10:$K$2009,AX$39,'Employee Mapping'!$L$10:$L$2009,AX$41))</f>
        <v/>
      </c>
      <c r="AY51" s="53">
        <f>IF(OR($A51="",AY$41=""),"",COUNTIFS('Employee Mapping'!$I$10:$I$2009,$A51,'Employee Mapping'!$K$10:$K$2009,AY$39,'Employee Mapping'!$L$10:$L$2009,AY$41))</f>
        <v/>
      </c>
      <c r="AZ51" s="53">
        <f>IF(OR($A51="",AZ$41=""),"",COUNTIFS('Employee Mapping'!$I$10:$I$2009,$A51,'Employee Mapping'!$K$10:$K$2009,AZ$39,'Employee Mapping'!$L$10:$L$2009,AZ$41))</f>
        <v/>
      </c>
      <c r="BA51" s="53">
        <f>IF(OR($A51="",BA$41=""),"",COUNTIFS('Employee Mapping'!$I$10:$I$2009,$A51,'Employee Mapping'!$K$10:$K$2009,BA$39,'Employee Mapping'!$L$10:$L$2009,BA$41))</f>
        <v/>
      </c>
      <c r="BB51" s="53">
        <f>IF(OR($A51="",BB$41=""),"",COUNTIFS('Employee Mapping'!$I$10:$I$2009,$A51,'Employee Mapping'!$K$10:$K$2009,BB$39,'Employee Mapping'!$L$10:$L$2009,BB$41))</f>
        <v/>
      </c>
      <c r="BC51" s="53">
        <f>IF(OR($A51="",BC$41=""),"",COUNTIFS('Employee Mapping'!$I$10:$I$2009,$A51,'Employee Mapping'!$K$10:$K$2009,BC$39,'Employee Mapping'!$L$10:$L$2009,BC$41))</f>
        <v/>
      </c>
      <c r="BD51" s="53">
        <f>IF(OR($A51="",BD$41=""),"",COUNTIFS('Employee Mapping'!$I$10:$I$2009,$A51,'Employee Mapping'!$K$10:$K$2009,BD$39,'Employee Mapping'!$L$10:$L$2009,BD$41))</f>
        <v/>
      </c>
      <c r="BE51" s="53">
        <f>IF(OR($A51="",BE$41=""),"",COUNTIFS('Employee Mapping'!$I$10:$I$2009,$A51,'Employee Mapping'!$K$10:$K$2009,BE$39,'Employee Mapping'!$L$10:$L$2009,BE$41))</f>
        <v/>
      </c>
      <c r="BF51" s="53">
        <f>IF(OR($A51="",BF$41=""),"",COUNTIFS('Employee Mapping'!$I$10:$I$2009,$A51,'Employee Mapping'!$K$10:$K$2009,BF$39,'Employee Mapping'!$L$10:$L$2009,BF$41))</f>
        <v/>
      </c>
      <c r="BG51" s="53">
        <f>IF(OR($A51="",BG$41=""),"",COUNTIFS('Employee Mapping'!$I$10:$I$2009,$A51,'Employee Mapping'!$K$10:$K$2009,BG$39,'Employee Mapping'!$L$10:$L$2009,BG$41))</f>
        <v/>
      </c>
      <c r="BH51" s="53">
        <f>IF(OR($A51="",BH$41=""),"",COUNTIFS('Employee Mapping'!$I$10:$I$2009,$A51,'Employee Mapping'!$K$10:$K$2009,BH$39,'Employee Mapping'!$L$10:$L$2009,BH$41))</f>
        <v/>
      </c>
      <c r="BI51" s="53">
        <f>IF(OR($A51="",BI$41=""),"",COUNTIFS('Employee Mapping'!$I$10:$I$2009,$A51,'Employee Mapping'!$K$10:$K$2009,BI$39,'Employee Mapping'!$L$10:$L$2009,BI$41))</f>
        <v/>
      </c>
      <c r="BJ51" s="53">
        <f>IF(OR($A51="",BJ$41=""),"",COUNTIFS('Employee Mapping'!$I$10:$I$2009,$A51,'Employee Mapping'!$K$10:$K$2009,BJ$39,'Employee Mapping'!$L$10:$L$2009,BJ$41))</f>
        <v/>
      </c>
      <c r="BK51" s="53">
        <f>IF(OR($A51="",BK$41=""),"",COUNTIFS('Employee Mapping'!$I$10:$I$2009,$A51,'Employee Mapping'!$K$10:$K$2009,BK$39,'Employee Mapping'!$L$10:$L$2009,BK$41))</f>
        <v/>
      </c>
      <c r="BL51" s="53">
        <f>IF(OR($A51="",BL$41=""),"",COUNTIFS('Employee Mapping'!$I$10:$I$2009,$A51,'Employee Mapping'!$K$10:$K$2009,BL$39,'Employee Mapping'!$L$10:$L$2009,BL$41))</f>
        <v/>
      </c>
      <c r="BM51" s="53">
        <f>IF(OR($A51="",BM$41=""),"",COUNTIFS('Employee Mapping'!$I$10:$I$2009,$A51,'Employee Mapping'!$K$10:$K$2009,BM$39,'Employee Mapping'!$L$10:$L$2009,BM$41))</f>
        <v/>
      </c>
      <c r="BN51" s="53">
        <f>IF(OR($A51="",BN$41=""),"",COUNTIFS('Employee Mapping'!$I$10:$I$2009,$A51,'Employee Mapping'!$K$10:$K$2009,BN$39,'Employee Mapping'!$L$10:$L$2009,BN$41))</f>
        <v/>
      </c>
      <c r="BO51" s="53">
        <f>IF(OR($A51="",BO$41=""),"",COUNTIFS('Employee Mapping'!$I$10:$I$2009,$A51,'Employee Mapping'!$K$10:$K$2009,BO$39,'Employee Mapping'!$L$10:$L$2009,BO$41))</f>
        <v/>
      </c>
      <c r="BP51" s="53">
        <f>IF(OR($A51="",BP$41=""),"",COUNTIFS('Employee Mapping'!$I$10:$I$2009,$A51,'Employee Mapping'!$K$10:$K$2009,BP$39,'Employee Mapping'!$L$10:$L$2009,BP$41))</f>
        <v/>
      </c>
      <c r="BQ51" s="53">
        <f>IF(OR($A51="",BQ$41=""),"",COUNTIFS('Employee Mapping'!$I$10:$I$2009,$A51,'Employee Mapping'!$K$10:$K$2009,BQ$39,'Employee Mapping'!$L$10:$L$2009,BQ$41))</f>
        <v/>
      </c>
      <c r="BR51" s="53">
        <f>IF(OR($A51="",BR$41=""),"",COUNTIFS('Employee Mapping'!$I$10:$I$2009,$A51,'Employee Mapping'!$K$10:$K$2009,BR$39,'Employee Mapping'!$L$10:$L$2009,BR$41))</f>
        <v/>
      </c>
      <c r="BS51" s="53">
        <f>IF(OR($A51="",BS$41=""),"",COUNTIFS('Employee Mapping'!$I$10:$I$2009,$A51,'Employee Mapping'!$K$10:$K$2009,BS$39,'Employee Mapping'!$L$10:$L$2009,BS$41))</f>
        <v/>
      </c>
      <c r="BT51" s="53">
        <f>IF(OR($A51="",BT$41=""),"",COUNTIFS('Employee Mapping'!$I$10:$I$2009,$A51,'Employee Mapping'!$K$10:$K$2009,BT$39,'Employee Mapping'!$L$10:$L$2009,BT$41))</f>
        <v/>
      </c>
      <c r="BU51" s="53">
        <f>IF(OR($A51="",BU$41=""),"",COUNTIFS('Employee Mapping'!$I$10:$I$2009,$A51,'Employee Mapping'!$K$10:$K$2009,BU$39,'Employee Mapping'!$L$10:$L$2009,BU$41))</f>
        <v/>
      </c>
      <c r="BV51" s="53">
        <f>IF(OR($A51="",BV$41=""),"",COUNTIFS('Employee Mapping'!$I$10:$I$2009,$A51,'Employee Mapping'!$K$10:$K$2009,BV$39,'Employee Mapping'!$L$10:$L$2009,BV$41))</f>
        <v/>
      </c>
      <c r="BW51" s="53">
        <f>IF(OR($A51="",BW$41=""),"",COUNTIFS('Employee Mapping'!$I$10:$I$2009,$A51,'Employee Mapping'!$K$10:$K$2009,BW$39,'Employee Mapping'!$L$10:$L$2009,BW$41))</f>
        <v/>
      </c>
      <c r="BX51" s="53">
        <f>IF(OR($A51="",BX$41=""),"",COUNTIFS('Employee Mapping'!$I$10:$I$2009,$A51,'Employee Mapping'!$K$10:$K$2009,BX$39,'Employee Mapping'!$L$10:$L$2009,BX$41))</f>
        <v/>
      </c>
      <c r="BY51" s="53">
        <f>IF(OR($A51="",BY$41=""),"",COUNTIFS('Employee Mapping'!$I$10:$I$2009,$A51,'Employee Mapping'!$K$10:$K$2009,BY$39,'Employee Mapping'!$L$10:$L$2009,BY$41))</f>
        <v/>
      </c>
      <c r="BZ51" s="53">
        <f>IF(OR($A51="",BZ$41=""),"",COUNTIFS('Employee Mapping'!$I$10:$I$2009,$A51,'Employee Mapping'!$K$10:$K$2009,BZ$39,'Employee Mapping'!$L$10:$L$2009,BZ$41))</f>
        <v/>
      </c>
      <c r="CA51" s="53">
        <f>IF(OR($A51="",CA$41=""),"",COUNTIFS('Employee Mapping'!$I$10:$I$2009,$A51,'Employee Mapping'!$K$10:$K$2009,CA$39,'Employee Mapping'!$L$10:$L$2009,CA$41))</f>
        <v/>
      </c>
      <c r="CB51" s="53">
        <f>IF(OR($A51="",CB$41=""),"",COUNTIFS('Employee Mapping'!$I$10:$I$2009,$A51,'Employee Mapping'!$K$10:$K$2009,CB$39,'Employee Mapping'!$L$10:$L$2009,CB$41))</f>
        <v/>
      </c>
      <c r="CC51" s="53">
        <f>IF(OR($A51="",CC$41=""),"",COUNTIFS('Employee Mapping'!$I$10:$I$2009,$A51,'Employee Mapping'!$K$10:$K$2009,CC$39,'Employee Mapping'!$L$10:$L$2009,CC$41))</f>
        <v/>
      </c>
      <c r="CD51" s="53">
        <f>IF(OR($A51="",CD$41=""),"",COUNTIFS('Employee Mapping'!$I$10:$I$2009,$A51,'Employee Mapping'!$K$10:$K$2009,CD$39,'Employee Mapping'!$L$10:$L$2009,CD$41))</f>
        <v/>
      </c>
      <c r="CE51" s="53">
        <f>IF(OR($A51="",CE$41=""),"",COUNTIFS('Employee Mapping'!$I$10:$I$2009,$A51,'Employee Mapping'!$K$10:$K$2009,CE$39,'Employee Mapping'!$L$10:$L$2009,CE$41))</f>
        <v/>
      </c>
      <c r="CF51" s="53">
        <f>IF(OR($A51="",CF$41=""),"",COUNTIFS('Employee Mapping'!$I$10:$I$2009,$A51,'Employee Mapping'!$K$10:$K$2009,CF$39,'Employee Mapping'!$L$10:$L$2009,CF$41))</f>
        <v/>
      </c>
      <c r="CG51" s="53">
        <f>IF(OR($A51="",CG$41=""),"",COUNTIFS('Employee Mapping'!$I$10:$I$2009,$A51,'Employee Mapping'!$K$10:$K$2009,CG$39,'Employee Mapping'!$L$10:$L$2009,CG$41))</f>
        <v/>
      </c>
      <c r="CH51" s="53">
        <f>IF(OR($A51="",CH$41=""),"",COUNTIFS('Employee Mapping'!$I$10:$I$2009,$A51,'Employee Mapping'!$K$10:$K$2009,CH$39,'Employee Mapping'!$L$10:$L$2009,CH$41))</f>
        <v/>
      </c>
      <c r="CI51" s="53">
        <f>IF(OR($A51="",CI$41=""),"",COUNTIFS('Employee Mapping'!$I$10:$I$2009,$A51,'Employee Mapping'!$K$10:$K$2009,CI$39,'Employee Mapping'!$L$10:$L$2009,CI$41))</f>
        <v/>
      </c>
      <c r="CJ51" s="53">
        <f>IF(OR($A51="",CJ$41=""),"",COUNTIFS('Employee Mapping'!$I$10:$I$2009,$A51,'Employee Mapping'!$K$10:$K$2009,CJ$39,'Employee Mapping'!$L$10:$L$2009,CJ$41))</f>
        <v/>
      </c>
      <c r="CK51" s="53">
        <f>IF(OR($A51="",CK$41=""),"",COUNTIFS('Employee Mapping'!$I$10:$I$2009,$A51,'Employee Mapping'!$K$10:$K$2009,CK$39,'Employee Mapping'!$L$10:$L$2009,CK$41))</f>
        <v/>
      </c>
      <c r="CL51" s="53">
        <f>IF(OR($A51="",CL$41=""),"",COUNTIFS('Employee Mapping'!$I$10:$I$2009,$A51,'Employee Mapping'!$K$10:$K$2009,CL$39,'Employee Mapping'!$L$10:$L$2009,CL$41))</f>
        <v/>
      </c>
      <c r="CM51" s="53">
        <f>IF(OR($A51="",CM$41=""),"",COUNTIFS('Employee Mapping'!$I$10:$I$2009,$A51,'Employee Mapping'!$K$10:$K$2009,CM$39,'Employee Mapping'!$L$10:$L$2009,CM$41))</f>
        <v/>
      </c>
      <c r="CN51" s="53">
        <f>IF(OR($A51="",CN$41=""),"",COUNTIFS('Employee Mapping'!$I$10:$I$2009,$A51,'Employee Mapping'!$K$10:$K$2009,CN$39,'Employee Mapping'!$L$10:$L$2009,CN$41))</f>
        <v/>
      </c>
      <c r="CO51" s="53">
        <f>IF(OR($A51="",CO$41=""),"",COUNTIFS('Employee Mapping'!$I$10:$I$2009,$A51,'Employee Mapping'!$K$10:$K$2009,CO$39,'Employee Mapping'!$L$10:$L$2009,CO$41))</f>
        <v/>
      </c>
      <c r="CP51" s="53">
        <f>IF(OR($A51="",CP$41=""),"",COUNTIFS('Employee Mapping'!$I$10:$I$2009,$A51,'Employee Mapping'!$K$10:$K$2009,CP$39,'Employee Mapping'!$L$10:$L$2009,CP$41))</f>
        <v/>
      </c>
      <c r="CQ51" s="53">
        <f>IF(OR($A51="",CQ$41=""),"",COUNTIFS('Employee Mapping'!$I$10:$I$2009,$A51,'Employee Mapping'!$K$10:$K$2009,CQ$39,'Employee Mapping'!$L$10:$L$2009,CQ$41))</f>
        <v/>
      </c>
      <c r="CR51" s="53">
        <f>IF(OR($A51="",CR$41=""),"",COUNTIFS('Employee Mapping'!$I$10:$I$2009,$A51,'Employee Mapping'!$K$10:$K$2009,CR$39,'Employee Mapping'!$L$10:$L$2009,CR$41))</f>
        <v/>
      </c>
      <c r="CS51" s="53">
        <f>IF(OR($A51="",CS$41=""),"",COUNTIFS('Employee Mapping'!$I$10:$I$2009,$A51,'Employee Mapping'!$K$10:$K$2009,CS$39,'Employee Mapping'!$L$10:$L$2009,CS$41))</f>
        <v/>
      </c>
      <c r="CT51" s="53">
        <f>IF(OR($A51="",CT$41=""),"",COUNTIFS('Employee Mapping'!$I$10:$I$2009,$A51,'Employee Mapping'!$K$10:$K$2009,CT$39,'Employee Mapping'!$L$10:$L$2009,CT$41))</f>
        <v/>
      </c>
      <c r="CU51" s="54">
        <f>IF($A51="","",SUM(C51:CT51))</f>
        <v/>
      </c>
    </row>
    <row r="52">
      <c r="A52">
        <f>IF(SETUP!$B130="","",SETUP!$B130)</f>
        <v/>
      </c>
      <c r="B52" s="9">
        <f>IF(SETUP!$B130="","",SETUP!$C130)</f>
        <v/>
      </c>
      <c r="C52" s="53">
        <f>IF(OR($A52="",C$41=""),"",COUNTIFS('Employee Mapping'!$I$10:$I$2009,$A52,'Employee Mapping'!$K$10:$K$2009,C$39,'Employee Mapping'!$L$10:$L$2009,C$41))</f>
        <v/>
      </c>
      <c r="D52" s="53">
        <f>IF(OR($A52="",D$41=""),"",COUNTIFS('Employee Mapping'!$I$10:$I$2009,$A52,'Employee Mapping'!$K$10:$K$2009,D$39,'Employee Mapping'!$L$10:$L$2009,D$41))</f>
        <v/>
      </c>
      <c r="E52" s="53">
        <f>IF(OR($A52="",E$41=""),"",COUNTIFS('Employee Mapping'!$I$10:$I$2009,$A52,'Employee Mapping'!$K$10:$K$2009,E$39,'Employee Mapping'!$L$10:$L$2009,E$41))</f>
        <v/>
      </c>
      <c r="F52" s="53">
        <f>IF(OR($A52="",F$41=""),"",COUNTIFS('Employee Mapping'!$I$10:$I$2009,$A52,'Employee Mapping'!$K$10:$K$2009,F$39,'Employee Mapping'!$L$10:$L$2009,F$41))</f>
        <v/>
      </c>
      <c r="G52" s="53">
        <f>IF(OR($A52="",G$41=""),"",COUNTIFS('Employee Mapping'!$I$10:$I$2009,$A52,'Employee Mapping'!$K$10:$K$2009,G$39,'Employee Mapping'!$L$10:$L$2009,G$41))</f>
        <v/>
      </c>
      <c r="H52" s="53">
        <f>IF(OR($A52="",H$41=""),"",COUNTIFS('Employee Mapping'!$I$10:$I$2009,$A52,'Employee Mapping'!$K$10:$K$2009,H$39,'Employee Mapping'!$L$10:$L$2009,H$41))</f>
        <v/>
      </c>
      <c r="I52" s="53">
        <f>IF(OR($A52="",I$41=""),"",COUNTIFS('Employee Mapping'!$I$10:$I$2009,$A52,'Employee Mapping'!$K$10:$K$2009,I$39,'Employee Mapping'!$L$10:$L$2009,I$41))</f>
        <v/>
      </c>
      <c r="J52" s="53">
        <f>IF(OR($A52="",J$41=""),"",COUNTIFS('Employee Mapping'!$I$10:$I$2009,$A52,'Employee Mapping'!$K$10:$K$2009,J$39,'Employee Mapping'!$L$10:$L$2009,J$41))</f>
        <v/>
      </c>
      <c r="K52" s="53">
        <f>IF(OR($A52="",K$41=""),"",COUNTIFS('Employee Mapping'!$I$10:$I$2009,$A52,'Employee Mapping'!$K$10:$K$2009,K$39,'Employee Mapping'!$L$10:$L$2009,K$41))</f>
        <v/>
      </c>
      <c r="L52" s="53">
        <f>IF(OR($A52="",L$41=""),"",COUNTIFS('Employee Mapping'!$I$10:$I$2009,$A52,'Employee Mapping'!$K$10:$K$2009,L$39,'Employee Mapping'!$L$10:$L$2009,L$41))</f>
        <v/>
      </c>
      <c r="M52" s="53">
        <f>IF(OR($A52="",M$41=""),"",COUNTIFS('Employee Mapping'!$I$10:$I$2009,$A52,'Employee Mapping'!$K$10:$K$2009,M$39,'Employee Mapping'!$L$10:$L$2009,M$41))</f>
        <v/>
      </c>
      <c r="N52" s="53">
        <f>IF(OR($A52="",N$41=""),"",COUNTIFS('Employee Mapping'!$I$10:$I$2009,$A52,'Employee Mapping'!$K$10:$K$2009,N$39,'Employee Mapping'!$L$10:$L$2009,N$41))</f>
        <v/>
      </c>
      <c r="O52" s="53">
        <f>IF(OR($A52="",O$41=""),"",COUNTIFS('Employee Mapping'!$I$10:$I$2009,$A52,'Employee Mapping'!$K$10:$K$2009,O$39,'Employee Mapping'!$L$10:$L$2009,O$41))</f>
        <v/>
      </c>
      <c r="P52" s="53">
        <f>IF(OR($A52="",P$41=""),"",COUNTIFS('Employee Mapping'!$I$10:$I$2009,$A52,'Employee Mapping'!$K$10:$K$2009,P$39,'Employee Mapping'!$L$10:$L$2009,P$41))</f>
        <v/>
      </c>
      <c r="Q52" s="53">
        <f>IF(OR($A52="",Q$41=""),"",COUNTIFS('Employee Mapping'!$I$10:$I$2009,$A52,'Employee Mapping'!$K$10:$K$2009,Q$39,'Employee Mapping'!$L$10:$L$2009,Q$41))</f>
        <v/>
      </c>
      <c r="R52" s="53">
        <f>IF(OR($A52="",R$41=""),"",COUNTIFS('Employee Mapping'!$I$10:$I$2009,$A52,'Employee Mapping'!$K$10:$K$2009,R$39,'Employee Mapping'!$L$10:$L$2009,R$41))</f>
        <v/>
      </c>
      <c r="S52" s="53">
        <f>IF(OR($A52="",S$41=""),"",COUNTIFS('Employee Mapping'!$I$10:$I$2009,$A52,'Employee Mapping'!$K$10:$K$2009,S$39,'Employee Mapping'!$L$10:$L$2009,S$41))</f>
        <v/>
      </c>
      <c r="T52" s="53">
        <f>IF(OR($A52="",T$41=""),"",COUNTIFS('Employee Mapping'!$I$10:$I$2009,$A52,'Employee Mapping'!$K$10:$K$2009,T$39,'Employee Mapping'!$L$10:$L$2009,T$41))</f>
        <v/>
      </c>
      <c r="U52" s="53">
        <f>IF(OR($A52="",U$41=""),"",COUNTIFS('Employee Mapping'!$I$10:$I$2009,$A52,'Employee Mapping'!$K$10:$K$2009,U$39,'Employee Mapping'!$L$10:$L$2009,U$41))</f>
        <v/>
      </c>
      <c r="V52" s="53">
        <f>IF(OR($A52="",V$41=""),"",COUNTIFS('Employee Mapping'!$I$10:$I$2009,$A52,'Employee Mapping'!$K$10:$K$2009,V$39,'Employee Mapping'!$L$10:$L$2009,V$41))</f>
        <v/>
      </c>
      <c r="W52" s="53">
        <f>IF(OR($A52="",W$41=""),"",COUNTIFS('Employee Mapping'!$I$10:$I$2009,$A52,'Employee Mapping'!$K$10:$K$2009,W$39,'Employee Mapping'!$L$10:$L$2009,W$41))</f>
        <v/>
      </c>
      <c r="X52" s="53">
        <f>IF(OR($A52="",X$41=""),"",COUNTIFS('Employee Mapping'!$I$10:$I$2009,$A52,'Employee Mapping'!$K$10:$K$2009,X$39,'Employee Mapping'!$L$10:$L$2009,X$41))</f>
        <v/>
      </c>
      <c r="Y52" s="53">
        <f>IF(OR($A52="",Y$41=""),"",COUNTIFS('Employee Mapping'!$I$10:$I$2009,$A52,'Employee Mapping'!$K$10:$K$2009,Y$39,'Employee Mapping'!$L$10:$L$2009,Y$41))</f>
        <v/>
      </c>
      <c r="Z52" s="53">
        <f>IF(OR($A52="",Z$41=""),"",COUNTIFS('Employee Mapping'!$I$10:$I$2009,$A52,'Employee Mapping'!$K$10:$K$2009,Z$39,'Employee Mapping'!$L$10:$L$2009,Z$41))</f>
        <v/>
      </c>
      <c r="AA52" s="53">
        <f>IF(OR($A52="",AA$41=""),"",COUNTIFS('Employee Mapping'!$I$10:$I$2009,$A52,'Employee Mapping'!$K$10:$K$2009,AA$39,'Employee Mapping'!$L$10:$L$2009,AA$41))</f>
        <v/>
      </c>
      <c r="AB52" s="53">
        <f>IF(OR($A52="",AB$41=""),"",COUNTIFS('Employee Mapping'!$I$10:$I$2009,$A52,'Employee Mapping'!$K$10:$K$2009,AB$39,'Employee Mapping'!$L$10:$L$2009,AB$41))</f>
        <v/>
      </c>
      <c r="AC52" s="53">
        <f>IF(OR($A52="",AC$41=""),"",COUNTIFS('Employee Mapping'!$I$10:$I$2009,$A52,'Employee Mapping'!$K$10:$K$2009,AC$39,'Employee Mapping'!$L$10:$L$2009,AC$41))</f>
        <v/>
      </c>
      <c r="AD52" s="53">
        <f>IF(OR($A52="",AD$41=""),"",COUNTIFS('Employee Mapping'!$I$10:$I$2009,$A52,'Employee Mapping'!$K$10:$K$2009,AD$39,'Employee Mapping'!$L$10:$L$2009,AD$41))</f>
        <v/>
      </c>
      <c r="AE52" s="53">
        <f>IF(OR($A52="",AE$41=""),"",COUNTIFS('Employee Mapping'!$I$10:$I$2009,$A52,'Employee Mapping'!$K$10:$K$2009,AE$39,'Employee Mapping'!$L$10:$L$2009,AE$41))</f>
        <v/>
      </c>
      <c r="AF52" s="53">
        <f>IF(OR($A52="",AF$41=""),"",COUNTIFS('Employee Mapping'!$I$10:$I$2009,$A52,'Employee Mapping'!$K$10:$K$2009,AF$39,'Employee Mapping'!$L$10:$L$2009,AF$41))</f>
        <v/>
      </c>
      <c r="AG52" s="53">
        <f>IF(OR($A52="",AG$41=""),"",COUNTIFS('Employee Mapping'!$I$10:$I$2009,$A52,'Employee Mapping'!$K$10:$K$2009,AG$39,'Employee Mapping'!$L$10:$L$2009,AG$41))</f>
        <v/>
      </c>
      <c r="AH52" s="53">
        <f>IF(OR($A52="",AH$41=""),"",COUNTIFS('Employee Mapping'!$I$10:$I$2009,$A52,'Employee Mapping'!$K$10:$K$2009,AH$39,'Employee Mapping'!$L$10:$L$2009,AH$41))</f>
        <v/>
      </c>
      <c r="AI52" s="53">
        <f>IF(OR($A52="",AI$41=""),"",COUNTIFS('Employee Mapping'!$I$10:$I$2009,$A52,'Employee Mapping'!$K$10:$K$2009,AI$39,'Employee Mapping'!$L$10:$L$2009,AI$41))</f>
        <v/>
      </c>
      <c r="AJ52" s="53">
        <f>IF(OR($A52="",AJ$41=""),"",COUNTIFS('Employee Mapping'!$I$10:$I$2009,$A52,'Employee Mapping'!$K$10:$K$2009,AJ$39,'Employee Mapping'!$L$10:$L$2009,AJ$41))</f>
        <v/>
      </c>
      <c r="AK52" s="53">
        <f>IF(OR($A52="",AK$41=""),"",COUNTIFS('Employee Mapping'!$I$10:$I$2009,$A52,'Employee Mapping'!$K$10:$K$2009,AK$39,'Employee Mapping'!$L$10:$L$2009,AK$41))</f>
        <v/>
      </c>
      <c r="AL52" s="53">
        <f>IF(OR($A52="",AL$41=""),"",COUNTIFS('Employee Mapping'!$I$10:$I$2009,$A52,'Employee Mapping'!$K$10:$K$2009,AL$39,'Employee Mapping'!$L$10:$L$2009,AL$41))</f>
        <v/>
      </c>
      <c r="AM52" s="53">
        <f>IF(OR($A52="",AM$41=""),"",COUNTIFS('Employee Mapping'!$I$10:$I$2009,$A52,'Employee Mapping'!$K$10:$K$2009,AM$39,'Employee Mapping'!$L$10:$L$2009,AM$41))</f>
        <v/>
      </c>
      <c r="AN52" s="53">
        <f>IF(OR($A52="",AN$41=""),"",COUNTIFS('Employee Mapping'!$I$10:$I$2009,$A52,'Employee Mapping'!$K$10:$K$2009,AN$39,'Employee Mapping'!$L$10:$L$2009,AN$41))</f>
        <v/>
      </c>
      <c r="AO52" s="53">
        <f>IF(OR($A52="",AO$41=""),"",COUNTIFS('Employee Mapping'!$I$10:$I$2009,$A52,'Employee Mapping'!$K$10:$K$2009,AO$39,'Employee Mapping'!$L$10:$L$2009,AO$41))</f>
        <v/>
      </c>
      <c r="AP52" s="53">
        <f>IF(OR($A52="",AP$41=""),"",COUNTIFS('Employee Mapping'!$I$10:$I$2009,$A52,'Employee Mapping'!$K$10:$K$2009,AP$39,'Employee Mapping'!$L$10:$L$2009,AP$41))</f>
        <v/>
      </c>
      <c r="AQ52" s="53">
        <f>IF(OR($A52="",AQ$41=""),"",COUNTIFS('Employee Mapping'!$I$10:$I$2009,$A52,'Employee Mapping'!$K$10:$K$2009,AQ$39,'Employee Mapping'!$L$10:$L$2009,AQ$41))</f>
        <v/>
      </c>
      <c r="AR52" s="53">
        <f>IF(OR($A52="",AR$41=""),"",COUNTIFS('Employee Mapping'!$I$10:$I$2009,$A52,'Employee Mapping'!$K$10:$K$2009,AR$39,'Employee Mapping'!$L$10:$L$2009,AR$41))</f>
        <v/>
      </c>
      <c r="AS52" s="53">
        <f>IF(OR($A52="",AS$41=""),"",COUNTIFS('Employee Mapping'!$I$10:$I$2009,$A52,'Employee Mapping'!$K$10:$K$2009,AS$39,'Employee Mapping'!$L$10:$L$2009,AS$41))</f>
        <v/>
      </c>
      <c r="AT52" s="53">
        <f>IF(OR($A52="",AT$41=""),"",COUNTIFS('Employee Mapping'!$I$10:$I$2009,$A52,'Employee Mapping'!$K$10:$K$2009,AT$39,'Employee Mapping'!$L$10:$L$2009,AT$41))</f>
        <v/>
      </c>
      <c r="AU52" s="53">
        <f>IF(OR($A52="",AU$41=""),"",COUNTIFS('Employee Mapping'!$I$10:$I$2009,$A52,'Employee Mapping'!$K$10:$K$2009,AU$39,'Employee Mapping'!$L$10:$L$2009,AU$41))</f>
        <v/>
      </c>
      <c r="AV52" s="53">
        <f>IF(OR($A52="",AV$41=""),"",COUNTIFS('Employee Mapping'!$I$10:$I$2009,$A52,'Employee Mapping'!$K$10:$K$2009,AV$39,'Employee Mapping'!$L$10:$L$2009,AV$41))</f>
        <v/>
      </c>
      <c r="AW52" s="53">
        <f>IF(OR($A52="",AW$41=""),"",COUNTIFS('Employee Mapping'!$I$10:$I$2009,$A52,'Employee Mapping'!$K$10:$K$2009,AW$39,'Employee Mapping'!$L$10:$L$2009,AW$41))</f>
        <v/>
      </c>
      <c r="AX52" s="53">
        <f>IF(OR($A52="",AX$41=""),"",COUNTIFS('Employee Mapping'!$I$10:$I$2009,$A52,'Employee Mapping'!$K$10:$K$2009,AX$39,'Employee Mapping'!$L$10:$L$2009,AX$41))</f>
        <v/>
      </c>
      <c r="AY52" s="53">
        <f>IF(OR($A52="",AY$41=""),"",COUNTIFS('Employee Mapping'!$I$10:$I$2009,$A52,'Employee Mapping'!$K$10:$K$2009,AY$39,'Employee Mapping'!$L$10:$L$2009,AY$41))</f>
        <v/>
      </c>
      <c r="AZ52" s="53">
        <f>IF(OR($A52="",AZ$41=""),"",COUNTIFS('Employee Mapping'!$I$10:$I$2009,$A52,'Employee Mapping'!$K$10:$K$2009,AZ$39,'Employee Mapping'!$L$10:$L$2009,AZ$41))</f>
        <v/>
      </c>
      <c r="BA52" s="53">
        <f>IF(OR($A52="",BA$41=""),"",COUNTIFS('Employee Mapping'!$I$10:$I$2009,$A52,'Employee Mapping'!$K$10:$K$2009,BA$39,'Employee Mapping'!$L$10:$L$2009,BA$41))</f>
        <v/>
      </c>
      <c r="BB52" s="53">
        <f>IF(OR($A52="",BB$41=""),"",COUNTIFS('Employee Mapping'!$I$10:$I$2009,$A52,'Employee Mapping'!$K$10:$K$2009,BB$39,'Employee Mapping'!$L$10:$L$2009,BB$41))</f>
        <v/>
      </c>
      <c r="BC52" s="53">
        <f>IF(OR($A52="",BC$41=""),"",COUNTIFS('Employee Mapping'!$I$10:$I$2009,$A52,'Employee Mapping'!$K$10:$K$2009,BC$39,'Employee Mapping'!$L$10:$L$2009,BC$41))</f>
        <v/>
      </c>
      <c r="BD52" s="53">
        <f>IF(OR($A52="",BD$41=""),"",COUNTIFS('Employee Mapping'!$I$10:$I$2009,$A52,'Employee Mapping'!$K$10:$K$2009,BD$39,'Employee Mapping'!$L$10:$L$2009,BD$41))</f>
        <v/>
      </c>
      <c r="BE52" s="53">
        <f>IF(OR($A52="",BE$41=""),"",COUNTIFS('Employee Mapping'!$I$10:$I$2009,$A52,'Employee Mapping'!$K$10:$K$2009,BE$39,'Employee Mapping'!$L$10:$L$2009,BE$41))</f>
        <v/>
      </c>
      <c r="BF52" s="53">
        <f>IF(OR($A52="",BF$41=""),"",COUNTIFS('Employee Mapping'!$I$10:$I$2009,$A52,'Employee Mapping'!$K$10:$K$2009,BF$39,'Employee Mapping'!$L$10:$L$2009,BF$41))</f>
        <v/>
      </c>
      <c r="BG52" s="53">
        <f>IF(OR($A52="",BG$41=""),"",COUNTIFS('Employee Mapping'!$I$10:$I$2009,$A52,'Employee Mapping'!$K$10:$K$2009,BG$39,'Employee Mapping'!$L$10:$L$2009,BG$41))</f>
        <v/>
      </c>
      <c r="BH52" s="53">
        <f>IF(OR($A52="",BH$41=""),"",COUNTIFS('Employee Mapping'!$I$10:$I$2009,$A52,'Employee Mapping'!$K$10:$K$2009,BH$39,'Employee Mapping'!$L$10:$L$2009,BH$41))</f>
        <v/>
      </c>
      <c r="BI52" s="53">
        <f>IF(OR($A52="",BI$41=""),"",COUNTIFS('Employee Mapping'!$I$10:$I$2009,$A52,'Employee Mapping'!$K$10:$K$2009,BI$39,'Employee Mapping'!$L$10:$L$2009,BI$41))</f>
        <v/>
      </c>
      <c r="BJ52" s="53">
        <f>IF(OR($A52="",BJ$41=""),"",COUNTIFS('Employee Mapping'!$I$10:$I$2009,$A52,'Employee Mapping'!$K$10:$K$2009,BJ$39,'Employee Mapping'!$L$10:$L$2009,BJ$41))</f>
        <v/>
      </c>
      <c r="BK52" s="53">
        <f>IF(OR($A52="",BK$41=""),"",COUNTIFS('Employee Mapping'!$I$10:$I$2009,$A52,'Employee Mapping'!$K$10:$K$2009,BK$39,'Employee Mapping'!$L$10:$L$2009,BK$41))</f>
        <v/>
      </c>
      <c r="BL52" s="53">
        <f>IF(OR($A52="",BL$41=""),"",COUNTIFS('Employee Mapping'!$I$10:$I$2009,$A52,'Employee Mapping'!$K$10:$K$2009,BL$39,'Employee Mapping'!$L$10:$L$2009,BL$41))</f>
        <v/>
      </c>
      <c r="BM52" s="53">
        <f>IF(OR($A52="",BM$41=""),"",COUNTIFS('Employee Mapping'!$I$10:$I$2009,$A52,'Employee Mapping'!$K$10:$K$2009,BM$39,'Employee Mapping'!$L$10:$L$2009,BM$41))</f>
        <v/>
      </c>
      <c r="BN52" s="53">
        <f>IF(OR($A52="",BN$41=""),"",COUNTIFS('Employee Mapping'!$I$10:$I$2009,$A52,'Employee Mapping'!$K$10:$K$2009,BN$39,'Employee Mapping'!$L$10:$L$2009,BN$41))</f>
        <v/>
      </c>
      <c r="BO52" s="53">
        <f>IF(OR($A52="",BO$41=""),"",COUNTIFS('Employee Mapping'!$I$10:$I$2009,$A52,'Employee Mapping'!$K$10:$K$2009,BO$39,'Employee Mapping'!$L$10:$L$2009,BO$41))</f>
        <v/>
      </c>
      <c r="BP52" s="53">
        <f>IF(OR($A52="",BP$41=""),"",COUNTIFS('Employee Mapping'!$I$10:$I$2009,$A52,'Employee Mapping'!$K$10:$K$2009,BP$39,'Employee Mapping'!$L$10:$L$2009,BP$41))</f>
        <v/>
      </c>
      <c r="BQ52" s="53">
        <f>IF(OR($A52="",BQ$41=""),"",COUNTIFS('Employee Mapping'!$I$10:$I$2009,$A52,'Employee Mapping'!$K$10:$K$2009,BQ$39,'Employee Mapping'!$L$10:$L$2009,BQ$41))</f>
        <v/>
      </c>
      <c r="BR52" s="53">
        <f>IF(OR($A52="",BR$41=""),"",COUNTIFS('Employee Mapping'!$I$10:$I$2009,$A52,'Employee Mapping'!$K$10:$K$2009,BR$39,'Employee Mapping'!$L$10:$L$2009,BR$41))</f>
        <v/>
      </c>
      <c r="BS52" s="53">
        <f>IF(OR($A52="",BS$41=""),"",COUNTIFS('Employee Mapping'!$I$10:$I$2009,$A52,'Employee Mapping'!$K$10:$K$2009,BS$39,'Employee Mapping'!$L$10:$L$2009,BS$41))</f>
        <v/>
      </c>
      <c r="BT52" s="53">
        <f>IF(OR($A52="",BT$41=""),"",COUNTIFS('Employee Mapping'!$I$10:$I$2009,$A52,'Employee Mapping'!$K$10:$K$2009,BT$39,'Employee Mapping'!$L$10:$L$2009,BT$41))</f>
        <v/>
      </c>
      <c r="BU52" s="53">
        <f>IF(OR($A52="",BU$41=""),"",COUNTIFS('Employee Mapping'!$I$10:$I$2009,$A52,'Employee Mapping'!$K$10:$K$2009,BU$39,'Employee Mapping'!$L$10:$L$2009,BU$41))</f>
        <v/>
      </c>
      <c r="BV52" s="53">
        <f>IF(OR($A52="",BV$41=""),"",COUNTIFS('Employee Mapping'!$I$10:$I$2009,$A52,'Employee Mapping'!$K$10:$K$2009,BV$39,'Employee Mapping'!$L$10:$L$2009,BV$41))</f>
        <v/>
      </c>
      <c r="BW52" s="53">
        <f>IF(OR($A52="",BW$41=""),"",COUNTIFS('Employee Mapping'!$I$10:$I$2009,$A52,'Employee Mapping'!$K$10:$K$2009,BW$39,'Employee Mapping'!$L$10:$L$2009,BW$41))</f>
        <v/>
      </c>
      <c r="BX52" s="53">
        <f>IF(OR($A52="",BX$41=""),"",COUNTIFS('Employee Mapping'!$I$10:$I$2009,$A52,'Employee Mapping'!$K$10:$K$2009,BX$39,'Employee Mapping'!$L$10:$L$2009,BX$41))</f>
        <v/>
      </c>
      <c r="BY52" s="53">
        <f>IF(OR($A52="",BY$41=""),"",COUNTIFS('Employee Mapping'!$I$10:$I$2009,$A52,'Employee Mapping'!$K$10:$K$2009,BY$39,'Employee Mapping'!$L$10:$L$2009,BY$41))</f>
        <v/>
      </c>
      <c r="BZ52" s="53">
        <f>IF(OR($A52="",BZ$41=""),"",COUNTIFS('Employee Mapping'!$I$10:$I$2009,$A52,'Employee Mapping'!$K$10:$K$2009,BZ$39,'Employee Mapping'!$L$10:$L$2009,BZ$41))</f>
        <v/>
      </c>
      <c r="CA52" s="53">
        <f>IF(OR($A52="",CA$41=""),"",COUNTIFS('Employee Mapping'!$I$10:$I$2009,$A52,'Employee Mapping'!$K$10:$K$2009,CA$39,'Employee Mapping'!$L$10:$L$2009,CA$41))</f>
        <v/>
      </c>
      <c r="CB52" s="53">
        <f>IF(OR($A52="",CB$41=""),"",COUNTIFS('Employee Mapping'!$I$10:$I$2009,$A52,'Employee Mapping'!$K$10:$K$2009,CB$39,'Employee Mapping'!$L$10:$L$2009,CB$41))</f>
        <v/>
      </c>
      <c r="CC52" s="53">
        <f>IF(OR($A52="",CC$41=""),"",COUNTIFS('Employee Mapping'!$I$10:$I$2009,$A52,'Employee Mapping'!$K$10:$K$2009,CC$39,'Employee Mapping'!$L$10:$L$2009,CC$41))</f>
        <v/>
      </c>
      <c r="CD52" s="53">
        <f>IF(OR($A52="",CD$41=""),"",COUNTIFS('Employee Mapping'!$I$10:$I$2009,$A52,'Employee Mapping'!$K$10:$K$2009,CD$39,'Employee Mapping'!$L$10:$L$2009,CD$41))</f>
        <v/>
      </c>
      <c r="CE52" s="53">
        <f>IF(OR($A52="",CE$41=""),"",COUNTIFS('Employee Mapping'!$I$10:$I$2009,$A52,'Employee Mapping'!$K$10:$K$2009,CE$39,'Employee Mapping'!$L$10:$L$2009,CE$41))</f>
        <v/>
      </c>
      <c r="CF52" s="53">
        <f>IF(OR($A52="",CF$41=""),"",COUNTIFS('Employee Mapping'!$I$10:$I$2009,$A52,'Employee Mapping'!$K$10:$K$2009,CF$39,'Employee Mapping'!$L$10:$L$2009,CF$41))</f>
        <v/>
      </c>
      <c r="CG52" s="53">
        <f>IF(OR($A52="",CG$41=""),"",COUNTIFS('Employee Mapping'!$I$10:$I$2009,$A52,'Employee Mapping'!$K$10:$K$2009,CG$39,'Employee Mapping'!$L$10:$L$2009,CG$41))</f>
        <v/>
      </c>
      <c r="CH52" s="53">
        <f>IF(OR($A52="",CH$41=""),"",COUNTIFS('Employee Mapping'!$I$10:$I$2009,$A52,'Employee Mapping'!$K$10:$K$2009,CH$39,'Employee Mapping'!$L$10:$L$2009,CH$41))</f>
        <v/>
      </c>
      <c r="CI52" s="53">
        <f>IF(OR($A52="",CI$41=""),"",COUNTIFS('Employee Mapping'!$I$10:$I$2009,$A52,'Employee Mapping'!$K$10:$K$2009,CI$39,'Employee Mapping'!$L$10:$L$2009,CI$41))</f>
        <v/>
      </c>
      <c r="CJ52" s="53">
        <f>IF(OR($A52="",CJ$41=""),"",COUNTIFS('Employee Mapping'!$I$10:$I$2009,$A52,'Employee Mapping'!$K$10:$K$2009,CJ$39,'Employee Mapping'!$L$10:$L$2009,CJ$41))</f>
        <v/>
      </c>
      <c r="CK52" s="53">
        <f>IF(OR($A52="",CK$41=""),"",COUNTIFS('Employee Mapping'!$I$10:$I$2009,$A52,'Employee Mapping'!$K$10:$K$2009,CK$39,'Employee Mapping'!$L$10:$L$2009,CK$41))</f>
        <v/>
      </c>
      <c r="CL52" s="53">
        <f>IF(OR($A52="",CL$41=""),"",COUNTIFS('Employee Mapping'!$I$10:$I$2009,$A52,'Employee Mapping'!$K$10:$K$2009,CL$39,'Employee Mapping'!$L$10:$L$2009,CL$41))</f>
        <v/>
      </c>
      <c r="CM52" s="53">
        <f>IF(OR($A52="",CM$41=""),"",COUNTIFS('Employee Mapping'!$I$10:$I$2009,$A52,'Employee Mapping'!$K$10:$K$2009,CM$39,'Employee Mapping'!$L$10:$L$2009,CM$41))</f>
        <v/>
      </c>
      <c r="CN52" s="53">
        <f>IF(OR($A52="",CN$41=""),"",COUNTIFS('Employee Mapping'!$I$10:$I$2009,$A52,'Employee Mapping'!$K$10:$K$2009,CN$39,'Employee Mapping'!$L$10:$L$2009,CN$41))</f>
        <v/>
      </c>
      <c r="CO52" s="53">
        <f>IF(OR($A52="",CO$41=""),"",COUNTIFS('Employee Mapping'!$I$10:$I$2009,$A52,'Employee Mapping'!$K$10:$K$2009,CO$39,'Employee Mapping'!$L$10:$L$2009,CO$41))</f>
        <v/>
      </c>
      <c r="CP52" s="53">
        <f>IF(OR($A52="",CP$41=""),"",COUNTIFS('Employee Mapping'!$I$10:$I$2009,$A52,'Employee Mapping'!$K$10:$K$2009,CP$39,'Employee Mapping'!$L$10:$L$2009,CP$41))</f>
        <v/>
      </c>
      <c r="CQ52" s="53">
        <f>IF(OR($A52="",CQ$41=""),"",COUNTIFS('Employee Mapping'!$I$10:$I$2009,$A52,'Employee Mapping'!$K$10:$K$2009,CQ$39,'Employee Mapping'!$L$10:$L$2009,CQ$41))</f>
        <v/>
      </c>
      <c r="CR52" s="53">
        <f>IF(OR($A52="",CR$41=""),"",COUNTIFS('Employee Mapping'!$I$10:$I$2009,$A52,'Employee Mapping'!$K$10:$K$2009,CR$39,'Employee Mapping'!$L$10:$L$2009,CR$41))</f>
        <v/>
      </c>
      <c r="CS52" s="53">
        <f>IF(OR($A52="",CS$41=""),"",COUNTIFS('Employee Mapping'!$I$10:$I$2009,$A52,'Employee Mapping'!$K$10:$K$2009,CS$39,'Employee Mapping'!$L$10:$L$2009,CS$41))</f>
        <v/>
      </c>
      <c r="CT52" s="53">
        <f>IF(OR($A52="",CT$41=""),"",COUNTIFS('Employee Mapping'!$I$10:$I$2009,$A52,'Employee Mapping'!$K$10:$K$2009,CT$39,'Employee Mapping'!$L$10:$L$2009,CT$41))</f>
        <v/>
      </c>
      <c r="CU52" s="54">
        <f>IF($A52="","",SUM(C52:CT52))</f>
        <v/>
      </c>
    </row>
    <row r="53">
      <c r="A53">
        <f>IF(SETUP!$B131="","",SETUP!$B131)</f>
        <v/>
      </c>
      <c r="B53" s="9">
        <f>IF(SETUP!$B131="","",SETUP!$C131)</f>
        <v/>
      </c>
      <c r="C53" s="53">
        <f>IF(OR($A53="",C$41=""),"",COUNTIFS('Employee Mapping'!$I$10:$I$2009,$A53,'Employee Mapping'!$K$10:$K$2009,C$39,'Employee Mapping'!$L$10:$L$2009,C$41))</f>
        <v/>
      </c>
      <c r="D53" s="53">
        <f>IF(OR($A53="",D$41=""),"",COUNTIFS('Employee Mapping'!$I$10:$I$2009,$A53,'Employee Mapping'!$K$10:$K$2009,D$39,'Employee Mapping'!$L$10:$L$2009,D$41))</f>
        <v/>
      </c>
      <c r="E53" s="53">
        <f>IF(OR($A53="",E$41=""),"",COUNTIFS('Employee Mapping'!$I$10:$I$2009,$A53,'Employee Mapping'!$K$10:$K$2009,E$39,'Employee Mapping'!$L$10:$L$2009,E$41))</f>
        <v/>
      </c>
      <c r="F53" s="53">
        <f>IF(OR($A53="",F$41=""),"",COUNTIFS('Employee Mapping'!$I$10:$I$2009,$A53,'Employee Mapping'!$K$10:$K$2009,F$39,'Employee Mapping'!$L$10:$L$2009,F$41))</f>
        <v/>
      </c>
      <c r="G53" s="53">
        <f>IF(OR($A53="",G$41=""),"",COUNTIFS('Employee Mapping'!$I$10:$I$2009,$A53,'Employee Mapping'!$K$10:$K$2009,G$39,'Employee Mapping'!$L$10:$L$2009,G$41))</f>
        <v/>
      </c>
      <c r="H53" s="53">
        <f>IF(OR($A53="",H$41=""),"",COUNTIFS('Employee Mapping'!$I$10:$I$2009,$A53,'Employee Mapping'!$K$10:$K$2009,H$39,'Employee Mapping'!$L$10:$L$2009,H$41))</f>
        <v/>
      </c>
      <c r="I53" s="53">
        <f>IF(OR($A53="",I$41=""),"",COUNTIFS('Employee Mapping'!$I$10:$I$2009,$A53,'Employee Mapping'!$K$10:$K$2009,I$39,'Employee Mapping'!$L$10:$L$2009,I$41))</f>
        <v/>
      </c>
      <c r="J53" s="53">
        <f>IF(OR($A53="",J$41=""),"",COUNTIFS('Employee Mapping'!$I$10:$I$2009,$A53,'Employee Mapping'!$K$10:$K$2009,J$39,'Employee Mapping'!$L$10:$L$2009,J$41))</f>
        <v/>
      </c>
      <c r="K53" s="53">
        <f>IF(OR($A53="",K$41=""),"",COUNTIFS('Employee Mapping'!$I$10:$I$2009,$A53,'Employee Mapping'!$K$10:$K$2009,K$39,'Employee Mapping'!$L$10:$L$2009,K$41))</f>
        <v/>
      </c>
      <c r="L53" s="53">
        <f>IF(OR($A53="",L$41=""),"",COUNTIFS('Employee Mapping'!$I$10:$I$2009,$A53,'Employee Mapping'!$K$10:$K$2009,L$39,'Employee Mapping'!$L$10:$L$2009,L$41))</f>
        <v/>
      </c>
      <c r="M53" s="53">
        <f>IF(OR($A53="",M$41=""),"",COUNTIFS('Employee Mapping'!$I$10:$I$2009,$A53,'Employee Mapping'!$K$10:$K$2009,M$39,'Employee Mapping'!$L$10:$L$2009,M$41))</f>
        <v/>
      </c>
      <c r="N53" s="53">
        <f>IF(OR($A53="",N$41=""),"",COUNTIFS('Employee Mapping'!$I$10:$I$2009,$A53,'Employee Mapping'!$K$10:$K$2009,N$39,'Employee Mapping'!$L$10:$L$2009,N$41))</f>
        <v/>
      </c>
      <c r="O53" s="53">
        <f>IF(OR($A53="",O$41=""),"",COUNTIFS('Employee Mapping'!$I$10:$I$2009,$A53,'Employee Mapping'!$K$10:$K$2009,O$39,'Employee Mapping'!$L$10:$L$2009,O$41))</f>
        <v/>
      </c>
      <c r="P53" s="53">
        <f>IF(OR($A53="",P$41=""),"",COUNTIFS('Employee Mapping'!$I$10:$I$2009,$A53,'Employee Mapping'!$K$10:$K$2009,P$39,'Employee Mapping'!$L$10:$L$2009,P$41))</f>
        <v/>
      </c>
      <c r="Q53" s="53">
        <f>IF(OR($A53="",Q$41=""),"",COUNTIFS('Employee Mapping'!$I$10:$I$2009,$A53,'Employee Mapping'!$K$10:$K$2009,Q$39,'Employee Mapping'!$L$10:$L$2009,Q$41))</f>
        <v/>
      </c>
      <c r="R53" s="53">
        <f>IF(OR($A53="",R$41=""),"",COUNTIFS('Employee Mapping'!$I$10:$I$2009,$A53,'Employee Mapping'!$K$10:$K$2009,R$39,'Employee Mapping'!$L$10:$L$2009,R$41))</f>
        <v/>
      </c>
      <c r="S53" s="53">
        <f>IF(OR($A53="",S$41=""),"",COUNTIFS('Employee Mapping'!$I$10:$I$2009,$A53,'Employee Mapping'!$K$10:$K$2009,S$39,'Employee Mapping'!$L$10:$L$2009,S$41))</f>
        <v/>
      </c>
      <c r="T53" s="53">
        <f>IF(OR($A53="",T$41=""),"",COUNTIFS('Employee Mapping'!$I$10:$I$2009,$A53,'Employee Mapping'!$K$10:$K$2009,T$39,'Employee Mapping'!$L$10:$L$2009,T$41))</f>
        <v/>
      </c>
      <c r="U53" s="53">
        <f>IF(OR($A53="",U$41=""),"",COUNTIFS('Employee Mapping'!$I$10:$I$2009,$A53,'Employee Mapping'!$K$10:$K$2009,U$39,'Employee Mapping'!$L$10:$L$2009,U$41))</f>
        <v/>
      </c>
      <c r="V53" s="53">
        <f>IF(OR($A53="",V$41=""),"",COUNTIFS('Employee Mapping'!$I$10:$I$2009,$A53,'Employee Mapping'!$K$10:$K$2009,V$39,'Employee Mapping'!$L$10:$L$2009,V$41))</f>
        <v/>
      </c>
      <c r="W53" s="53">
        <f>IF(OR($A53="",W$41=""),"",COUNTIFS('Employee Mapping'!$I$10:$I$2009,$A53,'Employee Mapping'!$K$10:$K$2009,W$39,'Employee Mapping'!$L$10:$L$2009,W$41))</f>
        <v/>
      </c>
      <c r="X53" s="53">
        <f>IF(OR($A53="",X$41=""),"",COUNTIFS('Employee Mapping'!$I$10:$I$2009,$A53,'Employee Mapping'!$K$10:$K$2009,X$39,'Employee Mapping'!$L$10:$L$2009,X$41))</f>
        <v/>
      </c>
      <c r="Y53" s="53">
        <f>IF(OR($A53="",Y$41=""),"",COUNTIFS('Employee Mapping'!$I$10:$I$2009,$A53,'Employee Mapping'!$K$10:$K$2009,Y$39,'Employee Mapping'!$L$10:$L$2009,Y$41))</f>
        <v/>
      </c>
      <c r="Z53" s="53">
        <f>IF(OR($A53="",Z$41=""),"",COUNTIFS('Employee Mapping'!$I$10:$I$2009,$A53,'Employee Mapping'!$K$10:$K$2009,Z$39,'Employee Mapping'!$L$10:$L$2009,Z$41))</f>
        <v/>
      </c>
      <c r="AA53" s="53">
        <f>IF(OR($A53="",AA$41=""),"",COUNTIFS('Employee Mapping'!$I$10:$I$2009,$A53,'Employee Mapping'!$K$10:$K$2009,AA$39,'Employee Mapping'!$L$10:$L$2009,AA$41))</f>
        <v/>
      </c>
      <c r="AB53" s="53">
        <f>IF(OR($A53="",AB$41=""),"",COUNTIFS('Employee Mapping'!$I$10:$I$2009,$A53,'Employee Mapping'!$K$10:$K$2009,AB$39,'Employee Mapping'!$L$10:$L$2009,AB$41))</f>
        <v/>
      </c>
      <c r="AC53" s="53">
        <f>IF(OR($A53="",AC$41=""),"",COUNTIFS('Employee Mapping'!$I$10:$I$2009,$A53,'Employee Mapping'!$K$10:$K$2009,AC$39,'Employee Mapping'!$L$10:$L$2009,AC$41))</f>
        <v/>
      </c>
      <c r="AD53" s="53">
        <f>IF(OR($A53="",AD$41=""),"",COUNTIFS('Employee Mapping'!$I$10:$I$2009,$A53,'Employee Mapping'!$K$10:$K$2009,AD$39,'Employee Mapping'!$L$10:$L$2009,AD$41))</f>
        <v/>
      </c>
      <c r="AE53" s="53">
        <f>IF(OR($A53="",AE$41=""),"",COUNTIFS('Employee Mapping'!$I$10:$I$2009,$A53,'Employee Mapping'!$K$10:$K$2009,AE$39,'Employee Mapping'!$L$10:$L$2009,AE$41))</f>
        <v/>
      </c>
      <c r="AF53" s="53">
        <f>IF(OR($A53="",AF$41=""),"",COUNTIFS('Employee Mapping'!$I$10:$I$2009,$A53,'Employee Mapping'!$K$10:$K$2009,AF$39,'Employee Mapping'!$L$10:$L$2009,AF$41))</f>
        <v/>
      </c>
      <c r="AG53" s="53">
        <f>IF(OR($A53="",AG$41=""),"",COUNTIFS('Employee Mapping'!$I$10:$I$2009,$A53,'Employee Mapping'!$K$10:$K$2009,AG$39,'Employee Mapping'!$L$10:$L$2009,AG$41))</f>
        <v/>
      </c>
      <c r="AH53" s="53">
        <f>IF(OR($A53="",AH$41=""),"",COUNTIFS('Employee Mapping'!$I$10:$I$2009,$A53,'Employee Mapping'!$K$10:$K$2009,AH$39,'Employee Mapping'!$L$10:$L$2009,AH$41))</f>
        <v/>
      </c>
      <c r="AI53" s="53">
        <f>IF(OR($A53="",AI$41=""),"",COUNTIFS('Employee Mapping'!$I$10:$I$2009,$A53,'Employee Mapping'!$K$10:$K$2009,AI$39,'Employee Mapping'!$L$10:$L$2009,AI$41))</f>
        <v/>
      </c>
      <c r="AJ53" s="53">
        <f>IF(OR($A53="",AJ$41=""),"",COUNTIFS('Employee Mapping'!$I$10:$I$2009,$A53,'Employee Mapping'!$K$10:$K$2009,AJ$39,'Employee Mapping'!$L$10:$L$2009,AJ$41))</f>
        <v/>
      </c>
      <c r="AK53" s="53">
        <f>IF(OR($A53="",AK$41=""),"",COUNTIFS('Employee Mapping'!$I$10:$I$2009,$A53,'Employee Mapping'!$K$10:$K$2009,AK$39,'Employee Mapping'!$L$10:$L$2009,AK$41))</f>
        <v/>
      </c>
      <c r="AL53" s="53">
        <f>IF(OR($A53="",AL$41=""),"",COUNTIFS('Employee Mapping'!$I$10:$I$2009,$A53,'Employee Mapping'!$K$10:$K$2009,AL$39,'Employee Mapping'!$L$10:$L$2009,AL$41))</f>
        <v/>
      </c>
      <c r="AM53" s="53">
        <f>IF(OR($A53="",AM$41=""),"",COUNTIFS('Employee Mapping'!$I$10:$I$2009,$A53,'Employee Mapping'!$K$10:$K$2009,AM$39,'Employee Mapping'!$L$10:$L$2009,AM$41))</f>
        <v/>
      </c>
      <c r="AN53" s="53">
        <f>IF(OR($A53="",AN$41=""),"",COUNTIFS('Employee Mapping'!$I$10:$I$2009,$A53,'Employee Mapping'!$K$10:$K$2009,AN$39,'Employee Mapping'!$L$10:$L$2009,AN$41))</f>
        <v/>
      </c>
      <c r="AO53" s="53">
        <f>IF(OR($A53="",AO$41=""),"",COUNTIFS('Employee Mapping'!$I$10:$I$2009,$A53,'Employee Mapping'!$K$10:$K$2009,AO$39,'Employee Mapping'!$L$10:$L$2009,AO$41))</f>
        <v/>
      </c>
      <c r="AP53" s="53">
        <f>IF(OR($A53="",AP$41=""),"",COUNTIFS('Employee Mapping'!$I$10:$I$2009,$A53,'Employee Mapping'!$K$10:$K$2009,AP$39,'Employee Mapping'!$L$10:$L$2009,AP$41))</f>
        <v/>
      </c>
      <c r="AQ53" s="53">
        <f>IF(OR($A53="",AQ$41=""),"",COUNTIFS('Employee Mapping'!$I$10:$I$2009,$A53,'Employee Mapping'!$K$10:$K$2009,AQ$39,'Employee Mapping'!$L$10:$L$2009,AQ$41))</f>
        <v/>
      </c>
      <c r="AR53" s="53">
        <f>IF(OR($A53="",AR$41=""),"",COUNTIFS('Employee Mapping'!$I$10:$I$2009,$A53,'Employee Mapping'!$K$10:$K$2009,AR$39,'Employee Mapping'!$L$10:$L$2009,AR$41))</f>
        <v/>
      </c>
      <c r="AS53" s="53">
        <f>IF(OR($A53="",AS$41=""),"",COUNTIFS('Employee Mapping'!$I$10:$I$2009,$A53,'Employee Mapping'!$K$10:$K$2009,AS$39,'Employee Mapping'!$L$10:$L$2009,AS$41))</f>
        <v/>
      </c>
      <c r="AT53" s="53">
        <f>IF(OR($A53="",AT$41=""),"",COUNTIFS('Employee Mapping'!$I$10:$I$2009,$A53,'Employee Mapping'!$K$10:$K$2009,AT$39,'Employee Mapping'!$L$10:$L$2009,AT$41))</f>
        <v/>
      </c>
      <c r="AU53" s="53">
        <f>IF(OR($A53="",AU$41=""),"",COUNTIFS('Employee Mapping'!$I$10:$I$2009,$A53,'Employee Mapping'!$K$10:$K$2009,AU$39,'Employee Mapping'!$L$10:$L$2009,AU$41))</f>
        <v/>
      </c>
      <c r="AV53" s="53">
        <f>IF(OR($A53="",AV$41=""),"",COUNTIFS('Employee Mapping'!$I$10:$I$2009,$A53,'Employee Mapping'!$K$10:$K$2009,AV$39,'Employee Mapping'!$L$10:$L$2009,AV$41))</f>
        <v/>
      </c>
      <c r="AW53" s="53">
        <f>IF(OR($A53="",AW$41=""),"",COUNTIFS('Employee Mapping'!$I$10:$I$2009,$A53,'Employee Mapping'!$K$10:$K$2009,AW$39,'Employee Mapping'!$L$10:$L$2009,AW$41))</f>
        <v/>
      </c>
      <c r="AX53" s="53">
        <f>IF(OR($A53="",AX$41=""),"",COUNTIFS('Employee Mapping'!$I$10:$I$2009,$A53,'Employee Mapping'!$K$10:$K$2009,AX$39,'Employee Mapping'!$L$10:$L$2009,AX$41))</f>
        <v/>
      </c>
      <c r="AY53" s="53">
        <f>IF(OR($A53="",AY$41=""),"",COUNTIFS('Employee Mapping'!$I$10:$I$2009,$A53,'Employee Mapping'!$K$10:$K$2009,AY$39,'Employee Mapping'!$L$10:$L$2009,AY$41))</f>
        <v/>
      </c>
      <c r="AZ53" s="53">
        <f>IF(OR($A53="",AZ$41=""),"",COUNTIFS('Employee Mapping'!$I$10:$I$2009,$A53,'Employee Mapping'!$K$10:$K$2009,AZ$39,'Employee Mapping'!$L$10:$L$2009,AZ$41))</f>
        <v/>
      </c>
      <c r="BA53" s="53">
        <f>IF(OR($A53="",BA$41=""),"",COUNTIFS('Employee Mapping'!$I$10:$I$2009,$A53,'Employee Mapping'!$K$10:$K$2009,BA$39,'Employee Mapping'!$L$10:$L$2009,BA$41))</f>
        <v/>
      </c>
      <c r="BB53" s="53">
        <f>IF(OR($A53="",BB$41=""),"",COUNTIFS('Employee Mapping'!$I$10:$I$2009,$A53,'Employee Mapping'!$K$10:$K$2009,BB$39,'Employee Mapping'!$L$10:$L$2009,BB$41))</f>
        <v/>
      </c>
      <c r="BC53" s="53">
        <f>IF(OR($A53="",BC$41=""),"",COUNTIFS('Employee Mapping'!$I$10:$I$2009,$A53,'Employee Mapping'!$K$10:$K$2009,BC$39,'Employee Mapping'!$L$10:$L$2009,BC$41))</f>
        <v/>
      </c>
      <c r="BD53" s="53">
        <f>IF(OR($A53="",BD$41=""),"",COUNTIFS('Employee Mapping'!$I$10:$I$2009,$A53,'Employee Mapping'!$K$10:$K$2009,BD$39,'Employee Mapping'!$L$10:$L$2009,BD$41))</f>
        <v/>
      </c>
      <c r="BE53" s="53">
        <f>IF(OR($A53="",BE$41=""),"",COUNTIFS('Employee Mapping'!$I$10:$I$2009,$A53,'Employee Mapping'!$K$10:$K$2009,BE$39,'Employee Mapping'!$L$10:$L$2009,BE$41))</f>
        <v/>
      </c>
      <c r="BF53" s="53">
        <f>IF(OR($A53="",BF$41=""),"",COUNTIFS('Employee Mapping'!$I$10:$I$2009,$A53,'Employee Mapping'!$K$10:$K$2009,BF$39,'Employee Mapping'!$L$10:$L$2009,BF$41))</f>
        <v/>
      </c>
      <c r="BG53" s="53">
        <f>IF(OR($A53="",BG$41=""),"",COUNTIFS('Employee Mapping'!$I$10:$I$2009,$A53,'Employee Mapping'!$K$10:$K$2009,BG$39,'Employee Mapping'!$L$10:$L$2009,BG$41))</f>
        <v/>
      </c>
      <c r="BH53" s="53">
        <f>IF(OR($A53="",BH$41=""),"",COUNTIFS('Employee Mapping'!$I$10:$I$2009,$A53,'Employee Mapping'!$K$10:$K$2009,BH$39,'Employee Mapping'!$L$10:$L$2009,BH$41))</f>
        <v/>
      </c>
      <c r="BI53" s="53">
        <f>IF(OR($A53="",BI$41=""),"",COUNTIFS('Employee Mapping'!$I$10:$I$2009,$A53,'Employee Mapping'!$K$10:$K$2009,BI$39,'Employee Mapping'!$L$10:$L$2009,BI$41))</f>
        <v/>
      </c>
      <c r="BJ53" s="53">
        <f>IF(OR($A53="",BJ$41=""),"",COUNTIFS('Employee Mapping'!$I$10:$I$2009,$A53,'Employee Mapping'!$K$10:$K$2009,BJ$39,'Employee Mapping'!$L$10:$L$2009,BJ$41))</f>
        <v/>
      </c>
      <c r="BK53" s="53">
        <f>IF(OR($A53="",BK$41=""),"",COUNTIFS('Employee Mapping'!$I$10:$I$2009,$A53,'Employee Mapping'!$K$10:$K$2009,BK$39,'Employee Mapping'!$L$10:$L$2009,BK$41))</f>
        <v/>
      </c>
      <c r="BL53" s="53">
        <f>IF(OR($A53="",BL$41=""),"",COUNTIFS('Employee Mapping'!$I$10:$I$2009,$A53,'Employee Mapping'!$K$10:$K$2009,BL$39,'Employee Mapping'!$L$10:$L$2009,BL$41))</f>
        <v/>
      </c>
      <c r="BM53" s="53">
        <f>IF(OR($A53="",BM$41=""),"",COUNTIFS('Employee Mapping'!$I$10:$I$2009,$A53,'Employee Mapping'!$K$10:$K$2009,BM$39,'Employee Mapping'!$L$10:$L$2009,BM$41))</f>
        <v/>
      </c>
      <c r="BN53" s="53">
        <f>IF(OR($A53="",BN$41=""),"",COUNTIFS('Employee Mapping'!$I$10:$I$2009,$A53,'Employee Mapping'!$K$10:$K$2009,BN$39,'Employee Mapping'!$L$10:$L$2009,BN$41))</f>
        <v/>
      </c>
      <c r="BO53" s="53">
        <f>IF(OR($A53="",BO$41=""),"",COUNTIFS('Employee Mapping'!$I$10:$I$2009,$A53,'Employee Mapping'!$K$10:$K$2009,BO$39,'Employee Mapping'!$L$10:$L$2009,BO$41))</f>
        <v/>
      </c>
      <c r="BP53" s="53">
        <f>IF(OR($A53="",BP$41=""),"",COUNTIFS('Employee Mapping'!$I$10:$I$2009,$A53,'Employee Mapping'!$K$10:$K$2009,BP$39,'Employee Mapping'!$L$10:$L$2009,BP$41))</f>
        <v/>
      </c>
      <c r="BQ53" s="53">
        <f>IF(OR($A53="",BQ$41=""),"",COUNTIFS('Employee Mapping'!$I$10:$I$2009,$A53,'Employee Mapping'!$K$10:$K$2009,BQ$39,'Employee Mapping'!$L$10:$L$2009,BQ$41))</f>
        <v/>
      </c>
      <c r="BR53" s="53">
        <f>IF(OR($A53="",BR$41=""),"",COUNTIFS('Employee Mapping'!$I$10:$I$2009,$A53,'Employee Mapping'!$K$10:$K$2009,BR$39,'Employee Mapping'!$L$10:$L$2009,BR$41))</f>
        <v/>
      </c>
      <c r="BS53" s="53">
        <f>IF(OR($A53="",BS$41=""),"",COUNTIFS('Employee Mapping'!$I$10:$I$2009,$A53,'Employee Mapping'!$K$10:$K$2009,BS$39,'Employee Mapping'!$L$10:$L$2009,BS$41))</f>
        <v/>
      </c>
      <c r="BT53" s="53">
        <f>IF(OR($A53="",BT$41=""),"",COUNTIFS('Employee Mapping'!$I$10:$I$2009,$A53,'Employee Mapping'!$K$10:$K$2009,BT$39,'Employee Mapping'!$L$10:$L$2009,BT$41))</f>
        <v/>
      </c>
      <c r="BU53" s="53">
        <f>IF(OR($A53="",BU$41=""),"",COUNTIFS('Employee Mapping'!$I$10:$I$2009,$A53,'Employee Mapping'!$K$10:$K$2009,BU$39,'Employee Mapping'!$L$10:$L$2009,BU$41))</f>
        <v/>
      </c>
      <c r="BV53" s="53">
        <f>IF(OR($A53="",BV$41=""),"",COUNTIFS('Employee Mapping'!$I$10:$I$2009,$A53,'Employee Mapping'!$K$10:$K$2009,BV$39,'Employee Mapping'!$L$10:$L$2009,BV$41))</f>
        <v/>
      </c>
      <c r="BW53" s="53">
        <f>IF(OR($A53="",BW$41=""),"",COUNTIFS('Employee Mapping'!$I$10:$I$2009,$A53,'Employee Mapping'!$K$10:$K$2009,BW$39,'Employee Mapping'!$L$10:$L$2009,BW$41))</f>
        <v/>
      </c>
      <c r="BX53" s="53">
        <f>IF(OR($A53="",BX$41=""),"",COUNTIFS('Employee Mapping'!$I$10:$I$2009,$A53,'Employee Mapping'!$K$10:$K$2009,BX$39,'Employee Mapping'!$L$10:$L$2009,BX$41))</f>
        <v/>
      </c>
      <c r="BY53" s="53">
        <f>IF(OR($A53="",BY$41=""),"",COUNTIFS('Employee Mapping'!$I$10:$I$2009,$A53,'Employee Mapping'!$K$10:$K$2009,BY$39,'Employee Mapping'!$L$10:$L$2009,BY$41))</f>
        <v/>
      </c>
      <c r="BZ53" s="53">
        <f>IF(OR($A53="",BZ$41=""),"",COUNTIFS('Employee Mapping'!$I$10:$I$2009,$A53,'Employee Mapping'!$K$10:$K$2009,BZ$39,'Employee Mapping'!$L$10:$L$2009,BZ$41))</f>
        <v/>
      </c>
      <c r="CA53" s="53">
        <f>IF(OR($A53="",CA$41=""),"",COUNTIFS('Employee Mapping'!$I$10:$I$2009,$A53,'Employee Mapping'!$K$10:$K$2009,CA$39,'Employee Mapping'!$L$10:$L$2009,CA$41))</f>
        <v/>
      </c>
      <c r="CB53" s="53">
        <f>IF(OR($A53="",CB$41=""),"",COUNTIFS('Employee Mapping'!$I$10:$I$2009,$A53,'Employee Mapping'!$K$10:$K$2009,CB$39,'Employee Mapping'!$L$10:$L$2009,CB$41))</f>
        <v/>
      </c>
      <c r="CC53" s="53">
        <f>IF(OR($A53="",CC$41=""),"",COUNTIFS('Employee Mapping'!$I$10:$I$2009,$A53,'Employee Mapping'!$K$10:$K$2009,CC$39,'Employee Mapping'!$L$10:$L$2009,CC$41))</f>
        <v/>
      </c>
      <c r="CD53" s="53">
        <f>IF(OR($A53="",CD$41=""),"",COUNTIFS('Employee Mapping'!$I$10:$I$2009,$A53,'Employee Mapping'!$K$10:$K$2009,CD$39,'Employee Mapping'!$L$10:$L$2009,CD$41))</f>
        <v/>
      </c>
      <c r="CE53" s="53">
        <f>IF(OR($A53="",CE$41=""),"",COUNTIFS('Employee Mapping'!$I$10:$I$2009,$A53,'Employee Mapping'!$K$10:$K$2009,CE$39,'Employee Mapping'!$L$10:$L$2009,CE$41))</f>
        <v/>
      </c>
      <c r="CF53" s="53">
        <f>IF(OR($A53="",CF$41=""),"",COUNTIFS('Employee Mapping'!$I$10:$I$2009,$A53,'Employee Mapping'!$K$10:$K$2009,CF$39,'Employee Mapping'!$L$10:$L$2009,CF$41))</f>
        <v/>
      </c>
      <c r="CG53" s="53">
        <f>IF(OR($A53="",CG$41=""),"",COUNTIFS('Employee Mapping'!$I$10:$I$2009,$A53,'Employee Mapping'!$K$10:$K$2009,CG$39,'Employee Mapping'!$L$10:$L$2009,CG$41))</f>
        <v/>
      </c>
      <c r="CH53" s="53">
        <f>IF(OR($A53="",CH$41=""),"",COUNTIFS('Employee Mapping'!$I$10:$I$2009,$A53,'Employee Mapping'!$K$10:$K$2009,CH$39,'Employee Mapping'!$L$10:$L$2009,CH$41))</f>
        <v/>
      </c>
      <c r="CI53" s="53">
        <f>IF(OR($A53="",CI$41=""),"",COUNTIFS('Employee Mapping'!$I$10:$I$2009,$A53,'Employee Mapping'!$K$10:$K$2009,CI$39,'Employee Mapping'!$L$10:$L$2009,CI$41))</f>
        <v/>
      </c>
      <c r="CJ53" s="53">
        <f>IF(OR($A53="",CJ$41=""),"",COUNTIFS('Employee Mapping'!$I$10:$I$2009,$A53,'Employee Mapping'!$K$10:$K$2009,CJ$39,'Employee Mapping'!$L$10:$L$2009,CJ$41))</f>
        <v/>
      </c>
      <c r="CK53" s="53">
        <f>IF(OR($A53="",CK$41=""),"",COUNTIFS('Employee Mapping'!$I$10:$I$2009,$A53,'Employee Mapping'!$K$10:$K$2009,CK$39,'Employee Mapping'!$L$10:$L$2009,CK$41))</f>
        <v/>
      </c>
      <c r="CL53" s="53">
        <f>IF(OR($A53="",CL$41=""),"",COUNTIFS('Employee Mapping'!$I$10:$I$2009,$A53,'Employee Mapping'!$K$10:$K$2009,CL$39,'Employee Mapping'!$L$10:$L$2009,CL$41))</f>
        <v/>
      </c>
      <c r="CM53" s="53">
        <f>IF(OR($A53="",CM$41=""),"",COUNTIFS('Employee Mapping'!$I$10:$I$2009,$A53,'Employee Mapping'!$K$10:$K$2009,CM$39,'Employee Mapping'!$L$10:$L$2009,CM$41))</f>
        <v/>
      </c>
      <c r="CN53" s="53">
        <f>IF(OR($A53="",CN$41=""),"",COUNTIFS('Employee Mapping'!$I$10:$I$2009,$A53,'Employee Mapping'!$K$10:$K$2009,CN$39,'Employee Mapping'!$L$10:$L$2009,CN$41))</f>
        <v/>
      </c>
      <c r="CO53" s="53">
        <f>IF(OR($A53="",CO$41=""),"",COUNTIFS('Employee Mapping'!$I$10:$I$2009,$A53,'Employee Mapping'!$K$10:$K$2009,CO$39,'Employee Mapping'!$L$10:$L$2009,CO$41))</f>
        <v/>
      </c>
      <c r="CP53" s="53">
        <f>IF(OR($A53="",CP$41=""),"",COUNTIFS('Employee Mapping'!$I$10:$I$2009,$A53,'Employee Mapping'!$K$10:$K$2009,CP$39,'Employee Mapping'!$L$10:$L$2009,CP$41))</f>
        <v/>
      </c>
      <c r="CQ53" s="53">
        <f>IF(OR($A53="",CQ$41=""),"",COUNTIFS('Employee Mapping'!$I$10:$I$2009,$A53,'Employee Mapping'!$K$10:$K$2009,CQ$39,'Employee Mapping'!$L$10:$L$2009,CQ$41))</f>
        <v/>
      </c>
      <c r="CR53" s="53">
        <f>IF(OR($A53="",CR$41=""),"",COUNTIFS('Employee Mapping'!$I$10:$I$2009,$A53,'Employee Mapping'!$K$10:$K$2009,CR$39,'Employee Mapping'!$L$10:$L$2009,CR$41))</f>
        <v/>
      </c>
      <c r="CS53" s="53">
        <f>IF(OR($A53="",CS$41=""),"",COUNTIFS('Employee Mapping'!$I$10:$I$2009,$A53,'Employee Mapping'!$K$10:$K$2009,CS$39,'Employee Mapping'!$L$10:$L$2009,CS$41))</f>
        <v/>
      </c>
      <c r="CT53" s="53">
        <f>IF(OR($A53="",CT$41=""),"",COUNTIFS('Employee Mapping'!$I$10:$I$2009,$A53,'Employee Mapping'!$K$10:$K$2009,CT$39,'Employee Mapping'!$L$10:$L$2009,CT$41))</f>
        <v/>
      </c>
      <c r="CU53" s="54">
        <f>IF($A53="","",SUM(C53:CT53))</f>
        <v/>
      </c>
    </row>
    <row r="54">
      <c r="A54">
        <f>IF(SETUP!$B132="","",SETUP!$B132)</f>
        <v/>
      </c>
      <c r="B54" s="9">
        <f>IF(SETUP!$B132="","",SETUP!$C132)</f>
        <v/>
      </c>
      <c r="C54" s="53">
        <f>IF(OR($A54="",C$41=""),"",COUNTIFS('Employee Mapping'!$I$10:$I$2009,$A54,'Employee Mapping'!$K$10:$K$2009,C$39,'Employee Mapping'!$L$10:$L$2009,C$41))</f>
        <v/>
      </c>
      <c r="D54" s="53">
        <f>IF(OR($A54="",D$41=""),"",COUNTIFS('Employee Mapping'!$I$10:$I$2009,$A54,'Employee Mapping'!$K$10:$K$2009,D$39,'Employee Mapping'!$L$10:$L$2009,D$41))</f>
        <v/>
      </c>
      <c r="E54" s="53">
        <f>IF(OR($A54="",E$41=""),"",COUNTIFS('Employee Mapping'!$I$10:$I$2009,$A54,'Employee Mapping'!$K$10:$K$2009,E$39,'Employee Mapping'!$L$10:$L$2009,E$41))</f>
        <v/>
      </c>
      <c r="F54" s="53">
        <f>IF(OR($A54="",F$41=""),"",COUNTIFS('Employee Mapping'!$I$10:$I$2009,$A54,'Employee Mapping'!$K$10:$K$2009,F$39,'Employee Mapping'!$L$10:$L$2009,F$41))</f>
        <v/>
      </c>
      <c r="G54" s="53">
        <f>IF(OR($A54="",G$41=""),"",COUNTIFS('Employee Mapping'!$I$10:$I$2009,$A54,'Employee Mapping'!$K$10:$K$2009,G$39,'Employee Mapping'!$L$10:$L$2009,G$41))</f>
        <v/>
      </c>
      <c r="H54" s="53">
        <f>IF(OR($A54="",H$41=""),"",COUNTIFS('Employee Mapping'!$I$10:$I$2009,$A54,'Employee Mapping'!$K$10:$K$2009,H$39,'Employee Mapping'!$L$10:$L$2009,H$41))</f>
        <v/>
      </c>
      <c r="I54" s="53">
        <f>IF(OR($A54="",I$41=""),"",COUNTIFS('Employee Mapping'!$I$10:$I$2009,$A54,'Employee Mapping'!$K$10:$K$2009,I$39,'Employee Mapping'!$L$10:$L$2009,I$41))</f>
        <v/>
      </c>
      <c r="J54" s="53">
        <f>IF(OR($A54="",J$41=""),"",COUNTIFS('Employee Mapping'!$I$10:$I$2009,$A54,'Employee Mapping'!$K$10:$K$2009,J$39,'Employee Mapping'!$L$10:$L$2009,J$41))</f>
        <v/>
      </c>
      <c r="K54" s="53">
        <f>IF(OR($A54="",K$41=""),"",COUNTIFS('Employee Mapping'!$I$10:$I$2009,$A54,'Employee Mapping'!$K$10:$K$2009,K$39,'Employee Mapping'!$L$10:$L$2009,K$41))</f>
        <v/>
      </c>
      <c r="L54" s="53">
        <f>IF(OR($A54="",L$41=""),"",COUNTIFS('Employee Mapping'!$I$10:$I$2009,$A54,'Employee Mapping'!$K$10:$K$2009,L$39,'Employee Mapping'!$L$10:$L$2009,L$41))</f>
        <v/>
      </c>
      <c r="M54" s="53">
        <f>IF(OR($A54="",M$41=""),"",COUNTIFS('Employee Mapping'!$I$10:$I$2009,$A54,'Employee Mapping'!$K$10:$K$2009,M$39,'Employee Mapping'!$L$10:$L$2009,M$41))</f>
        <v/>
      </c>
      <c r="N54" s="53">
        <f>IF(OR($A54="",N$41=""),"",COUNTIFS('Employee Mapping'!$I$10:$I$2009,$A54,'Employee Mapping'!$K$10:$K$2009,N$39,'Employee Mapping'!$L$10:$L$2009,N$41))</f>
        <v/>
      </c>
      <c r="O54" s="53">
        <f>IF(OR($A54="",O$41=""),"",COUNTIFS('Employee Mapping'!$I$10:$I$2009,$A54,'Employee Mapping'!$K$10:$K$2009,O$39,'Employee Mapping'!$L$10:$L$2009,O$41))</f>
        <v/>
      </c>
      <c r="P54" s="53">
        <f>IF(OR($A54="",P$41=""),"",COUNTIFS('Employee Mapping'!$I$10:$I$2009,$A54,'Employee Mapping'!$K$10:$K$2009,P$39,'Employee Mapping'!$L$10:$L$2009,P$41))</f>
        <v/>
      </c>
      <c r="Q54" s="53">
        <f>IF(OR($A54="",Q$41=""),"",COUNTIFS('Employee Mapping'!$I$10:$I$2009,$A54,'Employee Mapping'!$K$10:$K$2009,Q$39,'Employee Mapping'!$L$10:$L$2009,Q$41))</f>
        <v/>
      </c>
      <c r="R54" s="53">
        <f>IF(OR($A54="",R$41=""),"",COUNTIFS('Employee Mapping'!$I$10:$I$2009,$A54,'Employee Mapping'!$K$10:$K$2009,R$39,'Employee Mapping'!$L$10:$L$2009,R$41))</f>
        <v/>
      </c>
      <c r="S54" s="53">
        <f>IF(OR($A54="",S$41=""),"",COUNTIFS('Employee Mapping'!$I$10:$I$2009,$A54,'Employee Mapping'!$K$10:$K$2009,S$39,'Employee Mapping'!$L$10:$L$2009,S$41))</f>
        <v/>
      </c>
      <c r="T54" s="53">
        <f>IF(OR($A54="",T$41=""),"",COUNTIFS('Employee Mapping'!$I$10:$I$2009,$A54,'Employee Mapping'!$K$10:$K$2009,T$39,'Employee Mapping'!$L$10:$L$2009,T$41))</f>
        <v/>
      </c>
      <c r="U54" s="53">
        <f>IF(OR($A54="",U$41=""),"",COUNTIFS('Employee Mapping'!$I$10:$I$2009,$A54,'Employee Mapping'!$K$10:$K$2009,U$39,'Employee Mapping'!$L$10:$L$2009,U$41))</f>
        <v/>
      </c>
      <c r="V54" s="53">
        <f>IF(OR($A54="",V$41=""),"",COUNTIFS('Employee Mapping'!$I$10:$I$2009,$A54,'Employee Mapping'!$K$10:$K$2009,V$39,'Employee Mapping'!$L$10:$L$2009,V$41))</f>
        <v/>
      </c>
      <c r="W54" s="53">
        <f>IF(OR($A54="",W$41=""),"",COUNTIFS('Employee Mapping'!$I$10:$I$2009,$A54,'Employee Mapping'!$K$10:$K$2009,W$39,'Employee Mapping'!$L$10:$L$2009,W$41))</f>
        <v/>
      </c>
      <c r="X54" s="53">
        <f>IF(OR($A54="",X$41=""),"",COUNTIFS('Employee Mapping'!$I$10:$I$2009,$A54,'Employee Mapping'!$K$10:$K$2009,X$39,'Employee Mapping'!$L$10:$L$2009,X$41))</f>
        <v/>
      </c>
      <c r="Y54" s="53">
        <f>IF(OR($A54="",Y$41=""),"",COUNTIFS('Employee Mapping'!$I$10:$I$2009,$A54,'Employee Mapping'!$K$10:$K$2009,Y$39,'Employee Mapping'!$L$10:$L$2009,Y$41))</f>
        <v/>
      </c>
      <c r="Z54" s="53">
        <f>IF(OR($A54="",Z$41=""),"",COUNTIFS('Employee Mapping'!$I$10:$I$2009,$A54,'Employee Mapping'!$K$10:$K$2009,Z$39,'Employee Mapping'!$L$10:$L$2009,Z$41))</f>
        <v/>
      </c>
      <c r="AA54" s="53">
        <f>IF(OR($A54="",AA$41=""),"",COUNTIFS('Employee Mapping'!$I$10:$I$2009,$A54,'Employee Mapping'!$K$10:$K$2009,AA$39,'Employee Mapping'!$L$10:$L$2009,AA$41))</f>
        <v/>
      </c>
      <c r="AB54" s="53">
        <f>IF(OR($A54="",AB$41=""),"",COUNTIFS('Employee Mapping'!$I$10:$I$2009,$A54,'Employee Mapping'!$K$10:$K$2009,AB$39,'Employee Mapping'!$L$10:$L$2009,AB$41))</f>
        <v/>
      </c>
      <c r="AC54" s="53">
        <f>IF(OR($A54="",AC$41=""),"",COUNTIFS('Employee Mapping'!$I$10:$I$2009,$A54,'Employee Mapping'!$K$10:$K$2009,AC$39,'Employee Mapping'!$L$10:$L$2009,AC$41))</f>
        <v/>
      </c>
      <c r="AD54" s="53">
        <f>IF(OR($A54="",AD$41=""),"",COUNTIFS('Employee Mapping'!$I$10:$I$2009,$A54,'Employee Mapping'!$K$10:$K$2009,AD$39,'Employee Mapping'!$L$10:$L$2009,AD$41))</f>
        <v/>
      </c>
      <c r="AE54" s="53">
        <f>IF(OR($A54="",AE$41=""),"",COUNTIFS('Employee Mapping'!$I$10:$I$2009,$A54,'Employee Mapping'!$K$10:$K$2009,AE$39,'Employee Mapping'!$L$10:$L$2009,AE$41))</f>
        <v/>
      </c>
      <c r="AF54" s="53">
        <f>IF(OR($A54="",AF$41=""),"",COUNTIFS('Employee Mapping'!$I$10:$I$2009,$A54,'Employee Mapping'!$K$10:$K$2009,AF$39,'Employee Mapping'!$L$10:$L$2009,AF$41))</f>
        <v/>
      </c>
      <c r="AG54" s="53">
        <f>IF(OR($A54="",AG$41=""),"",COUNTIFS('Employee Mapping'!$I$10:$I$2009,$A54,'Employee Mapping'!$K$10:$K$2009,AG$39,'Employee Mapping'!$L$10:$L$2009,AG$41))</f>
        <v/>
      </c>
      <c r="AH54" s="53">
        <f>IF(OR($A54="",AH$41=""),"",COUNTIFS('Employee Mapping'!$I$10:$I$2009,$A54,'Employee Mapping'!$K$10:$K$2009,AH$39,'Employee Mapping'!$L$10:$L$2009,AH$41))</f>
        <v/>
      </c>
      <c r="AI54" s="53">
        <f>IF(OR($A54="",AI$41=""),"",COUNTIFS('Employee Mapping'!$I$10:$I$2009,$A54,'Employee Mapping'!$K$10:$K$2009,AI$39,'Employee Mapping'!$L$10:$L$2009,AI$41))</f>
        <v/>
      </c>
      <c r="AJ54" s="53">
        <f>IF(OR($A54="",AJ$41=""),"",COUNTIFS('Employee Mapping'!$I$10:$I$2009,$A54,'Employee Mapping'!$K$10:$K$2009,AJ$39,'Employee Mapping'!$L$10:$L$2009,AJ$41))</f>
        <v/>
      </c>
      <c r="AK54" s="53">
        <f>IF(OR($A54="",AK$41=""),"",COUNTIFS('Employee Mapping'!$I$10:$I$2009,$A54,'Employee Mapping'!$K$10:$K$2009,AK$39,'Employee Mapping'!$L$10:$L$2009,AK$41))</f>
        <v/>
      </c>
      <c r="AL54" s="53">
        <f>IF(OR($A54="",AL$41=""),"",COUNTIFS('Employee Mapping'!$I$10:$I$2009,$A54,'Employee Mapping'!$K$10:$K$2009,AL$39,'Employee Mapping'!$L$10:$L$2009,AL$41))</f>
        <v/>
      </c>
      <c r="AM54" s="53">
        <f>IF(OR($A54="",AM$41=""),"",COUNTIFS('Employee Mapping'!$I$10:$I$2009,$A54,'Employee Mapping'!$K$10:$K$2009,AM$39,'Employee Mapping'!$L$10:$L$2009,AM$41))</f>
        <v/>
      </c>
      <c r="AN54" s="53">
        <f>IF(OR($A54="",AN$41=""),"",COUNTIFS('Employee Mapping'!$I$10:$I$2009,$A54,'Employee Mapping'!$K$10:$K$2009,AN$39,'Employee Mapping'!$L$10:$L$2009,AN$41))</f>
        <v/>
      </c>
      <c r="AO54" s="53">
        <f>IF(OR($A54="",AO$41=""),"",COUNTIFS('Employee Mapping'!$I$10:$I$2009,$A54,'Employee Mapping'!$K$10:$K$2009,AO$39,'Employee Mapping'!$L$10:$L$2009,AO$41))</f>
        <v/>
      </c>
      <c r="AP54" s="53">
        <f>IF(OR($A54="",AP$41=""),"",COUNTIFS('Employee Mapping'!$I$10:$I$2009,$A54,'Employee Mapping'!$K$10:$K$2009,AP$39,'Employee Mapping'!$L$10:$L$2009,AP$41))</f>
        <v/>
      </c>
      <c r="AQ54" s="53">
        <f>IF(OR($A54="",AQ$41=""),"",COUNTIFS('Employee Mapping'!$I$10:$I$2009,$A54,'Employee Mapping'!$K$10:$K$2009,AQ$39,'Employee Mapping'!$L$10:$L$2009,AQ$41))</f>
        <v/>
      </c>
      <c r="AR54" s="53">
        <f>IF(OR($A54="",AR$41=""),"",COUNTIFS('Employee Mapping'!$I$10:$I$2009,$A54,'Employee Mapping'!$K$10:$K$2009,AR$39,'Employee Mapping'!$L$10:$L$2009,AR$41))</f>
        <v/>
      </c>
      <c r="AS54" s="53">
        <f>IF(OR($A54="",AS$41=""),"",COUNTIFS('Employee Mapping'!$I$10:$I$2009,$A54,'Employee Mapping'!$K$10:$K$2009,AS$39,'Employee Mapping'!$L$10:$L$2009,AS$41))</f>
        <v/>
      </c>
      <c r="AT54" s="53">
        <f>IF(OR($A54="",AT$41=""),"",COUNTIFS('Employee Mapping'!$I$10:$I$2009,$A54,'Employee Mapping'!$K$10:$K$2009,AT$39,'Employee Mapping'!$L$10:$L$2009,AT$41))</f>
        <v/>
      </c>
      <c r="AU54" s="53">
        <f>IF(OR($A54="",AU$41=""),"",COUNTIFS('Employee Mapping'!$I$10:$I$2009,$A54,'Employee Mapping'!$K$10:$K$2009,AU$39,'Employee Mapping'!$L$10:$L$2009,AU$41))</f>
        <v/>
      </c>
      <c r="AV54" s="53">
        <f>IF(OR($A54="",AV$41=""),"",COUNTIFS('Employee Mapping'!$I$10:$I$2009,$A54,'Employee Mapping'!$K$10:$K$2009,AV$39,'Employee Mapping'!$L$10:$L$2009,AV$41))</f>
        <v/>
      </c>
      <c r="AW54" s="53">
        <f>IF(OR($A54="",AW$41=""),"",COUNTIFS('Employee Mapping'!$I$10:$I$2009,$A54,'Employee Mapping'!$K$10:$K$2009,AW$39,'Employee Mapping'!$L$10:$L$2009,AW$41))</f>
        <v/>
      </c>
      <c r="AX54" s="53">
        <f>IF(OR($A54="",AX$41=""),"",COUNTIFS('Employee Mapping'!$I$10:$I$2009,$A54,'Employee Mapping'!$K$10:$K$2009,AX$39,'Employee Mapping'!$L$10:$L$2009,AX$41))</f>
        <v/>
      </c>
      <c r="AY54" s="53">
        <f>IF(OR($A54="",AY$41=""),"",COUNTIFS('Employee Mapping'!$I$10:$I$2009,$A54,'Employee Mapping'!$K$10:$K$2009,AY$39,'Employee Mapping'!$L$10:$L$2009,AY$41))</f>
        <v/>
      </c>
      <c r="AZ54" s="53">
        <f>IF(OR($A54="",AZ$41=""),"",COUNTIFS('Employee Mapping'!$I$10:$I$2009,$A54,'Employee Mapping'!$K$10:$K$2009,AZ$39,'Employee Mapping'!$L$10:$L$2009,AZ$41))</f>
        <v/>
      </c>
      <c r="BA54" s="53">
        <f>IF(OR($A54="",BA$41=""),"",COUNTIFS('Employee Mapping'!$I$10:$I$2009,$A54,'Employee Mapping'!$K$10:$K$2009,BA$39,'Employee Mapping'!$L$10:$L$2009,BA$41))</f>
        <v/>
      </c>
      <c r="BB54" s="53">
        <f>IF(OR($A54="",BB$41=""),"",COUNTIFS('Employee Mapping'!$I$10:$I$2009,$A54,'Employee Mapping'!$K$10:$K$2009,BB$39,'Employee Mapping'!$L$10:$L$2009,BB$41))</f>
        <v/>
      </c>
      <c r="BC54" s="53">
        <f>IF(OR($A54="",BC$41=""),"",COUNTIFS('Employee Mapping'!$I$10:$I$2009,$A54,'Employee Mapping'!$K$10:$K$2009,BC$39,'Employee Mapping'!$L$10:$L$2009,BC$41))</f>
        <v/>
      </c>
      <c r="BD54" s="53">
        <f>IF(OR($A54="",BD$41=""),"",COUNTIFS('Employee Mapping'!$I$10:$I$2009,$A54,'Employee Mapping'!$K$10:$K$2009,BD$39,'Employee Mapping'!$L$10:$L$2009,BD$41))</f>
        <v/>
      </c>
      <c r="BE54" s="53">
        <f>IF(OR($A54="",BE$41=""),"",COUNTIFS('Employee Mapping'!$I$10:$I$2009,$A54,'Employee Mapping'!$K$10:$K$2009,BE$39,'Employee Mapping'!$L$10:$L$2009,BE$41))</f>
        <v/>
      </c>
      <c r="BF54" s="53">
        <f>IF(OR($A54="",BF$41=""),"",COUNTIFS('Employee Mapping'!$I$10:$I$2009,$A54,'Employee Mapping'!$K$10:$K$2009,BF$39,'Employee Mapping'!$L$10:$L$2009,BF$41))</f>
        <v/>
      </c>
      <c r="BG54" s="53">
        <f>IF(OR($A54="",BG$41=""),"",COUNTIFS('Employee Mapping'!$I$10:$I$2009,$A54,'Employee Mapping'!$K$10:$K$2009,BG$39,'Employee Mapping'!$L$10:$L$2009,BG$41))</f>
        <v/>
      </c>
      <c r="BH54" s="53">
        <f>IF(OR($A54="",BH$41=""),"",COUNTIFS('Employee Mapping'!$I$10:$I$2009,$A54,'Employee Mapping'!$K$10:$K$2009,BH$39,'Employee Mapping'!$L$10:$L$2009,BH$41))</f>
        <v/>
      </c>
      <c r="BI54" s="53">
        <f>IF(OR($A54="",BI$41=""),"",COUNTIFS('Employee Mapping'!$I$10:$I$2009,$A54,'Employee Mapping'!$K$10:$K$2009,BI$39,'Employee Mapping'!$L$10:$L$2009,BI$41))</f>
        <v/>
      </c>
      <c r="BJ54" s="53">
        <f>IF(OR($A54="",BJ$41=""),"",COUNTIFS('Employee Mapping'!$I$10:$I$2009,$A54,'Employee Mapping'!$K$10:$K$2009,BJ$39,'Employee Mapping'!$L$10:$L$2009,BJ$41))</f>
        <v/>
      </c>
      <c r="BK54" s="53">
        <f>IF(OR($A54="",BK$41=""),"",COUNTIFS('Employee Mapping'!$I$10:$I$2009,$A54,'Employee Mapping'!$K$10:$K$2009,BK$39,'Employee Mapping'!$L$10:$L$2009,BK$41))</f>
        <v/>
      </c>
      <c r="BL54" s="53">
        <f>IF(OR($A54="",BL$41=""),"",COUNTIFS('Employee Mapping'!$I$10:$I$2009,$A54,'Employee Mapping'!$K$10:$K$2009,BL$39,'Employee Mapping'!$L$10:$L$2009,BL$41))</f>
        <v/>
      </c>
      <c r="BM54" s="53">
        <f>IF(OR($A54="",BM$41=""),"",COUNTIFS('Employee Mapping'!$I$10:$I$2009,$A54,'Employee Mapping'!$K$10:$K$2009,BM$39,'Employee Mapping'!$L$10:$L$2009,BM$41))</f>
        <v/>
      </c>
      <c r="BN54" s="53">
        <f>IF(OR($A54="",BN$41=""),"",COUNTIFS('Employee Mapping'!$I$10:$I$2009,$A54,'Employee Mapping'!$K$10:$K$2009,BN$39,'Employee Mapping'!$L$10:$L$2009,BN$41))</f>
        <v/>
      </c>
      <c r="BO54" s="53">
        <f>IF(OR($A54="",BO$41=""),"",COUNTIFS('Employee Mapping'!$I$10:$I$2009,$A54,'Employee Mapping'!$K$10:$K$2009,BO$39,'Employee Mapping'!$L$10:$L$2009,BO$41))</f>
        <v/>
      </c>
      <c r="BP54" s="53">
        <f>IF(OR($A54="",BP$41=""),"",COUNTIFS('Employee Mapping'!$I$10:$I$2009,$A54,'Employee Mapping'!$K$10:$K$2009,BP$39,'Employee Mapping'!$L$10:$L$2009,BP$41))</f>
        <v/>
      </c>
      <c r="BQ54" s="53">
        <f>IF(OR($A54="",BQ$41=""),"",COUNTIFS('Employee Mapping'!$I$10:$I$2009,$A54,'Employee Mapping'!$K$10:$K$2009,BQ$39,'Employee Mapping'!$L$10:$L$2009,BQ$41))</f>
        <v/>
      </c>
      <c r="BR54" s="53">
        <f>IF(OR($A54="",BR$41=""),"",COUNTIFS('Employee Mapping'!$I$10:$I$2009,$A54,'Employee Mapping'!$K$10:$K$2009,BR$39,'Employee Mapping'!$L$10:$L$2009,BR$41))</f>
        <v/>
      </c>
      <c r="BS54" s="53">
        <f>IF(OR($A54="",BS$41=""),"",COUNTIFS('Employee Mapping'!$I$10:$I$2009,$A54,'Employee Mapping'!$K$10:$K$2009,BS$39,'Employee Mapping'!$L$10:$L$2009,BS$41))</f>
        <v/>
      </c>
      <c r="BT54" s="53">
        <f>IF(OR($A54="",BT$41=""),"",COUNTIFS('Employee Mapping'!$I$10:$I$2009,$A54,'Employee Mapping'!$K$10:$K$2009,BT$39,'Employee Mapping'!$L$10:$L$2009,BT$41))</f>
        <v/>
      </c>
      <c r="BU54" s="53">
        <f>IF(OR($A54="",BU$41=""),"",COUNTIFS('Employee Mapping'!$I$10:$I$2009,$A54,'Employee Mapping'!$K$10:$K$2009,BU$39,'Employee Mapping'!$L$10:$L$2009,BU$41))</f>
        <v/>
      </c>
      <c r="BV54" s="53">
        <f>IF(OR($A54="",BV$41=""),"",COUNTIFS('Employee Mapping'!$I$10:$I$2009,$A54,'Employee Mapping'!$K$10:$K$2009,BV$39,'Employee Mapping'!$L$10:$L$2009,BV$41))</f>
        <v/>
      </c>
      <c r="BW54" s="53">
        <f>IF(OR($A54="",BW$41=""),"",COUNTIFS('Employee Mapping'!$I$10:$I$2009,$A54,'Employee Mapping'!$K$10:$K$2009,BW$39,'Employee Mapping'!$L$10:$L$2009,BW$41))</f>
        <v/>
      </c>
      <c r="BX54" s="53">
        <f>IF(OR($A54="",BX$41=""),"",COUNTIFS('Employee Mapping'!$I$10:$I$2009,$A54,'Employee Mapping'!$K$10:$K$2009,BX$39,'Employee Mapping'!$L$10:$L$2009,BX$41))</f>
        <v/>
      </c>
      <c r="BY54" s="53">
        <f>IF(OR($A54="",BY$41=""),"",COUNTIFS('Employee Mapping'!$I$10:$I$2009,$A54,'Employee Mapping'!$K$10:$K$2009,BY$39,'Employee Mapping'!$L$10:$L$2009,BY$41))</f>
        <v/>
      </c>
      <c r="BZ54" s="53">
        <f>IF(OR($A54="",BZ$41=""),"",COUNTIFS('Employee Mapping'!$I$10:$I$2009,$A54,'Employee Mapping'!$K$10:$K$2009,BZ$39,'Employee Mapping'!$L$10:$L$2009,BZ$41))</f>
        <v/>
      </c>
      <c r="CA54" s="53">
        <f>IF(OR($A54="",CA$41=""),"",COUNTIFS('Employee Mapping'!$I$10:$I$2009,$A54,'Employee Mapping'!$K$10:$K$2009,CA$39,'Employee Mapping'!$L$10:$L$2009,CA$41))</f>
        <v/>
      </c>
      <c r="CB54" s="53">
        <f>IF(OR($A54="",CB$41=""),"",COUNTIFS('Employee Mapping'!$I$10:$I$2009,$A54,'Employee Mapping'!$K$10:$K$2009,CB$39,'Employee Mapping'!$L$10:$L$2009,CB$41))</f>
        <v/>
      </c>
      <c r="CC54" s="53">
        <f>IF(OR($A54="",CC$41=""),"",COUNTIFS('Employee Mapping'!$I$10:$I$2009,$A54,'Employee Mapping'!$K$10:$K$2009,CC$39,'Employee Mapping'!$L$10:$L$2009,CC$41))</f>
        <v/>
      </c>
      <c r="CD54" s="53">
        <f>IF(OR($A54="",CD$41=""),"",COUNTIFS('Employee Mapping'!$I$10:$I$2009,$A54,'Employee Mapping'!$K$10:$K$2009,CD$39,'Employee Mapping'!$L$10:$L$2009,CD$41))</f>
        <v/>
      </c>
      <c r="CE54" s="53">
        <f>IF(OR($A54="",CE$41=""),"",COUNTIFS('Employee Mapping'!$I$10:$I$2009,$A54,'Employee Mapping'!$K$10:$K$2009,CE$39,'Employee Mapping'!$L$10:$L$2009,CE$41))</f>
        <v/>
      </c>
      <c r="CF54" s="53">
        <f>IF(OR($A54="",CF$41=""),"",COUNTIFS('Employee Mapping'!$I$10:$I$2009,$A54,'Employee Mapping'!$K$10:$K$2009,CF$39,'Employee Mapping'!$L$10:$L$2009,CF$41))</f>
        <v/>
      </c>
      <c r="CG54" s="53">
        <f>IF(OR($A54="",CG$41=""),"",COUNTIFS('Employee Mapping'!$I$10:$I$2009,$A54,'Employee Mapping'!$K$10:$K$2009,CG$39,'Employee Mapping'!$L$10:$L$2009,CG$41))</f>
        <v/>
      </c>
      <c r="CH54" s="53">
        <f>IF(OR($A54="",CH$41=""),"",COUNTIFS('Employee Mapping'!$I$10:$I$2009,$A54,'Employee Mapping'!$K$10:$K$2009,CH$39,'Employee Mapping'!$L$10:$L$2009,CH$41))</f>
        <v/>
      </c>
      <c r="CI54" s="53">
        <f>IF(OR($A54="",CI$41=""),"",COUNTIFS('Employee Mapping'!$I$10:$I$2009,$A54,'Employee Mapping'!$K$10:$K$2009,CI$39,'Employee Mapping'!$L$10:$L$2009,CI$41))</f>
        <v/>
      </c>
      <c r="CJ54" s="53">
        <f>IF(OR($A54="",CJ$41=""),"",COUNTIFS('Employee Mapping'!$I$10:$I$2009,$A54,'Employee Mapping'!$K$10:$K$2009,CJ$39,'Employee Mapping'!$L$10:$L$2009,CJ$41))</f>
        <v/>
      </c>
      <c r="CK54" s="53">
        <f>IF(OR($A54="",CK$41=""),"",COUNTIFS('Employee Mapping'!$I$10:$I$2009,$A54,'Employee Mapping'!$K$10:$K$2009,CK$39,'Employee Mapping'!$L$10:$L$2009,CK$41))</f>
        <v/>
      </c>
      <c r="CL54" s="53">
        <f>IF(OR($A54="",CL$41=""),"",COUNTIFS('Employee Mapping'!$I$10:$I$2009,$A54,'Employee Mapping'!$K$10:$K$2009,CL$39,'Employee Mapping'!$L$10:$L$2009,CL$41))</f>
        <v/>
      </c>
      <c r="CM54" s="53">
        <f>IF(OR($A54="",CM$41=""),"",COUNTIFS('Employee Mapping'!$I$10:$I$2009,$A54,'Employee Mapping'!$K$10:$K$2009,CM$39,'Employee Mapping'!$L$10:$L$2009,CM$41))</f>
        <v/>
      </c>
      <c r="CN54" s="53">
        <f>IF(OR($A54="",CN$41=""),"",COUNTIFS('Employee Mapping'!$I$10:$I$2009,$A54,'Employee Mapping'!$K$10:$K$2009,CN$39,'Employee Mapping'!$L$10:$L$2009,CN$41))</f>
        <v/>
      </c>
      <c r="CO54" s="53">
        <f>IF(OR($A54="",CO$41=""),"",COUNTIFS('Employee Mapping'!$I$10:$I$2009,$A54,'Employee Mapping'!$K$10:$K$2009,CO$39,'Employee Mapping'!$L$10:$L$2009,CO$41))</f>
        <v/>
      </c>
      <c r="CP54" s="53">
        <f>IF(OR($A54="",CP$41=""),"",COUNTIFS('Employee Mapping'!$I$10:$I$2009,$A54,'Employee Mapping'!$K$10:$K$2009,CP$39,'Employee Mapping'!$L$10:$L$2009,CP$41))</f>
        <v/>
      </c>
      <c r="CQ54" s="53">
        <f>IF(OR($A54="",CQ$41=""),"",COUNTIFS('Employee Mapping'!$I$10:$I$2009,$A54,'Employee Mapping'!$K$10:$K$2009,CQ$39,'Employee Mapping'!$L$10:$L$2009,CQ$41))</f>
        <v/>
      </c>
      <c r="CR54" s="53">
        <f>IF(OR($A54="",CR$41=""),"",COUNTIFS('Employee Mapping'!$I$10:$I$2009,$A54,'Employee Mapping'!$K$10:$K$2009,CR$39,'Employee Mapping'!$L$10:$L$2009,CR$41))</f>
        <v/>
      </c>
      <c r="CS54" s="53">
        <f>IF(OR($A54="",CS$41=""),"",COUNTIFS('Employee Mapping'!$I$10:$I$2009,$A54,'Employee Mapping'!$K$10:$K$2009,CS$39,'Employee Mapping'!$L$10:$L$2009,CS$41))</f>
        <v/>
      </c>
      <c r="CT54" s="53">
        <f>IF(OR($A54="",CT$41=""),"",COUNTIFS('Employee Mapping'!$I$10:$I$2009,$A54,'Employee Mapping'!$K$10:$K$2009,CT$39,'Employee Mapping'!$L$10:$L$2009,CT$41))</f>
        <v/>
      </c>
      <c r="CU54" s="54">
        <f>IF($A54="","",SUM(C54:CT54))</f>
        <v/>
      </c>
    </row>
    <row r="55">
      <c r="A55">
        <f>IF(SETUP!$B133="","",SETUP!$B133)</f>
        <v/>
      </c>
      <c r="B55" s="9">
        <f>IF(SETUP!$B133="","",SETUP!$C133)</f>
        <v/>
      </c>
      <c r="C55" s="53">
        <f>IF(OR($A55="",C$41=""),"",COUNTIFS('Employee Mapping'!$I$10:$I$2009,$A55,'Employee Mapping'!$K$10:$K$2009,C$39,'Employee Mapping'!$L$10:$L$2009,C$41))</f>
        <v/>
      </c>
      <c r="D55" s="53">
        <f>IF(OR($A55="",D$41=""),"",COUNTIFS('Employee Mapping'!$I$10:$I$2009,$A55,'Employee Mapping'!$K$10:$K$2009,D$39,'Employee Mapping'!$L$10:$L$2009,D$41))</f>
        <v/>
      </c>
      <c r="E55" s="53">
        <f>IF(OR($A55="",E$41=""),"",COUNTIFS('Employee Mapping'!$I$10:$I$2009,$A55,'Employee Mapping'!$K$10:$K$2009,E$39,'Employee Mapping'!$L$10:$L$2009,E$41))</f>
        <v/>
      </c>
      <c r="F55" s="53">
        <f>IF(OR($A55="",F$41=""),"",COUNTIFS('Employee Mapping'!$I$10:$I$2009,$A55,'Employee Mapping'!$K$10:$K$2009,F$39,'Employee Mapping'!$L$10:$L$2009,F$41))</f>
        <v/>
      </c>
      <c r="G55" s="53">
        <f>IF(OR($A55="",G$41=""),"",COUNTIFS('Employee Mapping'!$I$10:$I$2009,$A55,'Employee Mapping'!$K$10:$K$2009,G$39,'Employee Mapping'!$L$10:$L$2009,G$41))</f>
        <v/>
      </c>
      <c r="H55" s="53">
        <f>IF(OR($A55="",H$41=""),"",COUNTIFS('Employee Mapping'!$I$10:$I$2009,$A55,'Employee Mapping'!$K$10:$K$2009,H$39,'Employee Mapping'!$L$10:$L$2009,H$41))</f>
        <v/>
      </c>
      <c r="I55" s="53">
        <f>IF(OR($A55="",I$41=""),"",COUNTIFS('Employee Mapping'!$I$10:$I$2009,$A55,'Employee Mapping'!$K$10:$K$2009,I$39,'Employee Mapping'!$L$10:$L$2009,I$41))</f>
        <v/>
      </c>
      <c r="J55" s="53">
        <f>IF(OR($A55="",J$41=""),"",COUNTIFS('Employee Mapping'!$I$10:$I$2009,$A55,'Employee Mapping'!$K$10:$K$2009,J$39,'Employee Mapping'!$L$10:$L$2009,J$41))</f>
        <v/>
      </c>
      <c r="K55" s="53">
        <f>IF(OR($A55="",K$41=""),"",COUNTIFS('Employee Mapping'!$I$10:$I$2009,$A55,'Employee Mapping'!$K$10:$K$2009,K$39,'Employee Mapping'!$L$10:$L$2009,K$41))</f>
        <v/>
      </c>
      <c r="L55" s="53">
        <f>IF(OR($A55="",L$41=""),"",COUNTIFS('Employee Mapping'!$I$10:$I$2009,$A55,'Employee Mapping'!$K$10:$K$2009,L$39,'Employee Mapping'!$L$10:$L$2009,L$41))</f>
        <v/>
      </c>
      <c r="M55" s="53">
        <f>IF(OR($A55="",M$41=""),"",COUNTIFS('Employee Mapping'!$I$10:$I$2009,$A55,'Employee Mapping'!$K$10:$K$2009,M$39,'Employee Mapping'!$L$10:$L$2009,M$41))</f>
        <v/>
      </c>
      <c r="N55" s="53">
        <f>IF(OR($A55="",N$41=""),"",COUNTIFS('Employee Mapping'!$I$10:$I$2009,$A55,'Employee Mapping'!$K$10:$K$2009,N$39,'Employee Mapping'!$L$10:$L$2009,N$41))</f>
        <v/>
      </c>
      <c r="O55" s="53">
        <f>IF(OR($A55="",O$41=""),"",COUNTIFS('Employee Mapping'!$I$10:$I$2009,$A55,'Employee Mapping'!$K$10:$K$2009,O$39,'Employee Mapping'!$L$10:$L$2009,O$41))</f>
        <v/>
      </c>
      <c r="P55" s="53">
        <f>IF(OR($A55="",P$41=""),"",COUNTIFS('Employee Mapping'!$I$10:$I$2009,$A55,'Employee Mapping'!$K$10:$K$2009,P$39,'Employee Mapping'!$L$10:$L$2009,P$41))</f>
        <v/>
      </c>
      <c r="Q55" s="53">
        <f>IF(OR($A55="",Q$41=""),"",COUNTIFS('Employee Mapping'!$I$10:$I$2009,$A55,'Employee Mapping'!$K$10:$K$2009,Q$39,'Employee Mapping'!$L$10:$L$2009,Q$41))</f>
        <v/>
      </c>
      <c r="R55" s="53">
        <f>IF(OR($A55="",R$41=""),"",COUNTIFS('Employee Mapping'!$I$10:$I$2009,$A55,'Employee Mapping'!$K$10:$K$2009,R$39,'Employee Mapping'!$L$10:$L$2009,R$41))</f>
        <v/>
      </c>
      <c r="S55" s="53">
        <f>IF(OR($A55="",S$41=""),"",COUNTIFS('Employee Mapping'!$I$10:$I$2009,$A55,'Employee Mapping'!$K$10:$K$2009,S$39,'Employee Mapping'!$L$10:$L$2009,S$41))</f>
        <v/>
      </c>
      <c r="T55" s="53">
        <f>IF(OR($A55="",T$41=""),"",COUNTIFS('Employee Mapping'!$I$10:$I$2009,$A55,'Employee Mapping'!$K$10:$K$2009,T$39,'Employee Mapping'!$L$10:$L$2009,T$41))</f>
        <v/>
      </c>
      <c r="U55" s="53">
        <f>IF(OR($A55="",U$41=""),"",COUNTIFS('Employee Mapping'!$I$10:$I$2009,$A55,'Employee Mapping'!$K$10:$K$2009,U$39,'Employee Mapping'!$L$10:$L$2009,U$41))</f>
        <v/>
      </c>
      <c r="V55" s="53">
        <f>IF(OR($A55="",V$41=""),"",COUNTIFS('Employee Mapping'!$I$10:$I$2009,$A55,'Employee Mapping'!$K$10:$K$2009,V$39,'Employee Mapping'!$L$10:$L$2009,V$41))</f>
        <v/>
      </c>
      <c r="W55" s="53">
        <f>IF(OR($A55="",W$41=""),"",COUNTIFS('Employee Mapping'!$I$10:$I$2009,$A55,'Employee Mapping'!$K$10:$K$2009,W$39,'Employee Mapping'!$L$10:$L$2009,W$41))</f>
        <v/>
      </c>
      <c r="X55" s="53">
        <f>IF(OR($A55="",X$41=""),"",COUNTIFS('Employee Mapping'!$I$10:$I$2009,$A55,'Employee Mapping'!$K$10:$K$2009,X$39,'Employee Mapping'!$L$10:$L$2009,X$41))</f>
        <v/>
      </c>
      <c r="Y55" s="53">
        <f>IF(OR($A55="",Y$41=""),"",COUNTIFS('Employee Mapping'!$I$10:$I$2009,$A55,'Employee Mapping'!$K$10:$K$2009,Y$39,'Employee Mapping'!$L$10:$L$2009,Y$41))</f>
        <v/>
      </c>
      <c r="Z55" s="53">
        <f>IF(OR($A55="",Z$41=""),"",COUNTIFS('Employee Mapping'!$I$10:$I$2009,$A55,'Employee Mapping'!$K$10:$K$2009,Z$39,'Employee Mapping'!$L$10:$L$2009,Z$41))</f>
        <v/>
      </c>
      <c r="AA55" s="53">
        <f>IF(OR($A55="",AA$41=""),"",COUNTIFS('Employee Mapping'!$I$10:$I$2009,$A55,'Employee Mapping'!$K$10:$K$2009,AA$39,'Employee Mapping'!$L$10:$L$2009,AA$41))</f>
        <v/>
      </c>
      <c r="AB55" s="53">
        <f>IF(OR($A55="",AB$41=""),"",COUNTIFS('Employee Mapping'!$I$10:$I$2009,$A55,'Employee Mapping'!$K$10:$K$2009,AB$39,'Employee Mapping'!$L$10:$L$2009,AB$41))</f>
        <v/>
      </c>
      <c r="AC55" s="53">
        <f>IF(OR($A55="",AC$41=""),"",COUNTIFS('Employee Mapping'!$I$10:$I$2009,$A55,'Employee Mapping'!$K$10:$K$2009,AC$39,'Employee Mapping'!$L$10:$L$2009,AC$41))</f>
        <v/>
      </c>
      <c r="AD55" s="53">
        <f>IF(OR($A55="",AD$41=""),"",COUNTIFS('Employee Mapping'!$I$10:$I$2009,$A55,'Employee Mapping'!$K$10:$K$2009,AD$39,'Employee Mapping'!$L$10:$L$2009,AD$41))</f>
        <v/>
      </c>
      <c r="AE55" s="53">
        <f>IF(OR($A55="",AE$41=""),"",COUNTIFS('Employee Mapping'!$I$10:$I$2009,$A55,'Employee Mapping'!$K$10:$K$2009,AE$39,'Employee Mapping'!$L$10:$L$2009,AE$41))</f>
        <v/>
      </c>
      <c r="AF55" s="53">
        <f>IF(OR($A55="",AF$41=""),"",COUNTIFS('Employee Mapping'!$I$10:$I$2009,$A55,'Employee Mapping'!$K$10:$K$2009,AF$39,'Employee Mapping'!$L$10:$L$2009,AF$41))</f>
        <v/>
      </c>
      <c r="AG55" s="53">
        <f>IF(OR($A55="",AG$41=""),"",COUNTIFS('Employee Mapping'!$I$10:$I$2009,$A55,'Employee Mapping'!$K$10:$K$2009,AG$39,'Employee Mapping'!$L$10:$L$2009,AG$41))</f>
        <v/>
      </c>
      <c r="AH55" s="53">
        <f>IF(OR($A55="",AH$41=""),"",COUNTIFS('Employee Mapping'!$I$10:$I$2009,$A55,'Employee Mapping'!$K$10:$K$2009,AH$39,'Employee Mapping'!$L$10:$L$2009,AH$41))</f>
        <v/>
      </c>
      <c r="AI55" s="53">
        <f>IF(OR($A55="",AI$41=""),"",COUNTIFS('Employee Mapping'!$I$10:$I$2009,$A55,'Employee Mapping'!$K$10:$K$2009,AI$39,'Employee Mapping'!$L$10:$L$2009,AI$41))</f>
        <v/>
      </c>
      <c r="AJ55" s="53">
        <f>IF(OR($A55="",AJ$41=""),"",COUNTIFS('Employee Mapping'!$I$10:$I$2009,$A55,'Employee Mapping'!$K$10:$K$2009,AJ$39,'Employee Mapping'!$L$10:$L$2009,AJ$41))</f>
        <v/>
      </c>
      <c r="AK55" s="53">
        <f>IF(OR($A55="",AK$41=""),"",COUNTIFS('Employee Mapping'!$I$10:$I$2009,$A55,'Employee Mapping'!$K$10:$K$2009,AK$39,'Employee Mapping'!$L$10:$L$2009,AK$41))</f>
        <v/>
      </c>
      <c r="AL55" s="53">
        <f>IF(OR($A55="",AL$41=""),"",COUNTIFS('Employee Mapping'!$I$10:$I$2009,$A55,'Employee Mapping'!$K$10:$K$2009,AL$39,'Employee Mapping'!$L$10:$L$2009,AL$41))</f>
        <v/>
      </c>
      <c r="AM55" s="53">
        <f>IF(OR($A55="",AM$41=""),"",COUNTIFS('Employee Mapping'!$I$10:$I$2009,$A55,'Employee Mapping'!$K$10:$K$2009,AM$39,'Employee Mapping'!$L$10:$L$2009,AM$41))</f>
        <v/>
      </c>
      <c r="AN55" s="53">
        <f>IF(OR($A55="",AN$41=""),"",COUNTIFS('Employee Mapping'!$I$10:$I$2009,$A55,'Employee Mapping'!$K$10:$K$2009,AN$39,'Employee Mapping'!$L$10:$L$2009,AN$41))</f>
        <v/>
      </c>
      <c r="AO55" s="53">
        <f>IF(OR($A55="",AO$41=""),"",COUNTIFS('Employee Mapping'!$I$10:$I$2009,$A55,'Employee Mapping'!$K$10:$K$2009,AO$39,'Employee Mapping'!$L$10:$L$2009,AO$41))</f>
        <v/>
      </c>
      <c r="AP55" s="53">
        <f>IF(OR($A55="",AP$41=""),"",COUNTIFS('Employee Mapping'!$I$10:$I$2009,$A55,'Employee Mapping'!$K$10:$K$2009,AP$39,'Employee Mapping'!$L$10:$L$2009,AP$41))</f>
        <v/>
      </c>
      <c r="AQ55" s="53">
        <f>IF(OR($A55="",AQ$41=""),"",COUNTIFS('Employee Mapping'!$I$10:$I$2009,$A55,'Employee Mapping'!$K$10:$K$2009,AQ$39,'Employee Mapping'!$L$10:$L$2009,AQ$41))</f>
        <v/>
      </c>
      <c r="AR55" s="53">
        <f>IF(OR($A55="",AR$41=""),"",COUNTIFS('Employee Mapping'!$I$10:$I$2009,$A55,'Employee Mapping'!$K$10:$K$2009,AR$39,'Employee Mapping'!$L$10:$L$2009,AR$41))</f>
        <v/>
      </c>
      <c r="AS55" s="53">
        <f>IF(OR($A55="",AS$41=""),"",COUNTIFS('Employee Mapping'!$I$10:$I$2009,$A55,'Employee Mapping'!$K$10:$K$2009,AS$39,'Employee Mapping'!$L$10:$L$2009,AS$41))</f>
        <v/>
      </c>
      <c r="AT55" s="53">
        <f>IF(OR($A55="",AT$41=""),"",COUNTIFS('Employee Mapping'!$I$10:$I$2009,$A55,'Employee Mapping'!$K$10:$K$2009,AT$39,'Employee Mapping'!$L$10:$L$2009,AT$41))</f>
        <v/>
      </c>
      <c r="AU55" s="53">
        <f>IF(OR($A55="",AU$41=""),"",COUNTIFS('Employee Mapping'!$I$10:$I$2009,$A55,'Employee Mapping'!$K$10:$K$2009,AU$39,'Employee Mapping'!$L$10:$L$2009,AU$41))</f>
        <v/>
      </c>
      <c r="AV55" s="53">
        <f>IF(OR($A55="",AV$41=""),"",COUNTIFS('Employee Mapping'!$I$10:$I$2009,$A55,'Employee Mapping'!$K$10:$K$2009,AV$39,'Employee Mapping'!$L$10:$L$2009,AV$41))</f>
        <v/>
      </c>
      <c r="AW55" s="53">
        <f>IF(OR($A55="",AW$41=""),"",COUNTIFS('Employee Mapping'!$I$10:$I$2009,$A55,'Employee Mapping'!$K$10:$K$2009,AW$39,'Employee Mapping'!$L$10:$L$2009,AW$41))</f>
        <v/>
      </c>
      <c r="AX55" s="53">
        <f>IF(OR($A55="",AX$41=""),"",COUNTIFS('Employee Mapping'!$I$10:$I$2009,$A55,'Employee Mapping'!$K$10:$K$2009,AX$39,'Employee Mapping'!$L$10:$L$2009,AX$41))</f>
        <v/>
      </c>
      <c r="AY55" s="53">
        <f>IF(OR($A55="",AY$41=""),"",COUNTIFS('Employee Mapping'!$I$10:$I$2009,$A55,'Employee Mapping'!$K$10:$K$2009,AY$39,'Employee Mapping'!$L$10:$L$2009,AY$41))</f>
        <v/>
      </c>
      <c r="AZ55" s="53">
        <f>IF(OR($A55="",AZ$41=""),"",COUNTIFS('Employee Mapping'!$I$10:$I$2009,$A55,'Employee Mapping'!$K$10:$K$2009,AZ$39,'Employee Mapping'!$L$10:$L$2009,AZ$41))</f>
        <v/>
      </c>
      <c r="BA55" s="53">
        <f>IF(OR($A55="",BA$41=""),"",COUNTIFS('Employee Mapping'!$I$10:$I$2009,$A55,'Employee Mapping'!$K$10:$K$2009,BA$39,'Employee Mapping'!$L$10:$L$2009,BA$41))</f>
        <v/>
      </c>
      <c r="BB55" s="53">
        <f>IF(OR($A55="",BB$41=""),"",COUNTIFS('Employee Mapping'!$I$10:$I$2009,$A55,'Employee Mapping'!$K$10:$K$2009,BB$39,'Employee Mapping'!$L$10:$L$2009,BB$41))</f>
        <v/>
      </c>
      <c r="BC55" s="53">
        <f>IF(OR($A55="",BC$41=""),"",COUNTIFS('Employee Mapping'!$I$10:$I$2009,$A55,'Employee Mapping'!$K$10:$K$2009,BC$39,'Employee Mapping'!$L$10:$L$2009,BC$41))</f>
        <v/>
      </c>
      <c r="BD55" s="53">
        <f>IF(OR($A55="",BD$41=""),"",COUNTIFS('Employee Mapping'!$I$10:$I$2009,$A55,'Employee Mapping'!$K$10:$K$2009,BD$39,'Employee Mapping'!$L$10:$L$2009,BD$41))</f>
        <v/>
      </c>
      <c r="BE55" s="53">
        <f>IF(OR($A55="",BE$41=""),"",COUNTIFS('Employee Mapping'!$I$10:$I$2009,$A55,'Employee Mapping'!$K$10:$K$2009,BE$39,'Employee Mapping'!$L$10:$L$2009,BE$41))</f>
        <v/>
      </c>
      <c r="BF55" s="53">
        <f>IF(OR($A55="",BF$41=""),"",COUNTIFS('Employee Mapping'!$I$10:$I$2009,$A55,'Employee Mapping'!$K$10:$K$2009,BF$39,'Employee Mapping'!$L$10:$L$2009,BF$41))</f>
        <v/>
      </c>
      <c r="BG55" s="53">
        <f>IF(OR($A55="",BG$41=""),"",COUNTIFS('Employee Mapping'!$I$10:$I$2009,$A55,'Employee Mapping'!$K$10:$K$2009,BG$39,'Employee Mapping'!$L$10:$L$2009,BG$41))</f>
        <v/>
      </c>
      <c r="BH55" s="53">
        <f>IF(OR($A55="",BH$41=""),"",COUNTIFS('Employee Mapping'!$I$10:$I$2009,$A55,'Employee Mapping'!$K$10:$K$2009,BH$39,'Employee Mapping'!$L$10:$L$2009,BH$41))</f>
        <v/>
      </c>
      <c r="BI55" s="53">
        <f>IF(OR($A55="",BI$41=""),"",COUNTIFS('Employee Mapping'!$I$10:$I$2009,$A55,'Employee Mapping'!$K$10:$K$2009,BI$39,'Employee Mapping'!$L$10:$L$2009,BI$41))</f>
        <v/>
      </c>
      <c r="BJ55" s="53">
        <f>IF(OR($A55="",BJ$41=""),"",COUNTIFS('Employee Mapping'!$I$10:$I$2009,$A55,'Employee Mapping'!$K$10:$K$2009,BJ$39,'Employee Mapping'!$L$10:$L$2009,BJ$41))</f>
        <v/>
      </c>
      <c r="BK55" s="53">
        <f>IF(OR($A55="",BK$41=""),"",COUNTIFS('Employee Mapping'!$I$10:$I$2009,$A55,'Employee Mapping'!$K$10:$K$2009,BK$39,'Employee Mapping'!$L$10:$L$2009,BK$41))</f>
        <v/>
      </c>
      <c r="BL55" s="53">
        <f>IF(OR($A55="",BL$41=""),"",COUNTIFS('Employee Mapping'!$I$10:$I$2009,$A55,'Employee Mapping'!$K$10:$K$2009,BL$39,'Employee Mapping'!$L$10:$L$2009,BL$41))</f>
        <v/>
      </c>
      <c r="BM55" s="53">
        <f>IF(OR($A55="",BM$41=""),"",COUNTIFS('Employee Mapping'!$I$10:$I$2009,$A55,'Employee Mapping'!$K$10:$K$2009,BM$39,'Employee Mapping'!$L$10:$L$2009,BM$41))</f>
        <v/>
      </c>
      <c r="BN55" s="53">
        <f>IF(OR($A55="",BN$41=""),"",COUNTIFS('Employee Mapping'!$I$10:$I$2009,$A55,'Employee Mapping'!$K$10:$K$2009,BN$39,'Employee Mapping'!$L$10:$L$2009,BN$41))</f>
        <v/>
      </c>
      <c r="BO55" s="53">
        <f>IF(OR($A55="",BO$41=""),"",COUNTIFS('Employee Mapping'!$I$10:$I$2009,$A55,'Employee Mapping'!$K$10:$K$2009,BO$39,'Employee Mapping'!$L$10:$L$2009,BO$41))</f>
        <v/>
      </c>
      <c r="BP55" s="53">
        <f>IF(OR($A55="",BP$41=""),"",COUNTIFS('Employee Mapping'!$I$10:$I$2009,$A55,'Employee Mapping'!$K$10:$K$2009,BP$39,'Employee Mapping'!$L$10:$L$2009,BP$41))</f>
        <v/>
      </c>
      <c r="BQ55" s="53">
        <f>IF(OR($A55="",BQ$41=""),"",COUNTIFS('Employee Mapping'!$I$10:$I$2009,$A55,'Employee Mapping'!$K$10:$K$2009,BQ$39,'Employee Mapping'!$L$10:$L$2009,BQ$41))</f>
        <v/>
      </c>
      <c r="BR55" s="53">
        <f>IF(OR($A55="",BR$41=""),"",COUNTIFS('Employee Mapping'!$I$10:$I$2009,$A55,'Employee Mapping'!$K$10:$K$2009,BR$39,'Employee Mapping'!$L$10:$L$2009,BR$41))</f>
        <v/>
      </c>
      <c r="BS55" s="53">
        <f>IF(OR($A55="",BS$41=""),"",COUNTIFS('Employee Mapping'!$I$10:$I$2009,$A55,'Employee Mapping'!$K$10:$K$2009,BS$39,'Employee Mapping'!$L$10:$L$2009,BS$41))</f>
        <v/>
      </c>
      <c r="BT55" s="53">
        <f>IF(OR($A55="",BT$41=""),"",COUNTIFS('Employee Mapping'!$I$10:$I$2009,$A55,'Employee Mapping'!$K$10:$K$2009,BT$39,'Employee Mapping'!$L$10:$L$2009,BT$41))</f>
        <v/>
      </c>
      <c r="BU55" s="53">
        <f>IF(OR($A55="",BU$41=""),"",COUNTIFS('Employee Mapping'!$I$10:$I$2009,$A55,'Employee Mapping'!$K$10:$K$2009,BU$39,'Employee Mapping'!$L$10:$L$2009,BU$41))</f>
        <v/>
      </c>
      <c r="BV55" s="53">
        <f>IF(OR($A55="",BV$41=""),"",COUNTIFS('Employee Mapping'!$I$10:$I$2009,$A55,'Employee Mapping'!$K$10:$K$2009,BV$39,'Employee Mapping'!$L$10:$L$2009,BV$41))</f>
        <v/>
      </c>
      <c r="BW55" s="53">
        <f>IF(OR($A55="",BW$41=""),"",COUNTIFS('Employee Mapping'!$I$10:$I$2009,$A55,'Employee Mapping'!$K$10:$K$2009,BW$39,'Employee Mapping'!$L$10:$L$2009,BW$41))</f>
        <v/>
      </c>
      <c r="BX55" s="53">
        <f>IF(OR($A55="",BX$41=""),"",COUNTIFS('Employee Mapping'!$I$10:$I$2009,$A55,'Employee Mapping'!$K$10:$K$2009,BX$39,'Employee Mapping'!$L$10:$L$2009,BX$41))</f>
        <v/>
      </c>
      <c r="BY55" s="53">
        <f>IF(OR($A55="",BY$41=""),"",COUNTIFS('Employee Mapping'!$I$10:$I$2009,$A55,'Employee Mapping'!$K$10:$K$2009,BY$39,'Employee Mapping'!$L$10:$L$2009,BY$41))</f>
        <v/>
      </c>
      <c r="BZ55" s="53">
        <f>IF(OR($A55="",BZ$41=""),"",COUNTIFS('Employee Mapping'!$I$10:$I$2009,$A55,'Employee Mapping'!$K$10:$K$2009,BZ$39,'Employee Mapping'!$L$10:$L$2009,BZ$41))</f>
        <v/>
      </c>
      <c r="CA55" s="53">
        <f>IF(OR($A55="",CA$41=""),"",COUNTIFS('Employee Mapping'!$I$10:$I$2009,$A55,'Employee Mapping'!$K$10:$K$2009,CA$39,'Employee Mapping'!$L$10:$L$2009,CA$41))</f>
        <v/>
      </c>
      <c r="CB55" s="53">
        <f>IF(OR($A55="",CB$41=""),"",COUNTIFS('Employee Mapping'!$I$10:$I$2009,$A55,'Employee Mapping'!$K$10:$K$2009,CB$39,'Employee Mapping'!$L$10:$L$2009,CB$41))</f>
        <v/>
      </c>
      <c r="CC55" s="53">
        <f>IF(OR($A55="",CC$41=""),"",COUNTIFS('Employee Mapping'!$I$10:$I$2009,$A55,'Employee Mapping'!$K$10:$K$2009,CC$39,'Employee Mapping'!$L$10:$L$2009,CC$41))</f>
        <v/>
      </c>
      <c r="CD55" s="53">
        <f>IF(OR($A55="",CD$41=""),"",COUNTIFS('Employee Mapping'!$I$10:$I$2009,$A55,'Employee Mapping'!$K$10:$K$2009,CD$39,'Employee Mapping'!$L$10:$L$2009,CD$41))</f>
        <v/>
      </c>
      <c r="CE55" s="53">
        <f>IF(OR($A55="",CE$41=""),"",COUNTIFS('Employee Mapping'!$I$10:$I$2009,$A55,'Employee Mapping'!$K$10:$K$2009,CE$39,'Employee Mapping'!$L$10:$L$2009,CE$41))</f>
        <v/>
      </c>
      <c r="CF55" s="53">
        <f>IF(OR($A55="",CF$41=""),"",COUNTIFS('Employee Mapping'!$I$10:$I$2009,$A55,'Employee Mapping'!$K$10:$K$2009,CF$39,'Employee Mapping'!$L$10:$L$2009,CF$41))</f>
        <v/>
      </c>
      <c r="CG55" s="53">
        <f>IF(OR($A55="",CG$41=""),"",COUNTIFS('Employee Mapping'!$I$10:$I$2009,$A55,'Employee Mapping'!$K$10:$K$2009,CG$39,'Employee Mapping'!$L$10:$L$2009,CG$41))</f>
        <v/>
      </c>
      <c r="CH55" s="53">
        <f>IF(OR($A55="",CH$41=""),"",COUNTIFS('Employee Mapping'!$I$10:$I$2009,$A55,'Employee Mapping'!$K$10:$K$2009,CH$39,'Employee Mapping'!$L$10:$L$2009,CH$41))</f>
        <v/>
      </c>
      <c r="CI55" s="53">
        <f>IF(OR($A55="",CI$41=""),"",COUNTIFS('Employee Mapping'!$I$10:$I$2009,$A55,'Employee Mapping'!$K$10:$K$2009,CI$39,'Employee Mapping'!$L$10:$L$2009,CI$41))</f>
        <v/>
      </c>
      <c r="CJ55" s="53">
        <f>IF(OR($A55="",CJ$41=""),"",COUNTIFS('Employee Mapping'!$I$10:$I$2009,$A55,'Employee Mapping'!$K$10:$K$2009,CJ$39,'Employee Mapping'!$L$10:$L$2009,CJ$41))</f>
        <v/>
      </c>
      <c r="CK55" s="53">
        <f>IF(OR($A55="",CK$41=""),"",COUNTIFS('Employee Mapping'!$I$10:$I$2009,$A55,'Employee Mapping'!$K$10:$K$2009,CK$39,'Employee Mapping'!$L$10:$L$2009,CK$41))</f>
        <v/>
      </c>
      <c r="CL55" s="53">
        <f>IF(OR($A55="",CL$41=""),"",COUNTIFS('Employee Mapping'!$I$10:$I$2009,$A55,'Employee Mapping'!$K$10:$K$2009,CL$39,'Employee Mapping'!$L$10:$L$2009,CL$41))</f>
        <v/>
      </c>
      <c r="CM55" s="53">
        <f>IF(OR($A55="",CM$41=""),"",COUNTIFS('Employee Mapping'!$I$10:$I$2009,$A55,'Employee Mapping'!$K$10:$K$2009,CM$39,'Employee Mapping'!$L$10:$L$2009,CM$41))</f>
        <v/>
      </c>
      <c r="CN55" s="53">
        <f>IF(OR($A55="",CN$41=""),"",COUNTIFS('Employee Mapping'!$I$10:$I$2009,$A55,'Employee Mapping'!$K$10:$K$2009,CN$39,'Employee Mapping'!$L$10:$L$2009,CN$41))</f>
        <v/>
      </c>
      <c r="CO55" s="53">
        <f>IF(OR($A55="",CO$41=""),"",COUNTIFS('Employee Mapping'!$I$10:$I$2009,$A55,'Employee Mapping'!$K$10:$K$2009,CO$39,'Employee Mapping'!$L$10:$L$2009,CO$41))</f>
        <v/>
      </c>
      <c r="CP55" s="53">
        <f>IF(OR($A55="",CP$41=""),"",COUNTIFS('Employee Mapping'!$I$10:$I$2009,$A55,'Employee Mapping'!$K$10:$K$2009,CP$39,'Employee Mapping'!$L$10:$L$2009,CP$41))</f>
        <v/>
      </c>
      <c r="CQ55" s="53">
        <f>IF(OR($A55="",CQ$41=""),"",COUNTIFS('Employee Mapping'!$I$10:$I$2009,$A55,'Employee Mapping'!$K$10:$K$2009,CQ$39,'Employee Mapping'!$L$10:$L$2009,CQ$41))</f>
        <v/>
      </c>
      <c r="CR55" s="53">
        <f>IF(OR($A55="",CR$41=""),"",COUNTIFS('Employee Mapping'!$I$10:$I$2009,$A55,'Employee Mapping'!$K$10:$K$2009,CR$39,'Employee Mapping'!$L$10:$L$2009,CR$41))</f>
        <v/>
      </c>
      <c r="CS55" s="53">
        <f>IF(OR($A55="",CS$41=""),"",COUNTIFS('Employee Mapping'!$I$10:$I$2009,$A55,'Employee Mapping'!$K$10:$K$2009,CS$39,'Employee Mapping'!$L$10:$L$2009,CS$41))</f>
        <v/>
      </c>
      <c r="CT55" s="53">
        <f>IF(OR($A55="",CT$41=""),"",COUNTIFS('Employee Mapping'!$I$10:$I$2009,$A55,'Employee Mapping'!$K$10:$K$2009,CT$39,'Employee Mapping'!$L$10:$L$2009,CT$41))</f>
        <v/>
      </c>
      <c r="CU55" s="54">
        <f>IF($A55="","",SUM(C55:CT55))</f>
        <v/>
      </c>
    </row>
    <row r="56">
      <c r="A56">
        <f>IF(SETUP!$B134="","",SETUP!$B134)</f>
        <v/>
      </c>
      <c r="B56" s="9">
        <f>IF(SETUP!$B134="","",SETUP!$C134)</f>
        <v/>
      </c>
      <c r="C56" s="53">
        <f>IF(OR($A56="",C$41=""),"",COUNTIFS('Employee Mapping'!$I$10:$I$2009,$A56,'Employee Mapping'!$K$10:$K$2009,C$39,'Employee Mapping'!$L$10:$L$2009,C$41))</f>
        <v/>
      </c>
      <c r="D56" s="53">
        <f>IF(OR($A56="",D$41=""),"",COUNTIFS('Employee Mapping'!$I$10:$I$2009,$A56,'Employee Mapping'!$K$10:$K$2009,D$39,'Employee Mapping'!$L$10:$L$2009,D$41))</f>
        <v/>
      </c>
      <c r="E56" s="53">
        <f>IF(OR($A56="",E$41=""),"",COUNTIFS('Employee Mapping'!$I$10:$I$2009,$A56,'Employee Mapping'!$K$10:$K$2009,E$39,'Employee Mapping'!$L$10:$L$2009,E$41))</f>
        <v/>
      </c>
      <c r="F56" s="53">
        <f>IF(OR($A56="",F$41=""),"",COUNTIFS('Employee Mapping'!$I$10:$I$2009,$A56,'Employee Mapping'!$K$10:$K$2009,F$39,'Employee Mapping'!$L$10:$L$2009,F$41))</f>
        <v/>
      </c>
      <c r="G56" s="53">
        <f>IF(OR($A56="",G$41=""),"",COUNTIFS('Employee Mapping'!$I$10:$I$2009,$A56,'Employee Mapping'!$K$10:$K$2009,G$39,'Employee Mapping'!$L$10:$L$2009,G$41))</f>
        <v/>
      </c>
      <c r="H56" s="53">
        <f>IF(OR($A56="",H$41=""),"",COUNTIFS('Employee Mapping'!$I$10:$I$2009,$A56,'Employee Mapping'!$K$10:$K$2009,H$39,'Employee Mapping'!$L$10:$L$2009,H$41))</f>
        <v/>
      </c>
      <c r="I56" s="53">
        <f>IF(OR($A56="",I$41=""),"",COUNTIFS('Employee Mapping'!$I$10:$I$2009,$A56,'Employee Mapping'!$K$10:$K$2009,I$39,'Employee Mapping'!$L$10:$L$2009,I$41))</f>
        <v/>
      </c>
      <c r="J56" s="53">
        <f>IF(OR($A56="",J$41=""),"",COUNTIFS('Employee Mapping'!$I$10:$I$2009,$A56,'Employee Mapping'!$K$10:$K$2009,J$39,'Employee Mapping'!$L$10:$L$2009,J$41))</f>
        <v/>
      </c>
      <c r="K56" s="53">
        <f>IF(OR($A56="",K$41=""),"",COUNTIFS('Employee Mapping'!$I$10:$I$2009,$A56,'Employee Mapping'!$K$10:$K$2009,K$39,'Employee Mapping'!$L$10:$L$2009,K$41))</f>
        <v/>
      </c>
      <c r="L56" s="53">
        <f>IF(OR($A56="",L$41=""),"",COUNTIFS('Employee Mapping'!$I$10:$I$2009,$A56,'Employee Mapping'!$K$10:$K$2009,L$39,'Employee Mapping'!$L$10:$L$2009,L$41))</f>
        <v/>
      </c>
      <c r="M56" s="53">
        <f>IF(OR($A56="",M$41=""),"",COUNTIFS('Employee Mapping'!$I$10:$I$2009,$A56,'Employee Mapping'!$K$10:$K$2009,M$39,'Employee Mapping'!$L$10:$L$2009,M$41))</f>
        <v/>
      </c>
      <c r="N56" s="53">
        <f>IF(OR($A56="",N$41=""),"",COUNTIFS('Employee Mapping'!$I$10:$I$2009,$A56,'Employee Mapping'!$K$10:$K$2009,N$39,'Employee Mapping'!$L$10:$L$2009,N$41))</f>
        <v/>
      </c>
      <c r="O56" s="53">
        <f>IF(OR($A56="",O$41=""),"",COUNTIFS('Employee Mapping'!$I$10:$I$2009,$A56,'Employee Mapping'!$K$10:$K$2009,O$39,'Employee Mapping'!$L$10:$L$2009,O$41))</f>
        <v/>
      </c>
      <c r="P56" s="53">
        <f>IF(OR($A56="",P$41=""),"",COUNTIFS('Employee Mapping'!$I$10:$I$2009,$A56,'Employee Mapping'!$K$10:$K$2009,P$39,'Employee Mapping'!$L$10:$L$2009,P$41))</f>
        <v/>
      </c>
      <c r="Q56" s="53">
        <f>IF(OR($A56="",Q$41=""),"",COUNTIFS('Employee Mapping'!$I$10:$I$2009,$A56,'Employee Mapping'!$K$10:$K$2009,Q$39,'Employee Mapping'!$L$10:$L$2009,Q$41))</f>
        <v/>
      </c>
      <c r="R56" s="53">
        <f>IF(OR($A56="",R$41=""),"",COUNTIFS('Employee Mapping'!$I$10:$I$2009,$A56,'Employee Mapping'!$K$10:$K$2009,R$39,'Employee Mapping'!$L$10:$L$2009,R$41))</f>
        <v/>
      </c>
      <c r="S56" s="53">
        <f>IF(OR($A56="",S$41=""),"",COUNTIFS('Employee Mapping'!$I$10:$I$2009,$A56,'Employee Mapping'!$K$10:$K$2009,S$39,'Employee Mapping'!$L$10:$L$2009,S$41))</f>
        <v/>
      </c>
      <c r="T56" s="53">
        <f>IF(OR($A56="",T$41=""),"",COUNTIFS('Employee Mapping'!$I$10:$I$2009,$A56,'Employee Mapping'!$K$10:$K$2009,T$39,'Employee Mapping'!$L$10:$L$2009,T$41))</f>
        <v/>
      </c>
      <c r="U56" s="53">
        <f>IF(OR($A56="",U$41=""),"",COUNTIFS('Employee Mapping'!$I$10:$I$2009,$A56,'Employee Mapping'!$K$10:$K$2009,U$39,'Employee Mapping'!$L$10:$L$2009,U$41))</f>
        <v/>
      </c>
      <c r="V56" s="53">
        <f>IF(OR($A56="",V$41=""),"",COUNTIFS('Employee Mapping'!$I$10:$I$2009,$A56,'Employee Mapping'!$K$10:$K$2009,V$39,'Employee Mapping'!$L$10:$L$2009,V$41))</f>
        <v/>
      </c>
      <c r="W56" s="53">
        <f>IF(OR($A56="",W$41=""),"",COUNTIFS('Employee Mapping'!$I$10:$I$2009,$A56,'Employee Mapping'!$K$10:$K$2009,W$39,'Employee Mapping'!$L$10:$L$2009,W$41))</f>
        <v/>
      </c>
      <c r="X56" s="53">
        <f>IF(OR($A56="",X$41=""),"",COUNTIFS('Employee Mapping'!$I$10:$I$2009,$A56,'Employee Mapping'!$K$10:$K$2009,X$39,'Employee Mapping'!$L$10:$L$2009,X$41))</f>
        <v/>
      </c>
      <c r="Y56" s="53">
        <f>IF(OR($A56="",Y$41=""),"",COUNTIFS('Employee Mapping'!$I$10:$I$2009,$A56,'Employee Mapping'!$K$10:$K$2009,Y$39,'Employee Mapping'!$L$10:$L$2009,Y$41))</f>
        <v/>
      </c>
      <c r="Z56" s="53">
        <f>IF(OR($A56="",Z$41=""),"",COUNTIFS('Employee Mapping'!$I$10:$I$2009,$A56,'Employee Mapping'!$K$10:$K$2009,Z$39,'Employee Mapping'!$L$10:$L$2009,Z$41))</f>
        <v/>
      </c>
      <c r="AA56" s="53">
        <f>IF(OR($A56="",AA$41=""),"",COUNTIFS('Employee Mapping'!$I$10:$I$2009,$A56,'Employee Mapping'!$K$10:$K$2009,AA$39,'Employee Mapping'!$L$10:$L$2009,AA$41))</f>
        <v/>
      </c>
      <c r="AB56" s="53">
        <f>IF(OR($A56="",AB$41=""),"",COUNTIFS('Employee Mapping'!$I$10:$I$2009,$A56,'Employee Mapping'!$K$10:$K$2009,AB$39,'Employee Mapping'!$L$10:$L$2009,AB$41))</f>
        <v/>
      </c>
      <c r="AC56" s="53">
        <f>IF(OR($A56="",AC$41=""),"",COUNTIFS('Employee Mapping'!$I$10:$I$2009,$A56,'Employee Mapping'!$K$10:$K$2009,AC$39,'Employee Mapping'!$L$10:$L$2009,AC$41))</f>
        <v/>
      </c>
      <c r="AD56" s="53">
        <f>IF(OR($A56="",AD$41=""),"",COUNTIFS('Employee Mapping'!$I$10:$I$2009,$A56,'Employee Mapping'!$K$10:$K$2009,AD$39,'Employee Mapping'!$L$10:$L$2009,AD$41))</f>
        <v/>
      </c>
      <c r="AE56" s="53">
        <f>IF(OR($A56="",AE$41=""),"",COUNTIFS('Employee Mapping'!$I$10:$I$2009,$A56,'Employee Mapping'!$K$10:$K$2009,AE$39,'Employee Mapping'!$L$10:$L$2009,AE$41))</f>
        <v/>
      </c>
      <c r="AF56" s="53">
        <f>IF(OR($A56="",AF$41=""),"",COUNTIFS('Employee Mapping'!$I$10:$I$2009,$A56,'Employee Mapping'!$K$10:$K$2009,AF$39,'Employee Mapping'!$L$10:$L$2009,AF$41))</f>
        <v/>
      </c>
      <c r="AG56" s="53">
        <f>IF(OR($A56="",AG$41=""),"",COUNTIFS('Employee Mapping'!$I$10:$I$2009,$A56,'Employee Mapping'!$K$10:$K$2009,AG$39,'Employee Mapping'!$L$10:$L$2009,AG$41))</f>
        <v/>
      </c>
      <c r="AH56" s="53">
        <f>IF(OR($A56="",AH$41=""),"",COUNTIFS('Employee Mapping'!$I$10:$I$2009,$A56,'Employee Mapping'!$K$10:$K$2009,AH$39,'Employee Mapping'!$L$10:$L$2009,AH$41))</f>
        <v/>
      </c>
      <c r="AI56" s="53">
        <f>IF(OR($A56="",AI$41=""),"",COUNTIFS('Employee Mapping'!$I$10:$I$2009,$A56,'Employee Mapping'!$K$10:$K$2009,AI$39,'Employee Mapping'!$L$10:$L$2009,AI$41))</f>
        <v/>
      </c>
      <c r="AJ56" s="53">
        <f>IF(OR($A56="",AJ$41=""),"",COUNTIFS('Employee Mapping'!$I$10:$I$2009,$A56,'Employee Mapping'!$K$10:$K$2009,AJ$39,'Employee Mapping'!$L$10:$L$2009,AJ$41))</f>
        <v/>
      </c>
      <c r="AK56" s="53">
        <f>IF(OR($A56="",AK$41=""),"",COUNTIFS('Employee Mapping'!$I$10:$I$2009,$A56,'Employee Mapping'!$K$10:$K$2009,AK$39,'Employee Mapping'!$L$10:$L$2009,AK$41))</f>
        <v/>
      </c>
      <c r="AL56" s="53">
        <f>IF(OR($A56="",AL$41=""),"",COUNTIFS('Employee Mapping'!$I$10:$I$2009,$A56,'Employee Mapping'!$K$10:$K$2009,AL$39,'Employee Mapping'!$L$10:$L$2009,AL$41))</f>
        <v/>
      </c>
      <c r="AM56" s="53">
        <f>IF(OR($A56="",AM$41=""),"",COUNTIFS('Employee Mapping'!$I$10:$I$2009,$A56,'Employee Mapping'!$K$10:$K$2009,AM$39,'Employee Mapping'!$L$10:$L$2009,AM$41))</f>
        <v/>
      </c>
      <c r="AN56" s="53">
        <f>IF(OR($A56="",AN$41=""),"",COUNTIFS('Employee Mapping'!$I$10:$I$2009,$A56,'Employee Mapping'!$K$10:$K$2009,AN$39,'Employee Mapping'!$L$10:$L$2009,AN$41))</f>
        <v/>
      </c>
      <c r="AO56" s="53">
        <f>IF(OR($A56="",AO$41=""),"",COUNTIFS('Employee Mapping'!$I$10:$I$2009,$A56,'Employee Mapping'!$K$10:$K$2009,AO$39,'Employee Mapping'!$L$10:$L$2009,AO$41))</f>
        <v/>
      </c>
      <c r="AP56" s="53">
        <f>IF(OR($A56="",AP$41=""),"",COUNTIFS('Employee Mapping'!$I$10:$I$2009,$A56,'Employee Mapping'!$K$10:$K$2009,AP$39,'Employee Mapping'!$L$10:$L$2009,AP$41))</f>
        <v/>
      </c>
      <c r="AQ56" s="53">
        <f>IF(OR($A56="",AQ$41=""),"",COUNTIFS('Employee Mapping'!$I$10:$I$2009,$A56,'Employee Mapping'!$K$10:$K$2009,AQ$39,'Employee Mapping'!$L$10:$L$2009,AQ$41))</f>
        <v/>
      </c>
      <c r="AR56" s="53">
        <f>IF(OR($A56="",AR$41=""),"",COUNTIFS('Employee Mapping'!$I$10:$I$2009,$A56,'Employee Mapping'!$K$10:$K$2009,AR$39,'Employee Mapping'!$L$10:$L$2009,AR$41))</f>
        <v/>
      </c>
      <c r="AS56" s="53">
        <f>IF(OR($A56="",AS$41=""),"",COUNTIFS('Employee Mapping'!$I$10:$I$2009,$A56,'Employee Mapping'!$K$10:$K$2009,AS$39,'Employee Mapping'!$L$10:$L$2009,AS$41))</f>
        <v/>
      </c>
      <c r="AT56" s="53">
        <f>IF(OR($A56="",AT$41=""),"",COUNTIFS('Employee Mapping'!$I$10:$I$2009,$A56,'Employee Mapping'!$K$10:$K$2009,AT$39,'Employee Mapping'!$L$10:$L$2009,AT$41))</f>
        <v/>
      </c>
      <c r="AU56" s="53">
        <f>IF(OR($A56="",AU$41=""),"",COUNTIFS('Employee Mapping'!$I$10:$I$2009,$A56,'Employee Mapping'!$K$10:$K$2009,AU$39,'Employee Mapping'!$L$10:$L$2009,AU$41))</f>
        <v/>
      </c>
      <c r="AV56" s="53">
        <f>IF(OR($A56="",AV$41=""),"",COUNTIFS('Employee Mapping'!$I$10:$I$2009,$A56,'Employee Mapping'!$K$10:$K$2009,AV$39,'Employee Mapping'!$L$10:$L$2009,AV$41))</f>
        <v/>
      </c>
      <c r="AW56" s="53">
        <f>IF(OR($A56="",AW$41=""),"",COUNTIFS('Employee Mapping'!$I$10:$I$2009,$A56,'Employee Mapping'!$K$10:$K$2009,AW$39,'Employee Mapping'!$L$10:$L$2009,AW$41))</f>
        <v/>
      </c>
      <c r="AX56" s="53">
        <f>IF(OR($A56="",AX$41=""),"",COUNTIFS('Employee Mapping'!$I$10:$I$2009,$A56,'Employee Mapping'!$K$10:$K$2009,AX$39,'Employee Mapping'!$L$10:$L$2009,AX$41))</f>
        <v/>
      </c>
      <c r="AY56" s="53">
        <f>IF(OR($A56="",AY$41=""),"",COUNTIFS('Employee Mapping'!$I$10:$I$2009,$A56,'Employee Mapping'!$K$10:$K$2009,AY$39,'Employee Mapping'!$L$10:$L$2009,AY$41))</f>
        <v/>
      </c>
      <c r="AZ56" s="53">
        <f>IF(OR($A56="",AZ$41=""),"",COUNTIFS('Employee Mapping'!$I$10:$I$2009,$A56,'Employee Mapping'!$K$10:$K$2009,AZ$39,'Employee Mapping'!$L$10:$L$2009,AZ$41))</f>
        <v/>
      </c>
      <c r="BA56" s="53">
        <f>IF(OR($A56="",BA$41=""),"",COUNTIFS('Employee Mapping'!$I$10:$I$2009,$A56,'Employee Mapping'!$K$10:$K$2009,BA$39,'Employee Mapping'!$L$10:$L$2009,BA$41))</f>
        <v/>
      </c>
      <c r="BB56" s="53">
        <f>IF(OR($A56="",BB$41=""),"",COUNTIFS('Employee Mapping'!$I$10:$I$2009,$A56,'Employee Mapping'!$K$10:$K$2009,BB$39,'Employee Mapping'!$L$10:$L$2009,BB$41))</f>
        <v/>
      </c>
      <c r="BC56" s="53">
        <f>IF(OR($A56="",BC$41=""),"",COUNTIFS('Employee Mapping'!$I$10:$I$2009,$A56,'Employee Mapping'!$K$10:$K$2009,BC$39,'Employee Mapping'!$L$10:$L$2009,BC$41))</f>
        <v/>
      </c>
      <c r="BD56" s="53">
        <f>IF(OR($A56="",BD$41=""),"",COUNTIFS('Employee Mapping'!$I$10:$I$2009,$A56,'Employee Mapping'!$K$10:$K$2009,BD$39,'Employee Mapping'!$L$10:$L$2009,BD$41))</f>
        <v/>
      </c>
      <c r="BE56" s="53">
        <f>IF(OR($A56="",BE$41=""),"",COUNTIFS('Employee Mapping'!$I$10:$I$2009,$A56,'Employee Mapping'!$K$10:$K$2009,BE$39,'Employee Mapping'!$L$10:$L$2009,BE$41))</f>
        <v/>
      </c>
      <c r="BF56" s="53">
        <f>IF(OR($A56="",BF$41=""),"",COUNTIFS('Employee Mapping'!$I$10:$I$2009,$A56,'Employee Mapping'!$K$10:$K$2009,BF$39,'Employee Mapping'!$L$10:$L$2009,BF$41))</f>
        <v/>
      </c>
      <c r="BG56" s="53">
        <f>IF(OR($A56="",BG$41=""),"",COUNTIFS('Employee Mapping'!$I$10:$I$2009,$A56,'Employee Mapping'!$K$10:$K$2009,BG$39,'Employee Mapping'!$L$10:$L$2009,BG$41))</f>
        <v/>
      </c>
      <c r="BH56" s="53">
        <f>IF(OR($A56="",BH$41=""),"",COUNTIFS('Employee Mapping'!$I$10:$I$2009,$A56,'Employee Mapping'!$K$10:$K$2009,BH$39,'Employee Mapping'!$L$10:$L$2009,BH$41))</f>
        <v/>
      </c>
      <c r="BI56" s="53">
        <f>IF(OR($A56="",BI$41=""),"",COUNTIFS('Employee Mapping'!$I$10:$I$2009,$A56,'Employee Mapping'!$K$10:$K$2009,BI$39,'Employee Mapping'!$L$10:$L$2009,BI$41))</f>
        <v/>
      </c>
      <c r="BJ56" s="53">
        <f>IF(OR($A56="",BJ$41=""),"",COUNTIFS('Employee Mapping'!$I$10:$I$2009,$A56,'Employee Mapping'!$K$10:$K$2009,BJ$39,'Employee Mapping'!$L$10:$L$2009,BJ$41))</f>
        <v/>
      </c>
      <c r="BK56" s="53">
        <f>IF(OR($A56="",BK$41=""),"",COUNTIFS('Employee Mapping'!$I$10:$I$2009,$A56,'Employee Mapping'!$K$10:$K$2009,BK$39,'Employee Mapping'!$L$10:$L$2009,BK$41))</f>
        <v/>
      </c>
      <c r="BL56" s="53">
        <f>IF(OR($A56="",BL$41=""),"",COUNTIFS('Employee Mapping'!$I$10:$I$2009,$A56,'Employee Mapping'!$K$10:$K$2009,BL$39,'Employee Mapping'!$L$10:$L$2009,BL$41))</f>
        <v/>
      </c>
      <c r="BM56" s="53">
        <f>IF(OR($A56="",BM$41=""),"",COUNTIFS('Employee Mapping'!$I$10:$I$2009,$A56,'Employee Mapping'!$K$10:$K$2009,BM$39,'Employee Mapping'!$L$10:$L$2009,BM$41))</f>
        <v/>
      </c>
      <c r="BN56" s="53">
        <f>IF(OR($A56="",BN$41=""),"",COUNTIFS('Employee Mapping'!$I$10:$I$2009,$A56,'Employee Mapping'!$K$10:$K$2009,BN$39,'Employee Mapping'!$L$10:$L$2009,BN$41))</f>
        <v/>
      </c>
      <c r="BO56" s="53">
        <f>IF(OR($A56="",BO$41=""),"",COUNTIFS('Employee Mapping'!$I$10:$I$2009,$A56,'Employee Mapping'!$K$10:$K$2009,BO$39,'Employee Mapping'!$L$10:$L$2009,BO$41))</f>
        <v/>
      </c>
      <c r="BP56" s="53">
        <f>IF(OR($A56="",BP$41=""),"",COUNTIFS('Employee Mapping'!$I$10:$I$2009,$A56,'Employee Mapping'!$K$10:$K$2009,BP$39,'Employee Mapping'!$L$10:$L$2009,BP$41))</f>
        <v/>
      </c>
      <c r="BQ56" s="53">
        <f>IF(OR($A56="",BQ$41=""),"",COUNTIFS('Employee Mapping'!$I$10:$I$2009,$A56,'Employee Mapping'!$K$10:$K$2009,BQ$39,'Employee Mapping'!$L$10:$L$2009,BQ$41))</f>
        <v/>
      </c>
      <c r="BR56" s="53">
        <f>IF(OR($A56="",BR$41=""),"",COUNTIFS('Employee Mapping'!$I$10:$I$2009,$A56,'Employee Mapping'!$K$10:$K$2009,BR$39,'Employee Mapping'!$L$10:$L$2009,BR$41))</f>
        <v/>
      </c>
      <c r="BS56" s="53">
        <f>IF(OR($A56="",BS$41=""),"",COUNTIFS('Employee Mapping'!$I$10:$I$2009,$A56,'Employee Mapping'!$K$10:$K$2009,BS$39,'Employee Mapping'!$L$10:$L$2009,BS$41))</f>
        <v/>
      </c>
      <c r="BT56" s="53">
        <f>IF(OR($A56="",BT$41=""),"",COUNTIFS('Employee Mapping'!$I$10:$I$2009,$A56,'Employee Mapping'!$K$10:$K$2009,BT$39,'Employee Mapping'!$L$10:$L$2009,BT$41))</f>
        <v/>
      </c>
      <c r="BU56" s="53">
        <f>IF(OR($A56="",BU$41=""),"",COUNTIFS('Employee Mapping'!$I$10:$I$2009,$A56,'Employee Mapping'!$K$10:$K$2009,BU$39,'Employee Mapping'!$L$10:$L$2009,BU$41))</f>
        <v/>
      </c>
      <c r="BV56" s="53">
        <f>IF(OR($A56="",BV$41=""),"",COUNTIFS('Employee Mapping'!$I$10:$I$2009,$A56,'Employee Mapping'!$K$10:$K$2009,BV$39,'Employee Mapping'!$L$10:$L$2009,BV$41))</f>
        <v/>
      </c>
      <c r="BW56" s="53">
        <f>IF(OR($A56="",BW$41=""),"",COUNTIFS('Employee Mapping'!$I$10:$I$2009,$A56,'Employee Mapping'!$K$10:$K$2009,BW$39,'Employee Mapping'!$L$10:$L$2009,BW$41))</f>
        <v/>
      </c>
      <c r="BX56" s="53">
        <f>IF(OR($A56="",BX$41=""),"",COUNTIFS('Employee Mapping'!$I$10:$I$2009,$A56,'Employee Mapping'!$K$10:$K$2009,BX$39,'Employee Mapping'!$L$10:$L$2009,BX$41))</f>
        <v/>
      </c>
      <c r="BY56" s="53">
        <f>IF(OR($A56="",BY$41=""),"",COUNTIFS('Employee Mapping'!$I$10:$I$2009,$A56,'Employee Mapping'!$K$10:$K$2009,BY$39,'Employee Mapping'!$L$10:$L$2009,BY$41))</f>
        <v/>
      </c>
      <c r="BZ56" s="53">
        <f>IF(OR($A56="",BZ$41=""),"",COUNTIFS('Employee Mapping'!$I$10:$I$2009,$A56,'Employee Mapping'!$K$10:$K$2009,BZ$39,'Employee Mapping'!$L$10:$L$2009,BZ$41))</f>
        <v/>
      </c>
      <c r="CA56" s="53">
        <f>IF(OR($A56="",CA$41=""),"",COUNTIFS('Employee Mapping'!$I$10:$I$2009,$A56,'Employee Mapping'!$K$10:$K$2009,CA$39,'Employee Mapping'!$L$10:$L$2009,CA$41))</f>
        <v/>
      </c>
      <c r="CB56" s="53">
        <f>IF(OR($A56="",CB$41=""),"",COUNTIFS('Employee Mapping'!$I$10:$I$2009,$A56,'Employee Mapping'!$K$10:$K$2009,CB$39,'Employee Mapping'!$L$10:$L$2009,CB$41))</f>
        <v/>
      </c>
      <c r="CC56" s="53">
        <f>IF(OR($A56="",CC$41=""),"",COUNTIFS('Employee Mapping'!$I$10:$I$2009,$A56,'Employee Mapping'!$K$10:$K$2009,CC$39,'Employee Mapping'!$L$10:$L$2009,CC$41))</f>
        <v/>
      </c>
      <c r="CD56" s="53">
        <f>IF(OR($A56="",CD$41=""),"",COUNTIFS('Employee Mapping'!$I$10:$I$2009,$A56,'Employee Mapping'!$K$10:$K$2009,CD$39,'Employee Mapping'!$L$10:$L$2009,CD$41))</f>
        <v/>
      </c>
      <c r="CE56" s="53">
        <f>IF(OR($A56="",CE$41=""),"",COUNTIFS('Employee Mapping'!$I$10:$I$2009,$A56,'Employee Mapping'!$K$10:$K$2009,CE$39,'Employee Mapping'!$L$10:$L$2009,CE$41))</f>
        <v/>
      </c>
      <c r="CF56" s="53">
        <f>IF(OR($A56="",CF$41=""),"",COUNTIFS('Employee Mapping'!$I$10:$I$2009,$A56,'Employee Mapping'!$K$10:$K$2009,CF$39,'Employee Mapping'!$L$10:$L$2009,CF$41))</f>
        <v/>
      </c>
      <c r="CG56" s="53">
        <f>IF(OR($A56="",CG$41=""),"",COUNTIFS('Employee Mapping'!$I$10:$I$2009,$A56,'Employee Mapping'!$K$10:$K$2009,CG$39,'Employee Mapping'!$L$10:$L$2009,CG$41))</f>
        <v/>
      </c>
      <c r="CH56" s="53">
        <f>IF(OR($A56="",CH$41=""),"",COUNTIFS('Employee Mapping'!$I$10:$I$2009,$A56,'Employee Mapping'!$K$10:$K$2009,CH$39,'Employee Mapping'!$L$10:$L$2009,CH$41))</f>
        <v/>
      </c>
      <c r="CI56" s="53">
        <f>IF(OR($A56="",CI$41=""),"",COUNTIFS('Employee Mapping'!$I$10:$I$2009,$A56,'Employee Mapping'!$K$10:$K$2009,CI$39,'Employee Mapping'!$L$10:$L$2009,CI$41))</f>
        <v/>
      </c>
      <c r="CJ56" s="53">
        <f>IF(OR($A56="",CJ$41=""),"",COUNTIFS('Employee Mapping'!$I$10:$I$2009,$A56,'Employee Mapping'!$K$10:$K$2009,CJ$39,'Employee Mapping'!$L$10:$L$2009,CJ$41))</f>
        <v/>
      </c>
      <c r="CK56" s="53">
        <f>IF(OR($A56="",CK$41=""),"",COUNTIFS('Employee Mapping'!$I$10:$I$2009,$A56,'Employee Mapping'!$K$10:$K$2009,CK$39,'Employee Mapping'!$L$10:$L$2009,CK$41))</f>
        <v/>
      </c>
      <c r="CL56" s="53">
        <f>IF(OR($A56="",CL$41=""),"",COUNTIFS('Employee Mapping'!$I$10:$I$2009,$A56,'Employee Mapping'!$K$10:$K$2009,CL$39,'Employee Mapping'!$L$10:$L$2009,CL$41))</f>
        <v/>
      </c>
      <c r="CM56" s="53">
        <f>IF(OR($A56="",CM$41=""),"",COUNTIFS('Employee Mapping'!$I$10:$I$2009,$A56,'Employee Mapping'!$K$10:$K$2009,CM$39,'Employee Mapping'!$L$10:$L$2009,CM$41))</f>
        <v/>
      </c>
      <c r="CN56" s="53">
        <f>IF(OR($A56="",CN$41=""),"",COUNTIFS('Employee Mapping'!$I$10:$I$2009,$A56,'Employee Mapping'!$K$10:$K$2009,CN$39,'Employee Mapping'!$L$10:$L$2009,CN$41))</f>
        <v/>
      </c>
      <c r="CO56" s="53">
        <f>IF(OR($A56="",CO$41=""),"",COUNTIFS('Employee Mapping'!$I$10:$I$2009,$A56,'Employee Mapping'!$K$10:$K$2009,CO$39,'Employee Mapping'!$L$10:$L$2009,CO$41))</f>
        <v/>
      </c>
      <c r="CP56" s="53">
        <f>IF(OR($A56="",CP$41=""),"",COUNTIFS('Employee Mapping'!$I$10:$I$2009,$A56,'Employee Mapping'!$K$10:$K$2009,CP$39,'Employee Mapping'!$L$10:$L$2009,CP$41))</f>
        <v/>
      </c>
      <c r="CQ56" s="53">
        <f>IF(OR($A56="",CQ$41=""),"",COUNTIFS('Employee Mapping'!$I$10:$I$2009,$A56,'Employee Mapping'!$K$10:$K$2009,CQ$39,'Employee Mapping'!$L$10:$L$2009,CQ$41))</f>
        <v/>
      </c>
      <c r="CR56" s="53">
        <f>IF(OR($A56="",CR$41=""),"",COUNTIFS('Employee Mapping'!$I$10:$I$2009,$A56,'Employee Mapping'!$K$10:$K$2009,CR$39,'Employee Mapping'!$L$10:$L$2009,CR$41))</f>
        <v/>
      </c>
      <c r="CS56" s="53">
        <f>IF(OR($A56="",CS$41=""),"",COUNTIFS('Employee Mapping'!$I$10:$I$2009,$A56,'Employee Mapping'!$K$10:$K$2009,CS$39,'Employee Mapping'!$L$10:$L$2009,CS$41))</f>
        <v/>
      </c>
      <c r="CT56" s="53">
        <f>IF(OR($A56="",CT$41=""),"",COUNTIFS('Employee Mapping'!$I$10:$I$2009,$A56,'Employee Mapping'!$K$10:$K$2009,CT$39,'Employee Mapping'!$L$10:$L$2009,CT$41))</f>
        <v/>
      </c>
      <c r="CU56" s="54">
        <f>IF($A56="","",SUM(C56:CT56))</f>
        <v/>
      </c>
    </row>
    <row r="57">
      <c r="A57">
        <f>IF(SETUP!$B135="","",SETUP!$B135)</f>
        <v/>
      </c>
      <c r="B57" s="9">
        <f>IF(SETUP!$B135="","",SETUP!$C135)</f>
        <v/>
      </c>
      <c r="C57" s="53">
        <f>IF(OR($A57="",C$41=""),"",COUNTIFS('Employee Mapping'!$I$10:$I$2009,$A57,'Employee Mapping'!$K$10:$K$2009,C$39,'Employee Mapping'!$L$10:$L$2009,C$41))</f>
        <v/>
      </c>
      <c r="D57" s="53">
        <f>IF(OR($A57="",D$41=""),"",COUNTIFS('Employee Mapping'!$I$10:$I$2009,$A57,'Employee Mapping'!$K$10:$K$2009,D$39,'Employee Mapping'!$L$10:$L$2009,D$41))</f>
        <v/>
      </c>
      <c r="E57" s="53">
        <f>IF(OR($A57="",E$41=""),"",COUNTIFS('Employee Mapping'!$I$10:$I$2009,$A57,'Employee Mapping'!$K$10:$K$2009,E$39,'Employee Mapping'!$L$10:$L$2009,E$41))</f>
        <v/>
      </c>
      <c r="F57" s="53">
        <f>IF(OR($A57="",F$41=""),"",COUNTIFS('Employee Mapping'!$I$10:$I$2009,$A57,'Employee Mapping'!$K$10:$K$2009,F$39,'Employee Mapping'!$L$10:$L$2009,F$41))</f>
        <v/>
      </c>
      <c r="G57" s="53">
        <f>IF(OR($A57="",G$41=""),"",COUNTIFS('Employee Mapping'!$I$10:$I$2009,$A57,'Employee Mapping'!$K$10:$K$2009,G$39,'Employee Mapping'!$L$10:$L$2009,G$41))</f>
        <v/>
      </c>
      <c r="H57" s="53">
        <f>IF(OR($A57="",H$41=""),"",COUNTIFS('Employee Mapping'!$I$10:$I$2009,$A57,'Employee Mapping'!$K$10:$K$2009,H$39,'Employee Mapping'!$L$10:$L$2009,H$41))</f>
        <v/>
      </c>
      <c r="I57" s="53">
        <f>IF(OR($A57="",I$41=""),"",COUNTIFS('Employee Mapping'!$I$10:$I$2009,$A57,'Employee Mapping'!$K$10:$K$2009,I$39,'Employee Mapping'!$L$10:$L$2009,I$41))</f>
        <v/>
      </c>
      <c r="J57" s="53">
        <f>IF(OR($A57="",J$41=""),"",COUNTIFS('Employee Mapping'!$I$10:$I$2009,$A57,'Employee Mapping'!$K$10:$K$2009,J$39,'Employee Mapping'!$L$10:$L$2009,J$41))</f>
        <v/>
      </c>
      <c r="K57" s="53">
        <f>IF(OR($A57="",K$41=""),"",COUNTIFS('Employee Mapping'!$I$10:$I$2009,$A57,'Employee Mapping'!$K$10:$K$2009,K$39,'Employee Mapping'!$L$10:$L$2009,K$41))</f>
        <v/>
      </c>
      <c r="L57" s="53">
        <f>IF(OR($A57="",L$41=""),"",COUNTIFS('Employee Mapping'!$I$10:$I$2009,$A57,'Employee Mapping'!$K$10:$K$2009,L$39,'Employee Mapping'!$L$10:$L$2009,L$41))</f>
        <v/>
      </c>
      <c r="M57" s="53">
        <f>IF(OR($A57="",M$41=""),"",COUNTIFS('Employee Mapping'!$I$10:$I$2009,$A57,'Employee Mapping'!$K$10:$K$2009,M$39,'Employee Mapping'!$L$10:$L$2009,M$41))</f>
        <v/>
      </c>
      <c r="N57" s="53">
        <f>IF(OR($A57="",N$41=""),"",COUNTIFS('Employee Mapping'!$I$10:$I$2009,$A57,'Employee Mapping'!$K$10:$K$2009,N$39,'Employee Mapping'!$L$10:$L$2009,N$41))</f>
        <v/>
      </c>
      <c r="O57" s="53">
        <f>IF(OR($A57="",O$41=""),"",COUNTIFS('Employee Mapping'!$I$10:$I$2009,$A57,'Employee Mapping'!$K$10:$K$2009,O$39,'Employee Mapping'!$L$10:$L$2009,O$41))</f>
        <v/>
      </c>
      <c r="P57" s="53">
        <f>IF(OR($A57="",P$41=""),"",COUNTIFS('Employee Mapping'!$I$10:$I$2009,$A57,'Employee Mapping'!$K$10:$K$2009,P$39,'Employee Mapping'!$L$10:$L$2009,P$41))</f>
        <v/>
      </c>
      <c r="Q57" s="53">
        <f>IF(OR($A57="",Q$41=""),"",COUNTIFS('Employee Mapping'!$I$10:$I$2009,$A57,'Employee Mapping'!$K$10:$K$2009,Q$39,'Employee Mapping'!$L$10:$L$2009,Q$41))</f>
        <v/>
      </c>
      <c r="R57" s="53">
        <f>IF(OR($A57="",R$41=""),"",COUNTIFS('Employee Mapping'!$I$10:$I$2009,$A57,'Employee Mapping'!$K$10:$K$2009,R$39,'Employee Mapping'!$L$10:$L$2009,R$41))</f>
        <v/>
      </c>
      <c r="S57" s="53">
        <f>IF(OR($A57="",S$41=""),"",COUNTIFS('Employee Mapping'!$I$10:$I$2009,$A57,'Employee Mapping'!$K$10:$K$2009,S$39,'Employee Mapping'!$L$10:$L$2009,S$41))</f>
        <v/>
      </c>
      <c r="T57" s="53">
        <f>IF(OR($A57="",T$41=""),"",COUNTIFS('Employee Mapping'!$I$10:$I$2009,$A57,'Employee Mapping'!$K$10:$K$2009,T$39,'Employee Mapping'!$L$10:$L$2009,T$41))</f>
        <v/>
      </c>
      <c r="U57" s="53">
        <f>IF(OR($A57="",U$41=""),"",COUNTIFS('Employee Mapping'!$I$10:$I$2009,$A57,'Employee Mapping'!$K$10:$K$2009,U$39,'Employee Mapping'!$L$10:$L$2009,U$41))</f>
        <v/>
      </c>
      <c r="V57" s="53">
        <f>IF(OR($A57="",V$41=""),"",COUNTIFS('Employee Mapping'!$I$10:$I$2009,$A57,'Employee Mapping'!$K$10:$K$2009,V$39,'Employee Mapping'!$L$10:$L$2009,V$41))</f>
        <v/>
      </c>
      <c r="W57" s="53">
        <f>IF(OR($A57="",W$41=""),"",COUNTIFS('Employee Mapping'!$I$10:$I$2009,$A57,'Employee Mapping'!$K$10:$K$2009,W$39,'Employee Mapping'!$L$10:$L$2009,W$41))</f>
        <v/>
      </c>
      <c r="X57" s="53">
        <f>IF(OR($A57="",X$41=""),"",COUNTIFS('Employee Mapping'!$I$10:$I$2009,$A57,'Employee Mapping'!$K$10:$K$2009,X$39,'Employee Mapping'!$L$10:$L$2009,X$41))</f>
        <v/>
      </c>
      <c r="Y57" s="53">
        <f>IF(OR($A57="",Y$41=""),"",COUNTIFS('Employee Mapping'!$I$10:$I$2009,$A57,'Employee Mapping'!$K$10:$K$2009,Y$39,'Employee Mapping'!$L$10:$L$2009,Y$41))</f>
        <v/>
      </c>
      <c r="Z57" s="53">
        <f>IF(OR($A57="",Z$41=""),"",COUNTIFS('Employee Mapping'!$I$10:$I$2009,$A57,'Employee Mapping'!$K$10:$K$2009,Z$39,'Employee Mapping'!$L$10:$L$2009,Z$41))</f>
        <v/>
      </c>
      <c r="AA57" s="53">
        <f>IF(OR($A57="",AA$41=""),"",COUNTIFS('Employee Mapping'!$I$10:$I$2009,$A57,'Employee Mapping'!$K$10:$K$2009,AA$39,'Employee Mapping'!$L$10:$L$2009,AA$41))</f>
        <v/>
      </c>
      <c r="AB57" s="53">
        <f>IF(OR($A57="",AB$41=""),"",COUNTIFS('Employee Mapping'!$I$10:$I$2009,$A57,'Employee Mapping'!$K$10:$K$2009,AB$39,'Employee Mapping'!$L$10:$L$2009,AB$41))</f>
        <v/>
      </c>
      <c r="AC57" s="53">
        <f>IF(OR($A57="",AC$41=""),"",COUNTIFS('Employee Mapping'!$I$10:$I$2009,$A57,'Employee Mapping'!$K$10:$K$2009,AC$39,'Employee Mapping'!$L$10:$L$2009,AC$41))</f>
        <v/>
      </c>
      <c r="AD57" s="53">
        <f>IF(OR($A57="",AD$41=""),"",COUNTIFS('Employee Mapping'!$I$10:$I$2009,$A57,'Employee Mapping'!$K$10:$K$2009,AD$39,'Employee Mapping'!$L$10:$L$2009,AD$41))</f>
        <v/>
      </c>
      <c r="AE57" s="53">
        <f>IF(OR($A57="",AE$41=""),"",COUNTIFS('Employee Mapping'!$I$10:$I$2009,$A57,'Employee Mapping'!$K$10:$K$2009,AE$39,'Employee Mapping'!$L$10:$L$2009,AE$41))</f>
        <v/>
      </c>
      <c r="AF57" s="53">
        <f>IF(OR($A57="",AF$41=""),"",COUNTIFS('Employee Mapping'!$I$10:$I$2009,$A57,'Employee Mapping'!$K$10:$K$2009,AF$39,'Employee Mapping'!$L$10:$L$2009,AF$41))</f>
        <v/>
      </c>
      <c r="AG57" s="53">
        <f>IF(OR($A57="",AG$41=""),"",COUNTIFS('Employee Mapping'!$I$10:$I$2009,$A57,'Employee Mapping'!$K$10:$K$2009,AG$39,'Employee Mapping'!$L$10:$L$2009,AG$41))</f>
        <v/>
      </c>
      <c r="AH57" s="53">
        <f>IF(OR($A57="",AH$41=""),"",COUNTIFS('Employee Mapping'!$I$10:$I$2009,$A57,'Employee Mapping'!$K$10:$K$2009,AH$39,'Employee Mapping'!$L$10:$L$2009,AH$41))</f>
        <v/>
      </c>
      <c r="AI57" s="53">
        <f>IF(OR($A57="",AI$41=""),"",COUNTIFS('Employee Mapping'!$I$10:$I$2009,$A57,'Employee Mapping'!$K$10:$K$2009,AI$39,'Employee Mapping'!$L$10:$L$2009,AI$41))</f>
        <v/>
      </c>
      <c r="AJ57" s="53">
        <f>IF(OR($A57="",AJ$41=""),"",COUNTIFS('Employee Mapping'!$I$10:$I$2009,$A57,'Employee Mapping'!$K$10:$K$2009,AJ$39,'Employee Mapping'!$L$10:$L$2009,AJ$41))</f>
        <v/>
      </c>
      <c r="AK57" s="53">
        <f>IF(OR($A57="",AK$41=""),"",COUNTIFS('Employee Mapping'!$I$10:$I$2009,$A57,'Employee Mapping'!$K$10:$K$2009,AK$39,'Employee Mapping'!$L$10:$L$2009,AK$41))</f>
        <v/>
      </c>
      <c r="AL57" s="53">
        <f>IF(OR($A57="",AL$41=""),"",COUNTIFS('Employee Mapping'!$I$10:$I$2009,$A57,'Employee Mapping'!$K$10:$K$2009,AL$39,'Employee Mapping'!$L$10:$L$2009,AL$41))</f>
        <v/>
      </c>
      <c r="AM57" s="53">
        <f>IF(OR($A57="",AM$41=""),"",COUNTIFS('Employee Mapping'!$I$10:$I$2009,$A57,'Employee Mapping'!$K$10:$K$2009,AM$39,'Employee Mapping'!$L$10:$L$2009,AM$41))</f>
        <v/>
      </c>
      <c r="AN57" s="53">
        <f>IF(OR($A57="",AN$41=""),"",COUNTIFS('Employee Mapping'!$I$10:$I$2009,$A57,'Employee Mapping'!$K$10:$K$2009,AN$39,'Employee Mapping'!$L$10:$L$2009,AN$41))</f>
        <v/>
      </c>
      <c r="AO57" s="53">
        <f>IF(OR($A57="",AO$41=""),"",COUNTIFS('Employee Mapping'!$I$10:$I$2009,$A57,'Employee Mapping'!$K$10:$K$2009,AO$39,'Employee Mapping'!$L$10:$L$2009,AO$41))</f>
        <v/>
      </c>
      <c r="AP57" s="53">
        <f>IF(OR($A57="",AP$41=""),"",COUNTIFS('Employee Mapping'!$I$10:$I$2009,$A57,'Employee Mapping'!$K$10:$K$2009,AP$39,'Employee Mapping'!$L$10:$L$2009,AP$41))</f>
        <v/>
      </c>
      <c r="AQ57" s="53">
        <f>IF(OR($A57="",AQ$41=""),"",COUNTIFS('Employee Mapping'!$I$10:$I$2009,$A57,'Employee Mapping'!$K$10:$K$2009,AQ$39,'Employee Mapping'!$L$10:$L$2009,AQ$41))</f>
        <v/>
      </c>
      <c r="AR57" s="53">
        <f>IF(OR($A57="",AR$41=""),"",COUNTIFS('Employee Mapping'!$I$10:$I$2009,$A57,'Employee Mapping'!$K$10:$K$2009,AR$39,'Employee Mapping'!$L$10:$L$2009,AR$41))</f>
        <v/>
      </c>
      <c r="AS57" s="53">
        <f>IF(OR($A57="",AS$41=""),"",COUNTIFS('Employee Mapping'!$I$10:$I$2009,$A57,'Employee Mapping'!$K$10:$K$2009,AS$39,'Employee Mapping'!$L$10:$L$2009,AS$41))</f>
        <v/>
      </c>
      <c r="AT57" s="53">
        <f>IF(OR($A57="",AT$41=""),"",COUNTIFS('Employee Mapping'!$I$10:$I$2009,$A57,'Employee Mapping'!$K$10:$K$2009,AT$39,'Employee Mapping'!$L$10:$L$2009,AT$41))</f>
        <v/>
      </c>
      <c r="AU57" s="53">
        <f>IF(OR($A57="",AU$41=""),"",COUNTIFS('Employee Mapping'!$I$10:$I$2009,$A57,'Employee Mapping'!$K$10:$K$2009,AU$39,'Employee Mapping'!$L$10:$L$2009,AU$41))</f>
        <v/>
      </c>
      <c r="AV57" s="53">
        <f>IF(OR($A57="",AV$41=""),"",COUNTIFS('Employee Mapping'!$I$10:$I$2009,$A57,'Employee Mapping'!$K$10:$K$2009,AV$39,'Employee Mapping'!$L$10:$L$2009,AV$41))</f>
        <v/>
      </c>
      <c r="AW57" s="53">
        <f>IF(OR($A57="",AW$41=""),"",COUNTIFS('Employee Mapping'!$I$10:$I$2009,$A57,'Employee Mapping'!$K$10:$K$2009,AW$39,'Employee Mapping'!$L$10:$L$2009,AW$41))</f>
        <v/>
      </c>
      <c r="AX57" s="53">
        <f>IF(OR($A57="",AX$41=""),"",COUNTIFS('Employee Mapping'!$I$10:$I$2009,$A57,'Employee Mapping'!$K$10:$K$2009,AX$39,'Employee Mapping'!$L$10:$L$2009,AX$41))</f>
        <v/>
      </c>
      <c r="AY57" s="53">
        <f>IF(OR($A57="",AY$41=""),"",COUNTIFS('Employee Mapping'!$I$10:$I$2009,$A57,'Employee Mapping'!$K$10:$K$2009,AY$39,'Employee Mapping'!$L$10:$L$2009,AY$41))</f>
        <v/>
      </c>
      <c r="AZ57" s="53">
        <f>IF(OR($A57="",AZ$41=""),"",COUNTIFS('Employee Mapping'!$I$10:$I$2009,$A57,'Employee Mapping'!$K$10:$K$2009,AZ$39,'Employee Mapping'!$L$10:$L$2009,AZ$41))</f>
        <v/>
      </c>
      <c r="BA57" s="53">
        <f>IF(OR($A57="",BA$41=""),"",COUNTIFS('Employee Mapping'!$I$10:$I$2009,$A57,'Employee Mapping'!$K$10:$K$2009,BA$39,'Employee Mapping'!$L$10:$L$2009,BA$41))</f>
        <v/>
      </c>
      <c r="BB57" s="53">
        <f>IF(OR($A57="",BB$41=""),"",COUNTIFS('Employee Mapping'!$I$10:$I$2009,$A57,'Employee Mapping'!$K$10:$K$2009,BB$39,'Employee Mapping'!$L$10:$L$2009,BB$41))</f>
        <v/>
      </c>
      <c r="BC57" s="53">
        <f>IF(OR($A57="",BC$41=""),"",COUNTIFS('Employee Mapping'!$I$10:$I$2009,$A57,'Employee Mapping'!$K$10:$K$2009,BC$39,'Employee Mapping'!$L$10:$L$2009,BC$41))</f>
        <v/>
      </c>
      <c r="BD57" s="53">
        <f>IF(OR($A57="",BD$41=""),"",COUNTIFS('Employee Mapping'!$I$10:$I$2009,$A57,'Employee Mapping'!$K$10:$K$2009,BD$39,'Employee Mapping'!$L$10:$L$2009,BD$41))</f>
        <v/>
      </c>
      <c r="BE57" s="53">
        <f>IF(OR($A57="",BE$41=""),"",COUNTIFS('Employee Mapping'!$I$10:$I$2009,$A57,'Employee Mapping'!$K$10:$K$2009,BE$39,'Employee Mapping'!$L$10:$L$2009,BE$41))</f>
        <v/>
      </c>
      <c r="BF57" s="53">
        <f>IF(OR($A57="",BF$41=""),"",COUNTIFS('Employee Mapping'!$I$10:$I$2009,$A57,'Employee Mapping'!$K$10:$K$2009,BF$39,'Employee Mapping'!$L$10:$L$2009,BF$41))</f>
        <v/>
      </c>
      <c r="BG57" s="53">
        <f>IF(OR($A57="",BG$41=""),"",COUNTIFS('Employee Mapping'!$I$10:$I$2009,$A57,'Employee Mapping'!$K$10:$K$2009,BG$39,'Employee Mapping'!$L$10:$L$2009,BG$41))</f>
        <v/>
      </c>
      <c r="BH57" s="53">
        <f>IF(OR($A57="",BH$41=""),"",COUNTIFS('Employee Mapping'!$I$10:$I$2009,$A57,'Employee Mapping'!$K$10:$K$2009,BH$39,'Employee Mapping'!$L$10:$L$2009,BH$41))</f>
        <v/>
      </c>
      <c r="BI57" s="53">
        <f>IF(OR($A57="",BI$41=""),"",COUNTIFS('Employee Mapping'!$I$10:$I$2009,$A57,'Employee Mapping'!$K$10:$K$2009,BI$39,'Employee Mapping'!$L$10:$L$2009,BI$41))</f>
        <v/>
      </c>
      <c r="BJ57" s="53">
        <f>IF(OR($A57="",BJ$41=""),"",COUNTIFS('Employee Mapping'!$I$10:$I$2009,$A57,'Employee Mapping'!$K$10:$K$2009,BJ$39,'Employee Mapping'!$L$10:$L$2009,BJ$41))</f>
        <v/>
      </c>
      <c r="BK57" s="53">
        <f>IF(OR($A57="",BK$41=""),"",COUNTIFS('Employee Mapping'!$I$10:$I$2009,$A57,'Employee Mapping'!$K$10:$K$2009,BK$39,'Employee Mapping'!$L$10:$L$2009,BK$41))</f>
        <v/>
      </c>
      <c r="BL57" s="53">
        <f>IF(OR($A57="",BL$41=""),"",COUNTIFS('Employee Mapping'!$I$10:$I$2009,$A57,'Employee Mapping'!$K$10:$K$2009,BL$39,'Employee Mapping'!$L$10:$L$2009,BL$41))</f>
        <v/>
      </c>
      <c r="BM57" s="53">
        <f>IF(OR($A57="",BM$41=""),"",COUNTIFS('Employee Mapping'!$I$10:$I$2009,$A57,'Employee Mapping'!$K$10:$K$2009,BM$39,'Employee Mapping'!$L$10:$L$2009,BM$41))</f>
        <v/>
      </c>
      <c r="BN57" s="53">
        <f>IF(OR($A57="",BN$41=""),"",COUNTIFS('Employee Mapping'!$I$10:$I$2009,$A57,'Employee Mapping'!$K$10:$K$2009,BN$39,'Employee Mapping'!$L$10:$L$2009,BN$41))</f>
        <v/>
      </c>
      <c r="BO57" s="53">
        <f>IF(OR($A57="",BO$41=""),"",COUNTIFS('Employee Mapping'!$I$10:$I$2009,$A57,'Employee Mapping'!$K$10:$K$2009,BO$39,'Employee Mapping'!$L$10:$L$2009,BO$41))</f>
        <v/>
      </c>
      <c r="BP57" s="53">
        <f>IF(OR($A57="",BP$41=""),"",COUNTIFS('Employee Mapping'!$I$10:$I$2009,$A57,'Employee Mapping'!$K$10:$K$2009,BP$39,'Employee Mapping'!$L$10:$L$2009,BP$41))</f>
        <v/>
      </c>
      <c r="BQ57" s="53">
        <f>IF(OR($A57="",BQ$41=""),"",COUNTIFS('Employee Mapping'!$I$10:$I$2009,$A57,'Employee Mapping'!$K$10:$K$2009,BQ$39,'Employee Mapping'!$L$10:$L$2009,BQ$41))</f>
        <v/>
      </c>
      <c r="BR57" s="53">
        <f>IF(OR($A57="",BR$41=""),"",COUNTIFS('Employee Mapping'!$I$10:$I$2009,$A57,'Employee Mapping'!$K$10:$K$2009,BR$39,'Employee Mapping'!$L$10:$L$2009,BR$41))</f>
        <v/>
      </c>
      <c r="BS57" s="53">
        <f>IF(OR($A57="",BS$41=""),"",COUNTIFS('Employee Mapping'!$I$10:$I$2009,$A57,'Employee Mapping'!$K$10:$K$2009,BS$39,'Employee Mapping'!$L$10:$L$2009,BS$41))</f>
        <v/>
      </c>
      <c r="BT57" s="53">
        <f>IF(OR($A57="",BT$41=""),"",COUNTIFS('Employee Mapping'!$I$10:$I$2009,$A57,'Employee Mapping'!$K$10:$K$2009,BT$39,'Employee Mapping'!$L$10:$L$2009,BT$41))</f>
        <v/>
      </c>
      <c r="BU57" s="53">
        <f>IF(OR($A57="",BU$41=""),"",COUNTIFS('Employee Mapping'!$I$10:$I$2009,$A57,'Employee Mapping'!$K$10:$K$2009,BU$39,'Employee Mapping'!$L$10:$L$2009,BU$41))</f>
        <v/>
      </c>
      <c r="BV57" s="53">
        <f>IF(OR($A57="",BV$41=""),"",COUNTIFS('Employee Mapping'!$I$10:$I$2009,$A57,'Employee Mapping'!$K$10:$K$2009,BV$39,'Employee Mapping'!$L$10:$L$2009,BV$41))</f>
        <v/>
      </c>
      <c r="BW57" s="53">
        <f>IF(OR($A57="",BW$41=""),"",COUNTIFS('Employee Mapping'!$I$10:$I$2009,$A57,'Employee Mapping'!$K$10:$K$2009,BW$39,'Employee Mapping'!$L$10:$L$2009,BW$41))</f>
        <v/>
      </c>
      <c r="BX57" s="53">
        <f>IF(OR($A57="",BX$41=""),"",COUNTIFS('Employee Mapping'!$I$10:$I$2009,$A57,'Employee Mapping'!$K$10:$K$2009,BX$39,'Employee Mapping'!$L$10:$L$2009,BX$41))</f>
        <v/>
      </c>
      <c r="BY57" s="53">
        <f>IF(OR($A57="",BY$41=""),"",COUNTIFS('Employee Mapping'!$I$10:$I$2009,$A57,'Employee Mapping'!$K$10:$K$2009,BY$39,'Employee Mapping'!$L$10:$L$2009,BY$41))</f>
        <v/>
      </c>
      <c r="BZ57" s="53">
        <f>IF(OR($A57="",BZ$41=""),"",COUNTIFS('Employee Mapping'!$I$10:$I$2009,$A57,'Employee Mapping'!$K$10:$K$2009,BZ$39,'Employee Mapping'!$L$10:$L$2009,BZ$41))</f>
        <v/>
      </c>
      <c r="CA57" s="53">
        <f>IF(OR($A57="",CA$41=""),"",COUNTIFS('Employee Mapping'!$I$10:$I$2009,$A57,'Employee Mapping'!$K$10:$K$2009,CA$39,'Employee Mapping'!$L$10:$L$2009,CA$41))</f>
        <v/>
      </c>
      <c r="CB57" s="53">
        <f>IF(OR($A57="",CB$41=""),"",COUNTIFS('Employee Mapping'!$I$10:$I$2009,$A57,'Employee Mapping'!$K$10:$K$2009,CB$39,'Employee Mapping'!$L$10:$L$2009,CB$41))</f>
        <v/>
      </c>
      <c r="CC57" s="53">
        <f>IF(OR($A57="",CC$41=""),"",COUNTIFS('Employee Mapping'!$I$10:$I$2009,$A57,'Employee Mapping'!$K$10:$K$2009,CC$39,'Employee Mapping'!$L$10:$L$2009,CC$41))</f>
        <v/>
      </c>
      <c r="CD57" s="53">
        <f>IF(OR($A57="",CD$41=""),"",COUNTIFS('Employee Mapping'!$I$10:$I$2009,$A57,'Employee Mapping'!$K$10:$K$2009,CD$39,'Employee Mapping'!$L$10:$L$2009,CD$41))</f>
        <v/>
      </c>
      <c r="CE57" s="53">
        <f>IF(OR($A57="",CE$41=""),"",COUNTIFS('Employee Mapping'!$I$10:$I$2009,$A57,'Employee Mapping'!$K$10:$K$2009,CE$39,'Employee Mapping'!$L$10:$L$2009,CE$41))</f>
        <v/>
      </c>
      <c r="CF57" s="53">
        <f>IF(OR($A57="",CF$41=""),"",COUNTIFS('Employee Mapping'!$I$10:$I$2009,$A57,'Employee Mapping'!$K$10:$K$2009,CF$39,'Employee Mapping'!$L$10:$L$2009,CF$41))</f>
        <v/>
      </c>
      <c r="CG57" s="53">
        <f>IF(OR($A57="",CG$41=""),"",COUNTIFS('Employee Mapping'!$I$10:$I$2009,$A57,'Employee Mapping'!$K$10:$K$2009,CG$39,'Employee Mapping'!$L$10:$L$2009,CG$41))</f>
        <v/>
      </c>
      <c r="CH57" s="53">
        <f>IF(OR($A57="",CH$41=""),"",COUNTIFS('Employee Mapping'!$I$10:$I$2009,$A57,'Employee Mapping'!$K$10:$K$2009,CH$39,'Employee Mapping'!$L$10:$L$2009,CH$41))</f>
        <v/>
      </c>
      <c r="CI57" s="53">
        <f>IF(OR($A57="",CI$41=""),"",COUNTIFS('Employee Mapping'!$I$10:$I$2009,$A57,'Employee Mapping'!$K$10:$K$2009,CI$39,'Employee Mapping'!$L$10:$L$2009,CI$41))</f>
        <v/>
      </c>
      <c r="CJ57" s="53">
        <f>IF(OR($A57="",CJ$41=""),"",COUNTIFS('Employee Mapping'!$I$10:$I$2009,$A57,'Employee Mapping'!$K$10:$K$2009,CJ$39,'Employee Mapping'!$L$10:$L$2009,CJ$41))</f>
        <v/>
      </c>
      <c r="CK57" s="53">
        <f>IF(OR($A57="",CK$41=""),"",COUNTIFS('Employee Mapping'!$I$10:$I$2009,$A57,'Employee Mapping'!$K$10:$K$2009,CK$39,'Employee Mapping'!$L$10:$L$2009,CK$41))</f>
        <v/>
      </c>
      <c r="CL57" s="53">
        <f>IF(OR($A57="",CL$41=""),"",COUNTIFS('Employee Mapping'!$I$10:$I$2009,$A57,'Employee Mapping'!$K$10:$K$2009,CL$39,'Employee Mapping'!$L$10:$L$2009,CL$41))</f>
        <v/>
      </c>
      <c r="CM57" s="53">
        <f>IF(OR($A57="",CM$41=""),"",COUNTIFS('Employee Mapping'!$I$10:$I$2009,$A57,'Employee Mapping'!$K$10:$K$2009,CM$39,'Employee Mapping'!$L$10:$L$2009,CM$41))</f>
        <v/>
      </c>
      <c r="CN57" s="53">
        <f>IF(OR($A57="",CN$41=""),"",COUNTIFS('Employee Mapping'!$I$10:$I$2009,$A57,'Employee Mapping'!$K$10:$K$2009,CN$39,'Employee Mapping'!$L$10:$L$2009,CN$41))</f>
        <v/>
      </c>
      <c r="CO57" s="53">
        <f>IF(OR($A57="",CO$41=""),"",COUNTIFS('Employee Mapping'!$I$10:$I$2009,$A57,'Employee Mapping'!$K$10:$K$2009,CO$39,'Employee Mapping'!$L$10:$L$2009,CO$41))</f>
        <v/>
      </c>
      <c r="CP57" s="53">
        <f>IF(OR($A57="",CP$41=""),"",COUNTIFS('Employee Mapping'!$I$10:$I$2009,$A57,'Employee Mapping'!$K$10:$K$2009,CP$39,'Employee Mapping'!$L$10:$L$2009,CP$41))</f>
        <v/>
      </c>
      <c r="CQ57" s="53">
        <f>IF(OR($A57="",CQ$41=""),"",COUNTIFS('Employee Mapping'!$I$10:$I$2009,$A57,'Employee Mapping'!$K$10:$K$2009,CQ$39,'Employee Mapping'!$L$10:$L$2009,CQ$41))</f>
        <v/>
      </c>
      <c r="CR57" s="53">
        <f>IF(OR($A57="",CR$41=""),"",COUNTIFS('Employee Mapping'!$I$10:$I$2009,$A57,'Employee Mapping'!$K$10:$K$2009,CR$39,'Employee Mapping'!$L$10:$L$2009,CR$41))</f>
        <v/>
      </c>
      <c r="CS57" s="53">
        <f>IF(OR($A57="",CS$41=""),"",COUNTIFS('Employee Mapping'!$I$10:$I$2009,$A57,'Employee Mapping'!$K$10:$K$2009,CS$39,'Employee Mapping'!$L$10:$L$2009,CS$41))</f>
        <v/>
      </c>
      <c r="CT57" s="53">
        <f>IF(OR($A57="",CT$41=""),"",COUNTIFS('Employee Mapping'!$I$10:$I$2009,$A57,'Employee Mapping'!$K$10:$K$2009,CT$39,'Employee Mapping'!$L$10:$L$2009,CT$41))</f>
        <v/>
      </c>
      <c r="CU57" s="54">
        <f>IF($A57="","",SUM(C57:CT57))</f>
        <v/>
      </c>
    </row>
    <row r="58">
      <c r="A58">
        <f>IF(SETUP!$B136="","",SETUP!$B136)</f>
        <v/>
      </c>
      <c r="B58" s="9">
        <f>IF(SETUP!$B136="","",SETUP!$C136)</f>
        <v/>
      </c>
      <c r="C58" s="53">
        <f>IF(OR($A58="",C$41=""),"",COUNTIFS('Employee Mapping'!$I$10:$I$2009,$A58,'Employee Mapping'!$K$10:$K$2009,C$39,'Employee Mapping'!$L$10:$L$2009,C$41))</f>
        <v/>
      </c>
      <c r="D58" s="53">
        <f>IF(OR($A58="",D$41=""),"",COUNTIFS('Employee Mapping'!$I$10:$I$2009,$A58,'Employee Mapping'!$K$10:$K$2009,D$39,'Employee Mapping'!$L$10:$L$2009,D$41))</f>
        <v/>
      </c>
      <c r="E58" s="53">
        <f>IF(OR($A58="",E$41=""),"",COUNTIFS('Employee Mapping'!$I$10:$I$2009,$A58,'Employee Mapping'!$K$10:$K$2009,E$39,'Employee Mapping'!$L$10:$L$2009,E$41))</f>
        <v/>
      </c>
      <c r="F58" s="53">
        <f>IF(OR($A58="",F$41=""),"",COUNTIFS('Employee Mapping'!$I$10:$I$2009,$A58,'Employee Mapping'!$K$10:$K$2009,F$39,'Employee Mapping'!$L$10:$L$2009,F$41))</f>
        <v/>
      </c>
      <c r="G58" s="53">
        <f>IF(OR($A58="",G$41=""),"",COUNTIFS('Employee Mapping'!$I$10:$I$2009,$A58,'Employee Mapping'!$K$10:$K$2009,G$39,'Employee Mapping'!$L$10:$L$2009,G$41))</f>
        <v/>
      </c>
      <c r="H58" s="53">
        <f>IF(OR($A58="",H$41=""),"",COUNTIFS('Employee Mapping'!$I$10:$I$2009,$A58,'Employee Mapping'!$K$10:$K$2009,H$39,'Employee Mapping'!$L$10:$L$2009,H$41))</f>
        <v/>
      </c>
      <c r="I58" s="53">
        <f>IF(OR($A58="",I$41=""),"",COUNTIFS('Employee Mapping'!$I$10:$I$2009,$A58,'Employee Mapping'!$K$10:$K$2009,I$39,'Employee Mapping'!$L$10:$L$2009,I$41))</f>
        <v/>
      </c>
      <c r="J58" s="53">
        <f>IF(OR($A58="",J$41=""),"",COUNTIFS('Employee Mapping'!$I$10:$I$2009,$A58,'Employee Mapping'!$K$10:$K$2009,J$39,'Employee Mapping'!$L$10:$L$2009,J$41))</f>
        <v/>
      </c>
      <c r="K58" s="53">
        <f>IF(OR($A58="",K$41=""),"",COUNTIFS('Employee Mapping'!$I$10:$I$2009,$A58,'Employee Mapping'!$K$10:$K$2009,K$39,'Employee Mapping'!$L$10:$L$2009,K$41))</f>
        <v/>
      </c>
      <c r="L58" s="53">
        <f>IF(OR($A58="",L$41=""),"",COUNTIFS('Employee Mapping'!$I$10:$I$2009,$A58,'Employee Mapping'!$K$10:$K$2009,L$39,'Employee Mapping'!$L$10:$L$2009,L$41))</f>
        <v/>
      </c>
      <c r="M58" s="53">
        <f>IF(OR($A58="",M$41=""),"",COUNTIFS('Employee Mapping'!$I$10:$I$2009,$A58,'Employee Mapping'!$K$10:$K$2009,M$39,'Employee Mapping'!$L$10:$L$2009,M$41))</f>
        <v/>
      </c>
      <c r="N58" s="53">
        <f>IF(OR($A58="",N$41=""),"",COUNTIFS('Employee Mapping'!$I$10:$I$2009,$A58,'Employee Mapping'!$K$10:$K$2009,N$39,'Employee Mapping'!$L$10:$L$2009,N$41))</f>
        <v/>
      </c>
      <c r="O58" s="53">
        <f>IF(OR($A58="",O$41=""),"",COUNTIFS('Employee Mapping'!$I$10:$I$2009,$A58,'Employee Mapping'!$K$10:$K$2009,O$39,'Employee Mapping'!$L$10:$L$2009,O$41))</f>
        <v/>
      </c>
      <c r="P58" s="53">
        <f>IF(OR($A58="",P$41=""),"",COUNTIFS('Employee Mapping'!$I$10:$I$2009,$A58,'Employee Mapping'!$K$10:$K$2009,P$39,'Employee Mapping'!$L$10:$L$2009,P$41))</f>
        <v/>
      </c>
      <c r="Q58" s="53">
        <f>IF(OR($A58="",Q$41=""),"",COUNTIFS('Employee Mapping'!$I$10:$I$2009,$A58,'Employee Mapping'!$K$10:$K$2009,Q$39,'Employee Mapping'!$L$10:$L$2009,Q$41))</f>
        <v/>
      </c>
      <c r="R58" s="53">
        <f>IF(OR($A58="",R$41=""),"",COUNTIFS('Employee Mapping'!$I$10:$I$2009,$A58,'Employee Mapping'!$K$10:$K$2009,R$39,'Employee Mapping'!$L$10:$L$2009,R$41))</f>
        <v/>
      </c>
      <c r="S58" s="53">
        <f>IF(OR($A58="",S$41=""),"",COUNTIFS('Employee Mapping'!$I$10:$I$2009,$A58,'Employee Mapping'!$K$10:$K$2009,S$39,'Employee Mapping'!$L$10:$L$2009,S$41))</f>
        <v/>
      </c>
      <c r="T58" s="53">
        <f>IF(OR($A58="",T$41=""),"",COUNTIFS('Employee Mapping'!$I$10:$I$2009,$A58,'Employee Mapping'!$K$10:$K$2009,T$39,'Employee Mapping'!$L$10:$L$2009,T$41))</f>
        <v/>
      </c>
      <c r="U58" s="53">
        <f>IF(OR($A58="",U$41=""),"",COUNTIFS('Employee Mapping'!$I$10:$I$2009,$A58,'Employee Mapping'!$K$10:$K$2009,U$39,'Employee Mapping'!$L$10:$L$2009,U$41))</f>
        <v/>
      </c>
      <c r="V58" s="53">
        <f>IF(OR($A58="",V$41=""),"",COUNTIFS('Employee Mapping'!$I$10:$I$2009,$A58,'Employee Mapping'!$K$10:$K$2009,V$39,'Employee Mapping'!$L$10:$L$2009,V$41))</f>
        <v/>
      </c>
      <c r="W58" s="53">
        <f>IF(OR($A58="",W$41=""),"",COUNTIFS('Employee Mapping'!$I$10:$I$2009,$A58,'Employee Mapping'!$K$10:$K$2009,W$39,'Employee Mapping'!$L$10:$L$2009,W$41))</f>
        <v/>
      </c>
      <c r="X58" s="53">
        <f>IF(OR($A58="",X$41=""),"",COUNTIFS('Employee Mapping'!$I$10:$I$2009,$A58,'Employee Mapping'!$K$10:$K$2009,X$39,'Employee Mapping'!$L$10:$L$2009,X$41))</f>
        <v/>
      </c>
      <c r="Y58" s="53">
        <f>IF(OR($A58="",Y$41=""),"",COUNTIFS('Employee Mapping'!$I$10:$I$2009,$A58,'Employee Mapping'!$K$10:$K$2009,Y$39,'Employee Mapping'!$L$10:$L$2009,Y$41))</f>
        <v/>
      </c>
      <c r="Z58" s="53">
        <f>IF(OR($A58="",Z$41=""),"",COUNTIFS('Employee Mapping'!$I$10:$I$2009,$A58,'Employee Mapping'!$K$10:$K$2009,Z$39,'Employee Mapping'!$L$10:$L$2009,Z$41))</f>
        <v/>
      </c>
      <c r="AA58" s="53">
        <f>IF(OR($A58="",AA$41=""),"",COUNTIFS('Employee Mapping'!$I$10:$I$2009,$A58,'Employee Mapping'!$K$10:$K$2009,AA$39,'Employee Mapping'!$L$10:$L$2009,AA$41))</f>
        <v/>
      </c>
      <c r="AB58" s="53">
        <f>IF(OR($A58="",AB$41=""),"",COUNTIFS('Employee Mapping'!$I$10:$I$2009,$A58,'Employee Mapping'!$K$10:$K$2009,AB$39,'Employee Mapping'!$L$10:$L$2009,AB$41))</f>
        <v/>
      </c>
      <c r="AC58" s="53">
        <f>IF(OR($A58="",AC$41=""),"",COUNTIFS('Employee Mapping'!$I$10:$I$2009,$A58,'Employee Mapping'!$K$10:$K$2009,AC$39,'Employee Mapping'!$L$10:$L$2009,AC$41))</f>
        <v/>
      </c>
      <c r="AD58" s="53">
        <f>IF(OR($A58="",AD$41=""),"",COUNTIFS('Employee Mapping'!$I$10:$I$2009,$A58,'Employee Mapping'!$K$10:$K$2009,AD$39,'Employee Mapping'!$L$10:$L$2009,AD$41))</f>
        <v/>
      </c>
      <c r="AE58" s="53">
        <f>IF(OR($A58="",AE$41=""),"",COUNTIFS('Employee Mapping'!$I$10:$I$2009,$A58,'Employee Mapping'!$K$10:$K$2009,AE$39,'Employee Mapping'!$L$10:$L$2009,AE$41))</f>
        <v/>
      </c>
      <c r="AF58" s="53">
        <f>IF(OR($A58="",AF$41=""),"",COUNTIFS('Employee Mapping'!$I$10:$I$2009,$A58,'Employee Mapping'!$K$10:$K$2009,AF$39,'Employee Mapping'!$L$10:$L$2009,AF$41))</f>
        <v/>
      </c>
      <c r="AG58" s="53">
        <f>IF(OR($A58="",AG$41=""),"",COUNTIFS('Employee Mapping'!$I$10:$I$2009,$A58,'Employee Mapping'!$K$10:$K$2009,AG$39,'Employee Mapping'!$L$10:$L$2009,AG$41))</f>
        <v/>
      </c>
      <c r="AH58" s="53">
        <f>IF(OR($A58="",AH$41=""),"",COUNTIFS('Employee Mapping'!$I$10:$I$2009,$A58,'Employee Mapping'!$K$10:$K$2009,AH$39,'Employee Mapping'!$L$10:$L$2009,AH$41))</f>
        <v/>
      </c>
      <c r="AI58" s="53">
        <f>IF(OR($A58="",AI$41=""),"",COUNTIFS('Employee Mapping'!$I$10:$I$2009,$A58,'Employee Mapping'!$K$10:$K$2009,AI$39,'Employee Mapping'!$L$10:$L$2009,AI$41))</f>
        <v/>
      </c>
      <c r="AJ58" s="53">
        <f>IF(OR($A58="",AJ$41=""),"",COUNTIFS('Employee Mapping'!$I$10:$I$2009,$A58,'Employee Mapping'!$K$10:$K$2009,AJ$39,'Employee Mapping'!$L$10:$L$2009,AJ$41))</f>
        <v/>
      </c>
      <c r="AK58" s="53">
        <f>IF(OR($A58="",AK$41=""),"",COUNTIFS('Employee Mapping'!$I$10:$I$2009,$A58,'Employee Mapping'!$K$10:$K$2009,AK$39,'Employee Mapping'!$L$10:$L$2009,AK$41))</f>
        <v/>
      </c>
      <c r="AL58" s="53">
        <f>IF(OR($A58="",AL$41=""),"",COUNTIFS('Employee Mapping'!$I$10:$I$2009,$A58,'Employee Mapping'!$K$10:$K$2009,AL$39,'Employee Mapping'!$L$10:$L$2009,AL$41))</f>
        <v/>
      </c>
      <c r="AM58" s="53">
        <f>IF(OR($A58="",AM$41=""),"",COUNTIFS('Employee Mapping'!$I$10:$I$2009,$A58,'Employee Mapping'!$K$10:$K$2009,AM$39,'Employee Mapping'!$L$10:$L$2009,AM$41))</f>
        <v/>
      </c>
      <c r="AN58" s="53">
        <f>IF(OR($A58="",AN$41=""),"",COUNTIFS('Employee Mapping'!$I$10:$I$2009,$A58,'Employee Mapping'!$K$10:$K$2009,AN$39,'Employee Mapping'!$L$10:$L$2009,AN$41))</f>
        <v/>
      </c>
      <c r="AO58" s="53">
        <f>IF(OR($A58="",AO$41=""),"",COUNTIFS('Employee Mapping'!$I$10:$I$2009,$A58,'Employee Mapping'!$K$10:$K$2009,AO$39,'Employee Mapping'!$L$10:$L$2009,AO$41))</f>
        <v/>
      </c>
      <c r="AP58" s="53">
        <f>IF(OR($A58="",AP$41=""),"",COUNTIFS('Employee Mapping'!$I$10:$I$2009,$A58,'Employee Mapping'!$K$10:$K$2009,AP$39,'Employee Mapping'!$L$10:$L$2009,AP$41))</f>
        <v/>
      </c>
      <c r="AQ58" s="53">
        <f>IF(OR($A58="",AQ$41=""),"",COUNTIFS('Employee Mapping'!$I$10:$I$2009,$A58,'Employee Mapping'!$K$10:$K$2009,AQ$39,'Employee Mapping'!$L$10:$L$2009,AQ$41))</f>
        <v/>
      </c>
      <c r="AR58" s="53">
        <f>IF(OR($A58="",AR$41=""),"",COUNTIFS('Employee Mapping'!$I$10:$I$2009,$A58,'Employee Mapping'!$K$10:$K$2009,AR$39,'Employee Mapping'!$L$10:$L$2009,AR$41))</f>
        <v/>
      </c>
      <c r="AS58" s="53">
        <f>IF(OR($A58="",AS$41=""),"",COUNTIFS('Employee Mapping'!$I$10:$I$2009,$A58,'Employee Mapping'!$K$10:$K$2009,AS$39,'Employee Mapping'!$L$10:$L$2009,AS$41))</f>
        <v/>
      </c>
      <c r="AT58" s="53">
        <f>IF(OR($A58="",AT$41=""),"",COUNTIFS('Employee Mapping'!$I$10:$I$2009,$A58,'Employee Mapping'!$K$10:$K$2009,AT$39,'Employee Mapping'!$L$10:$L$2009,AT$41))</f>
        <v/>
      </c>
      <c r="AU58" s="53">
        <f>IF(OR($A58="",AU$41=""),"",COUNTIFS('Employee Mapping'!$I$10:$I$2009,$A58,'Employee Mapping'!$K$10:$K$2009,AU$39,'Employee Mapping'!$L$10:$L$2009,AU$41))</f>
        <v/>
      </c>
      <c r="AV58" s="53">
        <f>IF(OR($A58="",AV$41=""),"",COUNTIFS('Employee Mapping'!$I$10:$I$2009,$A58,'Employee Mapping'!$K$10:$K$2009,AV$39,'Employee Mapping'!$L$10:$L$2009,AV$41))</f>
        <v/>
      </c>
      <c r="AW58" s="53">
        <f>IF(OR($A58="",AW$41=""),"",COUNTIFS('Employee Mapping'!$I$10:$I$2009,$A58,'Employee Mapping'!$K$10:$K$2009,AW$39,'Employee Mapping'!$L$10:$L$2009,AW$41))</f>
        <v/>
      </c>
      <c r="AX58" s="53">
        <f>IF(OR($A58="",AX$41=""),"",COUNTIFS('Employee Mapping'!$I$10:$I$2009,$A58,'Employee Mapping'!$K$10:$K$2009,AX$39,'Employee Mapping'!$L$10:$L$2009,AX$41))</f>
        <v/>
      </c>
      <c r="AY58" s="53">
        <f>IF(OR($A58="",AY$41=""),"",COUNTIFS('Employee Mapping'!$I$10:$I$2009,$A58,'Employee Mapping'!$K$10:$K$2009,AY$39,'Employee Mapping'!$L$10:$L$2009,AY$41))</f>
        <v/>
      </c>
      <c r="AZ58" s="53">
        <f>IF(OR($A58="",AZ$41=""),"",COUNTIFS('Employee Mapping'!$I$10:$I$2009,$A58,'Employee Mapping'!$K$10:$K$2009,AZ$39,'Employee Mapping'!$L$10:$L$2009,AZ$41))</f>
        <v/>
      </c>
      <c r="BA58" s="53">
        <f>IF(OR($A58="",BA$41=""),"",COUNTIFS('Employee Mapping'!$I$10:$I$2009,$A58,'Employee Mapping'!$K$10:$K$2009,BA$39,'Employee Mapping'!$L$10:$L$2009,BA$41))</f>
        <v/>
      </c>
      <c r="BB58" s="53">
        <f>IF(OR($A58="",BB$41=""),"",COUNTIFS('Employee Mapping'!$I$10:$I$2009,$A58,'Employee Mapping'!$K$10:$K$2009,BB$39,'Employee Mapping'!$L$10:$L$2009,BB$41))</f>
        <v/>
      </c>
      <c r="BC58" s="53">
        <f>IF(OR($A58="",BC$41=""),"",COUNTIFS('Employee Mapping'!$I$10:$I$2009,$A58,'Employee Mapping'!$K$10:$K$2009,BC$39,'Employee Mapping'!$L$10:$L$2009,BC$41))</f>
        <v/>
      </c>
      <c r="BD58" s="53">
        <f>IF(OR($A58="",BD$41=""),"",COUNTIFS('Employee Mapping'!$I$10:$I$2009,$A58,'Employee Mapping'!$K$10:$K$2009,BD$39,'Employee Mapping'!$L$10:$L$2009,BD$41))</f>
        <v/>
      </c>
      <c r="BE58" s="53">
        <f>IF(OR($A58="",BE$41=""),"",COUNTIFS('Employee Mapping'!$I$10:$I$2009,$A58,'Employee Mapping'!$K$10:$K$2009,BE$39,'Employee Mapping'!$L$10:$L$2009,BE$41))</f>
        <v/>
      </c>
      <c r="BF58" s="53">
        <f>IF(OR($A58="",BF$41=""),"",COUNTIFS('Employee Mapping'!$I$10:$I$2009,$A58,'Employee Mapping'!$K$10:$K$2009,BF$39,'Employee Mapping'!$L$10:$L$2009,BF$41))</f>
        <v/>
      </c>
      <c r="BG58" s="53">
        <f>IF(OR($A58="",BG$41=""),"",COUNTIFS('Employee Mapping'!$I$10:$I$2009,$A58,'Employee Mapping'!$K$10:$K$2009,BG$39,'Employee Mapping'!$L$10:$L$2009,BG$41))</f>
        <v/>
      </c>
      <c r="BH58" s="53">
        <f>IF(OR($A58="",BH$41=""),"",COUNTIFS('Employee Mapping'!$I$10:$I$2009,$A58,'Employee Mapping'!$K$10:$K$2009,BH$39,'Employee Mapping'!$L$10:$L$2009,BH$41))</f>
        <v/>
      </c>
      <c r="BI58" s="53">
        <f>IF(OR($A58="",BI$41=""),"",COUNTIFS('Employee Mapping'!$I$10:$I$2009,$A58,'Employee Mapping'!$K$10:$K$2009,BI$39,'Employee Mapping'!$L$10:$L$2009,BI$41))</f>
        <v/>
      </c>
      <c r="BJ58" s="53">
        <f>IF(OR($A58="",BJ$41=""),"",COUNTIFS('Employee Mapping'!$I$10:$I$2009,$A58,'Employee Mapping'!$K$10:$K$2009,BJ$39,'Employee Mapping'!$L$10:$L$2009,BJ$41))</f>
        <v/>
      </c>
      <c r="BK58" s="53">
        <f>IF(OR($A58="",BK$41=""),"",COUNTIFS('Employee Mapping'!$I$10:$I$2009,$A58,'Employee Mapping'!$K$10:$K$2009,BK$39,'Employee Mapping'!$L$10:$L$2009,BK$41))</f>
        <v/>
      </c>
      <c r="BL58" s="53">
        <f>IF(OR($A58="",BL$41=""),"",COUNTIFS('Employee Mapping'!$I$10:$I$2009,$A58,'Employee Mapping'!$K$10:$K$2009,BL$39,'Employee Mapping'!$L$10:$L$2009,BL$41))</f>
        <v/>
      </c>
      <c r="BM58" s="53">
        <f>IF(OR($A58="",BM$41=""),"",COUNTIFS('Employee Mapping'!$I$10:$I$2009,$A58,'Employee Mapping'!$K$10:$K$2009,BM$39,'Employee Mapping'!$L$10:$L$2009,BM$41))</f>
        <v/>
      </c>
      <c r="BN58" s="53">
        <f>IF(OR($A58="",BN$41=""),"",COUNTIFS('Employee Mapping'!$I$10:$I$2009,$A58,'Employee Mapping'!$K$10:$K$2009,BN$39,'Employee Mapping'!$L$10:$L$2009,BN$41))</f>
        <v/>
      </c>
      <c r="BO58" s="53">
        <f>IF(OR($A58="",BO$41=""),"",COUNTIFS('Employee Mapping'!$I$10:$I$2009,$A58,'Employee Mapping'!$K$10:$K$2009,BO$39,'Employee Mapping'!$L$10:$L$2009,BO$41))</f>
        <v/>
      </c>
      <c r="BP58" s="53">
        <f>IF(OR($A58="",BP$41=""),"",COUNTIFS('Employee Mapping'!$I$10:$I$2009,$A58,'Employee Mapping'!$K$10:$K$2009,BP$39,'Employee Mapping'!$L$10:$L$2009,BP$41))</f>
        <v/>
      </c>
      <c r="BQ58" s="53">
        <f>IF(OR($A58="",BQ$41=""),"",COUNTIFS('Employee Mapping'!$I$10:$I$2009,$A58,'Employee Mapping'!$K$10:$K$2009,BQ$39,'Employee Mapping'!$L$10:$L$2009,BQ$41))</f>
        <v/>
      </c>
      <c r="BR58" s="53">
        <f>IF(OR($A58="",BR$41=""),"",COUNTIFS('Employee Mapping'!$I$10:$I$2009,$A58,'Employee Mapping'!$K$10:$K$2009,BR$39,'Employee Mapping'!$L$10:$L$2009,BR$41))</f>
        <v/>
      </c>
      <c r="BS58" s="53">
        <f>IF(OR($A58="",BS$41=""),"",COUNTIFS('Employee Mapping'!$I$10:$I$2009,$A58,'Employee Mapping'!$K$10:$K$2009,BS$39,'Employee Mapping'!$L$10:$L$2009,BS$41))</f>
        <v/>
      </c>
      <c r="BT58" s="53">
        <f>IF(OR($A58="",BT$41=""),"",COUNTIFS('Employee Mapping'!$I$10:$I$2009,$A58,'Employee Mapping'!$K$10:$K$2009,BT$39,'Employee Mapping'!$L$10:$L$2009,BT$41))</f>
        <v/>
      </c>
      <c r="BU58" s="53">
        <f>IF(OR($A58="",BU$41=""),"",COUNTIFS('Employee Mapping'!$I$10:$I$2009,$A58,'Employee Mapping'!$K$10:$K$2009,BU$39,'Employee Mapping'!$L$10:$L$2009,BU$41))</f>
        <v/>
      </c>
      <c r="BV58" s="53">
        <f>IF(OR($A58="",BV$41=""),"",COUNTIFS('Employee Mapping'!$I$10:$I$2009,$A58,'Employee Mapping'!$K$10:$K$2009,BV$39,'Employee Mapping'!$L$10:$L$2009,BV$41))</f>
        <v/>
      </c>
      <c r="BW58" s="53">
        <f>IF(OR($A58="",BW$41=""),"",COUNTIFS('Employee Mapping'!$I$10:$I$2009,$A58,'Employee Mapping'!$K$10:$K$2009,BW$39,'Employee Mapping'!$L$10:$L$2009,BW$41))</f>
        <v/>
      </c>
      <c r="BX58" s="53">
        <f>IF(OR($A58="",BX$41=""),"",COUNTIFS('Employee Mapping'!$I$10:$I$2009,$A58,'Employee Mapping'!$K$10:$K$2009,BX$39,'Employee Mapping'!$L$10:$L$2009,BX$41))</f>
        <v/>
      </c>
      <c r="BY58" s="53">
        <f>IF(OR($A58="",BY$41=""),"",COUNTIFS('Employee Mapping'!$I$10:$I$2009,$A58,'Employee Mapping'!$K$10:$K$2009,BY$39,'Employee Mapping'!$L$10:$L$2009,BY$41))</f>
        <v/>
      </c>
      <c r="BZ58" s="53">
        <f>IF(OR($A58="",BZ$41=""),"",COUNTIFS('Employee Mapping'!$I$10:$I$2009,$A58,'Employee Mapping'!$K$10:$K$2009,BZ$39,'Employee Mapping'!$L$10:$L$2009,BZ$41))</f>
        <v/>
      </c>
      <c r="CA58" s="53">
        <f>IF(OR($A58="",CA$41=""),"",COUNTIFS('Employee Mapping'!$I$10:$I$2009,$A58,'Employee Mapping'!$K$10:$K$2009,CA$39,'Employee Mapping'!$L$10:$L$2009,CA$41))</f>
        <v/>
      </c>
      <c r="CB58" s="53">
        <f>IF(OR($A58="",CB$41=""),"",COUNTIFS('Employee Mapping'!$I$10:$I$2009,$A58,'Employee Mapping'!$K$10:$K$2009,CB$39,'Employee Mapping'!$L$10:$L$2009,CB$41))</f>
        <v/>
      </c>
      <c r="CC58" s="53">
        <f>IF(OR($A58="",CC$41=""),"",COUNTIFS('Employee Mapping'!$I$10:$I$2009,$A58,'Employee Mapping'!$K$10:$K$2009,CC$39,'Employee Mapping'!$L$10:$L$2009,CC$41))</f>
        <v/>
      </c>
      <c r="CD58" s="53">
        <f>IF(OR($A58="",CD$41=""),"",COUNTIFS('Employee Mapping'!$I$10:$I$2009,$A58,'Employee Mapping'!$K$10:$K$2009,CD$39,'Employee Mapping'!$L$10:$L$2009,CD$41))</f>
        <v/>
      </c>
      <c r="CE58" s="53">
        <f>IF(OR($A58="",CE$41=""),"",COUNTIFS('Employee Mapping'!$I$10:$I$2009,$A58,'Employee Mapping'!$K$10:$K$2009,CE$39,'Employee Mapping'!$L$10:$L$2009,CE$41))</f>
        <v/>
      </c>
      <c r="CF58" s="53">
        <f>IF(OR($A58="",CF$41=""),"",COUNTIFS('Employee Mapping'!$I$10:$I$2009,$A58,'Employee Mapping'!$K$10:$K$2009,CF$39,'Employee Mapping'!$L$10:$L$2009,CF$41))</f>
        <v/>
      </c>
      <c r="CG58" s="53">
        <f>IF(OR($A58="",CG$41=""),"",COUNTIFS('Employee Mapping'!$I$10:$I$2009,$A58,'Employee Mapping'!$K$10:$K$2009,CG$39,'Employee Mapping'!$L$10:$L$2009,CG$41))</f>
        <v/>
      </c>
      <c r="CH58" s="53">
        <f>IF(OR($A58="",CH$41=""),"",COUNTIFS('Employee Mapping'!$I$10:$I$2009,$A58,'Employee Mapping'!$K$10:$K$2009,CH$39,'Employee Mapping'!$L$10:$L$2009,CH$41))</f>
        <v/>
      </c>
      <c r="CI58" s="53">
        <f>IF(OR($A58="",CI$41=""),"",COUNTIFS('Employee Mapping'!$I$10:$I$2009,$A58,'Employee Mapping'!$K$10:$K$2009,CI$39,'Employee Mapping'!$L$10:$L$2009,CI$41))</f>
        <v/>
      </c>
      <c r="CJ58" s="53">
        <f>IF(OR($A58="",CJ$41=""),"",COUNTIFS('Employee Mapping'!$I$10:$I$2009,$A58,'Employee Mapping'!$K$10:$K$2009,CJ$39,'Employee Mapping'!$L$10:$L$2009,CJ$41))</f>
        <v/>
      </c>
      <c r="CK58" s="53">
        <f>IF(OR($A58="",CK$41=""),"",COUNTIFS('Employee Mapping'!$I$10:$I$2009,$A58,'Employee Mapping'!$K$10:$K$2009,CK$39,'Employee Mapping'!$L$10:$L$2009,CK$41))</f>
        <v/>
      </c>
      <c r="CL58" s="53">
        <f>IF(OR($A58="",CL$41=""),"",COUNTIFS('Employee Mapping'!$I$10:$I$2009,$A58,'Employee Mapping'!$K$10:$K$2009,CL$39,'Employee Mapping'!$L$10:$L$2009,CL$41))</f>
        <v/>
      </c>
      <c r="CM58" s="53">
        <f>IF(OR($A58="",CM$41=""),"",COUNTIFS('Employee Mapping'!$I$10:$I$2009,$A58,'Employee Mapping'!$K$10:$K$2009,CM$39,'Employee Mapping'!$L$10:$L$2009,CM$41))</f>
        <v/>
      </c>
      <c r="CN58" s="53">
        <f>IF(OR($A58="",CN$41=""),"",COUNTIFS('Employee Mapping'!$I$10:$I$2009,$A58,'Employee Mapping'!$K$10:$K$2009,CN$39,'Employee Mapping'!$L$10:$L$2009,CN$41))</f>
        <v/>
      </c>
      <c r="CO58" s="53">
        <f>IF(OR($A58="",CO$41=""),"",COUNTIFS('Employee Mapping'!$I$10:$I$2009,$A58,'Employee Mapping'!$K$10:$K$2009,CO$39,'Employee Mapping'!$L$10:$L$2009,CO$41))</f>
        <v/>
      </c>
      <c r="CP58" s="53">
        <f>IF(OR($A58="",CP$41=""),"",COUNTIFS('Employee Mapping'!$I$10:$I$2009,$A58,'Employee Mapping'!$K$10:$K$2009,CP$39,'Employee Mapping'!$L$10:$L$2009,CP$41))</f>
        <v/>
      </c>
      <c r="CQ58" s="53">
        <f>IF(OR($A58="",CQ$41=""),"",COUNTIFS('Employee Mapping'!$I$10:$I$2009,$A58,'Employee Mapping'!$K$10:$K$2009,CQ$39,'Employee Mapping'!$L$10:$L$2009,CQ$41))</f>
        <v/>
      </c>
      <c r="CR58" s="53">
        <f>IF(OR($A58="",CR$41=""),"",COUNTIFS('Employee Mapping'!$I$10:$I$2009,$A58,'Employee Mapping'!$K$10:$K$2009,CR$39,'Employee Mapping'!$L$10:$L$2009,CR$41))</f>
        <v/>
      </c>
      <c r="CS58" s="53">
        <f>IF(OR($A58="",CS$41=""),"",COUNTIFS('Employee Mapping'!$I$10:$I$2009,$A58,'Employee Mapping'!$K$10:$K$2009,CS$39,'Employee Mapping'!$L$10:$L$2009,CS$41))</f>
        <v/>
      </c>
      <c r="CT58" s="53">
        <f>IF(OR($A58="",CT$41=""),"",COUNTIFS('Employee Mapping'!$I$10:$I$2009,$A58,'Employee Mapping'!$K$10:$K$2009,CT$39,'Employee Mapping'!$L$10:$L$2009,CT$41))</f>
        <v/>
      </c>
      <c r="CU58" s="54">
        <f>IF($A58="","",SUM(C58:CT58))</f>
        <v/>
      </c>
    </row>
    <row r="59">
      <c r="A59">
        <f>IF(SETUP!$B137="","",SETUP!$B137)</f>
        <v/>
      </c>
      <c r="B59" s="9">
        <f>IF(SETUP!$B137="","",SETUP!$C137)</f>
        <v/>
      </c>
      <c r="C59" s="53">
        <f>IF(OR($A59="",C$41=""),"",COUNTIFS('Employee Mapping'!$I$10:$I$2009,$A59,'Employee Mapping'!$K$10:$K$2009,C$39,'Employee Mapping'!$L$10:$L$2009,C$41))</f>
        <v/>
      </c>
      <c r="D59" s="53">
        <f>IF(OR($A59="",D$41=""),"",COUNTIFS('Employee Mapping'!$I$10:$I$2009,$A59,'Employee Mapping'!$K$10:$K$2009,D$39,'Employee Mapping'!$L$10:$L$2009,D$41))</f>
        <v/>
      </c>
      <c r="E59" s="53">
        <f>IF(OR($A59="",E$41=""),"",COUNTIFS('Employee Mapping'!$I$10:$I$2009,$A59,'Employee Mapping'!$K$10:$K$2009,E$39,'Employee Mapping'!$L$10:$L$2009,E$41))</f>
        <v/>
      </c>
      <c r="F59" s="53">
        <f>IF(OR($A59="",F$41=""),"",COUNTIFS('Employee Mapping'!$I$10:$I$2009,$A59,'Employee Mapping'!$K$10:$K$2009,F$39,'Employee Mapping'!$L$10:$L$2009,F$41))</f>
        <v/>
      </c>
      <c r="G59" s="53">
        <f>IF(OR($A59="",G$41=""),"",COUNTIFS('Employee Mapping'!$I$10:$I$2009,$A59,'Employee Mapping'!$K$10:$K$2009,G$39,'Employee Mapping'!$L$10:$L$2009,G$41))</f>
        <v/>
      </c>
      <c r="H59" s="53">
        <f>IF(OR($A59="",H$41=""),"",COUNTIFS('Employee Mapping'!$I$10:$I$2009,$A59,'Employee Mapping'!$K$10:$K$2009,H$39,'Employee Mapping'!$L$10:$L$2009,H$41))</f>
        <v/>
      </c>
      <c r="I59" s="53">
        <f>IF(OR($A59="",I$41=""),"",COUNTIFS('Employee Mapping'!$I$10:$I$2009,$A59,'Employee Mapping'!$K$10:$K$2009,I$39,'Employee Mapping'!$L$10:$L$2009,I$41))</f>
        <v/>
      </c>
      <c r="J59" s="53">
        <f>IF(OR($A59="",J$41=""),"",COUNTIFS('Employee Mapping'!$I$10:$I$2009,$A59,'Employee Mapping'!$K$10:$K$2009,J$39,'Employee Mapping'!$L$10:$L$2009,J$41))</f>
        <v/>
      </c>
      <c r="K59" s="53">
        <f>IF(OR($A59="",K$41=""),"",COUNTIFS('Employee Mapping'!$I$10:$I$2009,$A59,'Employee Mapping'!$K$10:$K$2009,K$39,'Employee Mapping'!$L$10:$L$2009,K$41))</f>
        <v/>
      </c>
      <c r="L59" s="53">
        <f>IF(OR($A59="",L$41=""),"",COUNTIFS('Employee Mapping'!$I$10:$I$2009,$A59,'Employee Mapping'!$K$10:$K$2009,L$39,'Employee Mapping'!$L$10:$L$2009,L$41))</f>
        <v/>
      </c>
      <c r="M59" s="53">
        <f>IF(OR($A59="",M$41=""),"",COUNTIFS('Employee Mapping'!$I$10:$I$2009,$A59,'Employee Mapping'!$K$10:$K$2009,M$39,'Employee Mapping'!$L$10:$L$2009,M$41))</f>
        <v/>
      </c>
      <c r="N59" s="53">
        <f>IF(OR($A59="",N$41=""),"",COUNTIFS('Employee Mapping'!$I$10:$I$2009,$A59,'Employee Mapping'!$K$10:$K$2009,N$39,'Employee Mapping'!$L$10:$L$2009,N$41))</f>
        <v/>
      </c>
      <c r="O59" s="53">
        <f>IF(OR($A59="",O$41=""),"",COUNTIFS('Employee Mapping'!$I$10:$I$2009,$A59,'Employee Mapping'!$K$10:$K$2009,O$39,'Employee Mapping'!$L$10:$L$2009,O$41))</f>
        <v/>
      </c>
      <c r="P59" s="53">
        <f>IF(OR($A59="",P$41=""),"",COUNTIFS('Employee Mapping'!$I$10:$I$2009,$A59,'Employee Mapping'!$K$10:$K$2009,P$39,'Employee Mapping'!$L$10:$L$2009,P$41))</f>
        <v/>
      </c>
      <c r="Q59" s="53">
        <f>IF(OR($A59="",Q$41=""),"",COUNTIFS('Employee Mapping'!$I$10:$I$2009,$A59,'Employee Mapping'!$K$10:$K$2009,Q$39,'Employee Mapping'!$L$10:$L$2009,Q$41))</f>
        <v/>
      </c>
      <c r="R59" s="53">
        <f>IF(OR($A59="",R$41=""),"",COUNTIFS('Employee Mapping'!$I$10:$I$2009,$A59,'Employee Mapping'!$K$10:$K$2009,R$39,'Employee Mapping'!$L$10:$L$2009,R$41))</f>
        <v/>
      </c>
      <c r="S59" s="53">
        <f>IF(OR($A59="",S$41=""),"",COUNTIFS('Employee Mapping'!$I$10:$I$2009,$A59,'Employee Mapping'!$K$10:$K$2009,S$39,'Employee Mapping'!$L$10:$L$2009,S$41))</f>
        <v/>
      </c>
      <c r="T59" s="53">
        <f>IF(OR($A59="",T$41=""),"",COUNTIFS('Employee Mapping'!$I$10:$I$2009,$A59,'Employee Mapping'!$K$10:$K$2009,T$39,'Employee Mapping'!$L$10:$L$2009,T$41))</f>
        <v/>
      </c>
      <c r="U59" s="53">
        <f>IF(OR($A59="",U$41=""),"",COUNTIFS('Employee Mapping'!$I$10:$I$2009,$A59,'Employee Mapping'!$K$10:$K$2009,U$39,'Employee Mapping'!$L$10:$L$2009,U$41))</f>
        <v/>
      </c>
      <c r="V59" s="53">
        <f>IF(OR($A59="",V$41=""),"",COUNTIFS('Employee Mapping'!$I$10:$I$2009,$A59,'Employee Mapping'!$K$10:$K$2009,V$39,'Employee Mapping'!$L$10:$L$2009,V$41))</f>
        <v/>
      </c>
      <c r="W59" s="53">
        <f>IF(OR($A59="",W$41=""),"",COUNTIFS('Employee Mapping'!$I$10:$I$2009,$A59,'Employee Mapping'!$K$10:$K$2009,W$39,'Employee Mapping'!$L$10:$L$2009,W$41))</f>
        <v/>
      </c>
      <c r="X59" s="53">
        <f>IF(OR($A59="",X$41=""),"",COUNTIFS('Employee Mapping'!$I$10:$I$2009,$A59,'Employee Mapping'!$K$10:$K$2009,X$39,'Employee Mapping'!$L$10:$L$2009,X$41))</f>
        <v/>
      </c>
      <c r="Y59" s="53">
        <f>IF(OR($A59="",Y$41=""),"",COUNTIFS('Employee Mapping'!$I$10:$I$2009,$A59,'Employee Mapping'!$K$10:$K$2009,Y$39,'Employee Mapping'!$L$10:$L$2009,Y$41))</f>
        <v/>
      </c>
      <c r="Z59" s="53">
        <f>IF(OR($A59="",Z$41=""),"",COUNTIFS('Employee Mapping'!$I$10:$I$2009,$A59,'Employee Mapping'!$K$10:$K$2009,Z$39,'Employee Mapping'!$L$10:$L$2009,Z$41))</f>
        <v/>
      </c>
      <c r="AA59" s="53">
        <f>IF(OR($A59="",AA$41=""),"",COUNTIFS('Employee Mapping'!$I$10:$I$2009,$A59,'Employee Mapping'!$K$10:$K$2009,AA$39,'Employee Mapping'!$L$10:$L$2009,AA$41))</f>
        <v/>
      </c>
      <c r="AB59" s="53">
        <f>IF(OR($A59="",AB$41=""),"",COUNTIFS('Employee Mapping'!$I$10:$I$2009,$A59,'Employee Mapping'!$K$10:$K$2009,AB$39,'Employee Mapping'!$L$10:$L$2009,AB$41))</f>
        <v/>
      </c>
      <c r="AC59" s="53">
        <f>IF(OR($A59="",AC$41=""),"",COUNTIFS('Employee Mapping'!$I$10:$I$2009,$A59,'Employee Mapping'!$K$10:$K$2009,AC$39,'Employee Mapping'!$L$10:$L$2009,AC$41))</f>
        <v/>
      </c>
      <c r="AD59" s="53">
        <f>IF(OR($A59="",AD$41=""),"",COUNTIFS('Employee Mapping'!$I$10:$I$2009,$A59,'Employee Mapping'!$K$10:$K$2009,AD$39,'Employee Mapping'!$L$10:$L$2009,AD$41))</f>
        <v/>
      </c>
      <c r="AE59" s="53">
        <f>IF(OR($A59="",AE$41=""),"",COUNTIFS('Employee Mapping'!$I$10:$I$2009,$A59,'Employee Mapping'!$K$10:$K$2009,AE$39,'Employee Mapping'!$L$10:$L$2009,AE$41))</f>
        <v/>
      </c>
      <c r="AF59" s="53">
        <f>IF(OR($A59="",AF$41=""),"",COUNTIFS('Employee Mapping'!$I$10:$I$2009,$A59,'Employee Mapping'!$K$10:$K$2009,AF$39,'Employee Mapping'!$L$10:$L$2009,AF$41))</f>
        <v/>
      </c>
      <c r="AG59" s="53">
        <f>IF(OR($A59="",AG$41=""),"",COUNTIFS('Employee Mapping'!$I$10:$I$2009,$A59,'Employee Mapping'!$K$10:$K$2009,AG$39,'Employee Mapping'!$L$10:$L$2009,AG$41))</f>
        <v/>
      </c>
      <c r="AH59" s="53">
        <f>IF(OR($A59="",AH$41=""),"",COUNTIFS('Employee Mapping'!$I$10:$I$2009,$A59,'Employee Mapping'!$K$10:$K$2009,AH$39,'Employee Mapping'!$L$10:$L$2009,AH$41))</f>
        <v/>
      </c>
      <c r="AI59" s="53">
        <f>IF(OR($A59="",AI$41=""),"",COUNTIFS('Employee Mapping'!$I$10:$I$2009,$A59,'Employee Mapping'!$K$10:$K$2009,AI$39,'Employee Mapping'!$L$10:$L$2009,AI$41))</f>
        <v/>
      </c>
      <c r="AJ59" s="53">
        <f>IF(OR($A59="",AJ$41=""),"",COUNTIFS('Employee Mapping'!$I$10:$I$2009,$A59,'Employee Mapping'!$K$10:$K$2009,AJ$39,'Employee Mapping'!$L$10:$L$2009,AJ$41))</f>
        <v/>
      </c>
      <c r="AK59" s="53">
        <f>IF(OR($A59="",AK$41=""),"",COUNTIFS('Employee Mapping'!$I$10:$I$2009,$A59,'Employee Mapping'!$K$10:$K$2009,AK$39,'Employee Mapping'!$L$10:$L$2009,AK$41))</f>
        <v/>
      </c>
      <c r="AL59" s="53">
        <f>IF(OR($A59="",AL$41=""),"",COUNTIFS('Employee Mapping'!$I$10:$I$2009,$A59,'Employee Mapping'!$K$10:$K$2009,AL$39,'Employee Mapping'!$L$10:$L$2009,AL$41))</f>
        <v/>
      </c>
      <c r="AM59" s="53">
        <f>IF(OR($A59="",AM$41=""),"",COUNTIFS('Employee Mapping'!$I$10:$I$2009,$A59,'Employee Mapping'!$K$10:$K$2009,AM$39,'Employee Mapping'!$L$10:$L$2009,AM$41))</f>
        <v/>
      </c>
      <c r="AN59" s="53">
        <f>IF(OR($A59="",AN$41=""),"",COUNTIFS('Employee Mapping'!$I$10:$I$2009,$A59,'Employee Mapping'!$K$10:$K$2009,AN$39,'Employee Mapping'!$L$10:$L$2009,AN$41))</f>
        <v/>
      </c>
      <c r="AO59" s="53">
        <f>IF(OR($A59="",AO$41=""),"",COUNTIFS('Employee Mapping'!$I$10:$I$2009,$A59,'Employee Mapping'!$K$10:$K$2009,AO$39,'Employee Mapping'!$L$10:$L$2009,AO$41))</f>
        <v/>
      </c>
      <c r="AP59" s="53">
        <f>IF(OR($A59="",AP$41=""),"",COUNTIFS('Employee Mapping'!$I$10:$I$2009,$A59,'Employee Mapping'!$K$10:$K$2009,AP$39,'Employee Mapping'!$L$10:$L$2009,AP$41))</f>
        <v/>
      </c>
      <c r="AQ59" s="53">
        <f>IF(OR($A59="",AQ$41=""),"",COUNTIFS('Employee Mapping'!$I$10:$I$2009,$A59,'Employee Mapping'!$K$10:$K$2009,AQ$39,'Employee Mapping'!$L$10:$L$2009,AQ$41))</f>
        <v/>
      </c>
      <c r="AR59" s="53">
        <f>IF(OR($A59="",AR$41=""),"",COUNTIFS('Employee Mapping'!$I$10:$I$2009,$A59,'Employee Mapping'!$K$10:$K$2009,AR$39,'Employee Mapping'!$L$10:$L$2009,AR$41))</f>
        <v/>
      </c>
      <c r="AS59" s="53">
        <f>IF(OR($A59="",AS$41=""),"",COUNTIFS('Employee Mapping'!$I$10:$I$2009,$A59,'Employee Mapping'!$K$10:$K$2009,AS$39,'Employee Mapping'!$L$10:$L$2009,AS$41))</f>
        <v/>
      </c>
      <c r="AT59" s="53">
        <f>IF(OR($A59="",AT$41=""),"",COUNTIFS('Employee Mapping'!$I$10:$I$2009,$A59,'Employee Mapping'!$K$10:$K$2009,AT$39,'Employee Mapping'!$L$10:$L$2009,AT$41))</f>
        <v/>
      </c>
      <c r="AU59" s="53">
        <f>IF(OR($A59="",AU$41=""),"",COUNTIFS('Employee Mapping'!$I$10:$I$2009,$A59,'Employee Mapping'!$K$10:$K$2009,AU$39,'Employee Mapping'!$L$10:$L$2009,AU$41))</f>
        <v/>
      </c>
      <c r="AV59" s="53">
        <f>IF(OR($A59="",AV$41=""),"",COUNTIFS('Employee Mapping'!$I$10:$I$2009,$A59,'Employee Mapping'!$K$10:$K$2009,AV$39,'Employee Mapping'!$L$10:$L$2009,AV$41))</f>
        <v/>
      </c>
      <c r="AW59" s="53">
        <f>IF(OR($A59="",AW$41=""),"",COUNTIFS('Employee Mapping'!$I$10:$I$2009,$A59,'Employee Mapping'!$K$10:$K$2009,AW$39,'Employee Mapping'!$L$10:$L$2009,AW$41))</f>
        <v/>
      </c>
      <c r="AX59" s="53">
        <f>IF(OR($A59="",AX$41=""),"",COUNTIFS('Employee Mapping'!$I$10:$I$2009,$A59,'Employee Mapping'!$K$10:$K$2009,AX$39,'Employee Mapping'!$L$10:$L$2009,AX$41))</f>
        <v/>
      </c>
      <c r="AY59" s="53">
        <f>IF(OR($A59="",AY$41=""),"",COUNTIFS('Employee Mapping'!$I$10:$I$2009,$A59,'Employee Mapping'!$K$10:$K$2009,AY$39,'Employee Mapping'!$L$10:$L$2009,AY$41))</f>
        <v/>
      </c>
      <c r="AZ59" s="53">
        <f>IF(OR($A59="",AZ$41=""),"",COUNTIFS('Employee Mapping'!$I$10:$I$2009,$A59,'Employee Mapping'!$K$10:$K$2009,AZ$39,'Employee Mapping'!$L$10:$L$2009,AZ$41))</f>
        <v/>
      </c>
      <c r="BA59" s="53">
        <f>IF(OR($A59="",BA$41=""),"",COUNTIFS('Employee Mapping'!$I$10:$I$2009,$A59,'Employee Mapping'!$K$10:$K$2009,BA$39,'Employee Mapping'!$L$10:$L$2009,BA$41))</f>
        <v/>
      </c>
      <c r="BB59" s="53">
        <f>IF(OR($A59="",BB$41=""),"",COUNTIFS('Employee Mapping'!$I$10:$I$2009,$A59,'Employee Mapping'!$K$10:$K$2009,BB$39,'Employee Mapping'!$L$10:$L$2009,BB$41))</f>
        <v/>
      </c>
      <c r="BC59" s="53">
        <f>IF(OR($A59="",BC$41=""),"",COUNTIFS('Employee Mapping'!$I$10:$I$2009,$A59,'Employee Mapping'!$K$10:$K$2009,BC$39,'Employee Mapping'!$L$10:$L$2009,BC$41))</f>
        <v/>
      </c>
      <c r="BD59" s="53">
        <f>IF(OR($A59="",BD$41=""),"",COUNTIFS('Employee Mapping'!$I$10:$I$2009,$A59,'Employee Mapping'!$K$10:$K$2009,BD$39,'Employee Mapping'!$L$10:$L$2009,BD$41))</f>
        <v/>
      </c>
      <c r="BE59" s="53">
        <f>IF(OR($A59="",BE$41=""),"",COUNTIFS('Employee Mapping'!$I$10:$I$2009,$A59,'Employee Mapping'!$K$10:$K$2009,BE$39,'Employee Mapping'!$L$10:$L$2009,BE$41))</f>
        <v/>
      </c>
      <c r="BF59" s="53">
        <f>IF(OR($A59="",BF$41=""),"",COUNTIFS('Employee Mapping'!$I$10:$I$2009,$A59,'Employee Mapping'!$K$10:$K$2009,BF$39,'Employee Mapping'!$L$10:$L$2009,BF$41))</f>
        <v/>
      </c>
      <c r="BG59" s="53">
        <f>IF(OR($A59="",BG$41=""),"",COUNTIFS('Employee Mapping'!$I$10:$I$2009,$A59,'Employee Mapping'!$K$10:$K$2009,BG$39,'Employee Mapping'!$L$10:$L$2009,BG$41))</f>
        <v/>
      </c>
      <c r="BH59" s="53">
        <f>IF(OR($A59="",BH$41=""),"",COUNTIFS('Employee Mapping'!$I$10:$I$2009,$A59,'Employee Mapping'!$K$10:$K$2009,BH$39,'Employee Mapping'!$L$10:$L$2009,BH$41))</f>
        <v/>
      </c>
      <c r="BI59" s="53">
        <f>IF(OR($A59="",BI$41=""),"",COUNTIFS('Employee Mapping'!$I$10:$I$2009,$A59,'Employee Mapping'!$K$10:$K$2009,BI$39,'Employee Mapping'!$L$10:$L$2009,BI$41))</f>
        <v/>
      </c>
      <c r="BJ59" s="53">
        <f>IF(OR($A59="",BJ$41=""),"",COUNTIFS('Employee Mapping'!$I$10:$I$2009,$A59,'Employee Mapping'!$K$10:$K$2009,BJ$39,'Employee Mapping'!$L$10:$L$2009,BJ$41))</f>
        <v/>
      </c>
      <c r="BK59" s="53">
        <f>IF(OR($A59="",BK$41=""),"",COUNTIFS('Employee Mapping'!$I$10:$I$2009,$A59,'Employee Mapping'!$K$10:$K$2009,BK$39,'Employee Mapping'!$L$10:$L$2009,BK$41))</f>
        <v/>
      </c>
      <c r="BL59" s="53">
        <f>IF(OR($A59="",BL$41=""),"",COUNTIFS('Employee Mapping'!$I$10:$I$2009,$A59,'Employee Mapping'!$K$10:$K$2009,BL$39,'Employee Mapping'!$L$10:$L$2009,BL$41))</f>
        <v/>
      </c>
      <c r="BM59" s="53">
        <f>IF(OR($A59="",BM$41=""),"",COUNTIFS('Employee Mapping'!$I$10:$I$2009,$A59,'Employee Mapping'!$K$10:$K$2009,BM$39,'Employee Mapping'!$L$10:$L$2009,BM$41))</f>
        <v/>
      </c>
      <c r="BN59" s="53">
        <f>IF(OR($A59="",BN$41=""),"",COUNTIFS('Employee Mapping'!$I$10:$I$2009,$A59,'Employee Mapping'!$K$10:$K$2009,BN$39,'Employee Mapping'!$L$10:$L$2009,BN$41))</f>
        <v/>
      </c>
      <c r="BO59" s="53">
        <f>IF(OR($A59="",BO$41=""),"",COUNTIFS('Employee Mapping'!$I$10:$I$2009,$A59,'Employee Mapping'!$K$10:$K$2009,BO$39,'Employee Mapping'!$L$10:$L$2009,BO$41))</f>
        <v/>
      </c>
      <c r="BP59" s="53">
        <f>IF(OR($A59="",BP$41=""),"",COUNTIFS('Employee Mapping'!$I$10:$I$2009,$A59,'Employee Mapping'!$K$10:$K$2009,BP$39,'Employee Mapping'!$L$10:$L$2009,BP$41))</f>
        <v/>
      </c>
      <c r="BQ59" s="53">
        <f>IF(OR($A59="",BQ$41=""),"",COUNTIFS('Employee Mapping'!$I$10:$I$2009,$A59,'Employee Mapping'!$K$10:$K$2009,BQ$39,'Employee Mapping'!$L$10:$L$2009,BQ$41))</f>
        <v/>
      </c>
      <c r="BR59" s="53">
        <f>IF(OR($A59="",BR$41=""),"",COUNTIFS('Employee Mapping'!$I$10:$I$2009,$A59,'Employee Mapping'!$K$10:$K$2009,BR$39,'Employee Mapping'!$L$10:$L$2009,BR$41))</f>
        <v/>
      </c>
      <c r="BS59" s="53">
        <f>IF(OR($A59="",BS$41=""),"",COUNTIFS('Employee Mapping'!$I$10:$I$2009,$A59,'Employee Mapping'!$K$10:$K$2009,BS$39,'Employee Mapping'!$L$10:$L$2009,BS$41))</f>
        <v/>
      </c>
      <c r="BT59" s="53">
        <f>IF(OR($A59="",BT$41=""),"",COUNTIFS('Employee Mapping'!$I$10:$I$2009,$A59,'Employee Mapping'!$K$10:$K$2009,BT$39,'Employee Mapping'!$L$10:$L$2009,BT$41))</f>
        <v/>
      </c>
      <c r="BU59" s="53">
        <f>IF(OR($A59="",BU$41=""),"",COUNTIFS('Employee Mapping'!$I$10:$I$2009,$A59,'Employee Mapping'!$K$10:$K$2009,BU$39,'Employee Mapping'!$L$10:$L$2009,BU$41))</f>
        <v/>
      </c>
      <c r="BV59" s="53">
        <f>IF(OR($A59="",BV$41=""),"",COUNTIFS('Employee Mapping'!$I$10:$I$2009,$A59,'Employee Mapping'!$K$10:$K$2009,BV$39,'Employee Mapping'!$L$10:$L$2009,BV$41))</f>
        <v/>
      </c>
      <c r="BW59" s="53">
        <f>IF(OR($A59="",BW$41=""),"",COUNTIFS('Employee Mapping'!$I$10:$I$2009,$A59,'Employee Mapping'!$K$10:$K$2009,BW$39,'Employee Mapping'!$L$10:$L$2009,BW$41))</f>
        <v/>
      </c>
      <c r="BX59" s="53">
        <f>IF(OR($A59="",BX$41=""),"",COUNTIFS('Employee Mapping'!$I$10:$I$2009,$A59,'Employee Mapping'!$K$10:$K$2009,BX$39,'Employee Mapping'!$L$10:$L$2009,BX$41))</f>
        <v/>
      </c>
      <c r="BY59" s="53">
        <f>IF(OR($A59="",BY$41=""),"",COUNTIFS('Employee Mapping'!$I$10:$I$2009,$A59,'Employee Mapping'!$K$10:$K$2009,BY$39,'Employee Mapping'!$L$10:$L$2009,BY$41))</f>
        <v/>
      </c>
      <c r="BZ59" s="53">
        <f>IF(OR($A59="",BZ$41=""),"",COUNTIFS('Employee Mapping'!$I$10:$I$2009,$A59,'Employee Mapping'!$K$10:$K$2009,BZ$39,'Employee Mapping'!$L$10:$L$2009,BZ$41))</f>
        <v/>
      </c>
      <c r="CA59" s="53">
        <f>IF(OR($A59="",CA$41=""),"",COUNTIFS('Employee Mapping'!$I$10:$I$2009,$A59,'Employee Mapping'!$K$10:$K$2009,CA$39,'Employee Mapping'!$L$10:$L$2009,CA$41))</f>
        <v/>
      </c>
      <c r="CB59" s="53">
        <f>IF(OR($A59="",CB$41=""),"",COUNTIFS('Employee Mapping'!$I$10:$I$2009,$A59,'Employee Mapping'!$K$10:$K$2009,CB$39,'Employee Mapping'!$L$10:$L$2009,CB$41))</f>
        <v/>
      </c>
      <c r="CC59" s="53">
        <f>IF(OR($A59="",CC$41=""),"",COUNTIFS('Employee Mapping'!$I$10:$I$2009,$A59,'Employee Mapping'!$K$10:$K$2009,CC$39,'Employee Mapping'!$L$10:$L$2009,CC$41))</f>
        <v/>
      </c>
      <c r="CD59" s="53">
        <f>IF(OR($A59="",CD$41=""),"",COUNTIFS('Employee Mapping'!$I$10:$I$2009,$A59,'Employee Mapping'!$K$10:$K$2009,CD$39,'Employee Mapping'!$L$10:$L$2009,CD$41))</f>
        <v/>
      </c>
      <c r="CE59" s="53">
        <f>IF(OR($A59="",CE$41=""),"",COUNTIFS('Employee Mapping'!$I$10:$I$2009,$A59,'Employee Mapping'!$K$10:$K$2009,CE$39,'Employee Mapping'!$L$10:$L$2009,CE$41))</f>
        <v/>
      </c>
      <c r="CF59" s="53">
        <f>IF(OR($A59="",CF$41=""),"",COUNTIFS('Employee Mapping'!$I$10:$I$2009,$A59,'Employee Mapping'!$K$10:$K$2009,CF$39,'Employee Mapping'!$L$10:$L$2009,CF$41))</f>
        <v/>
      </c>
      <c r="CG59" s="53">
        <f>IF(OR($A59="",CG$41=""),"",COUNTIFS('Employee Mapping'!$I$10:$I$2009,$A59,'Employee Mapping'!$K$10:$K$2009,CG$39,'Employee Mapping'!$L$10:$L$2009,CG$41))</f>
        <v/>
      </c>
      <c r="CH59" s="53">
        <f>IF(OR($A59="",CH$41=""),"",COUNTIFS('Employee Mapping'!$I$10:$I$2009,$A59,'Employee Mapping'!$K$10:$K$2009,CH$39,'Employee Mapping'!$L$10:$L$2009,CH$41))</f>
        <v/>
      </c>
      <c r="CI59" s="53">
        <f>IF(OR($A59="",CI$41=""),"",COUNTIFS('Employee Mapping'!$I$10:$I$2009,$A59,'Employee Mapping'!$K$10:$K$2009,CI$39,'Employee Mapping'!$L$10:$L$2009,CI$41))</f>
        <v/>
      </c>
      <c r="CJ59" s="53">
        <f>IF(OR($A59="",CJ$41=""),"",COUNTIFS('Employee Mapping'!$I$10:$I$2009,$A59,'Employee Mapping'!$K$10:$K$2009,CJ$39,'Employee Mapping'!$L$10:$L$2009,CJ$41))</f>
        <v/>
      </c>
      <c r="CK59" s="53">
        <f>IF(OR($A59="",CK$41=""),"",COUNTIFS('Employee Mapping'!$I$10:$I$2009,$A59,'Employee Mapping'!$K$10:$K$2009,CK$39,'Employee Mapping'!$L$10:$L$2009,CK$41))</f>
        <v/>
      </c>
      <c r="CL59" s="53">
        <f>IF(OR($A59="",CL$41=""),"",COUNTIFS('Employee Mapping'!$I$10:$I$2009,$A59,'Employee Mapping'!$K$10:$K$2009,CL$39,'Employee Mapping'!$L$10:$L$2009,CL$41))</f>
        <v/>
      </c>
      <c r="CM59" s="53">
        <f>IF(OR($A59="",CM$41=""),"",COUNTIFS('Employee Mapping'!$I$10:$I$2009,$A59,'Employee Mapping'!$K$10:$K$2009,CM$39,'Employee Mapping'!$L$10:$L$2009,CM$41))</f>
        <v/>
      </c>
      <c r="CN59" s="53">
        <f>IF(OR($A59="",CN$41=""),"",COUNTIFS('Employee Mapping'!$I$10:$I$2009,$A59,'Employee Mapping'!$K$10:$K$2009,CN$39,'Employee Mapping'!$L$10:$L$2009,CN$41))</f>
        <v/>
      </c>
      <c r="CO59" s="53">
        <f>IF(OR($A59="",CO$41=""),"",COUNTIFS('Employee Mapping'!$I$10:$I$2009,$A59,'Employee Mapping'!$K$10:$K$2009,CO$39,'Employee Mapping'!$L$10:$L$2009,CO$41))</f>
        <v/>
      </c>
      <c r="CP59" s="53">
        <f>IF(OR($A59="",CP$41=""),"",COUNTIFS('Employee Mapping'!$I$10:$I$2009,$A59,'Employee Mapping'!$K$10:$K$2009,CP$39,'Employee Mapping'!$L$10:$L$2009,CP$41))</f>
        <v/>
      </c>
      <c r="CQ59" s="53">
        <f>IF(OR($A59="",CQ$41=""),"",COUNTIFS('Employee Mapping'!$I$10:$I$2009,$A59,'Employee Mapping'!$K$10:$K$2009,CQ$39,'Employee Mapping'!$L$10:$L$2009,CQ$41))</f>
        <v/>
      </c>
      <c r="CR59" s="53">
        <f>IF(OR($A59="",CR$41=""),"",COUNTIFS('Employee Mapping'!$I$10:$I$2009,$A59,'Employee Mapping'!$K$10:$K$2009,CR$39,'Employee Mapping'!$L$10:$L$2009,CR$41))</f>
        <v/>
      </c>
      <c r="CS59" s="53">
        <f>IF(OR($A59="",CS$41=""),"",COUNTIFS('Employee Mapping'!$I$10:$I$2009,$A59,'Employee Mapping'!$K$10:$K$2009,CS$39,'Employee Mapping'!$L$10:$L$2009,CS$41))</f>
        <v/>
      </c>
      <c r="CT59" s="53">
        <f>IF(OR($A59="",CT$41=""),"",COUNTIFS('Employee Mapping'!$I$10:$I$2009,$A59,'Employee Mapping'!$K$10:$K$2009,CT$39,'Employee Mapping'!$L$10:$L$2009,CT$41))</f>
        <v/>
      </c>
      <c r="CU59" s="54">
        <f>IF($A59="","",SUM(C59:CT59))</f>
        <v/>
      </c>
    </row>
    <row r="60">
      <c r="A60">
        <f>IF(SETUP!$B138="","",SETUP!$B138)</f>
        <v/>
      </c>
      <c r="B60" s="9">
        <f>IF(SETUP!$B138="","",SETUP!$C138)</f>
        <v/>
      </c>
      <c r="C60" s="53">
        <f>IF(OR($A60="",C$41=""),"",COUNTIFS('Employee Mapping'!$I$10:$I$2009,$A60,'Employee Mapping'!$K$10:$K$2009,C$39,'Employee Mapping'!$L$10:$L$2009,C$41))</f>
        <v/>
      </c>
      <c r="D60" s="53">
        <f>IF(OR($A60="",D$41=""),"",COUNTIFS('Employee Mapping'!$I$10:$I$2009,$A60,'Employee Mapping'!$K$10:$K$2009,D$39,'Employee Mapping'!$L$10:$L$2009,D$41))</f>
        <v/>
      </c>
      <c r="E60" s="53">
        <f>IF(OR($A60="",E$41=""),"",COUNTIFS('Employee Mapping'!$I$10:$I$2009,$A60,'Employee Mapping'!$K$10:$K$2009,E$39,'Employee Mapping'!$L$10:$L$2009,E$41))</f>
        <v/>
      </c>
      <c r="F60" s="53">
        <f>IF(OR($A60="",F$41=""),"",COUNTIFS('Employee Mapping'!$I$10:$I$2009,$A60,'Employee Mapping'!$K$10:$K$2009,F$39,'Employee Mapping'!$L$10:$L$2009,F$41))</f>
        <v/>
      </c>
      <c r="G60" s="53">
        <f>IF(OR($A60="",G$41=""),"",COUNTIFS('Employee Mapping'!$I$10:$I$2009,$A60,'Employee Mapping'!$K$10:$K$2009,G$39,'Employee Mapping'!$L$10:$L$2009,G$41))</f>
        <v/>
      </c>
      <c r="H60" s="53">
        <f>IF(OR($A60="",H$41=""),"",COUNTIFS('Employee Mapping'!$I$10:$I$2009,$A60,'Employee Mapping'!$K$10:$K$2009,H$39,'Employee Mapping'!$L$10:$L$2009,H$41))</f>
        <v/>
      </c>
      <c r="I60" s="53">
        <f>IF(OR($A60="",I$41=""),"",COUNTIFS('Employee Mapping'!$I$10:$I$2009,$A60,'Employee Mapping'!$K$10:$K$2009,I$39,'Employee Mapping'!$L$10:$L$2009,I$41))</f>
        <v/>
      </c>
      <c r="J60" s="53">
        <f>IF(OR($A60="",J$41=""),"",COUNTIFS('Employee Mapping'!$I$10:$I$2009,$A60,'Employee Mapping'!$K$10:$K$2009,J$39,'Employee Mapping'!$L$10:$L$2009,J$41))</f>
        <v/>
      </c>
      <c r="K60" s="53">
        <f>IF(OR($A60="",K$41=""),"",COUNTIFS('Employee Mapping'!$I$10:$I$2009,$A60,'Employee Mapping'!$K$10:$K$2009,K$39,'Employee Mapping'!$L$10:$L$2009,K$41))</f>
        <v/>
      </c>
      <c r="L60" s="53">
        <f>IF(OR($A60="",L$41=""),"",COUNTIFS('Employee Mapping'!$I$10:$I$2009,$A60,'Employee Mapping'!$K$10:$K$2009,L$39,'Employee Mapping'!$L$10:$L$2009,L$41))</f>
        <v/>
      </c>
      <c r="M60" s="53">
        <f>IF(OR($A60="",M$41=""),"",COUNTIFS('Employee Mapping'!$I$10:$I$2009,$A60,'Employee Mapping'!$K$10:$K$2009,M$39,'Employee Mapping'!$L$10:$L$2009,M$41))</f>
        <v/>
      </c>
      <c r="N60" s="53">
        <f>IF(OR($A60="",N$41=""),"",COUNTIFS('Employee Mapping'!$I$10:$I$2009,$A60,'Employee Mapping'!$K$10:$K$2009,N$39,'Employee Mapping'!$L$10:$L$2009,N$41))</f>
        <v/>
      </c>
      <c r="O60" s="53">
        <f>IF(OR($A60="",O$41=""),"",COUNTIFS('Employee Mapping'!$I$10:$I$2009,$A60,'Employee Mapping'!$K$10:$K$2009,O$39,'Employee Mapping'!$L$10:$L$2009,O$41))</f>
        <v/>
      </c>
      <c r="P60" s="53">
        <f>IF(OR($A60="",P$41=""),"",COUNTIFS('Employee Mapping'!$I$10:$I$2009,$A60,'Employee Mapping'!$K$10:$K$2009,P$39,'Employee Mapping'!$L$10:$L$2009,P$41))</f>
        <v/>
      </c>
      <c r="Q60" s="53">
        <f>IF(OR($A60="",Q$41=""),"",COUNTIFS('Employee Mapping'!$I$10:$I$2009,$A60,'Employee Mapping'!$K$10:$K$2009,Q$39,'Employee Mapping'!$L$10:$L$2009,Q$41))</f>
        <v/>
      </c>
      <c r="R60" s="53">
        <f>IF(OR($A60="",R$41=""),"",COUNTIFS('Employee Mapping'!$I$10:$I$2009,$A60,'Employee Mapping'!$K$10:$K$2009,R$39,'Employee Mapping'!$L$10:$L$2009,R$41))</f>
        <v/>
      </c>
      <c r="S60" s="53">
        <f>IF(OR($A60="",S$41=""),"",COUNTIFS('Employee Mapping'!$I$10:$I$2009,$A60,'Employee Mapping'!$K$10:$K$2009,S$39,'Employee Mapping'!$L$10:$L$2009,S$41))</f>
        <v/>
      </c>
      <c r="T60" s="53">
        <f>IF(OR($A60="",T$41=""),"",COUNTIFS('Employee Mapping'!$I$10:$I$2009,$A60,'Employee Mapping'!$K$10:$K$2009,T$39,'Employee Mapping'!$L$10:$L$2009,T$41))</f>
        <v/>
      </c>
      <c r="U60" s="53">
        <f>IF(OR($A60="",U$41=""),"",COUNTIFS('Employee Mapping'!$I$10:$I$2009,$A60,'Employee Mapping'!$K$10:$K$2009,U$39,'Employee Mapping'!$L$10:$L$2009,U$41))</f>
        <v/>
      </c>
      <c r="V60" s="53">
        <f>IF(OR($A60="",V$41=""),"",COUNTIFS('Employee Mapping'!$I$10:$I$2009,$A60,'Employee Mapping'!$K$10:$K$2009,V$39,'Employee Mapping'!$L$10:$L$2009,V$41))</f>
        <v/>
      </c>
      <c r="W60" s="53">
        <f>IF(OR($A60="",W$41=""),"",COUNTIFS('Employee Mapping'!$I$10:$I$2009,$A60,'Employee Mapping'!$K$10:$K$2009,W$39,'Employee Mapping'!$L$10:$L$2009,W$41))</f>
        <v/>
      </c>
      <c r="X60" s="53">
        <f>IF(OR($A60="",X$41=""),"",COUNTIFS('Employee Mapping'!$I$10:$I$2009,$A60,'Employee Mapping'!$K$10:$K$2009,X$39,'Employee Mapping'!$L$10:$L$2009,X$41))</f>
        <v/>
      </c>
      <c r="Y60" s="53">
        <f>IF(OR($A60="",Y$41=""),"",COUNTIFS('Employee Mapping'!$I$10:$I$2009,$A60,'Employee Mapping'!$K$10:$K$2009,Y$39,'Employee Mapping'!$L$10:$L$2009,Y$41))</f>
        <v/>
      </c>
      <c r="Z60" s="53">
        <f>IF(OR($A60="",Z$41=""),"",COUNTIFS('Employee Mapping'!$I$10:$I$2009,$A60,'Employee Mapping'!$K$10:$K$2009,Z$39,'Employee Mapping'!$L$10:$L$2009,Z$41))</f>
        <v/>
      </c>
      <c r="AA60" s="53">
        <f>IF(OR($A60="",AA$41=""),"",COUNTIFS('Employee Mapping'!$I$10:$I$2009,$A60,'Employee Mapping'!$K$10:$K$2009,AA$39,'Employee Mapping'!$L$10:$L$2009,AA$41))</f>
        <v/>
      </c>
      <c r="AB60" s="53">
        <f>IF(OR($A60="",AB$41=""),"",COUNTIFS('Employee Mapping'!$I$10:$I$2009,$A60,'Employee Mapping'!$K$10:$K$2009,AB$39,'Employee Mapping'!$L$10:$L$2009,AB$41))</f>
        <v/>
      </c>
      <c r="AC60" s="53">
        <f>IF(OR($A60="",AC$41=""),"",COUNTIFS('Employee Mapping'!$I$10:$I$2009,$A60,'Employee Mapping'!$K$10:$K$2009,AC$39,'Employee Mapping'!$L$10:$L$2009,AC$41))</f>
        <v/>
      </c>
      <c r="AD60" s="53">
        <f>IF(OR($A60="",AD$41=""),"",COUNTIFS('Employee Mapping'!$I$10:$I$2009,$A60,'Employee Mapping'!$K$10:$K$2009,AD$39,'Employee Mapping'!$L$10:$L$2009,AD$41))</f>
        <v/>
      </c>
      <c r="AE60" s="53">
        <f>IF(OR($A60="",AE$41=""),"",COUNTIFS('Employee Mapping'!$I$10:$I$2009,$A60,'Employee Mapping'!$K$10:$K$2009,AE$39,'Employee Mapping'!$L$10:$L$2009,AE$41))</f>
        <v/>
      </c>
      <c r="AF60" s="53">
        <f>IF(OR($A60="",AF$41=""),"",COUNTIFS('Employee Mapping'!$I$10:$I$2009,$A60,'Employee Mapping'!$K$10:$K$2009,AF$39,'Employee Mapping'!$L$10:$L$2009,AF$41))</f>
        <v/>
      </c>
      <c r="AG60" s="53">
        <f>IF(OR($A60="",AG$41=""),"",COUNTIFS('Employee Mapping'!$I$10:$I$2009,$A60,'Employee Mapping'!$K$10:$K$2009,AG$39,'Employee Mapping'!$L$10:$L$2009,AG$41))</f>
        <v/>
      </c>
      <c r="AH60" s="53">
        <f>IF(OR($A60="",AH$41=""),"",COUNTIFS('Employee Mapping'!$I$10:$I$2009,$A60,'Employee Mapping'!$K$10:$K$2009,AH$39,'Employee Mapping'!$L$10:$L$2009,AH$41))</f>
        <v/>
      </c>
      <c r="AI60" s="53">
        <f>IF(OR($A60="",AI$41=""),"",COUNTIFS('Employee Mapping'!$I$10:$I$2009,$A60,'Employee Mapping'!$K$10:$K$2009,AI$39,'Employee Mapping'!$L$10:$L$2009,AI$41))</f>
        <v/>
      </c>
      <c r="AJ60" s="53">
        <f>IF(OR($A60="",AJ$41=""),"",COUNTIFS('Employee Mapping'!$I$10:$I$2009,$A60,'Employee Mapping'!$K$10:$K$2009,AJ$39,'Employee Mapping'!$L$10:$L$2009,AJ$41))</f>
        <v/>
      </c>
      <c r="AK60" s="53">
        <f>IF(OR($A60="",AK$41=""),"",COUNTIFS('Employee Mapping'!$I$10:$I$2009,$A60,'Employee Mapping'!$K$10:$K$2009,AK$39,'Employee Mapping'!$L$10:$L$2009,AK$41))</f>
        <v/>
      </c>
      <c r="AL60" s="53">
        <f>IF(OR($A60="",AL$41=""),"",COUNTIFS('Employee Mapping'!$I$10:$I$2009,$A60,'Employee Mapping'!$K$10:$K$2009,AL$39,'Employee Mapping'!$L$10:$L$2009,AL$41))</f>
        <v/>
      </c>
      <c r="AM60" s="53">
        <f>IF(OR($A60="",AM$41=""),"",COUNTIFS('Employee Mapping'!$I$10:$I$2009,$A60,'Employee Mapping'!$K$10:$K$2009,AM$39,'Employee Mapping'!$L$10:$L$2009,AM$41))</f>
        <v/>
      </c>
      <c r="AN60" s="53">
        <f>IF(OR($A60="",AN$41=""),"",COUNTIFS('Employee Mapping'!$I$10:$I$2009,$A60,'Employee Mapping'!$K$10:$K$2009,AN$39,'Employee Mapping'!$L$10:$L$2009,AN$41))</f>
        <v/>
      </c>
      <c r="AO60" s="53">
        <f>IF(OR($A60="",AO$41=""),"",COUNTIFS('Employee Mapping'!$I$10:$I$2009,$A60,'Employee Mapping'!$K$10:$K$2009,AO$39,'Employee Mapping'!$L$10:$L$2009,AO$41))</f>
        <v/>
      </c>
      <c r="AP60" s="53">
        <f>IF(OR($A60="",AP$41=""),"",COUNTIFS('Employee Mapping'!$I$10:$I$2009,$A60,'Employee Mapping'!$K$10:$K$2009,AP$39,'Employee Mapping'!$L$10:$L$2009,AP$41))</f>
        <v/>
      </c>
      <c r="AQ60" s="53">
        <f>IF(OR($A60="",AQ$41=""),"",COUNTIFS('Employee Mapping'!$I$10:$I$2009,$A60,'Employee Mapping'!$K$10:$K$2009,AQ$39,'Employee Mapping'!$L$10:$L$2009,AQ$41))</f>
        <v/>
      </c>
      <c r="AR60" s="53">
        <f>IF(OR($A60="",AR$41=""),"",COUNTIFS('Employee Mapping'!$I$10:$I$2009,$A60,'Employee Mapping'!$K$10:$K$2009,AR$39,'Employee Mapping'!$L$10:$L$2009,AR$41))</f>
        <v/>
      </c>
      <c r="AS60" s="53">
        <f>IF(OR($A60="",AS$41=""),"",COUNTIFS('Employee Mapping'!$I$10:$I$2009,$A60,'Employee Mapping'!$K$10:$K$2009,AS$39,'Employee Mapping'!$L$10:$L$2009,AS$41))</f>
        <v/>
      </c>
      <c r="AT60" s="53">
        <f>IF(OR($A60="",AT$41=""),"",COUNTIFS('Employee Mapping'!$I$10:$I$2009,$A60,'Employee Mapping'!$K$10:$K$2009,AT$39,'Employee Mapping'!$L$10:$L$2009,AT$41))</f>
        <v/>
      </c>
      <c r="AU60" s="53">
        <f>IF(OR($A60="",AU$41=""),"",COUNTIFS('Employee Mapping'!$I$10:$I$2009,$A60,'Employee Mapping'!$K$10:$K$2009,AU$39,'Employee Mapping'!$L$10:$L$2009,AU$41))</f>
        <v/>
      </c>
      <c r="AV60" s="53">
        <f>IF(OR($A60="",AV$41=""),"",COUNTIFS('Employee Mapping'!$I$10:$I$2009,$A60,'Employee Mapping'!$K$10:$K$2009,AV$39,'Employee Mapping'!$L$10:$L$2009,AV$41))</f>
        <v/>
      </c>
      <c r="AW60" s="53">
        <f>IF(OR($A60="",AW$41=""),"",COUNTIFS('Employee Mapping'!$I$10:$I$2009,$A60,'Employee Mapping'!$K$10:$K$2009,AW$39,'Employee Mapping'!$L$10:$L$2009,AW$41))</f>
        <v/>
      </c>
      <c r="AX60" s="53">
        <f>IF(OR($A60="",AX$41=""),"",COUNTIFS('Employee Mapping'!$I$10:$I$2009,$A60,'Employee Mapping'!$K$10:$K$2009,AX$39,'Employee Mapping'!$L$10:$L$2009,AX$41))</f>
        <v/>
      </c>
      <c r="AY60" s="53">
        <f>IF(OR($A60="",AY$41=""),"",COUNTIFS('Employee Mapping'!$I$10:$I$2009,$A60,'Employee Mapping'!$K$10:$K$2009,AY$39,'Employee Mapping'!$L$10:$L$2009,AY$41))</f>
        <v/>
      </c>
      <c r="AZ60" s="53">
        <f>IF(OR($A60="",AZ$41=""),"",COUNTIFS('Employee Mapping'!$I$10:$I$2009,$A60,'Employee Mapping'!$K$10:$K$2009,AZ$39,'Employee Mapping'!$L$10:$L$2009,AZ$41))</f>
        <v/>
      </c>
      <c r="BA60" s="53">
        <f>IF(OR($A60="",BA$41=""),"",COUNTIFS('Employee Mapping'!$I$10:$I$2009,$A60,'Employee Mapping'!$K$10:$K$2009,BA$39,'Employee Mapping'!$L$10:$L$2009,BA$41))</f>
        <v/>
      </c>
      <c r="BB60" s="53">
        <f>IF(OR($A60="",BB$41=""),"",COUNTIFS('Employee Mapping'!$I$10:$I$2009,$A60,'Employee Mapping'!$K$10:$K$2009,BB$39,'Employee Mapping'!$L$10:$L$2009,BB$41))</f>
        <v/>
      </c>
      <c r="BC60" s="53">
        <f>IF(OR($A60="",BC$41=""),"",COUNTIFS('Employee Mapping'!$I$10:$I$2009,$A60,'Employee Mapping'!$K$10:$K$2009,BC$39,'Employee Mapping'!$L$10:$L$2009,BC$41))</f>
        <v/>
      </c>
      <c r="BD60" s="53">
        <f>IF(OR($A60="",BD$41=""),"",COUNTIFS('Employee Mapping'!$I$10:$I$2009,$A60,'Employee Mapping'!$K$10:$K$2009,BD$39,'Employee Mapping'!$L$10:$L$2009,BD$41))</f>
        <v/>
      </c>
      <c r="BE60" s="53">
        <f>IF(OR($A60="",BE$41=""),"",COUNTIFS('Employee Mapping'!$I$10:$I$2009,$A60,'Employee Mapping'!$K$10:$K$2009,BE$39,'Employee Mapping'!$L$10:$L$2009,BE$41))</f>
        <v/>
      </c>
      <c r="BF60" s="53">
        <f>IF(OR($A60="",BF$41=""),"",COUNTIFS('Employee Mapping'!$I$10:$I$2009,$A60,'Employee Mapping'!$K$10:$K$2009,BF$39,'Employee Mapping'!$L$10:$L$2009,BF$41))</f>
        <v/>
      </c>
      <c r="BG60" s="53">
        <f>IF(OR($A60="",BG$41=""),"",COUNTIFS('Employee Mapping'!$I$10:$I$2009,$A60,'Employee Mapping'!$K$10:$K$2009,BG$39,'Employee Mapping'!$L$10:$L$2009,BG$41))</f>
        <v/>
      </c>
      <c r="BH60" s="53">
        <f>IF(OR($A60="",BH$41=""),"",COUNTIFS('Employee Mapping'!$I$10:$I$2009,$A60,'Employee Mapping'!$K$10:$K$2009,BH$39,'Employee Mapping'!$L$10:$L$2009,BH$41))</f>
        <v/>
      </c>
      <c r="BI60" s="53">
        <f>IF(OR($A60="",BI$41=""),"",COUNTIFS('Employee Mapping'!$I$10:$I$2009,$A60,'Employee Mapping'!$K$10:$K$2009,BI$39,'Employee Mapping'!$L$10:$L$2009,BI$41))</f>
        <v/>
      </c>
      <c r="BJ60" s="53">
        <f>IF(OR($A60="",BJ$41=""),"",COUNTIFS('Employee Mapping'!$I$10:$I$2009,$A60,'Employee Mapping'!$K$10:$K$2009,BJ$39,'Employee Mapping'!$L$10:$L$2009,BJ$41))</f>
        <v/>
      </c>
      <c r="BK60" s="53">
        <f>IF(OR($A60="",BK$41=""),"",COUNTIFS('Employee Mapping'!$I$10:$I$2009,$A60,'Employee Mapping'!$K$10:$K$2009,BK$39,'Employee Mapping'!$L$10:$L$2009,BK$41))</f>
        <v/>
      </c>
      <c r="BL60" s="53">
        <f>IF(OR($A60="",BL$41=""),"",COUNTIFS('Employee Mapping'!$I$10:$I$2009,$A60,'Employee Mapping'!$K$10:$K$2009,BL$39,'Employee Mapping'!$L$10:$L$2009,BL$41))</f>
        <v/>
      </c>
      <c r="BM60" s="53">
        <f>IF(OR($A60="",BM$41=""),"",COUNTIFS('Employee Mapping'!$I$10:$I$2009,$A60,'Employee Mapping'!$K$10:$K$2009,BM$39,'Employee Mapping'!$L$10:$L$2009,BM$41))</f>
        <v/>
      </c>
      <c r="BN60" s="53">
        <f>IF(OR($A60="",BN$41=""),"",COUNTIFS('Employee Mapping'!$I$10:$I$2009,$A60,'Employee Mapping'!$K$10:$K$2009,BN$39,'Employee Mapping'!$L$10:$L$2009,BN$41))</f>
        <v/>
      </c>
      <c r="BO60" s="53">
        <f>IF(OR($A60="",BO$41=""),"",COUNTIFS('Employee Mapping'!$I$10:$I$2009,$A60,'Employee Mapping'!$K$10:$K$2009,BO$39,'Employee Mapping'!$L$10:$L$2009,BO$41))</f>
        <v/>
      </c>
      <c r="BP60" s="53">
        <f>IF(OR($A60="",BP$41=""),"",COUNTIFS('Employee Mapping'!$I$10:$I$2009,$A60,'Employee Mapping'!$K$10:$K$2009,BP$39,'Employee Mapping'!$L$10:$L$2009,BP$41))</f>
        <v/>
      </c>
      <c r="BQ60" s="53">
        <f>IF(OR($A60="",BQ$41=""),"",COUNTIFS('Employee Mapping'!$I$10:$I$2009,$A60,'Employee Mapping'!$K$10:$K$2009,BQ$39,'Employee Mapping'!$L$10:$L$2009,BQ$41))</f>
        <v/>
      </c>
      <c r="BR60" s="53">
        <f>IF(OR($A60="",BR$41=""),"",COUNTIFS('Employee Mapping'!$I$10:$I$2009,$A60,'Employee Mapping'!$K$10:$K$2009,BR$39,'Employee Mapping'!$L$10:$L$2009,BR$41))</f>
        <v/>
      </c>
      <c r="BS60" s="53">
        <f>IF(OR($A60="",BS$41=""),"",COUNTIFS('Employee Mapping'!$I$10:$I$2009,$A60,'Employee Mapping'!$K$10:$K$2009,BS$39,'Employee Mapping'!$L$10:$L$2009,BS$41))</f>
        <v/>
      </c>
      <c r="BT60" s="53">
        <f>IF(OR($A60="",BT$41=""),"",COUNTIFS('Employee Mapping'!$I$10:$I$2009,$A60,'Employee Mapping'!$K$10:$K$2009,BT$39,'Employee Mapping'!$L$10:$L$2009,BT$41))</f>
        <v/>
      </c>
      <c r="BU60" s="53">
        <f>IF(OR($A60="",BU$41=""),"",COUNTIFS('Employee Mapping'!$I$10:$I$2009,$A60,'Employee Mapping'!$K$10:$K$2009,BU$39,'Employee Mapping'!$L$10:$L$2009,BU$41))</f>
        <v/>
      </c>
      <c r="BV60" s="53">
        <f>IF(OR($A60="",BV$41=""),"",COUNTIFS('Employee Mapping'!$I$10:$I$2009,$A60,'Employee Mapping'!$K$10:$K$2009,BV$39,'Employee Mapping'!$L$10:$L$2009,BV$41))</f>
        <v/>
      </c>
      <c r="BW60" s="53">
        <f>IF(OR($A60="",BW$41=""),"",COUNTIFS('Employee Mapping'!$I$10:$I$2009,$A60,'Employee Mapping'!$K$10:$K$2009,BW$39,'Employee Mapping'!$L$10:$L$2009,BW$41))</f>
        <v/>
      </c>
      <c r="BX60" s="53">
        <f>IF(OR($A60="",BX$41=""),"",COUNTIFS('Employee Mapping'!$I$10:$I$2009,$A60,'Employee Mapping'!$K$10:$K$2009,BX$39,'Employee Mapping'!$L$10:$L$2009,BX$41))</f>
        <v/>
      </c>
      <c r="BY60" s="53">
        <f>IF(OR($A60="",BY$41=""),"",COUNTIFS('Employee Mapping'!$I$10:$I$2009,$A60,'Employee Mapping'!$K$10:$K$2009,BY$39,'Employee Mapping'!$L$10:$L$2009,BY$41))</f>
        <v/>
      </c>
      <c r="BZ60" s="53">
        <f>IF(OR($A60="",BZ$41=""),"",COUNTIFS('Employee Mapping'!$I$10:$I$2009,$A60,'Employee Mapping'!$K$10:$K$2009,BZ$39,'Employee Mapping'!$L$10:$L$2009,BZ$41))</f>
        <v/>
      </c>
      <c r="CA60" s="53">
        <f>IF(OR($A60="",CA$41=""),"",COUNTIFS('Employee Mapping'!$I$10:$I$2009,$A60,'Employee Mapping'!$K$10:$K$2009,CA$39,'Employee Mapping'!$L$10:$L$2009,CA$41))</f>
        <v/>
      </c>
      <c r="CB60" s="53">
        <f>IF(OR($A60="",CB$41=""),"",COUNTIFS('Employee Mapping'!$I$10:$I$2009,$A60,'Employee Mapping'!$K$10:$K$2009,CB$39,'Employee Mapping'!$L$10:$L$2009,CB$41))</f>
        <v/>
      </c>
      <c r="CC60" s="53">
        <f>IF(OR($A60="",CC$41=""),"",COUNTIFS('Employee Mapping'!$I$10:$I$2009,$A60,'Employee Mapping'!$K$10:$K$2009,CC$39,'Employee Mapping'!$L$10:$L$2009,CC$41))</f>
        <v/>
      </c>
      <c r="CD60" s="53">
        <f>IF(OR($A60="",CD$41=""),"",COUNTIFS('Employee Mapping'!$I$10:$I$2009,$A60,'Employee Mapping'!$K$10:$K$2009,CD$39,'Employee Mapping'!$L$10:$L$2009,CD$41))</f>
        <v/>
      </c>
      <c r="CE60" s="53">
        <f>IF(OR($A60="",CE$41=""),"",COUNTIFS('Employee Mapping'!$I$10:$I$2009,$A60,'Employee Mapping'!$K$10:$K$2009,CE$39,'Employee Mapping'!$L$10:$L$2009,CE$41))</f>
        <v/>
      </c>
      <c r="CF60" s="53">
        <f>IF(OR($A60="",CF$41=""),"",COUNTIFS('Employee Mapping'!$I$10:$I$2009,$A60,'Employee Mapping'!$K$10:$K$2009,CF$39,'Employee Mapping'!$L$10:$L$2009,CF$41))</f>
        <v/>
      </c>
      <c r="CG60" s="53">
        <f>IF(OR($A60="",CG$41=""),"",COUNTIFS('Employee Mapping'!$I$10:$I$2009,$A60,'Employee Mapping'!$K$10:$K$2009,CG$39,'Employee Mapping'!$L$10:$L$2009,CG$41))</f>
        <v/>
      </c>
      <c r="CH60" s="53">
        <f>IF(OR($A60="",CH$41=""),"",COUNTIFS('Employee Mapping'!$I$10:$I$2009,$A60,'Employee Mapping'!$K$10:$K$2009,CH$39,'Employee Mapping'!$L$10:$L$2009,CH$41))</f>
        <v/>
      </c>
      <c r="CI60" s="53">
        <f>IF(OR($A60="",CI$41=""),"",COUNTIFS('Employee Mapping'!$I$10:$I$2009,$A60,'Employee Mapping'!$K$10:$K$2009,CI$39,'Employee Mapping'!$L$10:$L$2009,CI$41))</f>
        <v/>
      </c>
      <c r="CJ60" s="53">
        <f>IF(OR($A60="",CJ$41=""),"",COUNTIFS('Employee Mapping'!$I$10:$I$2009,$A60,'Employee Mapping'!$K$10:$K$2009,CJ$39,'Employee Mapping'!$L$10:$L$2009,CJ$41))</f>
        <v/>
      </c>
      <c r="CK60" s="53">
        <f>IF(OR($A60="",CK$41=""),"",COUNTIFS('Employee Mapping'!$I$10:$I$2009,$A60,'Employee Mapping'!$K$10:$K$2009,CK$39,'Employee Mapping'!$L$10:$L$2009,CK$41))</f>
        <v/>
      </c>
      <c r="CL60" s="53">
        <f>IF(OR($A60="",CL$41=""),"",COUNTIFS('Employee Mapping'!$I$10:$I$2009,$A60,'Employee Mapping'!$K$10:$K$2009,CL$39,'Employee Mapping'!$L$10:$L$2009,CL$41))</f>
        <v/>
      </c>
      <c r="CM60" s="53">
        <f>IF(OR($A60="",CM$41=""),"",COUNTIFS('Employee Mapping'!$I$10:$I$2009,$A60,'Employee Mapping'!$K$10:$K$2009,CM$39,'Employee Mapping'!$L$10:$L$2009,CM$41))</f>
        <v/>
      </c>
      <c r="CN60" s="53">
        <f>IF(OR($A60="",CN$41=""),"",COUNTIFS('Employee Mapping'!$I$10:$I$2009,$A60,'Employee Mapping'!$K$10:$K$2009,CN$39,'Employee Mapping'!$L$10:$L$2009,CN$41))</f>
        <v/>
      </c>
      <c r="CO60" s="53">
        <f>IF(OR($A60="",CO$41=""),"",COUNTIFS('Employee Mapping'!$I$10:$I$2009,$A60,'Employee Mapping'!$K$10:$K$2009,CO$39,'Employee Mapping'!$L$10:$L$2009,CO$41))</f>
        <v/>
      </c>
      <c r="CP60" s="53">
        <f>IF(OR($A60="",CP$41=""),"",COUNTIFS('Employee Mapping'!$I$10:$I$2009,$A60,'Employee Mapping'!$K$10:$K$2009,CP$39,'Employee Mapping'!$L$10:$L$2009,CP$41))</f>
        <v/>
      </c>
      <c r="CQ60" s="53">
        <f>IF(OR($A60="",CQ$41=""),"",COUNTIFS('Employee Mapping'!$I$10:$I$2009,$A60,'Employee Mapping'!$K$10:$K$2009,CQ$39,'Employee Mapping'!$L$10:$L$2009,CQ$41))</f>
        <v/>
      </c>
      <c r="CR60" s="53">
        <f>IF(OR($A60="",CR$41=""),"",COUNTIFS('Employee Mapping'!$I$10:$I$2009,$A60,'Employee Mapping'!$K$10:$K$2009,CR$39,'Employee Mapping'!$L$10:$L$2009,CR$41))</f>
        <v/>
      </c>
      <c r="CS60" s="53">
        <f>IF(OR($A60="",CS$41=""),"",COUNTIFS('Employee Mapping'!$I$10:$I$2009,$A60,'Employee Mapping'!$K$10:$K$2009,CS$39,'Employee Mapping'!$L$10:$L$2009,CS$41))</f>
        <v/>
      </c>
      <c r="CT60" s="53">
        <f>IF(OR($A60="",CT$41=""),"",COUNTIFS('Employee Mapping'!$I$10:$I$2009,$A60,'Employee Mapping'!$K$10:$K$2009,CT$39,'Employee Mapping'!$L$10:$L$2009,CT$41))</f>
        <v/>
      </c>
      <c r="CU60" s="54">
        <f>IF($A60="","",SUM(C60:CT60))</f>
        <v/>
      </c>
    </row>
    <row r="61">
      <c r="A61">
        <f>IF(SETUP!$B139="","",SETUP!$B139)</f>
        <v/>
      </c>
      <c r="B61" s="9">
        <f>IF(SETUP!$B139="","",SETUP!$C139)</f>
        <v/>
      </c>
      <c r="C61" s="53">
        <f>IF(OR($A61="",C$41=""),"",COUNTIFS('Employee Mapping'!$I$10:$I$2009,$A61,'Employee Mapping'!$K$10:$K$2009,C$39,'Employee Mapping'!$L$10:$L$2009,C$41))</f>
        <v/>
      </c>
      <c r="D61" s="53">
        <f>IF(OR($A61="",D$41=""),"",COUNTIFS('Employee Mapping'!$I$10:$I$2009,$A61,'Employee Mapping'!$K$10:$K$2009,D$39,'Employee Mapping'!$L$10:$L$2009,D$41))</f>
        <v/>
      </c>
      <c r="E61" s="53">
        <f>IF(OR($A61="",E$41=""),"",COUNTIFS('Employee Mapping'!$I$10:$I$2009,$A61,'Employee Mapping'!$K$10:$K$2009,E$39,'Employee Mapping'!$L$10:$L$2009,E$41))</f>
        <v/>
      </c>
      <c r="F61" s="53">
        <f>IF(OR($A61="",F$41=""),"",COUNTIFS('Employee Mapping'!$I$10:$I$2009,$A61,'Employee Mapping'!$K$10:$K$2009,F$39,'Employee Mapping'!$L$10:$L$2009,F$41))</f>
        <v/>
      </c>
      <c r="G61" s="53">
        <f>IF(OR($A61="",G$41=""),"",COUNTIFS('Employee Mapping'!$I$10:$I$2009,$A61,'Employee Mapping'!$K$10:$K$2009,G$39,'Employee Mapping'!$L$10:$L$2009,G$41))</f>
        <v/>
      </c>
      <c r="H61" s="53">
        <f>IF(OR($A61="",H$41=""),"",COUNTIFS('Employee Mapping'!$I$10:$I$2009,$A61,'Employee Mapping'!$K$10:$K$2009,H$39,'Employee Mapping'!$L$10:$L$2009,H$41))</f>
        <v/>
      </c>
      <c r="I61" s="53">
        <f>IF(OR($A61="",I$41=""),"",COUNTIFS('Employee Mapping'!$I$10:$I$2009,$A61,'Employee Mapping'!$K$10:$K$2009,I$39,'Employee Mapping'!$L$10:$L$2009,I$41))</f>
        <v/>
      </c>
      <c r="J61" s="53">
        <f>IF(OR($A61="",J$41=""),"",COUNTIFS('Employee Mapping'!$I$10:$I$2009,$A61,'Employee Mapping'!$K$10:$K$2009,J$39,'Employee Mapping'!$L$10:$L$2009,J$41))</f>
        <v/>
      </c>
      <c r="K61" s="53">
        <f>IF(OR($A61="",K$41=""),"",COUNTIFS('Employee Mapping'!$I$10:$I$2009,$A61,'Employee Mapping'!$K$10:$K$2009,K$39,'Employee Mapping'!$L$10:$L$2009,K$41))</f>
        <v/>
      </c>
      <c r="L61" s="53">
        <f>IF(OR($A61="",L$41=""),"",COUNTIFS('Employee Mapping'!$I$10:$I$2009,$A61,'Employee Mapping'!$K$10:$K$2009,L$39,'Employee Mapping'!$L$10:$L$2009,L$41))</f>
        <v/>
      </c>
      <c r="M61" s="53">
        <f>IF(OR($A61="",M$41=""),"",COUNTIFS('Employee Mapping'!$I$10:$I$2009,$A61,'Employee Mapping'!$K$10:$K$2009,M$39,'Employee Mapping'!$L$10:$L$2009,M$41))</f>
        <v/>
      </c>
      <c r="N61" s="53">
        <f>IF(OR($A61="",N$41=""),"",COUNTIFS('Employee Mapping'!$I$10:$I$2009,$A61,'Employee Mapping'!$K$10:$K$2009,N$39,'Employee Mapping'!$L$10:$L$2009,N$41))</f>
        <v/>
      </c>
      <c r="O61" s="53">
        <f>IF(OR($A61="",O$41=""),"",COUNTIFS('Employee Mapping'!$I$10:$I$2009,$A61,'Employee Mapping'!$K$10:$K$2009,O$39,'Employee Mapping'!$L$10:$L$2009,O$41))</f>
        <v/>
      </c>
      <c r="P61" s="53">
        <f>IF(OR($A61="",P$41=""),"",COUNTIFS('Employee Mapping'!$I$10:$I$2009,$A61,'Employee Mapping'!$K$10:$K$2009,P$39,'Employee Mapping'!$L$10:$L$2009,P$41))</f>
        <v/>
      </c>
      <c r="Q61" s="53">
        <f>IF(OR($A61="",Q$41=""),"",COUNTIFS('Employee Mapping'!$I$10:$I$2009,$A61,'Employee Mapping'!$K$10:$K$2009,Q$39,'Employee Mapping'!$L$10:$L$2009,Q$41))</f>
        <v/>
      </c>
      <c r="R61" s="53">
        <f>IF(OR($A61="",R$41=""),"",COUNTIFS('Employee Mapping'!$I$10:$I$2009,$A61,'Employee Mapping'!$K$10:$K$2009,R$39,'Employee Mapping'!$L$10:$L$2009,R$41))</f>
        <v/>
      </c>
      <c r="S61" s="53">
        <f>IF(OR($A61="",S$41=""),"",COUNTIFS('Employee Mapping'!$I$10:$I$2009,$A61,'Employee Mapping'!$K$10:$K$2009,S$39,'Employee Mapping'!$L$10:$L$2009,S$41))</f>
        <v/>
      </c>
      <c r="T61" s="53">
        <f>IF(OR($A61="",T$41=""),"",COUNTIFS('Employee Mapping'!$I$10:$I$2009,$A61,'Employee Mapping'!$K$10:$K$2009,T$39,'Employee Mapping'!$L$10:$L$2009,T$41))</f>
        <v/>
      </c>
      <c r="U61" s="53">
        <f>IF(OR($A61="",U$41=""),"",COUNTIFS('Employee Mapping'!$I$10:$I$2009,$A61,'Employee Mapping'!$K$10:$K$2009,U$39,'Employee Mapping'!$L$10:$L$2009,U$41))</f>
        <v/>
      </c>
      <c r="V61" s="53">
        <f>IF(OR($A61="",V$41=""),"",COUNTIFS('Employee Mapping'!$I$10:$I$2009,$A61,'Employee Mapping'!$K$10:$K$2009,V$39,'Employee Mapping'!$L$10:$L$2009,V$41))</f>
        <v/>
      </c>
      <c r="W61" s="53">
        <f>IF(OR($A61="",W$41=""),"",COUNTIFS('Employee Mapping'!$I$10:$I$2009,$A61,'Employee Mapping'!$K$10:$K$2009,W$39,'Employee Mapping'!$L$10:$L$2009,W$41))</f>
        <v/>
      </c>
      <c r="X61" s="53">
        <f>IF(OR($A61="",X$41=""),"",COUNTIFS('Employee Mapping'!$I$10:$I$2009,$A61,'Employee Mapping'!$K$10:$K$2009,X$39,'Employee Mapping'!$L$10:$L$2009,X$41))</f>
        <v/>
      </c>
      <c r="Y61" s="53">
        <f>IF(OR($A61="",Y$41=""),"",COUNTIFS('Employee Mapping'!$I$10:$I$2009,$A61,'Employee Mapping'!$K$10:$K$2009,Y$39,'Employee Mapping'!$L$10:$L$2009,Y$41))</f>
        <v/>
      </c>
      <c r="Z61" s="53">
        <f>IF(OR($A61="",Z$41=""),"",COUNTIFS('Employee Mapping'!$I$10:$I$2009,$A61,'Employee Mapping'!$K$10:$K$2009,Z$39,'Employee Mapping'!$L$10:$L$2009,Z$41))</f>
        <v/>
      </c>
      <c r="AA61" s="53">
        <f>IF(OR($A61="",AA$41=""),"",COUNTIFS('Employee Mapping'!$I$10:$I$2009,$A61,'Employee Mapping'!$K$10:$K$2009,AA$39,'Employee Mapping'!$L$10:$L$2009,AA$41))</f>
        <v/>
      </c>
      <c r="AB61" s="53">
        <f>IF(OR($A61="",AB$41=""),"",COUNTIFS('Employee Mapping'!$I$10:$I$2009,$A61,'Employee Mapping'!$K$10:$K$2009,AB$39,'Employee Mapping'!$L$10:$L$2009,AB$41))</f>
        <v/>
      </c>
      <c r="AC61" s="53">
        <f>IF(OR($A61="",AC$41=""),"",COUNTIFS('Employee Mapping'!$I$10:$I$2009,$A61,'Employee Mapping'!$K$10:$K$2009,AC$39,'Employee Mapping'!$L$10:$L$2009,AC$41))</f>
        <v/>
      </c>
      <c r="AD61" s="53">
        <f>IF(OR($A61="",AD$41=""),"",COUNTIFS('Employee Mapping'!$I$10:$I$2009,$A61,'Employee Mapping'!$K$10:$K$2009,AD$39,'Employee Mapping'!$L$10:$L$2009,AD$41))</f>
        <v/>
      </c>
      <c r="AE61" s="53">
        <f>IF(OR($A61="",AE$41=""),"",COUNTIFS('Employee Mapping'!$I$10:$I$2009,$A61,'Employee Mapping'!$K$10:$K$2009,AE$39,'Employee Mapping'!$L$10:$L$2009,AE$41))</f>
        <v/>
      </c>
      <c r="AF61" s="53">
        <f>IF(OR($A61="",AF$41=""),"",COUNTIFS('Employee Mapping'!$I$10:$I$2009,$A61,'Employee Mapping'!$K$10:$K$2009,AF$39,'Employee Mapping'!$L$10:$L$2009,AF$41))</f>
        <v/>
      </c>
      <c r="AG61" s="53">
        <f>IF(OR($A61="",AG$41=""),"",COUNTIFS('Employee Mapping'!$I$10:$I$2009,$A61,'Employee Mapping'!$K$10:$K$2009,AG$39,'Employee Mapping'!$L$10:$L$2009,AG$41))</f>
        <v/>
      </c>
      <c r="AH61" s="53">
        <f>IF(OR($A61="",AH$41=""),"",COUNTIFS('Employee Mapping'!$I$10:$I$2009,$A61,'Employee Mapping'!$K$10:$K$2009,AH$39,'Employee Mapping'!$L$10:$L$2009,AH$41))</f>
        <v/>
      </c>
      <c r="AI61" s="53">
        <f>IF(OR($A61="",AI$41=""),"",COUNTIFS('Employee Mapping'!$I$10:$I$2009,$A61,'Employee Mapping'!$K$10:$K$2009,AI$39,'Employee Mapping'!$L$10:$L$2009,AI$41))</f>
        <v/>
      </c>
      <c r="AJ61" s="53">
        <f>IF(OR($A61="",AJ$41=""),"",COUNTIFS('Employee Mapping'!$I$10:$I$2009,$A61,'Employee Mapping'!$K$10:$K$2009,AJ$39,'Employee Mapping'!$L$10:$L$2009,AJ$41))</f>
        <v/>
      </c>
      <c r="AK61" s="53">
        <f>IF(OR($A61="",AK$41=""),"",COUNTIFS('Employee Mapping'!$I$10:$I$2009,$A61,'Employee Mapping'!$K$10:$K$2009,AK$39,'Employee Mapping'!$L$10:$L$2009,AK$41))</f>
        <v/>
      </c>
      <c r="AL61" s="53">
        <f>IF(OR($A61="",AL$41=""),"",COUNTIFS('Employee Mapping'!$I$10:$I$2009,$A61,'Employee Mapping'!$K$10:$K$2009,AL$39,'Employee Mapping'!$L$10:$L$2009,AL$41))</f>
        <v/>
      </c>
      <c r="AM61" s="53">
        <f>IF(OR($A61="",AM$41=""),"",COUNTIFS('Employee Mapping'!$I$10:$I$2009,$A61,'Employee Mapping'!$K$10:$K$2009,AM$39,'Employee Mapping'!$L$10:$L$2009,AM$41))</f>
        <v/>
      </c>
      <c r="AN61" s="53">
        <f>IF(OR($A61="",AN$41=""),"",COUNTIFS('Employee Mapping'!$I$10:$I$2009,$A61,'Employee Mapping'!$K$10:$K$2009,AN$39,'Employee Mapping'!$L$10:$L$2009,AN$41))</f>
        <v/>
      </c>
      <c r="AO61" s="53">
        <f>IF(OR($A61="",AO$41=""),"",COUNTIFS('Employee Mapping'!$I$10:$I$2009,$A61,'Employee Mapping'!$K$10:$K$2009,AO$39,'Employee Mapping'!$L$10:$L$2009,AO$41))</f>
        <v/>
      </c>
      <c r="AP61" s="53">
        <f>IF(OR($A61="",AP$41=""),"",COUNTIFS('Employee Mapping'!$I$10:$I$2009,$A61,'Employee Mapping'!$K$10:$K$2009,AP$39,'Employee Mapping'!$L$10:$L$2009,AP$41))</f>
        <v/>
      </c>
      <c r="AQ61" s="53">
        <f>IF(OR($A61="",AQ$41=""),"",COUNTIFS('Employee Mapping'!$I$10:$I$2009,$A61,'Employee Mapping'!$K$10:$K$2009,AQ$39,'Employee Mapping'!$L$10:$L$2009,AQ$41))</f>
        <v/>
      </c>
      <c r="AR61" s="53">
        <f>IF(OR($A61="",AR$41=""),"",COUNTIFS('Employee Mapping'!$I$10:$I$2009,$A61,'Employee Mapping'!$K$10:$K$2009,AR$39,'Employee Mapping'!$L$10:$L$2009,AR$41))</f>
        <v/>
      </c>
      <c r="AS61" s="53">
        <f>IF(OR($A61="",AS$41=""),"",COUNTIFS('Employee Mapping'!$I$10:$I$2009,$A61,'Employee Mapping'!$K$10:$K$2009,AS$39,'Employee Mapping'!$L$10:$L$2009,AS$41))</f>
        <v/>
      </c>
      <c r="AT61" s="53">
        <f>IF(OR($A61="",AT$41=""),"",COUNTIFS('Employee Mapping'!$I$10:$I$2009,$A61,'Employee Mapping'!$K$10:$K$2009,AT$39,'Employee Mapping'!$L$10:$L$2009,AT$41))</f>
        <v/>
      </c>
      <c r="AU61" s="53">
        <f>IF(OR($A61="",AU$41=""),"",COUNTIFS('Employee Mapping'!$I$10:$I$2009,$A61,'Employee Mapping'!$K$10:$K$2009,AU$39,'Employee Mapping'!$L$10:$L$2009,AU$41))</f>
        <v/>
      </c>
      <c r="AV61" s="53">
        <f>IF(OR($A61="",AV$41=""),"",COUNTIFS('Employee Mapping'!$I$10:$I$2009,$A61,'Employee Mapping'!$K$10:$K$2009,AV$39,'Employee Mapping'!$L$10:$L$2009,AV$41))</f>
        <v/>
      </c>
      <c r="AW61" s="53">
        <f>IF(OR($A61="",AW$41=""),"",COUNTIFS('Employee Mapping'!$I$10:$I$2009,$A61,'Employee Mapping'!$K$10:$K$2009,AW$39,'Employee Mapping'!$L$10:$L$2009,AW$41))</f>
        <v/>
      </c>
      <c r="AX61" s="53">
        <f>IF(OR($A61="",AX$41=""),"",COUNTIFS('Employee Mapping'!$I$10:$I$2009,$A61,'Employee Mapping'!$K$10:$K$2009,AX$39,'Employee Mapping'!$L$10:$L$2009,AX$41))</f>
        <v/>
      </c>
      <c r="AY61" s="53">
        <f>IF(OR($A61="",AY$41=""),"",COUNTIFS('Employee Mapping'!$I$10:$I$2009,$A61,'Employee Mapping'!$K$10:$K$2009,AY$39,'Employee Mapping'!$L$10:$L$2009,AY$41))</f>
        <v/>
      </c>
      <c r="AZ61" s="53">
        <f>IF(OR($A61="",AZ$41=""),"",COUNTIFS('Employee Mapping'!$I$10:$I$2009,$A61,'Employee Mapping'!$K$10:$K$2009,AZ$39,'Employee Mapping'!$L$10:$L$2009,AZ$41))</f>
        <v/>
      </c>
      <c r="BA61" s="53">
        <f>IF(OR($A61="",BA$41=""),"",COUNTIFS('Employee Mapping'!$I$10:$I$2009,$A61,'Employee Mapping'!$K$10:$K$2009,BA$39,'Employee Mapping'!$L$10:$L$2009,BA$41))</f>
        <v/>
      </c>
      <c r="BB61" s="53">
        <f>IF(OR($A61="",BB$41=""),"",COUNTIFS('Employee Mapping'!$I$10:$I$2009,$A61,'Employee Mapping'!$K$10:$K$2009,BB$39,'Employee Mapping'!$L$10:$L$2009,BB$41))</f>
        <v/>
      </c>
      <c r="BC61" s="53">
        <f>IF(OR($A61="",BC$41=""),"",COUNTIFS('Employee Mapping'!$I$10:$I$2009,$A61,'Employee Mapping'!$K$10:$K$2009,BC$39,'Employee Mapping'!$L$10:$L$2009,BC$41))</f>
        <v/>
      </c>
      <c r="BD61" s="53">
        <f>IF(OR($A61="",BD$41=""),"",COUNTIFS('Employee Mapping'!$I$10:$I$2009,$A61,'Employee Mapping'!$K$10:$K$2009,BD$39,'Employee Mapping'!$L$10:$L$2009,BD$41))</f>
        <v/>
      </c>
      <c r="BE61" s="53">
        <f>IF(OR($A61="",BE$41=""),"",COUNTIFS('Employee Mapping'!$I$10:$I$2009,$A61,'Employee Mapping'!$K$10:$K$2009,BE$39,'Employee Mapping'!$L$10:$L$2009,BE$41))</f>
        <v/>
      </c>
      <c r="BF61" s="53">
        <f>IF(OR($A61="",BF$41=""),"",COUNTIFS('Employee Mapping'!$I$10:$I$2009,$A61,'Employee Mapping'!$K$10:$K$2009,BF$39,'Employee Mapping'!$L$10:$L$2009,BF$41))</f>
        <v/>
      </c>
      <c r="BG61" s="53">
        <f>IF(OR($A61="",BG$41=""),"",COUNTIFS('Employee Mapping'!$I$10:$I$2009,$A61,'Employee Mapping'!$K$10:$K$2009,BG$39,'Employee Mapping'!$L$10:$L$2009,BG$41))</f>
        <v/>
      </c>
      <c r="BH61" s="53">
        <f>IF(OR($A61="",BH$41=""),"",COUNTIFS('Employee Mapping'!$I$10:$I$2009,$A61,'Employee Mapping'!$K$10:$K$2009,BH$39,'Employee Mapping'!$L$10:$L$2009,BH$41))</f>
        <v/>
      </c>
      <c r="BI61" s="53">
        <f>IF(OR($A61="",BI$41=""),"",COUNTIFS('Employee Mapping'!$I$10:$I$2009,$A61,'Employee Mapping'!$K$10:$K$2009,BI$39,'Employee Mapping'!$L$10:$L$2009,BI$41))</f>
        <v/>
      </c>
      <c r="BJ61" s="53">
        <f>IF(OR($A61="",BJ$41=""),"",COUNTIFS('Employee Mapping'!$I$10:$I$2009,$A61,'Employee Mapping'!$K$10:$K$2009,BJ$39,'Employee Mapping'!$L$10:$L$2009,BJ$41))</f>
        <v/>
      </c>
      <c r="BK61" s="53">
        <f>IF(OR($A61="",BK$41=""),"",COUNTIFS('Employee Mapping'!$I$10:$I$2009,$A61,'Employee Mapping'!$K$10:$K$2009,BK$39,'Employee Mapping'!$L$10:$L$2009,BK$41))</f>
        <v/>
      </c>
      <c r="BL61" s="53">
        <f>IF(OR($A61="",BL$41=""),"",COUNTIFS('Employee Mapping'!$I$10:$I$2009,$A61,'Employee Mapping'!$K$10:$K$2009,BL$39,'Employee Mapping'!$L$10:$L$2009,BL$41))</f>
        <v/>
      </c>
      <c r="BM61" s="53">
        <f>IF(OR($A61="",BM$41=""),"",COUNTIFS('Employee Mapping'!$I$10:$I$2009,$A61,'Employee Mapping'!$K$10:$K$2009,BM$39,'Employee Mapping'!$L$10:$L$2009,BM$41))</f>
        <v/>
      </c>
      <c r="BN61" s="53">
        <f>IF(OR($A61="",BN$41=""),"",COUNTIFS('Employee Mapping'!$I$10:$I$2009,$A61,'Employee Mapping'!$K$10:$K$2009,BN$39,'Employee Mapping'!$L$10:$L$2009,BN$41))</f>
        <v/>
      </c>
      <c r="BO61" s="53">
        <f>IF(OR($A61="",BO$41=""),"",COUNTIFS('Employee Mapping'!$I$10:$I$2009,$A61,'Employee Mapping'!$K$10:$K$2009,BO$39,'Employee Mapping'!$L$10:$L$2009,BO$41))</f>
        <v/>
      </c>
      <c r="BP61" s="53">
        <f>IF(OR($A61="",BP$41=""),"",COUNTIFS('Employee Mapping'!$I$10:$I$2009,$A61,'Employee Mapping'!$K$10:$K$2009,BP$39,'Employee Mapping'!$L$10:$L$2009,BP$41))</f>
        <v/>
      </c>
      <c r="BQ61" s="53">
        <f>IF(OR($A61="",BQ$41=""),"",COUNTIFS('Employee Mapping'!$I$10:$I$2009,$A61,'Employee Mapping'!$K$10:$K$2009,BQ$39,'Employee Mapping'!$L$10:$L$2009,BQ$41))</f>
        <v/>
      </c>
      <c r="BR61" s="53">
        <f>IF(OR($A61="",BR$41=""),"",COUNTIFS('Employee Mapping'!$I$10:$I$2009,$A61,'Employee Mapping'!$K$10:$K$2009,BR$39,'Employee Mapping'!$L$10:$L$2009,BR$41))</f>
        <v/>
      </c>
      <c r="BS61" s="53">
        <f>IF(OR($A61="",BS$41=""),"",COUNTIFS('Employee Mapping'!$I$10:$I$2009,$A61,'Employee Mapping'!$K$10:$K$2009,BS$39,'Employee Mapping'!$L$10:$L$2009,BS$41))</f>
        <v/>
      </c>
      <c r="BT61" s="53">
        <f>IF(OR($A61="",BT$41=""),"",COUNTIFS('Employee Mapping'!$I$10:$I$2009,$A61,'Employee Mapping'!$K$10:$K$2009,BT$39,'Employee Mapping'!$L$10:$L$2009,BT$41))</f>
        <v/>
      </c>
      <c r="BU61" s="53">
        <f>IF(OR($A61="",BU$41=""),"",COUNTIFS('Employee Mapping'!$I$10:$I$2009,$A61,'Employee Mapping'!$K$10:$K$2009,BU$39,'Employee Mapping'!$L$10:$L$2009,BU$41))</f>
        <v/>
      </c>
      <c r="BV61" s="53">
        <f>IF(OR($A61="",BV$41=""),"",COUNTIFS('Employee Mapping'!$I$10:$I$2009,$A61,'Employee Mapping'!$K$10:$K$2009,BV$39,'Employee Mapping'!$L$10:$L$2009,BV$41))</f>
        <v/>
      </c>
      <c r="BW61" s="53">
        <f>IF(OR($A61="",BW$41=""),"",COUNTIFS('Employee Mapping'!$I$10:$I$2009,$A61,'Employee Mapping'!$K$10:$K$2009,BW$39,'Employee Mapping'!$L$10:$L$2009,BW$41))</f>
        <v/>
      </c>
      <c r="BX61" s="53">
        <f>IF(OR($A61="",BX$41=""),"",COUNTIFS('Employee Mapping'!$I$10:$I$2009,$A61,'Employee Mapping'!$K$10:$K$2009,BX$39,'Employee Mapping'!$L$10:$L$2009,BX$41))</f>
        <v/>
      </c>
      <c r="BY61" s="53">
        <f>IF(OR($A61="",BY$41=""),"",COUNTIFS('Employee Mapping'!$I$10:$I$2009,$A61,'Employee Mapping'!$K$10:$K$2009,BY$39,'Employee Mapping'!$L$10:$L$2009,BY$41))</f>
        <v/>
      </c>
      <c r="BZ61" s="53">
        <f>IF(OR($A61="",BZ$41=""),"",COUNTIFS('Employee Mapping'!$I$10:$I$2009,$A61,'Employee Mapping'!$K$10:$K$2009,BZ$39,'Employee Mapping'!$L$10:$L$2009,BZ$41))</f>
        <v/>
      </c>
      <c r="CA61" s="53">
        <f>IF(OR($A61="",CA$41=""),"",COUNTIFS('Employee Mapping'!$I$10:$I$2009,$A61,'Employee Mapping'!$K$10:$K$2009,CA$39,'Employee Mapping'!$L$10:$L$2009,CA$41))</f>
        <v/>
      </c>
      <c r="CB61" s="53">
        <f>IF(OR($A61="",CB$41=""),"",COUNTIFS('Employee Mapping'!$I$10:$I$2009,$A61,'Employee Mapping'!$K$10:$K$2009,CB$39,'Employee Mapping'!$L$10:$L$2009,CB$41))</f>
        <v/>
      </c>
      <c r="CC61" s="53">
        <f>IF(OR($A61="",CC$41=""),"",COUNTIFS('Employee Mapping'!$I$10:$I$2009,$A61,'Employee Mapping'!$K$10:$K$2009,CC$39,'Employee Mapping'!$L$10:$L$2009,CC$41))</f>
        <v/>
      </c>
      <c r="CD61" s="53">
        <f>IF(OR($A61="",CD$41=""),"",COUNTIFS('Employee Mapping'!$I$10:$I$2009,$A61,'Employee Mapping'!$K$10:$K$2009,CD$39,'Employee Mapping'!$L$10:$L$2009,CD$41))</f>
        <v/>
      </c>
      <c r="CE61" s="53">
        <f>IF(OR($A61="",CE$41=""),"",COUNTIFS('Employee Mapping'!$I$10:$I$2009,$A61,'Employee Mapping'!$K$10:$K$2009,CE$39,'Employee Mapping'!$L$10:$L$2009,CE$41))</f>
        <v/>
      </c>
      <c r="CF61" s="53">
        <f>IF(OR($A61="",CF$41=""),"",COUNTIFS('Employee Mapping'!$I$10:$I$2009,$A61,'Employee Mapping'!$K$10:$K$2009,CF$39,'Employee Mapping'!$L$10:$L$2009,CF$41))</f>
        <v/>
      </c>
      <c r="CG61" s="53">
        <f>IF(OR($A61="",CG$41=""),"",COUNTIFS('Employee Mapping'!$I$10:$I$2009,$A61,'Employee Mapping'!$K$10:$K$2009,CG$39,'Employee Mapping'!$L$10:$L$2009,CG$41))</f>
        <v/>
      </c>
      <c r="CH61" s="53">
        <f>IF(OR($A61="",CH$41=""),"",COUNTIFS('Employee Mapping'!$I$10:$I$2009,$A61,'Employee Mapping'!$K$10:$K$2009,CH$39,'Employee Mapping'!$L$10:$L$2009,CH$41))</f>
        <v/>
      </c>
      <c r="CI61" s="53">
        <f>IF(OR($A61="",CI$41=""),"",COUNTIFS('Employee Mapping'!$I$10:$I$2009,$A61,'Employee Mapping'!$K$10:$K$2009,CI$39,'Employee Mapping'!$L$10:$L$2009,CI$41))</f>
        <v/>
      </c>
      <c r="CJ61" s="53">
        <f>IF(OR($A61="",CJ$41=""),"",COUNTIFS('Employee Mapping'!$I$10:$I$2009,$A61,'Employee Mapping'!$K$10:$K$2009,CJ$39,'Employee Mapping'!$L$10:$L$2009,CJ$41))</f>
        <v/>
      </c>
      <c r="CK61" s="53">
        <f>IF(OR($A61="",CK$41=""),"",COUNTIFS('Employee Mapping'!$I$10:$I$2009,$A61,'Employee Mapping'!$K$10:$K$2009,CK$39,'Employee Mapping'!$L$10:$L$2009,CK$41))</f>
        <v/>
      </c>
      <c r="CL61" s="53">
        <f>IF(OR($A61="",CL$41=""),"",COUNTIFS('Employee Mapping'!$I$10:$I$2009,$A61,'Employee Mapping'!$K$10:$K$2009,CL$39,'Employee Mapping'!$L$10:$L$2009,CL$41))</f>
        <v/>
      </c>
      <c r="CM61" s="53">
        <f>IF(OR($A61="",CM$41=""),"",COUNTIFS('Employee Mapping'!$I$10:$I$2009,$A61,'Employee Mapping'!$K$10:$K$2009,CM$39,'Employee Mapping'!$L$10:$L$2009,CM$41))</f>
        <v/>
      </c>
      <c r="CN61" s="53">
        <f>IF(OR($A61="",CN$41=""),"",COUNTIFS('Employee Mapping'!$I$10:$I$2009,$A61,'Employee Mapping'!$K$10:$K$2009,CN$39,'Employee Mapping'!$L$10:$L$2009,CN$41))</f>
        <v/>
      </c>
      <c r="CO61" s="53">
        <f>IF(OR($A61="",CO$41=""),"",COUNTIFS('Employee Mapping'!$I$10:$I$2009,$A61,'Employee Mapping'!$K$10:$K$2009,CO$39,'Employee Mapping'!$L$10:$L$2009,CO$41))</f>
        <v/>
      </c>
      <c r="CP61" s="53">
        <f>IF(OR($A61="",CP$41=""),"",COUNTIFS('Employee Mapping'!$I$10:$I$2009,$A61,'Employee Mapping'!$K$10:$K$2009,CP$39,'Employee Mapping'!$L$10:$L$2009,CP$41))</f>
        <v/>
      </c>
      <c r="CQ61" s="53">
        <f>IF(OR($A61="",CQ$41=""),"",COUNTIFS('Employee Mapping'!$I$10:$I$2009,$A61,'Employee Mapping'!$K$10:$K$2009,CQ$39,'Employee Mapping'!$L$10:$L$2009,CQ$41))</f>
        <v/>
      </c>
      <c r="CR61" s="53">
        <f>IF(OR($A61="",CR$41=""),"",COUNTIFS('Employee Mapping'!$I$10:$I$2009,$A61,'Employee Mapping'!$K$10:$K$2009,CR$39,'Employee Mapping'!$L$10:$L$2009,CR$41))</f>
        <v/>
      </c>
      <c r="CS61" s="53">
        <f>IF(OR($A61="",CS$41=""),"",COUNTIFS('Employee Mapping'!$I$10:$I$2009,$A61,'Employee Mapping'!$K$10:$K$2009,CS$39,'Employee Mapping'!$L$10:$L$2009,CS$41))</f>
        <v/>
      </c>
      <c r="CT61" s="53">
        <f>IF(OR($A61="",CT$41=""),"",COUNTIFS('Employee Mapping'!$I$10:$I$2009,$A61,'Employee Mapping'!$K$10:$K$2009,CT$39,'Employee Mapping'!$L$10:$L$2009,CT$41))</f>
        <v/>
      </c>
      <c r="CU61" s="54">
        <f>IF($A61="","",SUM(C61:CT61))</f>
        <v/>
      </c>
    </row>
    <row r="62">
      <c r="A62">
        <f>IF(SETUP!$B140="","",SETUP!$B140)</f>
        <v/>
      </c>
      <c r="B62" s="9">
        <f>IF(SETUP!$B140="","",SETUP!$C140)</f>
        <v/>
      </c>
      <c r="C62" s="53">
        <f>IF(OR($A62="",C$41=""),"",COUNTIFS('Employee Mapping'!$I$10:$I$2009,$A62,'Employee Mapping'!$K$10:$K$2009,C$39,'Employee Mapping'!$L$10:$L$2009,C$41))</f>
        <v/>
      </c>
      <c r="D62" s="53">
        <f>IF(OR($A62="",D$41=""),"",COUNTIFS('Employee Mapping'!$I$10:$I$2009,$A62,'Employee Mapping'!$K$10:$K$2009,D$39,'Employee Mapping'!$L$10:$L$2009,D$41))</f>
        <v/>
      </c>
      <c r="E62" s="53">
        <f>IF(OR($A62="",E$41=""),"",COUNTIFS('Employee Mapping'!$I$10:$I$2009,$A62,'Employee Mapping'!$K$10:$K$2009,E$39,'Employee Mapping'!$L$10:$L$2009,E$41))</f>
        <v/>
      </c>
      <c r="F62" s="53">
        <f>IF(OR($A62="",F$41=""),"",COUNTIFS('Employee Mapping'!$I$10:$I$2009,$A62,'Employee Mapping'!$K$10:$K$2009,F$39,'Employee Mapping'!$L$10:$L$2009,F$41))</f>
        <v/>
      </c>
      <c r="G62" s="53">
        <f>IF(OR($A62="",G$41=""),"",COUNTIFS('Employee Mapping'!$I$10:$I$2009,$A62,'Employee Mapping'!$K$10:$K$2009,G$39,'Employee Mapping'!$L$10:$L$2009,G$41))</f>
        <v/>
      </c>
      <c r="H62" s="53">
        <f>IF(OR($A62="",H$41=""),"",COUNTIFS('Employee Mapping'!$I$10:$I$2009,$A62,'Employee Mapping'!$K$10:$K$2009,H$39,'Employee Mapping'!$L$10:$L$2009,H$41))</f>
        <v/>
      </c>
      <c r="I62" s="53">
        <f>IF(OR($A62="",I$41=""),"",COUNTIFS('Employee Mapping'!$I$10:$I$2009,$A62,'Employee Mapping'!$K$10:$K$2009,I$39,'Employee Mapping'!$L$10:$L$2009,I$41))</f>
        <v/>
      </c>
      <c r="J62" s="53">
        <f>IF(OR($A62="",J$41=""),"",COUNTIFS('Employee Mapping'!$I$10:$I$2009,$A62,'Employee Mapping'!$K$10:$K$2009,J$39,'Employee Mapping'!$L$10:$L$2009,J$41))</f>
        <v/>
      </c>
      <c r="K62" s="53">
        <f>IF(OR($A62="",K$41=""),"",COUNTIFS('Employee Mapping'!$I$10:$I$2009,$A62,'Employee Mapping'!$K$10:$K$2009,K$39,'Employee Mapping'!$L$10:$L$2009,K$41))</f>
        <v/>
      </c>
      <c r="L62" s="53">
        <f>IF(OR($A62="",L$41=""),"",COUNTIFS('Employee Mapping'!$I$10:$I$2009,$A62,'Employee Mapping'!$K$10:$K$2009,L$39,'Employee Mapping'!$L$10:$L$2009,L$41))</f>
        <v/>
      </c>
      <c r="M62" s="53">
        <f>IF(OR($A62="",M$41=""),"",COUNTIFS('Employee Mapping'!$I$10:$I$2009,$A62,'Employee Mapping'!$K$10:$K$2009,M$39,'Employee Mapping'!$L$10:$L$2009,M$41))</f>
        <v/>
      </c>
      <c r="N62" s="53">
        <f>IF(OR($A62="",N$41=""),"",COUNTIFS('Employee Mapping'!$I$10:$I$2009,$A62,'Employee Mapping'!$K$10:$K$2009,N$39,'Employee Mapping'!$L$10:$L$2009,N$41))</f>
        <v/>
      </c>
      <c r="O62" s="53">
        <f>IF(OR($A62="",O$41=""),"",COUNTIFS('Employee Mapping'!$I$10:$I$2009,$A62,'Employee Mapping'!$K$10:$K$2009,O$39,'Employee Mapping'!$L$10:$L$2009,O$41))</f>
        <v/>
      </c>
      <c r="P62" s="53">
        <f>IF(OR($A62="",P$41=""),"",COUNTIFS('Employee Mapping'!$I$10:$I$2009,$A62,'Employee Mapping'!$K$10:$K$2009,P$39,'Employee Mapping'!$L$10:$L$2009,P$41))</f>
        <v/>
      </c>
      <c r="Q62" s="53">
        <f>IF(OR($A62="",Q$41=""),"",COUNTIFS('Employee Mapping'!$I$10:$I$2009,$A62,'Employee Mapping'!$K$10:$K$2009,Q$39,'Employee Mapping'!$L$10:$L$2009,Q$41))</f>
        <v/>
      </c>
      <c r="R62" s="53">
        <f>IF(OR($A62="",R$41=""),"",COUNTIFS('Employee Mapping'!$I$10:$I$2009,$A62,'Employee Mapping'!$K$10:$K$2009,R$39,'Employee Mapping'!$L$10:$L$2009,R$41))</f>
        <v/>
      </c>
      <c r="S62" s="53">
        <f>IF(OR($A62="",S$41=""),"",COUNTIFS('Employee Mapping'!$I$10:$I$2009,$A62,'Employee Mapping'!$K$10:$K$2009,S$39,'Employee Mapping'!$L$10:$L$2009,S$41))</f>
        <v/>
      </c>
      <c r="T62" s="53">
        <f>IF(OR($A62="",T$41=""),"",COUNTIFS('Employee Mapping'!$I$10:$I$2009,$A62,'Employee Mapping'!$K$10:$K$2009,T$39,'Employee Mapping'!$L$10:$L$2009,T$41))</f>
        <v/>
      </c>
      <c r="U62" s="53">
        <f>IF(OR($A62="",U$41=""),"",COUNTIFS('Employee Mapping'!$I$10:$I$2009,$A62,'Employee Mapping'!$K$10:$K$2009,U$39,'Employee Mapping'!$L$10:$L$2009,U$41))</f>
        <v/>
      </c>
      <c r="V62" s="53">
        <f>IF(OR($A62="",V$41=""),"",COUNTIFS('Employee Mapping'!$I$10:$I$2009,$A62,'Employee Mapping'!$K$10:$K$2009,V$39,'Employee Mapping'!$L$10:$L$2009,V$41))</f>
        <v/>
      </c>
      <c r="W62" s="53">
        <f>IF(OR($A62="",W$41=""),"",COUNTIFS('Employee Mapping'!$I$10:$I$2009,$A62,'Employee Mapping'!$K$10:$K$2009,W$39,'Employee Mapping'!$L$10:$L$2009,W$41))</f>
        <v/>
      </c>
      <c r="X62" s="53">
        <f>IF(OR($A62="",X$41=""),"",COUNTIFS('Employee Mapping'!$I$10:$I$2009,$A62,'Employee Mapping'!$K$10:$K$2009,X$39,'Employee Mapping'!$L$10:$L$2009,X$41))</f>
        <v/>
      </c>
      <c r="Y62" s="53">
        <f>IF(OR($A62="",Y$41=""),"",COUNTIFS('Employee Mapping'!$I$10:$I$2009,$A62,'Employee Mapping'!$K$10:$K$2009,Y$39,'Employee Mapping'!$L$10:$L$2009,Y$41))</f>
        <v/>
      </c>
      <c r="Z62" s="53">
        <f>IF(OR($A62="",Z$41=""),"",COUNTIFS('Employee Mapping'!$I$10:$I$2009,$A62,'Employee Mapping'!$K$10:$K$2009,Z$39,'Employee Mapping'!$L$10:$L$2009,Z$41))</f>
        <v/>
      </c>
      <c r="AA62" s="53">
        <f>IF(OR($A62="",AA$41=""),"",COUNTIFS('Employee Mapping'!$I$10:$I$2009,$A62,'Employee Mapping'!$K$10:$K$2009,AA$39,'Employee Mapping'!$L$10:$L$2009,AA$41))</f>
        <v/>
      </c>
      <c r="AB62" s="53">
        <f>IF(OR($A62="",AB$41=""),"",COUNTIFS('Employee Mapping'!$I$10:$I$2009,$A62,'Employee Mapping'!$K$10:$K$2009,AB$39,'Employee Mapping'!$L$10:$L$2009,AB$41))</f>
        <v/>
      </c>
      <c r="AC62" s="53">
        <f>IF(OR($A62="",AC$41=""),"",COUNTIFS('Employee Mapping'!$I$10:$I$2009,$A62,'Employee Mapping'!$K$10:$K$2009,AC$39,'Employee Mapping'!$L$10:$L$2009,AC$41))</f>
        <v/>
      </c>
      <c r="AD62" s="53">
        <f>IF(OR($A62="",AD$41=""),"",COUNTIFS('Employee Mapping'!$I$10:$I$2009,$A62,'Employee Mapping'!$K$10:$K$2009,AD$39,'Employee Mapping'!$L$10:$L$2009,AD$41))</f>
        <v/>
      </c>
      <c r="AE62" s="53">
        <f>IF(OR($A62="",AE$41=""),"",COUNTIFS('Employee Mapping'!$I$10:$I$2009,$A62,'Employee Mapping'!$K$10:$K$2009,AE$39,'Employee Mapping'!$L$10:$L$2009,AE$41))</f>
        <v/>
      </c>
      <c r="AF62" s="53">
        <f>IF(OR($A62="",AF$41=""),"",COUNTIFS('Employee Mapping'!$I$10:$I$2009,$A62,'Employee Mapping'!$K$10:$K$2009,AF$39,'Employee Mapping'!$L$10:$L$2009,AF$41))</f>
        <v/>
      </c>
      <c r="AG62" s="53">
        <f>IF(OR($A62="",AG$41=""),"",COUNTIFS('Employee Mapping'!$I$10:$I$2009,$A62,'Employee Mapping'!$K$10:$K$2009,AG$39,'Employee Mapping'!$L$10:$L$2009,AG$41))</f>
        <v/>
      </c>
      <c r="AH62" s="53">
        <f>IF(OR($A62="",AH$41=""),"",COUNTIFS('Employee Mapping'!$I$10:$I$2009,$A62,'Employee Mapping'!$K$10:$K$2009,AH$39,'Employee Mapping'!$L$10:$L$2009,AH$41))</f>
        <v/>
      </c>
      <c r="AI62" s="53">
        <f>IF(OR($A62="",AI$41=""),"",COUNTIFS('Employee Mapping'!$I$10:$I$2009,$A62,'Employee Mapping'!$K$10:$K$2009,AI$39,'Employee Mapping'!$L$10:$L$2009,AI$41))</f>
        <v/>
      </c>
      <c r="AJ62" s="53">
        <f>IF(OR($A62="",AJ$41=""),"",COUNTIFS('Employee Mapping'!$I$10:$I$2009,$A62,'Employee Mapping'!$K$10:$K$2009,AJ$39,'Employee Mapping'!$L$10:$L$2009,AJ$41))</f>
        <v/>
      </c>
      <c r="AK62" s="53">
        <f>IF(OR($A62="",AK$41=""),"",COUNTIFS('Employee Mapping'!$I$10:$I$2009,$A62,'Employee Mapping'!$K$10:$K$2009,AK$39,'Employee Mapping'!$L$10:$L$2009,AK$41))</f>
        <v/>
      </c>
      <c r="AL62" s="53">
        <f>IF(OR($A62="",AL$41=""),"",COUNTIFS('Employee Mapping'!$I$10:$I$2009,$A62,'Employee Mapping'!$K$10:$K$2009,AL$39,'Employee Mapping'!$L$10:$L$2009,AL$41))</f>
        <v/>
      </c>
      <c r="AM62" s="53">
        <f>IF(OR($A62="",AM$41=""),"",COUNTIFS('Employee Mapping'!$I$10:$I$2009,$A62,'Employee Mapping'!$K$10:$K$2009,AM$39,'Employee Mapping'!$L$10:$L$2009,AM$41))</f>
        <v/>
      </c>
      <c r="AN62" s="53">
        <f>IF(OR($A62="",AN$41=""),"",COUNTIFS('Employee Mapping'!$I$10:$I$2009,$A62,'Employee Mapping'!$K$10:$K$2009,AN$39,'Employee Mapping'!$L$10:$L$2009,AN$41))</f>
        <v/>
      </c>
      <c r="AO62" s="53">
        <f>IF(OR($A62="",AO$41=""),"",COUNTIFS('Employee Mapping'!$I$10:$I$2009,$A62,'Employee Mapping'!$K$10:$K$2009,AO$39,'Employee Mapping'!$L$10:$L$2009,AO$41))</f>
        <v/>
      </c>
      <c r="AP62" s="53">
        <f>IF(OR($A62="",AP$41=""),"",COUNTIFS('Employee Mapping'!$I$10:$I$2009,$A62,'Employee Mapping'!$K$10:$K$2009,AP$39,'Employee Mapping'!$L$10:$L$2009,AP$41))</f>
        <v/>
      </c>
      <c r="AQ62" s="53">
        <f>IF(OR($A62="",AQ$41=""),"",COUNTIFS('Employee Mapping'!$I$10:$I$2009,$A62,'Employee Mapping'!$K$10:$K$2009,AQ$39,'Employee Mapping'!$L$10:$L$2009,AQ$41))</f>
        <v/>
      </c>
      <c r="AR62" s="53">
        <f>IF(OR($A62="",AR$41=""),"",COUNTIFS('Employee Mapping'!$I$10:$I$2009,$A62,'Employee Mapping'!$K$10:$K$2009,AR$39,'Employee Mapping'!$L$10:$L$2009,AR$41))</f>
        <v/>
      </c>
      <c r="AS62" s="53">
        <f>IF(OR($A62="",AS$41=""),"",COUNTIFS('Employee Mapping'!$I$10:$I$2009,$A62,'Employee Mapping'!$K$10:$K$2009,AS$39,'Employee Mapping'!$L$10:$L$2009,AS$41))</f>
        <v/>
      </c>
      <c r="AT62" s="53">
        <f>IF(OR($A62="",AT$41=""),"",COUNTIFS('Employee Mapping'!$I$10:$I$2009,$A62,'Employee Mapping'!$K$10:$K$2009,AT$39,'Employee Mapping'!$L$10:$L$2009,AT$41))</f>
        <v/>
      </c>
      <c r="AU62" s="53">
        <f>IF(OR($A62="",AU$41=""),"",COUNTIFS('Employee Mapping'!$I$10:$I$2009,$A62,'Employee Mapping'!$K$10:$K$2009,AU$39,'Employee Mapping'!$L$10:$L$2009,AU$41))</f>
        <v/>
      </c>
      <c r="AV62" s="53">
        <f>IF(OR($A62="",AV$41=""),"",COUNTIFS('Employee Mapping'!$I$10:$I$2009,$A62,'Employee Mapping'!$K$10:$K$2009,AV$39,'Employee Mapping'!$L$10:$L$2009,AV$41))</f>
        <v/>
      </c>
      <c r="AW62" s="53">
        <f>IF(OR($A62="",AW$41=""),"",COUNTIFS('Employee Mapping'!$I$10:$I$2009,$A62,'Employee Mapping'!$K$10:$K$2009,AW$39,'Employee Mapping'!$L$10:$L$2009,AW$41))</f>
        <v/>
      </c>
      <c r="AX62" s="53">
        <f>IF(OR($A62="",AX$41=""),"",COUNTIFS('Employee Mapping'!$I$10:$I$2009,$A62,'Employee Mapping'!$K$10:$K$2009,AX$39,'Employee Mapping'!$L$10:$L$2009,AX$41))</f>
        <v/>
      </c>
      <c r="AY62" s="53">
        <f>IF(OR($A62="",AY$41=""),"",COUNTIFS('Employee Mapping'!$I$10:$I$2009,$A62,'Employee Mapping'!$K$10:$K$2009,AY$39,'Employee Mapping'!$L$10:$L$2009,AY$41))</f>
        <v/>
      </c>
      <c r="AZ62" s="53">
        <f>IF(OR($A62="",AZ$41=""),"",COUNTIFS('Employee Mapping'!$I$10:$I$2009,$A62,'Employee Mapping'!$K$10:$K$2009,AZ$39,'Employee Mapping'!$L$10:$L$2009,AZ$41))</f>
        <v/>
      </c>
      <c r="BA62" s="53">
        <f>IF(OR($A62="",BA$41=""),"",COUNTIFS('Employee Mapping'!$I$10:$I$2009,$A62,'Employee Mapping'!$K$10:$K$2009,BA$39,'Employee Mapping'!$L$10:$L$2009,BA$41))</f>
        <v/>
      </c>
      <c r="BB62" s="53">
        <f>IF(OR($A62="",BB$41=""),"",COUNTIFS('Employee Mapping'!$I$10:$I$2009,$A62,'Employee Mapping'!$K$10:$K$2009,BB$39,'Employee Mapping'!$L$10:$L$2009,BB$41))</f>
        <v/>
      </c>
      <c r="BC62" s="53">
        <f>IF(OR($A62="",BC$41=""),"",COUNTIFS('Employee Mapping'!$I$10:$I$2009,$A62,'Employee Mapping'!$K$10:$K$2009,BC$39,'Employee Mapping'!$L$10:$L$2009,BC$41))</f>
        <v/>
      </c>
      <c r="BD62" s="53">
        <f>IF(OR($A62="",BD$41=""),"",COUNTIFS('Employee Mapping'!$I$10:$I$2009,$A62,'Employee Mapping'!$K$10:$K$2009,BD$39,'Employee Mapping'!$L$10:$L$2009,BD$41))</f>
        <v/>
      </c>
      <c r="BE62" s="53">
        <f>IF(OR($A62="",BE$41=""),"",COUNTIFS('Employee Mapping'!$I$10:$I$2009,$A62,'Employee Mapping'!$K$10:$K$2009,BE$39,'Employee Mapping'!$L$10:$L$2009,BE$41))</f>
        <v/>
      </c>
      <c r="BF62" s="53">
        <f>IF(OR($A62="",BF$41=""),"",COUNTIFS('Employee Mapping'!$I$10:$I$2009,$A62,'Employee Mapping'!$K$10:$K$2009,BF$39,'Employee Mapping'!$L$10:$L$2009,BF$41))</f>
        <v/>
      </c>
      <c r="BG62" s="53">
        <f>IF(OR($A62="",BG$41=""),"",COUNTIFS('Employee Mapping'!$I$10:$I$2009,$A62,'Employee Mapping'!$K$10:$K$2009,BG$39,'Employee Mapping'!$L$10:$L$2009,BG$41))</f>
        <v/>
      </c>
      <c r="BH62" s="53">
        <f>IF(OR($A62="",BH$41=""),"",COUNTIFS('Employee Mapping'!$I$10:$I$2009,$A62,'Employee Mapping'!$K$10:$K$2009,BH$39,'Employee Mapping'!$L$10:$L$2009,BH$41))</f>
        <v/>
      </c>
      <c r="BI62" s="53">
        <f>IF(OR($A62="",BI$41=""),"",COUNTIFS('Employee Mapping'!$I$10:$I$2009,$A62,'Employee Mapping'!$K$10:$K$2009,BI$39,'Employee Mapping'!$L$10:$L$2009,BI$41))</f>
        <v/>
      </c>
      <c r="BJ62" s="53">
        <f>IF(OR($A62="",BJ$41=""),"",COUNTIFS('Employee Mapping'!$I$10:$I$2009,$A62,'Employee Mapping'!$K$10:$K$2009,BJ$39,'Employee Mapping'!$L$10:$L$2009,BJ$41))</f>
        <v/>
      </c>
      <c r="BK62" s="53">
        <f>IF(OR($A62="",BK$41=""),"",COUNTIFS('Employee Mapping'!$I$10:$I$2009,$A62,'Employee Mapping'!$K$10:$K$2009,BK$39,'Employee Mapping'!$L$10:$L$2009,BK$41))</f>
        <v/>
      </c>
      <c r="BL62" s="53">
        <f>IF(OR($A62="",BL$41=""),"",COUNTIFS('Employee Mapping'!$I$10:$I$2009,$A62,'Employee Mapping'!$K$10:$K$2009,BL$39,'Employee Mapping'!$L$10:$L$2009,BL$41))</f>
        <v/>
      </c>
      <c r="BM62" s="53">
        <f>IF(OR($A62="",BM$41=""),"",COUNTIFS('Employee Mapping'!$I$10:$I$2009,$A62,'Employee Mapping'!$K$10:$K$2009,BM$39,'Employee Mapping'!$L$10:$L$2009,BM$41))</f>
        <v/>
      </c>
      <c r="BN62" s="53">
        <f>IF(OR($A62="",BN$41=""),"",COUNTIFS('Employee Mapping'!$I$10:$I$2009,$A62,'Employee Mapping'!$K$10:$K$2009,BN$39,'Employee Mapping'!$L$10:$L$2009,BN$41))</f>
        <v/>
      </c>
      <c r="BO62" s="53">
        <f>IF(OR($A62="",BO$41=""),"",COUNTIFS('Employee Mapping'!$I$10:$I$2009,$A62,'Employee Mapping'!$K$10:$K$2009,BO$39,'Employee Mapping'!$L$10:$L$2009,BO$41))</f>
        <v/>
      </c>
      <c r="BP62" s="53">
        <f>IF(OR($A62="",BP$41=""),"",COUNTIFS('Employee Mapping'!$I$10:$I$2009,$A62,'Employee Mapping'!$K$10:$K$2009,BP$39,'Employee Mapping'!$L$10:$L$2009,BP$41))</f>
        <v/>
      </c>
      <c r="BQ62" s="53">
        <f>IF(OR($A62="",BQ$41=""),"",COUNTIFS('Employee Mapping'!$I$10:$I$2009,$A62,'Employee Mapping'!$K$10:$K$2009,BQ$39,'Employee Mapping'!$L$10:$L$2009,BQ$41))</f>
        <v/>
      </c>
      <c r="BR62" s="53">
        <f>IF(OR($A62="",BR$41=""),"",COUNTIFS('Employee Mapping'!$I$10:$I$2009,$A62,'Employee Mapping'!$K$10:$K$2009,BR$39,'Employee Mapping'!$L$10:$L$2009,BR$41))</f>
        <v/>
      </c>
      <c r="BS62" s="53">
        <f>IF(OR($A62="",BS$41=""),"",COUNTIFS('Employee Mapping'!$I$10:$I$2009,$A62,'Employee Mapping'!$K$10:$K$2009,BS$39,'Employee Mapping'!$L$10:$L$2009,BS$41))</f>
        <v/>
      </c>
      <c r="BT62" s="53">
        <f>IF(OR($A62="",BT$41=""),"",COUNTIFS('Employee Mapping'!$I$10:$I$2009,$A62,'Employee Mapping'!$K$10:$K$2009,BT$39,'Employee Mapping'!$L$10:$L$2009,BT$41))</f>
        <v/>
      </c>
      <c r="BU62" s="53">
        <f>IF(OR($A62="",BU$41=""),"",COUNTIFS('Employee Mapping'!$I$10:$I$2009,$A62,'Employee Mapping'!$K$10:$K$2009,BU$39,'Employee Mapping'!$L$10:$L$2009,BU$41))</f>
        <v/>
      </c>
      <c r="BV62" s="53">
        <f>IF(OR($A62="",BV$41=""),"",COUNTIFS('Employee Mapping'!$I$10:$I$2009,$A62,'Employee Mapping'!$K$10:$K$2009,BV$39,'Employee Mapping'!$L$10:$L$2009,BV$41))</f>
        <v/>
      </c>
      <c r="BW62" s="53">
        <f>IF(OR($A62="",BW$41=""),"",COUNTIFS('Employee Mapping'!$I$10:$I$2009,$A62,'Employee Mapping'!$K$10:$K$2009,BW$39,'Employee Mapping'!$L$10:$L$2009,BW$41))</f>
        <v/>
      </c>
      <c r="BX62" s="53">
        <f>IF(OR($A62="",BX$41=""),"",COUNTIFS('Employee Mapping'!$I$10:$I$2009,$A62,'Employee Mapping'!$K$10:$K$2009,BX$39,'Employee Mapping'!$L$10:$L$2009,BX$41))</f>
        <v/>
      </c>
      <c r="BY62" s="53">
        <f>IF(OR($A62="",BY$41=""),"",COUNTIFS('Employee Mapping'!$I$10:$I$2009,$A62,'Employee Mapping'!$K$10:$K$2009,BY$39,'Employee Mapping'!$L$10:$L$2009,BY$41))</f>
        <v/>
      </c>
      <c r="BZ62" s="53">
        <f>IF(OR($A62="",BZ$41=""),"",COUNTIFS('Employee Mapping'!$I$10:$I$2009,$A62,'Employee Mapping'!$K$10:$K$2009,BZ$39,'Employee Mapping'!$L$10:$L$2009,BZ$41))</f>
        <v/>
      </c>
      <c r="CA62" s="53">
        <f>IF(OR($A62="",CA$41=""),"",COUNTIFS('Employee Mapping'!$I$10:$I$2009,$A62,'Employee Mapping'!$K$10:$K$2009,CA$39,'Employee Mapping'!$L$10:$L$2009,CA$41))</f>
        <v/>
      </c>
      <c r="CB62" s="53">
        <f>IF(OR($A62="",CB$41=""),"",COUNTIFS('Employee Mapping'!$I$10:$I$2009,$A62,'Employee Mapping'!$K$10:$K$2009,CB$39,'Employee Mapping'!$L$10:$L$2009,CB$41))</f>
        <v/>
      </c>
      <c r="CC62" s="53">
        <f>IF(OR($A62="",CC$41=""),"",COUNTIFS('Employee Mapping'!$I$10:$I$2009,$A62,'Employee Mapping'!$K$10:$K$2009,CC$39,'Employee Mapping'!$L$10:$L$2009,CC$41))</f>
        <v/>
      </c>
      <c r="CD62" s="53">
        <f>IF(OR($A62="",CD$41=""),"",COUNTIFS('Employee Mapping'!$I$10:$I$2009,$A62,'Employee Mapping'!$K$10:$K$2009,CD$39,'Employee Mapping'!$L$10:$L$2009,CD$41))</f>
        <v/>
      </c>
      <c r="CE62" s="53">
        <f>IF(OR($A62="",CE$41=""),"",COUNTIFS('Employee Mapping'!$I$10:$I$2009,$A62,'Employee Mapping'!$K$10:$K$2009,CE$39,'Employee Mapping'!$L$10:$L$2009,CE$41))</f>
        <v/>
      </c>
      <c r="CF62" s="53">
        <f>IF(OR($A62="",CF$41=""),"",COUNTIFS('Employee Mapping'!$I$10:$I$2009,$A62,'Employee Mapping'!$K$10:$K$2009,CF$39,'Employee Mapping'!$L$10:$L$2009,CF$41))</f>
        <v/>
      </c>
      <c r="CG62" s="53">
        <f>IF(OR($A62="",CG$41=""),"",COUNTIFS('Employee Mapping'!$I$10:$I$2009,$A62,'Employee Mapping'!$K$10:$K$2009,CG$39,'Employee Mapping'!$L$10:$L$2009,CG$41))</f>
        <v/>
      </c>
      <c r="CH62" s="53">
        <f>IF(OR($A62="",CH$41=""),"",COUNTIFS('Employee Mapping'!$I$10:$I$2009,$A62,'Employee Mapping'!$K$10:$K$2009,CH$39,'Employee Mapping'!$L$10:$L$2009,CH$41))</f>
        <v/>
      </c>
      <c r="CI62" s="53">
        <f>IF(OR($A62="",CI$41=""),"",COUNTIFS('Employee Mapping'!$I$10:$I$2009,$A62,'Employee Mapping'!$K$10:$K$2009,CI$39,'Employee Mapping'!$L$10:$L$2009,CI$41))</f>
        <v/>
      </c>
      <c r="CJ62" s="53">
        <f>IF(OR($A62="",CJ$41=""),"",COUNTIFS('Employee Mapping'!$I$10:$I$2009,$A62,'Employee Mapping'!$K$10:$K$2009,CJ$39,'Employee Mapping'!$L$10:$L$2009,CJ$41))</f>
        <v/>
      </c>
      <c r="CK62" s="53">
        <f>IF(OR($A62="",CK$41=""),"",COUNTIFS('Employee Mapping'!$I$10:$I$2009,$A62,'Employee Mapping'!$K$10:$K$2009,CK$39,'Employee Mapping'!$L$10:$L$2009,CK$41))</f>
        <v/>
      </c>
      <c r="CL62" s="53">
        <f>IF(OR($A62="",CL$41=""),"",COUNTIFS('Employee Mapping'!$I$10:$I$2009,$A62,'Employee Mapping'!$K$10:$K$2009,CL$39,'Employee Mapping'!$L$10:$L$2009,CL$41))</f>
        <v/>
      </c>
      <c r="CM62" s="53">
        <f>IF(OR($A62="",CM$41=""),"",COUNTIFS('Employee Mapping'!$I$10:$I$2009,$A62,'Employee Mapping'!$K$10:$K$2009,CM$39,'Employee Mapping'!$L$10:$L$2009,CM$41))</f>
        <v/>
      </c>
      <c r="CN62" s="53">
        <f>IF(OR($A62="",CN$41=""),"",COUNTIFS('Employee Mapping'!$I$10:$I$2009,$A62,'Employee Mapping'!$K$10:$K$2009,CN$39,'Employee Mapping'!$L$10:$L$2009,CN$41))</f>
        <v/>
      </c>
      <c r="CO62" s="53">
        <f>IF(OR($A62="",CO$41=""),"",COUNTIFS('Employee Mapping'!$I$10:$I$2009,$A62,'Employee Mapping'!$K$10:$K$2009,CO$39,'Employee Mapping'!$L$10:$L$2009,CO$41))</f>
        <v/>
      </c>
      <c r="CP62" s="53">
        <f>IF(OR($A62="",CP$41=""),"",COUNTIFS('Employee Mapping'!$I$10:$I$2009,$A62,'Employee Mapping'!$K$10:$K$2009,CP$39,'Employee Mapping'!$L$10:$L$2009,CP$41))</f>
        <v/>
      </c>
      <c r="CQ62" s="53">
        <f>IF(OR($A62="",CQ$41=""),"",COUNTIFS('Employee Mapping'!$I$10:$I$2009,$A62,'Employee Mapping'!$K$10:$K$2009,CQ$39,'Employee Mapping'!$L$10:$L$2009,CQ$41))</f>
        <v/>
      </c>
      <c r="CR62" s="53">
        <f>IF(OR($A62="",CR$41=""),"",COUNTIFS('Employee Mapping'!$I$10:$I$2009,$A62,'Employee Mapping'!$K$10:$K$2009,CR$39,'Employee Mapping'!$L$10:$L$2009,CR$41))</f>
        <v/>
      </c>
      <c r="CS62" s="53">
        <f>IF(OR($A62="",CS$41=""),"",COUNTIFS('Employee Mapping'!$I$10:$I$2009,$A62,'Employee Mapping'!$K$10:$K$2009,CS$39,'Employee Mapping'!$L$10:$L$2009,CS$41))</f>
        <v/>
      </c>
      <c r="CT62" s="53">
        <f>IF(OR($A62="",CT$41=""),"",COUNTIFS('Employee Mapping'!$I$10:$I$2009,$A62,'Employee Mapping'!$K$10:$K$2009,CT$39,'Employee Mapping'!$L$10:$L$2009,CT$41))</f>
        <v/>
      </c>
      <c r="CU62" s="54">
        <f>IF($A62="","",SUM(C62:CT62))</f>
        <v/>
      </c>
    </row>
    <row r="63">
      <c r="A63">
        <f>IF(SETUP!$B141="","",SETUP!$B141)</f>
        <v/>
      </c>
      <c r="B63" s="9">
        <f>IF(SETUP!$B141="","",SETUP!$C141)</f>
        <v/>
      </c>
      <c r="C63" s="53">
        <f>IF(OR($A63="",C$41=""),"",COUNTIFS('Employee Mapping'!$I$10:$I$2009,$A63,'Employee Mapping'!$K$10:$K$2009,C$39,'Employee Mapping'!$L$10:$L$2009,C$41))</f>
        <v/>
      </c>
      <c r="D63" s="53">
        <f>IF(OR($A63="",D$41=""),"",COUNTIFS('Employee Mapping'!$I$10:$I$2009,$A63,'Employee Mapping'!$K$10:$K$2009,D$39,'Employee Mapping'!$L$10:$L$2009,D$41))</f>
        <v/>
      </c>
      <c r="E63" s="53">
        <f>IF(OR($A63="",E$41=""),"",COUNTIFS('Employee Mapping'!$I$10:$I$2009,$A63,'Employee Mapping'!$K$10:$K$2009,E$39,'Employee Mapping'!$L$10:$L$2009,E$41))</f>
        <v/>
      </c>
      <c r="F63" s="53">
        <f>IF(OR($A63="",F$41=""),"",COUNTIFS('Employee Mapping'!$I$10:$I$2009,$A63,'Employee Mapping'!$K$10:$K$2009,F$39,'Employee Mapping'!$L$10:$L$2009,F$41))</f>
        <v/>
      </c>
      <c r="G63" s="53">
        <f>IF(OR($A63="",G$41=""),"",COUNTIFS('Employee Mapping'!$I$10:$I$2009,$A63,'Employee Mapping'!$K$10:$K$2009,G$39,'Employee Mapping'!$L$10:$L$2009,G$41))</f>
        <v/>
      </c>
      <c r="H63" s="53">
        <f>IF(OR($A63="",H$41=""),"",COUNTIFS('Employee Mapping'!$I$10:$I$2009,$A63,'Employee Mapping'!$K$10:$K$2009,H$39,'Employee Mapping'!$L$10:$L$2009,H$41))</f>
        <v/>
      </c>
      <c r="I63" s="53">
        <f>IF(OR($A63="",I$41=""),"",COUNTIFS('Employee Mapping'!$I$10:$I$2009,$A63,'Employee Mapping'!$K$10:$K$2009,I$39,'Employee Mapping'!$L$10:$L$2009,I$41))</f>
        <v/>
      </c>
      <c r="J63" s="53">
        <f>IF(OR($A63="",J$41=""),"",COUNTIFS('Employee Mapping'!$I$10:$I$2009,$A63,'Employee Mapping'!$K$10:$K$2009,J$39,'Employee Mapping'!$L$10:$L$2009,J$41))</f>
        <v/>
      </c>
      <c r="K63" s="53">
        <f>IF(OR($A63="",K$41=""),"",COUNTIFS('Employee Mapping'!$I$10:$I$2009,$A63,'Employee Mapping'!$K$10:$K$2009,K$39,'Employee Mapping'!$L$10:$L$2009,K$41))</f>
        <v/>
      </c>
      <c r="L63" s="53">
        <f>IF(OR($A63="",L$41=""),"",COUNTIFS('Employee Mapping'!$I$10:$I$2009,$A63,'Employee Mapping'!$K$10:$K$2009,L$39,'Employee Mapping'!$L$10:$L$2009,L$41))</f>
        <v/>
      </c>
      <c r="M63" s="53">
        <f>IF(OR($A63="",M$41=""),"",COUNTIFS('Employee Mapping'!$I$10:$I$2009,$A63,'Employee Mapping'!$K$10:$K$2009,M$39,'Employee Mapping'!$L$10:$L$2009,M$41))</f>
        <v/>
      </c>
      <c r="N63" s="53">
        <f>IF(OR($A63="",N$41=""),"",COUNTIFS('Employee Mapping'!$I$10:$I$2009,$A63,'Employee Mapping'!$K$10:$K$2009,N$39,'Employee Mapping'!$L$10:$L$2009,N$41))</f>
        <v/>
      </c>
      <c r="O63" s="53">
        <f>IF(OR($A63="",O$41=""),"",COUNTIFS('Employee Mapping'!$I$10:$I$2009,$A63,'Employee Mapping'!$K$10:$K$2009,O$39,'Employee Mapping'!$L$10:$L$2009,O$41))</f>
        <v/>
      </c>
      <c r="P63" s="53">
        <f>IF(OR($A63="",P$41=""),"",COUNTIFS('Employee Mapping'!$I$10:$I$2009,$A63,'Employee Mapping'!$K$10:$K$2009,P$39,'Employee Mapping'!$L$10:$L$2009,P$41))</f>
        <v/>
      </c>
      <c r="Q63" s="53">
        <f>IF(OR($A63="",Q$41=""),"",COUNTIFS('Employee Mapping'!$I$10:$I$2009,$A63,'Employee Mapping'!$K$10:$K$2009,Q$39,'Employee Mapping'!$L$10:$L$2009,Q$41))</f>
        <v/>
      </c>
      <c r="R63" s="53">
        <f>IF(OR($A63="",R$41=""),"",COUNTIFS('Employee Mapping'!$I$10:$I$2009,$A63,'Employee Mapping'!$K$10:$K$2009,R$39,'Employee Mapping'!$L$10:$L$2009,R$41))</f>
        <v/>
      </c>
      <c r="S63" s="53">
        <f>IF(OR($A63="",S$41=""),"",COUNTIFS('Employee Mapping'!$I$10:$I$2009,$A63,'Employee Mapping'!$K$10:$K$2009,S$39,'Employee Mapping'!$L$10:$L$2009,S$41))</f>
        <v/>
      </c>
      <c r="T63" s="53">
        <f>IF(OR($A63="",T$41=""),"",COUNTIFS('Employee Mapping'!$I$10:$I$2009,$A63,'Employee Mapping'!$K$10:$K$2009,T$39,'Employee Mapping'!$L$10:$L$2009,T$41))</f>
        <v/>
      </c>
      <c r="U63" s="53">
        <f>IF(OR($A63="",U$41=""),"",COUNTIFS('Employee Mapping'!$I$10:$I$2009,$A63,'Employee Mapping'!$K$10:$K$2009,U$39,'Employee Mapping'!$L$10:$L$2009,U$41))</f>
        <v/>
      </c>
      <c r="V63" s="53">
        <f>IF(OR($A63="",V$41=""),"",COUNTIFS('Employee Mapping'!$I$10:$I$2009,$A63,'Employee Mapping'!$K$10:$K$2009,V$39,'Employee Mapping'!$L$10:$L$2009,V$41))</f>
        <v/>
      </c>
      <c r="W63" s="53">
        <f>IF(OR($A63="",W$41=""),"",COUNTIFS('Employee Mapping'!$I$10:$I$2009,$A63,'Employee Mapping'!$K$10:$K$2009,W$39,'Employee Mapping'!$L$10:$L$2009,W$41))</f>
        <v/>
      </c>
      <c r="X63" s="53">
        <f>IF(OR($A63="",X$41=""),"",COUNTIFS('Employee Mapping'!$I$10:$I$2009,$A63,'Employee Mapping'!$K$10:$K$2009,X$39,'Employee Mapping'!$L$10:$L$2009,X$41))</f>
        <v/>
      </c>
      <c r="Y63" s="53">
        <f>IF(OR($A63="",Y$41=""),"",COUNTIFS('Employee Mapping'!$I$10:$I$2009,$A63,'Employee Mapping'!$K$10:$K$2009,Y$39,'Employee Mapping'!$L$10:$L$2009,Y$41))</f>
        <v/>
      </c>
      <c r="Z63" s="53">
        <f>IF(OR($A63="",Z$41=""),"",COUNTIFS('Employee Mapping'!$I$10:$I$2009,$A63,'Employee Mapping'!$K$10:$K$2009,Z$39,'Employee Mapping'!$L$10:$L$2009,Z$41))</f>
        <v/>
      </c>
      <c r="AA63" s="53">
        <f>IF(OR($A63="",AA$41=""),"",COUNTIFS('Employee Mapping'!$I$10:$I$2009,$A63,'Employee Mapping'!$K$10:$K$2009,AA$39,'Employee Mapping'!$L$10:$L$2009,AA$41))</f>
        <v/>
      </c>
      <c r="AB63" s="53">
        <f>IF(OR($A63="",AB$41=""),"",COUNTIFS('Employee Mapping'!$I$10:$I$2009,$A63,'Employee Mapping'!$K$10:$K$2009,AB$39,'Employee Mapping'!$L$10:$L$2009,AB$41))</f>
        <v/>
      </c>
      <c r="AC63" s="53">
        <f>IF(OR($A63="",AC$41=""),"",COUNTIFS('Employee Mapping'!$I$10:$I$2009,$A63,'Employee Mapping'!$K$10:$K$2009,AC$39,'Employee Mapping'!$L$10:$L$2009,AC$41))</f>
        <v/>
      </c>
      <c r="AD63" s="53">
        <f>IF(OR($A63="",AD$41=""),"",COUNTIFS('Employee Mapping'!$I$10:$I$2009,$A63,'Employee Mapping'!$K$10:$K$2009,AD$39,'Employee Mapping'!$L$10:$L$2009,AD$41))</f>
        <v/>
      </c>
      <c r="AE63" s="53">
        <f>IF(OR($A63="",AE$41=""),"",COUNTIFS('Employee Mapping'!$I$10:$I$2009,$A63,'Employee Mapping'!$K$10:$K$2009,AE$39,'Employee Mapping'!$L$10:$L$2009,AE$41))</f>
        <v/>
      </c>
      <c r="AF63" s="53">
        <f>IF(OR($A63="",AF$41=""),"",COUNTIFS('Employee Mapping'!$I$10:$I$2009,$A63,'Employee Mapping'!$K$10:$K$2009,AF$39,'Employee Mapping'!$L$10:$L$2009,AF$41))</f>
        <v/>
      </c>
      <c r="AG63" s="53">
        <f>IF(OR($A63="",AG$41=""),"",COUNTIFS('Employee Mapping'!$I$10:$I$2009,$A63,'Employee Mapping'!$K$10:$K$2009,AG$39,'Employee Mapping'!$L$10:$L$2009,AG$41))</f>
        <v/>
      </c>
      <c r="AH63" s="53">
        <f>IF(OR($A63="",AH$41=""),"",COUNTIFS('Employee Mapping'!$I$10:$I$2009,$A63,'Employee Mapping'!$K$10:$K$2009,AH$39,'Employee Mapping'!$L$10:$L$2009,AH$41))</f>
        <v/>
      </c>
      <c r="AI63" s="53">
        <f>IF(OR($A63="",AI$41=""),"",COUNTIFS('Employee Mapping'!$I$10:$I$2009,$A63,'Employee Mapping'!$K$10:$K$2009,AI$39,'Employee Mapping'!$L$10:$L$2009,AI$41))</f>
        <v/>
      </c>
      <c r="AJ63" s="53">
        <f>IF(OR($A63="",AJ$41=""),"",COUNTIFS('Employee Mapping'!$I$10:$I$2009,$A63,'Employee Mapping'!$K$10:$K$2009,AJ$39,'Employee Mapping'!$L$10:$L$2009,AJ$41))</f>
        <v/>
      </c>
      <c r="AK63" s="53">
        <f>IF(OR($A63="",AK$41=""),"",COUNTIFS('Employee Mapping'!$I$10:$I$2009,$A63,'Employee Mapping'!$K$10:$K$2009,AK$39,'Employee Mapping'!$L$10:$L$2009,AK$41))</f>
        <v/>
      </c>
      <c r="AL63" s="53">
        <f>IF(OR($A63="",AL$41=""),"",COUNTIFS('Employee Mapping'!$I$10:$I$2009,$A63,'Employee Mapping'!$K$10:$K$2009,AL$39,'Employee Mapping'!$L$10:$L$2009,AL$41))</f>
        <v/>
      </c>
      <c r="AM63" s="53">
        <f>IF(OR($A63="",AM$41=""),"",COUNTIFS('Employee Mapping'!$I$10:$I$2009,$A63,'Employee Mapping'!$K$10:$K$2009,AM$39,'Employee Mapping'!$L$10:$L$2009,AM$41))</f>
        <v/>
      </c>
      <c r="AN63" s="53">
        <f>IF(OR($A63="",AN$41=""),"",COUNTIFS('Employee Mapping'!$I$10:$I$2009,$A63,'Employee Mapping'!$K$10:$K$2009,AN$39,'Employee Mapping'!$L$10:$L$2009,AN$41))</f>
        <v/>
      </c>
      <c r="AO63" s="53">
        <f>IF(OR($A63="",AO$41=""),"",COUNTIFS('Employee Mapping'!$I$10:$I$2009,$A63,'Employee Mapping'!$K$10:$K$2009,AO$39,'Employee Mapping'!$L$10:$L$2009,AO$41))</f>
        <v/>
      </c>
      <c r="AP63" s="53">
        <f>IF(OR($A63="",AP$41=""),"",COUNTIFS('Employee Mapping'!$I$10:$I$2009,$A63,'Employee Mapping'!$K$10:$K$2009,AP$39,'Employee Mapping'!$L$10:$L$2009,AP$41))</f>
        <v/>
      </c>
      <c r="AQ63" s="53">
        <f>IF(OR($A63="",AQ$41=""),"",COUNTIFS('Employee Mapping'!$I$10:$I$2009,$A63,'Employee Mapping'!$K$10:$K$2009,AQ$39,'Employee Mapping'!$L$10:$L$2009,AQ$41))</f>
        <v/>
      </c>
      <c r="AR63" s="53">
        <f>IF(OR($A63="",AR$41=""),"",COUNTIFS('Employee Mapping'!$I$10:$I$2009,$A63,'Employee Mapping'!$K$10:$K$2009,AR$39,'Employee Mapping'!$L$10:$L$2009,AR$41))</f>
        <v/>
      </c>
      <c r="AS63" s="53">
        <f>IF(OR($A63="",AS$41=""),"",COUNTIFS('Employee Mapping'!$I$10:$I$2009,$A63,'Employee Mapping'!$K$10:$K$2009,AS$39,'Employee Mapping'!$L$10:$L$2009,AS$41))</f>
        <v/>
      </c>
      <c r="AT63" s="53">
        <f>IF(OR($A63="",AT$41=""),"",COUNTIFS('Employee Mapping'!$I$10:$I$2009,$A63,'Employee Mapping'!$K$10:$K$2009,AT$39,'Employee Mapping'!$L$10:$L$2009,AT$41))</f>
        <v/>
      </c>
      <c r="AU63" s="53">
        <f>IF(OR($A63="",AU$41=""),"",COUNTIFS('Employee Mapping'!$I$10:$I$2009,$A63,'Employee Mapping'!$K$10:$K$2009,AU$39,'Employee Mapping'!$L$10:$L$2009,AU$41))</f>
        <v/>
      </c>
      <c r="AV63" s="53">
        <f>IF(OR($A63="",AV$41=""),"",COUNTIFS('Employee Mapping'!$I$10:$I$2009,$A63,'Employee Mapping'!$K$10:$K$2009,AV$39,'Employee Mapping'!$L$10:$L$2009,AV$41))</f>
        <v/>
      </c>
      <c r="AW63" s="53">
        <f>IF(OR($A63="",AW$41=""),"",COUNTIFS('Employee Mapping'!$I$10:$I$2009,$A63,'Employee Mapping'!$K$10:$K$2009,AW$39,'Employee Mapping'!$L$10:$L$2009,AW$41))</f>
        <v/>
      </c>
      <c r="AX63" s="53">
        <f>IF(OR($A63="",AX$41=""),"",COUNTIFS('Employee Mapping'!$I$10:$I$2009,$A63,'Employee Mapping'!$K$10:$K$2009,AX$39,'Employee Mapping'!$L$10:$L$2009,AX$41))</f>
        <v/>
      </c>
      <c r="AY63" s="53">
        <f>IF(OR($A63="",AY$41=""),"",COUNTIFS('Employee Mapping'!$I$10:$I$2009,$A63,'Employee Mapping'!$K$10:$K$2009,AY$39,'Employee Mapping'!$L$10:$L$2009,AY$41))</f>
        <v/>
      </c>
      <c r="AZ63" s="53">
        <f>IF(OR($A63="",AZ$41=""),"",COUNTIFS('Employee Mapping'!$I$10:$I$2009,$A63,'Employee Mapping'!$K$10:$K$2009,AZ$39,'Employee Mapping'!$L$10:$L$2009,AZ$41))</f>
        <v/>
      </c>
      <c r="BA63" s="53">
        <f>IF(OR($A63="",BA$41=""),"",COUNTIFS('Employee Mapping'!$I$10:$I$2009,$A63,'Employee Mapping'!$K$10:$K$2009,BA$39,'Employee Mapping'!$L$10:$L$2009,BA$41))</f>
        <v/>
      </c>
      <c r="BB63" s="53">
        <f>IF(OR($A63="",BB$41=""),"",COUNTIFS('Employee Mapping'!$I$10:$I$2009,$A63,'Employee Mapping'!$K$10:$K$2009,BB$39,'Employee Mapping'!$L$10:$L$2009,BB$41))</f>
        <v/>
      </c>
      <c r="BC63" s="53">
        <f>IF(OR($A63="",BC$41=""),"",COUNTIFS('Employee Mapping'!$I$10:$I$2009,$A63,'Employee Mapping'!$K$10:$K$2009,BC$39,'Employee Mapping'!$L$10:$L$2009,BC$41))</f>
        <v/>
      </c>
      <c r="BD63" s="53">
        <f>IF(OR($A63="",BD$41=""),"",COUNTIFS('Employee Mapping'!$I$10:$I$2009,$A63,'Employee Mapping'!$K$10:$K$2009,BD$39,'Employee Mapping'!$L$10:$L$2009,BD$41))</f>
        <v/>
      </c>
      <c r="BE63" s="53">
        <f>IF(OR($A63="",BE$41=""),"",COUNTIFS('Employee Mapping'!$I$10:$I$2009,$A63,'Employee Mapping'!$K$10:$K$2009,BE$39,'Employee Mapping'!$L$10:$L$2009,BE$41))</f>
        <v/>
      </c>
      <c r="BF63" s="53">
        <f>IF(OR($A63="",BF$41=""),"",COUNTIFS('Employee Mapping'!$I$10:$I$2009,$A63,'Employee Mapping'!$K$10:$K$2009,BF$39,'Employee Mapping'!$L$10:$L$2009,BF$41))</f>
        <v/>
      </c>
      <c r="BG63" s="53">
        <f>IF(OR($A63="",BG$41=""),"",COUNTIFS('Employee Mapping'!$I$10:$I$2009,$A63,'Employee Mapping'!$K$10:$K$2009,BG$39,'Employee Mapping'!$L$10:$L$2009,BG$41))</f>
        <v/>
      </c>
      <c r="BH63" s="53">
        <f>IF(OR($A63="",BH$41=""),"",COUNTIFS('Employee Mapping'!$I$10:$I$2009,$A63,'Employee Mapping'!$K$10:$K$2009,BH$39,'Employee Mapping'!$L$10:$L$2009,BH$41))</f>
        <v/>
      </c>
      <c r="BI63" s="53">
        <f>IF(OR($A63="",BI$41=""),"",COUNTIFS('Employee Mapping'!$I$10:$I$2009,$A63,'Employee Mapping'!$K$10:$K$2009,BI$39,'Employee Mapping'!$L$10:$L$2009,BI$41))</f>
        <v/>
      </c>
      <c r="BJ63" s="53">
        <f>IF(OR($A63="",BJ$41=""),"",COUNTIFS('Employee Mapping'!$I$10:$I$2009,$A63,'Employee Mapping'!$K$10:$K$2009,BJ$39,'Employee Mapping'!$L$10:$L$2009,BJ$41))</f>
        <v/>
      </c>
      <c r="BK63" s="53">
        <f>IF(OR($A63="",BK$41=""),"",COUNTIFS('Employee Mapping'!$I$10:$I$2009,$A63,'Employee Mapping'!$K$10:$K$2009,BK$39,'Employee Mapping'!$L$10:$L$2009,BK$41))</f>
        <v/>
      </c>
      <c r="BL63" s="53">
        <f>IF(OR($A63="",BL$41=""),"",COUNTIFS('Employee Mapping'!$I$10:$I$2009,$A63,'Employee Mapping'!$K$10:$K$2009,BL$39,'Employee Mapping'!$L$10:$L$2009,BL$41))</f>
        <v/>
      </c>
      <c r="BM63" s="53">
        <f>IF(OR($A63="",BM$41=""),"",COUNTIFS('Employee Mapping'!$I$10:$I$2009,$A63,'Employee Mapping'!$K$10:$K$2009,BM$39,'Employee Mapping'!$L$10:$L$2009,BM$41))</f>
        <v/>
      </c>
      <c r="BN63" s="53">
        <f>IF(OR($A63="",BN$41=""),"",COUNTIFS('Employee Mapping'!$I$10:$I$2009,$A63,'Employee Mapping'!$K$10:$K$2009,BN$39,'Employee Mapping'!$L$10:$L$2009,BN$41))</f>
        <v/>
      </c>
      <c r="BO63" s="53">
        <f>IF(OR($A63="",BO$41=""),"",COUNTIFS('Employee Mapping'!$I$10:$I$2009,$A63,'Employee Mapping'!$K$10:$K$2009,BO$39,'Employee Mapping'!$L$10:$L$2009,BO$41))</f>
        <v/>
      </c>
      <c r="BP63" s="53">
        <f>IF(OR($A63="",BP$41=""),"",COUNTIFS('Employee Mapping'!$I$10:$I$2009,$A63,'Employee Mapping'!$K$10:$K$2009,BP$39,'Employee Mapping'!$L$10:$L$2009,BP$41))</f>
        <v/>
      </c>
      <c r="BQ63" s="53">
        <f>IF(OR($A63="",BQ$41=""),"",COUNTIFS('Employee Mapping'!$I$10:$I$2009,$A63,'Employee Mapping'!$K$10:$K$2009,BQ$39,'Employee Mapping'!$L$10:$L$2009,BQ$41))</f>
        <v/>
      </c>
      <c r="BR63" s="53">
        <f>IF(OR($A63="",BR$41=""),"",COUNTIFS('Employee Mapping'!$I$10:$I$2009,$A63,'Employee Mapping'!$K$10:$K$2009,BR$39,'Employee Mapping'!$L$10:$L$2009,BR$41))</f>
        <v/>
      </c>
      <c r="BS63" s="53">
        <f>IF(OR($A63="",BS$41=""),"",COUNTIFS('Employee Mapping'!$I$10:$I$2009,$A63,'Employee Mapping'!$K$10:$K$2009,BS$39,'Employee Mapping'!$L$10:$L$2009,BS$41))</f>
        <v/>
      </c>
      <c r="BT63" s="53">
        <f>IF(OR($A63="",BT$41=""),"",COUNTIFS('Employee Mapping'!$I$10:$I$2009,$A63,'Employee Mapping'!$K$10:$K$2009,BT$39,'Employee Mapping'!$L$10:$L$2009,BT$41))</f>
        <v/>
      </c>
      <c r="BU63" s="53">
        <f>IF(OR($A63="",BU$41=""),"",COUNTIFS('Employee Mapping'!$I$10:$I$2009,$A63,'Employee Mapping'!$K$10:$K$2009,BU$39,'Employee Mapping'!$L$10:$L$2009,BU$41))</f>
        <v/>
      </c>
      <c r="BV63" s="53">
        <f>IF(OR($A63="",BV$41=""),"",COUNTIFS('Employee Mapping'!$I$10:$I$2009,$A63,'Employee Mapping'!$K$10:$K$2009,BV$39,'Employee Mapping'!$L$10:$L$2009,BV$41))</f>
        <v/>
      </c>
      <c r="BW63" s="53">
        <f>IF(OR($A63="",BW$41=""),"",COUNTIFS('Employee Mapping'!$I$10:$I$2009,$A63,'Employee Mapping'!$K$10:$K$2009,BW$39,'Employee Mapping'!$L$10:$L$2009,BW$41))</f>
        <v/>
      </c>
      <c r="BX63" s="53">
        <f>IF(OR($A63="",BX$41=""),"",COUNTIFS('Employee Mapping'!$I$10:$I$2009,$A63,'Employee Mapping'!$K$10:$K$2009,BX$39,'Employee Mapping'!$L$10:$L$2009,BX$41))</f>
        <v/>
      </c>
      <c r="BY63" s="53">
        <f>IF(OR($A63="",BY$41=""),"",COUNTIFS('Employee Mapping'!$I$10:$I$2009,$A63,'Employee Mapping'!$K$10:$K$2009,BY$39,'Employee Mapping'!$L$10:$L$2009,BY$41))</f>
        <v/>
      </c>
      <c r="BZ63" s="53">
        <f>IF(OR($A63="",BZ$41=""),"",COUNTIFS('Employee Mapping'!$I$10:$I$2009,$A63,'Employee Mapping'!$K$10:$K$2009,BZ$39,'Employee Mapping'!$L$10:$L$2009,BZ$41))</f>
        <v/>
      </c>
      <c r="CA63" s="53">
        <f>IF(OR($A63="",CA$41=""),"",COUNTIFS('Employee Mapping'!$I$10:$I$2009,$A63,'Employee Mapping'!$K$10:$K$2009,CA$39,'Employee Mapping'!$L$10:$L$2009,CA$41))</f>
        <v/>
      </c>
      <c r="CB63" s="53">
        <f>IF(OR($A63="",CB$41=""),"",COUNTIFS('Employee Mapping'!$I$10:$I$2009,$A63,'Employee Mapping'!$K$10:$K$2009,CB$39,'Employee Mapping'!$L$10:$L$2009,CB$41))</f>
        <v/>
      </c>
      <c r="CC63" s="53">
        <f>IF(OR($A63="",CC$41=""),"",COUNTIFS('Employee Mapping'!$I$10:$I$2009,$A63,'Employee Mapping'!$K$10:$K$2009,CC$39,'Employee Mapping'!$L$10:$L$2009,CC$41))</f>
        <v/>
      </c>
      <c r="CD63" s="53">
        <f>IF(OR($A63="",CD$41=""),"",COUNTIFS('Employee Mapping'!$I$10:$I$2009,$A63,'Employee Mapping'!$K$10:$K$2009,CD$39,'Employee Mapping'!$L$10:$L$2009,CD$41))</f>
        <v/>
      </c>
      <c r="CE63" s="53">
        <f>IF(OR($A63="",CE$41=""),"",COUNTIFS('Employee Mapping'!$I$10:$I$2009,$A63,'Employee Mapping'!$K$10:$K$2009,CE$39,'Employee Mapping'!$L$10:$L$2009,CE$41))</f>
        <v/>
      </c>
      <c r="CF63" s="53">
        <f>IF(OR($A63="",CF$41=""),"",COUNTIFS('Employee Mapping'!$I$10:$I$2009,$A63,'Employee Mapping'!$K$10:$K$2009,CF$39,'Employee Mapping'!$L$10:$L$2009,CF$41))</f>
        <v/>
      </c>
      <c r="CG63" s="53">
        <f>IF(OR($A63="",CG$41=""),"",COUNTIFS('Employee Mapping'!$I$10:$I$2009,$A63,'Employee Mapping'!$K$10:$K$2009,CG$39,'Employee Mapping'!$L$10:$L$2009,CG$41))</f>
        <v/>
      </c>
      <c r="CH63" s="53">
        <f>IF(OR($A63="",CH$41=""),"",COUNTIFS('Employee Mapping'!$I$10:$I$2009,$A63,'Employee Mapping'!$K$10:$K$2009,CH$39,'Employee Mapping'!$L$10:$L$2009,CH$41))</f>
        <v/>
      </c>
      <c r="CI63" s="53">
        <f>IF(OR($A63="",CI$41=""),"",COUNTIFS('Employee Mapping'!$I$10:$I$2009,$A63,'Employee Mapping'!$K$10:$K$2009,CI$39,'Employee Mapping'!$L$10:$L$2009,CI$41))</f>
        <v/>
      </c>
      <c r="CJ63" s="53">
        <f>IF(OR($A63="",CJ$41=""),"",COUNTIFS('Employee Mapping'!$I$10:$I$2009,$A63,'Employee Mapping'!$K$10:$K$2009,CJ$39,'Employee Mapping'!$L$10:$L$2009,CJ$41))</f>
        <v/>
      </c>
      <c r="CK63" s="53">
        <f>IF(OR($A63="",CK$41=""),"",COUNTIFS('Employee Mapping'!$I$10:$I$2009,$A63,'Employee Mapping'!$K$10:$K$2009,CK$39,'Employee Mapping'!$L$10:$L$2009,CK$41))</f>
        <v/>
      </c>
      <c r="CL63" s="53">
        <f>IF(OR($A63="",CL$41=""),"",COUNTIFS('Employee Mapping'!$I$10:$I$2009,$A63,'Employee Mapping'!$K$10:$K$2009,CL$39,'Employee Mapping'!$L$10:$L$2009,CL$41))</f>
        <v/>
      </c>
      <c r="CM63" s="53">
        <f>IF(OR($A63="",CM$41=""),"",COUNTIFS('Employee Mapping'!$I$10:$I$2009,$A63,'Employee Mapping'!$K$10:$K$2009,CM$39,'Employee Mapping'!$L$10:$L$2009,CM$41))</f>
        <v/>
      </c>
      <c r="CN63" s="53">
        <f>IF(OR($A63="",CN$41=""),"",COUNTIFS('Employee Mapping'!$I$10:$I$2009,$A63,'Employee Mapping'!$K$10:$K$2009,CN$39,'Employee Mapping'!$L$10:$L$2009,CN$41))</f>
        <v/>
      </c>
      <c r="CO63" s="53">
        <f>IF(OR($A63="",CO$41=""),"",COUNTIFS('Employee Mapping'!$I$10:$I$2009,$A63,'Employee Mapping'!$K$10:$K$2009,CO$39,'Employee Mapping'!$L$10:$L$2009,CO$41))</f>
        <v/>
      </c>
      <c r="CP63" s="53">
        <f>IF(OR($A63="",CP$41=""),"",COUNTIFS('Employee Mapping'!$I$10:$I$2009,$A63,'Employee Mapping'!$K$10:$K$2009,CP$39,'Employee Mapping'!$L$10:$L$2009,CP$41))</f>
        <v/>
      </c>
      <c r="CQ63" s="53">
        <f>IF(OR($A63="",CQ$41=""),"",COUNTIFS('Employee Mapping'!$I$10:$I$2009,$A63,'Employee Mapping'!$K$10:$K$2009,CQ$39,'Employee Mapping'!$L$10:$L$2009,CQ$41))</f>
        <v/>
      </c>
      <c r="CR63" s="53">
        <f>IF(OR($A63="",CR$41=""),"",COUNTIFS('Employee Mapping'!$I$10:$I$2009,$A63,'Employee Mapping'!$K$10:$K$2009,CR$39,'Employee Mapping'!$L$10:$L$2009,CR$41))</f>
        <v/>
      </c>
      <c r="CS63" s="53">
        <f>IF(OR($A63="",CS$41=""),"",COUNTIFS('Employee Mapping'!$I$10:$I$2009,$A63,'Employee Mapping'!$K$10:$K$2009,CS$39,'Employee Mapping'!$L$10:$L$2009,CS$41))</f>
        <v/>
      </c>
      <c r="CT63" s="53">
        <f>IF(OR($A63="",CT$41=""),"",COUNTIFS('Employee Mapping'!$I$10:$I$2009,$A63,'Employee Mapping'!$K$10:$K$2009,CT$39,'Employee Mapping'!$L$10:$L$2009,CT$41))</f>
        <v/>
      </c>
      <c r="CU63" s="54">
        <f>IF($A63="","",SUM(C63:CT63))</f>
        <v/>
      </c>
    </row>
    <row r="64">
      <c r="A64">
        <f>IF(SETUP!$B142="","",SETUP!$B142)</f>
        <v/>
      </c>
      <c r="B64" s="9">
        <f>IF(SETUP!$B142="","",SETUP!$C142)</f>
        <v/>
      </c>
      <c r="C64" s="53">
        <f>IF(OR($A64="",C$41=""),"",COUNTIFS('Employee Mapping'!$I$10:$I$2009,$A64,'Employee Mapping'!$K$10:$K$2009,C$39,'Employee Mapping'!$L$10:$L$2009,C$41))</f>
        <v/>
      </c>
      <c r="D64" s="53">
        <f>IF(OR($A64="",D$41=""),"",COUNTIFS('Employee Mapping'!$I$10:$I$2009,$A64,'Employee Mapping'!$K$10:$K$2009,D$39,'Employee Mapping'!$L$10:$L$2009,D$41))</f>
        <v/>
      </c>
      <c r="E64" s="53">
        <f>IF(OR($A64="",E$41=""),"",COUNTIFS('Employee Mapping'!$I$10:$I$2009,$A64,'Employee Mapping'!$K$10:$K$2009,E$39,'Employee Mapping'!$L$10:$L$2009,E$41))</f>
        <v/>
      </c>
      <c r="F64" s="53">
        <f>IF(OR($A64="",F$41=""),"",COUNTIFS('Employee Mapping'!$I$10:$I$2009,$A64,'Employee Mapping'!$K$10:$K$2009,F$39,'Employee Mapping'!$L$10:$L$2009,F$41))</f>
        <v/>
      </c>
      <c r="G64" s="53">
        <f>IF(OR($A64="",G$41=""),"",COUNTIFS('Employee Mapping'!$I$10:$I$2009,$A64,'Employee Mapping'!$K$10:$K$2009,G$39,'Employee Mapping'!$L$10:$L$2009,G$41))</f>
        <v/>
      </c>
      <c r="H64" s="53">
        <f>IF(OR($A64="",H$41=""),"",COUNTIFS('Employee Mapping'!$I$10:$I$2009,$A64,'Employee Mapping'!$K$10:$K$2009,H$39,'Employee Mapping'!$L$10:$L$2009,H$41))</f>
        <v/>
      </c>
      <c r="I64" s="53">
        <f>IF(OR($A64="",I$41=""),"",COUNTIFS('Employee Mapping'!$I$10:$I$2009,$A64,'Employee Mapping'!$K$10:$K$2009,I$39,'Employee Mapping'!$L$10:$L$2009,I$41))</f>
        <v/>
      </c>
      <c r="J64" s="53">
        <f>IF(OR($A64="",J$41=""),"",COUNTIFS('Employee Mapping'!$I$10:$I$2009,$A64,'Employee Mapping'!$K$10:$K$2009,J$39,'Employee Mapping'!$L$10:$L$2009,J$41))</f>
        <v/>
      </c>
      <c r="K64" s="53">
        <f>IF(OR($A64="",K$41=""),"",COUNTIFS('Employee Mapping'!$I$10:$I$2009,$A64,'Employee Mapping'!$K$10:$K$2009,K$39,'Employee Mapping'!$L$10:$L$2009,K$41))</f>
        <v/>
      </c>
      <c r="L64" s="53">
        <f>IF(OR($A64="",L$41=""),"",COUNTIFS('Employee Mapping'!$I$10:$I$2009,$A64,'Employee Mapping'!$K$10:$K$2009,L$39,'Employee Mapping'!$L$10:$L$2009,L$41))</f>
        <v/>
      </c>
      <c r="M64" s="53">
        <f>IF(OR($A64="",M$41=""),"",COUNTIFS('Employee Mapping'!$I$10:$I$2009,$A64,'Employee Mapping'!$K$10:$K$2009,M$39,'Employee Mapping'!$L$10:$L$2009,M$41))</f>
        <v/>
      </c>
      <c r="N64" s="53">
        <f>IF(OR($A64="",N$41=""),"",COUNTIFS('Employee Mapping'!$I$10:$I$2009,$A64,'Employee Mapping'!$K$10:$K$2009,N$39,'Employee Mapping'!$L$10:$L$2009,N$41))</f>
        <v/>
      </c>
      <c r="O64" s="53">
        <f>IF(OR($A64="",O$41=""),"",COUNTIFS('Employee Mapping'!$I$10:$I$2009,$A64,'Employee Mapping'!$K$10:$K$2009,O$39,'Employee Mapping'!$L$10:$L$2009,O$41))</f>
        <v/>
      </c>
      <c r="P64" s="53">
        <f>IF(OR($A64="",P$41=""),"",COUNTIFS('Employee Mapping'!$I$10:$I$2009,$A64,'Employee Mapping'!$K$10:$K$2009,P$39,'Employee Mapping'!$L$10:$L$2009,P$41))</f>
        <v/>
      </c>
      <c r="Q64" s="53">
        <f>IF(OR($A64="",Q$41=""),"",COUNTIFS('Employee Mapping'!$I$10:$I$2009,$A64,'Employee Mapping'!$K$10:$K$2009,Q$39,'Employee Mapping'!$L$10:$L$2009,Q$41))</f>
        <v/>
      </c>
      <c r="R64" s="53">
        <f>IF(OR($A64="",R$41=""),"",COUNTIFS('Employee Mapping'!$I$10:$I$2009,$A64,'Employee Mapping'!$K$10:$K$2009,R$39,'Employee Mapping'!$L$10:$L$2009,R$41))</f>
        <v/>
      </c>
      <c r="S64" s="53">
        <f>IF(OR($A64="",S$41=""),"",COUNTIFS('Employee Mapping'!$I$10:$I$2009,$A64,'Employee Mapping'!$K$10:$K$2009,S$39,'Employee Mapping'!$L$10:$L$2009,S$41))</f>
        <v/>
      </c>
      <c r="T64" s="53">
        <f>IF(OR($A64="",T$41=""),"",COUNTIFS('Employee Mapping'!$I$10:$I$2009,$A64,'Employee Mapping'!$K$10:$K$2009,T$39,'Employee Mapping'!$L$10:$L$2009,T$41))</f>
        <v/>
      </c>
      <c r="U64" s="53">
        <f>IF(OR($A64="",U$41=""),"",COUNTIFS('Employee Mapping'!$I$10:$I$2009,$A64,'Employee Mapping'!$K$10:$K$2009,U$39,'Employee Mapping'!$L$10:$L$2009,U$41))</f>
        <v/>
      </c>
      <c r="V64" s="53">
        <f>IF(OR($A64="",V$41=""),"",COUNTIFS('Employee Mapping'!$I$10:$I$2009,$A64,'Employee Mapping'!$K$10:$K$2009,V$39,'Employee Mapping'!$L$10:$L$2009,V$41))</f>
        <v/>
      </c>
      <c r="W64" s="53">
        <f>IF(OR($A64="",W$41=""),"",COUNTIFS('Employee Mapping'!$I$10:$I$2009,$A64,'Employee Mapping'!$K$10:$K$2009,W$39,'Employee Mapping'!$L$10:$L$2009,W$41))</f>
        <v/>
      </c>
      <c r="X64" s="53">
        <f>IF(OR($A64="",X$41=""),"",COUNTIFS('Employee Mapping'!$I$10:$I$2009,$A64,'Employee Mapping'!$K$10:$K$2009,X$39,'Employee Mapping'!$L$10:$L$2009,X$41))</f>
        <v/>
      </c>
      <c r="Y64" s="53">
        <f>IF(OR($A64="",Y$41=""),"",COUNTIFS('Employee Mapping'!$I$10:$I$2009,$A64,'Employee Mapping'!$K$10:$K$2009,Y$39,'Employee Mapping'!$L$10:$L$2009,Y$41))</f>
        <v/>
      </c>
      <c r="Z64" s="53">
        <f>IF(OR($A64="",Z$41=""),"",COUNTIFS('Employee Mapping'!$I$10:$I$2009,$A64,'Employee Mapping'!$K$10:$K$2009,Z$39,'Employee Mapping'!$L$10:$L$2009,Z$41))</f>
        <v/>
      </c>
      <c r="AA64" s="53">
        <f>IF(OR($A64="",AA$41=""),"",COUNTIFS('Employee Mapping'!$I$10:$I$2009,$A64,'Employee Mapping'!$K$10:$K$2009,AA$39,'Employee Mapping'!$L$10:$L$2009,AA$41))</f>
        <v/>
      </c>
      <c r="AB64" s="53">
        <f>IF(OR($A64="",AB$41=""),"",COUNTIFS('Employee Mapping'!$I$10:$I$2009,$A64,'Employee Mapping'!$K$10:$K$2009,AB$39,'Employee Mapping'!$L$10:$L$2009,AB$41))</f>
        <v/>
      </c>
      <c r="AC64" s="53">
        <f>IF(OR($A64="",AC$41=""),"",COUNTIFS('Employee Mapping'!$I$10:$I$2009,$A64,'Employee Mapping'!$K$10:$K$2009,AC$39,'Employee Mapping'!$L$10:$L$2009,AC$41))</f>
        <v/>
      </c>
      <c r="AD64" s="53">
        <f>IF(OR($A64="",AD$41=""),"",COUNTIFS('Employee Mapping'!$I$10:$I$2009,$A64,'Employee Mapping'!$K$10:$K$2009,AD$39,'Employee Mapping'!$L$10:$L$2009,AD$41))</f>
        <v/>
      </c>
      <c r="AE64" s="53">
        <f>IF(OR($A64="",AE$41=""),"",COUNTIFS('Employee Mapping'!$I$10:$I$2009,$A64,'Employee Mapping'!$K$10:$K$2009,AE$39,'Employee Mapping'!$L$10:$L$2009,AE$41))</f>
        <v/>
      </c>
      <c r="AF64" s="53">
        <f>IF(OR($A64="",AF$41=""),"",COUNTIFS('Employee Mapping'!$I$10:$I$2009,$A64,'Employee Mapping'!$K$10:$K$2009,AF$39,'Employee Mapping'!$L$10:$L$2009,AF$41))</f>
        <v/>
      </c>
      <c r="AG64" s="53">
        <f>IF(OR($A64="",AG$41=""),"",COUNTIFS('Employee Mapping'!$I$10:$I$2009,$A64,'Employee Mapping'!$K$10:$K$2009,AG$39,'Employee Mapping'!$L$10:$L$2009,AG$41))</f>
        <v/>
      </c>
      <c r="AH64" s="53">
        <f>IF(OR($A64="",AH$41=""),"",COUNTIFS('Employee Mapping'!$I$10:$I$2009,$A64,'Employee Mapping'!$K$10:$K$2009,AH$39,'Employee Mapping'!$L$10:$L$2009,AH$41))</f>
        <v/>
      </c>
      <c r="AI64" s="53">
        <f>IF(OR($A64="",AI$41=""),"",COUNTIFS('Employee Mapping'!$I$10:$I$2009,$A64,'Employee Mapping'!$K$10:$K$2009,AI$39,'Employee Mapping'!$L$10:$L$2009,AI$41))</f>
        <v/>
      </c>
      <c r="AJ64" s="53">
        <f>IF(OR($A64="",AJ$41=""),"",COUNTIFS('Employee Mapping'!$I$10:$I$2009,$A64,'Employee Mapping'!$K$10:$K$2009,AJ$39,'Employee Mapping'!$L$10:$L$2009,AJ$41))</f>
        <v/>
      </c>
      <c r="AK64" s="53">
        <f>IF(OR($A64="",AK$41=""),"",COUNTIFS('Employee Mapping'!$I$10:$I$2009,$A64,'Employee Mapping'!$K$10:$K$2009,AK$39,'Employee Mapping'!$L$10:$L$2009,AK$41))</f>
        <v/>
      </c>
      <c r="AL64" s="53">
        <f>IF(OR($A64="",AL$41=""),"",COUNTIFS('Employee Mapping'!$I$10:$I$2009,$A64,'Employee Mapping'!$K$10:$K$2009,AL$39,'Employee Mapping'!$L$10:$L$2009,AL$41))</f>
        <v/>
      </c>
      <c r="AM64" s="53">
        <f>IF(OR($A64="",AM$41=""),"",COUNTIFS('Employee Mapping'!$I$10:$I$2009,$A64,'Employee Mapping'!$K$10:$K$2009,AM$39,'Employee Mapping'!$L$10:$L$2009,AM$41))</f>
        <v/>
      </c>
      <c r="AN64" s="53">
        <f>IF(OR($A64="",AN$41=""),"",COUNTIFS('Employee Mapping'!$I$10:$I$2009,$A64,'Employee Mapping'!$K$10:$K$2009,AN$39,'Employee Mapping'!$L$10:$L$2009,AN$41))</f>
        <v/>
      </c>
      <c r="AO64" s="53">
        <f>IF(OR($A64="",AO$41=""),"",COUNTIFS('Employee Mapping'!$I$10:$I$2009,$A64,'Employee Mapping'!$K$10:$K$2009,AO$39,'Employee Mapping'!$L$10:$L$2009,AO$41))</f>
        <v/>
      </c>
      <c r="AP64" s="53">
        <f>IF(OR($A64="",AP$41=""),"",COUNTIFS('Employee Mapping'!$I$10:$I$2009,$A64,'Employee Mapping'!$K$10:$K$2009,AP$39,'Employee Mapping'!$L$10:$L$2009,AP$41))</f>
        <v/>
      </c>
      <c r="AQ64" s="53">
        <f>IF(OR($A64="",AQ$41=""),"",COUNTIFS('Employee Mapping'!$I$10:$I$2009,$A64,'Employee Mapping'!$K$10:$K$2009,AQ$39,'Employee Mapping'!$L$10:$L$2009,AQ$41))</f>
        <v/>
      </c>
      <c r="AR64" s="53">
        <f>IF(OR($A64="",AR$41=""),"",COUNTIFS('Employee Mapping'!$I$10:$I$2009,$A64,'Employee Mapping'!$K$10:$K$2009,AR$39,'Employee Mapping'!$L$10:$L$2009,AR$41))</f>
        <v/>
      </c>
      <c r="AS64" s="53">
        <f>IF(OR($A64="",AS$41=""),"",COUNTIFS('Employee Mapping'!$I$10:$I$2009,$A64,'Employee Mapping'!$K$10:$K$2009,AS$39,'Employee Mapping'!$L$10:$L$2009,AS$41))</f>
        <v/>
      </c>
      <c r="AT64" s="53">
        <f>IF(OR($A64="",AT$41=""),"",COUNTIFS('Employee Mapping'!$I$10:$I$2009,$A64,'Employee Mapping'!$K$10:$K$2009,AT$39,'Employee Mapping'!$L$10:$L$2009,AT$41))</f>
        <v/>
      </c>
      <c r="AU64" s="53">
        <f>IF(OR($A64="",AU$41=""),"",COUNTIFS('Employee Mapping'!$I$10:$I$2009,$A64,'Employee Mapping'!$K$10:$K$2009,AU$39,'Employee Mapping'!$L$10:$L$2009,AU$41))</f>
        <v/>
      </c>
      <c r="AV64" s="53">
        <f>IF(OR($A64="",AV$41=""),"",COUNTIFS('Employee Mapping'!$I$10:$I$2009,$A64,'Employee Mapping'!$K$10:$K$2009,AV$39,'Employee Mapping'!$L$10:$L$2009,AV$41))</f>
        <v/>
      </c>
      <c r="AW64" s="53">
        <f>IF(OR($A64="",AW$41=""),"",COUNTIFS('Employee Mapping'!$I$10:$I$2009,$A64,'Employee Mapping'!$K$10:$K$2009,AW$39,'Employee Mapping'!$L$10:$L$2009,AW$41))</f>
        <v/>
      </c>
      <c r="AX64" s="53">
        <f>IF(OR($A64="",AX$41=""),"",COUNTIFS('Employee Mapping'!$I$10:$I$2009,$A64,'Employee Mapping'!$K$10:$K$2009,AX$39,'Employee Mapping'!$L$10:$L$2009,AX$41))</f>
        <v/>
      </c>
      <c r="AY64" s="53">
        <f>IF(OR($A64="",AY$41=""),"",COUNTIFS('Employee Mapping'!$I$10:$I$2009,$A64,'Employee Mapping'!$K$10:$K$2009,AY$39,'Employee Mapping'!$L$10:$L$2009,AY$41))</f>
        <v/>
      </c>
      <c r="AZ64" s="53">
        <f>IF(OR($A64="",AZ$41=""),"",COUNTIFS('Employee Mapping'!$I$10:$I$2009,$A64,'Employee Mapping'!$K$10:$K$2009,AZ$39,'Employee Mapping'!$L$10:$L$2009,AZ$41))</f>
        <v/>
      </c>
      <c r="BA64" s="53">
        <f>IF(OR($A64="",BA$41=""),"",COUNTIFS('Employee Mapping'!$I$10:$I$2009,$A64,'Employee Mapping'!$K$10:$K$2009,BA$39,'Employee Mapping'!$L$10:$L$2009,BA$41))</f>
        <v/>
      </c>
      <c r="BB64" s="53">
        <f>IF(OR($A64="",BB$41=""),"",COUNTIFS('Employee Mapping'!$I$10:$I$2009,$A64,'Employee Mapping'!$K$10:$K$2009,BB$39,'Employee Mapping'!$L$10:$L$2009,BB$41))</f>
        <v/>
      </c>
      <c r="BC64" s="53">
        <f>IF(OR($A64="",BC$41=""),"",COUNTIFS('Employee Mapping'!$I$10:$I$2009,$A64,'Employee Mapping'!$K$10:$K$2009,BC$39,'Employee Mapping'!$L$10:$L$2009,BC$41))</f>
        <v/>
      </c>
      <c r="BD64" s="53">
        <f>IF(OR($A64="",BD$41=""),"",COUNTIFS('Employee Mapping'!$I$10:$I$2009,$A64,'Employee Mapping'!$K$10:$K$2009,BD$39,'Employee Mapping'!$L$10:$L$2009,BD$41))</f>
        <v/>
      </c>
      <c r="BE64" s="53">
        <f>IF(OR($A64="",BE$41=""),"",COUNTIFS('Employee Mapping'!$I$10:$I$2009,$A64,'Employee Mapping'!$K$10:$K$2009,BE$39,'Employee Mapping'!$L$10:$L$2009,BE$41))</f>
        <v/>
      </c>
      <c r="BF64" s="53">
        <f>IF(OR($A64="",BF$41=""),"",COUNTIFS('Employee Mapping'!$I$10:$I$2009,$A64,'Employee Mapping'!$K$10:$K$2009,BF$39,'Employee Mapping'!$L$10:$L$2009,BF$41))</f>
        <v/>
      </c>
      <c r="BG64" s="53">
        <f>IF(OR($A64="",BG$41=""),"",COUNTIFS('Employee Mapping'!$I$10:$I$2009,$A64,'Employee Mapping'!$K$10:$K$2009,BG$39,'Employee Mapping'!$L$10:$L$2009,BG$41))</f>
        <v/>
      </c>
      <c r="BH64" s="53">
        <f>IF(OR($A64="",BH$41=""),"",COUNTIFS('Employee Mapping'!$I$10:$I$2009,$A64,'Employee Mapping'!$K$10:$K$2009,BH$39,'Employee Mapping'!$L$10:$L$2009,BH$41))</f>
        <v/>
      </c>
      <c r="BI64" s="53">
        <f>IF(OR($A64="",BI$41=""),"",COUNTIFS('Employee Mapping'!$I$10:$I$2009,$A64,'Employee Mapping'!$K$10:$K$2009,BI$39,'Employee Mapping'!$L$10:$L$2009,BI$41))</f>
        <v/>
      </c>
      <c r="BJ64" s="53">
        <f>IF(OR($A64="",BJ$41=""),"",COUNTIFS('Employee Mapping'!$I$10:$I$2009,$A64,'Employee Mapping'!$K$10:$K$2009,BJ$39,'Employee Mapping'!$L$10:$L$2009,BJ$41))</f>
        <v/>
      </c>
      <c r="BK64" s="53">
        <f>IF(OR($A64="",BK$41=""),"",COUNTIFS('Employee Mapping'!$I$10:$I$2009,$A64,'Employee Mapping'!$K$10:$K$2009,BK$39,'Employee Mapping'!$L$10:$L$2009,BK$41))</f>
        <v/>
      </c>
      <c r="BL64" s="53">
        <f>IF(OR($A64="",BL$41=""),"",COUNTIFS('Employee Mapping'!$I$10:$I$2009,$A64,'Employee Mapping'!$K$10:$K$2009,BL$39,'Employee Mapping'!$L$10:$L$2009,BL$41))</f>
        <v/>
      </c>
      <c r="BM64" s="53">
        <f>IF(OR($A64="",BM$41=""),"",COUNTIFS('Employee Mapping'!$I$10:$I$2009,$A64,'Employee Mapping'!$K$10:$K$2009,BM$39,'Employee Mapping'!$L$10:$L$2009,BM$41))</f>
        <v/>
      </c>
      <c r="BN64" s="53">
        <f>IF(OR($A64="",BN$41=""),"",COUNTIFS('Employee Mapping'!$I$10:$I$2009,$A64,'Employee Mapping'!$K$10:$K$2009,BN$39,'Employee Mapping'!$L$10:$L$2009,BN$41))</f>
        <v/>
      </c>
      <c r="BO64" s="53">
        <f>IF(OR($A64="",BO$41=""),"",COUNTIFS('Employee Mapping'!$I$10:$I$2009,$A64,'Employee Mapping'!$K$10:$K$2009,BO$39,'Employee Mapping'!$L$10:$L$2009,BO$41))</f>
        <v/>
      </c>
      <c r="BP64" s="53">
        <f>IF(OR($A64="",BP$41=""),"",COUNTIFS('Employee Mapping'!$I$10:$I$2009,$A64,'Employee Mapping'!$K$10:$K$2009,BP$39,'Employee Mapping'!$L$10:$L$2009,BP$41))</f>
        <v/>
      </c>
      <c r="BQ64" s="53">
        <f>IF(OR($A64="",BQ$41=""),"",COUNTIFS('Employee Mapping'!$I$10:$I$2009,$A64,'Employee Mapping'!$K$10:$K$2009,BQ$39,'Employee Mapping'!$L$10:$L$2009,BQ$41))</f>
        <v/>
      </c>
      <c r="BR64" s="53">
        <f>IF(OR($A64="",BR$41=""),"",COUNTIFS('Employee Mapping'!$I$10:$I$2009,$A64,'Employee Mapping'!$K$10:$K$2009,BR$39,'Employee Mapping'!$L$10:$L$2009,BR$41))</f>
        <v/>
      </c>
      <c r="BS64" s="53">
        <f>IF(OR($A64="",BS$41=""),"",COUNTIFS('Employee Mapping'!$I$10:$I$2009,$A64,'Employee Mapping'!$K$10:$K$2009,BS$39,'Employee Mapping'!$L$10:$L$2009,BS$41))</f>
        <v/>
      </c>
      <c r="BT64" s="53">
        <f>IF(OR($A64="",BT$41=""),"",COUNTIFS('Employee Mapping'!$I$10:$I$2009,$A64,'Employee Mapping'!$K$10:$K$2009,BT$39,'Employee Mapping'!$L$10:$L$2009,BT$41))</f>
        <v/>
      </c>
      <c r="BU64" s="53">
        <f>IF(OR($A64="",BU$41=""),"",COUNTIFS('Employee Mapping'!$I$10:$I$2009,$A64,'Employee Mapping'!$K$10:$K$2009,BU$39,'Employee Mapping'!$L$10:$L$2009,BU$41))</f>
        <v/>
      </c>
      <c r="BV64" s="53">
        <f>IF(OR($A64="",BV$41=""),"",COUNTIFS('Employee Mapping'!$I$10:$I$2009,$A64,'Employee Mapping'!$K$10:$K$2009,BV$39,'Employee Mapping'!$L$10:$L$2009,BV$41))</f>
        <v/>
      </c>
      <c r="BW64" s="53">
        <f>IF(OR($A64="",BW$41=""),"",COUNTIFS('Employee Mapping'!$I$10:$I$2009,$A64,'Employee Mapping'!$K$10:$K$2009,BW$39,'Employee Mapping'!$L$10:$L$2009,BW$41))</f>
        <v/>
      </c>
      <c r="BX64" s="53">
        <f>IF(OR($A64="",BX$41=""),"",COUNTIFS('Employee Mapping'!$I$10:$I$2009,$A64,'Employee Mapping'!$K$10:$K$2009,BX$39,'Employee Mapping'!$L$10:$L$2009,BX$41))</f>
        <v/>
      </c>
      <c r="BY64" s="53">
        <f>IF(OR($A64="",BY$41=""),"",COUNTIFS('Employee Mapping'!$I$10:$I$2009,$A64,'Employee Mapping'!$K$10:$K$2009,BY$39,'Employee Mapping'!$L$10:$L$2009,BY$41))</f>
        <v/>
      </c>
      <c r="BZ64" s="53">
        <f>IF(OR($A64="",BZ$41=""),"",COUNTIFS('Employee Mapping'!$I$10:$I$2009,$A64,'Employee Mapping'!$K$10:$K$2009,BZ$39,'Employee Mapping'!$L$10:$L$2009,BZ$41))</f>
        <v/>
      </c>
      <c r="CA64" s="53">
        <f>IF(OR($A64="",CA$41=""),"",COUNTIFS('Employee Mapping'!$I$10:$I$2009,$A64,'Employee Mapping'!$K$10:$K$2009,CA$39,'Employee Mapping'!$L$10:$L$2009,CA$41))</f>
        <v/>
      </c>
      <c r="CB64" s="53">
        <f>IF(OR($A64="",CB$41=""),"",COUNTIFS('Employee Mapping'!$I$10:$I$2009,$A64,'Employee Mapping'!$K$10:$K$2009,CB$39,'Employee Mapping'!$L$10:$L$2009,CB$41))</f>
        <v/>
      </c>
      <c r="CC64" s="53">
        <f>IF(OR($A64="",CC$41=""),"",COUNTIFS('Employee Mapping'!$I$10:$I$2009,$A64,'Employee Mapping'!$K$10:$K$2009,CC$39,'Employee Mapping'!$L$10:$L$2009,CC$41))</f>
        <v/>
      </c>
      <c r="CD64" s="53">
        <f>IF(OR($A64="",CD$41=""),"",COUNTIFS('Employee Mapping'!$I$10:$I$2009,$A64,'Employee Mapping'!$K$10:$K$2009,CD$39,'Employee Mapping'!$L$10:$L$2009,CD$41))</f>
        <v/>
      </c>
      <c r="CE64" s="53">
        <f>IF(OR($A64="",CE$41=""),"",COUNTIFS('Employee Mapping'!$I$10:$I$2009,$A64,'Employee Mapping'!$K$10:$K$2009,CE$39,'Employee Mapping'!$L$10:$L$2009,CE$41))</f>
        <v/>
      </c>
      <c r="CF64" s="53">
        <f>IF(OR($A64="",CF$41=""),"",COUNTIFS('Employee Mapping'!$I$10:$I$2009,$A64,'Employee Mapping'!$K$10:$K$2009,CF$39,'Employee Mapping'!$L$10:$L$2009,CF$41))</f>
        <v/>
      </c>
      <c r="CG64" s="53">
        <f>IF(OR($A64="",CG$41=""),"",COUNTIFS('Employee Mapping'!$I$10:$I$2009,$A64,'Employee Mapping'!$K$10:$K$2009,CG$39,'Employee Mapping'!$L$10:$L$2009,CG$41))</f>
        <v/>
      </c>
      <c r="CH64" s="53">
        <f>IF(OR($A64="",CH$41=""),"",COUNTIFS('Employee Mapping'!$I$10:$I$2009,$A64,'Employee Mapping'!$K$10:$K$2009,CH$39,'Employee Mapping'!$L$10:$L$2009,CH$41))</f>
        <v/>
      </c>
      <c r="CI64" s="53">
        <f>IF(OR($A64="",CI$41=""),"",COUNTIFS('Employee Mapping'!$I$10:$I$2009,$A64,'Employee Mapping'!$K$10:$K$2009,CI$39,'Employee Mapping'!$L$10:$L$2009,CI$41))</f>
        <v/>
      </c>
      <c r="CJ64" s="53">
        <f>IF(OR($A64="",CJ$41=""),"",COUNTIFS('Employee Mapping'!$I$10:$I$2009,$A64,'Employee Mapping'!$K$10:$K$2009,CJ$39,'Employee Mapping'!$L$10:$L$2009,CJ$41))</f>
        <v/>
      </c>
      <c r="CK64" s="53">
        <f>IF(OR($A64="",CK$41=""),"",COUNTIFS('Employee Mapping'!$I$10:$I$2009,$A64,'Employee Mapping'!$K$10:$K$2009,CK$39,'Employee Mapping'!$L$10:$L$2009,CK$41))</f>
        <v/>
      </c>
      <c r="CL64" s="53">
        <f>IF(OR($A64="",CL$41=""),"",COUNTIFS('Employee Mapping'!$I$10:$I$2009,$A64,'Employee Mapping'!$K$10:$K$2009,CL$39,'Employee Mapping'!$L$10:$L$2009,CL$41))</f>
        <v/>
      </c>
      <c r="CM64" s="53">
        <f>IF(OR($A64="",CM$41=""),"",COUNTIFS('Employee Mapping'!$I$10:$I$2009,$A64,'Employee Mapping'!$K$10:$K$2009,CM$39,'Employee Mapping'!$L$10:$L$2009,CM$41))</f>
        <v/>
      </c>
      <c r="CN64" s="53">
        <f>IF(OR($A64="",CN$41=""),"",COUNTIFS('Employee Mapping'!$I$10:$I$2009,$A64,'Employee Mapping'!$K$10:$K$2009,CN$39,'Employee Mapping'!$L$10:$L$2009,CN$41))</f>
        <v/>
      </c>
      <c r="CO64" s="53">
        <f>IF(OR($A64="",CO$41=""),"",COUNTIFS('Employee Mapping'!$I$10:$I$2009,$A64,'Employee Mapping'!$K$10:$K$2009,CO$39,'Employee Mapping'!$L$10:$L$2009,CO$41))</f>
        <v/>
      </c>
      <c r="CP64" s="53">
        <f>IF(OR($A64="",CP$41=""),"",COUNTIFS('Employee Mapping'!$I$10:$I$2009,$A64,'Employee Mapping'!$K$10:$K$2009,CP$39,'Employee Mapping'!$L$10:$L$2009,CP$41))</f>
        <v/>
      </c>
      <c r="CQ64" s="53">
        <f>IF(OR($A64="",CQ$41=""),"",COUNTIFS('Employee Mapping'!$I$10:$I$2009,$A64,'Employee Mapping'!$K$10:$K$2009,CQ$39,'Employee Mapping'!$L$10:$L$2009,CQ$41))</f>
        <v/>
      </c>
      <c r="CR64" s="53">
        <f>IF(OR($A64="",CR$41=""),"",COUNTIFS('Employee Mapping'!$I$10:$I$2009,$A64,'Employee Mapping'!$K$10:$K$2009,CR$39,'Employee Mapping'!$L$10:$L$2009,CR$41))</f>
        <v/>
      </c>
      <c r="CS64" s="53">
        <f>IF(OR($A64="",CS$41=""),"",COUNTIFS('Employee Mapping'!$I$10:$I$2009,$A64,'Employee Mapping'!$K$10:$K$2009,CS$39,'Employee Mapping'!$L$10:$L$2009,CS$41))</f>
        <v/>
      </c>
      <c r="CT64" s="53">
        <f>IF(OR($A64="",CT$41=""),"",COUNTIFS('Employee Mapping'!$I$10:$I$2009,$A64,'Employee Mapping'!$K$10:$K$2009,CT$39,'Employee Mapping'!$L$10:$L$2009,CT$41))</f>
        <v/>
      </c>
      <c r="CU64" s="54">
        <f>IF($A64="","",SUM(C64:CT64))</f>
        <v/>
      </c>
    </row>
    <row r="65">
      <c r="A65">
        <f>IF(SETUP!$B143="","",SETUP!$B143)</f>
        <v/>
      </c>
      <c r="B65" s="9">
        <f>IF(SETUP!$B143="","",SETUP!$C143)</f>
        <v/>
      </c>
      <c r="C65" s="53">
        <f>IF(OR($A65="",C$41=""),"",COUNTIFS('Employee Mapping'!$I$10:$I$2009,$A65,'Employee Mapping'!$K$10:$K$2009,C$39,'Employee Mapping'!$L$10:$L$2009,C$41))</f>
        <v/>
      </c>
      <c r="D65" s="53">
        <f>IF(OR($A65="",D$41=""),"",COUNTIFS('Employee Mapping'!$I$10:$I$2009,$A65,'Employee Mapping'!$K$10:$K$2009,D$39,'Employee Mapping'!$L$10:$L$2009,D$41))</f>
        <v/>
      </c>
      <c r="E65" s="53">
        <f>IF(OR($A65="",E$41=""),"",COUNTIFS('Employee Mapping'!$I$10:$I$2009,$A65,'Employee Mapping'!$K$10:$K$2009,E$39,'Employee Mapping'!$L$10:$L$2009,E$41))</f>
        <v/>
      </c>
      <c r="F65" s="53">
        <f>IF(OR($A65="",F$41=""),"",COUNTIFS('Employee Mapping'!$I$10:$I$2009,$A65,'Employee Mapping'!$K$10:$K$2009,F$39,'Employee Mapping'!$L$10:$L$2009,F$41))</f>
        <v/>
      </c>
      <c r="G65" s="53">
        <f>IF(OR($A65="",G$41=""),"",COUNTIFS('Employee Mapping'!$I$10:$I$2009,$A65,'Employee Mapping'!$K$10:$K$2009,G$39,'Employee Mapping'!$L$10:$L$2009,G$41))</f>
        <v/>
      </c>
      <c r="H65" s="53">
        <f>IF(OR($A65="",H$41=""),"",COUNTIFS('Employee Mapping'!$I$10:$I$2009,$A65,'Employee Mapping'!$K$10:$K$2009,H$39,'Employee Mapping'!$L$10:$L$2009,H$41))</f>
        <v/>
      </c>
      <c r="I65" s="53">
        <f>IF(OR($A65="",I$41=""),"",COUNTIFS('Employee Mapping'!$I$10:$I$2009,$A65,'Employee Mapping'!$K$10:$K$2009,I$39,'Employee Mapping'!$L$10:$L$2009,I$41))</f>
        <v/>
      </c>
      <c r="J65" s="53">
        <f>IF(OR($A65="",J$41=""),"",COUNTIFS('Employee Mapping'!$I$10:$I$2009,$A65,'Employee Mapping'!$K$10:$K$2009,J$39,'Employee Mapping'!$L$10:$L$2009,J$41))</f>
        <v/>
      </c>
      <c r="K65" s="53">
        <f>IF(OR($A65="",K$41=""),"",COUNTIFS('Employee Mapping'!$I$10:$I$2009,$A65,'Employee Mapping'!$K$10:$K$2009,K$39,'Employee Mapping'!$L$10:$L$2009,K$41))</f>
        <v/>
      </c>
      <c r="L65" s="53">
        <f>IF(OR($A65="",L$41=""),"",COUNTIFS('Employee Mapping'!$I$10:$I$2009,$A65,'Employee Mapping'!$K$10:$K$2009,L$39,'Employee Mapping'!$L$10:$L$2009,L$41))</f>
        <v/>
      </c>
      <c r="M65" s="53">
        <f>IF(OR($A65="",M$41=""),"",COUNTIFS('Employee Mapping'!$I$10:$I$2009,$A65,'Employee Mapping'!$K$10:$K$2009,M$39,'Employee Mapping'!$L$10:$L$2009,M$41))</f>
        <v/>
      </c>
      <c r="N65" s="53">
        <f>IF(OR($A65="",N$41=""),"",COUNTIFS('Employee Mapping'!$I$10:$I$2009,$A65,'Employee Mapping'!$K$10:$K$2009,N$39,'Employee Mapping'!$L$10:$L$2009,N$41))</f>
        <v/>
      </c>
      <c r="O65" s="53">
        <f>IF(OR($A65="",O$41=""),"",COUNTIFS('Employee Mapping'!$I$10:$I$2009,$A65,'Employee Mapping'!$K$10:$K$2009,O$39,'Employee Mapping'!$L$10:$L$2009,O$41))</f>
        <v/>
      </c>
      <c r="P65" s="53">
        <f>IF(OR($A65="",P$41=""),"",COUNTIFS('Employee Mapping'!$I$10:$I$2009,$A65,'Employee Mapping'!$K$10:$K$2009,P$39,'Employee Mapping'!$L$10:$L$2009,P$41))</f>
        <v/>
      </c>
      <c r="Q65" s="53">
        <f>IF(OR($A65="",Q$41=""),"",COUNTIFS('Employee Mapping'!$I$10:$I$2009,$A65,'Employee Mapping'!$K$10:$K$2009,Q$39,'Employee Mapping'!$L$10:$L$2009,Q$41))</f>
        <v/>
      </c>
      <c r="R65" s="53">
        <f>IF(OR($A65="",R$41=""),"",COUNTIFS('Employee Mapping'!$I$10:$I$2009,$A65,'Employee Mapping'!$K$10:$K$2009,R$39,'Employee Mapping'!$L$10:$L$2009,R$41))</f>
        <v/>
      </c>
      <c r="S65" s="53">
        <f>IF(OR($A65="",S$41=""),"",COUNTIFS('Employee Mapping'!$I$10:$I$2009,$A65,'Employee Mapping'!$K$10:$K$2009,S$39,'Employee Mapping'!$L$10:$L$2009,S$41))</f>
        <v/>
      </c>
      <c r="T65" s="53">
        <f>IF(OR($A65="",T$41=""),"",COUNTIFS('Employee Mapping'!$I$10:$I$2009,$A65,'Employee Mapping'!$K$10:$K$2009,T$39,'Employee Mapping'!$L$10:$L$2009,T$41))</f>
        <v/>
      </c>
      <c r="U65" s="53">
        <f>IF(OR($A65="",U$41=""),"",COUNTIFS('Employee Mapping'!$I$10:$I$2009,$A65,'Employee Mapping'!$K$10:$K$2009,U$39,'Employee Mapping'!$L$10:$L$2009,U$41))</f>
        <v/>
      </c>
      <c r="V65" s="53">
        <f>IF(OR($A65="",V$41=""),"",COUNTIFS('Employee Mapping'!$I$10:$I$2009,$A65,'Employee Mapping'!$K$10:$K$2009,V$39,'Employee Mapping'!$L$10:$L$2009,V$41))</f>
        <v/>
      </c>
      <c r="W65" s="53">
        <f>IF(OR($A65="",W$41=""),"",COUNTIFS('Employee Mapping'!$I$10:$I$2009,$A65,'Employee Mapping'!$K$10:$K$2009,W$39,'Employee Mapping'!$L$10:$L$2009,W$41))</f>
        <v/>
      </c>
      <c r="X65" s="53">
        <f>IF(OR($A65="",X$41=""),"",COUNTIFS('Employee Mapping'!$I$10:$I$2009,$A65,'Employee Mapping'!$K$10:$K$2009,X$39,'Employee Mapping'!$L$10:$L$2009,X$41))</f>
        <v/>
      </c>
      <c r="Y65" s="53">
        <f>IF(OR($A65="",Y$41=""),"",COUNTIFS('Employee Mapping'!$I$10:$I$2009,$A65,'Employee Mapping'!$K$10:$K$2009,Y$39,'Employee Mapping'!$L$10:$L$2009,Y$41))</f>
        <v/>
      </c>
      <c r="Z65" s="53">
        <f>IF(OR($A65="",Z$41=""),"",COUNTIFS('Employee Mapping'!$I$10:$I$2009,$A65,'Employee Mapping'!$K$10:$K$2009,Z$39,'Employee Mapping'!$L$10:$L$2009,Z$41))</f>
        <v/>
      </c>
      <c r="AA65" s="53">
        <f>IF(OR($A65="",AA$41=""),"",COUNTIFS('Employee Mapping'!$I$10:$I$2009,$A65,'Employee Mapping'!$K$10:$K$2009,AA$39,'Employee Mapping'!$L$10:$L$2009,AA$41))</f>
        <v/>
      </c>
      <c r="AB65" s="53">
        <f>IF(OR($A65="",AB$41=""),"",COUNTIFS('Employee Mapping'!$I$10:$I$2009,$A65,'Employee Mapping'!$K$10:$K$2009,AB$39,'Employee Mapping'!$L$10:$L$2009,AB$41))</f>
        <v/>
      </c>
      <c r="AC65" s="53">
        <f>IF(OR($A65="",AC$41=""),"",COUNTIFS('Employee Mapping'!$I$10:$I$2009,$A65,'Employee Mapping'!$K$10:$K$2009,AC$39,'Employee Mapping'!$L$10:$L$2009,AC$41))</f>
        <v/>
      </c>
      <c r="AD65" s="53">
        <f>IF(OR($A65="",AD$41=""),"",COUNTIFS('Employee Mapping'!$I$10:$I$2009,$A65,'Employee Mapping'!$K$10:$K$2009,AD$39,'Employee Mapping'!$L$10:$L$2009,AD$41))</f>
        <v/>
      </c>
      <c r="AE65" s="53">
        <f>IF(OR($A65="",AE$41=""),"",COUNTIFS('Employee Mapping'!$I$10:$I$2009,$A65,'Employee Mapping'!$K$10:$K$2009,AE$39,'Employee Mapping'!$L$10:$L$2009,AE$41))</f>
        <v/>
      </c>
      <c r="AF65" s="53">
        <f>IF(OR($A65="",AF$41=""),"",COUNTIFS('Employee Mapping'!$I$10:$I$2009,$A65,'Employee Mapping'!$K$10:$K$2009,AF$39,'Employee Mapping'!$L$10:$L$2009,AF$41))</f>
        <v/>
      </c>
      <c r="AG65" s="53">
        <f>IF(OR($A65="",AG$41=""),"",COUNTIFS('Employee Mapping'!$I$10:$I$2009,$A65,'Employee Mapping'!$K$10:$K$2009,AG$39,'Employee Mapping'!$L$10:$L$2009,AG$41))</f>
        <v/>
      </c>
      <c r="AH65" s="53">
        <f>IF(OR($A65="",AH$41=""),"",COUNTIFS('Employee Mapping'!$I$10:$I$2009,$A65,'Employee Mapping'!$K$10:$K$2009,AH$39,'Employee Mapping'!$L$10:$L$2009,AH$41))</f>
        <v/>
      </c>
      <c r="AI65" s="53">
        <f>IF(OR($A65="",AI$41=""),"",COUNTIFS('Employee Mapping'!$I$10:$I$2009,$A65,'Employee Mapping'!$K$10:$K$2009,AI$39,'Employee Mapping'!$L$10:$L$2009,AI$41))</f>
        <v/>
      </c>
      <c r="AJ65" s="53">
        <f>IF(OR($A65="",AJ$41=""),"",COUNTIFS('Employee Mapping'!$I$10:$I$2009,$A65,'Employee Mapping'!$K$10:$K$2009,AJ$39,'Employee Mapping'!$L$10:$L$2009,AJ$41))</f>
        <v/>
      </c>
      <c r="AK65" s="53">
        <f>IF(OR($A65="",AK$41=""),"",COUNTIFS('Employee Mapping'!$I$10:$I$2009,$A65,'Employee Mapping'!$K$10:$K$2009,AK$39,'Employee Mapping'!$L$10:$L$2009,AK$41))</f>
        <v/>
      </c>
      <c r="AL65" s="53">
        <f>IF(OR($A65="",AL$41=""),"",COUNTIFS('Employee Mapping'!$I$10:$I$2009,$A65,'Employee Mapping'!$K$10:$K$2009,AL$39,'Employee Mapping'!$L$10:$L$2009,AL$41))</f>
        <v/>
      </c>
      <c r="AM65" s="53">
        <f>IF(OR($A65="",AM$41=""),"",COUNTIFS('Employee Mapping'!$I$10:$I$2009,$A65,'Employee Mapping'!$K$10:$K$2009,AM$39,'Employee Mapping'!$L$10:$L$2009,AM$41))</f>
        <v/>
      </c>
      <c r="AN65" s="53">
        <f>IF(OR($A65="",AN$41=""),"",COUNTIFS('Employee Mapping'!$I$10:$I$2009,$A65,'Employee Mapping'!$K$10:$K$2009,AN$39,'Employee Mapping'!$L$10:$L$2009,AN$41))</f>
        <v/>
      </c>
      <c r="AO65" s="53">
        <f>IF(OR($A65="",AO$41=""),"",COUNTIFS('Employee Mapping'!$I$10:$I$2009,$A65,'Employee Mapping'!$K$10:$K$2009,AO$39,'Employee Mapping'!$L$10:$L$2009,AO$41))</f>
        <v/>
      </c>
      <c r="AP65" s="53">
        <f>IF(OR($A65="",AP$41=""),"",COUNTIFS('Employee Mapping'!$I$10:$I$2009,$A65,'Employee Mapping'!$K$10:$K$2009,AP$39,'Employee Mapping'!$L$10:$L$2009,AP$41))</f>
        <v/>
      </c>
      <c r="AQ65" s="53">
        <f>IF(OR($A65="",AQ$41=""),"",COUNTIFS('Employee Mapping'!$I$10:$I$2009,$A65,'Employee Mapping'!$K$10:$K$2009,AQ$39,'Employee Mapping'!$L$10:$L$2009,AQ$41))</f>
        <v/>
      </c>
      <c r="AR65" s="53">
        <f>IF(OR($A65="",AR$41=""),"",COUNTIFS('Employee Mapping'!$I$10:$I$2009,$A65,'Employee Mapping'!$K$10:$K$2009,AR$39,'Employee Mapping'!$L$10:$L$2009,AR$41))</f>
        <v/>
      </c>
      <c r="AS65" s="53">
        <f>IF(OR($A65="",AS$41=""),"",COUNTIFS('Employee Mapping'!$I$10:$I$2009,$A65,'Employee Mapping'!$K$10:$K$2009,AS$39,'Employee Mapping'!$L$10:$L$2009,AS$41))</f>
        <v/>
      </c>
      <c r="AT65" s="53">
        <f>IF(OR($A65="",AT$41=""),"",COUNTIFS('Employee Mapping'!$I$10:$I$2009,$A65,'Employee Mapping'!$K$10:$K$2009,AT$39,'Employee Mapping'!$L$10:$L$2009,AT$41))</f>
        <v/>
      </c>
      <c r="AU65" s="53">
        <f>IF(OR($A65="",AU$41=""),"",COUNTIFS('Employee Mapping'!$I$10:$I$2009,$A65,'Employee Mapping'!$K$10:$K$2009,AU$39,'Employee Mapping'!$L$10:$L$2009,AU$41))</f>
        <v/>
      </c>
      <c r="AV65" s="53">
        <f>IF(OR($A65="",AV$41=""),"",COUNTIFS('Employee Mapping'!$I$10:$I$2009,$A65,'Employee Mapping'!$K$10:$K$2009,AV$39,'Employee Mapping'!$L$10:$L$2009,AV$41))</f>
        <v/>
      </c>
      <c r="AW65" s="53">
        <f>IF(OR($A65="",AW$41=""),"",COUNTIFS('Employee Mapping'!$I$10:$I$2009,$A65,'Employee Mapping'!$K$10:$K$2009,AW$39,'Employee Mapping'!$L$10:$L$2009,AW$41))</f>
        <v/>
      </c>
      <c r="AX65" s="53">
        <f>IF(OR($A65="",AX$41=""),"",COUNTIFS('Employee Mapping'!$I$10:$I$2009,$A65,'Employee Mapping'!$K$10:$K$2009,AX$39,'Employee Mapping'!$L$10:$L$2009,AX$41))</f>
        <v/>
      </c>
      <c r="AY65" s="53">
        <f>IF(OR($A65="",AY$41=""),"",COUNTIFS('Employee Mapping'!$I$10:$I$2009,$A65,'Employee Mapping'!$K$10:$K$2009,AY$39,'Employee Mapping'!$L$10:$L$2009,AY$41))</f>
        <v/>
      </c>
      <c r="AZ65" s="53">
        <f>IF(OR($A65="",AZ$41=""),"",COUNTIFS('Employee Mapping'!$I$10:$I$2009,$A65,'Employee Mapping'!$K$10:$K$2009,AZ$39,'Employee Mapping'!$L$10:$L$2009,AZ$41))</f>
        <v/>
      </c>
      <c r="BA65" s="53">
        <f>IF(OR($A65="",BA$41=""),"",COUNTIFS('Employee Mapping'!$I$10:$I$2009,$A65,'Employee Mapping'!$K$10:$K$2009,BA$39,'Employee Mapping'!$L$10:$L$2009,BA$41))</f>
        <v/>
      </c>
      <c r="BB65" s="53">
        <f>IF(OR($A65="",BB$41=""),"",COUNTIFS('Employee Mapping'!$I$10:$I$2009,$A65,'Employee Mapping'!$K$10:$K$2009,BB$39,'Employee Mapping'!$L$10:$L$2009,BB$41))</f>
        <v/>
      </c>
      <c r="BC65" s="53">
        <f>IF(OR($A65="",BC$41=""),"",COUNTIFS('Employee Mapping'!$I$10:$I$2009,$A65,'Employee Mapping'!$K$10:$K$2009,BC$39,'Employee Mapping'!$L$10:$L$2009,BC$41))</f>
        <v/>
      </c>
      <c r="BD65" s="53">
        <f>IF(OR($A65="",BD$41=""),"",COUNTIFS('Employee Mapping'!$I$10:$I$2009,$A65,'Employee Mapping'!$K$10:$K$2009,BD$39,'Employee Mapping'!$L$10:$L$2009,BD$41))</f>
        <v/>
      </c>
      <c r="BE65" s="53">
        <f>IF(OR($A65="",BE$41=""),"",COUNTIFS('Employee Mapping'!$I$10:$I$2009,$A65,'Employee Mapping'!$K$10:$K$2009,BE$39,'Employee Mapping'!$L$10:$L$2009,BE$41))</f>
        <v/>
      </c>
      <c r="BF65" s="53">
        <f>IF(OR($A65="",BF$41=""),"",COUNTIFS('Employee Mapping'!$I$10:$I$2009,$A65,'Employee Mapping'!$K$10:$K$2009,BF$39,'Employee Mapping'!$L$10:$L$2009,BF$41))</f>
        <v/>
      </c>
      <c r="BG65" s="53">
        <f>IF(OR($A65="",BG$41=""),"",COUNTIFS('Employee Mapping'!$I$10:$I$2009,$A65,'Employee Mapping'!$K$10:$K$2009,BG$39,'Employee Mapping'!$L$10:$L$2009,BG$41))</f>
        <v/>
      </c>
      <c r="BH65" s="53">
        <f>IF(OR($A65="",BH$41=""),"",COUNTIFS('Employee Mapping'!$I$10:$I$2009,$A65,'Employee Mapping'!$K$10:$K$2009,BH$39,'Employee Mapping'!$L$10:$L$2009,BH$41))</f>
        <v/>
      </c>
      <c r="BI65" s="53">
        <f>IF(OR($A65="",BI$41=""),"",COUNTIFS('Employee Mapping'!$I$10:$I$2009,$A65,'Employee Mapping'!$K$10:$K$2009,BI$39,'Employee Mapping'!$L$10:$L$2009,BI$41))</f>
        <v/>
      </c>
      <c r="BJ65" s="53">
        <f>IF(OR($A65="",BJ$41=""),"",COUNTIFS('Employee Mapping'!$I$10:$I$2009,$A65,'Employee Mapping'!$K$10:$K$2009,BJ$39,'Employee Mapping'!$L$10:$L$2009,BJ$41))</f>
        <v/>
      </c>
      <c r="BK65" s="53">
        <f>IF(OR($A65="",BK$41=""),"",COUNTIFS('Employee Mapping'!$I$10:$I$2009,$A65,'Employee Mapping'!$K$10:$K$2009,BK$39,'Employee Mapping'!$L$10:$L$2009,BK$41))</f>
        <v/>
      </c>
      <c r="BL65" s="53">
        <f>IF(OR($A65="",BL$41=""),"",COUNTIFS('Employee Mapping'!$I$10:$I$2009,$A65,'Employee Mapping'!$K$10:$K$2009,BL$39,'Employee Mapping'!$L$10:$L$2009,BL$41))</f>
        <v/>
      </c>
      <c r="BM65" s="53">
        <f>IF(OR($A65="",BM$41=""),"",COUNTIFS('Employee Mapping'!$I$10:$I$2009,$A65,'Employee Mapping'!$K$10:$K$2009,BM$39,'Employee Mapping'!$L$10:$L$2009,BM$41))</f>
        <v/>
      </c>
      <c r="BN65" s="53">
        <f>IF(OR($A65="",BN$41=""),"",COUNTIFS('Employee Mapping'!$I$10:$I$2009,$A65,'Employee Mapping'!$K$10:$K$2009,BN$39,'Employee Mapping'!$L$10:$L$2009,BN$41))</f>
        <v/>
      </c>
      <c r="BO65" s="53">
        <f>IF(OR($A65="",BO$41=""),"",COUNTIFS('Employee Mapping'!$I$10:$I$2009,$A65,'Employee Mapping'!$K$10:$K$2009,BO$39,'Employee Mapping'!$L$10:$L$2009,BO$41))</f>
        <v/>
      </c>
      <c r="BP65" s="53">
        <f>IF(OR($A65="",BP$41=""),"",COUNTIFS('Employee Mapping'!$I$10:$I$2009,$A65,'Employee Mapping'!$K$10:$K$2009,BP$39,'Employee Mapping'!$L$10:$L$2009,BP$41))</f>
        <v/>
      </c>
      <c r="BQ65" s="53">
        <f>IF(OR($A65="",BQ$41=""),"",COUNTIFS('Employee Mapping'!$I$10:$I$2009,$A65,'Employee Mapping'!$K$10:$K$2009,BQ$39,'Employee Mapping'!$L$10:$L$2009,BQ$41))</f>
        <v/>
      </c>
      <c r="BR65" s="53">
        <f>IF(OR($A65="",BR$41=""),"",COUNTIFS('Employee Mapping'!$I$10:$I$2009,$A65,'Employee Mapping'!$K$10:$K$2009,BR$39,'Employee Mapping'!$L$10:$L$2009,BR$41))</f>
        <v/>
      </c>
      <c r="BS65" s="53">
        <f>IF(OR($A65="",BS$41=""),"",COUNTIFS('Employee Mapping'!$I$10:$I$2009,$A65,'Employee Mapping'!$K$10:$K$2009,BS$39,'Employee Mapping'!$L$10:$L$2009,BS$41))</f>
        <v/>
      </c>
      <c r="BT65" s="53">
        <f>IF(OR($A65="",BT$41=""),"",COUNTIFS('Employee Mapping'!$I$10:$I$2009,$A65,'Employee Mapping'!$K$10:$K$2009,BT$39,'Employee Mapping'!$L$10:$L$2009,BT$41))</f>
        <v/>
      </c>
      <c r="BU65" s="53">
        <f>IF(OR($A65="",BU$41=""),"",COUNTIFS('Employee Mapping'!$I$10:$I$2009,$A65,'Employee Mapping'!$K$10:$K$2009,BU$39,'Employee Mapping'!$L$10:$L$2009,BU$41))</f>
        <v/>
      </c>
      <c r="BV65" s="53">
        <f>IF(OR($A65="",BV$41=""),"",COUNTIFS('Employee Mapping'!$I$10:$I$2009,$A65,'Employee Mapping'!$K$10:$K$2009,BV$39,'Employee Mapping'!$L$10:$L$2009,BV$41))</f>
        <v/>
      </c>
      <c r="BW65" s="53">
        <f>IF(OR($A65="",BW$41=""),"",COUNTIFS('Employee Mapping'!$I$10:$I$2009,$A65,'Employee Mapping'!$K$10:$K$2009,BW$39,'Employee Mapping'!$L$10:$L$2009,BW$41))</f>
        <v/>
      </c>
      <c r="BX65" s="53">
        <f>IF(OR($A65="",BX$41=""),"",COUNTIFS('Employee Mapping'!$I$10:$I$2009,$A65,'Employee Mapping'!$K$10:$K$2009,BX$39,'Employee Mapping'!$L$10:$L$2009,BX$41))</f>
        <v/>
      </c>
      <c r="BY65" s="53">
        <f>IF(OR($A65="",BY$41=""),"",COUNTIFS('Employee Mapping'!$I$10:$I$2009,$A65,'Employee Mapping'!$K$10:$K$2009,BY$39,'Employee Mapping'!$L$10:$L$2009,BY$41))</f>
        <v/>
      </c>
      <c r="BZ65" s="53">
        <f>IF(OR($A65="",BZ$41=""),"",COUNTIFS('Employee Mapping'!$I$10:$I$2009,$A65,'Employee Mapping'!$K$10:$K$2009,BZ$39,'Employee Mapping'!$L$10:$L$2009,BZ$41))</f>
        <v/>
      </c>
      <c r="CA65" s="53">
        <f>IF(OR($A65="",CA$41=""),"",COUNTIFS('Employee Mapping'!$I$10:$I$2009,$A65,'Employee Mapping'!$K$10:$K$2009,CA$39,'Employee Mapping'!$L$10:$L$2009,CA$41))</f>
        <v/>
      </c>
      <c r="CB65" s="53">
        <f>IF(OR($A65="",CB$41=""),"",COUNTIFS('Employee Mapping'!$I$10:$I$2009,$A65,'Employee Mapping'!$K$10:$K$2009,CB$39,'Employee Mapping'!$L$10:$L$2009,CB$41))</f>
        <v/>
      </c>
      <c r="CC65" s="53">
        <f>IF(OR($A65="",CC$41=""),"",COUNTIFS('Employee Mapping'!$I$10:$I$2009,$A65,'Employee Mapping'!$K$10:$K$2009,CC$39,'Employee Mapping'!$L$10:$L$2009,CC$41))</f>
        <v/>
      </c>
      <c r="CD65" s="53">
        <f>IF(OR($A65="",CD$41=""),"",COUNTIFS('Employee Mapping'!$I$10:$I$2009,$A65,'Employee Mapping'!$K$10:$K$2009,CD$39,'Employee Mapping'!$L$10:$L$2009,CD$41))</f>
        <v/>
      </c>
      <c r="CE65" s="53">
        <f>IF(OR($A65="",CE$41=""),"",COUNTIFS('Employee Mapping'!$I$10:$I$2009,$A65,'Employee Mapping'!$K$10:$K$2009,CE$39,'Employee Mapping'!$L$10:$L$2009,CE$41))</f>
        <v/>
      </c>
      <c r="CF65" s="53">
        <f>IF(OR($A65="",CF$41=""),"",COUNTIFS('Employee Mapping'!$I$10:$I$2009,$A65,'Employee Mapping'!$K$10:$K$2009,CF$39,'Employee Mapping'!$L$10:$L$2009,CF$41))</f>
        <v/>
      </c>
      <c r="CG65" s="53">
        <f>IF(OR($A65="",CG$41=""),"",COUNTIFS('Employee Mapping'!$I$10:$I$2009,$A65,'Employee Mapping'!$K$10:$K$2009,CG$39,'Employee Mapping'!$L$10:$L$2009,CG$41))</f>
        <v/>
      </c>
      <c r="CH65" s="53">
        <f>IF(OR($A65="",CH$41=""),"",COUNTIFS('Employee Mapping'!$I$10:$I$2009,$A65,'Employee Mapping'!$K$10:$K$2009,CH$39,'Employee Mapping'!$L$10:$L$2009,CH$41))</f>
        <v/>
      </c>
      <c r="CI65" s="53">
        <f>IF(OR($A65="",CI$41=""),"",COUNTIFS('Employee Mapping'!$I$10:$I$2009,$A65,'Employee Mapping'!$K$10:$K$2009,CI$39,'Employee Mapping'!$L$10:$L$2009,CI$41))</f>
        <v/>
      </c>
      <c r="CJ65" s="53">
        <f>IF(OR($A65="",CJ$41=""),"",COUNTIFS('Employee Mapping'!$I$10:$I$2009,$A65,'Employee Mapping'!$K$10:$K$2009,CJ$39,'Employee Mapping'!$L$10:$L$2009,CJ$41))</f>
        <v/>
      </c>
      <c r="CK65" s="53">
        <f>IF(OR($A65="",CK$41=""),"",COUNTIFS('Employee Mapping'!$I$10:$I$2009,$A65,'Employee Mapping'!$K$10:$K$2009,CK$39,'Employee Mapping'!$L$10:$L$2009,CK$41))</f>
        <v/>
      </c>
      <c r="CL65" s="53">
        <f>IF(OR($A65="",CL$41=""),"",COUNTIFS('Employee Mapping'!$I$10:$I$2009,$A65,'Employee Mapping'!$K$10:$K$2009,CL$39,'Employee Mapping'!$L$10:$L$2009,CL$41))</f>
        <v/>
      </c>
      <c r="CM65" s="53">
        <f>IF(OR($A65="",CM$41=""),"",COUNTIFS('Employee Mapping'!$I$10:$I$2009,$A65,'Employee Mapping'!$K$10:$K$2009,CM$39,'Employee Mapping'!$L$10:$L$2009,CM$41))</f>
        <v/>
      </c>
      <c r="CN65" s="53">
        <f>IF(OR($A65="",CN$41=""),"",COUNTIFS('Employee Mapping'!$I$10:$I$2009,$A65,'Employee Mapping'!$K$10:$K$2009,CN$39,'Employee Mapping'!$L$10:$L$2009,CN$41))</f>
        <v/>
      </c>
      <c r="CO65" s="53">
        <f>IF(OR($A65="",CO$41=""),"",COUNTIFS('Employee Mapping'!$I$10:$I$2009,$A65,'Employee Mapping'!$K$10:$K$2009,CO$39,'Employee Mapping'!$L$10:$L$2009,CO$41))</f>
        <v/>
      </c>
      <c r="CP65" s="53">
        <f>IF(OR($A65="",CP$41=""),"",COUNTIFS('Employee Mapping'!$I$10:$I$2009,$A65,'Employee Mapping'!$K$10:$K$2009,CP$39,'Employee Mapping'!$L$10:$L$2009,CP$41))</f>
        <v/>
      </c>
      <c r="CQ65" s="53">
        <f>IF(OR($A65="",CQ$41=""),"",COUNTIFS('Employee Mapping'!$I$10:$I$2009,$A65,'Employee Mapping'!$K$10:$K$2009,CQ$39,'Employee Mapping'!$L$10:$L$2009,CQ$41))</f>
        <v/>
      </c>
      <c r="CR65" s="53">
        <f>IF(OR($A65="",CR$41=""),"",COUNTIFS('Employee Mapping'!$I$10:$I$2009,$A65,'Employee Mapping'!$K$10:$K$2009,CR$39,'Employee Mapping'!$L$10:$L$2009,CR$41))</f>
        <v/>
      </c>
      <c r="CS65" s="53">
        <f>IF(OR($A65="",CS$41=""),"",COUNTIFS('Employee Mapping'!$I$10:$I$2009,$A65,'Employee Mapping'!$K$10:$K$2009,CS$39,'Employee Mapping'!$L$10:$L$2009,CS$41))</f>
        <v/>
      </c>
      <c r="CT65" s="53">
        <f>IF(OR($A65="",CT$41=""),"",COUNTIFS('Employee Mapping'!$I$10:$I$2009,$A65,'Employee Mapping'!$K$10:$K$2009,CT$39,'Employee Mapping'!$L$10:$L$2009,CT$41))</f>
        <v/>
      </c>
      <c r="CU65" s="54">
        <f>IF($A65="","",SUM(C65:CT65))</f>
        <v/>
      </c>
    </row>
    <row r="66">
      <c r="A66">
        <f>IF(SETUP!$B144="","",SETUP!$B144)</f>
        <v/>
      </c>
      <c r="B66" s="9">
        <f>IF(SETUP!$B144="","",SETUP!$C144)</f>
        <v/>
      </c>
      <c r="C66" s="53">
        <f>IF(OR($A66="",C$41=""),"",COUNTIFS('Employee Mapping'!$I$10:$I$2009,$A66,'Employee Mapping'!$K$10:$K$2009,C$39,'Employee Mapping'!$L$10:$L$2009,C$41))</f>
        <v/>
      </c>
      <c r="D66" s="53">
        <f>IF(OR($A66="",D$41=""),"",COUNTIFS('Employee Mapping'!$I$10:$I$2009,$A66,'Employee Mapping'!$K$10:$K$2009,D$39,'Employee Mapping'!$L$10:$L$2009,D$41))</f>
        <v/>
      </c>
      <c r="E66" s="53">
        <f>IF(OR($A66="",E$41=""),"",COUNTIFS('Employee Mapping'!$I$10:$I$2009,$A66,'Employee Mapping'!$K$10:$K$2009,E$39,'Employee Mapping'!$L$10:$L$2009,E$41))</f>
        <v/>
      </c>
      <c r="F66" s="53">
        <f>IF(OR($A66="",F$41=""),"",COUNTIFS('Employee Mapping'!$I$10:$I$2009,$A66,'Employee Mapping'!$K$10:$K$2009,F$39,'Employee Mapping'!$L$10:$L$2009,F$41))</f>
        <v/>
      </c>
      <c r="G66" s="53">
        <f>IF(OR($A66="",G$41=""),"",COUNTIFS('Employee Mapping'!$I$10:$I$2009,$A66,'Employee Mapping'!$K$10:$K$2009,G$39,'Employee Mapping'!$L$10:$L$2009,G$41))</f>
        <v/>
      </c>
      <c r="H66" s="53">
        <f>IF(OR($A66="",H$41=""),"",COUNTIFS('Employee Mapping'!$I$10:$I$2009,$A66,'Employee Mapping'!$K$10:$K$2009,H$39,'Employee Mapping'!$L$10:$L$2009,H$41))</f>
        <v/>
      </c>
      <c r="I66" s="53">
        <f>IF(OR($A66="",I$41=""),"",COUNTIFS('Employee Mapping'!$I$10:$I$2009,$A66,'Employee Mapping'!$K$10:$K$2009,I$39,'Employee Mapping'!$L$10:$L$2009,I$41))</f>
        <v/>
      </c>
      <c r="J66" s="53">
        <f>IF(OR($A66="",J$41=""),"",COUNTIFS('Employee Mapping'!$I$10:$I$2009,$A66,'Employee Mapping'!$K$10:$K$2009,J$39,'Employee Mapping'!$L$10:$L$2009,J$41))</f>
        <v/>
      </c>
      <c r="K66" s="53">
        <f>IF(OR($A66="",K$41=""),"",COUNTIFS('Employee Mapping'!$I$10:$I$2009,$A66,'Employee Mapping'!$K$10:$K$2009,K$39,'Employee Mapping'!$L$10:$L$2009,K$41))</f>
        <v/>
      </c>
      <c r="L66" s="53">
        <f>IF(OR($A66="",L$41=""),"",COUNTIFS('Employee Mapping'!$I$10:$I$2009,$A66,'Employee Mapping'!$K$10:$K$2009,L$39,'Employee Mapping'!$L$10:$L$2009,L$41))</f>
        <v/>
      </c>
      <c r="M66" s="53">
        <f>IF(OR($A66="",M$41=""),"",COUNTIFS('Employee Mapping'!$I$10:$I$2009,$A66,'Employee Mapping'!$K$10:$K$2009,M$39,'Employee Mapping'!$L$10:$L$2009,M$41))</f>
        <v/>
      </c>
      <c r="N66" s="53">
        <f>IF(OR($A66="",N$41=""),"",COUNTIFS('Employee Mapping'!$I$10:$I$2009,$A66,'Employee Mapping'!$K$10:$K$2009,N$39,'Employee Mapping'!$L$10:$L$2009,N$41))</f>
        <v/>
      </c>
      <c r="O66" s="53">
        <f>IF(OR($A66="",O$41=""),"",COUNTIFS('Employee Mapping'!$I$10:$I$2009,$A66,'Employee Mapping'!$K$10:$K$2009,O$39,'Employee Mapping'!$L$10:$L$2009,O$41))</f>
        <v/>
      </c>
      <c r="P66" s="53">
        <f>IF(OR($A66="",P$41=""),"",COUNTIFS('Employee Mapping'!$I$10:$I$2009,$A66,'Employee Mapping'!$K$10:$K$2009,P$39,'Employee Mapping'!$L$10:$L$2009,P$41))</f>
        <v/>
      </c>
      <c r="Q66" s="53">
        <f>IF(OR($A66="",Q$41=""),"",COUNTIFS('Employee Mapping'!$I$10:$I$2009,$A66,'Employee Mapping'!$K$10:$K$2009,Q$39,'Employee Mapping'!$L$10:$L$2009,Q$41))</f>
        <v/>
      </c>
      <c r="R66" s="53">
        <f>IF(OR($A66="",R$41=""),"",COUNTIFS('Employee Mapping'!$I$10:$I$2009,$A66,'Employee Mapping'!$K$10:$K$2009,R$39,'Employee Mapping'!$L$10:$L$2009,R$41))</f>
        <v/>
      </c>
      <c r="S66" s="53">
        <f>IF(OR($A66="",S$41=""),"",COUNTIFS('Employee Mapping'!$I$10:$I$2009,$A66,'Employee Mapping'!$K$10:$K$2009,S$39,'Employee Mapping'!$L$10:$L$2009,S$41))</f>
        <v/>
      </c>
      <c r="T66" s="53">
        <f>IF(OR($A66="",T$41=""),"",COUNTIFS('Employee Mapping'!$I$10:$I$2009,$A66,'Employee Mapping'!$K$10:$K$2009,T$39,'Employee Mapping'!$L$10:$L$2009,T$41))</f>
        <v/>
      </c>
      <c r="U66" s="53">
        <f>IF(OR($A66="",U$41=""),"",COUNTIFS('Employee Mapping'!$I$10:$I$2009,$A66,'Employee Mapping'!$K$10:$K$2009,U$39,'Employee Mapping'!$L$10:$L$2009,U$41))</f>
        <v/>
      </c>
      <c r="V66" s="53">
        <f>IF(OR($A66="",V$41=""),"",COUNTIFS('Employee Mapping'!$I$10:$I$2009,$A66,'Employee Mapping'!$K$10:$K$2009,V$39,'Employee Mapping'!$L$10:$L$2009,V$41))</f>
        <v/>
      </c>
      <c r="W66" s="53">
        <f>IF(OR($A66="",W$41=""),"",COUNTIFS('Employee Mapping'!$I$10:$I$2009,$A66,'Employee Mapping'!$K$10:$K$2009,W$39,'Employee Mapping'!$L$10:$L$2009,W$41))</f>
        <v/>
      </c>
      <c r="X66" s="53">
        <f>IF(OR($A66="",X$41=""),"",COUNTIFS('Employee Mapping'!$I$10:$I$2009,$A66,'Employee Mapping'!$K$10:$K$2009,X$39,'Employee Mapping'!$L$10:$L$2009,X$41))</f>
        <v/>
      </c>
      <c r="Y66" s="53">
        <f>IF(OR($A66="",Y$41=""),"",COUNTIFS('Employee Mapping'!$I$10:$I$2009,$A66,'Employee Mapping'!$K$10:$K$2009,Y$39,'Employee Mapping'!$L$10:$L$2009,Y$41))</f>
        <v/>
      </c>
      <c r="Z66" s="53">
        <f>IF(OR($A66="",Z$41=""),"",COUNTIFS('Employee Mapping'!$I$10:$I$2009,$A66,'Employee Mapping'!$K$10:$K$2009,Z$39,'Employee Mapping'!$L$10:$L$2009,Z$41))</f>
        <v/>
      </c>
      <c r="AA66" s="53">
        <f>IF(OR($A66="",AA$41=""),"",COUNTIFS('Employee Mapping'!$I$10:$I$2009,$A66,'Employee Mapping'!$K$10:$K$2009,AA$39,'Employee Mapping'!$L$10:$L$2009,AA$41))</f>
        <v/>
      </c>
      <c r="AB66" s="53">
        <f>IF(OR($A66="",AB$41=""),"",COUNTIFS('Employee Mapping'!$I$10:$I$2009,$A66,'Employee Mapping'!$K$10:$K$2009,AB$39,'Employee Mapping'!$L$10:$L$2009,AB$41))</f>
        <v/>
      </c>
      <c r="AC66" s="53">
        <f>IF(OR($A66="",AC$41=""),"",COUNTIFS('Employee Mapping'!$I$10:$I$2009,$A66,'Employee Mapping'!$K$10:$K$2009,AC$39,'Employee Mapping'!$L$10:$L$2009,AC$41))</f>
        <v/>
      </c>
      <c r="AD66" s="53">
        <f>IF(OR($A66="",AD$41=""),"",COUNTIFS('Employee Mapping'!$I$10:$I$2009,$A66,'Employee Mapping'!$K$10:$K$2009,AD$39,'Employee Mapping'!$L$10:$L$2009,AD$41))</f>
        <v/>
      </c>
      <c r="AE66" s="53">
        <f>IF(OR($A66="",AE$41=""),"",COUNTIFS('Employee Mapping'!$I$10:$I$2009,$A66,'Employee Mapping'!$K$10:$K$2009,AE$39,'Employee Mapping'!$L$10:$L$2009,AE$41))</f>
        <v/>
      </c>
      <c r="AF66" s="53">
        <f>IF(OR($A66="",AF$41=""),"",COUNTIFS('Employee Mapping'!$I$10:$I$2009,$A66,'Employee Mapping'!$K$10:$K$2009,AF$39,'Employee Mapping'!$L$10:$L$2009,AF$41))</f>
        <v/>
      </c>
      <c r="AG66" s="53">
        <f>IF(OR($A66="",AG$41=""),"",COUNTIFS('Employee Mapping'!$I$10:$I$2009,$A66,'Employee Mapping'!$K$10:$K$2009,AG$39,'Employee Mapping'!$L$10:$L$2009,AG$41))</f>
        <v/>
      </c>
      <c r="AH66" s="53">
        <f>IF(OR($A66="",AH$41=""),"",COUNTIFS('Employee Mapping'!$I$10:$I$2009,$A66,'Employee Mapping'!$K$10:$K$2009,AH$39,'Employee Mapping'!$L$10:$L$2009,AH$41))</f>
        <v/>
      </c>
      <c r="AI66" s="53">
        <f>IF(OR($A66="",AI$41=""),"",COUNTIFS('Employee Mapping'!$I$10:$I$2009,$A66,'Employee Mapping'!$K$10:$K$2009,AI$39,'Employee Mapping'!$L$10:$L$2009,AI$41))</f>
        <v/>
      </c>
      <c r="AJ66" s="53">
        <f>IF(OR($A66="",AJ$41=""),"",COUNTIFS('Employee Mapping'!$I$10:$I$2009,$A66,'Employee Mapping'!$K$10:$K$2009,AJ$39,'Employee Mapping'!$L$10:$L$2009,AJ$41))</f>
        <v/>
      </c>
      <c r="AK66" s="53">
        <f>IF(OR($A66="",AK$41=""),"",COUNTIFS('Employee Mapping'!$I$10:$I$2009,$A66,'Employee Mapping'!$K$10:$K$2009,AK$39,'Employee Mapping'!$L$10:$L$2009,AK$41))</f>
        <v/>
      </c>
      <c r="AL66" s="53">
        <f>IF(OR($A66="",AL$41=""),"",COUNTIFS('Employee Mapping'!$I$10:$I$2009,$A66,'Employee Mapping'!$K$10:$K$2009,AL$39,'Employee Mapping'!$L$10:$L$2009,AL$41))</f>
        <v/>
      </c>
      <c r="AM66" s="53">
        <f>IF(OR($A66="",AM$41=""),"",COUNTIFS('Employee Mapping'!$I$10:$I$2009,$A66,'Employee Mapping'!$K$10:$K$2009,AM$39,'Employee Mapping'!$L$10:$L$2009,AM$41))</f>
        <v/>
      </c>
      <c r="AN66" s="53">
        <f>IF(OR($A66="",AN$41=""),"",COUNTIFS('Employee Mapping'!$I$10:$I$2009,$A66,'Employee Mapping'!$K$10:$K$2009,AN$39,'Employee Mapping'!$L$10:$L$2009,AN$41))</f>
        <v/>
      </c>
      <c r="AO66" s="53">
        <f>IF(OR($A66="",AO$41=""),"",COUNTIFS('Employee Mapping'!$I$10:$I$2009,$A66,'Employee Mapping'!$K$10:$K$2009,AO$39,'Employee Mapping'!$L$10:$L$2009,AO$41))</f>
        <v/>
      </c>
      <c r="AP66" s="53">
        <f>IF(OR($A66="",AP$41=""),"",COUNTIFS('Employee Mapping'!$I$10:$I$2009,$A66,'Employee Mapping'!$K$10:$K$2009,AP$39,'Employee Mapping'!$L$10:$L$2009,AP$41))</f>
        <v/>
      </c>
      <c r="AQ66" s="53">
        <f>IF(OR($A66="",AQ$41=""),"",COUNTIFS('Employee Mapping'!$I$10:$I$2009,$A66,'Employee Mapping'!$K$10:$K$2009,AQ$39,'Employee Mapping'!$L$10:$L$2009,AQ$41))</f>
        <v/>
      </c>
      <c r="AR66" s="53">
        <f>IF(OR($A66="",AR$41=""),"",COUNTIFS('Employee Mapping'!$I$10:$I$2009,$A66,'Employee Mapping'!$K$10:$K$2009,AR$39,'Employee Mapping'!$L$10:$L$2009,AR$41))</f>
        <v/>
      </c>
      <c r="AS66" s="53">
        <f>IF(OR($A66="",AS$41=""),"",COUNTIFS('Employee Mapping'!$I$10:$I$2009,$A66,'Employee Mapping'!$K$10:$K$2009,AS$39,'Employee Mapping'!$L$10:$L$2009,AS$41))</f>
        <v/>
      </c>
      <c r="AT66" s="53">
        <f>IF(OR($A66="",AT$41=""),"",COUNTIFS('Employee Mapping'!$I$10:$I$2009,$A66,'Employee Mapping'!$K$10:$K$2009,AT$39,'Employee Mapping'!$L$10:$L$2009,AT$41))</f>
        <v/>
      </c>
      <c r="AU66" s="53">
        <f>IF(OR($A66="",AU$41=""),"",COUNTIFS('Employee Mapping'!$I$10:$I$2009,$A66,'Employee Mapping'!$K$10:$K$2009,AU$39,'Employee Mapping'!$L$10:$L$2009,AU$41))</f>
        <v/>
      </c>
      <c r="AV66" s="53">
        <f>IF(OR($A66="",AV$41=""),"",COUNTIFS('Employee Mapping'!$I$10:$I$2009,$A66,'Employee Mapping'!$K$10:$K$2009,AV$39,'Employee Mapping'!$L$10:$L$2009,AV$41))</f>
        <v/>
      </c>
      <c r="AW66" s="53">
        <f>IF(OR($A66="",AW$41=""),"",COUNTIFS('Employee Mapping'!$I$10:$I$2009,$A66,'Employee Mapping'!$K$10:$K$2009,AW$39,'Employee Mapping'!$L$10:$L$2009,AW$41))</f>
        <v/>
      </c>
      <c r="AX66" s="53">
        <f>IF(OR($A66="",AX$41=""),"",COUNTIFS('Employee Mapping'!$I$10:$I$2009,$A66,'Employee Mapping'!$K$10:$K$2009,AX$39,'Employee Mapping'!$L$10:$L$2009,AX$41))</f>
        <v/>
      </c>
      <c r="AY66" s="53">
        <f>IF(OR($A66="",AY$41=""),"",COUNTIFS('Employee Mapping'!$I$10:$I$2009,$A66,'Employee Mapping'!$K$10:$K$2009,AY$39,'Employee Mapping'!$L$10:$L$2009,AY$41))</f>
        <v/>
      </c>
      <c r="AZ66" s="53">
        <f>IF(OR($A66="",AZ$41=""),"",COUNTIFS('Employee Mapping'!$I$10:$I$2009,$A66,'Employee Mapping'!$K$10:$K$2009,AZ$39,'Employee Mapping'!$L$10:$L$2009,AZ$41))</f>
        <v/>
      </c>
      <c r="BA66" s="53">
        <f>IF(OR($A66="",BA$41=""),"",COUNTIFS('Employee Mapping'!$I$10:$I$2009,$A66,'Employee Mapping'!$K$10:$K$2009,BA$39,'Employee Mapping'!$L$10:$L$2009,BA$41))</f>
        <v/>
      </c>
      <c r="BB66" s="53">
        <f>IF(OR($A66="",BB$41=""),"",COUNTIFS('Employee Mapping'!$I$10:$I$2009,$A66,'Employee Mapping'!$K$10:$K$2009,BB$39,'Employee Mapping'!$L$10:$L$2009,BB$41))</f>
        <v/>
      </c>
      <c r="BC66" s="53">
        <f>IF(OR($A66="",BC$41=""),"",COUNTIFS('Employee Mapping'!$I$10:$I$2009,$A66,'Employee Mapping'!$K$10:$K$2009,BC$39,'Employee Mapping'!$L$10:$L$2009,BC$41))</f>
        <v/>
      </c>
      <c r="BD66" s="53">
        <f>IF(OR($A66="",BD$41=""),"",COUNTIFS('Employee Mapping'!$I$10:$I$2009,$A66,'Employee Mapping'!$K$10:$K$2009,BD$39,'Employee Mapping'!$L$10:$L$2009,BD$41))</f>
        <v/>
      </c>
      <c r="BE66" s="53">
        <f>IF(OR($A66="",BE$41=""),"",COUNTIFS('Employee Mapping'!$I$10:$I$2009,$A66,'Employee Mapping'!$K$10:$K$2009,BE$39,'Employee Mapping'!$L$10:$L$2009,BE$41))</f>
        <v/>
      </c>
      <c r="BF66" s="53">
        <f>IF(OR($A66="",BF$41=""),"",COUNTIFS('Employee Mapping'!$I$10:$I$2009,$A66,'Employee Mapping'!$K$10:$K$2009,BF$39,'Employee Mapping'!$L$10:$L$2009,BF$41))</f>
        <v/>
      </c>
      <c r="BG66" s="53">
        <f>IF(OR($A66="",BG$41=""),"",COUNTIFS('Employee Mapping'!$I$10:$I$2009,$A66,'Employee Mapping'!$K$10:$K$2009,BG$39,'Employee Mapping'!$L$10:$L$2009,BG$41))</f>
        <v/>
      </c>
      <c r="BH66" s="53">
        <f>IF(OR($A66="",BH$41=""),"",COUNTIFS('Employee Mapping'!$I$10:$I$2009,$A66,'Employee Mapping'!$K$10:$K$2009,BH$39,'Employee Mapping'!$L$10:$L$2009,BH$41))</f>
        <v/>
      </c>
      <c r="BI66" s="53">
        <f>IF(OR($A66="",BI$41=""),"",COUNTIFS('Employee Mapping'!$I$10:$I$2009,$A66,'Employee Mapping'!$K$10:$K$2009,BI$39,'Employee Mapping'!$L$10:$L$2009,BI$41))</f>
        <v/>
      </c>
      <c r="BJ66" s="53">
        <f>IF(OR($A66="",BJ$41=""),"",COUNTIFS('Employee Mapping'!$I$10:$I$2009,$A66,'Employee Mapping'!$K$10:$K$2009,BJ$39,'Employee Mapping'!$L$10:$L$2009,BJ$41))</f>
        <v/>
      </c>
      <c r="BK66" s="53">
        <f>IF(OR($A66="",BK$41=""),"",COUNTIFS('Employee Mapping'!$I$10:$I$2009,$A66,'Employee Mapping'!$K$10:$K$2009,BK$39,'Employee Mapping'!$L$10:$L$2009,BK$41))</f>
        <v/>
      </c>
      <c r="BL66" s="53">
        <f>IF(OR($A66="",BL$41=""),"",COUNTIFS('Employee Mapping'!$I$10:$I$2009,$A66,'Employee Mapping'!$K$10:$K$2009,BL$39,'Employee Mapping'!$L$10:$L$2009,BL$41))</f>
        <v/>
      </c>
      <c r="BM66" s="53">
        <f>IF(OR($A66="",BM$41=""),"",COUNTIFS('Employee Mapping'!$I$10:$I$2009,$A66,'Employee Mapping'!$K$10:$K$2009,BM$39,'Employee Mapping'!$L$10:$L$2009,BM$41))</f>
        <v/>
      </c>
      <c r="BN66" s="53">
        <f>IF(OR($A66="",BN$41=""),"",COUNTIFS('Employee Mapping'!$I$10:$I$2009,$A66,'Employee Mapping'!$K$10:$K$2009,BN$39,'Employee Mapping'!$L$10:$L$2009,BN$41))</f>
        <v/>
      </c>
      <c r="BO66" s="53">
        <f>IF(OR($A66="",BO$41=""),"",COUNTIFS('Employee Mapping'!$I$10:$I$2009,$A66,'Employee Mapping'!$K$10:$K$2009,BO$39,'Employee Mapping'!$L$10:$L$2009,BO$41))</f>
        <v/>
      </c>
      <c r="BP66" s="53">
        <f>IF(OR($A66="",BP$41=""),"",COUNTIFS('Employee Mapping'!$I$10:$I$2009,$A66,'Employee Mapping'!$K$10:$K$2009,BP$39,'Employee Mapping'!$L$10:$L$2009,BP$41))</f>
        <v/>
      </c>
      <c r="BQ66" s="53">
        <f>IF(OR($A66="",BQ$41=""),"",COUNTIFS('Employee Mapping'!$I$10:$I$2009,$A66,'Employee Mapping'!$K$10:$K$2009,BQ$39,'Employee Mapping'!$L$10:$L$2009,BQ$41))</f>
        <v/>
      </c>
      <c r="BR66" s="53">
        <f>IF(OR($A66="",BR$41=""),"",COUNTIFS('Employee Mapping'!$I$10:$I$2009,$A66,'Employee Mapping'!$K$10:$K$2009,BR$39,'Employee Mapping'!$L$10:$L$2009,BR$41))</f>
        <v/>
      </c>
      <c r="BS66" s="53">
        <f>IF(OR($A66="",BS$41=""),"",COUNTIFS('Employee Mapping'!$I$10:$I$2009,$A66,'Employee Mapping'!$K$10:$K$2009,BS$39,'Employee Mapping'!$L$10:$L$2009,BS$41))</f>
        <v/>
      </c>
      <c r="BT66" s="53">
        <f>IF(OR($A66="",BT$41=""),"",COUNTIFS('Employee Mapping'!$I$10:$I$2009,$A66,'Employee Mapping'!$K$10:$K$2009,BT$39,'Employee Mapping'!$L$10:$L$2009,BT$41))</f>
        <v/>
      </c>
      <c r="BU66" s="53">
        <f>IF(OR($A66="",BU$41=""),"",COUNTIFS('Employee Mapping'!$I$10:$I$2009,$A66,'Employee Mapping'!$K$10:$K$2009,BU$39,'Employee Mapping'!$L$10:$L$2009,BU$41))</f>
        <v/>
      </c>
      <c r="BV66" s="53">
        <f>IF(OR($A66="",BV$41=""),"",COUNTIFS('Employee Mapping'!$I$10:$I$2009,$A66,'Employee Mapping'!$K$10:$K$2009,BV$39,'Employee Mapping'!$L$10:$L$2009,BV$41))</f>
        <v/>
      </c>
      <c r="BW66" s="53">
        <f>IF(OR($A66="",BW$41=""),"",COUNTIFS('Employee Mapping'!$I$10:$I$2009,$A66,'Employee Mapping'!$K$10:$K$2009,BW$39,'Employee Mapping'!$L$10:$L$2009,BW$41))</f>
        <v/>
      </c>
      <c r="BX66" s="53">
        <f>IF(OR($A66="",BX$41=""),"",COUNTIFS('Employee Mapping'!$I$10:$I$2009,$A66,'Employee Mapping'!$K$10:$K$2009,BX$39,'Employee Mapping'!$L$10:$L$2009,BX$41))</f>
        <v/>
      </c>
      <c r="BY66" s="53">
        <f>IF(OR($A66="",BY$41=""),"",COUNTIFS('Employee Mapping'!$I$10:$I$2009,$A66,'Employee Mapping'!$K$10:$K$2009,BY$39,'Employee Mapping'!$L$10:$L$2009,BY$41))</f>
        <v/>
      </c>
      <c r="BZ66" s="53">
        <f>IF(OR($A66="",BZ$41=""),"",COUNTIFS('Employee Mapping'!$I$10:$I$2009,$A66,'Employee Mapping'!$K$10:$K$2009,BZ$39,'Employee Mapping'!$L$10:$L$2009,BZ$41))</f>
        <v/>
      </c>
      <c r="CA66" s="53">
        <f>IF(OR($A66="",CA$41=""),"",COUNTIFS('Employee Mapping'!$I$10:$I$2009,$A66,'Employee Mapping'!$K$10:$K$2009,CA$39,'Employee Mapping'!$L$10:$L$2009,CA$41))</f>
        <v/>
      </c>
      <c r="CB66" s="53">
        <f>IF(OR($A66="",CB$41=""),"",COUNTIFS('Employee Mapping'!$I$10:$I$2009,$A66,'Employee Mapping'!$K$10:$K$2009,CB$39,'Employee Mapping'!$L$10:$L$2009,CB$41))</f>
        <v/>
      </c>
      <c r="CC66" s="53">
        <f>IF(OR($A66="",CC$41=""),"",COUNTIFS('Employee Mapping'!$I$10:$I$2009,$A66,'Employee Mapping'!$K$10:$K$2009,CC$39,'Employee Mapping'!$L$10:$L$2009,CC$41))</f>
        <v/>
      </c>
      <c r="CD66" s="53">
        <f>IF(OR($A66="",CD$41=""),"",COUNTIFS('Employee Mapping'!$I$10:$I$2009,$A66,'Employee Mapping'!$K$10:$K$2009,CD$39,'Employee Mapping'!$L$10:$L$2009,CD$41))</f>
        <v/>
      </c>
      <c r="CE66" s="53">
        <f>IF(OR($A66="",CE$41=""),"",COUNTIFS('Employee Mapping'!$I$10:$I$2009,$A66,'Employee Mapping'!$K$10:$K$2009,CE$39,'Employee Mapping'!$L$10:$L$2009,CE$41))</f>
        <v/>
      </c>
      <c r="CF66" s="53">
        <f>IF(OR($A66="",CF$41=""),"",COUNTIFS('Employee Mapping'!$I$10:$I$2009,$A66,'Employee Mapping'!$K$10:$K$2009,CF$39,'Employee Mapping'!$L$10:$L$2009,CF$41))</f>
        <v/>
      </c>
      <c r="CG66" s="53">
        <f>IF(OR($A66="",CG$41=""),"",COUNTIFS('Employee Mapping'!$I$10:$I$2009,$A66,'Employee Mapping'!$K$10:$K$2009,CG$39,'Employee Mapping'!$L$10:$L$2009,CG$41))</f>
        <v/>
      </c>
      <c r="CH66" s="53">
        <f>IF(OR($A66="",CH$41=""),"",COUNTIFS('Employee Mapping'!$I$10:$I$2009,$A66,'Employee Mapping'!$K$10:$K$2009,CH$39,'Employee Mapping'!$L$10:$L$2009,CH$41))</f>
        <v/>
      </c>
      <c r="CI66" s="53">
        <f>IF(OR($A66="",CI$41=""),"",COUNTIFS('Employee Mapping'!$I$10:$I$2009,$A66,'Employee Mapping'!$K$10:$K$2009,CI$39,'Employee Mapping'!$L$10:$L$2009,CI$41))</f>
        <v/>
      </c>
      <c r="CJ66" s="53">
        <f>IF(OR($A66="",CJ$41=""),"",COUNTIFS('Employee Mapping'!$I$10:$I$2009,$A66,'Employee Mapping'!$K$10:$K$2009,CJ$39,'Employee Mapping'!$L$10:$L$2009,CJ$41))</f>
        <v/>
      </c>
      <c r="CK66" s="53">
        <f>IF(OR($A66="",CK$41=""),"",COUNTIFS('Employee Mapping'!$I$10:$I$2009,$A66,'Employee Mapping'!$K$10:$K$2009,CK$39,'Employee Mapping'!$L$10:$L$2009,CK$41))</f>
        <v/>
      </c>
      <c r="CL66" s="53">
        <f>IF(OR($A66="",CL$41=""),"",COUNTIFS('Employee Mapping'!$I$10:$I$2009,$A66,'Employee Mapping'!$K$10:$K$2009,CL$39,'Employee Mapping'!$L$10:$L$2009,CL$41))</f>
        <v/>
      </c>
      <c r="CM66" s="53">
        <f>IF(OR($A66="",CM$41=""),"",COUNTIFS('Employee Mapping'!$I$10:$I$2009,$A66,'Employee Mapping'!$K$10:$K$2009,CM$39,'Employee Mapping'!$L$10:$L$2009,CM$41))</f>
        <v/>
      </c>
      <c r="CN66" s="53">
        <f>IF(OR($A66="",CN$41=""),"",COUNTIFS('Employee Mapping'!$I$10:$I$2009,$A66,'Employee Mapping'!$K$10:$K$2009,CN$39,'Employee Mapping'!$L$10:$L$2009,CN$41))</f>
        <v/>
      </c>
      <c r="CO66" s="53">
        <f>IF(OR($A66="",CO$41=""),"",COUNTIFS('Employee Mapping'!$I$10:$I$2009,$A66,'Employee Mapping'!$K$10:$K$2009,CO$39,'Employee Mapping'!$L$10:$L$2009,CO$41))</f>
        <v/>
      </c>
      <c r="CP66" s="53">
        <f>IF(OR($A66="",CP$41=""),"",COUNTIFS('Employee Mapping'!$I$10:$I$2009,$A66,'Employee Mapping'!$K$10:$K$2009,CP$39,'Employee Mapping'!$L$10:$L$2009,CP$41))</f>
        <v/>
      </c>
      <c r="CQ66" s="53">
        <f>IF(OR($A66="",CQ$41=""),"",COUNTIFS('Employee Mapping'!$I$10:$I$2009,$A66,'Employee Mapping'!$K$10:$K$2009,CQ$39,'Employee Mapping'!$L$10:$L$2009,CQ$41))</f>
        <v/>
      </c>
      <c r="CR66" s="53">
        <f>IF(OR($A66="",CR$41=""),"",COUNTIFS('Employee Mapping'!$I$10:$I$2009,$A66,'Employee Mapping'!$K$10:$K$2009,CR$39,'Employee Mapping'!$L$10:$L$2009,CR$41))</f>
        <v/>
      </c>
      <c r="CS66" s="53">
        <f>IF(OR($A66="",CS$41=""),"",COUNTIFS('Employee Mapping'!$I$10:$I$2009,$A66,'Employee Mapping'!$K$10:$K$2009,CS$39,'Employee Mapping'!$L$10:$L$2009,CS$41))</f>
        <v/>
      </c>
      <c r="CT66" s="53">
        <f>IF(OR($A66="",CT$41=""),"",COUNTIFS('Employee Mapping'!$I$10:$I$2009,$A66,'Employee Mapping'!$K$10:$K$2009,CT$39,'Employee Mapping'!$L$10:$L$2009,CT$41))</f>
        <v/>
      </c>
      <c r="CU66" s="54">
        <f>IF($A66="","",SUM(C66:CT66))</f>
        <v/>
      </c>
    </row>
    <row r="67">
      <c r="B67" s="6" t="inlineStr">
        <is>
          <t>Total</t>
        </is>
      </c>
      <c r="C67" s="55">
        <f>SUM(C42:C66)</f>
        <v/>
      </c>
      <c r="D67" s="55">
        <f>SUM(D42:D66)</f>
        <v/>
      </c>
      <c r="E67" s="55">
        <f>SUM(E42:E66)</f>
        <v/>
      </c>
      <c r="F67" s="55">
        <f>SUM(F42:F66)</f>
        <v/>
      </c>
      <c r="G67" s="55">
        <f>SUM(G42:G66)</f>
        <v/>
      </c>
      <c r="H67" s="55">
        <f>SUM(H42:H66)</f>
        <v/>
      </c>
      <c r="I67" s="55">
        <f>SUM(I42:I66)</f>
        <v/>
      </c>
      <c r="J67" s="55">
        <f>SUM(J42:J66)</f>
        <v/>
      </c>
      <c r="K67" s="55">
        <f>SUM(K42:K66)</f>
        <v/>
      </c>
      <c r="L67" s="55">
        <f>SUM(L42:L66)</f>
        <v/>
      </c>
      <c r="M67" s="55">
        <f>SUM(M42:M66)</f>
        <v/>
      </c>
      <c r="N67" s="55">
        <f>SUM(N42:N66)</f>
        <v/>
      </c>
      <c r="O67" s="55">
        <f>SUM(O42:O66)</f>
        <v/>
      </c>
      <c r="P67" s="55">
        <f>SUM(P42:P66)</f>
        <v/>
      </c>
      <c r="Q67" s="55">
        <f>SUM(Q42:Q66)</f>
        <v/>
      </c>
      <c r="R67" s="55">
        <f>SUM(R42:R66)</f>
        <v/>
      </c>
      <c r="S67" s="55">
        <f>SUM(S42:S66)</f>
        <v/>
      </c>
      <c r="T67" s="55">
        <f>SUM(T42:T66)</f>
        <v/>
      </c>
      <c r="U67" s="55">
        <f>SUM(U42:U66)</f>
        <v/>
      </c>
      <c r="V67" s="55">
        <f>SUM(V42:V66)</f>
        <v/>
      </c>
      <c r="W67" s="55">
        <f>SUM(W42:W66)</f>
        <v/>
      </c>
      <c r="X67" s="55">
        <f>SUM(X42:X66)</f>
        <v/>
      </c>
      <c r="Y67" s="55">
        <f>SUM(Y42:Y66)</f>
        <v/>
      </c>
      <c r="Z67" s="55">
        <f>SUM(Z42:Z66)</f>
        <v/>
      </c>
      <c r="AA67" s="55">
        <f>SUM(AA42:AA66)</f>
        <v/>
      </c>
      <c r="AB67" s="55">
        <f>SUM(AB42:AB66)</f>
        <v/>
      </c>
      <c r="AC67" s="55">
        <f>SUM(AC42:AC66)</f>
        <v/>
      </c>
      <c r="AD67" s="55">
        <f>SUM(AD42:AD66)</f>
        <v/>
      </c>
      <c r="AE67" s="55">
        <f>SUM(AE42:AE66)</f>
        <v/>
      </c>
      <c r="AF67" s="55">
        <f>SUM(AF42:AF66)</f>
        <v/>
      </c>
      <c r="AG67" s="55">
        <f>SUM(AG42:AG66)</f>
        <v/>
      </c>
      <c r="AH67" s="55">
        <f>SUM(AH42:AH66)</f>
        <v/>
      </c>
      <c r="AI67" s="55">
        <f>SUM(AI42:AI66)</f>
        <v/>
      </c>
      <c r="AJ67" s="55">
        <f>SUM(AJ42:AJ66)</f>
        <v/>
      </c>
      <c r="AK67" s="55">
        <f>SUM(AK42:AK66)</f>
        <v/>
      </c>
      <c r="AL67" s="55">
        <f>SUM(AL42:AL66)</f>
        <v/>
      </c>
      <c r="AM67" s="55">
        <f>SUM(AM42:AM66)</f>
        <v/>
      </c>
      <c r="AN67" s="55">
        <f>SUM(AN42:AN66)</f>
        <v/>
      </c>
      <c r="AO67" s="55">
        <f>SUM(AO42:AO66)</f>
        <v/>
      </c>
      <c r="AP67" s="55">
        <f>SUM(AP42:AP66)</f>
        <v/>
      </c>
      <c r="AQ67" s="55">
        <f>SUM(AQ42:AQ66)</f>
        <v/>
      </c>
      <c r="AR67" s="55">
        <f>SUM(AR42:AR66)</f>
        <v/>
      </c>
      <c r="AS67" s="55">
        <f>SUM(AS42:AS66)</f>
        <v/>
      </c>
      <c r="AT67" s="55">
        <f>SUM(AT42:AT66)</f>
        <v/>
      </c>
      <c r="AU67" s="55">
        <f>SUM(AU42:AU66)</f>
        <v/>
      </c>
      <c r="AV67" s="55">
        <f>SUM(AV42:AV66)</f>
        <v/>
      </c>
      <c r="AW67" s="55">
        <f>SUM(AW42:AW66)</f>
        <v/>
      </c>
      <c r="AX67" s="55">
        <f>SUM(AX42:AX66)</f>
        <v/>
      </c>
      <c r="AY67" s="55">
        <f>SUM(AY42:AY66)</f>
        <v/>
      </c>
      <c r="AZ67" s="55">
        <f>SUM(AZ42:AZ66)</f>
        <v/>
      </c>
      <c r="BA67" s="55">
        <f>SUM(BA42:BA66)</f>
        <v/>
      </c>
      <c r="BB67" s="55">
        <f>SUM(BB42:BB66)</f>
        <v/>
      </c>
      <c r="BC67" s="55">
        <f>SUM(BC42:BC66)</f>
        <v/>
      </c>
      <c r="BD67" s="55">
        <f>SUM(BD42:BD66)</f>
        <v/>
      </c>
      <c r="BE67" s="55">
        <f>SUM(BE42:BE66)</f>
        <v/>
      </c>
      <c r="BF67" s="55">
        <f>SUM(BF42:BF66)</f>
        <v/>
      </c>
      <c r="BG67" s="55">
        <f>SUM(BG42:BG66)</f>
        <v/>
      </c>
      <c r="BH67" s="55">
        <f>SUM(BH42:BH66)</f>
        <v/>
      </c>
      <c r="BI67" s="55">
        <f>SUM(BI42:BI66)</f>
        <v/>
      </c>
      <c r="BJ67" s="55">
        <f>SUM(BJ42:BJ66)</f>
        <v/>
      </c>
      <c r="BK67" s="55">
        <f>SUM(BK42:BK66)</f>
        <v/>
      </c>
      <c r="BL67" s="55">
        <f>SUM(BL42:BL66)</f>
        <v/>
      </c>
      <c r="BM67" s="55">
        <f>SUM(BM42:BM66)</f>
        <v/>
      </c>
      <c r="BN67" s="55">
        <f>SUM(BN42:BN66)</f>
        <v/>
      </c>
      <c r="BO67" s="55">
        <f>SUM(BO42:BO66)</f>
        <v/>
      </c>
      <c r="BP67" s="55">
        <f>SUM(BP42:BP66)</f>
        <v/>
      </c>
      <c r="BQ67" s="55">
        <f>SUM(BQ42:BQ66)</f>
        <v/>
      </c>
      <c r="BR67" s="55">
        <f>SUM(BR42:BR66)</f>
        <v/>
      </c>
      <c r="BS67" s="55">
        <f>SUM(BS42:BS66)</f>
        <v/>
      </c>
      <c r="BT67" s="55">
        <f>SUM(BT42:BT66)</f>
        <v/>
      </c>
      <c r="BU67" s="55">
        <f>SUM(BU42:BU66)</f>
        <v/>
      </c>
      <c r="BV67" s="55">
        <f>SUM(BV42:BV66)</f>
        <v/>
      </c>
      <c r="BW67" s="55">
        <f>SUM(BW42:BW66)</f>
        <v/>
      </c>
      <c r="BX67" s="55">
        <f>SUM(BX42:BX66)</f>
        <v/>
      </c>
      <c r="BY67" s="55">
        <f>SUM(BY42:BY66)</f>
        <v/>
      </c>
      <c r="BZ67" s="55">
        <f>SUM(BZ42:BZ66)</f>
        <v/>
      </c>
      <c r="CA67" s="55">
        <f>SUM(CA42:CA66)</f>
        <v/>
      </c>
      <c r="CB67" s="55">
        <f>SUM(CB42:CB66)</f>
        <v/>
      </c>
      <c r="CC67" s="55">
        <f>SUM(CC42:CC66)</f>
        <v/>
      </c>
      <c r="CD67" s="55">
        <f>SUM(CD42:CD66)</f>
        <v/>
      </c>
      <c r="CE67" s="55">
        <f>SUM(CE42:CE66)</f>
        <v/>
      </c>
      <c r="CF67" s="55">
        <f>SUM(CF42:CF66)</f>
        <v/>
      </c>
      <c r="CG67" s="55">
        <f>SUM(CG42:CG66)</f>
        <v/>
      </c>
      <c r="CH67" s="55">
        <f>SUM(CH42:CH66)</f>
        <v/>
      </c>
      <c r="CI67" s="55">
        <f>SUM(CI42:CI66)</f>
        <v/>
      </c>
      <c r="CJ67" s="55">
        <f>SUM(CJ42:CJ66)</f>
        <v/>
      </c>
      <c r="CK67" s="55">
        <f>SUM(CK42:CK66)</f>
        <v/>
      </c>
      <c r="CL67" s="55">
        <f>SUM(CL42:CL66)</f>
        <v/>
      </c>
      <c r="CM67" s="55">
        <f>SUM(CM42:CM66)</f>
        <v/>
      </c>
      <c r="CN67" s="55">
        <f>SUM(CN42:CN66)</f>
        <v/>
      </c>
      <c r="CO67" s="55">
        <f>SUM(CO42:CO66)</f>
        <v/>
      </c>
      <c r="CP67" s="55">
        <f>SUM(CP42:CP66)</f>
        <v/>
      </c>
      <c r="CQ67" s="55">
        <f>SUM(CQ42:CQ66)</f>
        <v/>
      </c>
      <c r="CR67" s="55">
        <f>SUM(CR42:CR66)</f>
        <v/>
      </c>
      <c r="CS67" s="55">
        <f>SUM(CS42:CS66)</f>
        <v/>
      </c>
      <c r="CT67" s="55">
        <f>SUM(CT42:CT66)</f>
        <v/>
      </c>
      <c r="CU67" s="55">
        <f>SUM(CU42:CU66)</f>
        <v/>
      </c>
    </row>
    <row r="70" ht="22" customHeight="1">
      <c r="B70" s="16" t="inlineStr">
        <is>
          <t>SUB-FAMILIES OF THE SELECTED FAMILY  -  catalogue jobs (change the family in C4)</t>
        </is>
      </c>
      <c r="C70" s="17" t="n"/>
      <c r="D70" s="17" t="n"/>
      <c r="E70" s="17" t="n"/>
      <c r="F70" s="17" t="n"/>
      <c r="G70" s="17" t="n"/>
      <c r="H70" s="17" t="n"/>
      <c r="I70" s="17" t="n"/>
      <c r="J70" s="17" t="n"/>
      <c r="K70" s="17" t="n"/>
      <c r="L70" s="17" t="n"/>
      <c r="M70" s="17" t="n"/>
      <c r="N70" s="17" t="n"/>
      <c r="O70" s="17" t="n"/>
      <c r="P70" s="17" t="n"/>
      <c r="Q70" s="17" t="n"/>
      <c r="R70" s="17" t="n"/>
      <c r="S70" s="17" t="n"/>
      <c r="T70" s="17" t="n"/>
      <c r="U70" s="17" t="n"/>
      <c r="V70" s="17" t="n"/>
      <c r="W70" s="17" t="n"/>
      <c r="X70" s="17" t="n"/>
      <c r="Y70" s="17" t="n"/>
      <c r="Z70" s="17" t="n"/>
      <c r="AA70" s="17" t="n"/>
      <c r="AB70" s="17" t="n"/>
      <c r="AC70" s="17" t="n"/>
      <c r="AD70" s="17" t="n"/>
      <c r="AE70" s="17" t="n"/>
      <c r="AF70" s="17" t="n"/>
      <c r="AG70" s="17" t="n"/>
      <c r="AH70" s="17" t="n"/>
      <c r="AI70" s="17" t="n"/>
      <c r="AJ70" s="17" t="n"/>
      <c r="AK70" s="17" t="n"/>
      <c r="AL70" s="17" t="n"/>
      <c r="AM70" s="17" t="n"/>
      <c r="AN70" s="17" t="n"/>
      <c r="AO70" s="17" t="n"/>
      <c r="AP70" s="17" t="n"/>
      <c r="AQ70" s="17" t="n"/>
      <c r="AR70" s="17" t="n"/>
      <c r="AS70" s="17" t="n"/>
      <c r="AT70" s="17" t="n"/>
      <c r="AU70" s="17" t="n"/>
      <c r="AV70" s="17" t="n"/>
      <c r="AW70" s="17" t="n"/>
      <c r="AX70" s="17" t="n"/>
      <c r="AY70" s="17" t="n"/>
      <c r="AZ70" s="17" t="n"/>
      <c r="BA70" s="17" t="n"/>
      <c r="BB70" s="17" t="n"/>
      <c r="BC70" s="17" t="n"/>
      <c r="BD70" s="17" t="n"/>
      <c r="BE70" s="17" t="n"/>
      <c r="BF70" s="17" t="n"/>
      <c r="BG70" s="17" t="n"/>
      <c r="BH70" s="17" t="n"/>
      <c r="BI70" s="17" t="n"/>
      <c r="BJ70" s="17" t="n"/>
      <c r="BK70" s="17" t="n"/>
      <c r="BL70" s="17" t="n"/>
      <c r="BM70" s="17" t="n"/>
      <c r="BN70" s="17" t="n"/>
      <c r="BO70" s="17" t="n"/>
      <c r="BP70" s="17" t="n"/>
      <c r="BQ70" s="17" t="n"/>
      <c r="BR70" s="17" t="n"/>
      <c r="BS70" s="17" t="n"/>
      <c r="BT70" s="17" t="n"/>
      <c r="BU70" s="17" t="n"/>
      <c r="BV70" s="17" t="n"/>
      <c r="BW70" s="17" t="n"/>
      <c r="BX70" s="17" t="n"/>
      <c r="BY70" s="17" t="n"/>
      <c r="BZ70" s="17" t="n"/>
      <c r="CA70" s="17" t="n"/>
      <c r="CB70" s="17" t="n"/>
      <c r="CC70" s="17" t="n"/>
      <c r="CD70" s="17" t="n"/>
      <c r="CE70" s="17" t="n"/>
      <c r="CF70" s="17" t="n"/>
      <c r="CG70" s="17" t="n"/>
      <c r="CH70" s="17" t="n"/>
      <c r="CI70" s="17" t="n"/>
      <c r="CJ70" s="17" t="n"/>
      <c r="CK70" s="17" t="n"/>
      <c r="CL70" s="17" t="n"/>
      <c r="CM70" s="17" t="n"/>
      <c r="CN70" s="17" t="n"/>
      <c r="CO70" s="17" t="n"/>
      <c r="CP70" s="17" t="n"/>
      <c r="CQ70" s="17" t="n"/>
      <c r="CR70" s="17" t="n"/>
      <c r="CS70" s="17" t="n"/>
      <c r="CT70" s="17" t="n"/>
      <c r="CU70" s="17" t="n"/>
    </row>
    <row r="71" hidden="1">
      <c r="C71">
        <f>IF(SETUP!$B10="","",SETUP!$B10)</f>
        <v/>
      </c>
      <c r="D71">
        <f>IF(SETUP!$B10="","",SETUP!$B10)</f>
        <v/>
      </c>
      <c r="E71">
        <f>IF(SETUP!$B10="","",SETUP!$B10)</f>
        <v/>
      </c>
      <c r="F71">
        <f>IF(SETUP!$B10="","",SETUP!$B10)</f>
        <v/>
      </c>
      <c r="G71">
        <f>IF(SETUP!$B10="","",SETUP!$B10)</f>
        <v/>
      </c>
      <c r="H71">
        <f>IF(SETUP!$B10="","",SETUP!$B10)</f>
        <v/>
      </c>
      <c r="I71">
        <f>IF(SETUP!$B10="","",SETUP!$B10)</f>
        <v/>
      </c>
      <c r="J71">
        <f>IF(SETUP!$B10="","",SETUP!$B10)</f>
        <v/>
      </c>
      <c r="K71">
        <f>IF(SETUP!$B10="","",SETUP!$B10)</f>
        <v/>
      </c>
      <c r="L71">
        <f>IF(SETUP!$B10="","",SETUP!$B10)</f>
        <v/>
      </c>
      <c r="M71">
        <f>IF(SETUP!$B10="","",SETUP!$B10)</f>
        <v/>
      </c>
      <c r="N71">
        <f>IF(SETUP!$B10="","",SETUP!$B10)</f>
        <v/>
      </c>
      <c r="O71">
        <f>IF(SETUP!$B11="","",SETUP!$B11)</f>
        <v/>
      </c>
      <c r="P71">
        <f>IF(SETUP!$B11="","",SETUP!$B11)</f>
        <v/>
      </c>
      <c r="Q71">
        <f>IF(SETUP!$B11="","",SETUP!$B11)</f>
        <v/>
      </c>
      <c r="R71">
        <f>IF(SETUP!$B11="","",SETUP!$B11)</f>
        <v/>
      </c>
      <c r="S71">
        <f>IF(SETUP!$B11="","",SETUP!$B11)</f>
        <v/>
      </c>
      <c r="T71">
        <f>IF(SETUP!$B11="","",SETUP!$B11)</f>
        <v/>
      </c>
      <c r="U71">
        <f>IF(SETUP!$B11="","",SETUP!$B11)</f>
        <v/>
      </c>
      <c r="V71">
        <f>IF(SETUP!$B11="","",SETUP!$B11)</f>
        <v/>
      </c>
      <c r="W71">
        <f>IF(SETUP!$B11="","",SETUP!$B11)</f>
        <v/>
      </c>
      <c r="X71">
        <f>IF(SETUP!$B11="","",SETUP!$B11)</f>
        <v/>
      </c>
      <c r="Y71">
        <f>IF(SETUP!$B11="","",SETUP!$B11)</f>
        <v/>
      </c>
      <c r="Z71">
        <f>IF(SETUP!$B11="","",SETUP!$B11)</f>
        <v/>
      </c>
      <c r="AA71">
        <f>IF(SETUP!$B12="","",SETUP!$B12)</f>
        <v/>
      </c>
      <c r="AB71">
        <f>IF(SETUP!$B12="","",SETUP!$B12)</f>
        <v/>
      </c>
      <c r="AC71">
        <f>IF(SETUP!$B12="","",SETUP!$B12)</f>
        <v/>
      </c>
      <c r="AD71">
        <f>IF(SETUP!$B12="","",SETUP!$B12)</f>
        <v/>
      </c>
      <c r="AE71">
        <f>IF(SETUP!$B12="","",SETUP!$B12)</f>
        <v/>
      </c>
      <c r="AF71">
        <f>IF(SETUP!$B12="","",SETUP!$B12)</f>
        <v/>
      </c>
      <c r="AG71">
        <f>IF(SETUP!$B12="","",SETUP!$B12)</f>
        <v/>
      </c>
      <c r="AH71">
        <f>IF(SETUP!$B12="","",SETUP!$B12)</f>
        <v/>
      </c>
      <c r="AI71">
        <f>IF(SETUP!$B12="","",SETUP!$B12)</f>
        <v/>
      </c>
      <c r="AJ71">
        <f>IF(SETUP!$B12="","",SETUP!$B12)</f>
        <v/>
      </c>
      <c r="AK71">
        <f>IF(SETUP!$B12="","",SETUP!$B12)</f>
        <v/>
      </c>
      <c r="AL71">
        <f>IF(SETUP!$B12="","",SETUP!$B12)</f>
        <v/>
      </c>
      <c r="AM71">
        <f>IF(SETUP!$B13="","",SETUP!$B13)</f>
        <v/>
      </c>
      <c r="AN71">
        <f>IF(SETUP!$B13="","",SETUP!$B13)</f>
        <v/>
      </c>
      <c r="AO71">
        <f>IF(SETUP!$B13="","",SETUP!$B13)</f>
        <v/>
      </c>
      <c r="AP71">
        <f>IF(SETUP!$B13="","",SETUP!$B13)</f>
        <v/>
      </c>
      <c r="AQ71">
        <f>IF(SETUP!$B13="","",SETUP!$B13)</f>
        <v/>
      </c>
      <c r="AR71">
        <f>IF(SETUP!$B13="","",SETUP!$B13)</f>
        <v/>
      </c>
      <c r="AS71">
        <f>IF(SETUP!$B13="","",SETUP!$B13)</f>
        <v/>
      </c>
      <c r="AT71">
        <f>IF(SETUP!$B13="","",SETUP!$B13)</f>
        <v/>
      </c>
      <c r="AU71">
        <f>IF(SETUP!$B13="","",SETUP!$B13)</f>
        <v/>
      </c>
      <c r="AV71">
        <f>IF(SETUP!$B13="","",SETUP!$B13)</f>
        <v/>
      </c>
      <c r="AW71">
        <f>IF(SETUP!$B13="","",SETUP!$B13)</f>
        <v/>
      </c>
      <c r="AX71">
        <f>IF(SETUP!$B13="","",SETUP!$B13)</f>
        <v/>
      </c>
      <c r="AY71">
        <f>IF(SETUP!$B14="","",SETUP!$B14)</f>
        <v/>
      </c>
      <c r="AZ71">
        <f>IF(SETUP!$B14="","",SETUP!$B14)</f>
        <v/>
      </c>
      <c r="BA71">
        <f>IF(SETUP!$B14="","",SETUP!$B14)</f>
        <v/>
      </c>
      <c r="BB71">
        <f>IF(SETUP!$B14="","",SETUP!$B14)</f>
        <v/>
      </c>
      <c r="BC71">
        <f>IF(SETUP!$B14="","",SETUP!$B14)</f>
        <v/>
      </c>
      <c r="BD71">
        <f>IF(SETUP!$B14="","",SETUP!$B14)</f>
        <v/>
      </c>
      <c r="BE71">
        <f>IF(SETUP!$B14="","",SETUP!$B14)</f>
        <v/>
      </c>
      <c r="BF71">
        <f>IF(SETUP!$B14="","",SETUP!$B14)</f>
        <v/>
      </c>
      <c r="BG71">
        <f>IF(SETUP!$B14="","",SETUP!$B14)</f>
        <v/>
      </c>
      <c r="BH71">
        <f>IF(SETUP!$B14="","",SETUP!$B14)</f>
        <v/>
      </c>
      <c r="BI71">
        <f>IF(SETUP!$B14="","",SETUP!$B14)</f>
        <v/>
      </c>
      <c r="BJ71">
        <f>IF(SETUP!$B14="","",SETUP!$B14)</f>
        <v/>
      </c>
      <c r="BK71">
        <f>IF(SETUP!$B15="","",SETUP!$B15)</f>
        <v/>
      </c>
      <c r="BL71">
        <f>IF(SETUP!$B15="","",SETUP!$B15)</f>
        <v/>
      </c>
      <c r="BM71">
        <f>IF(SETUP!$B15="","",SETUP!$B15)</f>
        <v/>
      </c>
      <c r="BN71">
        <f>IF(SETUP!$B15="","",SETUP!$B15)</f>
        <v/>
      </c>
      <c r="BO71">
        <f>IF(SETUP!$B15="","",SETUP!$B15)</f>
        <v/>
      </c>
      <c r="BP71">
        <f>IF(SETUP!$B15="","",SETUP!$B15)</f>
        <v/>
      </c>
      <c r="BQ71">
        <f>IF(SETUP!$B15="","",SETUP!$B15)</f>
        <v/>
      </c>
      <c r="BR71">
        <f>IF(SETUP!$B15="","",SETUP!$B15)</f>
        <v/>
      </c>
      <c r="BS71">
        <f>IF(SETUP!$B15="","",SETUP!$B15)</f>
        <v/>
      </c>
      <c r="BT71">
        <f>IF(SETUP!$B15="","",SETUP!$B15)</f>
        <v/>
      </c>
      <c r="BU71">
        <f>IF(SETUP!$B15="","",SETUP!$B15)</f>
        <v/>
      </c>
      <c r="BV71">
        <f>IF(SETUP!$B15="","",SETUP!$B15)</f>
        <v/>
      </c>
      <c r="BW71">
        <f>IF(SETUP!$B16="","",SETUP!$B16)</f>
        <v/>
      </c>
      <c r="BX71">
        <f>IF(SETUP!$B16="","",SETUP!$B16)</f>
        <v/>
      </c>
      <c r="BY71">
        <f>IF(SETUP!$B16="","",SETUP!$B16)</f>
        <v/>
      </c>
      <c r="BZ71">
        <f>IF(SETUP!$B16="","",SETUP!$B16)</f>
        <v/>
      </c>
      <c r="CA71">
        <f>IF(SETUP!$B16="","",SETUP!$B16)</f>
        <v/>
      </c>
      <c r="CB71">
        <f>IF(SETUP!$B16="","",SETUP!$B16)</f>
        <v/>
      </c>
      <c r="CC71">
        <f>IF(SETUP!$B16="","",SETUP!$B16)</f>
        <v/>
      </c>
      <c r="CD71">
        <f>IF(SETUP!$B16="","",SETUP!$B16)</f>
        <v/>
      </c>
      <c r="CE71">
        <f>IF(SETUP!$B16="","",SETUP!$B16)</f>
        <v/>
      </c>
      <c r="CF71">
        <f>IF(SETUP!$B16="","",SETUP!$B16)</f>
        <v/>
      </c>
      <c r="CG71">
        <f>IF(SETUP!$B16="","",SETUP!$B16)</f>
        <v/>
      </c>
      <c r="CH71">
        <f>IF(SETUP!$B16="","",SETUP!$B16)</f>
        <v/>
      </c>
      <c r="CI71">
        <f>IF(SETUP!$B17="","",SETUP!$B17)</f>
        <v/>
      </c>
      <c r="CJ71">
        <f>IF(SETUP!$B17="","",SETUP!$B17)</f>
        <v/>
      </c>
      <c r="CK71">
        <f>IF(SETUP!$B17="","",SETUP!$B17)</f>
        <v/>
      </c>
      <c r="CL71">
        <f>IF(SETUP!$B17="","",SETUP!$B17)</f>
        <v/>
      </c>
      <c r="CM71">
        <f>IF(SETUP!$B17="","",SETUP!$B17)</f>
        <v/>
      </c>
      <c r="CN71">
        <f>IF(SETUP!$B17="","",SETUP!$B17)</f>
        <v/>
      </c>
      <c r="CO71">
        <f>IF(SETUP!$B17="","",SETUP!$B17)</f>
        <v/>
      </c>
      <c r="CP71">
        <f>IF(SETUP!$B17="","",SETUP!$B17)</f>
        <v/>
      </c>
      <c r="CQ71">
        <f>IF(SETUP!$B17="","",SETUP!$B17)</f>
        <v/>
      </c>
      <c r="CR71">
        <f>IF(SETUP!$B17="","",SETUP!$B17)</f>
        <v/>
      </c>
      <c r="CS71">
        <f>IF(SETUP!$B17="","",SETUP!$B17)</f>
        <v/>
      </c>
      <c r="CT71">
        <f>IF(SETUP!$B17="","",SETUP!$B17)</f>
        <v/>
      </c>
    </row>
    <row r="72" ht="20" customHeight="1">
      <c r="C72" s="40">
        <f>IF(SETUP!$B10="","",SETUP!$C10)</f>
        <v/>
      </c>
      <c r="O72" s="41">
        <f>IF(SETUP!$B11="","",SETUP!$C11)</f>
        <v/>
      </c>
      <c r="AA72" s="42">
        <f>IF(SETUP!$B12="","",SETUP!$C12)</f>
        <v/>
      </c>
      <c r="AM72" s="43">
        <f>IF(SETUP!$B13="","",SETUP!$C13)</f>
        <v/>
      </c>
      <c r="AY72" s="44">
        <f>IF(SETUP!$B14="","",SETUP!$C14)</f>
        <v/>
      </c>
      <c r="BK72" s="45">
        <f>IF(SETUP!$B15="","",SETUP!$C15)</f>
        <v/>
      </c>
      <c r="BW72" s="45">
        <f>IF(SETUP!$B16="","",SETUP!$C16)</f>
        <v/>
      </c>
      <c r="CI72" s="45">
        <f>IF(SETUP!$B17="","",SETUP!$C17)</f>
        <v/>
      </c>
    </row>
    <row r="73" ht="20" customHeight="1">
      <c r="B73" s="41" t="inlineStr">
        <is>
          <t>Job Family</t>
        </is>
      </c>
      <c r="C73" s="46">
        <f>IFERROR(IF(C71="","",INDEX(SETUP!$C$21:$C$116,MATCH(C71&amp;"#"&amp;1,HELPER!$C$2:$C$97,0))),"")</f>
        <v/>
      </c>
      <c r="D73" s="46">
        <f>IFERROR(IF(D71="","",INDEX(SETUP!$C$21:$C$116,MATCH(D71&amp;"#"&amp;2,HELPER!$C$2:$C$97,0))),"")</f>
        <v/>
      </c>
      <c r="E73" s="46">
        <f>IFERROR(IF(E71="","",INDEX(SETUP!$C$21:$C$116,MATCH(E71&amp;"#"&amp;3,HELPER!$C$2:$C$97,0))),"")</f>
        <v/>
      </c>
      <c r="F73" s="46">
        <f>IFERROR(IF(F71="","",INDEX(SETUP!$C$21:$C$116,MATCH(F71&amp;"#"&amp;4,HELPER!$C$2:$C$97,0))),"")</f>
        <v/>
      </c>
      <c r="G73" s="46">
        <f>IFERROR(IF(G71="","",INDEX(SETUP!$C$21:$C$116,MATCH(G71&amp;"#"&amp;5,HELPER!$C$2:$C$97,0))),"")</f>
        <v/>
      </c>
      <c r="H73" s="46">
        <f>IFERROR(IF(H71="","",INDEX(SETUP!$C$21:$C$116,MATCH(H71&amp;"#"&amp;6,HELPER!$C$2:$C$97,0))),"")</f>
        <v/>
      </c>
      <c r="I73" s="46">
        <f>IFERROR(IF(I71="","",INDEX(SETUP!$C$21:$C$116,MATCH(I71&amp;"#"&amp;7,HELPER!$C$2:$C$97,0))),"")</f>
        <v/>
      </c>
      <c r="J73" s="46">
        <f>IFERROR(IF(J71="","",INDEX(SETUP!$C$21:$C$116,MATCH(J71&amp;"#"&amp;8,HELPER!$C$2:$C$97,0))),"")</f>
        <v/>
      </c>
      <c r="K73" s="46">
        <f>IFERROR(IF(K71="","",INDEX(SETUP!$C$21:$C$116,MATCH(K71&amp;"#"&amp;9,HELPER!$C$2:$C$97,0))),"")</f>
        <v/>
      </c>
      <c r="L73" s="46">
        <f>IFERROR(IF(L71="","",INDEX(SETUP!$C$21:$C$116,MATCH(L71&amp;"#"&amp;10,HELPER!$C$2:$C$97,0))),"")</f>
        <v/>
      </c>
      <c r="M73" s="46">
        <f>IFERROR(IF(M71="","",INDEX(SETUP!$C$21:$C$116,MATCH(M71&amp;"#"&amp;11,HELPER!$C$2:$C$97,0))),"")</f>
        <v/>
      </c>
      <c r="N73" s="46">
        <f>IFERROR(IF(N71="","",INDEX(SETUP!$C$21:$C$116,MATCH(N71&amp;"#"&amp;12,HELPER!$C$2:$C$97,0))),"")</f>
        <v/>
      </c>
      <c r="O73" s="47">
        <f>IFERROR(IF(O71="","",INDEX(SETUP!$C$21:$C$116,MATCH(O71&amp;"#"&amp;1,HELPER!$C$2:$C$97,0))),"")</f>
        <v/>
      </c>
      <c r="P73" s="47">
        <f>IFERROR(IF(P71="","",INDEX(SETUP!$C$21:$C$116,MATCH(P71&amp;"#"&amp;2,HELPER!$C$2:$C$97,0))),"")</f>
        <v/>
      </c>
      <c r="Q73" s="47">
        <f>IFERROR(IF(Q71="","",INDEX(SETUP!$C$21:$C$116,MATCH(Q71&amp;"#"&amp;3,HELPER!$C$2:$C$97,0))),"")</f>
        <v/>
      </c>
      <c r="R73" s="47">
        <f>IFERROR(IF(R71="","",INDEX(SETUP!$C$21:$C$116,MATCH(R71&amp;"#"&amp;4,HELPER!$C$2:$C$97,0))),"")</f>
        <v/>
      </c>
      <c r="S73" s="47">
        <f>IFERROR(IF(S71="","",INDEX(SETUP!$C$21:$C$116,MATCH(S71&amp;"#"&amp;5,HELPER!$C$2:$C$97,0))),"")</f>
        <v/>
      </c>
      <c r="T73" s="47">
        <f>IFERROR(IF(T71="","",INDEX(SETUP!$C$21:$C$116,MATCH(T71&amp;"#"&amp;6,HELPER!$C$2:$C$97,0))),"")</f>
        <v/>
      </c>
      <c r="U73" s="47">
        <f>IFERROR(IF(U71="","",INDEX(SETUP!$C$21:$C$116,MATCH(U71&amp;"#"&amp;7,HELPER!$C$2:$C$97,0))),"")</f>
        <v/>
      </c>
      <c r="V73" s="47">
        <f>IFERROR(IF(V71="","",INDEX(SETUP!$C$21:$C$116,MATCH(V71&amp;"#"&amp;8,HELPER!$C$2:$C$97,0))),"")</f>
        <v/>
      </c>
      <c r="W73" s="47">
        <f>IFERROR(IF(W71="","",INDEX(SETUP!$C$21:$C$116,MATCH(W71&amp;"#"&amp;9,HELPER!$C$2:$C$97,0))),"")</f>
        <v/>
      </c>
      <c r="X73" s="47">
        <f>IFERROR(IF(X71="","",INDEX(SETUP!$C$21:$C$116,MATCH(X71&amp;"#"&amp;10,HELPER!$C$2:$C$97,0))),"")</f>
        <v/>
      </c>
      <c r="Y73" s="47">
        <f>IFERROR(IF(Y71="","",INDEX(SETUP!$C$21:$C$116,MATCH(Y71&amp;"#"&amp;11,HELPER!$C$2:$C$97,0))),"")</f>
        <v/>
      </c>
      <c r="Z73" s="47">
        <f>IFERROR(IF(Z71="","",INDEX(SETUP!$C$21:$C$116,MATCH(Z71&amp;"#"&amp;12,HELPER!$C$2:$C$97,0))),"")</f>
        <v/>
      </c>
      <c r="AA73" s="48">
        <f>IFERROR(IF(AA71="","",INDEX(SETUP!$C$21:$C$116,MATCH(AA71&amp;"#"&amp;1,HELPER!$C$2:$C$97,0))),"")</f>
        <v/>
      </c>
      <c r="AB73" s="48">
        <f>IFERROR(IF(AB71="","",INDEX(SETUP!$C$21:$C$116,MATCH(AB71&amp;"#"&amp;2,HELPER!$C$2:$C$97,0))),"")</f>
        <v/>
      </c>
      <c r="AC73" s="48">
        <f>IFERROR(IF(AC71="","",INDEX(SETUP!$C$21:$C$116,MATCH(AC71&amp;"#"&amp;3,HELPER!$C$2:$C$97,0))),"")</f>
        <v/>
      </c>
      <c r="AD73" s="48">
        <f>IFERROR(IF(AD71="","",INDEX(SETUP!$C$21:$C$116,MATCH(AD71&amp;"#"&amp;4,HELPER!$C$2:$C$97,0))),"")</f>
        <v/>
      </c>
      <c r="AE73" s="48">
        <f>IFERROR(IF(AE71="","",INDEX(SETUP!$C$21:$C$116,MATCH(AE71&amp;"#"&amp;5,HELPER!$C$2:$C$97,0))),"")</f>
        <v/>
      </c>
      <c r="AF73" s="48">
        <f>IFERROR(IF(AF71="","",INDEX(SETUP!$C$21:$C$116,MATCH(AF71&amp;"#"&amp;6,HELPER!$C$2:$C$97,0))),"")</f>
        <v/>
      </c>
      <c r="AG73" s="48">
        <f>IFERROR(IF(AG71="","",INDEX(SETUP!$C$21:$C$116,MATCH(AG71&amp;"#"&amp;7,HELPER!$C$2:$C$97,0))),"")</f>
        <v/>
      </c>
      <c r="AH73" s="48">
        <f>IFERROR(IF(AH71="","",INDEX(SETUP!$C$21:$C$116,MATCH(AH71&amp;"#"&amp;8,HELPER!$C$2:$C$97,0))),"")</f>
        <v/>
      </c>
      <c r="AI73" s="48">
        <f>IFERROR(IF(AI71="","",INDEX(SETUP!$C$21:$C$116,MATCH(AI71&amp;"#"&amp;9,HELPER!$C$2:$C$97,0))),"")</f>
        <v/>
      </c>
      <c r="AJ73" s="48">
        <f>IFERROR(IF(AJ71="","",INDEX(SETUP!$C$21:$C$116,MATCH(AJ71&amp;"#"&amp;10,HELPER!$C$2:$C$97,0))),"")</f>
        <v/>
      </c>
      <c r="AK73" s="48">
        <f>IFERROR(IF(AK71="","",INDEX(SETUP!$C$21:$C$116,MATCH(AK71&amp;"#"&amp;11,HELPER!$C$2:$C$97,0))),"")</f>
        <v/>
      </c>
      <c r="AL73" s="48">
        <f>IFERROR(IF(AL71="","",INDEX(SETUP!$C$21:$C$116,MATCH(AL71&amp;"#"&amp;12,HELPER!$C$2:$C$97,0))),"")</f>
        <v/>
      </c>
      <c r="AM73" s="49">
        <f>IFERROR(IF(AM71="","",INDEX(SETUP!$C$21:$C$116,MATCH(AM71&amp;"#"&amp;1,HELPER!$C$2:$C$97,0))),"")</f>
        <v/>
      </c>
      <c r="AN73" s="49">
        <f>IFERROR(IF(AN71="","",INDEX(SETUP!$C$21:$C$116,MATCH(AN71&amp;"#"&amp;2,HELPER!$C$2:$C$97,0))),"")</f>
        <v/>
      </c>
      <c r="AO73" s="49">
        <f>IFERROR(IF(AO71="","",INDEX(SETUP!$C$21:$C$116,MATCH(AO71&amp;"#"&amp;3,HELPER!$C$2:$C$97,0))),"")</f>
        <v/>
      </c>
      <c r="AP73" s="49">
        <f>IFERROR(IF(AP71="","",INDEX(SETUP!$C$21:$C$116,MATCH(AP71&amp;"#"&amp;4,HELPER!$C$2:$C$97,0))),"")</f>
        <v/>
      </c>
      <c r="AQ73" s="49">
        <f>IFERROR(IF(AQ71="","",INDEX(SETUP!$C$21:$C$116,MATCH(AQ71&amp;"#"&amp;5,HELPER!$C$2:$C$97,0))),"")</f>
        <v/>
      </c>
      <c r="AR73" s="49">
        <f>IFERROR(IF(AR71="","",INDEX(SETUP!$C$21:$C$116,MATCH(AR71&amp;"#"&amp;6,HELPER!$C$2:$C$97,0))),"")</f>
        <v/>
      </c>
      <c r="AS73" s="49">
        <f>IFERROR(IF(AS71="","",INDEX(SETUP!$C$21:$C$116,MATCH(AS71&amp;"#"&amp;7,HELPER!$C$2:$C$97,0))),"")</f>
        <v/>
      </c>
      <c r="AT73" s="49">
        <f>IFERROR(IF(AT71="","",INDEX(SETUP!$C$21:$C$116,MATCH(AT71&amp;"#"&amp;8,HELPER!$C$2:$C$97,0))),"")</f>
        <v/>
      </c>
      <c r="AU73" s="49">
        <f>IFERROR(IF(AU71="","",INDEX(SETUP!$C$21:$C$116,MATCH(AU71&amp;"#"&amp;9,HELPER!$C$2:$C$97,0))),"")</f>
        <v/>
      </c>
      <c r="AV73" s="49">
        <f>IFERROR(IF(AV71="","",INDEX(SETUP!$C$21:$C$116,MATCH(AV71&amp;"#"&amp;10,HELPER!$C$2:$C$97,0))),"")</f>
        <v/>
      </c>
      <c r="AW73" s="49">
        <f>IFERROR(IF(AW71="","",INDEX(SETUP!$C$21:$C$116,MATCH(AW71&amp;"#"&amp;11,HELPER!$C$2:$C$97,0))),"")</f>
        <v/>
      </c>
      <c r="AX73" s="49">
        <f>IFERROR(IF(AX71="","",INDEX(SETUP!$C$21:$C$116,MATCH(AX71&amp;"#"&amp;12,HELPER!$C$2:$C$97,0))),"")</f>
        <v/>
      </c>
      <c r="AY73" s="50">
        <f>IFERROR(IF(AY71="","",INDEX(SETUP!$C$21:$C$116,MATCH(AY71&amp;"#"&amp;1,HELPER!$C$2:$C$97,0))),"")</f>
        <v/>
      </c>
      <c r="AZ73" s="50">
        <f>IFERROR(IF(AZ71="","",INDEX(SETUP!$C$21:$C$116,MATCH(AZ71&amp;"#"&amp;2,HELPER!$C$2:$C$97,0))),"")</f>
        <v/>
      </c>
      <c r="BA73" s="50">
        <f>IFERROR(IF(BA71="","",INDEX(SETUP!$C$21:$C$116,MATCH(BA71&amp;"#"&amp;3,HELPER!$C$2:$C$97,0))),"")</f>
        <v/>
      </c>
      <c r="BB73" s="50">
        <f>IFERROR(IF(BB71="","",INDEX(SETUP!$C$21:$C$116,MATCH(BB71&amp;"#"&amp;4,HELPER!$C$2:$C$97,0))),"")</f>
        <v/>
      </c>
      <c r="BC73" s="50">
        <f>IFERROR(IF(BC71="","",INDEX(SETUP!$C$21:$C$116,MATCH(BC71&amp;"#"&amp;5,HELPER!$C$2:$C$97,0))),"")</f>
        <v/>
      </c>
      <c r="BD73" s="50">
        <f>IFERROR(IF(BD71="","",INDEX(SETUP!$C$21:$C$116,MATCH(BD71&amp;"#"&amp;6,HELPER!$C$2:$C$97,0))),"")</f>
        <v/>
      </c>
      <c r="BE73" s="50">
        <f>IFERROR(IF(BE71="","",INDEX(SETUP!$C$21:$C$116,MATCH(BE71&amp;"#"&amp;7,HELPER!$C$2:$C$97,0))),"")</f>
        <v/>
      </c>
      <c r="BF73" s="50">
        <f>IFERROR(IF(BF71="","",INDEX(SETUP!$C$21:$C$116,MATCH(BF71&amp;"#"&amp;8,HELPER!$C$2:$C$97,0))),"")</f>
        <v/>
      </c>
      <c r="BG73" s="50">
        <f>IFERROR(IF(BG71="","",INDEX(SETUP!$C$21:$C$116,MATCH(BG71&amp;"#"&amp;9,HELPER!$C$2:$C$97,0))),"")</f>
        <v/>
      </c>
      <c r="BH73" s="50">
        <f>IFERROR(IF(BH71="","",INDEX(SETUP!$C$21:$C$116,MATCH(BH71&amp;"#"&amp;10,HELPER!$C$2:$C$97,0))),"")</f>
        <v/>
      </c>
      <c r="BI73" s="50">
        <f>IFERROR(IF(BI71="","",INDEX(SETUP!$C$21:$C$116,MATCH(BI71&amp;"#"&amp;11,HELPER!$C$2:$C$97,0))),"")</f>
        <v/>
      </c>
      <c r="BJ73" s="50">
        <f>IFERROR(IF(BJ71="","",INDEX(SETUP!$C$21:$C$116,MATCH(BJ71&amp;"#"&amp;12,HELPER!$C$2:$C$97,0))),"")</f>
        <v/>
      </c>
      <c r="BK73" s="51">
        <f>IFERROR(IF(BK71="","",INDEX(SETUP!$C$21:$C$116,MATCH(BK71&amp;"#"&amp;1,HELPER!$C$2:$C$97,0))),"")</f>
        <v/>
      </c>
      <c r="BL73" s="51">
        <f>IFERROR(IF(BL71="","",INDEX(SETUP!$C$21:$C$116,MATCH(BL71&amp;"#"&amp;2,HELPER!$C$2:$C$97,0))),"")</f>
        <v/>
      </c>
      <c r="BM73" s="51">
        <f>IFERROR(IF(BM71="","",INDEX(SETUP!$C$21:$C$116,MATCH(BM71&amp;"#"&amp;3,HELPER!$C$2:$C$97,0))),"")</f>
        <v/>
      </c>
      <c r="BN73" s="51">
        <f>IFERROR(IF(BN71="","",INDEX(SETUP!$C$21:$C$116,MATCH(BN71&amp;"#"&amp;4,HELPER!$C$2:$C$97,0))),"")</f>
        <v/>
      </c>
      <c r="BO73" s="51">
        <f>IFERROR(IF(BO71="","",INDEX(SETUP!$C$21:$C$116,MATCH(BO71&amp;"#"&amp;5,HELPER!$C$2:$C$97,0))),"")</f>
        <v/>
      </c>
      <c r="BP73" s="51">
        <f>IFERROR(IF(BP71="","",INDEX(SETUP!$C$21:$C$116,MATCH(BP71&amp;"#"&amp;6,HELPER!$C$2:$C$97,0))),"")</f>
        <v/>
      </c>
      <c r="BQ73" s="51">
        <f>IFERROR(IF(BQ71="","",INDEX(SETUP!$C$21:$C$116,MATCH(BQ71&amp;"#"&amp;7,HELPER!$C$2:$C$97,0))),"")</f>
        <v/>
      </c>
      <c r="BR73" s="51">
        <f>IFERROR(IF(BR71="","",INDEX(SETUP!$C$21:$C$116,MATCH(BR71&amp;"#"&amp;8,HELPER!$C$2:$C$97,0))),"")</f>
        <v/>
      </c>
      <c r="BS73" s="51">
        <f>IFERROR(IF(BS71="","",INDEX(SETUP!$C$21:$C$116,MATCH(BS71&amp;"#"&amp;9,HELPER!$C$2:$C$97,0))),"")</f>
        <v/>
      </c>
      <c r="BT73" s="51">
        <f>IFERROR(IF(BT71="","",INDEX(SETUP!$C$21:$C$116,MATCH(BT71&amp;"#"&amp;10,HELPER!$C$2:$C$97,0))),"")</f>
        <v/>
      </c>
      <c r="BU73" s="51">
        <f>IFERROR(IF(BU71="","",INDEX(SETUP!$C$21:$C$116,MATCH(BU71&amp;"#"&amp;11,HELPER!$C$2:$C$97,0))),"")</f>
        <v/>
      </c>
      <c r="BV73" s="51">
        <f>IFERROR(IF(BV71="","",INDEX(SETUP!$C$21:$C$116,MATCH(BV71&amp;"#"&amp;12,HELPER!$C$2:$C$97,0))),"")</f>
        <v/>
      </c>
      <c r="BW73" s="51">
        <f>IFERROR(IF(BW71="","",INDEX(SETUP!$C$21:$C$116,MATCH(BW71&amp;"#"&amp;1,HELPER!$C$2:$C$97,0))),"")</f>
        <v/>
      </c>
      <c r="BX73" s="51">
        <f>IFERROR(IF(BX71="","",INDEX(SETUP!$C$21:$C$116,MATCH(BX71&amp;"#"&amp;2,HELPER!$C$2:$C$97,0))),"")</f>
        <v/>
      </c>
      <c r="BY73" s="51">
        <f>IFERROR(IF(BY71="","",INDEX(SETUP!$C$21:$C$116,MATCH(BY71&amp;"#"&amp;3,HELPER!$C$2:$C$97,0))),"")</f>
        <v/>
      </c>
      <c r="BZ73" s="51">
        <f>IFERROR(IF(BZ71="","",INDEX(SETUP!$C$21:$C$116,MATCH(BZ71&amp;"#"&amp;4,HELPER!$C$2:$C$97,0))),"")</f>
        <v/>
      </c>
      <c r="CA73" s="51">
        <f>IFERROR(IF(CA71="","",INDEX(SETUP!$C$21:$C$116,MATCH(CA71&amp;"#"&amp;5,HELPER!$C$2:$C$97,0))),"")</f>
        <v/>
      </c>
      <c r="CB73" s="51">
        <f>IFERROR(IF(CB71="","",INDEX(SETUP!$C$21:$C$116,MATCH(CB71&amp;"#"&amp;6,HELPER!$C$2:$C$97,0))),"")</f>
        <v/>
      </c>
      <c r="CC73" s="51">
        <f>IFERROR(IF(CC71="","",INDEX(SETUP!$C$21:$C$116,MATCH(CC71&amp;"#"&amp;7,HELPER!$C$2:$C$97,0))),"")</f>
        <v/>
      </c>
      <c r="CD73" s="51">
        <f>IFERROR(IF(CD71="","",INDEX(SETUP!$C$21:$C$116,MATCH(CD71&amp;"#"&amp;8,HELPER!$C$2:$C$97,0))),"")</f>
        <v/>
      </c>
      <c r="CE73" s="51">
        <f>IFERROR(IF(CE71="","",INDEX(SETUP!$C$21:$C$116,MATCH(CE71&amp;"#"&amp;9,HELPER!$C$2:$C$97,0))),"")</f>
        <v/>
      </c>
      <c r="CF73" s="51">
        <f>IFERROR(IF(CF71="","",INDEX(SETUP!$C$21:$C$116,MATCH(CF71&amp;"#"&amp;10,HELPER!$C$2:$C$97,0))),"")</f>
        <v/>
      </c>
      <c r="CG73" s="51">
        <f>IFERROR(IF(CG71="","",INDEX(SETUP!$C$21:$C$116,MATCH(CG71&amp;"#"&amp;11,HELPER!$C$2:$C$97,0))),"")</f>
        <v/>
      </c>
      <c r="CH73" s="51">
        <f>IFERROR(IF(CH71="","",INDEX(SETUP!$C$21:$C$116,MATCH(CH71&amp;"#"&amp;12,HELPER!$C$2:$C$97,0))),"")</f>
        <v/>
      </c>
      <c r="CI73" s="51">
        <f>IFERROR(IF(CI71="","",INDEX(SETUP!$C$21:$C$116,MATCH(CI71&amp;"#"&amp;1,HELPER!$C$2:$C$97,0))),"")</f>
        <v/>
      </c>
      <c r="CJ73" s="51">
        <f>IFERROR(IF(CJ71="","",INDEX(SETUP!$C$21:$C$116,MATCH(CJ71&amp;"#"&amp;2,HELPER!$C$2:$C$97,0))),"")</f>
        <v/>
      </c>
      <c r="CK73" s="51">
        <f>IFERROR(IF(CK71="","",INDEX(SETUP!$C$21:$C$116,MATCH(CK71&amp;"#"&amp;3,HELPER!$C$2:$C$97,0))),"")</f>
        <v/>
      </c>
      <c r="CL73" s="51">
        <f>IFERROR(IF(CL71="","",INDEX(SETUP!$C$21:$C$116,MATCH(CL71&amp;"#"&amp;4,HELPER!$C$2:$C$97,0))),"")</f>
        <v/>
      </c>
      <c r="CM73" s="51">
        <f>IFERROR(IF(CM71="","",INDEX(SETUP!$C$21:$C$116,MATCH(CM71&amp;"#"&amp;5,HELPER!$C$2:$C$97,0))),"")</f>
        <v/>
      </c>
      <c r="CN73" s="51">
        <f>IFERROR(IF(CN71="","",INDEX(SETUP!$C$21:$C$116,MATCH(CN71&amp;"#"&amp;6,HELPER!$C$2:$C$97,0))),"")</f>
        <v/>
      </c>
      <c r="CO73" s="51">
        <f>IFERROR(IF(CO71="","",INDEX(SETUP!$C$21:$C$116,MATCH(CO71&amp;"#"&amp;7,HELPER!$C$2:$C$97,0))),"")</f>
        <v/>
      </c>
      <c r="CP73" s="51">
        <f>IFERROR(IF(CP71="","",INDEX(SETUP!$C$21:$C$116,MATCH(CP71&amp;"#"&amp;8,HELPER!$C$2:$C$97,0))),"")</f>
        <v/>
      </c>
      <c r="CQ73" s="51">
        <f>IFERROR(IF(CQ71="","",INDEX(SETUP!$C$21:$C$116,MATCH(CQ71&amp;"#"&amp;9,HELPER!$C$2:$C$97,0))),"")</f>
        <v/>
      </c>
      <c r="CR73" s="51">
        <f>IFERROR(IF(CR71="","",INDEX(SETUP!$C$21:$C$116,MATCH(CR71&amp;"#"&amp;10,HELPER!$C$2:$C$97,0))),"")</f>
        <v/>
      </c>
      <c r="CS73" s="51">
        <f>IFERROR(IF(CS71="","",INDEX(SETUP!$C$21:$C$116,MATCH(CS71&amp;"#"&amp;11,HELPER!$C$2:$C$97,0))),"")</f>
        <v/>
      </c>
      <c r="CT73" s="51">
        <f>IFERROR(IF(CT71="","",INDEX(SETUP!$C$21:$C$116,MATCH(CT71&amp;"#"&amp;12,HELPER!$C$2:$C$97,0))),"")</f>
        <v/>
      </c>
      <c r="CU73" s="52" t="inlineStr">
        <is>
          <t>Total</t>
        </is>
      </c>
    </row>
    <row r="74">
      <c r="A74">
        <f>IFERROR(INDEX(SETUP!$C$148:$C$267,MATCH($C$4&amp;"#"&amp;1,HELPER!$Y$2:$Y$121,0)),"")</f>
        <v/>
      </c>
      <c r="B74" s="9">
        <f>IFERROR(INDEX(SETUP!$D$148:$D$267,MATCH($C$4&amp;"#"&amp;1,HELPER!$Y$2:$Y$121,0)),"")</f>
        <v/>
      </c>
      <c r="C74" s="53">
        <f>IF(OR($A74="",C$73=""),"",COUNTIFS('Job Catalog'!$F$10:$F$509,$A74,'Job Catalog'!$H$10:$H$509,C$71,'Job Catalog'!$I$10:$I$509,C$73))</f>
        <v/>
      </c>
      <c r="D74" s="53">
        <f>IF(OR($A74="",D$73=""),"",COUNTIFS('Job Catalog'!$F$10:$F$509,$A74,'Job Catalog'!$H$10:$H$509,D$71,'Job Catalog'!$I$10:$I$509,D$73))</f>
        <v/>
      </c>
      <c r="E74" s="53">
        <f>IF(OR($A74="",E$73=""),"",COUNTIFS('Job Catalog'!$F$10:$F$509,$A74,'Job Catalog'!$H$10:$H$509,E$71,'Job Catalog'!$I$10:$I$509,E$73))</f>
        <v/>
      </c>
      <c r="F74" s="53">
        <f>IF(OR($A74="",F$73=""),"",COUNTIFS('Job Catalog'!$F$10:$F$509,$A74,'Job Catalog'!$H$10:$H$509,F$71,'Job Catalog'!$I$10:$I$509,F$73))</f>
        <v/>
      </c>
      <c r="G74" s="53">
        <f>IF(OR($A74="",G$73=""),"",COUNTIFS('Job Catalog'!$F$10:$F$509,$A74,'Job Catalog'!$H$10:$H$509,G$71,'Job Catalog'!$I$10:$I$509,G$73))</f>
        <v/>
      </c>
      <c r="H74" s="53">
        <f>IF(OR($A74="",H$73=""),"",COUNTIFS('Job Catalog'!$F$10:$F$509,$A74,'Job Catalog'!$H$10:$H$509,H$71,'Job Catalog'!$I$10:$I$509,H$73))</f>
        <v/>
      </c>
      <c r="I74" s="53">
        <f>IF(OR($A74="",I$73=""),"",COUNTIFS('Job Catalog'!$F$10:$F$509,$A74,'Job Catalog'!$H$10:$H$509,I$71,'Job Catalog'!$I$10:$I$509,I$73))</f>
        <v/>
      </c>
      <c r="J74" s="53">
        <f>IF(OR($A74="",J$73=""),"",COUNTIFS('Job Catalog'!$F$10:$F$509,$A74,'Job Catalog'!$H$10:$H$509,J$71,'Job Catalog'!$I$10:$I$509,J$73))</f>
        <v/>
      </c>
      <c r="K74" s="53">
        <f>IF(OR($A74="",K$73=""),"",COUNTIFS('Job Catalog'!$F$10:$F$509,$A74,'Job Catalog'!$H$10:$H$509,K$71,'Job Catalog'!$I$10:$I$509,K$73))</f>
        <v/>
      </c>
      <c r="L74" s="53">
        <f>IF(OR($A74="",L$73=""),"",COUNTIFS('Job Catalog'!$F$10:$F$509,$A74,'Job Catalog'!$H$10:$H$509,L$71,'Job Catalog'!$I$10:$I$509,L$73))</f>
        <v/>
      </c>
      <c r="M74" s="53">
        <f>IF(OR($A74="",M$73=""),"",COUNTIFS('Job Catalog'!$F$10:$F$509,$A74,'Job Catalog'!$H$10:$H$509,M$71,'Job Catalog'!$I$10:$I$509,M$73))</f>
        <v/>
      </c>
      <c r="N74" s="53">
        <f>IF(OR($A74="",N$73=""),"",COUNTIFS('Job Catalog'!$F$10:$F$509,$A74,'Job Catalog'!$H$10:$H$509,N$71,'Job Catalog'!$I$10:$I$509,N$73))</f>
        <v/>
      </c>
      <c r="O74" s="53">
        <f>IF(OR($A74="",O$73=""),"",COUNTIFS('Job Catalog'!$F$10:$F$509,$A74,'Job Catalog'!$H$10:$H$509,O$71,'Job Catalog'!$I$10:$I$509,O$73))</f>
        <v/>
      </c>
      <c r="P74" s="53">
        <f>IF(OR($A74="",P$73=""),"",COUNTIFS('Job Catalog'!$F$10:$F$509,$A74,'Job Catalog'!$H$10:$H$509,P$71,'Job Catalog'!$I$10:$I$509,P$73))</f>
        <v/>
      </c>
      <c r="Q74" s="53">
        <f>IF(OR($A74="",Q$73=""),"",COUNTIFS('Job Catalog'!$F$10:$F$509,$A74,'Job Catalog'!$H$10:$H$509,Q$71,'Job Catalog'!$I$10:$I$509,Q$73))</f>
        <v/>
      </c>
      <c r="R74" s="53">
        <f>IF(OR($A74="",R$73=""),"",COUNTIFS('Job Catalog'!$F$10:$F$509,$A74,'Job Catalog'!$H$10:$H$509,R$71,'Job Catalog'!$I$10:$I$509,R$73))</f>
        <v/>
      </c>
      <c r="S74" s="53">
        <f>IF(OR($A74="",S$73=""),"",COUNTIFS('Job Catalog'!$F$10:$F$509,$A74,'Job Catalog'!$H$10:$H$509,S$71,'Job Catalog'!$I$10:$I$509,S$73))</f>
        <v/>
      </c>
      <c r="T74" s="53">
        <f>IF(OR($A74="",T$73=""),"",COUNTIFS('Job Catalog'!$F$10:$F$509,$A74,'Job Catalog'!$H$10:$H$509,T$71,'Job Catalog'!$I$10:$I$509,T$73))</f>
        <v/>
      </c>
      <c r="U74" s="53">
        <f>IF(OR($A74="",U$73=""),"",COUNTIFS('Job Catalog'!$F$10:$F$509,$A74,'Job Catalog'!$H$10:$H$509,U$71,'Job Catalog'!$I$10:$I$509,U$73))</f>
        <v/>
      </c>
      <c r="V74" s="53">
        <f>IF(OR($A74="",V$73=""),"",COUNTIFS('Job Catalog'!$F$10:$F$509,$A74,'Job Catalog'!$H$10:$H$509,V$71,'Job Catalog'!$I$10:$I$509,V$73))</f>
        <v/>
      </c>
      <c r="W74" s="53">
        <f>IF(OR($A74="",W$73=""),"",COUNTIFS('Job Catalog'!$F$10:$F$509,$A74,'Job Catalog'!$H$10:$H$509,W$71,'Job Catalog'!$I$10:$I$509,W$73))</f>
        <v/>
      </c>
      <c r="X74" s="53">
        <f>IF(OR($A74="",X$73=""),"",COUNTIFS('Job Catalog'!$F$10:$F$509,$A74,'Job Catalog'!$H$10:$H$509,X$71,'Job Catalog'!$I$10:$I$509,X$73))</f>
        <v/>
      </c>
      <c r="Y74" s="53">
        <f>IF(OR($A74="",Y$73=""),"",COUNTIFS('Job Catalog'!$F$10:$F$509,$A74,'Job Catalog'!$H$10:$H$509,Y$71,'Job Catalog'!$I$10:$I$509,Y$73))</f>
        <v/>
      </c>
      <c r="Z74" s="53">
        <f>IF(OR($A74="",Z$73=""),"",COUNTIFS('Job Catalog'!$F$10:$F$509,$A74,'Job Catalog'!$H$10:$H$509,Z$71,'Job Catalog'!$I$10:$I$509,Z$73))</f>
        <v/>
      </c>
      <c r="AA74" s="53">
        <f>IF(OR($A74="",AA$73=""),"",COUNTIFS('Job Catalog'!$F$10:$F$509,$A74,'Job Catalog'!$H$10:$H$509,AA$71,'Job Catalog'!$I$10:$I$509,AA$73))</f>
        <v/>
      </c>
      <c r="AB74" s="53">
        <f>IF(OR($A74="",AB$73=""),"",COUNTIFS('Job Catalog'!$F$10:$F$509,$A74,'Job Catalog'!$H$10:$H$509,AB$71,'Job Catalog'!$I$10:$I$509,AB$73))</f>
        <v/>
      </c>
      <c r="AC74" s="53">
        <f>IF(OR($A74="",AC$73=""),"",COUNTIFS('Job Catalog'!$F$10:$F$509,$A74,'Job Catalog'!$H$10:$H$509,AC$71,'Job Catalog'!$I$10:$I$509,AC$73))</f>
        <v/>
      </c>
      <c r="AD74" s="53">
        <f>IF(OR($A74="",AD$73=""),"",COUNTIFS('Job Catalog'!$F$10:$F$509,$A74,'Job Catalog'!$H$10:$H$509,AD$71,'Job Catalog'!$I$10:$I$509,AD$73))</f>
        <v/>
      </c>
      <c r="AE74" s="53">
        <f>IF(OR($A74="",AE$73=""),"",COUNTIFS('Job Catalog'!$F$10:$F$509,$A74,'Job Catalog'!$H$10:$H$509,AE$71,'Job Catalog'!$I$10:$I$509,AE$73))</f>
        <v/>
      </c>
      <c r="AF74" s="53">
        <f>IF(OR($A74="",AF$73=""),"",COUNTIFS('Job Catalog'!$F$10:$F$509,$A74,'Job Catalog'!$H$10:$H$509,AF$71,'Job Catalog'!$I$10:$I$509,AF$73))</f>
        <v/>
      </c>
      <c r="AG74" s="53">
        <f>IF(OR($A74="",AG$73=""),"",COUNTIFS('Job Catalog'!$F$10:$F$509,$A74,'Job Catalog'!$H$10:$H$509,AG$71,'Job Catalog'!$I$10:$I$509,AG$73))</f>
        <v/>
      </c>
      <c r="AH74" s="53">
        <f>IF(OR($A74="",AH$73=""),"",COUNTIFS('Job Catalog'!$F$10:$F$509,$A74,'Job Catalog'!$H$10:$H$509,AH$71,'Job Catalog'!$I$10:$I$509,AH$73))</f>
        <v/>
      </c>
      <c r="AI74" s="53">
        <f>IF(OR($A74="",AI$73=""),"",COUNTIFS('Job Catalog'!$F$10:$F$509,$A74,'Job Catalog'!$H$10:$H$509,AI$71,'Job Catalog'!$I$10:$I$509,AI$73))</f>
        <v/>
      </c>
      <c r="AJ74" s="53">
        <f>IF(OR($A74="",AJ$73=""),"",COUNTIFS('Job Catalog'!$F$10:$F$509,$A74,'Job Catalog'!$H$10:$H$509,AJ$71,'Job Catalog'!$I$10:$I$509,AJ$73))</f>
        <v/>
      </c>
      <c r="AK74" s="53">
        <f>IF(OR($A74="",AK$73=""),"",COUNTIFS('Job Catalog'!$F$10:$F$509,$A74,'Job Catalog'!$H$10:$H$509,AK$71,'Job Catalog'!$I$10:$I$509,AK$73))</f>
        <v/>
      </c>
      <c r="AL74" s="53">
        <f>IF(OR($A74="",AL$73=""),"",COUNTIFS('Job Catalog'!$F$10:$F$509,$A74,'Job Catalog'!$H$10:$H$509,AL$71,'Job Catalog'!$I$10:$I$509,AL$73))</f>
        <v/>
      </c>
      <c r="AM74" s="53">
        <f>IF(OR($A74="",AM$73=""),"",COUNTIFS('Job Catalog'!$F$10:$F$509,$A74,'Job Catalog'!$H$10:$H$509,AM$71,'Job Catalog'!$I$10:$I$509,AM$73))</f>
        <v/>
      </c>
      <c r="AN74" s="53">
        <f>IF(OR($A74="",AN$73=""),"",COUNTIFS('Job Catalog'!$F$10:$F$509,$A74,'Job Catalog'!$H$10:$H$509,AN$71,'Job Catalog'!$I$10:$I$509,AN$73))</f>
        <v/>
      </c>
      <c r="AO74" s="53">
        <f>IF(OR($A74="",AO$73=""),"",COUNTIFS('Job Catalog'!$F$10:$F$509,$A74,'Job Catalog'!$H$10:$H$509,AO$71,'Job Catalog'!$I$10:$I$509,AO$73))</f>
        <v/>
      </c>
      <c r="AP74" s="53">
        <f>IF(OR($A74="",AP$73=""),"",COUNTIFS('Job Catalog'!$F$10:$F$509,$A74,'Job Catalog'!$H$10:$H$509,AP$71,'Job Catalog'!$I$10:$I$509,AP$73))</f>
        <v/>
      </c>
      <c r="AQ74" s="53">
        <f>IF(OR($A74="",AQ$73=""),"",COUNTIFS('Job Catalog'!$F$10:$F$509,$A74,'Job Catalog'!$H$10:$H$509,AQ$71,'Job Catalog'!$I$10:$I$509,AQ$73))</f>
        <v/>
      </c>
      <c r="AR74" s="53">
        <f>IF(OR($A74="",AR$73=""),"",COUNTIFS('Job Catalog'!$F$10:$F$509,$A74,'Job Catalog'!$H$10:$H$509,AR$71,'Job Catalog'!$I$10:$I$509,AR$73))</f>
        <v/>
      </c>
      <c r="AS74" s="53">
        <f>IF(OR($A74="",AS$73=""),"",COUNTIFS('Job Catalog'!$F$10:$F$509,$A74,'Job Catalog'!$H$10:$H$509,AS$71,'Job Catalog'!$I$10:$I$509,AS$73))</f>
        <v/>
      </c>
      <c r="AT74" s="53">
        <f>IF(OR($A74="",AT$73=""),"",COUNTIFS('Job Catalog'!$F$10:$F$509,$A74,'Job Catalog'!$H$10:$H$509,AT$71,'Job Catalog'!$I$10:$I$509,AT$73))</f>
        <v/>
      </c>
      <c r="AU74" s="53">
        <f>IF(OR($A74="",AU$73=""),"",COUNTIFS('Job Catalog'!$F$10:$F$509,$A74,'Job Catalog'!$H$10:$H$509,AU$71,'Job Catalog'!$I$10:$I$509,AU$73))</f>
        <v/>
      </c>
      <c r="AV74" s="53">
        <f>IF(OR($A74="",AV$73=""),"",COUNTIFS('Job Catalog'!$F$10:$F$509,$A74,'Job Catalog'!$H$10:$H$509,AV$71,'Job Catalog'!$I$10:$I$509,AV$73))</f>
        <v/>
      </c>
      <c r="AW74" s="53">
        <f>IF(OR($A74="",AW$73=""),"",COUNTIFS('Job Catalog'!$F$10:$F$509,$A74,'Job Catalog'!$H$10:$H$509,AW$71,'Job Catalog'!$I$10:$I$509,AW$73))</f>
        <v/>
      </c>
      <c r="AX74" s="53">
        <f>IF(OR($A74="",AX$73=""),"",COUNTIFS('Job Catalog'!$F$10:$F$509,$A74,'Job Catalog'!$H$10:$H$509,AX$71,'Job Catalog'!$I$10:$I$509,AX$73))</f>
        <v/>
      </c>
      <c r="AY74" s="53">
        <f>IF(OR($A74="",AY$73=""),"",COUNTIFS('Job Catalog'!$F$10:$F$509,$A74,'Job Catalog'!$H$10:$H$509,AY$71,'Job Catalog'!$I$10:$I$509,AY$73))</f>
        <v/>
      </c>
      <c r="AZ74" s="53">
        <f>IF(OR($A74="",AZ$73=""),"",COUNTIFS('Job Catalog'!$F$10:$F$509,$A74,'Job Catalog'!$H$10:$H$509,AZ$71,'Job Catalog'!$I$10:$I$509,AZ$73))</f>
        <v/>
      </c>
      <c r="BA74" s="53">
        <f>IF(OR($A74="",BA$73=""),"",COUNTIFS('Job Catalog'!$F$10:$F$509,$A74,'Job Catalog'!$H$10:$H$509,BA$71,'Job Catalog'!$I$10:$I$509,BA$73))</f>
        <v/>
      </c>
      <c r="BB74" s="53">
        <f>IF(OR($A74="",BB$73=""),"",COUNTIFS('Job Catalog'!$F$10:$F$509,$A74,'Job Catalog'!$H$10:$H$509,BB$71,'Job Catalog'!$I$10:$I$509,BB$73))</f>
        <v/>
      </c>
      <c r="BC74" s="53">
        <f>IF(OR($A74="",BC$73=""),"",COUNTIFS('Job Catalog'!$F$10:$F$509,$A74,'Job Catalog'!$H$10:$H$509,BC$71,'Job Catalog'!$I$10:$I$509,BC$73))</f>
        <v/>
      </c>
      <c r="BD74" s="53">
        <f>IF(OR($A74="",BD$73=""),"",COUNTIFS('Job Catalog'!$F$10:$F$509,$A74,'Job Catalog'!$H$10:$H$509,BD$71,'Job Catalog'!$I$10:$I$509,BD$73))</f>
        <v/>
      </c>
      <c r="BE74" s="53">
        <f>IF(OR($A74="",BE$73=""),"",COUNTIFS('Job Catalog'!$F$10:$F$509,$A74,'Job Catalog'!$H$10:$H$509,BE$71,'Job Catalog'!$I$10:$I$509,BE$73))</f>
        <v/>
      </c>
      <c r="BF74" s="53">
        <f>IF(OR($A74="",BF$73=""),"",COUNTIFS('Job Catalog'!$F$10:$F$509,$A74,'Job Catalog'!$H$10:$H$509,BF$71,'Job Catalog'!$I$10:$I$509,BF$73))</f>
        <v/>
      </c>
      <c r="BG74" s="53">
        <f>IF(OR($A74="",BG$73=""),"",COUNTIFS('Job Catalog'!$F$10:$F$509,$A74,'Job Catalog'!$H$10:$H$509,BG$71,'Job Catalog'!$I$10:$I$509,BG$73))</f>
        <v/>
      </c>
      <c r="BH74" s="53">
        <f>IF(OR($A74="",BH$73=""),"",COUNTIFS('Job Catalog'!$F$10:$F$509,$A74,'Job Catalog'!$H$10:$H$509,BH$71,'Job Catalog'!$I$10:$I$509,BH$73))</f>
        <v/>
      </c>
      <c r="BI74" s="53">
        <f>IF(OR($A74="",BI$73=""),"",COUNTIFS('Job Catalog'!$F$10:$F$509,$A74,'Job Catalog'!$H$10:$H$509,BI$71,'Job Catalog'!$I$10:$I$509,BI$73))</f>
        <v/>
      </c>
      <c r="BJ74" s="53">
        <f>IF(OR($A74="",BJ$73=""),"",COUNTIFS('Job Catalog'!$F$10:$F$509,$A74,'Job Catalog'!$H$10:$H$509,BJ$71,'Job Catalog'!$I$10:$I$509,BJ$73))</f>
        <v/>
      </c>
      <c r="BK74" s="53">
        <f>IF(OR($A74="",BK$73=""),"",COUNTIFS('Job Catalog'!$F$10:$F$509,$A74,'Job Catalog'!$H$10:$H$509,BK$71,'Job Catalog'!$I$10:$I$509,BK$73))</f>
        <v/>
      </c>
      <c r="BL74" s="53">
        <f>IF(OR($A74="",BL$73=""),"",COUNTIFS('Job Catalog'!$F$10:$F$509,$A74,'Job Catalog'!$H$10:$H$509,BL$71,'Job Catalog'!$I$10:$I$509,BL$73))</f>
        <v/>
      </c>
      <c r="BM74" s="53">
        <f>IF(OR($A74="",BM$73=""),"",COUNTIFS('Job Catalog'!$F$10:$F$509,$A74,'Job Catalog'!$H$10:$H$509,BM$71,'Job Catalog'!$I$10:$I$509,BM$73))</f>
        <v/>
      </c>
      <c r="BN74" s="53">
        <f>IF(OR($A74="",BN$73=""),"",COUNTIFS('Job Catalog'!$F$10:$F$509,$A74,'Job Catalog'!$H$10:$H$509,BN$71,'Job Catalog'!$I$10:$I$509,BN$73))</f>
        <v/>
      </c>
      <c r="BO74" s="53">
        <f>IF(OR($A74="",BO$73=""),"",COUNTIFS('Job Catalog'!$F$10:$F$509,$A74,'Job Catalog'!$H$10:$H$509,BO$71,'Job Catalog'!$I$10:$I$509,BO$73))</f>
        <v/>
      </c>
      <c r="BP74" s="53">
        <f>IF(OR($A74="",BP$73=""),"",COUNTIFS('Job Catalog'!$F$10:$F$509,$A74,'Job Catalog'!$H$10:$H$509,BP$71,'Job Catalog'!$I$10:$I$509,BP$73))</f>
        <v/>
      </c>
      <c r="BQ74" s="53">
        <f>IF(OR($A74="",BQ$73=""),"",COUNTIFS('Job Catalog'!$F$10:$F$509,$A74,'Job Catalog'!$H$10:$H$509,BQ$71,'Job Catalog'!$I$10:$I$509,BQ$73))</f>
        <v/>
      </c>
      <c r="BR74" s="53">
        <f>IF(OR($A74="",BR$73=""),"",COUNTIFS('Job Catalog'!$F$10:$F$509,$A74,'Job Catalog'!$H$10:$H$509,BR$71,'Job Catalog'!$I$10:$I$509,BR$73))</f>
        <v/>
      </c>
      <c r="BS74" s="53">
        <f>IF(OR($A74="",BS$73=""),"",COUNTIFS('Job Catalog'!$F$10:$F$509,$A74,'Job Catalog'!$H$10:$H$509,BS$71,'Job Catalog'!$I$10:$I$509,BS$73))</f>
        <v/>
      </c>
      <c r="BT74" s="53">
        <f>IF(OR($A74="",BT$73=""),"",COUNTIFS('Job Catalog'!$F$10:$F$509,$A74,'Job Catalog'!$H$10:$H$509,BT$71,'Job Catalog'!$I$10:$I$509,BT$73))</f>
        <v/>
      </c>
      <c r="BU74" s="53">
        <f>IF(OR($A74="",BU$73=""),"",COUNTIFS('Job Catalog'!$F$10:$F$509,$A74,'Job Catalog'!$H$10:$H$509,BU$71,'Job Catalog'!$I$10:$I$509,BU$73))</f>
        <v/>
      </c>
      <c r="BV74" s="53">
        <f>IF(OR($A74="",BV$73=""),"",COUNTIFS('Job Catalog'!$F$10:$F$509,$A74,'Job Catalog'!$H$10:$H$509,BV$71,'Job Catalog'!$I$10:$I$509,BV$73))</f>
        <v/>
      </c>
      <c r="BW74" s="53">
        <f>IF(OR($A74="",BW$73=""),"",COUNTIFS('Job Catalog'!$F$10:$F$509,$A74,'Job Catalog'!$H$10:$H$509,BW$71,'Job Catalog'!$I$10:$I$509,BW$73))</f>
        <v/>
      </c>
      <c r="BX74" s="53">
        <f>IF(OR($A74="",BX$73=""),"",COUNTIFS('Job Catalog'!$F$10:$F$509,$A74,'Job Catalog'!$H$10:$H$509,BX$71,'Job Catalog'!$I$10:$I$509,BX$73))</f>
        <v/>
      </c>
      <c r="BY74" s="53">
        <f>IF(OR($A74="",BY$73=""),"",COUNTIFS('Job Catalog'!$F$10:$F$509,$A74,'Job Catalog'!$H$10:$H$509,BY$71,'Job Catalog'!$I$10:$I$509,BY$73))</f>
        <v/>
      </c>
      <c r="BZ74" s="53">
        <f>IF(OR($A74="",BZ$73=""),"",COUNTIFS('Job Catalog'!$F$10:$F$509,$A74,'Job Catalog'!$H$10:$H$509,BZ$71,'Job Catalog'!$I$10:$I$509,BZ$73))</f>
        <v/>
      </c>
      <c r="CA74" s="53">
        <f>IF(OR($A74="",CA$73=""),"",COUNTIFS('Job Catalog'!$F$10:$F$509,$A74,'Job Catalog'!$H$10:$H$509,CA$71,'Job Catalog'!$I$10:$I$509,CA$73))</f>
        <v/>
      </c>
      <c r="CB74" s="53">
        <f>IF(OR($A74="",CB$73=""),"",COUNTIFS('Job Catalog'!$F$10:$F$509,$A74,'Job Catalog'!$H$10:$H$509,CB$71,'Job Catalog'!$I$10:$I$509,CB$73))</f>
        <v/>
      </c>
      <c r="CC74" s="53">
        <f>IF(OR($A74="",CC$73=""),"",COUNTIFS('Job Catalog'!$F$10:$F$509,$A74,'Job Catalog'!$H$10:$H$509,CC$71,'Job Catalog'!$I$10:$I$509,CC$73))</f>
        <v/>
      </c>
      <c r="CD74" s="53">
        <f>IF(OR($A74="",CD$73=""),"",COUNTIFS('Job Catalog'!$F$10:$F$509,$A74,'Job Catalog'!$H$10:$H$509,CD$71,'Job Catalog'!$I$10:$I$509,CD$73))</f>
        <v/>
      </c>
      <c r="CE74" s="53">
        <f>IF(OR($A74="",CE$73=""),"",COUNTIFS('Job Catalog'!$F$10:$F$509,$A74,'Job Catalog'!$H$10:$H$509,CE$71,'Job Catalog'!$I$10:$I$509,CE$73))</f>
        <v/>
      </c>
      <c r="CF74" s="53">
        <f>IF(OR($A74="",CF$73=""),"",COUNTIFS('Job Catalog'!$F$10:$F$509,$A74,'Job Catalog'!$H$10:$H$509,CF$71,'Job Catalog'!$I$10:$I$509,CF$73))</f>
        <v/>
      </c>
      <c r="CG74" s="53">
        <f>IF(OR($A74="",CG$73=""),"",COUNTIFS('Job Catalog'!$F$10:$F$509,$A74,'Job Catalog'!$H$10:$H$509,CG$71,'Job Catalog'!$I$10:$I$509,CG$73))</f>
        <v/>
      </c>
      <c r="CH74" s="53">
        <f>IF(OR($A74="",CH$73=""),"",COUNTIFS('Job Catalog'!$F$10:$F$509,$A74,'Job Catalog'!$H$10:$H$509,CH$71,'Job Catalog'!$I$10:$I$509,CH$73))</f>
        <v/>
      </c>
      <c r="CI74" s="53">
        <f>IF(OR($A74="",CI$73=""),"",COUNTIFS('Job Catalog'!$F$10:$F$509,$A74,'Job Catalog'!$H$10:$H$509,CI$71,'Job Catalog'!$I$10:$I$509,CI$73))</f>
        <v/>
      </c>
      <c r="CJ74" s="53">
        <f>IF(OR($A74="",CJ$73=""),"",COUNTIFS('Job Catalog'!$F$10:$F$509,$A74,'Job Catalog'!$H$10:$H$509,CJ$71,'Job Catalog'!$I$10:$I$509,CJ$73))</f>
        <v/>
      </c>
      <c r="CK74" s="53">
        <f>IF(OR($A74="",CK$73=""),"",COUNTIFS('Job Catalog'!$F$10:$F$509,$A74,'Job Catalog'!$H$10:$H$509,CK$71,'Job Catalog'!$I$10:$I$509,CK$73))</f>
        <v/>
      </c>
      <c r="CL74" s="53">
        <f>IF(OR($A74="",CL$73=""),"",COUNTIFS('Job Catalog'!$F$10:$F$509,$A74,'Job Catalog'!$H$10:$H$509,CL$71,'Job Catalog'!$I$10:$I$509,CL$73))</f>
        <v/>
      </c>
      <c r="CM74" s="53">
        <f>IF(OR($A74="",CM$73=""),"",COUNTIFS('Job Catalog'!$F$10:$F$509,$A74,'Job Catalog'!$H$10:$H$509,CM$71,'Job Catalog'!$I$10:$I$509,CM$73))</f>
        <v/>
      </c>
      <c r="CN74" s="53">
        <f>IF(OR($A74="",CN$73=""),"",COUNTIFS('Job Catalog'!$F$10:$F$509,$A74,'Job Catalog'!$H$10:$H$509,CN$71,'Job Catalog'!$I$10:$I$509,CN$73))</f>
        <v/>
      </c>
      <c r="CO74" s="53">
        <f>IF(OR($A74="",CO$73=""),"",COUNTIFS('Job Catalog'!$F$10:$F$509,$A74,'Job Catalog'!$H$10:$H$509,CO$71,'Job Catalog'!$I$10:$I$509,CO$73))</f>
        <v/>
      </c>
      <c r="CP74" s="53">
        <f>IF(OR($A74="",CP$73=""),"",COUNTIFS('Job Catalog'!$F$10:$F$509,$A74,'Job Catalog'!$H$10:$H$509,CP$71,'Job Catalog'!$I$10:$I$509,CP$73))</f>
        <v/>
      </c>
      <c r="CQ74" s="53">
        <f>IF(OR($A74="",CQ$73=""),"",COUNTIFS('Job Catalog'!$F$10:$F$509,$A74,'Job Catalog'!$H$10:$H$509,CQ$71,'Job Catalog'!$I$10:$I$509,CQ$73))</f>
        <v/>
      </c>
      <c r="CR74" s="53">
        <f>IF(OR($A74="",CR$73=""),"",COUNTIFS('Job Catalog'!$F$10:$F$509,$A74,'Job Catalog'!$H$10:$H$509,CR$71,'Job Catalog'!$I$10:$I$509,CR$73))</f>
        <v/>
      </c>
      <c r="CS74" s="53">
        <f>IF(OR($A74="",CS$73=""),"",COUNTIFS('Job Catalog'!$F$10:$F$509,$A74,'Job Catalog'!$H$10:$H$509,CS$71,'Job Catalog'!$I$10:$I$509,CS$73))</f>
        <v/>
      </c>
      <c r="CT74" s="53">
        <f>IF(OR($A74="",CT$73=""),"",COUNTIFS('Job Catalog'!$F$10:$F$509,$A74,'Job Catalog'!$H$10:$H$509,CT$71,'Job Catalog'!$I$10:$I$509,CT$73))</f>
        <v/>
      </c>
      <c r="CU74" s="54">
        <f>IF($A74="","",SUM(C74:CT74))</f>
        <v/>
      </c>
    </row>
    <row r="75">
      <c r="A75">
        <f>IFERROR(INDEX(SETUP!$C$148:$C$267,MATCH($C$4&amp;"#"&amp;2,HELPER!$Y$2:$Y$121,0)),"")</f>
        <v/>
      </c>
      <c r="B75" s="9">
        <f>IFERROR(INDEX(SETUP!$D$148:$D$267,MATCH($C$4&amp;"#"&amp;2,HELPER!$Y$2:$Y$121,0)),"")</f>
        <v/>
      </c>
      <c r="C75" s="53">
        <f>IF(OR($A75="",C$73=""),"",COUNTIFS('Job Catalog'!$F$10:$F$509,$A75,'Job Catalog'!$H$10:$H$509,C$71,'Job Catalog'!$I$10:$I$509,C$73))</f>
        <v/>
      </c>
      <c r="D75" s="53">
        <f>IF(OR($A75="",D$73=""),"",COUNTIFS('Job Catalog'!$F$10:$F$509,$A75,'Job Catalog'!$H$10:$H$509,D$71,'Job Catalog'!$I$10:$I$509,D$73))</f>
        <v/>
      </c>
      <c r="E75" s="53">
        <f>IF(OR($A75="",E$73=""),"",COUNTIFS('Job Catalog'!$F$10:$F$509,$A75,'Job Catalog'!$H$10:$H$509,E$71,'Job Catalog'!$I$10:$I$509,E$73))</f>
        <v/>
      </c>
      <c r="F75" s="53">
        <f>IF(OR($A75="",F$73=""),"",COUNTIFS('Job Catalog'!$F$10:$F$509,$A75,'Job Catalog'!$H$10:$H$509,F$71,'Job Catalog'!$I$10:$I$509,F$73))</f>
        <v/>
      </c>
      <c r="G75" s="53">
        <f>IF(OR($A75="",G$73=""),"",COUNTIFS('Job Catalog'!$F$10:$F$509,$A75,'Job Catalog'!$H$10:$H$509,G$71,'Job Catalog'!$I$10:$I$509,G$73))</f>
        <v/>
      </c>
      <c r="H75" s="53">
        <f>IF(OR($A75="",H$73=""),"",COUNTIFS('Job Catalog'!$F$10:$F$509,$A75,'Job Catalog'!$H$10:$H$509,H$71,'Job Catalog'!$I$10:$I$509,H$73))</f>
        <v/>
      </c>
      <c r="I75" s="53">
        <f>IF(OR($A75="",I$73=""),"",COUNTIFS('Job Catalog'!$F$10:$F$509,$A75,'Job Catalog'!$H$10:$H$509,I$71,'Job Catalog'!$I$10:$I$509,I$73))</f>
        <v/>
      </c>
      <c r="J75" s="53">
        <f>IF(OR($A75="",J$73=""),"",COUNTIFS('Job Catalog'!$F$10:$F$509,$A75,'Job Catalog'!$H$10:$H$509,J$71,'Job Catalog'!$I$10:$I$509,J$73))</f>
        <v/>
      </c>
      <c r="K75" s="53">
        <f>IF(OR($A75="",K$73=""),"",COUNTIFS('Job Catalog'!$F$10:$F$509,$A75,'Job Catalog'!$H$10:$H$509,K$71,'Job Catalog'!$I$10:$I$509,K$73))</f>
        <v/>
      </c>
      <c r="L75" s="53">
        <f>IF(OR($A75="",L$73=""),"",COUNTIFS('Job Catalog'!$F$10:$F$509,$A75,'Job Catalog'!$H$10:$H$509,L$71,'Job Catalog'!$I$10:$I$509,L$73))</f>
        <v/>
      </c>
      <c r="M75" s="53">
        <f>IF(OR($A75="",M$73=""),"",COUNTIFS('Job Catalog'!$F$10:$F$509,$A75,'Job Catalog'!$H$10:$H$509,M$71,'Job Catalog'!$I$10:$I$509,M$73))</f>
        <v/>
      </c>
      <c r="N75" s="53">
        <f>IF(OR($A75="",N$73=""),"",COUNTIFS('Job Catalog'!$F$10:$F$509,$A75,'Job Catalog'!$H$10:$H$509,N$71,'Job Catalog'!$I$10:$I$509,N$73))</f>
        <v/>
      </c>
      <c r="O75" s="53">
        <f>IF(OR($A75="",O$73=""),"",COUNTIFS('Job Catalog'!$F$10:$F$509,$A75,'Job Catalog'!$H$10:$H$509,O$71,'Job Catalog'!$I$10:$I$509,O$73))</f>
        <v/>
      </c>
      <c r="P75" s="53">
        <f>IF(OR($A75="",P$73=""),"",COUNTIFS('Job Catalog'!$F$10:$F$509,$A75,'Job Catalog'!$H$10:$H$509,P$71,'Job Catalog'!$I$10:$I$509,P$73))</f>
        <v/>
      </c>
      <c r="Q75" s="53">
        <f>IF(OR($A75="",Q$73=""),"",COUNTIFS('Job Catalog'!$F$10:$F$509,$A75,'Job Catalog'!$H$10:$H$509,Q$71,'Job Catalog'!$I$10:$I$509,Q$73))</f>
        <v/>
      </c>
      <c r="R75" s="53">
        <f>IF(OR($A75="",R$73=""),"",COUNTIFS('Job Catalog'!$F$10:$F$509,$A75,'Job Catalog'!$H$10:$H$509,R$71,'Job Catalog'!$I$10:$I$509,R$73))</f>
        <v/>
      </c>
      <c r="S75" s="53">
        <f>IF(OR($A75="",S$73=""),"",COUNTIFS('Job Catalog'!$F$10:$F$509,$A75,'Job Catalog'!$H$10:$H$509,S$71,'Job Catalog'!$I$10:$I$509,S$73))</f>
        <v/>
      </c>
      <c r="T75" s="53">
        <f>IF(OR($A75="",T$73=""),"",COUNTIFS('Job Catalog'!$F$10:$F$509,$A75,'Job Catalog'!$H$10:$H$509,T$71,'Job Catalog'!$I$10:$I$509,T$73))</f>
        <v/>
      </c>
      <c r="U75" s="53">
        <f>IF(OR($A75="",U$73=""),"",COUNTIFS('Job Catalog'!$F$10:$F$509,$A75,'Job Catalog'!$H$10:$H$509,U$71,'Job Catalog'!$I$10:$I$509,U$73))</f>
        <v/>
      </c>
      <c r="V75" s="53">
        <f>IF(OR($A75="",V$73=""),"",COUNTIFS('Job Catalog'!$F$10:$F$509,$A75,'Job Catalog'!$H$10:$H$509,V$71,'Job Catalog'!$I$10:$I$509,V$73))</f>
        <v/>
      </c>
      <c r="W75" s="53">
        <f>IF(OR($A75="",W$73=""),"",COUNTIFS('Job Catalog'!$F$10:$F$509,$A75,'Job Catalog'!$H$10:$H$509,W$71,'Job Catalog'!$I$10:$I$509,W$73))</f>
        <v/>
      </c>
      <c r="X75" s="53">
        <f>IF(OR($A75="",X$73=""),"",COUNTIFS('Job Catalog'!$F$10:$F$509,$A75,'Job Catalog'!$H$10:$H$509,X$71,'Job Catalog'!$I$10:$I$509,X$73))</f>
        <v/>
      </c>
      <c r="Y75" s="53">
        <f>IF(OR($A75="",Y$73=""),"",COUNTIFS('Job Catalog'!$F$10:$F$509,$A75,'Job Catalog'!$H$10:$H$509,Y$71,'Job Catalog'!$I$10:$I$509,Y$73))</f>
        <v/>
      </c>
      <c r="Z75" s="53">
        <f>IF(OR($A75="",Z$73=""),"",COUNTIFS('Job Catalog'!$F$10:$F$509,$A75,'Job Catalog'!$H$10:$H$509,Z$71,'Job Catalog'!$I$10:$I$509,Z$73))</f>
        <v/>
      </c>
      <c r="AA75" s="53">
        <f>IF(OR($A75="",AA$73=""),"",COUNTIFS('Job Catalog'!$F$10:$F$509,$A75,'Job Catalog'!$H$10:$H$509,AA$71,'Job Catalog'!$I$10:$I$509,AA$73))</f>
        <v/>
      </c>
      <c r="AB75" s="53">
        <f>IF(OR($A75="",AB$73=""),"",COUNTIFS('Job Catalog'!$F$10:$F$509,$A75,'Job Catalog'!$H$10:$H$509,AB$71,'Job Catalog'!$I$10:$I$509,AB$73))</f>
        <v/>
      </c>
      <c r="AC75" s="53">
        <f>IF(OR($A75="",AC$73=""),"",COUNTIFS('Job Catalog'!$F$10:$F$509,$A75,'Job Catalog'!$H$10:$H$509,AC$71,'Job Catalog'!$I$10:$I$509,AC$73))</f>
        <v/>
      </c>
      <c r="AD75" s="53">
        <f>IF(OR($A75="",AD$73=""),"",COUNTIFS('Job Catalog'!$F$10:$F$509,$A75,'Job Catalog'!$H$10:$H$509,AD$71,'Job Catalog'!$I$10:$I$509,AD$73))</f>
        <v/>
      </c>
      <c r="AE75" s="53">
        <f>IF(OR($A75="",AE$73=""),"",COUNTIFS('Job Catalog'!$F$10:$F$509,$A75,'Job Catalog'!$H$10:$H$509,AE$71,'Job Catalog'!$I$10:$I$509,AE$73))</f>
        <v/>
      </c>
      <c r="AF75" s="53">
        <f>IF(OR($A75="",AF$73=""),"",COUNTIFS('Job Catalog'!$F$10:$F$509,$A75,'Job Catalog'!$H$10:$H$509,AF$71,'Job Catalog'!$I$10:$I$509,AF$73))</f>
        <v/>
      </c>
      <c r="AG75" s="53">
        <f>IF(OR($A75="",AG$73=""),"",COUNTIFS('Job Catalog'!$F$10:$F$509,$A75,'Job Catalog'!$H$10:$H$509,AG$71,'Job Catalog'!$I$10:$I$509,AG$73))</f>
        <v/>
      </c>
      <c r="AH75" s="53">
        <f>IF(OR($A75="",AH$73=""),"",COUNTIFS('Job Catalog'!$F$10:$F$509,$A75,'Job Catalog'!$H$10:$H$509,AH$71,'Job Catalog'!$I$10:$I$509,AH$73))</f>
        <v/>
      </c>
      <c r="AI75" s="53">
        <f>IF(OR($A75="",AI$73=""),"",COUNTIFS('Job Catalog'!$F$10:$F$509,$A75,'Job Catalog'!$H$10:$H$509,AI$71,'Job Catalog'!$I$10:$I$509,AI$73))</f>
        <v/>
      </c>
      <c r="AJ75" s="53">
        <f>IF(OR($A75="",AJ$73=""),"",COUNTIFS('Job Catalog'!$F$10:$F$509,$A75,'Job Catalog'!$H$10:$H$509,AJ$71,'Job Catalog'!$I$10:$I$509,AJ$73))</f>
        <v/>
      </c>
      <c r="AK75" s="53">
        <f>IF(OR($A75="",AK$73=""),"",COUNTIFS('Job Catalog'!$F$10:$F$509,$A75,'Job Catalog'!$H$10:$H$509,AK$71,'Job Catalog'!$I$10:$I$509,AK$73))</f>
        <v/>
      </c>
      <c r="AL75" s="53">
        <f>IF(OR($A75="",AL$73=""),"",COUNTIFS('Job Catalog'!$F$10:$F$509,$A75,'Job Catalog'!$H$10:$H$509,AL$71,'Job Catalog'!$I$10:$I$509,AL$73))</f>
        <v/>
      </c>
      <c r="AM75" s="53">
        <f>IF(OR($A75="",AM$73=""),"",COUNTIFS('Job Catalog'!$F$10:$F$509,$A75,'Job Catalog'!$H$10:$H$509,AM$71,'Job Catalog'!$I$10:$I$509,AM$73))</f>
        <v/>
      </c>
      <c r="AN75" s="53">
        <f>IF(OR($A75="",AN$73=""),"",COUNTIFS('Job Catalog'!$F$10:$F$509,$A75,'Job Catalog'!$H$10:$H$509,AN$71,'Job Catalog'!$I$10:$I$509,AN$73))</f>
        <v/>
      </c>
      <c r="AO75" s="53">
        <f>IF(OR($A75="",AO$73=""),"",COUNTIFS('Job Catalog'!$F$10:$F$509,$A75,'Job Catalog'!$H$10:$H$509,AO$71,'Job Catalog'!$I$10:$I$509,AO$73))</f>
        <v/>
      </c>
      <c r="AP75" s="53">
        <f>IF(OR($A75="",AP$73=""),"",COUNTIFS('Job Catalog'!$F$10:$F$509,$A75,'Job Catalog'!$H$10:$H$509,AP$71,'Job Catalog'!$I$10:$I$509,AP$73))</f>
        <v/>
      </c>
      <c r="AQ75" s="53">
        <f>IF(OR($A75="",AQ$73=""),"",COUNTIFS('Job Catalog'!$F$10:$F$509,$A75,'Job Catalog'!$H$10:$H$509,AQ$71,'Job Catalog'!$I$10:$I$509,AQ$73))</f>
        <v/>
      </c>
      <c r="AR75" s="53">
        <f>IF(OR($A75="",AR$73=""),"",COUNTIFS('Job Catalog'!$F$10:$F$509,$A75,'Job Catalog'!$H$10:$H$509,AR$71,'Job Catalog'!$I$10:$I$509,AR$73))</f>
        <v/>
      </c>
      <c r="AS75" s="53">
        <f>IF(OR($A75="",AS$73=""),"",COUNTIFS('Job Catalog'!$F$10:$F$509,$A75,'Job Catalog'!$H$10:$H$509,AS$71,'Job Catalog'!$I$10:$I$509,AS$73))</f>
        <v/>
      </c>
      <c r="AT75" s="53">
        <f>IF(OR($A75="",AT$73=""),"",COUNTIFS('Job Catalog'!$F$10:$F$509,$A75,'Job Catalog'!$H$10:$H$509,AT$71,'Job Catalog'!$I$10:$I$509,AT$73))</f>
        <v/>
      </c>
      <c r="AU75" s="53">
        <f>IF(OR($A75="",AU$73=""),"",COUNTIFS('Job Catalog'!$F$10:$F$509,$A75,'Job Catalog'!$H$10:$H$509,AU$71,'Job Catalog'!$I$10:$I$509,AU$73))</f>
        <v/>
      </c>
      <c r="AV75" s="53">
        <f>IF(OR($A75="",AV$73=""),"",COUNTIFS('Job Catalog'!$F$10:$F$509,$A75,'Job Catalog'!$H$10:$H$509,AV$71,'Job Catalog'!$I$10:$I$509,AV$73))</f>
        <v/>
      </c>
      <c r="AW75" s="53">
        <f>IF(OR($A75="",AW$73=""),"",COUNTIFS('Job Catalog'!$F$10:$F$509,$A75,'Job Catalog'!$H$10:$H$509,AW$71,'Job Catalog'!$I$10:$I$509,AW$73))</f>
        <v/>
      </c>
      <c r="AX75" s="53">
        <f>IF(OR($A75="",AX$73=""),"",COUNTIFS('Job Catalog'!$F$10:$F$509,$A75,'Job Catalog'!$H$10:$H$509,AX$71,'Job Catalog'!$I$10:$I$509,AX$73))</f>
        <v/>
      </c>
      <c r="AY75" s="53">
        <f>IF(OR($A75="",AY$73=""),"",COUNTIFS('Job Catalog'!$F$10:$F$509,$A75,'Job Catalog'!$H$10:$H$509,AY$71,'Job Catalog'!$I$10:$I$509,AY$73))</f>
        <v/>
      </c>
      <c r="AZ75" s="53">
        <f>IF(OR($A75="",AZ$73=""),"",COUNTIFS('Job Catalog'!$F$10:$F$509,$A75,'Job Catalog'!$H$10:$H$509,AZ$71,'Job Catalog'!$I$10:$I$509,AZ$73))</f>
        <v/>
      </c>
      <c r="BA75" s="53">
        <f>IF(OR($A75="",BA$73=""),"",COUNTIFS('Job Catalog'!$F$10:$F$509,$A75,'Job Catalog'!$H$10:$H$509,BA$71,'Job Catalog'!$I$10:$I$509,BA$73))</f>
        <v/>
      </c>
      <c r="BB75" s="53">
        <f>IF(OR($A75="",BB$73=""),"",COUNTIFS('Job Catalog'!$F$10:$F$509,$A75,'Job Catalog'!$H$10:$H$509,BB$71,'Job Catalog'!$I$10:$I$509,BB$73))</f>
        <v/>
      </c>
      <c r="BC75" s="53">
        <f>IF(OR($A75="",BC$73=""),"",COUNTIFS('Job Catalog'!$F$10:$F$509,$A75,'Job Catalog'!$H$10:$H$509,BC$71,'Job Catalog'!$I$10:$I$509,BC$73))</f>
        <v/>
      </c>
      <c r="BD75" s="53">
        <f>IF(OR($A75="",BD$73=""),"",COUNTIFS('Job Catalog'!$F$10:$F$509,$A75,'Job Catalog'!$H$10:$H$509,BD$71,'Job Catalog'!$I$10:$I$509,BD$73))</f>
        <v/>
      </c>
      <c r="BE75" s="53">
        <f>IF(OR($A75="",BE$73=""),"",COUNTIFS('Job Catalog'!$F$10:$F$509,$A75,'Job Catalog'!$H$10:$H$509,BE$71,'Job Catalog'!$I$10:$I$509,BE$73))</f>
        <v/>
      </c>
      <c r="BF75" s="53">
        <f>IF(OR($A75="",BF$73=""),"",COUNTIFS('Job Catalog'!$F$10:$F$509,$A75,'Job Catalog'!$H$10:$H$509,BF$71,'Job Catalog'!$I$10:$I$509,BF$73))</f>
        <v/>
      </c>
      <c r="BG75" s="53">
        <f>IF(OR($A75="",BG$73=""),"",COUNTIFS('Job Catalog'!$F$10:$F$509,$A75,'Job Catalog'!$H$10:$H$509,BG$71,'Job Catalog'!$I$10:$I$509,BG$73))</f>
        <v/>
      </c>
      <c r="BH75" s="53">
        <f>IF(OR($A75="",BH$73=""),"",COUNTIFS('Job Catalog'!$F$10:$F$509,$A75,'Job Catalog'!$H$10:$H$509,BH$71,'Job Catalog'!$I$10:$I$509,BH$73))</f>
        <v/>
      </c>
      <c r="BI75" s="53">
        <f>IF(OR($A75="",BI$73=""),"",COUNTIFS('Job Catalog'!$F$10:$F$509,$A75,'Job Catalog'!$H$10:$H$509,BI$71,'Job Catalog'!$I$10:$I$509,BI$73))</f>
        <v/>
      </c>
      <c r="BJ75" s="53">
        <f>IF(OR($A75="",BJ$73=""),"",COUNTIFS('Job Catalog'!$F$10:$F$509,$A75,'Job Catalog'!$H$10:$H$509,BJ$71,'Job Catalog'!$I$10:$I$509,BJ$73))</f>
        <v/>
      </c>
      <c r="BK75" s="53">
        <f>IF(OR($A75="",BK$73=""),"",COUNTIFS('Job Catalog'!$F$10:$F$509,$A75,'Job Catalog'!$H$10:$H$509,BK$71,'Job Catalog'!$I$10:$I$509,BK$73))</f>
        <v/>
      </c>
      <c r="BL75" s="53">
        <f>IF(OR($A75="",BL$73=""),"",COUNTIFS('Job Catalog'!$F$10:$F$509,$A75,'Job Catalog'!$H$10:$H$509,BL$71,'Job Catalog'!$I$10:$I$509,BL$73))</f>
        <v/>
      </c>
      <c r="BM75" s="53">
        <f>IF(OR($A75="",BM$73=""),"",COUNTIFS('Job Catalog'!$F$10:$F$509,$A75,'Job Catalog'!$H$10:$H$509,BM$71,'Job Catalog'!$I$10:$I$509,BM$73))</f>
        <v/>
      </c>
      <c r="BN75" s="53">
        <f>IF(OR($A75="",BN$73=""),"",COUNTIFS('Job Catalog'!$F$10:$F$509,$A75,'Job Catalog'!$H$10:$H$509,BN$71,'Job Catalog'!$I$10:$I$509,BN$73))</f>
        <v/>
      </c>
      <c r="BO75" s="53">
        <f>IF(OR($A75="",BO$73=""),"",COUNTIFS('Job Catalog'!$F$10:$F$509,$A75,'Job Catalog'!$H$10:$H$509,BO$71,'Job Catalog'!$I$10:$I$509,BO$73))</f>
        <v/>
      </c>
      <c r="BP75" s="53">
        <f>IF(OR($A75="",BP$73=""),"",COUNTIFS('Job Catalog'!$F$10:$F$509,$A75,'Job Catalog'!$H$10:$H$509,BP$71,'Job Catalog'!$I$10:$I$509,BP$73))</f>
        <v/>
      </c>
      <c r="BQ75" s="53">
        <f>IF(OR($A75="",BQ$73=""),"",COUNTIFS('Job Catalog'!$F$10:$F$509,$A75,'Job Catalog'!$H$10:$H$509,BQ$71,'Job Catalog'!$I$10:$I$509,BQ$73))</f>
        <v/>
      </c>
      <c r="BR75" s="53">
        <f>IF(OR($A75="",BR$73=""),"",COUNTIFS('Job Catalog'!$F$10:$F$509,$A75,'Job Catalog'!$H$10:$H$509,BR$71,'Job Catalog'!$I$10:$I$509,BR$73))</f>
        <v/>
      </c>
      <c r="BS75" s="53">
        <f>IF(OR($A75="",BS$73=""),"",COUNTIFS('Job Catalog'!$F$10:$F$509,$A75,'Job Catalog'!$H$10:$H$509,BS$71,'Job Catalog'!$I$10:$I$509,BS$73))</f>
        <v/>
      </c>
      <c r="BT75" s="53">
        <f>IF(OR($A75="",BT$73=""),"",COUNTIFS('Job Catalog'!$F$10:$F$509,$A75,'Job Catalog'!$H$10:$H$509,BT$71,'Job Catalog'!$I$10:$I$509,BT$73))</f>
        <v/>
      </c>
      <c r="BU75" s="53">
        <f>IF(OR($A75="",BU$73=""),"",COUNTIFS('Job Catalog'!$F$10:$F$509,$A75,'Job Catalog'!$H$10:$H$509,BU$71,'Job Catalog'!$I$10:$I$509,BU$73))</f>
        <v/>
      </c>
      <c r="BV75" s="53">
        <f>IF(OR($A75="",BV$73=""),"",COUNTIFS('Job Catalog'!$F$10:$F$509,$A75,'Job Catalog'!$H$10:$H$509,BV$71,'Job Catalog'!$I$10:$I$509,BV$73))</f>
        <v/>
      </c>
      <c r="BW75" s="53">
        <f>IF(OR($A75="",BW$73=""),"",COUNTIFS('Job Catalog'!$F$10:$F$509,$A75,'Job Catalog'!$H$10:$H$509,BW$71,'Job Catalog'!$I$10:$I$509,BW$73))</f>
        <v/>
      </c>
      <c r="BX75" s="53">
        <f>IF(OR($A75="",BX$73=""),"",COUNTIFS('Job Catalog'!$F$10:$F$509,$A75,'Job Catalog'!$H$10:$H$509,BX$71,'Job Catalog'!$I$10:$I$509,BX$73))</f>
        <v/>
      </c>
      <c r="BY75" s="53">
        <f>IF(OR($A75="",BY$73=""),"",COUNTIFS('Job Catalog'!$F$10:$F$509,$A75,'Job Catalog'!$H$10:$H$509,BY$71,'Job Catalog'!$I$10:$I$509,BY$73))</f>
        <v/>
      </c>
      <c r="BZ75" s="53">
        <f>IF(OR($A75="",BZ$73=""),"",COUNTIFS('Job Catalog'!$F$10:$F$509,$A75,'Job Catalog'!$H$10:$H$509,BZ$71,'Job Catalog'!$I$10:$I$509,BZ$73))</f>
        <v/>
      </c>
      <c r="CA75" s="53">
        <f>IF(OR($A75="",CA$73=""),"",COUNTIFS('Job Catalog'!$F$10:$F$509,$A75,'Job Catalog'!$H$10:$H$509,CA$71,'Job Catalog'!$I$10:$I$509,CA$73))</f>
        <v/>
      </c>
      <c r="CB75" s="53">
        <f>IF(OR($A75="",CB$73=""),"",COUNTIFS('Job Catalog'!$F$10:$F$509,$A75,'Job Catalog'!$H$10:$H$509,CB$71,'Job Catalog'!$I$10:$I$509,CB$73))</f>
        <v/>
      </c>
      <c r="CC75" s="53">
        <f>IF(OR($A75="",CC$73=""),"",COUNTIFS('Job Catalog'!$F$10:$F$509,$A75,'Job Catalog'!$H$10:$H$509,CC$71,'Job Catalog'!$I$10:$I$509,CC$73))</f>
        <v/>
      </c>
      <c r="CD75" s="53">
        <f>IF(OR($A75="",CD$73=""),"",COUNTIFS('Job Catalog'!$F$10:$F$509,$A75,'Job Catalog'!$H$10:$H$509,CD$71,'Job Catalog'!$I$10:$I$509,CD$73))</f>
        <v/>
      </c>
      <c r="CE75" s="53">
        <f>IF(OR($A75="",CE$73=""),"",COUNTIFS('Job Catalog'!$F$10:$F$509,$A75,'Job Catalog'!$H$10:$H$509,CE$71,'Job Catalog'!$I$10:$I$509,CE$73))</f>
        <v/>
      </c>
      <c r="CF75" s="53">
        <f>IF(OR($A75="",CF$73=""),"",COUNTIFS('Job Catalog'!$F$10:$F$509,$A75,'Job Catalog'!$H$10:$H$509,CF$71,'Job Catalog'!$I$10:$I$509,CF$73))</f>
        <v/>
      </c>
      <c r="CG75" s="53">
        <f>IF(OR($A75="",CG$73=""),"",COUNTIFS('Job Catalog'!$F$10:$F$509,$A75,'Job Catalog'!$H$10:$H$509,CG$71,'Job Catalog'!$I$10:$I$509,CG$73))</f>
        <v/>
      </c>
      <c r="CH75" s="53">
        <f>IF(OR($A75="",CH$73=""),"",COUNTIFS('Job Catalog'!$F$10:$F$509,$A75,'Job Catalog'!$H$10:$H$509,CH$71,'Job Catalog'!$I$10:$I$509,CH$73))</f>
        <v/>
      </c>
      <c r="CI75" s="53">
        <f>IF(OR($A75="",CI$73=""),"",COUNTIFS('Job Catalog'!$F$10:$F$509,$A75,'Job Catalog'!$H$10:$H$509,CI$71,'Job Catalog'!$I$10:$I$509,CI$73))</f>
        <v/>
      </c>
      <c r="CJ75" s="53">
        <f>IF(OR($A75="",CJ$73=""),"",COUNTIFS('Job Catalog'!$F$10:$F$509,$A75,'Job Catalog'!$H$10:$H$509,CJ$71,'Job Catalog'!$I$10:$I$509,CJ$73))</f>
        <v/>
      </c>
      <c r="CK75" s="53">
        <f>IF(OR($A75="",CK$73=""),"",COUNTIFS('Job Catalog'!$F$10:$F$509,$A75,'Job Catalog'!$H$10:$H$509,CK$71,'Job Catalog'!$I$10:$I$509,CK$73))</f>
        <v/>
      </c>
      <c r="CL75" s="53">
        <f>IF(OR($A75="",CL$73=""),"",COUNTIFS('Job Catalog'!$F$10:$F$509,$A75,'Job Catalog'!$H$10:$H$509,CL$71,'Job Catalog'!$I$10:$I$509,CL$73))</f>
        <v/>
      </c>
      <c r="CM75" s="53">
        <f>IF(OR($A75="",CM$73=""),"",COUNTIFS('Job Catalog'!$F$10:$F$509,$A75,'Job Catalog'!$H$10:$H$509,CM$71,'Job Catalog'!$I$10:$I$509,CM$73))</f>
        <v/>
      </c>
      <c r="CN75" s="53">
        <f>IF(OR($A75="",CN$73=""),"",COUNTIFS('Job Catalog'!$F$10:$F$509,$A75,'Job Catalog'!$H$10:$H$509,CN$71,'Job Catalog'!$I$10:$I$509,CN$73))</f>
        <v/>
      </c>
      <c r="CO75" s="53">
        <f>IF(OR($A75="",CO$73=""),"",COUNTIFS('Job Catalog'!$F$10:$F$509,$A75,'Job Catalog'!$H$10:$H$509,CO$71,'Job Catalog'!$I$10:$I$509,CO$73))</f>
        <v/>
      </c>
      <c r="CP75" s="53">
        <f>IF(OR($A75="",CP$73=""),"",COUNTIFS('Job Catalog'!$F$10:$F$509,$A75,'Job Catalog'!$H$10:$H$509,CP$71,'Job Catalog'!$I$10:$I$509,CP$73))</f>
        <v/>
      </c>
      <c r="CQ75" s="53">
        <f>IF(OR($A75="",CQ$73=""),"",COUNTIFS('Job Catalog'!$F$10:$F$509,$A75,'Job Catalog'!$H$10:$H$509,CQ$71,'Job Catalog'!$I$10:$I$509,CQ$73))</f>
        <v/>
      </c>
      <c r="CR75" s="53">
        <f>IF(OR($A75="",CR$73=""),"",COUNTIFS('Job Catalog'!$F$10:$F$509,$A75,'Job Catalog'!$H$10:$H$509,CR$71,'Job Catalog'!$I$10:$I$509,CR$73))</f>
        <v/>
      </c>
      <c r="CS75" s="53">
        <f>IF(OR($A75="",CS$73=""),"",COUNTIFS('Job Catalog'!$F$10:$F$509,$A75,'Job Catalog'!$H$10:$H$509,CS$71,'Job Catalog'!$I$10:$I$509,CS$73))</f>
        <v/>
      </c>
      <c r="CT75" s="53">
        <f>IF(OR($A75="",CT$73=""),"",COUNTIFS('Job Catalog'!$F$10:$F$509,$A75,'Job Catalog'!$H$10:$H$509,CT$71,'Job Catalog'!$I$10:$I$509,CT$73))</f>
        <v/>
      </c>
      <c r="CU75" s="54">
        <f>IF($A75="","",SUM(C75:CT75))</f>
        <v/>
      </c>
    </row>
    <row r="76">
      <c r="A76">
        <f>IFERROR(INDEX(SETUP!$C$148:$C$267,MATCH($C$4&amp;"#"&amp;3,HELPER!$Y$2:$Y$121,0)),"")</f>
        <v/>
      </c>
      <c r="B76" s="9">
        <f>IFERROR(INDEX(SETUP!$D$148:$D$267,MATCH($C$4&amp;"#"&amp;3,HELPER!$Y$2:$Y$121,0)),"")</f>
        <v/>
      </c>
      <c r="C76" s="53">
        <f>IF(OR($A76="",C$73=""),"",COUNTIFS('Job Catalog'!$F$10:$F$509,$A76,'Job Catalog'!$H$10:$H$509,C$71,'Job Catalog'!$I$10:$I$509,C$73))</f>
        <v/>
      </c>
      <c r="D76" s="53">
        <f>IF(OR($A76="",D$73=""),"",COUNTIFS('Job Catalog'!$F$10:$F$509,$A76,'Job Catalog'!$H$10:$H$509,D$71,'Job Catalog'!$I$10:$I$509,D$73))</f>
        <v/>
      </c>
      <c r="E76" s="53">
        <f>IF(OR($A76="",E$73=""),"",COUNTIFS('Job Catalog'!$F$10:$F$509,$A76,'Job Catalog'!$H$10:$H$509,E$71,'Job Catalog'!$I$10:$I$509,E$73))</f>
        <v/>
      </c>
      <c r="F76" s="53">
        <f>IF(OR($A76="",F$73=""),"",COUNTIFS('Job Catalog'!$F$10:$F$509,$A76,'Job Catalog'!$H$10:$H$509,F$71,'Job Catalog'!$I$10:$I$509,F$73))</f>
        <v/>
      </c>
      <c r="G76" s="53">
        <f>IF(OR($A76="",G$73=""),"",COUNTIFS('Job Catalog'!$F$10:$F$509,$A76,'Job Catalog'!$H$10:$H$509,G$71,'Job Catalog'!$I$10:$I$509,G$73))</f>
        <v/>
      </c>
      <c r="H76" s="53">
        <f>IF(OR($A76="",H$73=""),"",COUNTIFS('Job Catalog'!$F$10:$F$509,$A76,'Job Catalog'!$H$10:$H$509,H$71,'Job Catalog'!$I$10:$I$509,H$73))</f>
        <v/>
      </c>
      <c r="I76" s="53">
        <f>IF(OR($A76="",I$73=""),"",COUNTIFS('Job Catalog'!$F$10:$F$509,$A76,'Job Catalog'!$H$10:$H$509,I$71,'Job Catalog'!$I$10:$I$509,I$73))</f>
        <v/>
      </c>
      <c r="J76" s="53">
        <f>IF(OR($A76="",J$73=""),"",COUNTIFS('Job Catalog'!$F$10:$F$509,$A76,'Job Catalog'!$H$10:$H$509,J$71,'Job Catalog'!$I$10:$I$509,J$73))</f>
        <v/>
      </c>
      <c r="K76" s="53">
        <f>IF(OR($A76="",K$73=""),"",COUNTIFS('Job Catalog'!$F$10:$F$509,$A76,'Job Catalog'!$H$10:$H$509,K$71,'Job Catalog'!$I$10:$I$509,K$73))</f>
        <v/>
      </c>
      <c r="L76" s="53">
        <f>IF(OR($A76="",L$73=""),"",COUNTIFS('Job Catalog'!$F$10:$F$509,$A76,'Job Catalog'!$H$10:$H$509,L$71,'Job Catalog'!$I$10:$I$509,L$73))</f>
        <v/>
      </c>
      <c r="M76" s="53">
        <f>IF(OR($A76="",M$73=""),"",COUNTIFS('Job Catalog'!$F$10:$F$509,$A76,'Job Catalog'!$H$10:$H$509,M$71,'Job Catalog'!$I$10:$I$509,M$73))</f>
        <v/>
      </c>
      <c r="N76" s="53">
        <f>IF(OR($A76="",N$73=""),"",COUNTIFS('Job Catalog'!$F$10:$F$509,$A76,'Job Catalog'!$H$10:$H$509,N$71,'Job Catalog'!$I$10:$I$509,N$73))</f>
        <v/>
      </c>
      <c r="O76" s="53">
        <f>IF(OR($A76="",O$73=""),"",COUNTIFS('Job Catalog'!$F$10:$F$509,$A76,'Job Catalog'!$H$10:$H$509,O$71,'Job Catalog'!$I$10:$I$509,O$73))</f>
        <v/>
      </c>
      <c r="P76" s="53">
        <f>IF(OR($A76="",P$73=""),"",COUNTIFS('Job Catalog'!$F$10:$F$509,$A76,'Job Catalog'!$H$10:$H$509,P$71,'Job Catalog'!$I$10:$I$509,P$73))</f>
        <v/>
      </c>
      <c r="Q76" s="53">
        <f>IF(OR($A76="",Q$73=""),"",COUNTIFS('Job Catalog'!$F$10:$F$509,$A76,'Job Catalog'!$H$10:$H$509,Q$71,'Job Catalog'!$I$10:$I$509,Q$73))</f>
        <v/>
      </c>
      <c r="R76" s="53">
        <f>IF(OR($A76="",R$73=""),"",COUNTIFS('Job Catalog'!$F$10:$F$509,$A76,'Job Catalog'!$H$10:$H$509,R$71,'Job Catalog'!$I$10:$I$509,R$73))</f>
        <v/>
      </c>
      <c r="S76" s="53">
        <f>IF(OR($A76="",S$73=""),"",COUNTIFS('Job Catalog'!$F$10:$F$509,$A76,'Job Catalog'!$H$10:$H$509,S$71,'Job Catalog'!$I$10:$I$509,S$73))</f>
        <v/>
      </c>
      <c r="T76" s="53">
        <f>IF(OR($A76="",T$73=""),"",COUNTIFS('Job Catalog'!$F$10:$F$509,$A76,'Job Catalog'!$H$10:$H$509,T$71,'Job Catalog'!$I$10:$I$509,T$73))</f>
        <v/>
      </c>
      <c r="U76" s="53">
        <f>IF(OR($A76="",U$73=""),"",COUNTIFS('Job Catalog'!$F$10:$F$509,$A76,'Job Catalog'!$H$10:$H$509,U$71,'Job Catalog'!$I$10:$I$509,U$73))</f>
        <v/>
      </c>
      <c r="V76" s="53">
        <f>IF(OR($A76="",V$73=""),"",COUNTIFS('Job Catalog'!$F$10:$F$509,$A76,'Job Catalog'!$H$10:$H$509,V$71,'Job Catalog'!$I$10:$I$509,V$73))</f>
        <v/>
      </c>
      <c r="W76" s="53">
        <f>IF(OR($A76="",W$73=""),"",COUNTIFS('Job Catalog'!$F$10:$F$509,$A76,'Job Catalog'!$H$10:$H$509,W$71,'Job Catalog'!$I$10:$I$509,W$73))</f>
        <v/>
      </c>
      <c r="X76" s="53">
        <f>IF(OR($A76="",X$73=""),"",COUNTIFS('Job Catalog'!$F$10:$F$509,$A76,'Job Catalog'!$H$10:$H$509,X$71,'Job Catalog'!$I$10:$I$509,X$73))</f>
        <v/>
      </c>
      <c r="Y76" s="53">
        <f>IF(OR($A76="",Y$73=""),"",COUNTIFS('Job Catalog'!$F$10:$F$509,$A76,'Job Catalog'!$H$10:$H$509,Y$71,'Job Catalog'!$I$10:$I$509,Y$73))</f>
        <v/>
      </c>
      <c r="Z76" s="53">
        <f>IF(OR($A76="",Z$73=""),"",COUNTIFS('Job Catalog'!$F$10:$F$509,$A76,'Job Catalog'!$H$10:$H$509,Z$71,'Job Catalog'!$I$10:$I$509,Z$73))</f>
        <v/>
      </c>
      <c r="AA76" s="53">
        <f>IF(OR($A76="",AA$73=""),"",COUNTIFS('Job Catalog'!$F$10:$F$509,$A76,'Job Catalog'!$H$10:$H$509,AA$71,'Job Catalog'!$I$10:$I$509,AA$73))</f>
        <v/>
      </c>
      <c r="AB76" s="53">
        <f>IF(OR($A76="",AB$73=""),"",COUNTIFS('Job Catalog'!$F$10:$F$509,$A76,'Job Catalog'!$H$10:$H$509,AB$71,'Job Catalog'!$I$10:$I$509,AB$73))</f>
        <v/>
      </c>
      <c r="AC76" s="53">
        <f>IF(OR($A76="",AC$73=""),"",COUNTIFS('Job Catalog'!$F$10:$F$509,$A76,'Job Catalog'!$H$10:$H$509,AC$71,'Job Catalog'!$I$10:$I$509,AC$73))</f>
        <v/>
      </c>
      <c r="AD76" s="53">
        <f>IF(OR($A76="",AD$73=""),"",COUNTIFS('Job Catalog'!$F$10:$F$509,$A76,'Job Catalog'!$H$10:$H$509,AD$71,'Job Catalog'!$I$10:$I$509,AD$73))</f>
        <v/>
      </c>
      <c r="AE76" s="53">
        <f>IF(OR($A76="",AE$73=""),"",COUNTIFS('Job Catalog'!$F$10:$F$509,$A76,'Job Catalog'!$H$10:$H$509,AE$71,'Job Catalog'!$I$10:$I$509,AE$73))</f>
        <v/>
      </c>
      <c r="AF76" s="53">
        <f>IF(OR($A76="",AF$73=""),"",COUNTIFS('Job Catalog'!$F$10:$F$509,$A76,'Job Catalog'!$H$10:$H$509,AF$71,'Job Catalog'!$I$10:$I$509,AF$73))</f>
        <v/>
      </c>
      <c r="AG76" s="53">
        <f>IF(OR($A76="",AG$73=""),"",COUNTIFS('Job Catalog'!$F$10:$F$509,$A76,'Job Catalog'!$H$10:$H$509,AG$71,'Job Catalog'!$I$10:$I$509,AG$73))</f>
        <v/>
      </c>
      <c r="AH76" s="53">
        <f>IF(OR($A76="",AH$73=""),"",COUNTIFS('Job Catalog'!$F$10:$F$509,$A76,'Job Catalog'!$H$10:$H$509,AH$71,'Job Catalog'!$I$10:$I$509,AH$73))</f>
        <v/>
      </c>
      <c r="AI76" s="53">
        <f>IF(OR($A76="",AI$73=""),"",COUNTIFS('Job Catalog'!$F$10:$F$509,$A76,'Job Catalog'!$H$10:$H$509,AI$71,'Job Catalog'!$I$10:$I$509,AI$73))</f>
        <v/>
      </c>
      <c r="AJ76" s="53">
        <f>IF(OR($A76="",AJ$73=""),"",COUNTIFS('Job Catalog'!$F$10:$F$509,$A76,'Job Catalog'!$H$10:$H$509,AJ$71,'Job Catalog'!$I$10:$I$509,AJ$73))</f>
        <v/>
      </c>
      <c r="AK76" s="53">
        <f>IF(OR($A76="",AK$73=""),"",COUNTIFS('Job Catalog'!$F$10:$F$509,$A76,'Job Catalog'!$H$10:$H$509,AK$71,'Job Catalog'!$I$10:$I$509,AK$73))</f>
        <v/>
      </c>
      <c r="AL76" s="53">
        <f>IF(OR($A76="",AL$73=""),"",COUNTIFS('Job Catalog'!$F$10:$F$509,$A76,'Job Catalog'!$H$10:$H$509,AL$71,'Job Catalog'!$I$10:$I$509,AL$73))</f>
        <v/>
      </c>
      <c r="AM76" s="53">
        <f>IF(OR($A76="",AM$73=""),"",COUNTIFS('Job Catalog'!$F$10:$F$509,$A76,'Job Catalog'!$H$10:$H$509,AM$71,'Job Catalog'!$I$10:$I$509,AM$73))</f>
        <v/>
      </c>
      <c r="AN76" s="53">
        <f>IF(OR($A76="",AN$73=""),"",COUNTIFS('Job Catalog'!$F$10:$F$509,$A76,'Job Catalog'!$H$10:$H$509,AN$71,'Job Catalog'!$I$10:$I$509,AN$73))</f>
        <v/>
      </c>
      <c r="AO76" s="53">
        <f>IF(OR($A76="",AO$73=""),"",COUNTIFS('Job Catalog'!$F$10:$F$509,$A76,'Job Catalog'!$H$10:$H$509,AO$71,'Job Catalog'!$I$10:$I$509,AO$73))</f>
        <v/>
      </c>
      <c r="AP76" s="53">
        <f>IF(OR($A76="",AP$73=""),"",COUNTIFS('Job Catalog'!$F$10:$F$509,$A76,'Job Catalog'!$H$10:$H$509,AP$71,'Job Catalog'!$I$10:$I$509,AP$73))</f>
        <v/>
      </c>
      <c r="AQ76" s="53">
        <f>IF(OR($A76="",AQ$73=""),"",COUNTIFS('Job Catalog'!$F$10:$F$509,$A76,'Job Catalog'!$H$10:$H$509,AQ$71,'Job Catalog'!$I$10:$I$509,AQ$73))</f>
        <v/>
      </c>
      <c r="AR76" s="53">
        <f>IF(OR($A76="",AR$73=""),"",COUNTIFS('Job Catalog'!$F$10:$F$509,$A76,'Job Catalog'!$H$10:$H$509,AR$71,'Job Catalog'!$I$10:$I$509,AR$73))</f>
        <v/>
      </c>
      <c r="AS76" s="53">
        <f>IF(OR($A76="",AS$73=""),"",COUNTIFS('Job Catalog'!$F$10:$F$509,$A76,'Job Catalog'!$H$10:$H$509,AS$71,'Job Catalog'!$I$10:$I$509,AS$73))</f>
        <v/>
      </c>
      <c r="AT76" s="53">
        <f>IF(OR($A76="",AT$73=""),"",COUNTIFS('Job Catalog'!$F$10:$F$509,$A76,'Job Catalog'!$H$10:$H$509,AT$71,'Job Catalog'!$I$10:$I$509,AT$73))</f>
        <v/>
      </c>
      <c r="AU76" s="53">
        <f>IF(OR($A76="",AU$73=""),"",COUNTIFS('Job Catalog'!$F$10:$F$509,$A76,'Job Catalog'!$H$10:$H$509,AU$71,'Job Catalog'!$I$10:$I$509,AU$73))</f>
        <v/>
      </c>
      <c r="AV76" s="53">
        <f>IF(OR($A76="",AV$73=""),"",COUNTIFS('Job Catalog'!$F$10:$F$509,$A76,'Job Catalog'!$H$10:$H$509,AV$71,'Job Catalog'!$I$10:$I$509,AV$73))</f>
        <v/>
      </c>
      <c r="AW76" s="53">
        <f>IF(OR($A76="",AW$73=""),"",COUNTIFS('Job Catalog'!$F$10:$F$509,$A76,'Job Catalog'!$H$10:$H$509,AW$71,'Job Catalog'!$I$10:$I$509,AW$73))</f>
        <v/>
      </c>
      <c r="AX76" s="53">
        <f>IF(OR($A76="",AX$73=""),"",COUNTIFS('Job Catalog'!$F$10:$F$509,$A76,'Job Catalog'!$H$10:$H$509,AX$71,'Job Catalog'!$I$10:$I$509,AX$73))</f>
        <v/>
      </c>
      <c r="AY76" s="53">
        <f>IF(OR($A76="",AY$73=""),"",COUNTIFS('Job Catalog'!$F$10:$F$509,$A76,'Job Catalog'!$H$10:$H$509,AY$71,'Job Catalog'!$I$10:$I$509,AY$73))</f>
        <v/>
      </c>
      <c r="AZ76" s="53">
        <f>IF(OR($A76="",AZ$73=""),"",COUNTIFS('Job Catalog'!$F$10:$F$509,$A76,'Job Catalog'!$H$10:$H$509,AZ$71,'Job Catalog'!$I$10:$I$509,AZ$73))</f>
        <v/>
      </c>
      <c r="BA76" s="53">
        <f>IF(OR($A76="",BA$73=""),"",COUNTIFS('Job Catalog'!$F$10:$F$509,$A76,'Job Catalog'!$H$10:$H$509,BA$71,'Job Catalog'!$I$10:$I$509,BA$73))</f>
        <v/>
      </c>
      <c r="BB76" s="53">
        <f>IF(OR($A76="",BB$73=""),"",COUNTIFS('Job Catalog'!$F$10:$F$509,$A76,'Job Catalog'!$H$10:$H$509,BB$71,'Job Catalog'!$I$10:$I$509,BB$73))</f>
        <v/>
      </c>
      <c r="BC76" s="53">
        <f>IF(OR($A76="",BC$73=""),"",COUNTIFS('Job Catalog'!$F$10:$F$509,$A76,'Job Catalog'!$H$10:$H$509,BC$71,'Job Catalog'!$I$10:$I$509,BC$73))</f>
        <v/>
      </c>
      <c r="BD76" s="53">
        <f>IF(OR($A76="",BD$73=""),"",COUNTIFS('Job Catalog'!$F$10:$F$509,$A76,'Job Catalog'!$H$10:$H$509,BD$71,'Job Catalog'!$I$10:$I$509,BD$73))</f>
        <v/>
      </c>
      <c r="BE76" s="53">
        <f>IF(OR($A76="",BE$73=""),"",COUNTIFS('Job Catalog'!$F$10:$F$509,$A76,'Job Catalog'!$H$10:$H$509,BE$71,'Job Catalog'!$I$10:$I$509,BE$73))</f>
        <v/>
      </c>
      <c r="BF76" s="53">
        <f>IF(OR($A76="",BF$73=""),"",COUNTIFS('Job Catalog'!$F$10:$F$509,$A76,'Job Catalog'!$H$10:$H$509,BF$71,'Job Catalog'!$I$10:$I$509,BF$73))</f>
        <v/>
      </c>
      <c r="BG76" s="53">
        <f>IF(OR($A76="",BG$73=""),"",COUNTIFS('Job Catalog'!$F$10:$F$509,$A76,'Job Catalog'!$H$10:$H$509,BG$71,'Job Catalog'!$I$10:$I$509,BG$73))</f>
        <v/>
      </c>
      <c r="BH76" s="53">
        <f>IF(OR($A76="",BH$73=""),"",COUNTIFS('Job Catalog'!$F$10:$F$509,$A76,'Job Catalog'!$H$10:$H$509,BH$71,'Job Catalog'!$I$10:$I$509,BH$73))</f>
        <v/>
      </c>
      <c r="BI76" s="53">
        <f>IF(OR($A76="",BI$73=""),"",COUNTIFS('Job Catalog'!$F$10:$F$509,$A76,'Job Catalog'!$H$10:$H$509,BI$71,'Job Catalog'!$I$10:$I$509,BI$73))</f>
        <v/>
      </c>
      <c r="BJ76" s="53">
        <f>IF(OR($A76="",BJ$73=""),"",COUNTIFS('Job Catalog'!$F$10:$F$509,$A76,'Job Catalog'!$H$10:$H$509,BJ$71,'Job Catalog'!$I$10:$I$509,BJ$73))</f>
        <v/>
      </c>
      <c r="BK76" s="53">
        <f>IF(OR($A76="",BK$73=""),"",COUNTIFS('Job Catalog'!$F$10:$F$509,$A76,'Job Catalog'!$H$10:$H$509,BK$71,'Job Catalog'!$I$10:$I$509,BK$73))</f>
        <v/>
      </c>
      <c r="BL76" s="53">
        <f>IF(OR($A76="",BL$73=""),"",COUNTIFS('Job Catalog'!$F$10:$F$509,$A76,'Job Catalog'!$H$10:$H$509,BL$71,'Job Catalog'!$I$10:$I$509,BL$73))</f>
        <v/>
      </c>
      <c r="BM76" s="53">
        <f>IF(OR($A76="",BM$73=""),"",COUNTIFS('Job Catalog'!$F$10:$F$509,$A76,'Job Catalog'!$H$10:$H$509,BM$71,'Job Catalog'!$I$10:$I$509,BM$73))</f>
        <v/>
      </c>
      <c r="BN76" s="53">
        <f>IF(OR($A76="",BN$73=""),"",COUNTIFS('Job Catalog'!$F$10:$F$509,$A76,'Job Catalog'!$H$10:$H$509,BN$71,'Job Catalog'!$I$10:$I$509,BN$73))</f>
        <v/>
      </c>
      <c r="BO76" s="53">
        <f>IF(OR($A76="",BO$73=""),"",COUNTIFS('Job Catalog'!$F$10:$F$509,$A76,'Job Catalog'!$H$10:$H$509,BO$71,'Job Catalog'!$I$10:$I$509,BO$73))</f>
        <v/>
      </c>
      <c r="BP76" s="53">
        <f>IF(OR($A76="",BP$73=""),"",COUNTIFS('Job Catalog'!$F$10:$F$509,$A76,'Job Catalog'!$H$10:$H$509,BP$71,'Job Catalog'!$I$10:$I$509,BP$73))</f>
        <v/>
      </c>
      <c r="BQ76" s="53">
        <f>IF(OR($A76="",BQ$73=""),"",COUNTIFS('Job Catalog'!$F$10:$F$509,$A76,'Job Catalog'!$H$10:$H$509,BQ$71,'Job Catalog'!$I$10:$I$509,BQ$73))</f>
        <v/>
      </c>
      <c r="BR76" s="53">
        <f>IF(OR($A76="",BR$73=""),"",COUNTIFS('Job Catalog'!$F$10:$F$509,$A76,'Job Catalog'!$H$10:$H$509,BR$71,'Job Catalog'!$I$10:$I$509,BR$73))</f>
        <v/>
      </c>
      <c r="BS76" s="53">
        <f>IF(OR($A76="",BS$73=""),"",COUNTIFS('Job Catalog'!$F$10:$F$509,$A76,'Job Catalog'!$H$10:$H$509,BS$71,'Job Catalog'!$I$10:$I$509,BS$73))</f>
        <v/>
      </c>
      <c r="BT76" s="53">
        <f>IF(OR($A76="",BT$73=""),"",COUNTIFS('Job Catalog'!$F$10:$F$509,$A76,'Job Catalog'!$H$10:$H$509,BT$71,'Job Catalog'!$I$10:$I$509,BT$73))</f>
        <v/>
      </c>
      <c r="BU76" s="53">
        <f>IF(OR($A76="",BU$73=""),"",COUNTIFS('Job Catalog'!$F$10:$F$509,$A76,'Job Catalog'!$H$10:$H$509,BU$71,'Job Catalog'!$I$10:$I$509,BU$73))</f>
        <v/>
      </c>
      <c r="BV76" s="53">
        <f>IF(OR($A76="",BV$73=""),"",COUNTIFS('Job Catalog'!$F$10:$F$509,$A76,'Job Catalog'!$H$10:$H$509,BV$71,'Job Catalog'!$I$10:$I$509,BV$73))</f>
        <v/>
      </c>
      <c r="BW76" s="53">
        <f>IF(OR($A76="",BW$73=""),"",COUNTIFS('Job Catalog'!$F$10:$F$509,$A76,'Job Catalog'!$H$10:$H$509,BW$71,'Job Catalog'!$I$10:$I$509,BW$73))</f>
        <v/>
      </c>
      <c r="BX76" s="53">
        <f>IF(OR($A76="",BX$73=""),"",COUNTIFS('Job Catalog'!$F$10:$F$509,$A76,'Job Catalog'!$H$10:$H$509,BX$71,'Job Catalog'!$I$10:$I$509,BX$73))</f>
        <v/>
      </c>
      <c r="BY76" s="53">
        <f>IF(OR($A76="",BY$73=""),"",COUNTIFS('Job Catalog'!$F$10:$F$509,$A76,'Job Catalog'!$H$10:$H$509,BY$71,'Job Catalog'!$I$10:$I$509,BY$73))</f>
        <v/>
      </c>
      <c r="BZ76" s="53">
        <f>IF(OR($A76="",BZ$73=""),"",COUNTIFS('Job Catalog'!$F$10:$F$509,$A76,'Job Catalog'!$H$10:$H$509,BZ$71,'Job Catalog'!$I$10:$I$509,BZ$73))</f>
        <v/>
      </c>
      <c r="CA76" s="53">
        <f>IF(OR($A76="",CA$73=""),"",COUNTIFS('Job Catalog'!$F$10:$F$509,$A76,'Job Catalog'!$H$10:$H$509,CA$71,'Job Catalog'!$I$10:$I$509,CA$73))</f>
        <v/>
      </c>
      <c r="CB76" s="53">
        <f>IF(OR($A76="",CB$73=""),"",COUNTIFS('Job Catalog'!$F$10:$F$509,$A76,'Job Catalog'!$H$10:$H$509,CB$71,'Job Catalog'!$I$10:$I$509,CB$73))</f>
        <v/>
      </c>
      <c r="CC76" s="53">
        <f>IF(OR($A76="",CC$73=""),"",COUNTIFS('Job Catalog'!$F$10:$F$509,$A76,'Job Catalog'!$H$10:$H$509,CC$71,'Job Catalog'!$I$10:$I$509,CC$73))</f>
        <v/>
      </c>
      <c r="CD76" s="53">
        <f>IF(OR($A76="",CD$73=""),"",COUNTIFS('Job Catalog'!$F$10:$F$509,$A76,'Job Catalog'!$H$10:$H$509,CD$71,'Job Catalog'!$I$10:$I$509,CD$73))</f>
        <v/>
      </c>
      <c r="CE76" s="53">
        <f>IF(OR($A76="",CE$73=""),"",COUNTIFS('Job Catalog'!$F$10:$F$509,$A76,'Job Catalog'!$H$10:$H$509,CE$71,'Job Catalog'!$I$10:$I$509,CE$73))</f>
        <v/>
      </c>
      <c r="CF76" s="53">
        <f>IF(OR($A76="",CF$73=""),"",COUNTIFS('Job Catalog'!$F$10:$F$509,$A76,'Job Catalog'!$H$10:$H$509,CF$71,'Job Catalog'!$I$10:$I$509,CF$73))</f>
        <v/>
      </c>
      <c r="CG76" s="53">
        <f>IF(OR($A76="",CG$73=""),"",COUNTIFS('Job Catalog'!$F$10:$F$509,$A76,'Job Catalog'!$H$10:$H$509,CG$71,'Job Catalog'!$I$10:$I$509,CG$73))</f>
        <v/>
      </c>
      <c r="CH76" s="53">
        <f>IF(OR($A76="",CH$73=""),"",COUNTIFS('Job Catalog'!$F$10:$F$509,$A76,'Job Catalog'!$H$10:$H$509,CH$71,'Job Catalog'!$I$10:$I$509,CH$73))</f>
        <v/>
      </c>
      <c r="CI76" s="53">
        <f>IF(OR($A76="",CI$73=""),"",COUNTIFS('Job Catalog'!$F$10:$F$509,$A76,'Job Catalog'!$H$10:$H$509,CI$71,'Job Catalog'!$I$10:$I$509,CI$73))</f>
        <v/>
      </c>
      <c r="CJ76" s="53">
        <f>IF(OR($A76="",CJ$73=""),"",COUNTIFS('Job Catalog'!$F$10:$F$509,$A76,'Job Catalog'!$H$10:$H$509,CJ$71,'Job Catalog'!$I$10:$I$509,CJ$73))</f>
        <v/>
      </c>
      <c r="CK76" s="53">
        <f>IF(OR($A76="",CK$73=""),"",COUNTIFS('Job Catalog'!$F$10:$F$509,$A76,'Job Catalog'!$H$10:$H$509,CK$71,'Job Catalog'!$I$10:$I$509,CK$73))</f>
        <v/>
      </c>
      <c r="CL76" s="53">
        <f>IF(OR($A76="",CL$73=""),"",COUNTIFS('Job Catalog'!$F$10:$F$509,$A76,'Job Catalog'!$H$10:$H$509,CL$71,'Job Catalog'!$I$10:$I$509,CL$73))</f>
        <v/>
      </c>
      <c r="CM76" s="53">
        <f>IF(OR($A76="",CM$73=""),"",COUNTIFS('Job Catalog'!$F$10:$F$509,$A76,'Job Catalog'!$H$10:$H$509,CM$71,'Job Catalog'!$I$10:$I$509,CM$73))</f>
        <v/>
      </c>
      <c r="CN76" s="53">
        <f>IF(OR($A76="",CN$73=""),"",COUNTIFS('Job Catalog'!$F$10:$F$509,$A76,'Job Catalog'!$H$10:$H$509,CN$71,'Job Catalog'!$I$10:$I$509,CN$73))</f>
        <v/>
      </c>
      <c r="CO76" s="53">
        <f>IF(OR($A76="",CO$73=""),"",COUNTIFS('Job Catalog'!$F$10:$F$509,$A76,'Job Catalog'!$H$10:$H$509,CO$71,'Job Catalog'!$I$10:$I$509,CO$73))</f>
        <v/>
      </c>
      <c r="CP76" s="53">
        <f>IF(OR($A76="",CP$73=""),"",COUNTIFS('Job Catalog'!$F$10:$F$509,$A76,'Job Catalog'!$H$10:$H$509,CP$71,'Job Catalog'!$I$10:$I$509,CP$73))</f>
        <v/>
      </c>
      <c r="CQ76" s="53">
        <f>IF(OR($A76="",CQ$73=""),"",COUNTIFS('Job Catalog'!$F$10:$F$509,$A76,'Job Catalog'!$H$10:$H$509,CQ$71,'Job Catalog'!$I$10:$I$509,CQ$73))</f>
        <v/>
      </c>
      <c r="CR76" s="53">
        <f>IF(OR($A76="",CR$73=""),"",COUNTIFS('Job Catalog'!$F$10:$F$509,$A76,'Job Catalog'!$H$10:$H$509,CR$71,'Job Catalog'!$I$10:$I$509,CR$73))</f>
        <v/>
      </c>
      <c r="CS76" s="53">
        <f>IF(OR($A76="",CS$73=""),"",COUNTIFS('Job Catalog'!$F$10:$F$509,$A76,'Job Catalog'!$H$10:$H$509,CS$71,'Job Catalog'!$I$10:$I$509,CS$73))</f>
        <v/>
      </c>
      <c r="CT76" s="53">
        <f>IF(OR($A76="",CT$73=""),"",COUNTIFS('Job Catalog'!$F$10:$F$509,$A76,'Job Catalog'!$H$10:$H$509,CT$71,'Job Catalog'!$I$10:$I$509,CT$73))</f>
        <v/>
      </c>
      <c r="CU76" s="54">
        <f>IF($A76="","",SUM(C76:CT76))</f>
        <v/>
      </c>
    </row>
    <row r="77">
      <c r="A77">
        <f>IFERROR(INDEX(SETUP!$C$148:$C$267,MATCH($C$4&amp;"#"&amp;4,HELPER!$Y$2:$Y$121,0)),"")</f>
        <v/>
      </c>
      <c r="B77" s="9">
        <f>IFERROR(INDEX(SETUP!$D$148:$D$267,MATCH($C$4&amp;"#"&amp;4,HELPER!$Y$2:$Y$121,0)),"")</f>
        <v/>
      </c>
      <c r="C77" s="53">
        <f>IF(OR($A77="",C$73=""),"",COUNTIFS('Job Catalog'!$F$10:$F$509,$A77,'Job Catalog'!$H$10:$H$509,C$71,'Job Catalog'!$I$10:$I$509,C$73))</f>
        <v/>
      </c>
      <c r="D77" s="53">
        <f>IF(OR($A77="",D$73=""),"",COUNTIFS('Job Catalog'!$F$10:$F$509,$A77,'Job Catalog'!$H$10:$H$509,D$71,'Job Catalog'!$I$10:$I$509,D$73))</f>
        <v/>
      </c>
      <c r="E77" s="53">
        <f>IF(OR($A77="",E$73=""),"",COUNTIFS('Job Catalog'!$F$10:$F$509,$A77,'Job Catalog'!$H$10:$H$509,E$71,'Job Catalog'!$I$10:$I$509,E$73))</f>
        <v/>
      </c>
      <c r="F77" s="53">
        <f>IF(OR($A77="",F$73=""),"",COUNTIFS('Job Catalog'!$F$10:$F$509,$A77,'Job Catalog'!$H$10:$H$509,F$71,'Job Catalog'!$I$10:$I$509,F$73))</f>
        <v/>
      </c>
      <c r="G77" s="53">
        <f>IF(OR($A77="",G$73=""),"",COUNTIFS('Job Catalog'!$F$10:$F$509,$A77,'Job Catalog'!$H$10:$H$509,G$71,'Job Catalog'!$I$10:$I$509,G$73))</f>
        <v/>
      </c>
      <c r="H77" s="53">
        <f>IF(OR($A77="",H$73=""),"",COUNTIFS('Job Catalog'!$F$10:$F$509,$A77,'Job Catalog'!$H$10:$H$509,H$71,'Job Catalog'!$I$10:$I$509,H$73))</f>
        <v/>
      </c>
      <c r="I77" s="53">
        <f>IF(OR($A77="",I$73=""),"",COUNTIFS('Job Catalog'!$F$10:$F$509,$A77,'Job Catalog'!$H$10:$H$509,I$71,'Job Catalog'!$I$10:$I$509,I$73))</f>
        <v/>
      </c>
      <c r="J77" s="53">
        <f>IF(OR($A77="",J$73=""),"",COUNTIFS('Job Catalog'!$F$10:$F$509,$A77,'Job Catalog'!$H$10:$H$509,J$71,'Job Catalog'!$I$10:$I$509,J$73))</f>
        <v/>
      </c>
      <c r="K77" s="53">
        <f>IF(OR($A77="",K$73=""),"",COUNTIFS('Job Catalog'!$F$10:$F$509,$A77,'Job Catalog'!$H$10:$H$509,K$71,'Job Catalog'!$I$10:$I$509,K$73))</f>
        <v/>
      </c>
      <c r="L77" s="53">
        <f>IF(OR($A77="",L$73=""),"",COUNTIFS('Job Catalog'!$F$10:$F$509,$A77,'Job Catalog'!$H$10:$H$509,L$71,'Job Catalog'!$I$10:$I$509,L$73))</f>
        <v/>
      </c>
      <c r="M77" s="53">
        <f>IF(OR($A77="",M$73=""),"",COUNTIFS('Job Catalog'!$F$10:$F$509,$A77,'Job Catalog'!$H$10:$H$509,M$71,'Job Catalog'!$I$10:$I$509,M$73))</f>
        <v/>
      </c>
      <c r="N77" s="53">
        <f>IF(OR($A77="",N$73=""),"",COUNTIFS('Job Catalog'!$F$10:$F$509,$A77,'Job Catalog'!$H$10:$H$509,N$71,'Job Catalog'!$I$10:$I$509,N$73))</f>
        <v/>
      </c>
      <c r="O77" s="53">
        <f>IF(OR($A77="",O$73=""),"",COUNTIFS('Job Catalog'!$F$10:$F$509,$A77,'Job Catalog'!$H$10:$H$509,O$71,'Job Catalog'!$I$10:$I$509,O$73))</f>
        <v/>
      </c>
      <c r="P77" s="53">
        <f>IF(OR($A77="",P$73=""),"",COUNTIFS('Job Catalog'!$F$10:$F$509,$A77,'Job Catalog'!$H$10:$H$509,P$71,'Job Catalog'!$I$10:$I$509,P$73))</f>
        <v/>
      </c>
      <c r="Q77" s="53">
        <f>IF(OR($A77="",Q$73=""),"",COUNTIFS('Job Catalog'!$F$10:$F$509,$A77,'Job Catalog'!$H$10:$H$509,Q$71,'Job Catalog'!$I$10:$I$509,Q$73))</f>
        <v/>
      </c>
      <c r="R77" s="53">
        <f>IF(OR($A77="",R$73=""),"",COUNTIFS('Job Catalog'!$F$10:$F$509,$A77,'Job Catalog'!$H$10:$H$509,R$71,'Job Catalog'!$I$10:$I$509,R$73))</f>
        <v/>
      </c>
      <c r="S77" s="53">
        <f>IF(OR($A77="",S$73=""),"",COUNTIFS('Job Catalog'!$F$10:$F$509,$A77,'Job Catalog'!$H$10:$H$509,S$71,'Job Catalog'!$I$10:$I$509,S$73))</f>
        <v/>
      </c>
      <c r="T77" s="53">
        <f>IF(OR($A77="",T$73=""),"",COUNTIFS('Job Catalog'!$F$10:$F$509,$A77,'Job Catalog'!$H$10:$H$509,T$71,'Job Catalog'!$I$10:$I$509,T$73))</f>
        <v/>
      </c>
      <c r="U77" s="53">
        <f>IF(OR($A77="",U$73=""),"",COUNTIFS('Job Catalog'!$F$10:$F$509,$A77,'Job Catalog'!$H$10:$H$509,U$71,'Job Catalog'!$I$10:$I$509,U$73))</f>
        <v/>
      </c>
      <c r="V77" s="53">
        <f>IF(OR($A77="",V$73=""),"",COUNTIFS('Job Catalog'!$F$10:$F$509,$A77,'Job Catalog'!$H$10:$H$509,V$71,'Job Catalog'!$I$10:$I$509,V$73))</f>
        <v/>
      </c>
      <c r="W77" s="53">
        <f>IF(OR($A77="",W$73=""),"",COUNTIFS('Job Catalog'!$F$10:$F$509,$A77,'Job Catalog'!$H$10:$H$509,W$71,'Job Catalog'!$I$10:$I$509,W$73))</f>
        <v/>
      </c>
      <c r="X77" s="53">
        <f>IF(OR($A77="",X$73=""),"",COUNTIFS('Job Catalog'!$F$10:$F$509,$A77,'Job Catalog'!$H$10:$H$509,X$71,'Job Catalog'!$I$10:$I$509,X$73))</f>
        <v/>
      </c>
      <c r="Y77" s="53">
        <f>IF(OR($A77="",Y$73=""),"",COUNTIFS('Job Catalog'!$F$10:$F$509,$A77,'Job Catalog'!$H$10:$H$509,Y$71,'Job Catalog'!$I$10:$I$509,Y$73))</f>
        <v/>
      </c>
      <c r="Z77" s="53">
        <f>IF(OR($A77="",Z$73=""),"",COUNTIFS('Job Catalog'!$F$10:$F$509,$A77,'Job Catalog'!$H$10:$H$509,Z$71,'Job Catalog'!$I$10:$I$509,Z$73))</f>
        <v/>
      </c>
      <c r="AA77" s="53">
        <f>IF(OR($A77="",AA$73=""),"",COUNTIFS('Job Catalog'!$F$10:$F$509,$A77,'Job Catalog'!$H$10:$H$509,AA$71,'Job Catalog'!$I$10:$I$509,AA$73))</f>
        <v/>
      </c>
      <c r="AB77" s="53">
        <f>IF(OR($A77="",AB$73=""),"",COUNTIFS('Job Catalog'!$F$10:$F$509,$A77,'Job Catalog'!$H$10:$H$509,AB$71,'Job Catalog'!$I$10:$I$509,AB$73))</f>
        <v/>
      </c>
      <c r="AC77" s="53">
        <f>IF(OR($A77="",AC$73=""),"",COUNTIFS('Job Catalog'!$F$10:$F$509,$A77,'Job Catalog'!$H$10:$H$509,AC$71,'Job Catalog'!$I$10:$I$509,AC$73))</f>
        <v/>
      </c>
      <c r="AD77" s="53">
        <f>IF(OR($A77="",AD$73=""),"",COUNTIFS('Job Catalog'!$F$10:$F$509,$A77,'Job Catalog'!$H$10:$H$509,AD$71,'Job Catalog'!$I$10:$I$509,AD$73))</f>
        <v/>
      </c>
      <c r="AE77" s="53">
        <f>IF(OR($A77="",AE$73=""),"",COUNTIFS('Job Catalog'!$F$10:$F$509,$A77,'Job Catalog'!$H$10:$H$509,AE$71,'Job Catalog'!$I$10:$I$509,AE$73))</f>
        <v/>
      </c>
      <c r="AF77" s="53">
        <f>IF(OR($A77="",AF$73=""),"",COUNTIFS('Job Catalog'!$F$10:$F$509,$A77,'Job Catalog'!$H$10:$H$509,AF$71,'Job Catalog'!$I$10:$I$509,AF$73))</f>
        <v/>
      </c>
      <c r="AG77" s="53">
        <f>IF(OR($A77="",AG$73=""),"",COUNTIFS('Job Catalog'!$F$10:$F$509,$A77,'Job Catalog'!$H$10:$H$509,AG$71,'Job Catalog'!$I$10:$I$509,AG$73))</f>
        <v/>
      </c>
      <c r="AH77" s="53">
        <f>IF(OR($A77="",AH$73=""),"",COUNTIFS('Job Catalog'!$F$10:$F$509,$A77,'Job Catalog'!$H$10:$H$509,AH$71,'Job Catalog'!$I$10:$I$509,AH$73))</f>
        <v/>
      </c>
      <c r="AI77" s="53">
        <f>IF(OR($A77="",AI$73=""),"",COUNTIFS('Job Catalog'!$F$10:$F$509,$A77,'Job Catalog'!$H$10:$H$509,AI$71,'Job Catalog'!$I$10:$I$509,AI$73))</f>
        <v/>
      </c>
      <c r="AJ77" s="53">
        <f>IF(OR($A77="",AJ$73=""),"",COUNTIFS('Job Catalog'!$F$10:$F$509,$A77,'Job Catalog'!$H$10:$H$509,AJ$71,'Job Catalog'!$I$10:$I$509,AJ$73))</f>
        <v/>
      </c>
      <c r="AK77" s="53">
        <f>IF(OR($A77="",AK$73=""),"",COUNTIFS('Job Catalog'!$F$10:$F$509,$A77,'Job Catalog'!$H$10:$H$509,AK$71,'Job Catalog'!$I$10:$I$509,AK$73))</f>
        <v/>
      </c>
      <c r="AL77" s="53">
        <f>IF(OR($A77="",AL$73=""),"",COUNTIFS('Job Catalog'!$F$10:$F$509,$A77,'Job Catalog'!$H$10:$H$509,AL$71,'Job Catalog'!$I$10:$I$509,AL$73))</f>
        <v/>
      </c>
      <c r="AM77" s="53">
        <f>IF(OR($A77="",AM$73=""),"",COUNTIFS('Job Catalog'!$F$10:$F$509,$A77,'Job Catalog'!$H$10:$H$509,AM$71,'Job Catalog'!$I$10:$I$509,AM$73))</f>
        <v/>
      </c>
      <c r="AN77" s="53">
        <f>IF(OR($A77="",AN$73=""),"",COUNTIFS('Job Catalog'!$F$10:$F$509,$A77,'Job Catalog'!$H$10:$H$509,AN$71,'Job Catalog'!$I$10:$I$509,AN$73))</f>
        <v/>
      </c>
      <c r="AO77" s="53">
        <f>IF(OR($A77="",AO$73=""),"",COUNTIFS('Job Catalog'!$F$10:$F$509,$A77,'Job Catalog'!$H$10:$H$509,AO$71,'Job Catalog'!$I$10:$I$509,AO$73))</f>
        <v/>
      </c>
      <c r="AP77" s="53">
        <f>IF(OR($A77="",AP$73=""),"",COUNTIFS('Job Catalog'!$F$10:$F$509,$A77,'Job Catalog'!$H$10:$H$509,AP$71,'Job Catalog'!$I$10:$I$509,AP$73))</f>
        <v/>
      </c>
      <c r="AQ77" s="53">
        <f>IF(OR($A77="",AQ$73=""),"",COUNTIFS('Job Catalog'!$F$10:$F$509,$A77,'Job Catalog'!$H$10:$H$509,AQ$71,'Job Catalog'!$I$10:$I$509,AQ$73))</f>
        <v/>
      </c>
      <c r="AR77" s="53">
        <f>IF(OR($A77="",AR$73=""),"",COUNTIFS('Job Catalog'!$F$10:$F$509,$A77,'Job Catalog'!$H$10:$H$509,AR$71,'Job Catalog'!$I$10:$I$509,AR$73))</f>
        <v/>
      </c>
      <c r="AS77" s="53">
        <f>IF(OR($A77="",AS$73=""),"",COUNTIFS('Job Catalog'!$F$10:$F$509,$A77,'Job Catalog'!$H$10:$H$509,AS$71,'Job Catalog'!$I$10:$I$509,AS$73))</f>
        <v/>
      </c>
      <c r="AT77" s="53">
        <f>IF(OR($A77="",AT$73=""),"",COUNTIFS('Job Catalog'!$F$10:$F$509,$A77,'Job Catalog'!$H$10:$H$509,AT$71,'Job Catalog'!$I$10:$I$509,AT$73))</f>
        <v/>
      </c>
      <c r="AU77" s="53">
        <f>IF(OR($A77="",AU$73=""),"",COUNTIFS('Job Catalog'!$F$10:$F$509,$A77,'Job Catalog'!$H$10:$H$509,AU$71,'Job Catalog'!$I$10:$I$509,AU$73))</f>
        <v/>
      </c>
      <c r="AV77" s="53">
        <f>IF(OR($A77="",AV$73=""),"",COUNTIFS('Job Catalog'!$F$10:$F$509,$A77,'Job Catalog'!$H$10:$H$509,AV$71,'Job Catalog'!$I$10:$I$509,AV$73))</f>
        <v/>
      </c>
      <c r="AW77" s="53">
        <f>IF(OR($A77="",AW$73=""),"",COUNTIFS('Job Catalog'!$F$10:$F$509,$A77,'Job Catalog'!$H$10:$H$509,AW$71,'Job Catalog'!$I$10:$I$509,AW$73))</f>
        <v/>
      </c>
      <c r="AX77" s="53">
        <f>IF(OR($A77="",AX$73=""),"",COUNTIFS('Job Catalog'!$F$10:$F$509,$A77,'Job Catalog'!$H$10:$H$509,AX$71,'Job Catalog'!$I$10:$I$509,AX$73))</f>
        <v/>
      </c>
      <c r="AY77" s="53">
        <f>IF(OR($A77="",AY$73=""),"",COUNTIFS('Job Catalog'!$F$10:$F$509,$A77,'Job Catalog'!$H$10:$H$509,AY$71,'Job Catalog'!$I$10:$I$509,AY$73))</f>
        <v/>
      </c>
      <c r="AZ77" s="53">
        <f>IF(OR($A77="",AZ$73=""),"",COUNTIFS('Job Catalog'!$F$10:$F$509,$A77,'Job Catalog'!$H$10:$H$509,AZ$71,'Job Catalog'!$I$10:$I$509,AZ$73))</f>
        <v/>
      </c>
      <c r="BA77" s="53">
        <f>IF(OR($A77="",BA$73=""),"",COUNTIFS('Job Catalog'!$F$10:$F$509,$A77,'Job Catalog'!$H$10:$H$509,BA$71,'Job Catalog'!$I$10:$I$509,BA$73))</f>
        <v/>
      </c>
      <c r="BB77" s="53">
        <f>IF(OR($A77="",BB$73=""),"",COUNTIFS('Job Catalog'!$F$10:$F$509,$A77,'Job Catalog'!$H$10:$H$509,BB$71,'Job Catalog'!$I$10:$I$509,BB$73))</f>
        <v/>
      </c>
      <c r="BC77" s="53">
        <f>IF(OR($A77="",BC$73=""),"",COUNTIFS('Job Catalog'!$F$10:$F$509,$A77,'Job Catalog'!$H$10:$H$509,BC$71,'Job Catalog'!$I$10:$I$509,BC$73))</f>
        <v/>
      </c>
      <c r="BD77" s="53">
        <f>IF(OR($A77="",BD$73=""),"",COUNTIFS('Job Catalog'!$F$10:$F$509,$A77,'Job Catalog'!$H$10:$H$509,BD$71,'Job Catalog'!$I$10:$I$509,BD$73))</f>
        <v/>
      </c>
      <c r="BE77" s="53">
        <f>IF(OR($A77="",BE$73=""),"",COUNTIFS('Job Catalog'!$F$10:$F$509,$A77,'Job Catalog'!$H$10:$H$509,BE$71,'Job Catalog'!$I$10:$I$509,BE$73))</f>
        <v/>
      </c>
      <c r="BF77" s="53">
        <f>IF(OR($A77="",BF$73=""),"",COUNTIFS('Job Catalog'!$F$10:$F$509,$A77,'Job Catalog'!$H$10:$H$509,BF$71,'Job Catalog'!$I$10:$I$509,BF$73))</f>
        <v/>
      </c>
      <c r="BG77" s="53">
        <f>IF(OR($A77="",BG$73=""),"",COUNTIFS('Job Catalog'!$F$10:$F$509,$A77,'Job Catalog'!$H$10:$H$509,BG$71,'Job Catalog'!$I$10:$I$509,BG$73))</f>
        <v/>
      </c>
      <c r="BH77" s="53">
        <f>IF(OR($A77="",BH$73=""),"",COUNTIFS('Job Catalog'!$F$10:$F$509,$A77,'Job Catalog'!$H$10:$H$509,BH$71,'Job Catalog'!$I$10:$I$509,BH$73))</f>
        <v/>
      </c>
      <c r="BI77" s="53">
        <f>IF(OR($A77="",BI$73=""),"",COUNTIFS('Job Catalog'!$F$10:$F$509,$A77,'Job Catalog'!$H$10:$H$509,BI$71,'Job Catalog'!$I$10:$I$509,BI$73))</f>
        <v/>
      </c>
      <c r="BJ77" s="53">
        <f>IF(OR($A77="",BJ$73=""),"",COUNTIFS('Job Catalog'!$F$10:$F$509,$A77,'Job Catalog'!$H$10:$H$509,BJ$71,'Job Catalog'!$I$10:$I$509,BJ$73))</f>
        <v/>
      </c>
      <c r="BK77" s="53">
        <f>IF(OR($A77="",BK$73=""),"",COUNTIFS('Job Catalog'!$F$10:$F$509,$A77,'Job Catalog'!$H$10:$H$509,BK$71,'Job Catalog'!$I$10:$I$509,BK$73))</f>
        <v/>
      </c>
      <c r="BL77" s="53">
        <f>IF(OR($A77="",BL$73=""),"",COUNTIFS('Job Catalog'!$F$10:$F$509,$A77,'Job Catalog'!$H$10:$H$509,BL$71,'Job Catalog'!$I$10:$I$509,BL$73))</f>
        <v/>
      </c>
      <c r="BM77" s="53">
        <f>IF(OR($A77="",BM$73=""),"",COUNTIFS('Job Catalog'!$F$10:$F$509,$A77,'Job Catalog'!$H$10:$H$509,BM$71,'Job Catalog'!$I$10:$I$509,BM$73))</f>
        <v/>
      </c>
      <c r="BN77" s="53">
        <f>IF(OR($A77="",BN$73=""),"",COUNTIFS('Job Catalog'!$F$10:$F$509,$A77,'Job Catalog'!$H$10:$H$509,BN$71,'Job Catalog'!$I$10:$I$509,BN$73))</f>
        <v/>
      </c>
      <c r="BO77" s="53">
        <f>IF(OR($A77="",BO$73=""),"",COUNTIFS('Job Catalog'!$F$10:$F$509,$A77,'Job Catalog'!$H$10:$H$509,BO$71,'Job Catalog'!$I$10:$I$509,BO$73))</f>
        <v/>
      </c>
      <c r="BP77" s="53">
        <f>IF(OR($A77="",BP$73=""),"",COUNTIFS('Job Catalog'!$F$10:$F$509,$A77,'Job Catalog'!$H$10:$H$509,BP$71,'Job Catalog'!$I$10:$I$509,BP$73))</f>
        <v/>
      </c>
      <c r="BQ77" s="53">
        <f>IF(OR($A77="",BQ$73=""),"",COUNTIFS('Job Catalog'!$F$10:$F$509,$A77,'Job Catalog'!$H$10:$H$509,BQ$71,'Job Catalog'!$I$10:$I$509,BQ$73))</f>
        <v/>
      </c>
      <c r="BR77" s="53">
        <f>IF(OR($A77="",BR$73=""),"",COUNTIFS('Job Catalog'!$F$10:$F$509,$A77,'Job Catalog'!$H$10:$H$509,BR$71,'Job Catalog'!$I$10:$I$509,BR$73))</f>
        <v/>
      </c>
      <c r="BS77" s="53">
        <f>IF(OR($A77="",BS$73=""),"",COUNTIFS('Job Catalog'!$F$10:$F$509,$A77,'Job Catalog'!$H$10:$H$509,BS$71,'Job Catalog'!$I$10:$I$509,BS$73))</f>
        <v/>
      </c>
      <c r="BT77" s="53">
        <f>IF(OR($A77="",BT$73=""),"",COUNTIFS('Job Catalog'!$F$10:$F$509,$A77,'Job Catalog'!$H$10:$H$509,BT$71,'Job Catalog'!$I$10:$I$509,BT$73))</f>
        <v/>
      </c>
      <c r="BU77" s="53">
        <f>IF(OR($A77="",BU$73=""),"",COUNTIFS('Job Catalog'!$F$10:$F$509,$A77,'Job Catalog'!$H$10:$H$509,BU$71,'Job Catalog'!$I$10:$I$509,BU$73))</f>
        <v/>
      </c>
      <c r="BV77" s="53">
        <f>IF(OR($A77="",BV$73=""),"",COUNTIFS('Job Catalog'!$F$10:$F$509,$A77,'Job Catalog'!$H$10:$H$509,BV$71,'Job Catalog'!$I$10:$I$509,BV$73))</f>
        <v/>
      </c>
      <c r="BW77" s="53">
        <f>IF(OR($A77="",BW$73=""),"",COUNTIFS('Job Catalog'!$F$10:$F$509,$A77,'Job Catalog'!$H$10:$H$509,BW$71,'Job Catalog'!$I$10:$I$509,BW$73))</f>
        <v/>
      </c>
      <c r="BX77" s="53">
        <f>IF(OR($A77="",BX$73=""),"",COUNTIFS('Job Catalog'!$F$10:$F$509,$A77,'Job Catalog'!$H$10:$H$509,BX$71,'Job Catalog'!$I$10:$I$509,BX$73))</f>
        <v/>
      </c>
      <c r="BY77" s="53">
        <f>IF(OR($A77="",BY$73=""),"",COUNTIFS('Job Catalog'!$F$10:$F$509,$A77,'Job Catalog'!$H$10:$H$509,BY$71,'Job Catalog'!$I$10:$I$509,BY$73))</f>
        <v/>
      </c>
      <c r="BZ77" s="53">
        <f>IF(OR($A77="",BZ$73=""),"",COUNTIFS('Job Catalog'!$F$10:$F$509,$A77,'Job Catalog'!$H$10:$H$509,BZ$71,'Job Catalog'!$I$10:$I$509,BZ$73))</f>
        <v/>
      </c>
      <c r="CA77" s="53">
        <f>IF(OR($A77="",CA$73=""),"",COUNTIFS('Job Catalog'!$F$10:$F$509,$A77,'Job Catalog'!$H$10:$H$509,CA$71,'Job Catalog'!$I$10:$I$509,CA$73))</f>
        <v/>
      </c>
      <c r="CB77" s="53">
        <f>IF(OR($A77="",CB$73=""),"",COUNTIFS('Job Catalog'!$F$10:$F$509,$A77,'Job Catalog'!$H$10:$H$509,CB$71,'Job Catalog'!$I$10:$I$509,CB$73))</f>
        <v/>
      </c>
      <c r="CC77" s="53">
        <f>IF(OR($A77="",CC$73=""),"",COUNTIFS('Job Catalog'!$F$10:$F$509,$A77,'Job Catalog'!$H$10:$H$509,CC$71,'Job Catalog'!$I$10:$I$509,CC$73))</f>
        <v/>
      </c>
      <c r="CD77" s="53">
        <f>IF(OR($A77="",CD$73=""),"",COUNTIFS('Job Catalog'!$F$10:$F$509,$A77,'Job Catalog'!$H$10:$H$509,CD$71,'Job Catalog'!$I$10:$I$509,CD$73))</f>
        <v/>
      </c>
      <c r="CE77" s="53">
        <f>IF(OR($A77="",CE$73=""),"",COUNTIFS('Job Catalog'!$F$10:$F$509,$A77,'Job Catalog'!$H$10:$H$509,CE$71,'Job Catalog'!$I$10:$I$509,CE$73))</f>
        <v/>
      </c>
      <c r="CF77" s="53">
        <f>IF(OR($A77="",CF$73=""),"",COUNTIFS('Job Catalog'!$F$10:$F$509,$A77,'Job Catalog'!$H$10:$H$509,CF$71,'Job Catalog'!$I$10:$I$509,CF$73))</f>
        <v/>
      </c>
      <c r="CG77" s="53">
        <f>IF(OR($A77="",CG$73=""),"",COUNTIFS('Job Catalog'!$F$10:$F$509,$A77,'Job Catalog'!$H$10:$H$509,CG$71,'Job Catalog'!$I$10:$I$509,CG$73))</f>
        <v/>
      </c>
      <c r="CH77" s="53">
        <f>IF(OR($A77="",CH$73=""),"",COUNTIFS('Job Catalog'!$F$10:$F$509,$A77,'Job Catalog'!$H$10:$H$509,CH$71,'Job Catalog'!$I$10:$I$509,CH$73))</f>
        <v/>
      </c>
      <c r="CI77" s="53">
        <f>IF(OR($A77="",CI$73=""),"",COUNTIFS('Job Catalog'!$F$10:$F$509,$A77,'Job Catalog'!$H$10:$H$509,CI$71,'Job Catalog'!$I$10:$I$509,CI$73))</f>
        <v/>
      </c>
      <c r="CJ77" s="53">
        <f>IF(OR($A77="",CJ$73=""),"",COUNTIFS('Job Catalog'!$F$10:$F$509,$A77,'Job Catalog'!$H$10:$H$509,CJ$71,'Job Catalog'!$I$10:$I$509,CJ$73))</f>
        <v/>
      </c>
      <c r="CK77" s="53">
        <f>IF(OR($A77="",CK$73=""),"",COUNTIFS('Job Catalog'!$F$10:$F$509,$A77,'Job Catalog'!$H$10:$H$509,CK$71,'Job Catalog'!$I$10:$I$509,CK$73))</f>
        <v/>
      </c>
      <c r="CL77" s="53">
        <f>IF(OR($A77="",CL$73=""),"",COUNTIFS('Job Catalog'!$F$10:$F$509,$A77,'Job Catalog'!$H$10:$H$509,CL$71,'Job Catalog'!$I$10:$I$509,CL$73))</f>
        <v/>
      </c>
      <c r="CM77" s="53">
        <f>IF(OR($A77="",CM$73=""),"",COUNTIFS('Job Catalog'!$F$10:$F$509,$A77,'Job Catalog'!$H$10:$H$509,CM$71,'Job Catalog'!$I$10:$I$509,CM$73))</f>
        <v/>
      </c>
      <c r="CN77" s="53">
        <f>IF(OR($A77="",CN$73=""),"",COUNTIFS('Job Catalog'!$F$10:$F$509,$A77,'Job Catalog'!$H$10:$H$509,CN$71,'Job Catalog'!$I$10:$I$509,CN$73))</f>
        <v/>
      </c>
      <c r="CO77" s="53">
        <f>IF(OR($A77="",CO$73=""),"",COUNTIFS('Job Catalog'!$F$10:$F$509,$A77,'Job Catalog'!$H$10:$H$509,CO$71,'Job Catalog'!$I$10:$I$509,CO$73))</f>
        <v/>
      </c>
      <c r="CP77" s="53">
        <f>IF(OR($A77="",CP$73=""),"",COUNTIFS('Job Catalog'!$F$10:$F$509,$A77,'Job Catalog'!$H$10:$H$509,CP$71,'Job Catalog'!$I$10:$I$509,CP$73))</f>
        <v/>
      </c>
      <c r="CQ77" s="53">
        <f>IF(OR($A77="",CQ$73=""),"",COUNTIFS('Job Catalog'!$F$10:$F$509,$A77,'Job Catalog'!$H$10:$H$509,CQ$71,'Job Catalog'!$I$10:$I$509,CQ$73))</f>
        <v/>
      </c>
      <c r="CR77" s="53">
        <f>IF(OR($A77="",CR$73=""),"",COUNTIFS('Job Catalog'!$F$10:$F$509,$A77,'Job Catalog'!$H$10:$H$509,CR$71,'Job Catalog'!$I$10:$I$509,CR$73))</f>
        <v/>
      </c>
      <c r="CS77" s="53">
        <f>IF(OR($A77="",CS$73=""),"",COUNTIFS('Job Catalog'!$F$10:$F$509,$A77,'Job Catalog'!$H$10:$H$509,CS$71,'Job Catalog'!$I$10:$I$509,CS$73))</f>
        <v/>
      </c>
      <c r="CT77" s="53">
        <f>IF(OR($A77="",CT$73=""),"",COUNTIFS('Job Catalog'!$F$10:$F$509,$A77,'Job Catalog'!$H$10:$H$509,CT$71,'Job Catalog'!$I$10:$I$509,CT$73))</f>
        <v/>
      </c>
      <c r="CU77" s="54">
        <f>IF($A77="","",SUM(C77:CT77))</f>
        <v/>
      </c>
    </row>
    <row r="78">
      <c r="A78">
        <f>IFERROR(INDEX(SETUP!$C$148:$C$267,MATCH($C$4&amp;"#"&amp;5,HELPER!$Y$2:$Y$121,0)),"")</f>
        <v/>
      </c>
      <c r="B78" s="9">
        <f>IFERROR(INDEX(SETUP!$D$148:$D$267,MATCH($C$4&amp;"#"&amp;5,HELPER!$Y$2:$Y$121,0)),"")</f>
        <v/>
      </c>
      <c r="C78" s="53">
        <f>IF(OR($A78="",C$73=""),"",COUNTIFS('Job Catalog'!$F$10:$F$509,$A78,'Job Catalog'!$H$10:$H$509,C$71,'Job Catalog'!$I$10:$I$509,C$73))</f>
        <v/>
      </c>
      <c r="D78" s="53">
        <f>IF(OR($A78="",D$73=""),"",COUNTIFS('Job Catalog'!$F$10:$F$509,$A78,'Job Catalog'!$H$10:$H$509,D$71,'Job Catalog'!$I$10:$I$509,D$73))</f>
        <v/>
      </c>
      <c r="E78" s="53">
        <f>IF(OR($A78="",E$73=""),"",COUNTIFS('Job Catalog'!$F$10:$F$509,$A78,'Job Catalog'!$H$10:$H$509,E$71,'Job Catalog'!$I$10:$I$509,E$73))</f>
        <v/>
      </c>
      <c r="F78" s="53">
        <f>IF(OR($A78="",F$73=""),"",COUNTIFS('Job Catalog'!$F$10:$F$509,$A78,'Job Catalog'!$H$10:$H$509,F$71,'Job Catalog'!$I$10:$I$509,F$73))</f>
        <v/>
      </c>
      <c r="G78" s="53">
        <f>IF(OR($A78="",G$73=""),"",COUNTIFS('Job Catalog'!$F$10:$F$509,$A78,'Job Catalog'!$H$10:$H$509,G$71,'Job Catalog'!$I$10:$I$509,G$73))</f>
        <v/>
      </c>
      <c r="H78" s="53">
        <f>IF(OR($A78="",H$73=""),"",COUNTIFS('Job Catalog'!$F$10:$F$509,$A78,'Job Catalog'!$H$10:$H$509,H$71,'Job Catalog'!$I$10:$I$509,H$73))</f>
        <v/>
      </c>
      <c r="I78" s="53">
        <f>IF(OR($A78="",I$73=""),"",COUNTIFS('Job Catalog'!$F$10:$F$509,$A78,'Job Catalog'!$H$10:$H$509,I$71,'Job Catalog'!$I$10:$I$509,I$73))</f>
        <v/>
      </c>
      <c r="J78" s="53">
        <f>IF(OR($A78="",J$73=""),"",COUNTIFS('Job Catalog'!$F$10:$F$509,$A78,'Job Catalog'!$H$10:$H$509,J$71,'Job Catalog'!$I$10:$I$509,J$73))</f>
        <v/>
      </c>
      <c r="K78" s="53">
        <f>IF(OR($A78="",K$73=""),"",COUNTIFS('Job Catalog'!$F$10:$F$509,$A78,'Job Catalog'!$H$10:$H$509,K$71,'Job Catalog'!$I$10:$I$509,K$73))</f>
        <v/>
      </c>
      <c r="L78" s="53">
        <f>IF(OR($A78="",L$73=""),"",COUNTIFS('Job Catalog'!$F$10:$F$509,$A78,'Job Catalog'!$H$10:$H$509,L$71,'Job Catalog'!$I$10:$I$509,L$73))</f>
        <v/>
      </c>
      <c r="M78" s="53">
        <f>IF(OR($A78="",M$73=""),"",COUNTIFS('Job Catalog'!$F$10:$F$509,$A78,'Job Catalog'!$H$10:$H$509,M$71,'Job Catalog'!$I$10:$I$509,M$73))</f>
        <v/>
      </c>
      <c r="N78" s="53">
        <f>IF(OR($A78="",N$73=""),"",COUNTIFS('Job Catalog'!$F$10:$F$509,$A78,'Job Catalog'!$H$10:$H$509,N$71,'Job Catalog'!$I$10:$I$509,N$73))</f>
        <v/>
      </c>
      <c r="O78" s="53">
        <f>IF(OR($A78="",O$73=""),"",COUNTIFS('Job Catalog'!$F$10:$F$509,$A78,'Job Catalog'!$H$10:$H$509,O$71,'Job Catalog'!$I$10:$I$509,O$73))</f>
        <v/>
      </c>
      <c r="P78" s="53">
        <f>IF(OR($A78="",P$73=""),"",COUNTIFS('Job Catalog'!$F$10:$F$509,$A78,'Job Catalog'!$H$10:$H$509,P$71,'Job Catalog'!$I$10:$I$509,P$73))</f>
        <v/>
      </c>
      <c r="Q78" s="53">
        <f>IF(OR($A78="",Q$73=""),"",COUNTIFS('Job Catalog'!$F$10:$F$509,$A78,'Job Catalog'!$H$10:$H$509,Q$71,'Job Catalog'!$I$10:$I$509,Q$73))</f>
        <v/>
      </c>
      <c r="R78" s="53">
        <f>IF(OR($A78="",R$73=""),"",COUNTIFS('Job Catalog'!$F$10:$F$509,$A78,'Job Catalog'!$H$10:$H$509,R$71,'Job Catalog'!$I$10:$I$509,R$73))</f>
        <v/>
      </c>
      <c r="S78" s="53">
        <f>IF(OR($A78="",S$73=""),"",COUNTIFS('Job Catalog'!$F$10:$F$509,$A78,'Job Catalog'!$H$10:$H$509,S$71,'Job Catalog'!$I$10:$I$509,S$73))</f>
        <v/>
      </c>
      <c r="T78" s="53">
        <f>IF(OR($A78="",T$73=""),"",COUNTIFS('Job Catalog'!$F$10:$F$509,$A78,'Job Catalog'!$H$10:$H$509,T$71,'Job Catalog'!$I$10:$I$509,T$73))</f>
        <v/>
      </c>
      <c r="U78" s="53">
        <f>IF(OR($A78="",U$73=""),"",COUNTIFS('Job Catalog'!$F$10:$F$509,$A78,'Job Catalog'!$H$10:$H$509,U$71,'Job Catalog'!$I$10:$I$509,U$73))</f>
        <v/>
      </c>
      <c r="V78" s="53">
        <f>IF(OR($A78="",V$73=""),"",COUNTIFS('Job Catalog'!$F$10:$F$509,$A78,'Job Catalog'!$H$10:$H$509,V$71,'Job Catalog'!$I$10:$I$509,V$73))</f>
        <v/>
      </c>
      <c r="W78" s="53">
        <f>IF(OR($A78="",W$73=""),"",COUNTIFS('Job Catalog'!$F$10:$F$509,$A78,'Job Catalog'!$H$10:$H$509,W$71,'Job Catalog'!$I$10:$I$509,W$73))</f>
        <v/>
      </c>
      <c r="X78" s="53">
        <f>IF(OR($A78="",X$73=""),"",COUNTIFS('Job Catalog'!$F$10:$F$509,$A78,'Job Catalog'!$H$10:$H$509,X$71,'Job Catalog'!$I$10:$I$509,X$73))</f>
        <v/>
      </c>
      <c r="Y78" s="53">
        <f>IF(OR($A78="",Y$73=""),"",COUNTIFS('Job Catalog'!$F$10:$F$509,$A78,'Job Catalog'!$H$10:$H$509,Y$71,'Job Catalog'!$I$10:$I$509,Y$73))</f>
        <v/>
      </c>
      <c r="Z78" s="53">
        <f>IF(OR($A78="",Z$73=""),"",COUNTIFS('Job Catalog'!$F$10:$F$509,$A78,'Job Catalog'!$H$10:$H$509,Z$71,'Job Catalog'!$I$10:$I$509,Z$73))</f>
        <v/>
      </c>
      <c r="AA78" s="53">
        <f>IF(OR($A78="",AA$73=""),"",COUNTIFS('Job Catalog'!$F$10:$F$509,$A78,'Job Catalog'!$H$10:$H$509,AA$71,'Job Catalog'!$I$10:$I$509,AA$73))</f>
        <v/>
      </c>
      <c r="AB78" s="53">
        <f>IF(OR($A78="",AB$73=""),"",COUNTIFS('Job Catalog'!$F$10:$F$509,$A78,'Job Catalog'!$H$10:$H$509,AB$71,'Job Catalog'!$I$10:$I$509,AB$73))</f>
        <v/>
      </c>
      <c r="AC78" s="53">
        <f>IF(OR($A78="",AC$73=""),"",COUNTIFS('Job Catalog'!$F$10:$F$509,$A78,'Job Catalog'!$H$10:$H$509,AC$71,'Job Catalog'!$I$10:$I$509,AC$73))</f>
        <v/>
      </c>
      <c r="AD78" s="53">
        <f>IF(OR($A78="",AD$73=""),"",COUNTIFS('Job Catalog'!$F$10:$F$509,$A78,'Job Catalog'!$H$10:$H$509,AD$71,'Job Catalog'!$I$10:$I$509,AD$73))</f>
        <v/>
      </c>
      <c r="AE78" s="53">
        <f>IF(OR($A78="",AE$73=""),"",COUNTIFS('Job Catalog'!$F$10:$F$509,$A78,'Job Catalog'!$H$10:$H$509,AE$71,'Job Catalog'!$I$10:$I$509,AE$73))</f>
        <v/>
      </c>
      <c r="AF78" s="53">
        <f>IF(OR($A78="",AF$73=""),"",COUNTIFS('Job Catalog'!$F$10:$F$509,$A78,'Job Catalog'!$H$10:$H$509,AF$71,'Job Catalog'!$I$10:$I$509,AF$73))</f>
        <v/>
      </c>
      <c r="AG78" s="53">
        <f>IF(OR($A78="",AG$73=""),"",COUNTIFS('Job Catalog'!$F$10:$F$509,$A78,'Job Catalog'!$H$10:$H$509,AG$71,'Job Catalog'!$I$10:$I$509,AG$73))</f>
        <v/>
      </c>
      <c r="AH78" s="53">
        <f>IF(OR($A78="",AH$73=""),"",COUNTIFS('Job Catalog'!$F$10:$F$509,$A78,'Job Catalog'!$H$10:$H$509,AH$71,'Job Catalog'!$I$10:$I$509,AH$73))</f>
        <v/>
      </c>
      <c r="AI78" s="53">
        <f>IF(OR($A78="",AI$73=""),"",COUNTIFS('Job Catalog'!$F$10:$F$509,$A78,'Job Catalog'!$H$10:$H$509,AI$71,'Job Catalog'!$I$10:$I$509,AI$73))</f>
        <v/>
      </c>
      <c r="AJ78" s="53">
        <f>IF(OR($A78="",AJ$73=""),"",COUNTIFS('Job Catalog'!$F$10:$F$509,$A78,'Job Catalog'!$H$10:$H$509,AJ$71,'Job Catalog'!$I$10:$I$509,AJ$73))</f>
        <v/>
      </c>
      <c r="AK78" s="53">
        <f>IF(OR($A78="",AK$73=""),"",COUNTIFS('Job Catalog'!$F$10:$F$509,$A78,'Job Catalog'!$H$10:$H$509,AK$71,'Job Catalog'!$I$10:$I$509,AK$73))</f>
        <v/>
      </c>
      <c r="AL78" s="53">
        <f>IF(OR($A78="",AL$73=""),"",COUNTIFS('Job Catalog'!$F$10:$F$509,$A78,'Job Catalog'!$H$10:$H$509,AL$71,'Job Catalog'!$I$10:$I$509,AL$73))</f>
        <v/>
      </c>
      <c r="AM78" s="53">
        <f>IF(OR($A78="",AM$73=""),"",COUNTIFS('Job Catalog'!$F$10:$F$509,$A78,'Job Catalog'!$H$10:$H$509,AM$71,'Job Catalog'!$I$10:$I$509,AM$73))</f>
        <v/>
      </c>
      <c r="AN78" s="53">
        <f>IF(OR($A78="",AN$73=""),"",COUNTIFS('Job Catalog'!$F$10:$F$509,$A78,'Job Catalog'!$H$10:$H$509,AN$71,'Job Catalog'!$I$10:$I$509,AN$73))</f>
        <v/>
      </c>
      <c r="AO78" s="53">
        <f>IF(OR($A78="",AO$73=""),"",COUNTIFS('Job Catalog'!$F$10:$F$509,$A78,'Job Catalog'!$H$10:$H$509,AO$71,'Job Catalog'!$I$10:$I$509,AO$73))</f>
        <v/>
      </c>
      <c r="AP78" s="53">
        <f>IF(OR($A78="",AP$73=""),"",COUNTIFS('Job Catalog'!$F$10:$F$509,$A78,'Job Catalog'!$H$10:$H$509,AP$71,'Job Catalog'!$I$10:$I$509,AP$73))</f>
        <v/>
      </c>
      <c r="AQ78" s="53">
        <f>IF(OR($A78="",AQ$73=""),"",COUNTIFS('Job Catalog'!$F$10:$F$509,$A78,'Job Catalog'!$H$10:$H$509,AQ$71,'Job Catalog'!$I$10:$I$509,AQ$73))</f>
        <v/>
      </c>
      <c r="AR78" s="53">
        <f>IF(OR($A78="",AR$73=""),"",COUNTIFS('Job Catalog'!$F$10:$F$509,$A78,'Job Catalog'!$H$10:$H$509,AR$71,'Job Catalog'!$I$10:$I$509,AR$73))</f>
        <v/>
      </c>
      <c r="AS78" s="53">
        <f>IF(OR($A78="",AS$73=""),"",COUNTIFS('Job Catalog'!$F$10:$F$509,$A78,'Job Catalog'!$H$10:$H$509,AS$71,'Job Catalog'!$I$10:$I$509,AS$73))</f>
        <v/>
      </c>
      <c r="AT78" s="53">
        <f>IF(OR($A78="",AT$73=""),"",COUNTIFS('Job Catalog'!$F$10:$F$509,$A78,'Job Catalog'!$H$10:$H$509,AT$71,'Job Catalog'!$I$10:$I$509,AT$73))</f>
        <v/>
      </c>
      <c r="AU78" s="53">
        <f>IF(OR($A78="",AU$73=""),"",COUNTIFS('Job Catalog'!$F$10:$F$509,$A78,'Job Catalog'!$H$10:$H$509,AU$71,'Job Catalog'!$I$10:$I$509,AU$73))</f>
        <v/>
      </c>
      <c r="AV78" s="53">
        <f>IF(OR($A78="",AV$73=""),"",COUNTIFS('Job Catalog'!$F$10:$F$509,$A78,'Job Catalog'!$H$10:$H$509,AV$71,'Job Catalog'!$I$10:$I$509,AV$73))</f>
        <v/>
      </c>
      <c r="AW78" s="53">
        <f>IF(OR($A78="",AW$73=""),"",COUNTIFS('Job Catalog'!$F$10:$F$509,$A78,'Job Catalog'!$H$10:$H$509,AW$71,'Job Catalog'!$I$10:$I$509,AW$73))</f>
        <v/>
      </c>
      <c r="AX78" s="53">
        <f>IF(OR($A78="",AX$73=""),"",COUNTIFS('Job Catalog'!$F$10:$F$509,$A78,'Job Catalog'!$H$10:$H$509,AX$71,'Job Catalog'!$I$10:$I$509,AX$73))</f>
        <v/>
      </c>
      <c r="AY78" s="53">
        <f>IF(OR($A78="",AY$73=""),"",COUNTIFS('Job Catalog'!$F$10:$F$509,$A78,'Job Catalog'!$H$10:$H$509,AY$71,'Job Catalog'!$I$10:$I$509,AY$73))</f>
        <v/>
      </c>
      <c r="AZ78" s="53">
        <f>IF(OR($A78="",AZ$73=""),"",COUNTIFS('Job Catalog'!$F$10:$F$509,$A78,'Job Catalog'!$H$10:$H$509,AZ$71,'Job Catalog'!$I$10:$I$509,AZ$73))</f>
        <v/>
      </c>
      <c r="BA78" s="53">
        <f>IF(OR($A78="",BA$73=""),"",COUNTIFS('Job Catalog'!$F$10:$F$509,$A78,'Job Catalog'!$H$10:$H$509,BA$71,'Job Catalog'!$I$10:$I$509,BA$73))</f>
        <v/>
      </c>
      <c r="BB78" s="53">
        <f>IF(OR($A78="",BB$73=""),"",COUNTIFS('Job Catalog'!$F$10:$F$509,$A78,'Job Catalog'!$H$10:$H$509,BB$71,'Job Catalog'!$I$10:$I$509,BB$73))</f>
        <v/>
      </c>
      <c r="BC78" s="53">
        <f>IF(OR($A78="",BC$73=""),"",COUNTIFS('Job Catalog'!$F$10:$F$509,$A78,'Job Catalog'!$H$10:$H$509,BC$71,'Job Catalog'!$I$10:$I$509,BC$73))</f>
        <v/>
      </c>
      <c r="BD78" s="53">
        <f>IF(OR($A78="",BD$73=""),"",COUNTIFS('Job Catalog'!$F$10:$F$509,$A78,'Job Catalog'!$H$10:$H$509,BD$71,'Job Catalog'!$I$10:$I$509,BD$73))</f>
        <v/>
      </c>
      <c r="BE78" s="53">
        <f>IF(OR($A78="",BE$73=""),"",COUNTIFS('Job Catalog'!$F$10:$F$509,$A78,'Job Catalog'!$H$10:$H$509,BE$71,'Job Catalog'!$I$10:$I$509,BE$73))</f>
        <v/>
      </c>
      <c r="BF78" s="53">
        <f>IF(OR($A78="",BF$73=""),"",COUNTIFS('Job Catalog'!$F$10:$F$509,$A78,'Job Catalog'!$H$10:$H$509,BF$71,'Job Catalog'!$I$10:$I$509,BF$73))</f>
        <v/>
      </c>
      <c r="BG78" s="53">
        <f>IF(OR($A78="",BG$73=""),"",COUNTIFS('Job Catalog'!$F$10:$F$509,$A78,'Job Catalog'!$H$10:$H$509,BG$71,'Job Catalog'!$I$10:$I$509,BG$73))</f>
        <v/>
      </c>
      <c r="BH78" s="53">
        <f>IF(OR($A78="",BH$73=""),"",COUNTIFS('Job Catalog'!$F$10:$F$509,$A78,'Job Catalog'!$H$10:$H$509,BH$71,'Job Catalog'!$I$10:$I$509,BH$73))</f>
        <v/>
      </c>
      <c r="BI78" s="53">
        <f>IF(OR($A78="",BI$73=""),"",COUNTIFS('Job Catalog'!$F$10:$F$509,$A78,'Job Catalog'!$H$10:$H$509,BI$71,'Job Catalog'!$I$10:$I$509,BI$73))</f>
        <v/>
      </c>
      <c r="BJ78" s="53">
        <f>IF(OR($A78="",BJ$73=""),"",COUNTIFS('Job Catalog'!$F$10:$F$509,$A78,'Job Catalog'!$H$10:$H$509,BJ$71,'Job Catalog'!$I$10:$I$509,BJ$73))</f>
        <v/>
      </c>
      <c r="BK78" s="53">
        <f>IF(OR($A78="",BK$73=""),"",COUNTIFS('Job Catalog'!$F$10:$F$509,$A78,'Job Catalog'!$H$10:$H$509,BK$71,'Job Catalog'!$I$10:$I$509,BK$73))</f>
        <v/>
      </c>
      <c r="BL78" s="53">
        <f>IF(OR($A78="",BL$73=""),"",COUNTIFS('Job Catalog'!$F$10:$F$509,$A78,'Job Catalog'!$H$10:$H$509,BL$71,'Job Catalog'!$I$10:$I$509,BL$73))</f>
        <v/>
      </c>
      <c r="BM78" s="53">
        <f>IF(OR($A78="",BM$73=""),"",COUNTIFS('Job Catalog'!$F$10:$F$509,$A78,'Job Catalog'!$H$10:$H$509,BM$71,'Job Catalog'!$I$10:$I$509,BM$73))</f>
        <v/>
      </c>
      <c r="BN78" s="53">
        <f>IF(OR($A78="",BN$73=""),"",COUNTIFS('Job Catalog'!$F$10:$F$509,$A78,'Job Catalog'!$H$10:$H$509,BN$71,'Job Catalog'!$I$10:$I$509,BN$73))</f>
        <v/>
      </c>
      <c r="BO78" s="53">
        <f>IF(OR($A78="",BO$73=""),"",COUNTIFS('Job Catalog'!$F$10:$F$509,$A78,'Job Catalog'!$H$10:$H$509,BO$71,'Job Catalog'!$I$10:$I$509,BO$73))</f>
        <v/>
      </c>
      <c r="BP78" s="53">
        <f>IF(OR($A78="",BP$73=""),"",COUNTIFS('Job Catalog'!$F$10:$F$509,$A78,'Job Catalog'!$H$10:$H$509,BP$71,'Job Catalog'!$I$10:$I$509,BP$73))</f>
        <v/>
      </c>
      <c r="BQ78" s="53">
        <f>IF(OR($A78="",BQ$73=""),"",COUNTIFS('Job Catalog'!$F$10:$F$509,$A78,'Job Catalog'!$H$10:$H$509,BQ$71,'Job Catalog'!$I$10:$I$509,BQ$73))</f>
        <v/>
      </c>
      <c r="BR78" s="53">
        <f>IF(OR($A78="",BR$73=""),"",COUNTIFS('Job Catalog'!$F$10:$F$509,$A78,'Job Catalog'!$H$10:$H$509,BR$71,'Job Catalog'!$I$10:$I$509,BR$73))</f>
        <v/>
      </c>
      <c r="BS78" s="53">
        <f>IF(OR($A78="",BS$73=""),"",COUNTIFS('Job Catalog'!$F$10:$F$509,$A78,'Job Catalog'!$H$10:$H$509,BS$71,'Job Catalog'!$I$10:$I$509,BS$73))</f>
        <v/>
      </c>
      <c r="BT78" s="53">
        <f>IF(OR($A78="",BT$73=""),"",COUNTIFS('Job Catalog'!$F$10:$F$509,$A78,'Job Catalog'!$H$10:$H$509,BT$71,'Job Catalog'!$I$10:$I$509,BT$73))</f>
        <v/>
      </c>
      <c r="BU78" s="53">
        <f>IF(OR($A78="",BU$73=""),"",COUNTIFS('Job Catalog'!$F$10:$F$509,$A78,'Job Catalog'!$H$10:$H$509,BU$71,'Job Catalog'!$I$10:$I$509,BU$73))</f>
        <v/>
      </c>
      <c r="BV78" s="53">
        <f>IF(OR($A78="",BV$73=""),"",COUNTIFS('Job Catalog'!$F$10:$F$509,$A78,'Job Catalog'!$H$10:$H$509,BV$71,'Job Catalog'!$I$10:$I$509,BV$73))</f>
        <v/>
      </c>
      <c r="BW78" s="53">
        <f>IF(OR($A78="",BW$73=""),"",COUNTIFS('Job Catalog'!$F$10:$F$509,$A78,'Job Catalog'!$H$10:$H$509,BW$71,'Job Catalog'!$I$10:$I$509,BW$73))</f>
        <v/>
      </c>
      <c r="BX78" s="53">
        <f>IF(OR($A78="",BX$73=""),"",COUNTIFS('Job Catalog'!$F$10:$F$509,$A78,'Job Catalog'!$H$10:$H$509,BX$71,'Job Catalog'!$I$10:$I$509,BX$73))</f>
        <v/>
      </c>
      <c r="BY78" s="53">
        <f>IF(OR($A78="",BY$73=""),"",COUNTIFS('Job Catalog'!$F$10:$F$509,$A78,'Job Catalog'!$H$10:$H$509,BY$71,'Job Catalog'!$I$10:$I$509,BY$73))</f>
        <v/>
      </c>
      <c r="BZ78" s="53">
        <f>IF(OR($A78="",BZ$73=""),"",COUNTIFS('Job Catalog'!$F$10:$F$509,$A78,'Job Catalog'!$H$10:$H$509,BZ$71,'Job Catalog'!$I$10:$I$509,BZ$73))</f>
        <v/>
      </c>
      <c r="CA78" s="53">
        <f>IF(OR($A78="",CA$73=""),"",COUNTIFS('Job Catalog'!$F$10:$F$509,$A78,'Job Catalog'!$H$10:$H$509,CA$71,'Job Catalog'!$I$10:$I$509,CA$73))</f>
        <v/>
      </c>
      <c r="CB78" s="53">
        <f>IF(OR($A78="",CB$73=""),"",COUNTIFS('Job Catalog'!$F$10:$F$509,$A78,'Job Catalog'!$H$10:$H$509,CB$71,'Job Catalog'!$I$10:$I$509,CB$73))</f>
        <v/>
      </c>
      <c r="CC78" s="53">
        <f>IF(OR($A78="",CC$73=""),"",COUNTIFS('Job Catalog'!$F$10:$F$509,$A78,'Job Catalog'!$H$10:$H$509,CC$71,'Job Catalog'!$I$10:$I$509,CC$73))</f>
        <v/>
      </c>
      <c r="CD78" s="53">
        <f>IF(OR($A78="",CD$73=""),"",COUNTIFS('Job Catalog'!$F$10:$F$509,$A78,'Job Catalog'!$H$10:$H$509,CD$71,'Job Catalog'!$I$10:$I$509,CD$73))</f>
        <v/>
      </c>
      <c r="CE78" s="53">
        <f>IF(OR($A78="",CE$73=""),"",COUNTIFS('Job Catalog'!$F$10:$F$509,$A78,'Job Catalog'!$H$10:$H$509,CE$71,'Job Catalog'!$I$10:$I$509,CE$73))</f>
        <v/>
      </c>
      <c r="CF78" s="53">
        <f>IF(OR($A78="",CF$73=""),"",COUNTIFS('Job Catalog'!$F$10:$F$509,$A78,'Job Catalog'!$H$10:$H$509,CF$71,'Job Catalog'!$I$10:$I$509,CF$73))</f>
        <v/>
      </c>
      <c r="CG78" s="53">
        <f>IF(OR($A78="",CG$73=""),"",COUNTIFS('Job Catalog'!$F$10:$F$509,$A78,'Job Catalog'!$H$10:$H$509,CG$71,'Job Catalog'!$I$10:$I$509,CG$73))</f>
        <v/>
      </c>
      <c r="CH78" s="53">
        <f>IF(OR($A78="",CH$73=""),"",COUNTIFS('Job Catalog'!$F$10:$F$509,$A78,'Job Catalog'!$H$10:$H$509,CH$71,'Job Catalog'!$I$10:$I$509,CH$73))</f>
        <v/>
      </c>
      <c r="CI78" s="53">
        <f>IF(OR($A78="",CI$73=""),"",COUNTIFS('Job Catalog'!$F$10:$F$509,$A78,'Job Catalog'!$H$10:$H$509,CI$71,'Job Catalog'!$I$10:$I$509,CI$73))</f>
        <v/>
      </c>
      <c r="CJ78" s="53">
        <f>IF(OR($A78="",CJ$73=""),"",COUNTIFS('Job Catalog'!$F$10:$F$509,$A78,'Job Catalog'!$H$10:$H$509,CJ$71,'Job Catalog'!$I$10:$I$509,CJ$73))</f>
        <v/>
      </c>
      <c r="CK78" s="53">
        <f>IF(OR($A78="",CK$73=""),"",COUNTIFS('Job Catalog'!$F$10:$F$509,$A78,'Job Catalog'!$H$10:$H$509,CK$71,'Job Catalog'!$I$10:$I$509,CK$73))</f>
        <v/>
      </c>
      <c r="CL78" s="53">
        <f>IF(OR($A78="",CL$73=""),"",COUNTIFS('Job Catalog'!$F$10:$F$509,$A78,'Job Catalog'!$H$10:$H$509,CL$71,'Job Catalog'!$I$10:$I$509,CL$73))</f>
        <v/>
      </c>
      <c r="CM78" s="53">
        <f>IF(OR($A78="",CM$73=""),"",COUNTIFS('Job Catalog'!$F$10:$F$509,$A78,'Job Catalog'!$H$10:$H$509,CM$71,'Job Catalog'!$I$10:$I$509,CM$73))</f>
        <v/>
      </c>
      <c r="CN78" s="53">
        <f>IF(OR($A78="",CN$73=""),"",COUNTIFS('Job Catalog'!$F$10:$F$509,$A78,'Job Catalog'!$H$10:$H$509,CN$71,'Job Catalog'!$I$10:$I$509,CN$73))</f>
        <v/>
      </c>
      <c r="CO78" s="53">
        <f>IF(OR($A78="",CO$73=""),"",COUNTIFS('Job Catalog'!$F$10:$F$509,$A78,'Job Catalog'!$H$10:$H$509,CO$71,'Job Catalog'!$I$10:$I$509,CO$73))</f>
        <v/>
      </c>
      <c r="CP78" s="53">
        <f>IF(OR($A78="",CP$73=""),"",COUNTIFS('Job Catalog'!$F$10:$F$509,$A78,'Job Catalog'!$H$10:$H$509,CP$71,'Job Catalog'!$I$10:$I$509,CP$73))</f>
        <v/>
      </c>
      <c r="CQ78" s="53">
        <f>IF(OR($A78="",CQ$73=""),"",COUNTIFS('Job Catalog'!$F$10:$F$509,$A78,'Job Catalog'!$H$10:$H$509,CQ$71,'Job Catalog'!$I$10:$I$509,CQ$73))</f>
        <v/>
      </c>
      <c r="CR78" s="53">
        <f>IF(OR($A78="",CR$73=""),"",COUNTIFS('Job Catalog'!$F$10:$F$509,$A78,'Job Catalog'!$H$10:$H$509,CR$71,'Job Catalog'!$I$10:$I$509,CR$73))</f>
        <v/>
      </c>
      <c r="CS78" s="53">
        <f>IF(OR($A78="",CS$73=""),"",COUNTIFS('Job Catalog'!$F$10:$F$509,$A78,'Job Catalog'!$H$10:$H$509,CS$71,'Job Catalog'!$I$10:$I$509,CS$73))</f>
        <v/>
      </c>
      <c r="CT78" s="53">
        <f>IF(OR($A78="",CT$73=""),"",COUNTIFS('Job Catalog'!$F$10:$F$509,$A78,'Job Catalog'!$H$10:$H$509,CT$71,'Job Catalog'!$I$10:$I$509,CT$73))</f>
        <v/>
      </c>
      <c r="CU78" s="54">
        <f>IF($A78="","",SUM(C78:CT78))</f>
        <v/>
      </c>
    </row>
    <row r="79">
      <c r="A79">
        <f>IFERROR(INDEX(SETUP!$C$148:$C$267,MATCH($C$4&amp;"#"&amp;6,HELPER!$Y$2:$Y$121,0)),"")</f>
        <v/>
      </c>
      <c r="B79" s="9">
        <f>IFERROR(INDEX(SETUP!$D$148:$D$267,MATCH($C$4&amp;"#"&amp;6,HELPER!$Y$2:$Y$121,0)),"")</f>
        <v/>
      </c>
      <c r="C79" s="53">
        <f>IF(OR($A79="",C$73=""),"",COUNTIFS('Job Catalog'!$F$10:$F$509,$A79,'Job Catalog'!$H$10:$H$509,C$71,'Job Catalog'!$I$10:$I$509,C$73))</f>
        <v/>
      </c>
      <c r="D79" s="53">
        <f>IF(OR($A79="",D$73=""),"",COUNTIFS('Job Catalog'!$F$10:$F$509,$A79,'Job Catalog'!$H$10:$H$509,D$71,'Job Catalog'!$I$10:$I$509,D$73))</f>
        <v/>
      </c>
      <c r="E79" s="53">
        <f>IF(OR($A79="",E$73=""),"",COUNTIFS('Job Catalog'!$F$10:$F$509,$A79,'Job Catalog'!$H$10:$H$509,E$71,'Job Catalog'!$I$10:$I$509,E$73))</f>
        <v/>
      </c>
      <c r="F79" s="53">
        <f>IF(OR($A79="",F$73=""),"",COUNTIFS('Job Catalog'!$F$10:$F$509,$A79,'Job Catalog'!$H$10:$H$509,F$71,'Job Catalog'!$I$10:$I$509,F$73))</f>
        <v/>
      </c>
      <c r="G79" s="53">
        <f>IF(OR($A79="",G$73=""),"",COUNTIFS('Job Catalog'!$F$10:$F$509,$A79,'Job Catalog'!$H$10:$H$509,G$71,'Job Catalog'!$I$10:$I$509,G$73))</f>
        <v/>
      </c>
      <c r="H79" s="53">
        <f>IF(OR($A79="",H$73=""),"",COUNTIFS('Job Catalog'!$F$10:$F$509,$A79,'Job Catalog'!$H$10:$H$509,H$71,'Job Catalog'!$I$10:$I$509,H$73))</f>
        <v/>
      </c>
      <c r="I79" s="53">
        <f>IF(OR($A79="",I$73=""),"",COUNTIFS('Job Catalog'!$F$10:$F$509,$A79,'Job Catalog'!$H$10:$H$509,I$71,'Job Catalog'!$I$10:$I$509,I$73))</f>
        <v/>
      </c>
      <c r="J79" s="53">
        <f>IF(OR($A79="",J$73=""),"",COUNTIFS('Job Catalog'!$F$10:$F$509,$A79,'Job Catalog'!$H$10:$H$509,J$71,'Job Catalog'!$I$10:$I$509,J$73))</f>
        <v/>
      </c>
      <c r="K79" s="53">
        <f>IF(OR($A79="",K$73=""),"",COUNTIFS('Job Catalog'!$F$10:$F$509,$A79,'Job Catalog'!$H$10:$H$509,K$71,'Job Catalog'!$I$10:$I$509,K$73))</f>
        <v/>
      </c>
      <c r="L79" s="53">
        <f>IF(OR($A79="",L$73=""),"",COUNTIFS('Job Catalog'!$F$10:$F$509,$A79,'Job Catalog'!$H$10:$H$509,L$71,'Job Catalog'!$I$10:$I$509,L$73))</f>
        <v/>
      </c>
      <c r="M79" s="53">
        <f>IF(OR($A79="",M$73=""),"",COUNTIFS('Job Catalog'!$F$10:$F$509,$A79,'Job Catalog'!$H$10:$H$509,M$71,'Job Catalog'!$I$10:$I$509,M$73))</f>
        <v/>
      </c>
      <c r="N79" s="53">
        <f>IF(OR($A79="",N$73=""),"",COUNTIFS('Job Catalog'!$F$10:$F$509,$A79,'Job Catalog'!$H$10:$H$509,N$71,'Job Catalog'!$I$10:$I$509,N$73))</f>
        <v/>
      </c>
      <c r="O79" s="53">
        <f>IF(OR($A79="",O$73=""),"",COUNTIFS('Job Catalog'!$F$10:$F$509,$A79,'Job Catalog'!$H$10:$H$509,O$71,'Job Catalog'!$I$10:$I$509,O$73))</f>
        <v/>
      </c>
      <c r="P79" s="53">
        <f>IF(OR($A79="",P$73=""),"",COUNTIFS('Job Catalog'!$F$10:$F$509,$A79,'Job Catalog'!$H$10:$H$509,P$71,'Job Catalog'!$I$10:$I$509,P$73))</f>
        <v/>
      </c>
      <c r="Q79" s="53">
        <f>IF(OR($A79="",Q$73=""),"",COUNTIFS('Job Catalog'!$F$10:$F$509,$A79,'Job Catalog'!$H$10:$H$509,Q$71,'Job Catalog'!$I$10:$I$509,Q$73))</f>
        <v/>
      </c>
      <c r="R79" s="53">
        <f>IF(OR($A79="",R$73=""),"",COUNTIFS('Job Catalog'!$F$10:$F$509,$A79,'Job Catalog'!$H$10:$H$509,R$71,'Job Catalog'!$I$10:$I$509,R$73))</f>
        <v/>
      </c>
      <c r="S79" s="53">
        <f>IF(OR($A79="",S$73=""),"",COUNTIFS('Job Catalog'!$F$10:$F$509,$A79,'Job Catalog'!$H$10:$H$509,S$71,'Job Catalog'!$I$10:$I$509,S$73))</f>
        <v/>
      </c>
      <c r="T79" s="53">
        <f>IF(OR($A79="",T$73=""),"",COUNTIFS('Job Catalog'!$F$10:$F$509,$A79,'Job Catalog'!$H$10:$H$509,T$71,'Job Catalog'!$I$10:$I$509,T$73))</f>
        <v/>
      </c>
      <c r="U79" s="53">
        <f>IF(OR($A79="",U$73=""),"",COUNTIFS('Job Catalog'!$F$10:$F$509,$A79,'Job Catalog'!$H$10:$H$509,U$71,'Job Catalog'!$I$10:$I$509,U$73))</f>
        <v/>
      </c>
      <c r="V79" s="53">
        <f>IF(OR($A79="",V$73=""),"",COUNTIFS('Job Catalog'!$F$10:$F$509,$A79,'Job Catalog'!$H$10:$H$509,V$71,'Job Catalog'!$I$10:$I$509,V$73))</f>
        <v/>
      </c>
      <c r="W79" s="53">
        <f>IF(OR($A79="",W$73=""),"",COUNTIFS('Job Catalog'!$F$10:$F$509,$A79,'Job Catalog'!$H$10:$H$509,W$71,'Job Catalog'!$I$10:$I$509,W$73))</f>
        <v/>
      </c>
      <c r="X79" s="53">
        <f>IF(OR($A79="",X$73=""),"",COUNTIFS('Job Catalog'!$F$10:$F$509,$A79,'Job Catalog'!$H$10:$H$509,X$71,'Job Catalog'!$I$10:$I$509,X$73))</f>
        <v/>
      </c>
      <c r="Y79" s="53">
        <f>IF(OR($A79="",Y$73=""),"",COUNTIFS('Job Catalog'!$F$10:$F$509,$A79,'Job Catalog'!$H$10:$H$509,Y$71,'Job Catalog'!$I$10:$I$509,Y$73))</f>
        <v/>
      </c>
      <c r="Z79" s="53">
        <f>IF(OR($A79="",Z$73=""),"",COUNTIFS('Job Catalog'!$F$10:$F$509,$A79,'Job Catalog'!$H$10:$H$509,Z$71,'Job Catalog'!$I$10:$I$509,Z$73))</f>
        <v/>
      </c>
      <c r="AA79" s="53">
        <f>IF(OR($A79="",AA$73=""),"",COUNTIFS('Job Catalog'!$F$10:$F$509,$A79,'Job Catalog'!$H$10:$H$509,AA$71,'Job Catalog'!$I$10:$I$509,AA$73))</f>
        <v/>
      </c>
      <c r="AB79" s="53">
        <f>IF(OR($A79="",AB$73=""),"",COUNTIFS('Job Catalog'!$F$10:$F$509,$A79,'Job Catalog'!$H$10:$H$509,AB$71,'Job Catalog'!$I$10:$I$509,AB$73))</f>
        <v/>
      </c>
      <c r="AC79" s="53">
        <f>IF(OR($A79="",AC$73=""),"",COUNTIFS('Job Catalog'!$F$10:$F$509,$A79,'Job Catalog'!$H$10:$H$509,AC$71,'Job Catalog'!$I$10:$I$509,AC$73))</f>
        <v/>
      </c>
      <c r="AD79" s="53">
        <f>IF(OR($A79="",AD$73=""),"",COUNTIFS('Job Catalog'!$F$10:$F$509,$A79,'Job Catalog'!$H$10:$H$509,AD$71,'Job Catalog'!$I$10:$I$509,AD$73))</f>
        <v/>
      </c>
      <c r="AE79" s="53">
        <f>IF(OR($A79="",AE$73=""),"",COUNTIFS('Job Catalog'!$F$10:$F$509,$A79,'Job Catalog'!$H$10:$H$509,AE$71,'Job Catalog'!$I$10:$I$509,AE$73))</f>
        <v/>
      </c>
      <c r="AF79" s="53">
        <f>IF(OR($A79="",AF$73=""),"",COUNTIFS('Job Catalog'!$F$10:$F$509,$A79,'Job Catalog'!$H$10:$H$509,AF$71,'Job Catalog'!$I$10:$I$509,AF$73))</f>
        <v/>
      </c>
      <c r="AG79" s="53">
        <f>IF(OR($A79="",AG$73=""),"",COUNTIFS('Job Catalog'!$F$10:$F$509,$A79,'Job Catalog'!$H$10:$H$509,AG$71,'Job Catalog'!$I$10:$I$509,AG$73))</f>
        <v/>
      </c>
      <c r="AH79" s="53">
        <f>IF(OR($A79="",AH$73=""),"",COUNTIFS('Job Catalog'!$F$10:$F$509,$A79,'Job Catalog'!$H$10:$H$509,AH$71,'Job Catalog'!$I$10:$I$509,AH$73))</f>
        <v/>
      </c>
      <c r="AI79" s="53">
        <f>IF(OR($A79="",AI$73=""),"",COUNTIFS('Job Catalog'!$F$10:$F$509,$A79,'Job Catalog'!$H$10:$H$509,AI$71,'Job Catalog'!$I$10:$I$509,AI$73))</f>
        <v/>
      </c>
      <c r="AJ79" s="53">
        <f>IF(OR($A79="",AJ$73=""),"",COUNTIFS('Job Catalog'!$F$10:$F$509,$A79,'Job Catalog'!$H$10:$H$509,AJ$71,'Job Catalog'!$I$10:$I$509,AJ$73))</f>
        <v/>
      </c>
      <c r="AK79" s="53">
        <f>IF(OR($A79="",AK$73=""),"",COUNTIFS('Job Catalog'!$F$10:$F$509,$A79,'Job Catalog'!$H$10:$H$509,AK$71,'Job Catalog'!$I$10:$I$509,AK$73))</f>
        <v/>
      </c>
      <c r="AL79" s="53">
        <f>IF(OR($A79="",AL$73=""),"",COUNTIFS('Job Catalog'!$F$10:$F$509,$A79,'Job Catalog'!$H$10:$H$509,AL$71,'Job Catalog'!$I$10:$I$509,AL$73))</f>
        <v/>
      </c>
      <c r="AM79" s="53">
        <f>IF(OR($A79="",AM$73=""),"",COUNTIFS('Job Catalog'!$F$10:$F$509,$A79,'Job Catalog'!$H$10:$H$509,AM$71,'Job Catalog'!$I$10:$I$509,AM$73))</f>
        <v/>
      </c>
      <c r="AN79" s="53">
        <f>IF(OR($A79="",AN$73=""),"",COUNTIFS('Job Catalog'!$F$10:$F$509,$A79,'Job Catalog'!$H$10:$H$509,AN$71,'Job Catalog'!$I$10:$I$509,AN$73))</f>
        <v/>
      </c>
      <c r="AO79" s="53">
        <f>IF(OR($A79="",AO$73=""),"",COUNTIFS('Job Catalog'!$F$10:$F$509,$A79,'Job Catalog'!$H$10:$H$509,AO$71,'Job Catalog'!$I$10:$I$509,AO$73))</f>
        <v/>
      </c>
      <c r="AP79" s="53">
        <f>IF(OR($A79="",AP$73=""),"",COUNTIFS('Job Catalog'!$F$10:$F$509,$A79,'Job Catalog'!$H$10:$H$509,AP$71,'Job Catalog'!$I$10:$I$509,AP$73))</f>
        <v/>
      </c>
      <c r="AQ79" s="53">
        <f>IF(OR($A79="",AQ$73=""),"",COUNTIFS('Job Catalog'!$F$10:$F$509,$A79,'Job Catalog'!$H$10:$H$509,AQ$71,'Job Catalog'!$I$10:$I$509,AQ$73))</f>
        <v/>
      </c>
      <c r="AR79" s="53">
        <f>IF(OR($A79="",AR$73=""),"",COUNTIFS('Job Catalog'!$F$10:$F$509,$A79,'Job Catalog'!$H$10:$H$509,AR$71,'Job Catalog'!$I$10:$I$509,AR$73))</f>
        <v/>
      </c>
      <c r="AS79" s="53">
        <f>IF(OR($A79="",AS$73=""),"",COUNTIFS('Job Catalog'!$F$10:$F$509,$A79,'Job Catalog'!$H$10:$H$509,AS$71,'Job Catalog'!$I$10:$I$509,AS$73))</f>
        <v/>
      </c>
      <c r="AT79" s="53">
        <f>IF(OR($A79="",AT$73=""),"",COUNTIFS('Job Catalog'!$F$10:$F$509,$A79,'Job Catalog'!$H$10:$H$509,AT$71,'Job Catalog'!$I$10:$I$509,AT$73))</f>
        <v/>
      </c>
      <c r="AU79" s="53">
        <f>IF(OR($A79="",AU$73=""),"",COUNTIFS('Job Catalog'!$F$10:$F$509,$A79,'Job Catalog'!$H$10:$H$509,AU$71,'Job Catalog'!$I$10:$I$509,AU$73))</f>
        <v/>
      </c>
      <c r="AV79" s="53">
        <f>IF(OR($A79="",AV$73=""),"",COUNTIFS('Job Catalog'!$F$10:$F$509,$A79,'Job Catalog'!$H$10:$H$509,AV$71,'Job Catalog'!$I$10:$I$509,AV$73))</f>
        <v/>
      </c>
      <c r="AW79" s="53">
        <f>IF(OR($A79="",AW$73=""),"",COUNTIFS('Job Catalog'!$F$10:$F$509,$A79,'Job Catalog'!$H$10:$H$509,AW$71,'Job Catalog'!$I$10:$I$509,AW$73))</f>
        <v/>
      </c>
      <c r="AX79" s="53">
        <f>IF(OR($A79="",AX$73=""),"",COUNTIFS('Job Catalog'!$F$10:$F$509,$A79,'Job Catalog'!$H$10:$H$509,AX$71,'Job Catalog'!$I$10:$I$509,AX$73))</f>
        <v/>
      </c>
      <c r="AY79" s="53">
        <f>IF(OR($A79="",AY$73=""),"",COUNTIFS('Job Catalog'!$F$10:$F$509,$A79,'Job Catalog'!$H$10:$H$509,AY$71,'Job Catalog'!$I$10:$I$509,AY$73))</f>
        <v/>
      </c>
      <c r="AZ79" s="53">
        <f>IF(OR($A79="",AZ$73=""),"",COUNTIFS('Job Catalog'!$F$10:$F$509,$A79,'Job Catalog'!$H$10:$H$509,AZ$71,'Job Catalog'!$I$10:$I$509,AZ$73))</f>
        <v/>
      </c>
      <c r="BA79" s="53">
        <f>IF(OR($A79="",BA$73=""),"",COUNTIFS('Job Catalog'!$F$10:$F$509,$A79,'Job Catalog'!$H$10:$H$509,BA$71,'Job Catalog'!$I$10:$I$509,BA$73))</f>
        <v/>
      </c>
      <c r="BB79" s="53">
        <f>IF(OR($A79="",BB$73=""),"",COUNTIFS('Job Catalog'!$F$10:$F$509,$A79,'Job Catalog'!$H$10:$H$509,BB$71,'Job Catalog'!$I$10:$I$509,BB$73))</f>
        <v/>
      </c>
      <c r="BC79" s="53">
        <f>IF(OR($A79="",BC$73=""),"",COUNTIFS('Job Catalog'!$F$10:$F$509,$A79,'Job Catalog'!$H$10:$H$509,BC$71,'Job Catalog'!$I$10:$I$509,BC$73))</f>
        <v/>
      </c>
      <c r="BD79" s="53">
        <f>IF(OR($A79="",BD$73=""),"",COUNTIFS('Job Catalog'!$F$10:$F$509,$A79,'Job Catalog'!$H$10:$H$509,BD$71,'Job Catalog'!$I$10:$I$509,BD$73))</f>
        <v/>
      </c>
      <c r="BE79" s="53">
        <f>IF(OR($A79="",BE$73=""),"",COUNTIFS('Job Catalog'!$F$10:$F$509,$A79,'Job Catalog'!$H$10:$H$509,BE$71,'Job Catalog'!$I$10:$I$509,BE$73))</f>
        <v/>
      </c>
      <c r="BF79" s="53">
        <f>IF(OR($A79="",BF$73=""),"",COUNTIFS('Job Catalog'!$F$10:$F$509,$A79,'Job Catalog'!$H$10:$H$509,BF$71,'Job Catalog'!$I$10:$I$509,BF$73))</f>
        <v/>
      </c>
      <c r="BG79" s="53">
        <f>IF(OR($A79="",BG$73=""),"",COUNTIFS('Job Catalog'!$F$10:$F$509,$A79,'Job Catalog'!$H$10:$H$509,BG$71,'Job Catalog'!$I$10:$I$509,BG$73))</f>
        <v/>
      </c>
      <c r="BH79" s="53">
        <f>IF(OR($A79="",BH$73=""),"",COUNTIFS('Job Catalog'!$F$10:$F$509,$A79,'Job Catalog'!$H$10:$H$509,BH$71,'Job Catalog'!$I$10:$I$509,BH$73))</f>
        <v/>
      </c>
      <c r="BI79" s="53">
        <f>IF(OR($A79="",BI$73=""),"",COUNTIFS('Job Catalog'!$F$10:$F$509,$A79,'Job Catalog'!$H$10:$H$509,BI$71,'Job Catalog'!$I$10:$I$509,BI$73))</f>
        <v/>
      </c>
      <c r="BJ79" s="53">
        <f>IF(OR($A79="",BJ$73=""),"",COUNTIFS('Job Catalog'!$F$10:$F$509,$A79,'Job Catalog'!$H$10:$H$509,BJ$71,'Job Catalog'!$I$10:$I$509,BJ$73))</f>
        <v/>
      </c>
      <c r="BK79" s="53">
        <f>IF(OR($A79="",BK$73=""),"",COUNTIFS('Job Catalog'!$F$10:$F$509,$A79,'Job Catalog'!$H$10:$H$509,BK$71,'Job Catalog'!$I$10:$I$509,BK$73))</f>
        <v/>
      </c>
      <c r="BL79" s="53">
        <f>IF(OR($A79="",BL$73=""),"",COUNTIFS('Job Catalog'!$F$10:$F$509,$A79,'Job Catalog'!$H$10:$H$509,BL$71,'Job Catalog'!$I$10:$I$509,BL$73))</f>
        <v/>
      </c>
      <c r="BM79" s="53">
        <f>IF(OR($A79="",BM$73=""),"",COUNTIFS('Job Catalog'!$F$10:$F$509,$A79,'Job Catalog'!$H$10:$H$509,BM$71,'Job Catalog'!$I$10:$I$509,BM$73))</f>
        <v/>
      </c>
      <c r="BN79" s="53">
        <f>IF(OR($A79="",BN$73=""),"",COUNTIFS('Job Catalog'!$F$10:$F$509,$A79,'Job Catalog'!$H$10:$H$509,BN$71,'Job Catalog'!$I$10:$I$509,BN$73))</f>
        <v/>
      </c>
      <c r="BO79" s="53">
        <f>IF(OR($A79="",BO$73=""),"",COUNTIFS('Job Catalog'!$F$10:$F$509,$A79,'Job Catalog'!$H$10:$H$509,BO$71,'Job Catalog'!$I$10:$I$509,BO$73))</f>
        <v/>
      </c>
      <c r="BP79" s="53">
        <f>IF(OR($A79="",BP$73=""),"",COUNTIFS('Job Catalog'!$F$10:$F$509,$A79,'Job Catalog'!$H$10:$H$509,BP$71,'Job Catalog'!$I$10:$I$509,BP$73))</f>
        <v/>
      </c>
      <c r="BQ79" s="53">
        <f>IF(OR($A79="",BQ$73=""),"",COUNTIFS('Job Catalog'!$F$10:$F$509,$A79,'Job Catalog'!$H$10:$H$509,BQ$71,'Job Catalog'!$I$10:$I$509,BQ$73))</f>
        <v/>
      </c>
      <c r="BR79" s="53">
        <f>IF(OR($A79="",BR$73=""),"",COUNTIFS('Job Catalog'!$F$10:$F$509,$A79,'Job Catalog'!$H$10:$H$509,BR$71,'Job Catalog'!$I$10:$I$509,BR$73))</f>
        <v/>
      </c>
      <c r="BS79" s="53">
        <f>IF(OR($A79="",BS$73=""),"",COUNTIFS('Job Catalog'!$F$10:$F$509,$A79,'Job Catalog'!$H$10:$H$509,BS$71,'Job Catalog'!$I$10:$I$509,BS$73))</f>
        <v/>
      </c>
      <c r="BT79" s="53">
        <f>IF(OR($A79="",BT$73=""),"",COUNTIFS('Job Catalog'!$F$10:$F$509,$A79,'Job Catalog'!$H$10:$H$509,BT$71,'Job Catalog'!$I$10:$I$509,BT$73))</f>
        <v/>
      </c>
      <c r="BU79" s="53">
        <f>IF(OR($A79="",BU$73=""),"",COUNTIFS('Job Catalog'!$F$10:$F$509,$A79,'Job Catalog'!$H$10:$H$509,BU$71,'Job Catalog'!$I$10:$I$509,BU$73))</f>
        <v/>
      </c>
      <c r="BV79" s="53">
        <f>IF(OR($A79="",BV$73=""),"",COUNTIFS('Job Catalog'!$F$10:$F$509,$A79,'Job Catalog'!$H$10:$H$509,BV$71,'Job Catalog'!$I$10:$I$509,BV$73))</f>
        <v/>
      </c>
      <c r="BW79" s="53">
        <f>IF(OR($A79="",BW$73=""),"",COUNTIFS('Job Catalog'!$F$10:$F$509,$A79,'Job Catalog'!$H$10:$H$509,BW$71,'Job Catalog'!$I$10:$I$509,BW$73))</f>
        <v/>
      </c>
      <c r="BX79" s="53">
        <f>IF(OR($A79="",BX$73=""),"",COUNTIFS('Job Catalog'!$F$10:$F$509,$A79,'Job Catalog'!$H$10:$H$509,BX$71,'Job Catalog'!$I$10:$I$509,BX$73))</f>
        <v/>
      </c>
      <c r="BY79" s="53">
        <f>IF(OR($A79="",BY$73=""),"",COUNTIFS('Job Catalog'!$F$10:$F$509,$A79,'Job Catalog'!$H$10:$H$509,BY$71,'Job Catalog'!$I$10:$I$509,BY$73))</f>
        <v/>
      </c>
      <c r="BZ79" s="53">
        <f>IF(OR($A79="",BZ$73=""),"",COUNTIFS('Job Catalog'!$F$10:$F$509,$A79,'Job Catalog'!$H$10:$H$509,BZ$71,'Job Catalog'!$I$10:$I$509,BZ$73))</f>
        <v/>
      </c>
      <c r="CA79" s="53">
        <f>IF(OR($A79="",CA$73=""),"",COUNTIFS('Job Catalog'!$F$10:$F$509,$A79,'Job Catalog'!$H$10:$H$509,CA$71,'Job Catalog'!$I$10:$I$509,CA$73))</f>
        <v/>
      </c>
      <c r="CB79" s="53">
        <f>IF(OR($A79="",CB$73=""),"",COUNTIFS('Job Catalog'!$F$10:$F$509,$A79,'Job Catalog'!$H$10:$H$509,CB$71,'Job Catalog'!$I$10:$I$509,CB$73))</f>
        <v/>
      </c>
      <c r="CC79" s="53">
        <f>IF(OR($A79="",CC$73=""),"",COUNTIFS('Job Catalog'!$F$10:$F$509,$A79,'Job Catalog'!$H$10:$H$509,CC$71,'Job Catalog'!$I$10:$I$509,CC$73))</f>
        <v/>
      </c>
      <c r="CD79" s="53">
        <f>IF(OR($A79="",CD$73=""),"",COUNTIFS('Job Catalog'!$F$10:$F$509,$A79,'Job Catalog'!$H$10:$H$509,CD$71,'Job Catalog'!$I$10:$I$509,CD$73))</f>
        <v/>
      </c>
      <c r="CE79" s="53">
        <f>IF(OR($A79="",CE$73=""),"",COUNTIFS('Job Catalog'!$F$10:$F$509,$A79,'Job Catalog'!$H$10:$H$509,CE$71,'Job Catalog'!$I$10:$I$509,CE$73))</f>
        <v/>
      </c>
      <c r="CF79" s="53">
        <f>IF(OR($A79="",CF$73=""),"",COUNTIFS('Job Catalog'!$F$10:$F$509,$A79,'Job Catalog'!$H$10:$H$509,CF$71,'Job Catalog'!$I$10:$I$509,CF$73))</f>
        <v/>
      </c>
      <c r="CG79" s="53">
        <f>IF(OR($A79="",CG$73=""),"",COUNTIFS('Job Catalog'!$F$10:$F$509,$A79,'Job Catalog'!$H$10:$H$509,CG$71,'Job Catalog'!$I$10:$I$509,CG$73))</f>
        <v/>
      </c>
      <c r="CH79" s="53">
        <f>IF(OR($A79="",CH$73=""),"",COUNTIFS('Job Catalog'!$F$10:$F$509,$A79,'Job Catalog'!$H$10:$H$509,CH$71,'Job Catalog'!$I$10:$I$509,CH$73))</f>
        <v/>
      </c>
      <c r="CI79" s="53">
        <f>IF(OR($A79="",CI$73=""),"",COUNTIFS('Job Catalog'!$F$10:$F$509,$A79,'Job Catalog'!$H$10:$H$509,CI$71,'Job Catalog'!$I$10:$I$509,CI$73))</f>
        <v/>
      </c>
      <c r="CJ79" s="53">
        <f>IF(OR($A79="",CJ$73=""),"",COUNTIFS('Job Catalog'!$F$10:$F$509,$A79,'Job Catalog'!$H$10:$H$509,CJ$71,'Job Catalog'!$I$10:$I$509,CJ$73))</f>
        <v/>
      </c>
      <c r="CK79" s="53">
        <f>IF(OR($A79="",CK$73=""),"",COUNTIFS('Job Catalog'!$F$10:$F$509,$A79,'Job Catalog'!$H$10:$H$509,CK$71,'Job Catalog'!$I$10:$I$509,CK$73))</f>
        <v/>
      </c>
      <c r="CL79" s="53">
        <f>IF(OR($A79="",CL$73=""),"",COUNTIFS('Job Catalog'!$F$10:$F$509,$A79,'Job Catalog'!$H$10:$H$509,CL$71,'Job Catalog'!$I$10:$I$509,CL$73))</f>
        <v/>
      </c>
      <c r="CM79" s="53">
        <f>IF(OR($A79="",CM$73=""),"",COUNTIFS('Job Catalog'!$F$10:$F$509,$A79,'Job Catalog'!$H$10:$H$509,CM$71,'Job Catalog'!$I$10:$I$509,CM$73))</f>
        <v/>
      </c>
      <c r="CN79" s="53">
        <f>IF(OR($A79="",CN$73=""),"",COUNTIFS('Job Catalog'!$F$10:$F$509,$A79,'Job Catalog'!$H$10:$H$509,CN$71,'Job Catalog'!$I$10:$I$509,CN$73))</f>
        <v/>
      </c>
      <c r="CO79" s="53">
        <f>IF(OR($A79="",CO$73=""),"",COUNTIFS('Job Catalog'!$F$10:$F$509,$A79,'Job Catalog'!$H$10:$H$509,CO$71,'Job Catalog'!$I$10:$I$509,CO$73))</f>
        <v/>
      </c>
      <c r="CP79" s="53">
        <f>IF(OR($A79="",CP$73=""),"",COUNTIFS('Job Catalog'!$F$10:$F$509,$A79,'Job Catalog'!$H$10:$H$509,CP$71,'Job Catalog'!$I$10:$I$509,CP$73))</f>
        <v/>
      </c>
      <c r="CQ79" s="53">
        <f>IF(OR($A79="",CQ$73=""),"",COUNTIFS('Job Catalog'!$F$10:$F$509,$A79,'Job Catalog'!$H$10:$H$509,CQ$71,'Job Catalog'!$I$10:$I$509,CQ$73))</f>
        <v/>
      </c>
      <c r="CR79" s="53">
        <f>IF(OR($A79="",CR$73=""),"",COUNTIFS('Job Catalog'!$F$10:$F$509,$A79,'Job Catalog'!$H$10:$H$509,CR$71,'Job Catalog'!$I$10:$I$509,CR$73))</f>
        <v/>
      </c>
      <c r="CS79" s="53">
        <f>IF(OR($A79="",CS$73=""),"",COUNTIFS('Job Catalog'!$F$10:$F$509,$A79,'Job Catalog'!$H$10:$H$509,CS$71,'Job Catalog'!$I$10:$I$509,CS$73))</f>
        <v/>
      </c>
      <c r="CT79" s="53">
        <f>IF(OR($A79="",CT$73=""),"",COUNTIFS('Job Catalog'!$F$10:$F$509,$A79,'Job Catalog'!$H$10:$H$509,CT$71,'Job Catalog'!$I$10:$I$509,CT$73))</f>
        <v/>
      </c>
      <c r="CU79" s="54">
        <f>IF($A79="","",SUM(C79:CT79))</f>
        <v/>
      </c>
    </row>
    <row r="80">
      <c r="A80">
        <f>IFERROR(INDEX(SETUP!$C$148:$C$267,MATCH($C$4&amp;"#"&amp;7,HELPER!$Y$2:$Y$121,0)),"")</f>
        <v/>
      </c>
      <c r="B80" s="9">
        <f>IFERROR(INDEX(SETUP!$D$148:$D$267,MATCH($C$4&amp;"#"&amp;7,HELPER!$Y$2:$Y$121,0)),"")</f>
        <v/>
      </c>
      <c r="C80" s="53">
        <f>IF(OR($A80="",C$73=""),"",COUNTIFS('Job Catalog'!$F$10:$F$509,$A80,'Job Catalog'!$H$10:$H$509,C$71,'Job Catalog'!$I$10:$I$509,C$73))</f>
        <v/>
      </c>
      <c r="D80" s="53">
        <f>IF(OR($A80="",D$73=""),"",COUNTIFS('Job Catalog'!$F$10:$F$509,$A80,'Job Catalog'!$H$10:$H$509,D$71,'Job Catalog'!$I$10:$I$509,D$73))</f>
        <v/>
      </c>
      <c r="E80" s="53">
        <f>IF(OR($A80="",E$73=""),"",COUNTIFS('Job Catalog'!$F$10:$F$509,$A80,'Job Catalog'!$H$10:$H$509,E$71,'Job Catalog'!$I$10:$I$509,E$73))</f>
        <v/>
      </c>
      <c r="F80" s="53">
        <f>IF(OR($A80="",F$73=""),"",COUNTIFS('Job Catalog'!$F$10:$F$509,$A80,'Job Catalog'!$H$10:$H$509,F$71,'Job Catalog'!$I$10:$I$509,F$73))</f>
        <v/>
      </c>
      <c r="G80" s="53">
        <f>IF(OR($A80="",G$73=""),"",COUNTIFS('Job Catalog'!$F$10:$F$509,$A80,'Job Catalog'!$H$10:$H$509,G$71,'Job Catalog'!$I$10:$I$509,G$73))</f>
        <v/>
      </c>
      <c r="H80" s="53">
        <f>IF(OR($A80="",H$73=""),"",COUNTIFS('Job Catalog'!$F$10:$F$509,$A80,'Job Catalog'!$H$10:$H$509,H$71,'Job Catalog'!$I$10:$I$509,H$73))</f>
        <v/>
      </c>
      <c r="I80" s="53">
        <f>IF(OR($A80="",I$73=""),"",COUNTIFS('Job Catalog'!$F$10:$F$509,$A80,'Job Catalog'!$H$10:$H$509,I$71,'Job Catalog'!$I$10:$I$509,I$73))</f>
        <v/>
      </c>
      <c r="J80" s="53">
        <f>IF(OR($A80="",J$73=""),"",COUNTIFS('Job Catalog'!$F$10:$F$509,$A80,'Job Catalog'!$H$10:$H$509,J$71,'Job Catalog'!$I$10:$I$509,J$73))</f>
        <v/>
      </c>
      <c r="K80" s="53">
        <f>IF(OR($A80="",K$73=""),"",COUNTIFS('Job Catalog'!$F$10:$F$509,$A80,'Job Catalog'!$H$10:$H$509,K$71,'Job Catalog'!$I$10:$I$509,K$73))</f>
        <v/>
      </c>
      <c r="L80" s="53">
        <f>IF(OR($A80="",L$73=""),"",COUNTIFS('Job Catalog'!$F$10:$F$509,$A80,'Job Catalog'!$H$10:$H$509,L$71,'Job Catalog'!$I$10:$I$509,L$73))</f>
        <v/>
      </c>
      <c r="M80" s="53">
        <f>IF(OR($A80="",M$73=""),"",COUNTIFS('Job Catalog'!$F$10:$F$509,$A80,'Job Catalog'!$H$10:$H$509,M$71,'Job Catalog'!$I$10:$I$509,M$73))</f>
        <v/>
      </c>
      <c r="N80" s="53">
        <f>IF(OR($A80="",N$73=""),"",COUNTIFS('Job Catalog'!$F$10:$F$509,$A80,'Job Catalog'!$H$10:$H$509,N$71,'Job Catalog'!$I$10:$I$509,N$73))</f>
        <v/>
      </c>
      <c r="O80" s="53">
        <f>IF(OR($A80="",O$73=""),"",COUNTIFS('Job Catalog'!$F$10:$F$509,$A80,'Job Catalog'!$H$10:$H$509,O$71,'Job Catalog'!$I$10:$I$509,O$73))</f>
        <v/>
      </c>
      <c r="P80" s="53">
        <f>IF(OR($A80="",P$73=""),"",COUNTIFS('Job Catalog'!$F$10:$F$509,$A80,'Job Catalog'!$H$10:$H$509,P$71,'Job Catalog'!$I$10:$I$509,P$73))</f>
        <v/>
      </c>
      <c r="Q80" s="53">
        <f>IF(OR($A80="",Q$73=""),"",COUNTIFS('Job Catalog'!$F$10:$F$509,$A80,'Job Catalog'!$H$10:$H$509,Q$71,'Job Catalog'!$I$10:$I$509,Q$73))</f>
        <v/>
      </c>
      <c r="R80" s="53">
        <f>IF(OR($A80="",R$73=""),"",COUNTIFS('Job Catalog'!$F$10:$F$509,$A80,'Job Catalog'!$H$10:$H$509,R$71,'Job Catalog'!$I$10:$I$509,R$73))</f>
        <v/>
      </c>
      <c r="S80" s="53">
        <f>IF(OR($A80="",S$73=""),"",COUNTIFS('Job Catalog'!$F$10:$F$509,$A80,'Job Catalog'!$H$10:$H$509,S$71,'Job Catalog'!$I$10:$I$509,S$73))</f>
        <v/>
      </c>
      <c r="T80" s="53">
        <f>IF(OR($A80="",T$73=""),"",COUNTIFS('Job Catalog'!$F$10:$F$509,$A80,'Job Catalog'!$H$10:$H$509,T$71,'Job Catalog'!$I$10:$I$509,T$73))</f>
        <v/>
      </c>
      <c r="U80" s="53">
        <f>IF(OR($A80="",U$73=""),"",COUNTIFS('Job Catalog'!$F$10:$F$509,$A80,'Job Catalog'!$H$10:$H$509,U$71,'Job Catalog'!$I$10:$I$509,U$73))</f>
        <v/>
      </c>
      <c r="V80" s="53">
        <f>IF(OR($A80="",V$73=""),"",COUNTIFS('Job Catalog'!$F$10:$F$509,$A80,'Job Catalog'!$H$10:$H$509,V$71,'Job Catalog'!$I$10:$I$509,V$73))</f>
        <v/>
      </c>
      <c r="W80" s="53">
        <f>IF(OR($A80="",W$73=""),"",COUNTIFS('Job Catalog'!$F$10:$F$509,$A80,'Job Catalog'!$H$10:$H$509,W$71,'Job Catalog'!$I$10:$I$509,W$73))</f>
        <v/>
      </c>
      <c r="X80" s="53">
        <f>IF(OR($A80="",X$73=""),"",COUNTIFS('Job Catalog'!$F$10:$F$509,$A80,'Job Catalog'!$H$10:$H$509,X$71,'Job Catalog'!$I$10:$I$509,X$73))</f>
        <v/>
      </c>
      <c r="Y80" s="53">
        <f>IF(OR($A80="",Y$73=""),"",COUNTIFS('Job Catalog'!$F$10:$F$509,$A80,'Job Catalog'!$H$10:$H$509,Y$71,'Job Catalog'!$I$10:$I$509,Y$73))</f>
        <v/>
      </c>
      <c r="Z80" s="53">
        <f>IF(OR($A80="",Z$73=""),"",COUNTIFS('Job Catalog'!$F$10:$F$509,$A80,'Job Catalog'!$H$10:$H$509,Z$71,'Job Catalog'!$I$10:$I$509,Z$73))</f>
        <v/>
      </c>
      <c r="AA80" s="53">
        <f>IF(OR($A80="",AA$73=""),"",COUNTIFS('Job Catalog'!$F$10:$F$509,$A80,'Job Catalog'!$H$10:$H$509,AA$71,'Job Catalog'!$I$10:$I$509,AA$73))</f>
        <v/>
      </c>
      <c r="AB80" s="53">
        <f>IF(OR($A80="",AB$73=""),"",COUNTIFS('Job Catalog'!$F$10:$F$509,$A80,'Job Catalog'!$H$10:$H$509,AB$71,'Job Catalog'!$I$10:$I$509,AB$73))</f>
        <v/>
      </c>
      <c r="AC80" s="53">
        <f>IF(OR($A80="",AC$73=""),"",COUNTIFS('Job Catalog'!$F$10:$F$509,$A80,'Job Catalog'!$H$10:$H$509,AC$71,'Job Catalog'!$I$10:$I$509,AC$73))</f>
        <v/>
      </c>
      <c r="AD80" s="53">
        <f>IF(OR($A80="",AD$73=""),"",COUNTIFS('Job Catalog'!$F$10:$F$509,$A80,'Job Catalog'!$H$10:$H$509,AD$71,'Job Catalog'!$I$10:$I$509,AD$73))</f>
        <v/>
      </c>
      <c r="AE80" s="53">
        <f>IF(OR($A80="",AE$73=""),"",COUNTIFS('Job Catalog'!$F$10:$F$509,$A80,'Job Catalog'!$H$10:$H$509,AE$71,'Job Catalog'!$I$10:$I$509,AE$73))</f>
        <v/>
      </c>
      <c r="AF80" s="53">
        <f>IF(OR($A80="",AF$73=""),"",COUNTIFS('Job Catalog'!$F$10:$F$509,$A80,'Job Catalog'!$H$10:$H$509,AF$71,'Job Catalog'!$I$10:$I$509,AF$73))</f>
        <v/>
      </c>
      <c r="AG80" s="53">
        <f>IF(OR($A80="",AG$73=""),"",COUNTIFS('Job Catalog'!$F$10:$F$509,$A80,'Job Catalog'!$H$10:$H$509,AG$71,'Job Catalog'!$I$10:$I$509,AG$73))</f>
        <v/>
      </c>
      <c r="AH80" s="53">
        <f>IF(OR($A80="",AH$73=""),"",COUNTIFS('Job Catalog'!$F$10:$F$509,$A80,'Job Catalog'!$H$10:$H$509,AH$71,'Job Catalog'!$I$10:$I$509,AH$73))</f>
        <v/>
      </c>
      <c r="AI80" s="53">
        <f>IF(OR($A80="",AI$73=""),"",COUNTIFS('Job Catalog'!$F$10:$F$509,$A80,'Job Catalog'!$H$10:$H$509,AI$71,'Job Catalog'!$I$10:$I$509,AI$73))</f>
        <v/>
      </c>
      <c r="AJ80" s="53">
        <f>IF(OR($A80="",AJ$73=""),"",COUNTIFS('Job Catalog'!$F$10:$F$509,$A80,'Job Catalog'!$H$10:$H$509,AJ$71,'Job Catalog'!$I$10:$I$509,AJ$73))</f>
        <v/>
      </c>
      <c r="AK80" s="53">
        <f>IF(OR($A80="",AK$73=""),"",COUNTIFS('Job Catalog'!$F$10:$F$509,$A80,'Job Catalog'!$H$10:$H$509,AK$71,'Job Catalog'!$I$10:$I$509,AK$73))</f>
        <v/>
      </c>
      <c r="AL80" s="53">
        <f>IF(OR($A80="",AL$73=""),"",COUNTIFS('Job Catalog'!$F$10:$F$509,$A80,'Job Catalog'!$H$10:$H$509,AL$71,'Job Catalog'!$I$10:$I$509,AL$73))</f>
        <v/>
      </c>
      <c r="AM80" s="53">
        <f>IF(OR($A80="",AM$73=""),"",COUNTIFS('Job Catalog'!$F$10:$F$509,$A80,'Job Catalog'!$H$10:$H$509,AM$71,'Job Catalog'!$I$10:$I$509,AM$73))</f>
        <v/>
      </c>
      <c r="AN80" s="53">
        <f>IF(OR($A80="",AN$73=""),"",COUNTIFS('Job Catalog'!$F$10:$F$509,$A80,'Job Catalog'!$H$10:$H$509,AN$71,'Job Catalog'!$I$10:$I$509,AN$73))</f>
        <v/>
      </c>
      <c r="AO80" s="53">
        <f>IF(OR($A80="",AO$73=""),"",COUNTIFS('Job Catalog'!$F$10:$F$509,$A80,'Job Catalog'!$H$10:$H$509,AO$71,'Job Catalog'!$I$10:$I$509,AO$73))</f>
        <v/>
      </c>
      <c r="AP80" s="53">
        <f>IF(OR($A80="",AP$73=""),"",COUNTIFS('Job Catalog'!$F$10:$F$509,$A80,'Job Catalog'!$H$10:$H$509,AP$71,'Job Catalog'!$I$10:$I$509,AP$73))</f>
        <v/>
      </c>
      <c r="AQ80" s="53">
        <f>IF(OR($A80="",AQ$73=""),"",COUNTIFS('Job Catalog'!$F$10:$F$509,$A80,'Job Catalog'!$H$10:$H$509,AQ$71,'Job Catalog'!$I$10:$I$509,AQ$73))</f>
        <v/>
      </c>
      <c r="AR80" s="53">
        <f>IF(OR($A80="",AR$73=""),"",COUNTIFS('Job Catalog'!$F$10:$F$509,$A80,'Job Catalog'!$H$10:$H$509,AR$71,'Job Catalog'!$I$10:$I$509,AR$73))</f>
        <v/>
      </c>
      <c r="AS80" s="53">
        <f>IF(OR($A80="",AS$73=""),"",COUNTIFS('Job Catalog'!$F$10:$F$509,$A80,'Job Catalog'!$H$10:$H$509,AS$71,'Job Catalog'!$I$10:$I$509,AS$73))</f>
        <v/>
      </c>
      <c r="AT80" s="53">
        <f>IF(OR($A80="",AT$73=""),"",COUNTIFS('Job Catalog'!$F$10:$F$509,$A80,'Job Catalog'!$H$10:$H$509,AT$71,'Job Catalog'!$I$10:$I$509,AT$73))</f>
        <v/>
      </c>
      <c r="AU80" s="53">
        <f>IF(OR($A80="",AU$73=""),"",COUNTIFS('Job Catalog'!$F$10:$F$509,$A80,'Job Catalog'!$H$10:$H$509,AU$71,'Job Catalog'!$I$10:$I$509,AU$73))</f>
        <v/>
      </c>
      <c r="AV80" s="53">
        <f>IF(OR($A80="",AV$73=""),"",COUNTIFS('Job Catalog'!$F$10:$F$509,$A80,'Job Catalog'!$H$10:$H$509,AV$71,'Job Catalog'!$I$10:$I$509,AV$73))</f>
        <v/>
      </c>
      <c r="AW80" s="53">
        <f>IF(OR($A80="",AW$73=""),"",COUNTIFS('Job Catalog'!$F$10:$F$509,$A80,'Job Catalog'!$H$10:$H$509,AW$71,'Job Catalog'!$I$10:$I$509,AW$73))</f>
        <v/>
      </c>
      <c r="AX80" s="53">
        <f>IF(OR($A80="",AX$73=""),"",COUNTIFS('Job Catalog'!$F$10:$F$509,$A80,'Job Catalog'!$H$10:$H$509,AX$71,'Job Catalog'!$I$10:$I$509,AX$73))</f>
        <v/>
      </c>
      <c r="AY80" s="53">
        <f>IF(OR($A80="",AY$73=""),"",COUNTIFS('Job Catalog'!$F$10:$F$509,$A80,'Job Catalog'!$H$10:$H$509,AY$71,'Job Catalog'!$I$10:$I$509,AY$73))</f>
        <v/>
      </c>
      <c r="AZ80" s="53">
        <f>IF(OR($A80="",AZ$73=""),"",COUNTIFS('Job Catalog'!$F$10:$F$509,$A80,'Job Catalog'!$H$10:$H$509,AZ$71,'Job Catalog'!$I$10:$I$509,AZ$73))</f>
        <v/>
      </c>
      <c r="BA80" s="53">
        <f>IF(OR($A80="",BA$73=""),"",COUNTIFS('Job Catalog'!$F$10:$F$509,$A80,'Job Catalog'!$H$10:$H$509,BA$71,'Job Catalog'!$I$10:$I$509,BA$73))</f>
        <v/>
      </c>
      <c r="BB80" s="53">
        <f>IF(OR($A80="",BB$73=""),"",COUNTIFS('Job Catalog'!$F$10:$F$509,$A80,'Job Catalog'!$H$10:$H$509,BB$71,'Job Catalog'!$I$10:$I$509,BB$73))</f>
        <v/>
      </c>
      <c r="BC80" s="53">
        <f>IF(OR($A80="",BC$73=""),"",COUNTIFS('Job Catalog'!$F$10:$F$509,$A80,'Job Catalog'!$H$10:$H$509,BC$71,'Job Catalog'!$I$10:$I$509,BC$73))</f>
        <v/>
      </c>
      <c r="BD80" s="53">
        <f>IF(OR($A80="",BD$73=""),"",COUNTIFS('Job Catalog'!$F$10:$F$509,$A80,'Job Catalog'!$H$10:$H$509,BD$71,'Job Catalog'!$I$10:$I$509,BD$73))</f>
        <v/>
      </c>
      <c r="BE80" s="53">
        <f>IF(OR($A80="",BE$73=""),"",COUNTIFS('Job Catalog'!$F$10:$F$509,$A80,'Job Catalog'!$H$10:$H$509,BE$71,'Job Catalog'!$I$10:$I$509,BE$73))</f>
        <v/>
      </c>
      <c r="BF80" s="53">
        <f>IF(OR($A80="",BF$73=""),"",COUNTIFS('Job Catalog'!$F$10:$F$509,$A80,'Job Catalog'!$H$10:$H$509,BF$71,'Job Catalog'!$I$10:$I$509,BF$73))</f>
        <v/>
      </c>
      <c r="BG80" s="53">
        <f>IF(OR($A80="",BG$73=""),"",COUNTIFS('Job Catalog'!$F$10:$F$509,$A80,'Job Catalog'!$H$10:$H$509,BG$71,'Job Catalog'!$I$10:$I$509,BG$73))</f>
        <v/>
      </c>
      <c r="BH80" s="53">
        <f>IF(OR($A80="",BH$73=""),"",COUNTIFS('Job Catalog'!$F$10:$F$509,$A80,'Job Catalog'!$H$10:$H$509,BH$71,'Job Catalog'!$I$10:$I$509,BH$73))</f>
        <v/>
      </c>
      <c r="BI80" s="53">
        <f>IF(OR($A80="",BI$73=""),"",COUNTIFS('Job Catalog'!$F$10:$F$509,$A80,'Job Catalog'!$H$10:$H$509,BI$71,'Job Catalog'!$I$10:$I$509,BI$73))</f>
        <v/>
      </c>
      <c r="BJ80" s="53">
        <f>IF(OR($A80="",BJ$73=""),"",COUNTIFS('Job Catalog'!$F$10:$F$509,$A80,'Job Catalog'!$H$10:$H$509,BJ$71,'Job Catalog'!$I$10:$I$509,BJ$73))</f>
        <v/>
      </c>
      <c r="BK80" s="53">
        <f>IF(OR($A80="",BK$73=""),"",COUNTIFS('Job Catalog'!$F$10:$F$509,$A80,'Job Catalog'!$H$10:$H$509,BK$71,'Job Catalog'!$I$10:$I$509,BK$73))</f>
        <v/>
      </c>
      <c r="BL80" s="53">
        <f>IF(OR($A80="",BL$73=""),"",COUNTIFS('Job Catalog'!$F$10:$F$509,$A80,'Job Catalog'!$H$10:$H$509,BL$71,'Job Catalog'!$I$10:$I$509,BL$73))</f>
        <v/>
      </c>
      <c r="BM80" s="53">
        <f>IF(OR($A80="",BM$73=""),"",COUNTIFS('Job Catalog'!$F$10:$F$509,$A80,'Job Catalog'!$H$10:$H$509,BM$71,'Job Catalog'!$I$10:$I$509,BM$73))</f>
        <v/>
      </c>
      <c r="BN80" s="53">
        <f>IF(OR($A80="",BN$73=""),"",COUNTIFS('Job Catalog'!$F$10:$F$509,$A80,'Job Catalog'!$H$10:$H$509,BN$71,'Job Catalog'!$I$10:$I$509,BN$73))</f>
        <v/>
      </c>
      <c r="BO80" s="53">
        <f>IF(OR($A80="",BO$73=""),"",COUNTIFS('Job Catalog'!$F$10:$F$509,$A80,'Job Catalog'!$H$10:$H$509,BO$71,'Job Catalog'!$I$10:$I$509,BO$73))</f>
        <v/>
      </c>
      <c r="BP80" s="53">
        <f>IF(OR($A80="",BP$73=""),"",COUNTIFS('Job Catalog'!$F$10:$F$509,$A80,'Job Catalog'!$H$10:$H$509,BP$71,'Job Catalog'!$I$10:$I$509,BP$73))</f>
        <v/>
      </c>
      <c r="BQ80" s="53">
        <f>IF(OR($A80="",BQ$73=""),"",COUNTIFS('Job Catalog'!$F$10:$F$509,$A80,'Job Catalog'!$H$10:$H$509,BQ$71,'Job Catalog'!$I$10:$I$509,BQ$73))</f>
        <v/>
      </c>
      <c r="BR80" s="53">
        <f>IF(OR($A80="",BR$73=""),"",COUNTIFS('Job Catalog'!$F$10:$F$509,$A80,'Job Catalog'!$H$10:$H$509,BR$71,'Job Catalog'!$I$10:$I$509,BR$73))</f>
        <v/>
      </c>
      <c r="BS80" s="53">
        <f>IF(OR($A80="",BS$73=""),"",COUNTIFS('Job Catalog'!$F$10:$F$509,$A80,'Job Catalog'!$H$10:$H$509,BS$71,'Job Catalog'!$I$10:$I$509,BS$73))</f>
        <v/>
      </c>
      <c r="BT80" s="53">
        <f>IF(OR($A80="",BT$73=""),"",COUNTIFS('Job Catalog'!$F$10:$F$509,$A80,'Job Catalog'!$H$10:$H$509,BT$71,'Job Catalog'!$I$10:$I$509,BT$73))</f>
        <v/>
      </c>
      <c r="BU80" s="53">
        <f>IF(OR($A80="",BU$73=""),"",COUNTIFS('Job Catalog'!$F$10:$F$509,$A80,'Job Catalog'!$H$10:$H$509,BU$71,'Job Catalog'!$I$10:$I$509,BU$73))</f>
        <v/>
      </c>
      <c r="BV80" s="53">
        <f>IF(OR($A80="",BV$73=""),"",COUNTIFS('Job Catalog'!$F$10:$F$509,$A80,'Job Catalog'!$H$10:$H$509,BV$71,'Job Catalog'!$I$10:$I$509,BV$73))</f>
        <v/>
      </c>
      <c r="BW80" s="53">
        <f>IF(OR($A80="",BW$73=""),"",COUNTIFS('Job Catalog'!$F$10:$F$509,$A80,'Job Catalog'!$H$10:$H$509,BW$71,'Job Catalog'!$I$10:$I$509,BW$73))</f>
        <v/>
      </c>
      <c r="BX80" s="53">
        <f>IF(OR($A80="",BX$73=""),"",COUNTIFS('Job Catalog'!$F$10:$F$509,$A80,'Job Catalog'!$H$10:$H$509,BX$71,'Job Catalog'!$I$10:$I$509,BX$73))</f>
        <v/>
      </c>
      <c r="BY80" s="53">
        <f>IF(OR($A80="",BY$73=""),"",COUNTIFS('Job Catalog'!$F$10:$F$509,$A80,'Job Catalog'!$H$10:$H$509,BY$71,'Job Catalog'!$I$10:$I$509,BY$73))</f>
        <v/>
      </c>
      <c r="BZ80" s="53">
        <f>IF(OR($A80="",BZ$73=""),"",COUNTIFS('Job Catalog'!$F$10:$F$509,$A80,'Job Catalog'!$H$10:$H$509,BZ$71,'Job Catalog'!$I$10:$I$509,BZ$73))</f>
        <v/>
      </c>
      <c r="CA80" s="53">
        <f>IF(OR($A80="",CA$73=""),"",COUNTIFS('Job Catalog'!$F$10:$F$509,$A80,'Job Catalog'!$H$10:$H$509,CA$71,'Job Catalog'!$I$10:$I$509,CA$73))</f>
        <v/>
      </c>
      <c r="CB80" s="53">
        <f>IF(OR($A80="",CB$73=""),"",COUNTIFS('Job Catalog'!$F$10:$F$509,$A80,'Job Catalog'!$H$10:$H$509,CB$71,'Job Catalog'!$I$10:$I$509,CB$73))</f>
        <v/>
      </c>
      <c r="CC80" s="53">
        <f>IF(OR($A80="",CC$73=""),"",COUNTIFS('Job Catalog'!$F$10:$F$509,$A80,'Job Catalog'!$H$10:$H$509,CC$71,'Job Catalog'!$I$10:$I$509,CC$73))</f>
        <v/>
      </c>
      <c r="CD80" s="53">
        <f>IF(OR($A80="",CD$73=""),"",COUNTIFS('Job Catalog'!$F$10:$F$509,$A80,'Job Catalog'!$H$10:$H$509,CD$71,'Job Catalog'!$I$10:$I$509,CD$73))</f>
        <v/>
      </c>
      <c r="CE80" s="53">
        <f>IF(OR($A80="",CE$73=""),"",COUNTIFS('Job Catalog'!$F$10:$F$509,$A80,'Job Catalog'!$H$10:$H$509,CE$71,'Job Catalog'!$I$10:$I$509,CE$73))</f>
        <v/>
      </c>
      <c r="CF80" s="53">
        <f>IF(OR($A80="",CF$73=""),"",COUNTIFS('Job Catalog'!$F$10:$F$509,$A80,'Job Catalog'!$H$10:$H$509,CF$71,'Job Catalog'!$I$10:$I$509,CF$73))</f>
        <v/>
      </c>
      <c r="CG80" s="53">
        <f>IF(OR($A80="",CG$73=""),"",COUNTIFS('Job Catalog'!$F$10:$F$509,$A80,'Job Catalog'!$H$10:$H$509,CG$71,'Job Catalog'!$I$10:$I$509,CG$73))</f>
        <v/>
      </c>
      <c r="CH80" s="53">
        <f>IF(OR($A80="",CH$73=""),"",COUNTIFS('Job Catalog'!$F$10:$F$509,$A80,'Job Catalog'!$H$10:$H$509,CH$71,'Job Catalog'!$I$10:$I$509,CH$73))</f>
        <v/>
      </c>
      <c r="CI80" s="53">
        <f>IF(OR($A80="",CI$73=""),"",COUNTIFS('Job Catalog'!$F$10:$F$509,$A80,'Job Catalog'!$H$10:$H$509,CI$71,'Job Catalog'!$I$10:$I$509,CI$73))</f>
        <v/>
      </c>
      <c r="CJ80" s="53">
        <f>IF(OR($A80="",CJ$73=""),"",COUNTIFS('Job Catalog'!$F$10:$F$509,$A80,'Job Catalog'!$H$10:$H$509,CJ$71,'Job Catalog'!$I$10:$I$509,CJ$73))</f>
        <v/>
      </c>
      <c r="CK80" s="53">
        <f>IF(OR($A80="",CK$73=""),"",COUNTIFS('Job Catalog'!$F$10:$F$509,$A80,'Job Catalog'!$H$10:$H$509,CK$71,'Job Catalog'!$I$10:$I$509,CK$73))</f>
        <v/>
      </c>
      <c r="CL80" s="53">
        <f>IF(OR($A80="",CL$73=""),"",COUNTIFS('Job Catalog'!$F$10:$F$509,$A80,'Job Catalog'!$H$10:$H$509,CL$71,'Job Catalog'!$I$10:$I$509,CL$73))</f>
        <v/>
      </c>
      <c r="CM80" s="53">
        <f>IF(OR($A80="",CM$73=""),"",COUNTIFS('Job Catalog'!$F$10:$F$509,$A80,'Job Catalog'!$H$10:$H$509,CM$71,'Job Catalog'!$I$10:$I$509,CM$73))</f>
        <v/>
      </c>
      <c r="CN80" s="53">
        <f>IF(OR($A80="",CN$73=""),"",COUNTIFS('Job Catalog'!$F$10:$F$509,$A80,'Job Catalog'!$H$10:$H$509,CN$71,'Job Catalog'!$I$10:$I$509,CN$73))</f>
        <v/>
      </c>
      <c r="CO80" s="53">
        <f>IF(OR($A80="",CO$73=""),"",COUNTIFS('Job Catalog'!$F$10:$F$509,$A80,'Job Catalog'!$H$10:$H$509,CO$71,'Job Catalog'!$I$10:$I$509,CO$73))</f>
        <v/>
      </c>
      <c r="CP80" s="53">
        <f>IF(OR($A80="",CP$73=""),"",COUNTIFS('Job Catalog'!$F$10:$F$509,$A80,'Job Catalog'!$H$10:$H$509,CP$71,'Job Catalog'!$I$10:$I$509,CP$73))</f>
        <v/>
      </c>
      <c r="CQ80" s="53">
        <f>IF(OR($A80="",CQ$73=""),"",COUNTIFS('Job Catalog'!$F$10:$F$509,$A80,'Job Catalog'!$H$10:$H$509,CQ$71,'Job Catalog'!$I$10:$I$509,CQ$73))</f>
        <v/>
      </c>
      <c r="CR80" s="53">
        <f>IF(OR($A80="",CR$73=""),"",COUNTIFS('Job Catalog'!$F$10:$F$509,$A80,'Job Catalog'!$H$10:$H$509,CR$71,'Job Catalog'!$I$10:$I$509,CR$73))</f>
        <v/>
      </c>
      <c r="CS80" s="53">
        <f>IF(OR($A80="",CS$73=""),"",COUNTIFS('Job Catalog'!$F$10:$F$509,$A80,'Job Catalog'!$H$10:$H$509,CS$71,'Job Catalog'!$I$10:$I$509,CS$73))</f>
        <v/>
      </c>
      <c r="CT80" s="53">
        <f>IF(OR($A80="",CT$73=""),"",COUNTIFS('Job Catalog'!$F$10:$F$509,$A80,'Job Catalog'!$H$10:$H$509,CT$71,'Job Catalog'!$I$10:$I$509,CT$73))</f>
        <v/>
      </c>
      <c r="CU80" s="54">
        <f>IF($A80="","",SUM(C80:CT80))</f>
        <v/>
      </c>
    </row>
    <row r="81">
      <c r="A81">
        <f>IFERROR(INDEX(SETUP!$C$148:$C$267,MATCH($C$4&amp;"#"&amp;8,HELPER!$Y$2:$Y$121,0)),"")</f>
        <v/>
      </c>
      <c r="B81" s="9">
        <f>IFERROR(INDEX(SETUP!$D$148:$D$267,MATCH($C$4&amp;"#"&amp;8,HELPER!$Y$2:$Y$121,0)),"")</f>
        <v/>
      </c>
      <c r="C81" s="53">
        <f>IF(OR($A81="",C$73=""),"",COUNTIFS('Job Catalog'!$F$10:$F$509,$A81,'Job Catalog'!$H$10:$H$509,C$71,'Job Catalog'!$I$10:$I$509,C$73))</f>
        <v/>
      </c>
      <c r="D81" s="53">
        <f>IF(OR($A81="",D$73=""),"",COUNTIFS('Job Catalog'!$F$10:$F$509,$A81,'Job Catalog'!$H$10:$H$509,D$71,'Job Catalog'!$I$10:$I$509,D$73))</f>
        <v/>
      </c>
      <c r="E81" s="53">
        <f>IF(OR($A81="",E$73=""),"",COUNTIFS('Job Catalog'!$F$10:$F$509,$A81,'Job Catalog'!$H$10:$H$509,E$71,'Job Catalog'!$I$10:$I$509,E$73))</f>
        <v/>
      </c>
      <c r="F81" s="53">
        <f>IF(OR($A81="",F$73=""),"",COUNTIFS('Job Catalog'!$F$10:$F$509,$A81,'Job Catalog'!$H$10:$H$509,F$71,'Job Catalog'!$I$10:$I$509,F$73))</f>
        <v/>
      </c>
      <c r="G81" s="53">
        <f>IF(OR($A81="",G$73=""),"",COUNTIFS('Job Catalog'!$F$10:$F$509,$A81,'Job Catalog'!$H$10:$H$509,G$71,'Job Catalog'!$I$10:$I$509,G$73))</f>
        <v/>
      </c>
      <c r="H81" s="53">
        <f>IF(OR($A81="",H$73=""),"",COUNTIFS('Job Catalog'!$F$10:$F$509,$A81,'Job Catalog'!$H$10:$H$509,H$71,'Job Catalog'!$I$10:$I$509,H$73))</f>
        <v/>
      </c>
      <c r="I81" s="53">
        <f>IF(OR($A81="",I$73=""),"",COUNTIFS('Job Catalog'!$F$10:$F$509,$A81,'Job Catalog'!$H$10:$H$509,I$71,'Job Catalog'!$I$10:$I$509,I$73))</f>
        <v/>
      </c>
      <c r="J81" s="53">
        <f>IF(OR($A81="",J$73=""),"",COUNTIFS('Job Catalog'!$F$10:$F$509,$A81,'Job Catalog'!$H$10:$H$509,J$71,'Job Catalog'!$I$10:$I$509,J$73))</f>
        <v/>
      </c>
      <c r="K81" s="53">
        <f>IF(OR($A81="",K$73=""),"",COUNTIFS('Job Catalog'!$F$10:$F$509,$A81,'Job Catalog'!$H$10:$H$509,K$71,'Job Catalog'!$I$10:$I$509,K$73))</f>
        <v/>
      </c>
      <c r="L81" s="53">
        <f>IF(OR($A81="",L$73=""),"",COUNTIFS('Job Catalog'!$F$10:$F$509,$A81,'Job Catalog'!$H$10:$H$509,L$71,'Job Catalog'!$I$10:$I$509,L$73))</f>
        <v/>
      </c>
      <c r="M81" s="53">
        <f>IF(OR($A81="",M$73=""),"",COUNTIFS('Job Catalog'!$F$10:$F$509,$A81,'Job Catalog'!$H$10:$H$509,M$71,'Job Catalog'!$I$10:$I$509,M$73))</f>
        <v/>
      </c>
      <c r="N81" s="53">
        <f>IF(OR($A81="",N$73=""),"",COUNTIFS('Job Catalog'!$F$10:$F$509,$A81,'Job Catalog'!$H$10:$H$509,N$71,'Job Catalog'!$I$10:$I$509,N$73))</f>
        <v/>
      </c>
      <c r="O81" s="53">
        <f>IF(OR($A81="",O$73=""),"",COUNTIFS('Job Catalog'!$F$10:$F$509,$A81,'Job Catalog'!$H$10:$H$509,O$71,'Job Catalog'!$I$10:$I$509,O$73))</f>
        <v/>
      </c>
      <c r="P81" s="53">
        <f>IF(OR($A81="",P$73=""),"",COUNTIFS('Job Catalog'!$F$10:$F$509,$A81,'Job Catalog'!$H$10:$H$509,P$71,'Job Catalog'!$I$10:$I$509,P$73))</f>
        <v/>
      </c>
      <c r="Q81" s="53">
        <f>IF(OR($A81="",Q$73=""),"",COUNTIFS('Job Catalog'!$F$10:$F$509,$A81,'Job Catalog'!$H$10:$H$509,Q$71,'Job Catalog'!$I$10:$I$509,Q$73))</f>
        <v/>
      </c>
      <c r="R81" s="53">
        <f>IF(OR($A81="",R$73=""),"",COUNTIFS('Job Catalog'!$F$10:$F$509,$A81,'Job Catalog'!$H$10:$H$509,R$71,'Job Catalog'!$I$10:$I$509,R$73))</f>
        <v/>
      </c>
      <c r="S81" s="53">
        <f>IF(OR($A81="",S$73=""),"",COUNTIFS('Job Catalog'!$F$10:$F$509,$A81,'Job Catalog'!$H$10:$H$509,S$71,'Job Catalog'!$I$10:$I$509,S$73))</f>
        <v/>
      </c>
      <c r="T81" s="53">
        <f>IF(OR($A81="",T$73=""),"",COUNTIFS('Job Catalog'!$F$10:$F$509,$A81,'Job Catalog'!$H$10:$H$509,T$71,'Job Catalog'!$I$10:$I$509,T$73))</f>
        <v/>
      </c>
      <c r="U81" s="53">
        <f>IF(OR($A81="",U$73=""),"",COUNTIFS('Job Catalog'!$F$10:$F$509,$A81,'Job Catalog'!$H$10:$H$509,U$71,'Job Catalog'!$I$10:$I$509,U$73))</f>
        <v/>
      </c>
      <c r="V81" s="53">
        <f>IF(OR($A81="",V$73=""),"",COUNTIFS('Job Catalog'!$F$10:$F$509,$A81,'Job Catalog'!$H$10:$H$509,V$71,'Job Catalog'!$I$10:$I$509,V$73))</f>
        <v/>
      </c>
      <c r="W81" s="53">
        <f>IF(OR($A81="",W$73=""),"",COUNTIFS('Job Catalog'!$F$10:$F$509,$A81,'Job Catalog'!$H$10:$H$509,W$71,'Job Catalog'!$I$10:$I$509,W$73))</f>
        <v/>
      </c>
      <c r="X81" s="53">
        <f>IF(OR($A81="",X$73=""),"",COUNTIFS('Job Catalog'!$F$10:$F$509,$A81,'Job Catalog'!$H$10:$H$509,X$71,'Job Catalog'!$I$10:$I$509,X$73))</f>
        <v/>
      </c>
      <c r="Y81" s="53">
        <f>IF(OR($A81="",Y$73=""),"",COUNTIFS('Job Catalog'!$F$10:$F$509,$A81,'Job Catalog'!$H$10:$H$509,Y$71,'Job Catalog'!$I$10:$I$509,Y$73))</f>
        <v/>
      </c>
      <c r="Z81" s="53">
        <f>IF(OR($A81="",Z$73=""),"",COUNTIFS('Job Catalog'!$F$10:$F$509,$A81,'Job Catalog'!$H$10:$H$509,Z$71,'Job Catalog'!$I$10:$I$509,Z$73))</f>
        <v/>
      </c>
      <c r="AA81" s="53">
        <f>IF(OR($A81="",AA$73=""),"",COUNTIFS('Job Catalog'!$F$10:$F$509,$A81,'Job Catalog'!$H$10:$H$509,AA$71,'Job Catalog'!$I$10:$I$509,AA$73))</f>
        <v/>
      </c>
      <c r="AB81" s="53">
        <f>IF(OR($A81="",AB$73=""),"",COUNTIFS('Job Catalog'!$F$10:$F$509,$A81,'Job Catalog'!$H$10:$H$509,AB$71,'Job Catalog'!$I$10:$I$509,AB$73))</f>
        <v/>
      </c>
      <c r="AC81" s="53">
        <f>IF(OR($A81="",AC$73=""),"",COUNTIFS('Job Catalog'!$F$10:$F$509,$A81,'Job Catalog'!$H$10:$H$509,AC$71,'Job Catalog'!$I$10:$I$509,AC$73))</f>
        <v/>
      </c>
      <c r="AD81" s="53">
        <f>IF(OR($A81="",AD$73=""),"",COUNTIFS('Job Catalog'!$F$10:$F$509,$A81,'Job Catalog'!$H$10:$H$509,AD$71,'Job Catalog'!$I$10:$I$509,AD$73))</f>
        <v/>
      </c>
      <c r="AE81" s="53">
        <f>IF(OR($A81="",AE$73=""),"",COUNTIFS('Job Catalog'!$F$10:$F$509,$A81,'Job Catalog'!$H$10:$H$509,AE$71,'Job Catalog'!$I$10:$I$509,AE$73))</f>
        <v/>
      </c>
      <c r="AF81" s="53">
        <f>IF(OR($A81="",AF$73=""),"",COUNTIFS('Job Catalog'!$F$10:$F$509,$A81,'Job Catalog'!$H$10:$H$509,AF$71,'Job Catalog'!$I$10:$I$509,AF$73))</f>
        <v/>
      </c>
      <c r="AG81" s="53">
        <f>IF(OR($A81="",AG$73=""),"",COUNTIFS('Job Catalog'!$F$10:$F$509,$A81,'Job Catalog'!$H$10:$H$509,AG$71,'Job Catalog'!$I$10:$I$509,AG$73))</f>
        <v/>
      </c>
      <c r="AH81" s="53">
        <f>IF(OR($A81="",AH$73=""),"",COUNTIFS('Job Catalog'!$F$10:$F$509,$A81,'Job Catalog'!$H$10:$H$509,AH$71,'Job Catalog'!$I$10:$I$509,AH$73))</f>
        <v/>
      </c>
      <c r="AI81" s="53">
        <f>IF(OR($A81="",AI$73=""),"",COUNTIFS('Job Catalog'!$F$10:$F$509,$A81,'Job Catalog'!$H$10:$H$509,AI$71,'Job Catalog'!$I$10:$I$509,AI$73))</f>
        <v/>
      </c>
      <c r="AJ81" s="53">
        <f>IF(OR($A81="",AJ$73=""),"",COUNTIFS('Job Catalog'!$F$10:$F$509,$A81,'Job Catalog'!$H$10:$H$509,AJ$71,'Job Catalog'!$I$10:$I$509,AJ$73))</f>
        <v/>
      </c>
      <c r="AK81" s="53">
        <f>IF(OR($A81="",AK$73=""),"",COUNTIFS('Job Catalog'!$F$10:$F$509,$A81,'Job Catalog'!$H$10:$H$509,AK$71,'Job Catalog'!$I$10:$I$509,AK$73))</f>
        <v/>
      </c>
      <c r="AL81" s="53">
        <f>IF(OR($A81="",AL$73=""),"",COUNTIFS('Job Catalog'!$F$10:$F$509,$A81,'Job Catalog'!$H$10:$H$509,AL$71,'Job Catalog'!$I$10:$I$509,AL$73))</f>
        <v/>
      </c>
      <c r="AM81" s="53">
        <f>IF(OR($A81="",AM$73=""),"",COUNTIFS('Job Catalog'!$F$10:$F$509,$A81,'Job Catalog'!$H$10:$H$509,AM$71,'Job Catalog'!$I$10:$I$509,AM$73))</f>
        <v/>
      </c>
      <c r="AN81" s="53">
        <f>IF(OR($A81="",AN$73=""),"",COUNTIFS('Job Catalog'!$F$10:$F$509,$A81,'Job Catalog'!$H$10:$H$509,AN$71,'Job Catalog'!$I$10:$I$509,AN$73))</f>
        <v/>
      </c>
      <c r="AO81" s="53">
        <f>IF(OR($A81="",AO$73=""),"",COUNTIFS('Job Catalog'!$F$10:$F$509,$A81,'Job Catalog'!$H$10:$H$509,AO$71,'Job Catalog'!$I$10:$I$509,AO$73))</f>
        <v/>
      </c>
      <c r="AP81" s="53">
        <f>IF(OR($A81="",AP$73=""),"",COUNTIFS('Job Catalog'!$F$10:$F$509,$A81,'Job Catalog'!$H$10:$H$509,AP$71,'Job Catalog'!$I$10:$I$509,AP$73))</f>
        <v/>
      </c>
      <c r="AQ81" s="53">
        <f>IF(OR($A81="",AQ$73=""),"",COUNTIFS('Job Catalog'!$F$10:$F$509,$A81,'Job Catalog'!$H$10:$H$509,AQ$71,'Job Catalog'!$I$10:$I$509,AQ$73))</f>
        <v/>
      </c>
      <c r="AR81" s="53">
        <f>IF(OR($A81="",AR$73=""),"",COUNTIFS('Job Catalog'!$F$10:$F$509,$A81,'Job Catalog'!$H$10:$H$509,AR$71,'Job Catalog'!$I$10:$I$509,AR$73))</f>
        <v/>
      </c>
      <c r="AS81" s="53">
        <f>IF(OR($A81="",AS$73=""),"",COUNTIFS('Job Catalog'!$F$10:$F$509,$A81,'Job Catalog'!$H$10:$H$509,AS$71,'Job Catalog'!$I$10:$I$509,AS$73))</f>
        <v/>
      </c>
      <c r="AT81" s="53">
        <f>IF(OR($A81="",AT$73=""),"",COUNTIFS('Job Catalog'!$F$10:$F$509,$A81,'Job Catalog'!$H$10:$H$509,AT$71,'Job Catalog'!$I$10:$I$509,AT$73))</f>
        <v/>
      </c>
      <c r="AU81" s="53">
        <f>IF(OR($A81="",AU$73=""),"",COUNTIFS('Job Catalog'!$F$10:$F$509,$A81,'Job Catalog'!$H$10:$H$509,AU$71,'Job Catalog'!$I$10:$I$509,AU$73))</f>
        <v/>
      </c>
      <c r="AV81" s="53">
        <f>IF(OR($A81="",AV$73=""),"",COUNTIFS('Job Catalog'!$F$10:$F$509,$A81,'Job Catalog'!$H$10:$H$509,AV$71,'Job Catalog'!$I$10:$I$509,AV$73))</f>
        <v/>
      </c>
      <c r="AW81" s="53">
        <f>IF(OR($A81="",AW$73=""),"",COUNTIFS('Job Catalog'!$F$10:$F$509,$A81,'Job Catalog'!$H$10:$H$509,AW$71,'Job Catalog'!$I$10:$I$509,AW$73))</f>
        <v/>
      </c>
      <c r="AX81" s="53">
        <f>IF(OR($A81="",AX$73=""),"",COUNTIFS('Job Catalog'!$F$10:$F$509,$A81,'Job Catalog'!$H$10:$H$509,AX$71,'Job Catalog'!$I$10:$I$509,AX$73))</f>
        <v/>
      </c>
      <c r="AY81" s="53">
        <f>IF(OR($A81="",AY$73=""),"",COUNTIFS('Job Catalog'!$F$10:$F$509,$A81,'Job Catalog'!$H$10:$H$509,AY$71,'Job Catalog'!$I$10:$I$509,AY$73))</f>
        <v/>
      </c>
      <c r="AZ81" s="53">
        <f>IF(OR($A81="",AZ$73=""),"",COUNTIFS('Job Catalog'!$F$10:$F$509,$A81,'Job Catalog'!$H$10:$H$509,AZ$71,'Job Catalog'!$I$10:$I$509,AZ$73))</f>
        <v/>
      </c>
      <c r="BA81" s="53">
        <f>IF(OR($A81="",BA$73=""),"",COUNTIFS('Job Catalog'!$F$10:$F$509,$A81,'Job Catalog'!$H$10:$H$509,BA$71,'Job Catalog'!$I$10:$I$509,BA$73))</f>
        <v/>
      </c>
      <c r="BB81" s="53">
        <f>IF(OR($A81="",BB$73=""),"",COUNTIFS('Job Catalog'!$F$10:$F$509,$A81,'Job Catalog'!$H$10:$H$509,BB$71,'Job Catalog'!$I$10:$I$509,BB$73))</f>
        <v/>
      </c>
      <c r="BC81" s="53">
        <f>IF(OR($A81="",BC$73=""),"",COUNTIFS('Job Catalog'!$F$10:$F$509,$A81,'Job Catalog'!$H$10:$H$509,BC$71,'Job Catalog'!$I$10:$I$509,BC$73))</f>
        <v/>
      </c>
      <c r="BD81" s="53">
        <f>IF(OR($A81="",BD$73=""),"",COUNTIFS('Job Catalog'!$F$10:$F$509,$A81,'Job Catalog'!$H$10:$H$509,BD$71,'Job Catalog'!$I$10:$I$509,BD$73))</f>
        <v/>
      </c>
      <c r="BE81" s="53">
        <f>IF(OR($A81="",BE$73=""),"",COUNTIFS('Job Catalog'!$F$10:$F$509,$A81,'Job Catalog'!$H$10:$H$509,BE$71,'Job Catalog'!$I$10:$I$509,BE$73))</f>
        <v/>
      </c>
      <c r="BF81" s="53">
        <f>IF(OR($A81="",BF$73=""),"",COUNTIFS('Job Catalog'!$F$10:$F$509,$A81,'Job Catalog'!$H$10:$H$509,BF$71,'Job Catalog'!$I$10:$I$509,BF$73))</f>
        <v/>
      </c>
      <c r="BG81" s="53">
        <f>IF(OR($A81="",BG$73=""),"",COUNTIFS('Job Catalog'!$F$10:$F$509,$A81,'Job Catalog'!$H$10:$H$509,BG$71,'Job Catalog'!$I$10:$I$509,BG$73))</f>
        <v/>
      </c>
      <c r="BH81" s="53">
        <f>IF(OR($A81="",BH$73=""),"",COUNTIFS('Job Catalog'!$F$10:$F$509,$A81,'Job Catalog'!$H$10:$H$509,BH$71,'Job Catalog'!$I$10:$I$509,BH$73))</f>
        <v/>
      </c>
      <c r="BI81" s="53">
        <f>IF(OR($A81="",BI$73=""),"",COUNTIFS('Job Catalog'!$F$10:$F$509,$A81,'Job Catalog'!$H$10:$H$509,BI$71,'Job Catalog'!$I$10:$I$509,BI$73))</f>
        <v/>
      </c>
      <c r="BJ81" s="53">
        <f>IF(OR($A81="",BJ$73=""),"",COUNTIFS('Job Catalog'!$F$10:$F$509,$A81,'Job Catalog'!$H$10:$H$509,BJ$71,'Job Catalog'!$I$10:$I$509,BJ$73))</f>
        <v/>
      </c>
      <c r="BK81" s="53">
        <f>IF(OR($A81="",BK$73=""),"",COUNTIFS('Job Catalog'!$F$10:$F$509,$A81,'Job Catalog'!$H$10:$H$509,BK$71,'Job Catalog'!$I$10:$I$509,BK$73))</f>
        <v/>
      </c>
      <c r="BL81" s="53">
        <f>IF(OR($A81="",BL$73=""),"",COUNTIFS('Job Catalog'!$F$10:$F$509,$A81,'Job Catalog'!$H$10:$H$509,BL$71,'Job Catalog'!$I$10:$I$509,BL$73))</f>
        <v/>
      </c>
      <c r="BM81" s="53">
        <f>IF(OR($A81="",BM$73=""),"",COUNTIFS('Job Catalog'!$F$10:$F$509,$A81,'Job Catalog'!$H$10:$H$509,BM$71,'Job Catalog'!$I$10:$I$509,BM$73))</f>
        <v/>
      </c>
      <c r="BN81" s="53">
        <f>IF(OR($A81="",BN$73=""),"",COUNTIFS('Job Catalog'!$F$10:$F$509,$A81,'Job Catalog'!$H$10:$H$509,BN$71,'Job Catalog'!$I$10:$I$509,BN$73))</f>
        <v/>
      </c>
      <c r="BO81" s="53">
        <f>IF(OR($A81="",BO$73=""),"",COUNTIFS('Job Catalog'!$F$10:$F$509,$A81,'Job Catalog'!$H$10:$H$509,BO$71,'Job Catalog'!$I$10:$I$509,BO$73))</f>
        <v/>
      </c>
      <c r="BP81" s="53">
        <f>IF(OR($A81="",BP$73=""),"",COUNTIFS('Job Catalog'!$F$10:$F$509,$A81,'Job Catalog'!$H$10:$H$509,BP$71,'Job Catalog'!$I$10:$I$509,BP$73))</f>
        <v/>
      </c>
      <c r="BQ81" s="53">
        <f>IF(OR($A81="",BQ$73=""),"",COUNTIFS('Job Catalog'!$F$10:$F$509,$A81,'Job Catalog'!$H$10:$H$509,BQ$71,'Job Catalog'!$I$10:$I$509,BQ$73))</f>
        <v/>
      </c>
      <c r="BR81" s="53">
        <f>IF(OR($A81="",BR$73=""),"",COUNTIFS('Job Catalog'!$F$10:$F$509,$A81,'Job Catalog'!$H$10:$H$509,BR$71,'Job Catalog'!$I$10:$I$509,BR$73))</f>
        <v/>
      </c>
      <c r="BS81" s="53">
        <f>IF(OR($A81="",BS$73=""),"",COUNTIFS('Job Catalog'!$F$10:$F$509,$A81,'Job Catalog'!$H$10:$H$509,BS$71,'Job Catalog'!$I$10:$I$509,BS$73))</f>
        <v/>
      </c>
      <c r="BT81" s="53">
        <f>IF(OR($A81="",BT$73=""),"",COUNTIFS('Job Catalog'!$F$10:$F$509,$A81,'Job Catalog'!$H$10:$H$509,BT$71,'Job Catalog'!$I$10:$I$509,BT$73))</f>
        <v/>
      </c>
      <c r="BU81" s="53">
        <f>IF(OR($A81="",BU$73=""),"",COUNTIFS('Job Catalog'!$F$10:$F$509,$A81,'Job Catalog'!$H$10:$H$509,BU$71,'Job Catalog'!$I$10:$I$509,BU$73))</f>
        <v/>
      </c>
      <c r="BV81" s="53">
        <f>IF(OR($A81="",BV$73=""),"",COUNTIFS('Job Catalog'!$F$10:$F$509,$A81,'Job Catalog'!$H$10:$H$509,BV$71,'Job Catalog'!$I$10:$I$509,BV$73))</f>
        <v/>
      </c>
      <c r="BW81" s="53">
        <f>IF(OR($A81="",BW$73=""),"",COUNTIFS('Job Catalog'!$F$10:$F$509,$A81,'Job Catalog'!$H$10:$H$509,BW$71,'Job Catalog'!$I$10:$I$509,BW$73))</f>
        <v/>
      </c>
      <c r="BX81" s="53">
        <f>IF(OR($A81="",BX$73=""),"",COUNTIFS('Job Catalog'!$F$10:$F$509,$A81,'Job Catalog'!$H$10:$H$509,BX$71,'Job Catalog'!$I$10:$I$509,BX$73))</f>
        <v/>
      </c>
      <c r="BY81" s="53">
        <f>IF(OR($A81="",BY$73=""),"",COUNTIFS('Job Catalog'!$F$10:$F$509,$A81,'Job Catalog'!$H$10:$H$509,BY$71,'Job Catalog'!$I$10:$I$509,BY$73))</f>
        <v/>
      </c>
      <c r="BZ81" s="53">
        <f>IF(OR($A81="",BZ$73=""),"",COUNTIFS('Job Catalog'!$F$10:$F$509,$A81,'Job Catalog'!$H$10:$H$509,BZ$71,'Job Catalog'!$I$10:$I$509,BZ$73))</f>
        <v/>
      </c>
      <c r="CA81" s="53">
        <f>IF(OR($A81="",CA$73=""),"",COUNTIFS('Job Catalog'!$F$10:$F$509,$A81,'Job Catalog'!$H$10:$H$509,CA$71,'Job Catalog'!$I$10:$I$509,CA$73))</f>
        <v/>
      </c>
      <c r="CB81" s="53">
        <f>IF(OR($A81="",CB$73=""),"",COUNTIFS('Job Catalog'!$F$10:$F$509,$A81,'Job Catalog'!$H$10:$H$509,CB$71,'Job Catalog'!$I$10:$I$509,CB$73))</f>
        <v/>
      </c>
      <c r="CC81" s="53">
        <f>IF(OR($A81="",CC$73=""),"",COUNTIFS('Job Catalog'!$F$10:$F$509,$A81,'Job Catalog'!$H$10:$H$509,CC$71,'Job Catalog'!$I$10:$I$509,CC$73))</f>
        <v/>
      </c>
      <c r="CD81" s="53">
        <f>IF(OR($A81="",CD$73=""),"",COUNTIFS('Job Catalog'!$F$10:$F$509,$A81,'Job Catalog'!$H$10:$H$509,CD$71,'Job Catalog'!$I$10:$I$509,CD$73))</f>
        <v/>
      </c>
      <c r="CE81" s="53">
        <f>IF(OR($A81="",CE$73=""),"",COUNTIFS('Job Catalog'!$F$10:$F$509,$A81,'Job Catalog'!$H$10:$H$509,CE$71,'Job Catalog'!$I$10:$I$509,CE$73))</f>
        <v/>
      </c>
      <c r="CF81" s="53">
        <f>IF(OR($A81="",CF$73=""),"",COUNTIFS('Job Catalog'!$F$10:$F$509,$A81,'Job Catalog'!$H$10:$H$509,CF$71,'Job Catalog'!$I$10:$I$509,CF$73))</f>
        <v/>
      </c>
      <c r="CG81" s="53">
        <f>IF(OR($A81="",CG$73=""),"",COUNTIFS('Job Catalog'!$F$10:$F$509,$A81,'Job Catalog'!$H$10:$H$509,CG$71,'Job Catalog'!$I$10:$I$509,CG$73))</f>
        <v/>
      </c>
      <c r="CH81" s="53">
        <f>IF(OR($A81="",CH$73=""),"",COUNTIFS('Job Catalog'!$F$10:$F$509,$A81,'Job Catalog'!$H$10:$H$509,CH$71,'Job Catalog'!$I$10:$I$509,CH$73))</f>
        <v/>
      </c>
      <c r="CI81" s="53">
        <f>IF(OR($A81="",CI$73=""),"",COUNTIFS('Job Catalog'!$F$10:$F$509,$A81,'Job Catalog'!$H$10:$H$509,CI$71,'Job Catalog'!$I$10:$I$509,CI$73))</f>
        <v/>
      </c>
      <c r="CJ81" s="53">
        <f>IF(OR($A81="",CJ$73=""),"",COUNTIFS('Job Catalog'!$F$10:$F$509,$A81,'Job Catalog'!$H$10:$H$509,CJ$71,'Job Catalog'!$I$10:$I$509,CJ$73))</f>
        <v/>
      </c>
      <c r="CK81" s="53">
        <f>IF(OR($A81="",CK$73=""),"",COUNTIFS('Job Catalog'!$F$10:$F$509,$A81,'Job Catalog'!$H$10:$H$509,CK$71,'Job Catalog'!$I$10:$I$509,CK$73))</f>
        <v/>
      </c>
      <c r="CL81" s="53">
        <f>IF(OR($A81="",CL$73=""),"",COUNTIFS('Job Catalog'!$F$10:$F$509,$A81,'Job Catalog'!$H$10:$H$509,CL$71,'Job Catalog'!$I$10:$I$509,CL$73))</f>
        <v/>
      </c>
      <c r="CM81" s="53">
        <f>IF(OR($A81="",CM$73=""),"",COUNTIFS('Job Catalog'!$F$10:$F$509,$A81,'Job Catalog'!$H$10:$H$509,CM$71,'Job Catalog'!$I$10:$I$509,CM$73))</f>
        <v/>
      </c>
      <c r="CN81" s="53">
        <f>IF(OR($A81="",CN$73=""),"",COUNTIFS('Job Catalog'!$F$10:$F$509,$A81,'Job Catalog'!$H$10:$H$509,CN$71,'Job Catalog'!$I$10:$I$509,CN$73))</f>
        <v/>
      </c>
      <c r="CO81" s="53">
        <f>IF(OR($A81="",CO$73=""),"",COUNTIFS('Job Catalog'!$F$10:$F$509,$A81,'Job Catalog'!$H$10:$H$509,CO$71,'Job Catalog'!$I$10:$I$509,CO$73))</f>
        <v/>
      </c>
      <c r="CP81" s="53">
        <f>IF(OR($A81="",CP$73=""),"",COUNTIFS('Job Catalog'!$F$10:$F$509,$A81,'Job Catalog'!$H$10:$H$509,CP$71,'Job Catalog'!$I$10:$I$509,CP$73))</f>
        <v/>
      </c>
      <c r="CQ81" s="53">
        <f>IF(OR($A81="",CQ$73=""),"",COUNTIFS('Job Catalog'!$F$10:$F$509,$A81,'Job Catalog'!$H$10:$H$509,CQ$71,'Job Catalog'!$I$10:$I$509,CQ$73))</f>
        <v/>
      </c>
      <c r="CR81" s="53">
        <f>IF(OR($A81="",CR$73=""),"",COUNTIFS('Job Catalog'!$F$10:$F$509,$A81,'Job Catalog'!$H$10:$H$509,CR$71,'Job Catalog'!$I$10:$I$509,CR$73))</f>
        <v/>
      </c>
      <c r="CS81" s="53">
        <f>IF(OR($A81="",CS$73=""),"",COUNTIFS('Job Catalog'!$F$10:$F$509,$A81,'Job Catalog'!$H$10:$H$509,CS$71,'Job Catalog'!$I$10:$I$509,CS$73))</f>
        <v/>
      </c>
      <c r="CT81" s="53">
        <f>IF(OR($A81="",CT$73=""),"",COUNTIFS('Job Catalog'!$F$10:$F$509,$A81,'Job Catalog'!$H$10:$H$509,CT$71,'Job Catalog'!$I$10:$I$509,CT$73))</f>
        <v/>
      </c>
      <c r="CU81" s="54">
        <f>IF($A81="","",SUM(C81:CT81))</f>
        <v/>
      </c>
    </row>
    <row r="82">
      <c r="A82">
        <f>IFERROR(INDEX(SETUP!$C$148:$C$267,MATCH($C$4&amp;"#"&amp;9,HELPER!$Y$2:$Y$121,0)),"")</f>
        <v/>
      </c>
      <c r="B82" s="9">
        <f>IFERROR(INDEX(SETUP!$D$148:$D$267,MATCH($C$4&amp;"#"&amp;9,HELPER!$Y$2:$Y$121,0)),"")</f>
        <v/>
      </c>
      <c r="C82" s="53">
        <f>IF(OR($A82="",C$73=""),"",COUNTIFS('Job Catalog'!$F$10:$F$509,$A82,'Job Catalog'!$H$10:$H$509,C$71,'Job Catalog'!$I$10:$I$509,C$73))</f>
        <v/>
      </c>
      <c r="D82" s="53">
        <f>IF(OR($A82="",D$73=""),"",COUNTIFS('Job Catalog'!$F$10:$F$509,$A82,'Job Catalog'!$H$10:$H$509,D$71,'Job Catalog'!$I$10:$I$509,D$73))</f>
        <v/>
      </c>
      <c r="E82" s="53">
        <f>IF(OR($A82="",E$73=""),"",COUNTIFS('Job Catalog'!$F$10:$F$509,$A82,'Job Catalog'!$H$10:$H$509,E$71,'Job Catalog'!$I$10:$I$509,E$73))</f>
        <v/>
      </c>
      <c r="F82" s="53">
        <f>IF(OR($A82="",F$73=""),"",COUNTIFS('Job Catalog'!$F$10:$F$509,$A82,'Job Catalog'!$H$10:$H$509,F$71,'Job Catalog'!$I$10:$I$509,F$73))</f>
        <v/>
      </c>
      <c r="G82" s="53">
        <f>IF(OR($A82="",G$73=""),"",COUNTIFS('Job Catalog'!$F$10:$F$509,$A82,'Job Catalog'!$H$10:$H$509,G$71,'Job Catalog'!$I$10:$I$509,G$73))</f>
        <v/>
      </c>
      <c r="H82" s="53">
        <f>IF(OR($A82="",H$73=""),"",COUNTIFS('Job Catalog'!$F$10:$F$509,$A82,'Job Catalog'!$H$10:$H$509,H$71,'Job Catalog'!$I$10:$I$509,H$73))</f>
        <v/>
      </c>
      <c r="I82" s="53">
        <f>IF(OR($A82="",I$73=""),"",COUNTIFS('Job Catalog'!$F$10:$F$509,$A82,'Job Catalog'!$H$10:$H$509,I$71,'Job Catalog'!$I$10:$I$509,I$73))</f>
        <v/>
      </c>
      <c r="J82" s="53">
        <f>IF(OR($A82="",J$73=""),"",COUNTIFS('Job Catalog'!$F$10:$F$509,$A82,'Job Catalog'!$H$10:$H$509,J$71,'Job Catalog'!$I$10:$I$509,J$73))</f>
        <v/>
      </c>
      <c r="K82" s="53">
        <f>IF(OR($A82="",K$73=""),"",COUNTIFS('Job Catalog'!$F$10:$F$509,$A82,'Job Catalog'!$H$10:$H$509,K$71,'Job Catalog'!$I$10:$I$509,K$73))</f>
        <v/>
      </c>
      <c r="L82" s="53">
        <f>IF(OR($A82="",L$73=""),"",COUNTIFS('Job Catalog'!$F$10:$F$509,$A82,'Job Catalog'!$H$10:$H$509,L$71,'Job Catalog'!$I$10:$I$509,L$73))</f>
        <v/>
      </c>
      <c r="M82" s="53">
        <f>IF(OR($A82="",M$73=""),"",COUNTIFS('Job Catalog'!$F$10:$F$509,$A82,'Job Catalog'!$H$10:$H$509,M$71,'Job Catalog'!$I$10:$I$509,M$73))</f>
        <v/>
      </c>
      <c r="N82" s="53">
        <f>IF(OR($A82="",N$73=""),"",COUNTIFS('Job Catalog'!$F$10:$F$509,$A82,'Job Catalog'!$H$10:$H$509,N$71,'Job Catalog'!$I$10:$I$509,N$73))</f>
        <v/>
      </c>
      <c r="O82" s="53">
        <f>IF(OR($A82="",O$73=""),"",COUNTIFS('Job Catalog'!$F$10:$F$509,$A82,'Job Catalog'!$H$10:$H$509,O$71,'Job Catalog'!$I$10:$I$509,O$73))</f>
        <v/>
      </c>
      <c r="P82" s="53">
        <f>IF(OR($A82="",P$73=""),"",COUNTIFS('Job Catalog'!$F$10:$F$509,$A82,'Job Catalog'!$H$10:$H$509,P$71,'Job Catalog'!$I$10:$I$509,P$73))</f>
        <v/>
      </c>
      <c r="Q82" s="53">
        <f>IF(OR($A82="",Q$73=""),"",COUNTIFS('Job Catalog'!$F$10:$F$509,$A82,'Job Catalog'!$H$10:$H$509,Q$71,'Job Catalog'!$I$10:$I$509,Q$73))</f>
        <v/>
      </c>
      <c r="R82" s="53">
        <f>IF(OR($A82="",R$73=""),"",COUNTIFS('Job Catalog'!$F$10:$F$509,$A82,'Job Catalog'!$H$10:$H$509,R$71,'Job Catalog'!$I$10:$I$509,R$73))</f>
        <v/>
      </c>
      <c r="S82" s="53">
        <f>IF(OR($A82="",S$73=""),"",COUNTIFS('Job Catalog'!$F$10:$F$509,$A82,'Job Catalog'!$H$10:$H$509,S$71,'Job Catalog'!$I$10:$I$509,S$73))</f>
        <v/>
      </c>
      <c r="T82" s="53">
        <f>IF(OR($A82="",T$73=""),"",COUNTIFS('Job Catalog'!$F$10:$F$509,$A82,'Job Catalog'!$H$10:$H$509,T$71,'Job Catalog'!$I$10:$I$509,T$73))</f>
        <v/>
      </c>
      <c r="U82" s="53">
        <f>IF(OR($A82="",U$73=""),"",COUNTIFS('Job Catalog'!$F$10:$F$509,$A82,'Job Catalog'!$H$10:$H$509,U$71,'Job Catalog'!$I$10:$I$509,U$73))</f>
        <v/>
      </c>
      <c r="V82" s="53">
        <f>IF(OR($A82="",V$73=""),"",COUNTIFS('Job Catalog'!$F$10:$F$509,$A82,'Job Catalog'!$H$10:$H$509,V$71,'Job Catalog'!$I$10:$I$509,V$73))</f>
        <v/>
      </c>
      <c r="W82" s="53">
        <f>IF(OR($A82="",W$73=""),"",COUNTIFS('Job Catalog'!$F$10:$F$509,$A82,'Job Catalog'!$H$10:$H$509,W$71,'Job Catalog'!$I$10:$I$509,W$73))</f>
        <v/>
      </c>
      <c r="X82" s="53">
        <f>IF(OR($A82="",X$73=""),"",COUNTIFS('Job Catalog'!$F$10:$F$509,$A82,'Job Catalog'!$H$10:$H$509,X$71,'Job Catalog'!$I$10:$I$509,X$73))</f>
        <v/>
      </c>
      <c r="Y82" s="53">
        <f>IF(OR($A82="",Y$73=""),"",COUNTIFS('Job Catalog'!$F$10:$F$509,$A82,'Job Catalog'!$H$10:$H$509,Y$71,'Job Catalog'!$I$10:$I$509,Y$73))</f>
        <v/>
      </c>
      <c r="Z82" s="53">
        <f>IF(OR($A82="",Z$73=""),"",COUNTIFS('Job Catalog'!$F$10:$F$509,$A82,'Job Catalog'!$H$10:$H$509,Z$71,'Job Catalog'!$I$10:$I$509,Z$73))</f>
        <v/>
      </c>
      <c r="AA82" s="53">
        <f>IF(OR($A82="",AA$73=""),"",COUNTIFS('Job Catalog'!$F$10:$F$509,$A82,'Job Catalog'!$H$10:$H$509,AA$71,'Job Catalog'!$I$10:$I$509,AA$73))</f>
        <v/>
      </c>
      <c r="AB82" s="53">
        <f>IF(OR($A82="",AB$73=""),"",COUNTIFS('Job Catalog'!$F$10:$F$509,$A82,'Job Catalog'!$H$10:$H$509,AB$71,'Job Catalog'!$I$10:$I$509,AB$73))</f>
        <v/>
      </c>
      <c r="AC82" s="53">
        <f>IF(OR($A82="",AC$73=""),"",COUNTIFS('Job Catalog'!$F$10:$F$509,$A82,'Job Catalog'!$H$10:$H$509,AC$71,'Job Catalog'!$I$10:$I$509,AC$73))</f>
        <v/>
      </c>
      <c r="AD82" s="53">
        <f>IF(OR($A82="",AD$73=""),"",COUNTIFS('Job Catalog'!$F$10:$F$509,$A82,'Job Catalog'!$H$10:$H$509,AD$71,'Job Catalog'!$I$10:$I$509,AD$73))</f>
        <v/>
      </c>
      <c r="AE82" s="53">
        <f>IF(OR($A82="",AE$73=""),"",COUNTIFS('Job Catalog'!$F$10:$F$509,$A82,'Job Catalog'!$H$10:$H$509,AE$71,'Job Catalog'!$I$10:$I$509,AE$73))</f>
        <v/>
      </c>
      <c r="AF82" s="53">
        <f>IF(OR($A82="",AF$73=""),"",COUNTIFS('Job Catalog'!$F$10:$F$509,$A82,'Job Catalog'!$H$10:$H$509,AF$71,'Job Catalog'!$I$10:$I$509,AF$73))</f>
        <v/>
      </c>
      <c r="AG82" s="53">
        <f>IF(OR($A82="",AG$73=""),"",COUNTIFS('Job Catalog'!$F$10:$F$509,$A82,'Job Catalog'!$H$10:$H$509,AG$71,'Job Catalog'!$I$10:$I$509,AG$73))</f>
        <v/>
      </c>
      <c r="AH82" s="53">
        <f>IF(OR($A82="",AH$73=""),"",COUNTIFS('Job Catalog'!$F$10:$F$509,$A82,'Job Catalog'!$H$10:$H$509,AH$71,'Job Catalog'!$I$10:$I$509,AH$73))</f>
        <v/>
      </c>
      <c r="AI82" s="53">
        <f>IF(OR($A82="",AI$73=""),"",COUNTIFS('Job Catalog'!$F$10:$F$509,$A82,'Job Catalog'!$H$10:$H$509,AI$71,'Job Catalog'!$I$10:$I$509,AI$73))</f>
        <v/>
      </c>
      <c r="AJ82" s="53">
        <f>IF(OR($A82="",AJ$73=""),"",COUNTIFS('Job Catalog'!$F$10:$F$509,$A82,'Job Catalog'!$H$10:$H$509,AJ$71,'Job Catalog'!$I$10:$I$509,AJ$73))</f>
        <v/>
      </c>
      <c r="AK82" s="53">
        <f>IF(OR($A82="",AK$73=""),"",COUNTIFS('Job Catalog'!$F$10:$F$509,$A82,'Job Catalog'!$H$10:$H$509,AK$71,'Job Catalog'!$I$10:$I$509,AK$73))</f>
        <v/>
      </c>
      <c r="AL82" s="53">
        <f>IF(OR($A82="",AL$73=""),"",COUNTIFS('Job Catalog'!$F$10:$F$509,$A82,'Job Catalog'!$H$10:$H$509,AL$71,'Job Catalog'!$I$10:$I$509,AL$73))</f>
        <v/>
      </c>
      <c r="AM82" s="53">
        <f>IF(OR($A82="",AM$73=""),"",COUNTIFS('Job Catalog'!$F$10:$F$509,$A82,'Job Catalog'!$H$10:$H$509,AM$71,'Job Catalog'!$I$10:$I$509,AM$73))</f>
        <v/>
      </c>
      <c r="AN82" s="53">
        <f>IF(OR($A82="",AN$73=""),"",COUNTIFS('Job Catalog'!$F$10:$F$509,$A82,'Job Catalog'!$H$10:$H$509,AN$71,'Job Catalog'!$I$10:$I$509,AN$73))</f>
        <v/>
      </c>
      <c r="AO82" s="53">
        <f>IF(OR($A82="",AO$73=""),"",COUNTIFS('Job Catalog'!$F$10:$F$509,$A82,'Job Catalog'!$H$10:$H$509,AO$71,'Job Catalog'!$I$10:$I$509,AO$73))</f>
        <v/>
      </c>
      <c r="AP82" s="53">
        <f>IF(OR($A82="",AP$73=""),"",COUNTIFS('Job Catalog'!$F$10:$F$509,$A82,'Job Catalog'!$H$10:$H$509,AP$71,'Job Catalog'!$I$10:$I$509,AP$73))</f>
        <v/>
      </c>
      <c r="AQ82" s="53">
        <f>IF(OR($A82="",AQ$73=""),"",COUNTIFS('Job Catalog'!$F$10:$F$509,$A82,'Job Catalog'!$H$10:$H$509,AQ$71,'Job Catalog'!$I$10:$I$509,AQ$73))</f>
        <v/>
      </c>
      <c r="AR82" s="53">
        <f>IF(OR($A82="",AR$73=""),"",COUNTIFS('Job Catalog'!$F$10:$F$509,$A82,'Job Catalog'!$H$10:$H$509,AR$71,'Job Catalog'!$I$10:$I$509,AR$73))</f>
        <v/>
      </c>
      <c r="AS82" s="53">
        <f>IF(OR($A82="",AS$73=""),"",COUNTIFS('Job Catalog'!$F$10:$F$509,$A82,'Job Catalog'!$H$10:$H$509,AS$71,'Job Catalog'!$I$10:$I$509,AS$73))</f>
        <v/>
      </c>
      <c r="AT82" s="53">
        <f>IF(OR($A82="",AT$73=""),"",COUNTIFS('Job Catalog'!$F$10:$F$509,$A82,'Job Catalog'!$H$10:$H$509,AT$71,'Job Catalog'!$I$10:$I$509,AT$73))</f>
        <v/>
      </c>
      <c r="AU82" s="53">
        <f>IF(OR($A82="",AU$73=""),"",COUNTIFS('Job Catalog'!$F$10:$F$509,$A82,'Job Catalog'!$H$10:$H$509,AU$71,'Job Catalog'!$I$10:$I$509,AU$73))</f>
        <v/>
      </c>
      <c r="AV82" s="53">
        <f>IF(OR($A82="",AV$73=""),"",COUNTIFS('Job Catalog'!$F$10:$F$509,$A82,'Job Catalog'!$H$10:$H$509,AV$71,'Job Catalog'!$I$10:$I$509,AV$73))</f>
        <v/>
      </c>
      <c r="AW82" s="53">
        <f>IF(OR($A82="",AW$73=""),"",COUNTIFS('Job Catalog'!$F$10:$F$509,$A82,'Job Catalog'!$H$10:$H$509,AW$71,'Job Catalog'!$I$10:$I$509,AW$73))</f>
        <v/>
      </c>
      <c r="AX82" s="53">
        <f>IF(OR($A82="",AX$73=""),"",COUNTIFS('Job Catalog'!$F$10:$F$509,$A82,'Job Catalog'!$H$10:$H$509,AX$71,'Job Catalog'!$I$10:$I$509,AX$73))</f>
        <v/>
      </c>
      <c r="AY82" s="53">
        <f>IF(OR($A82="",AY$73=""),"",COUNTIFS('Job Catalog'!$F$10:$F$509,$A82,'Job Catalog'!$H$10:$H$509,AY$71,'Job Catalog'!$I$10:$I$509,AY$73))</f>
        <v/>
      </c>
      <c r="AZ82" s="53">
        <f>IF(OR($A82="",AZ$73=""),"",COUNTIFS('Job Catalog'!$F$10:$F$509,$A82,'Job Catalog'!$H$10:$H$509,AZ$71,'Job Catalog'!$I$10:$I$509,AZ$73))</f>
        <v/>
      </c>
      <c r="BA82" s="53">
        <f>IF(OR($A82="",BA$73=""),"",COUNTIFS('Job Catalog'!$F$10:$F$509,$A82,'Job Catalog'!$H$10:$H$509,BA$71,'Job Catalog'!$I$10:$I$509,BA$73))</f>
        <v/>
      </c>
      <c r="BB82" s="53">
        <f>IF(OR($A82="",BB$73=""),"",COUNTIFS('Job Catalog'!$F$10:$F$509,$A82,'Job Catalog'!$H$10:$H$509,BB$71,'Job Catalog'!$I$10:$I$509,BB$73))</f>
        <v/>
      </c>
      <c r="BC82" s="53">
        <f>IF(OR($A82="",BC$73=""),"",COUNTIFS('Job Catalog'!$F$10:$F$509,$A82,'Job Catalog'!$H$10:$H$509,BC$71,'Job Catalog'!$I$10:$I$509,BC$73))</f>
        <v/>
      </c>
      <c r="BD82" s="53">
        <f>IF(OR($A82="",BD$73=""),"",COUNTIFS('Job Catalog'!$F$10:$F$509,$A82,'Job Catalog'!$H$10:$H$509,BD$71,'Job Catalog'!$I$10:$I$509,BD$73))</f>
        <v/>
      </c>
      <c r="BE82" s="53">
        <f>IF(OR($A82="",BE$73=""),"",COUNTIFS('Job Catalog'!$F$10:$F$509,$A82,'Job Catalog'!$H$10:$H$509,BE$71,'Job Catalog'!$I$10:$I$509,BE$73))</f>
        <v/>
      </c>
      <c r="BF82" s="53">
        <f>IF(OR($A82="",BF$73=""),"",COUNTIFS('Job Catalog'!$F$10:$F$509,$A82,'Job Catalog'!$H$10:$H$509,BF$71,'Job Catalog'!$I$10:$I$509,BF$73))</f>
        <v/>
      </c>
      <c r="BG82" s="53">
        <f>IF(OR($A82="",BG$73=""),"",COUNTIFS('Job Catalog'!$F$10:$F$509,$A82,'Job Catalog'!$H$10:$H$509,BG$71,'Job Catalog'!$I$10:$I$509,BG$73))</f>
        <v/>
      </c>
      <c r="BH82" s="53">
        <f>IF(OR($A82="",BH$73=""),"",COUNTIFS('Job Catalog'!$F$10:$F$509,$A82,'Job Catalog'!$H$10:$H$509,BH$71,'Job Catalog'!$I$10:$I$509,BH$73))</f>
        <v/>
      </c>
      <c r="BI82" s="53">
        <f>IF(OR($A82="",BI$73=""),"",COUNTIFS('Job Catalog'!$F$10:$F$509,$A82,'Job Catalog'!$H$10:$H$509,BI$71,'Job Catalog'!$I$10:$I$509,BI$73))</f>
        <v/>
      </c>
      <c r="BJ82" s="53">
        <f>IF(OR($A82="",BJ$73=""),"",COUNTIFS('Job Catalog'!$F$10:$F$509,$A82,'Job Catalog'!$H$10:$H$509,BJ$71,'Job Catalog'!$I$10:$I$509,BJ$73))</f>
        <v/>
      </c>
      <c r="BK82" s="53">
        <f>IF(OR($A82="",BK$73=""),"",COUNTIFS('Job Catalog'!$F$10:$F$509,$A82,'Job Catalog'!$H$10:$H$509,BK$71,'Job Catalog'!$I$10:$I$509,BK$73))</f>
        <v/>
      </c>
      <c r="BL82" s="53">
        <f>IF(OR($A82="",BL$73=""),"",COUNTIFS('Job Catalog'!$F$10:$F$509,$A82,'Job Catalog'!$H$10:$H$509,BL$71,'Job Catalog'!$I$10:$I$509,BL$73))</f>
        <v/>
      </c>
      <c r="BM82" s="53">
        <f>IF(OR($A82="",BM$73=""),"",COUNTIFS('Job Catalog'!$F$10:$F$509,$A82,'Job Catalog'!$H$10:$H$509,BM$71,'Job Catalog'!$I$10:$I$509,BM$73))</f>
        <v/>
      </c>
      <c r="BN82" s="53">
        <f>IF(OR($A82="",BN$73=""),"",COUNTIFS('Job Catalog'!$F$10:$F$509,$A82,'Job Catalog'!$H$10:$H$509,BN$71,'Job Catalog'!$I$10:$I$509,BN$73))</f>
        <v/>
      </c>
      <c r="BO82" s="53">
        <f>IF(OR($A82="",BO$73=""),"",COUNTIFS('Job Catalog'!$F$10:$F$509,$A82,'Job Catalog'!$H$10:$H$509,BO$71,'Job Catalog'!$I$10:$I$509,BO$73))</f>
        <v/>
      </c>
      <c r="BP82" s="53">
        <f>IF(OR($A82="",BP$73=""),"",COUNTIFS('Job Catalog'!$F$10:$F$509,$A82,'Job Catalog'!$H$10:$H$509,BP$71,'Job Catalog'!$I$10:$I$509,BP$73))</f>
        <v/>
      </c>
      <c r="BQ82" s="53">
        <f>IF(OR($A82="",BQ$73=""),"",COUNTIFS('Job Catalog'!$F$10:$F$509,$A82,'Job Catalog'!$H$10:$H$509,BQ$71,'Job Catalog'!$I$10:$I$509,BQ$73))</f>
        <v/>
      </c>
      <c r="BR82" s="53">
        <f>IF(OR($A82="",BR$73=""),"",COUNTIFS('Job Catalog'!$F$10:$F$509,$A82,'Job Catalog'!$H$10:$H$509,BR$71,'Job Catalog'!$I$10:$I$509,BR$73))</f>
        <v/>
      </c>
      <c r="BS82" s="53">
        <f>IF(OR($A82="",BS$73=""),"",COUNTIFS('Job Catalog'!$F$10:$F$509,$A82,'Job Catalog'!$H$10:$H$509,BS$71,'Job Catalog'!$I$10:$I$509,BS$73))</f>
        <v/>
      </c>
      <c r="BT82" s="53">
        <f>IF(OR($A82="",BT$73=""),"",COUNTIFS('Job Catalog'!$F$10:$F$509,$A82,'Job Catalog'!$H$10:$H$509,BT$71,'Job Catalog'!$I$10:$I$509,BT$73))</f>
        <v/>
      </c>
      <c r="BU82" s="53">
        <f>IF(OR($A82="",BU$73=""),"",COUNTIFS('Job Catalog'!$F$10:$F$509,$A82,'Job Catalog'!$H$10:$H$509,BU$71,'Job Catalog'!$I$10:$I$509,BU$73))</f>
        <v/>
      </c>
      <c r="BV82" s="53">
        <f>IF(OR($A82="",BV$73=""),"",COUNTIFS('Job Catalog'!$F$10:$F$509,$A82,'Job Catalog'!$H$10:$H$509,BV$71,'Job Catalog'!$I$10:$I$509,BV$73))</f>
        <v/>
      </c>
      <c r="BW82" s="53">
        <f>IF(OR($A82="",BW$73=""),"",COUNTIFS('Job Catalog'!$F$10:$F$509,$A82,'Job Catalog'!$H$10:$H$509,BW$71,'Job Catalog'!$I$10:$I$509,BW$73))</f>
        <v/>
      </c>
      <c r="BX82" s="53">
        <f>IF(OR($A82="",BX$73=""),"",COUNTIFS('Job Catalog'!$F$10:$F$509,$A82,'Job Catalog'!$H$10:$H$509,BX$71,'Job Catalog'!$I$10:$I$509,BX$73))</f>
        <v/>
      </c>
      <c r="BY82" s="53">
        <f>IF(OR($A82="",BY$73=""),"",COUNTIFS('Job Catalog'!$F$10:$F$509,$A82,'Job Catalog'!$H$10:$H$509,BY$71,'Job Catalog'!$I$10:$I$509,BY$73))</f>
        <v/>
      </c>
      <c r="BZ82" s="53">
        <f>IF(OR($A82="",BZ$73=""),"",COUNTIFS('Job Catalog'!$F$10:$F$509,$A82,'Job Catalog'!$H$10:$H$509,BZ$71,'Job Catalog'!$I$10:$I$509,BZ$73))</f>
        <v/>
      </c>
      <c r="CA82" s="53">
        <f>IF(OR($A82="",CA$73=""),"",COUNTIFS('Job Catalog'!$F$10:$F$509,$A82,'Job Catalog'!$H$10:$H$509,CA$71,'Job Catalog'!$I$10:$I$509,CA$73))</f>
        <v/>
      </c>
      <c r="CB82" s="53">
        <f>IF(OR($A82="",CB$73=""),"",COUNTIFS('Job Catalog'!$F$10:$F$509,$A82,'Job Catalog'!$H$10:$H$509,CB$71,'Job Catalog'!$I$10:$I$509,CB$73))</f>
        <v/>
      </c>
      <c r="CC82" s="53">
        <f>IF(OR($A82="",CC$73=""),"",COUNTIFS('Job Catalog'!$F$10:$F$509,$A82,'Job Catalog'!$H$10:$H$509,CC$71,'Job Catalog'!$I$10:$I$509,CC$73))</f>
        <v/>
      </c>
      <c r="CD82" s="53">
        <f>IF(OR($A82="",CD$73=""),"",COUNTIFS('Job Catalog'!$F$10:$F$509,$A82,'Job Catalog'!$H$10:$H$509,CD$71,'Job Catalog'!$I$10:$I$509,CD$73))</f>
        <v/>
      </c>
      <c r="CE82" s="53">
        <f>IF(OR($A82="",CE$73=""),"",COUNTIFS('Job Catalog'!$F$10:$F$509,$A82,'Job Catalog'!$H$10:$H$509,CE$71,'Job Catalog'!$I$10:$I$509,CE$73))</f>
        <v/>
      </c>
      <c r="CF82" s="53">
        <f>IF(OR($A82="",CF$73=""),"",COUNTIFS('Job Catalog'!$F$10:$F$509,$A82,'Job Catalog'!$H$10:$H$509,CF$71,'Job Catalog'!$I$10:$I$509,CF$73))</f>
        <v/>
      </c>
      <c r="CG82" s="53">
        <f>IF(OR($A82="",CG$73=""),"",COUNTIFS('Job Catalog'!$F$10:$F$509,$A82,'Job Catalog'!$H$10:$H$509,CG$71,'Job Catalog'!$I$10:$I$509,CG$73))</f>
        <v/>
      </c>
      <c r="CH82" s="53">
        <f>IF(OR($A82="",CH$73=""),"",COUNTIFS('Job Catalog'!$F$10:$F$509,$A82,'Job Catalog'!$H$10:$H$509,CH$71,'Job Catalog'!$I$10:$I$509,CH$73))</f>
        <v/>
      </c>
      <c r="CI82" s="53">
        <f>IF(OR($A82="",CI$73=""),"",COUNTIFS('Job Catalog'!$F$10:$F$509,$A82,'Job Catalog'!$H$10:$H$509,CI$71,'Job Catalog'!$I$10:$I$509,CI$73))</f>
        <v/>
      </c>
      <c r="CJ82" s="53">
        <f>IF(OR($A82="",CJ$73=""),"",COUNTIFS('Job Catalog'!$F$10:$F$509,$A82,'Job Catalog'!$H$10:$H$509,CJ$71,'Job Catalog'!$I$10:$I$509,CJ$73))</f>
        <v/>
      </c>
      <c r="CK82" s="53">
        <f>IF(OR($A82="",CK$73=""),"",COUNTIFS('Job Catalog'!$F$10:$F$509,$A82,'Job Catalog'!$H$10:$H$509,CK$71,'Job Catalog'!$I$10:$I$509,CK$73))</f>
        <v/>
      </c>
      <c r="CL82" s="53">
        <f>IF(OR($A82="",CL$73=""),"",COUNTIFS('Job Catalog'!$F$10:$F$509,$A82,'Job Catalog'!$H$10:$H$509,CL$71,'Job Catalog'!$I$10:$I$509,CL$73))</f>
        <v/>
      </c>
      <c r="CM82" s="53">
        <f>IF(OR($A82="",CM$73=""),"",COUNTIFS('Job Catalog'!$F$10:$F$509,$A82,'Job Catalog'!$H$10:$H$509,CM$71,'Job Catalog'!$I$10:$I$509,CM$73))</f>
        <v/>
      </c>
      <c r="CN82" s="53">
        <f>IF(OR($A82="",CN$73=""),"",COUNTIFS('Job Catalog'!$F$10:$F$509,$A82,'Job Catalog'!$H$10:$H$509,CN$71,'Job Catalog'!$I$10:$I$509,CN$73))</f>
        <v/>
      </c>
      <c r="CO82" s="53">
        <f>IF(OR($A82="",CO$73=""),"",COUNTIFS('Job Catalog'!$F$10:$F$509,$A82,'Job Catalog'!$H$10:$H$509,CO$71,'Job Catalog'!$I$10:$I$509,CO$73))</f>
        <v/>
      </c>
      <c r="CP82" s="53">
        <f>IF(OR($A82="",CP$73=""),"",COUNTIFS('Job Catalog'!$F$10:$F$509,$A82,'Job Catalog'!$H$10:$H$509,CP$71,'Job Catalog'!$I$10:$I$509,CP$73))</f>
        <v/>
      </c>
      <c r="CQ82" s="53">
        <f>IF(OR($A82="",CQ$73=""),"",COUNTIFS('Job Catalog'!$F$10:$F$509,$A82,'Job Catalog'!$H$10:$H$509,CQ$71,'Job Catalog'!$I$10:$I$509,CQ$73))</f>
        <v/>
      </c>
      <c r="CR82" s="53">
        <f>IF(OR($A82="",CR$73=""),"",COUNTIFS('Job Catalog'!$F$10:$F$509,$A82,'Job Catalog'!$H$10:$H$509,CR$71,'Job Catalog'!$I$10:$I$509,CR$73))</f>
        <v/>
      </c>
      <c r="CS82" s="53">
        <f>IF(OR($A82="",CS$73=""),"",COUNTIFS('Job Catalog'!$F$10:$F$509,$A82,'Job Catalog'!$H$10:$H$509,CS$71,'Job Catalog'!$I$10:$I$509,CS$73))</f>
        <v/>
      </c>
      <c r="CT82" s="53">
        <f>IF(OR($A82="",CT$73=""),"",COUNTIFS('Job Catalog'!$F$10:$F$509,$A82,'Job Catalog'!$H$10:$H$509,CT$71,'Job Catalog'!$I$10:$I$509,CT$73))</f>
        <v/>
      </c>
      <c r="CU82" s="54">
        <f>IF($A82="","",SUM(C82:CT82))</f>
        <v/>
      </c>
    </row>
    <row r="83">
      <c r="A83">
        <f>IFERROR(INDEX(SETUP!$C$148:$C$267,MATCH($C$4&amp;"#"&amp;10,HELPER!$Y$2:$Y$121,0)),"")</f>
        <v/>
      </c>
      <c r="B83" s="9">
        <f>IFERROR(INDEX(SETUP!$D$148:$D$267,MATCH($C$4&amp;"#"&amp;10,HELPER!$Y$2:$Y$121,0)),"")</f>
        <v/>
      </c>
      <c r="C83" s="53">
        <f>IF(OR($A83="",C$73=""),"",COUNTIFS('Job Catalog'!$F$10:$F$509,$A83,'Job Catalog'!$H$10:$H$509,C$71,'Job Catalog'!$I$10:$I$509,C$73))</f>
        <v/>
      </c>
      <c r="D83" s="53">
        <f>IF(OR($A83="",D$73=""),"",COUNTIFS('Job Catalog'!$F$10:$F$509,$A83,'Job Catalog'!$H$10:$H$509,D$71,'Job Catalog'!$I$10:$I$509,D$73))</f>
        <v/>
      </c>
      <c r="E83" s="53">
        <f>IF(OR($A83="",E$73=""),"",COUNTIFS('Job Catalog'!$F$10:$F$509,$A83,'Job Catalog'!$H$10:$H$509,E$71,'Job Catalog'!$I$10:$I$509,E$73))</f>
        <v/>
      </c>
      <c r="F83" s="53">
        <f>IF(OR($A83="",F$73=""),"",COUNTIFS('Job Catalog'!$F$10:$F$509,$A83,'Job Catalog'!$H$10:$H$509,F$71,'Job Catalog'!$I$10:$I$509,F$73))</f>
        <v/>
      </c>
      <c r="G83" s="53">
        <f>IF(OR($A83="",G$73=""),"",COUNTIFS('Job Catalog'!$F$10:$F$509,$A83,'Job Catalog'!$H$10:$H$509,G$71,'Job Catalog'!$I$10:$I$509,G$73))</f>
        <v/>
      </c>
      <c r="H83" s="53">
        <f>IF(OR($A83="",H$73=""),"",COUNTIFS('Job Catalog'!$F$10:$F$509,$A83,'Job Catalog'!$H$10:$H$509,H$71,'Job Catalog'!$I$10:$I$509,H$73))</f>
        <v/>
      </c>
      <c r="I83" s="53">
        <f>IF(OR($A83="",I$73=""),"",COUNTIFS('Job Catalog'!$F$10:$F$509,$A83,'Job Catalog'!$H$10:$H$509,I$71,'Job Catalog'!$I$10:$I$509,I$73))</f>
        <v/>
      </c>
      <c r="J83" s="53">
        <f>IF(OR($A83="",J$73=""),"",COUNTIFS('Job Catalog'!$F$10:$F$509,$A83,'Job Catalog'!$H$10:$H$509,J$71,'Job Catalog'!$I$10:$I$509,J$73))</f>
        <v/>
      </c>
      <c r="K83" s="53">
        <f>IF(OR($A83="",K$73=""),"",COUNTIFS('Job Catalog'!$F$10:$F$509,$A83,'Job Catalog'!$H$10:$H$509,K$71,'Job Catalog'!$I$10:$I$509,K$73))</f>
        <v/>
      </c>
      <c r="L83" s="53">
        <f>IF(OR($A83="",L$73=""),"",COUNTIFS('Job Catalog'!$F$10:$F$509,$A83,'Job Catalog'!$H$10:$H$509,L$71,'Job Catalog'!$I$10:$I$509,L$73))</f>
        <v/>
      </c>
      <c r="M83" s="53">
        <f>IF(OR($A83="",M$73=""),"",COUNTIFS('Job Catalog'!$F$10:$F$509,$A83,'Job Catalog'!$H$10:$H$509,M$71,'Job Catalog'!$I$10:$I$509,M$73))</f>
        <v/>
      </c>
      <c r="N83" s="53">
        <f>IF(OR($A83="",N$73=""),"",COUNTIFS('Job Catalog'!$F$10:$F$509,$A83,'Job Catalog'!$H$10:$H$509,N$71,'Job Catalog'!$I$10:$I$509,N$73))</f>
        <v/>
      </c>
      <c r="O83" s="53">
        <f>IF(OR($A83="",O$73=""),"",COUNTIFS('Job Catalog'!$F$10:$F$509,$A83,'Job Catalog'!$H$10:$H$509,O$71,'Job Catalog'!$I$10:$I$509,O$73))</f>
        <v/>
      </c>
      <c r="P83" s="53">
        <f>IF(OR($A83="",P$73=""),"",COUNTIFS('Job Catalog'!$F$10:$F$509,$A83,'Job Catalog'!$H$10:$H$509,P$71,'Job Catalog'!$I$10:$I$509,P$73))</f>
        <v/>
      </c>
      <c r="Q83" s="53">
        <f>IF(OR($A83="",Q$73=""),"",COUNTIFS('Job Catalog'!$F$10:$F$509,$A83,'Job Catalog'!$H$10:$H$509,Q$71,'Job Catalog'!$I$10:$I$509,Q$73))</f>
        <v/>
      </c>
      <c r="R83" s="53">
        <f>IF(OR($A83="",R$73=""),"",COUNTIFS('Job Catalog'!$F$10:$F$509,$A83,'Job Catalog'!$H$10:$H$509,R$71,'Job Catalog'!$I$10:$I$509,R$73))</f>
        <v/>
      </c>
      <c r="S83" s="53">
        <f>IF(OR($A83="",S$73=""),"",COUNTIFS('Job Catalog'!$F$10:$F$509,$A83,'Job Catalog'!$H$10:$H$509,S$71,'Job Catalog'!$I$10:$I$509,S$73))</f>
        <v/>
      </c>
      <c r="T83" s="53">
        <f>IF(OR($A83="",T$73=""),"",COUNTIFS('Job Catalog'!$F$10:$F$509,$A83,'Job Catalog'!$H$10:$H$509,T$71,'Job Catalog'!$I$10:$I$509,T$73))</f>
        <v/>
      </c>
      <c r="U83" s="53">
        <f>IF(OR($A83="",U$73=""),"",COUNTIFS('Job Catalog'!$F$10:$F$509,$A83,'Job Catalog'!$H$10:$H$509,U$71,'Job Catalog'!$I$10:$I$509,U$73))</f>
        <v/>
      </c>
      <c r="V83" s="53">
        <f>IF(OR($A83="",V$73=""),"",COUNTIFS('Job Catalog'!$F$10:$F$509,$A83,'Job Catalog'!$H$10:$H$509,V$71,'Job Catalog'!$I$10:$I$509,V$73))</f>
        <v/>
      </c>
      <c r="W83" s="53">
        <f>IF(OR($A83="",W$73=""),"",COUNTIFS('Job Catalog'!$F$10:$F$509,$A83,'Job Catalog'!$H$10:$H$509,W$71,'Job Catalog'!$I$10:$I$509,W$73))</f>
        <v/>
      </c>
      <c r="X83" s="53">
        <f>IF(OR($A83="",X$73=""),"",COUNTIFS('Job Catalog'!$F$10:$F$509,$A83,'Job Catalog'!$H$10:$H$509,X$71,'Job Catalog'!$I$10:$I$509,X$73))</f>
        <v/>
      </c>
      <c r="Y83" s="53">
        <f>IF(OR($A83="",Y$73=""),"",COUNTIFS('Job Catalog'!$F$10:$F$509,$A83,'Job Catalog'!$H$10:$H$509,Y$71,'Job Catalog'!$I$10:$I$509,Y$73))</f>
        <v/>
      </c>
      <c r="Z83" s="53">
        <f>IF(OR($A83="",Z$73=""),"",COUNTIFS('Job Catalog'!$F$10:$F$509,$A83,'Job Catalog'!$H$10:$H$509,Z$71,'Job Catalog'!$I$10:$I$509,Z$73))</f>
        <v/>
      </c>
      <c r="AA83" s="53">
        <f>IF(OR($A83="",AA$73=""),"",COUNTIFS('Job Catalog'!$F$10:$F$509,$A83,'Job Catalog'!$H$10:$H$509,AA$71,'Job Catalog'!$I$10:$I$509,AA$73))</f>
        <v/>
      </c>
      <c r="AB83" s="53">
        <f>IF(OR($A83="",AB$73=""),"",COUNTIFS('Job Catalog'!$F$10:$F$509,$A83,'Job Catalog'!$H$10:$H$509,AB$71,'Job Catalog'!$I$10:$I$509,AB$73))</f>
        <v/>
      </c>
      <c r="AC83" s="53">
        <f>IF(OR($A83="",AC$73=""),"",COUNTIFS('Job Catalog'!$F$10:$F$509,$A83,'Job Catalog'!$H$10:$H$509,AC$71,'Job Catalog'!$I$10:$I$509,AC$73))</f>
        <v/>
      </c>
      <c r="AD83" s="53">
        <f>IF(OR($A83="",AD$73=""),"",COUNTIFS('Job Catalog'!$F$10:$F$509,$A83,'Job Catalog'!$H$10:$H$509,AD$71,'Job Catalog'!$I$10:$I$509,AD$73))</f>
        <v/>
      </c>
      <c r="AE83" s="53">
        <f>IF(OR($A83="",AE$73=""),"",COUNTIFS('Job Catalog'!$F$10:$F$509,$A83,'Job Catalog'!$H$10:$H$509,AE$71,'Job Catalog'!$I$10:$I$509,AE$73))</f>
        <v/>
      </c>
      <c r="AF83" s="53">
        <f>IF(OR($A83="",AF$73=""),"",COUNTIFS('Job Catalog'!$F$10:$F$509,$A83,'Job Catalog'!$H$10:$H$509,AF$71,'Job Catalog'!$I$10:$I$509,AF$73))</f>
        <v/>
      </c>
      <c r="AG83" s="53">
        <f>IF(OR($A83="",AG$73=""),"",COUNTIFS('Job Catalog'!$F$10:$F$509,$A83,'Job Catalog'!$H$10:$H$509,AG$71,'Job Catalog'!$I$10:$I$509,AG$73))</f>
        <v/>
      </c>
      <c r="AH83" s="53">
        <f>IF(OR($A83="",AH$73=""),"",COUNTIFS('Job Catalog'!$F$10:$F$509,$A83,'Job Catalog'!$H$10:$H$509,AH$71,'Job Catalog'!$I$10:$I$509,AH$73))</f>
        <v/>
      </c>
      <c r="AI83" s="53">
        <f>IF(OR($A83="",AI$73=""),"",COUNTIFS('Job Catalog'!$F$10:$F$509,$A83,'Job Catalog'!$H$10:$H$509,AI$71,'Job Catalog'!$I$10:$I$509,AI$73))</f>
        <v/>
      </c>
      <c r="AJ83" s="53">
        <f>IF(OR($A83="",AJ$73=""),"",COUNTIFS('Job Catalog'!$F$10:$F$509,$A83,'Job Catalog'!$H$10:$H$509,AJ$71,'Job Catalog'!$I$10:$I$509,AJ$73))</f>
        <v/>
      </c>
      <c r="AK83" s="53">
        <f>IF(OR($A83="",AK$73=""),"",COUNTIFS('Job Catalog'!$F$10:$F$509,$A83,'Job Catalog'!$H$10:$H$509,AK$71,'Job Catalog'!$I$10:$I$509,AK$73))</f>
        <v/>
      </c>
      <c r="AL83" s="53">
        <f>IF(OR($A83="",AL$73=""),"",COUNTIFS('Job Catalog'!$F$10:$F$509,$A83,'Job Catalog'!$H$10:$H$509,AL$71,'Job Catalog'!$I$10:$I$509,AL$73))</f>
        <v/>
      </c>
      <c r="AM83" s="53">
        <f>IF(OR($A83="",AM$73=""),"",COUNTIFS('Job Catalog'!$F$10:$F$509,$A83,'Job Catalog'!$H$10:$H$509,AM$71,'Job Catalog'!$I$10:$I$509,AM$73))</f>
        <v/>
      </c>
      <c r="AN83" s="53">
        <f>IF(OR($A83="",AN$73=""),"",COUNTIFS('Job Catalog'!$F$10:$F$509,$A83,'Job Catalog'!$H$10:$H$509,AN$71,'Job Catalog'!$I$10:$I$509,AN$73))</f>
        <v/>
      </c>
      <c r="AO83" s="53">
        <f>IF(OR($A83="",AO$73=""),"",COUNTIFS('Job Catalog'!$F$10:$F$509,$A83,'Job Catalog'!$H$10:$H$509,AO$71,'Job Catalog'!$I$10:$I$509,AO$73))</f>
        <v/>
      </c>
      <c r="AP83" s="53">
        <f>IF(OR($A83="",AP$73=""),"",COUNTIFS('Job Catalog'!$F$10:$F$509,$A83,'Job Catalog'!$H$10:$H$509,AP$71,'Job Catalog'!$I$10:$I$509,AP$73))</f>
        <v/>
      </c>
      <c r="AQ83" s="53">
        <f>IF(OR($A83="",AQ$73=""),"",COUNTIFS('Job Catalog'!$F$10:$F$509,$A83,'Job Catalog'!$H$10:$H$509,AQ$71,'Job Catalog'!$I$10:$I$509,AQ$73))</f>
        <v/>
      </c>
      <c r="AR83" s="53">
        <f>IF(OR($A83="",AR$73=""),"",COUNTIFS('Job Catalog'!$F$10:$F$509,$A83,'Job Catalog'!$H$10:$H$509,AR$71,'Job Catalog'!$I$10:$I$509,AR$73))</f>
        <v/>
      </c>
      <c r="AS83" s="53">
        <f>IF(OR($A83="",AS$73=""),"",COUNTIFS('Job Catalog'!$F$10:$F$509,$A83,'Job Catalog'!$H$10:$H$509,AS$71,'Job Catalog'!$I$10:$I$509,AS$73))</f>
        <v/>
      </c>
      <c r="AT83" s="53">
        <f>IF(OR($A83="",AT$73=""),"",COUNTIFS('Job Catalog'!$F$10:$F$509,$A83,'Job Catalog'!$H$10:$H$509,AT$71,'Job Catalog'!$I$10:$I$509,AT$73))</f>
        <v/>
      </c>
      <c r="AU83" s="53">
        <f>IF(OR($A83="",AU$73=""),"",COUNTIFS('Job Catalog'!$F$10:$F$509,$A83,'Job Catalog'!$H$10:$H$509,AU$71,'Job Catalog'!$I$10:$I$509,AU$73))</f>
        <v/>
      </c>
      <c r="AV83" s="53">
        <f>IF(OR($A83="",AV$73=""),"",COUNTIFS('Job Catalog'!$F$10:$F$509,$A83,'Job Catalog'!$H$10:$H$509,AV$71,'Job Catalog'!$I$10:$I$509,AV$73))</f>
        <v/>
      </c>
      <c r="AW83" s="53">
        <f>IF(OR($A83="",AW$73=""),"",COUNTIFS('Job Catalog'!$F$10:$F$509,$A83,'Job Catalog'!$H$10:$H$509,AW$71,'Job Catalog'!$I$10:$I$509,AW$73))</f>
        <v/>
      </c>
      <c r="AX83" s="53">
        <f>IF(OR($A83="",AX$73=""),"",COUNTIFS('Job Catalog'!$F$10:$F$509,$A83,'Job Catalog'!$H$10:$H$509,AX$71,'Job Catalog'!$I$10:$I$509,AX$73))</f>
        <v/>
      </c>
      <c r="AY83" s="53">
        <f>IF(OR($A83="",AY$73=""),"",COUNTIFS('Job Catalog'!$F$10:$F$509,$A83,'Job Catalog'!$H$10:$H$509,AY$71,'Job Catalog'!$I$10:$I$509,AY$73))</f>
        <v/>
      </c>
      <c r="AZ83" s="53">
        <f>IF(OR($A83="",AZ$73=""),"",COUNTIFS('Job Catalog'!$F$10:$F$509,$A83,'Job Catalog'!$H$10:$H$509,AZ$71,'Job Catalog'!$I$10:$I$509,AZ$73))</f>
        <v/>
      </c>
      <c r="BA83" s="53">
        <f>IF(OR($A83="",BA$73=""),"",COUNTIFS('Job Catalog'!$F$10:$F$509,$A83,'Job Catalog'!$H$10:$H$509,BA$71,'Job Catalog'!$I$10:$I$509,BA$73))</f>
        <v/>
      </c>
      <c r="BB83" s="53">
        <f>IF(OR($A83="",BB$73=""),"",COUNTIFS('Job Catalog'!$F$10:$F$509,$A83,'Job Catalog'!$H$10:$H$509,BB$71,'Job Catalog'!$I$10:$I$509,BB$73))</f>
        <v/>
      </c>
      <c r="BC83" s="53">
        <f>IF(OR($A83="",BC$73=""),"",COUNTIFS('Job Catalog'!$F$10:$F$509,$A83,'Job Catalog'!$H$10:$H$509,BC$71,'Job Catalog'!$I$10:$I$509,BC$73))</f>
        <v/>
      </c>
      <c r="BD83" s="53">
        <f>IF(OR($A83="",BD$73=""),"",COUNTIFS('Job Catalog'!$F$10:$F$509,$A83,'Job Catalog'!$H$10:$H$509,BD$71,'Job Catalog'!$I$10:$I$509,BD$73))</f>
        <v/>
      </c>
      <c r="BE83" s="53">
        <f>IF(OR($A83="",BE$73=""),"",COUNTIFS('Job Catalog'!$F$10:$F$509,$A83,'Job Catalog'!$H$10:$H$509,BE$71,'Job Catalog'!$I$10:$I$509,BE$73))</f>
        <v/>
      </c>
      <c r="BF83" s="53">
        <f>IF(OR($A83="",BF$73=""),"",COUNTIFS('Job Catalog'!$F$10:$F$509,$A83,'Job Catalog'!$H$10:$H$509,BF$71,'Job Catalog'!$I$10:$I$509,BF$73))</f>
        <v/>
      </c>
      <c r="BG83" s="53">
        <f>IF(OR($A83="",BG$73=""),"",COUNTIFS('Job Catalog'!$F$10:$F$509,$A83,'Job Catalog'!$H$10:$H$509,BG$71,'Job Catalog'!$I$10:$I$509,BG$73))</f>
        <v/>
      </c>
      <c r="BH83" s="53">
        <f>IF(OR($A83="",BH$73=""),"",COUNTIFS('Job Catalog'!$F$10:$F$509,$A83,'Job Catalog'!$H$10:$H$509,BH$71,'Job Catalog'!$I$10:$I$509,BH$73))</f>
        <v/>
      </c>
      <c r="BI83" s="53">
        <f>IF(OR($A83="",BI$73=""),"",COUNTIFS('Job Catalog'!$F$10:$F$509,$A83,'Job Catalog'!$H$10:$H$509,BI$71,'Job Catalog'!$I$10:$I$509,BI$73))</f>
        <v/>
      </c>
      <c r="BJ83" s="53">
        <f>IF(OR($A83="",BJ$73=""),"",COUNTIFS('Job Catalog'!$F$10:$F$509,$A83,'Job Catalog'!$H$10:$H$509,BJ$71,'Job Catalog'!$I$10:$I$509,BJ$73))</f>
        <v/>
      </c>
      <c r="BK83" s="53">
        <f>IF(OR($A83="",BK$73=""),"",COUNTIFS('Job Catalog'!$F$10:$F$509,$A83,'Job Catalog'!$H$10:$H$509,BK$71,'Job Catalog'!$I$10:$I$509,BK$73))</f>
        <v/>
      </c>
      <c r="BL83" s="53">
        <f>IF(OR($A83="",BL$73=""),"",COUNTIFS('Job Catalog'!$F$10:$F$509,$A83,'Job Catalog'!$H$10:$H$509,BL$71,'Job Catalog'!$I$10:$I$509,BL$73))</f>
        <v/>
      </c>
      <c r="BM83" s="53">
        <f>IF(OR($A83="",BM$73=""),"",COUNTIFS('Job Catalog'!$F$10:$F$509,$A83,'Job Catalog'!$H$10:$H$509,BM$71,'Job Catalog'!$I$10:$I$509,BM$73))</f>
        <v/>
      </c>
      <c r="BN83" s="53">
        <f>IF(OR($A83="",BN$73=""),"",COUNTIFS('Job Catalog'!$F$10:$F$509,$A83,'Job Catalog'!$H$10:$H$509,BN$71,'Job Catalog'!$I$10:$I$509,BN$73))</f>
        <v/>
      </c>
      <c r="BO83" s="53">
        <f>IF(OR($A83="",BO$73=""),"",COUNTIFS('Job Catalog'!$F$10:$F$509,$A83,'Job Catalog'!$H$10:$H$509,BO$71,'Job Catalog'!$I$10:$I$509,BO$73))</f>
        <v/>
      </c>
      <c r="BP83" s="53">
        <f>IF(OR($A83="",BP$73=""),"",COUNTIFS('Job Catalog'!$F$10:$F$509,$A83,'Job Catalog'!$H$10:$H$509,BP$71,'Job Catalog'!$I$10:$I$509,BP$73))</f>
        <v/>
      </c>
      <c r="BQ83" s="53">
        <f>IF(OR($A83="",BQ$73=""),"",COUNTIFS('Job Catalog'!$F$10:$F$509,$A83,'Job Catalog'!$H$10:$H$509,BQ$71,'Job Catalog'!$I$10:$I$509,BQ$73))</f>
        <v/>
      </c>
      <c r="BR83" s="53">
        <f>IF(OR($A83="",BR$73=""),"",COUNTIFS('Job Catalog'!$F$10:$F$509,$A83,'Job Catalog'!$H$10:$H$509,BR$71,'Job Catalog'!$I$10:$I$509,BR$73))</f>
        <v/>
      </c>
      <c r="BS83" s="53">
        <f>IF(OR($A83="",BS$73=""),"",COUNTIFS('Job Catalog'!$F$10:$F$509,$A83,'Job Catalog'!$H$10:$H$509,BS$71,'Job Catalog'!$I$10:$I$509,BS$73))</f>
        <v/>
      </c>
      <c r="BT83" s="53">
        <f>IF(OR($A83="",BT$73=""),"",COUNTIFS('Job Catalog'!$F$10:$F$509,$A83,'Job Catalog'!$H$10:$H$509,BT$71,'Job Catalog'!$I$10:$I$509,BT$73))</f>
        <v/>
      </c>
      <c r="BU83" s="53">
        <f>IF(OR($A83="",BU$73=""),"",COUNTIFS('Job Catalog'!$F$10:$F$509,$A83,'Job Catalog'!$H$10:$H$509,BU$71,'Job Catalog'!$I$10:$I$509,BU$73))</f>
        <v/>
      </c>
      <c r="BV83" s="53">
        <f>IF(OR($A83="",BV$73=""),"",COUNTIFS('Job Catalog'!$F$10:$F$509,$A83,'Job Catalog'!$H$10:$H$509,BV$71,'Job Catalog'!$I$10:$I$509,BV$73))</f>
        <v/>
      </c>
      <c r="BW83" s="53">
        <f>IF(OR($A83="",BW$73=""),"",COUNTIFS('Job Catalog'!$F$10:$F$509,$A83,'Job Catalog'!$H$10:$H$509,BW$71,'Job Catalog'!$I$10:$I$509,BW$73))</f>
        <v/>
      </c>
      <c r="BX83" s="53">
        <f>IF(OR($A83="",BX$73=""),"",COUNTIFS('Job Catalog'!$F$10:$F$509,$A83,'Job Catalog'!$H$10:$H$509,BX$71,'Job Catalog'!$I$10:$I$509,BX$73))</f>
        <v/>
      </c>
      <c r="BY83" s="53">
        <f>IF(OR($A83="",BY$73=""),"",COUNTIFS('Job Catalog'!$F$10:$F$509,$A83,'Job Catalog'!$H$10:$H$509,BY$71,'Job Catalog'!$I$10:$I$509,BY$73))</f>
        <v/>
      </c>
      <c r="BZ83" s="53">
        <f>IF(OR($A83="",BZ$73=""),"",COUNTIFS('Job Catalog'!$F$10:$F$509,$A83,'Job Catalog'!$H$10:$H$509,BZ$71,'Job Catalog'!$I$10:$I$509,BZ$73))</f>
        <v/>
      </c>
      <c r="CA83" s="53">
        <f>IF(OR($A83="",CA$73=""),"",COUNTIFS('Job Catalog'!$F$10:$F$509,$A83,'Job Catalog'!$H$10:$H$509,CA$71,'Job Catalog'!$I$10:$I$509,CA$73))</f>
        <v/>
      </c>
      <c r="CB83" s="53">
        <f>IF(OR($A83="",CB$73=""),"",COUNTIFS('Job Catalog'!$F$10:$F$509,$A83,'Job Catalog'!$H$10:$H$509,CB$71,'Job Catalog'!$I$10:$I$509,CB$73))</f>
        <v/>
      </c>
      <c r="CC83" s="53">
        <f>IF(OR($A83="",CC$73=""),"",COUNTIFS('Job Catalog'!$F$10:$F$509,$A83,'Job Catalog'!$H$10:$H$509,CC$71,'Job Catalog'!$I$10:$I$509,CC$73))</f>
        <v/>
      </c>
      <c r="CD83" s="53">
        <f>IF(OR($A83="",CD$73=""),"",COUNTIFS('Job Catalog'!$F$10:$F$509,$A83,'Job Catalog'!$H$10:$H$509,CD$71,'Job Catalog'!$I$10:$I$509,CD$73))</f>
        <v/>
      </c>
      <c r="CE83" s="53">
        <f>IF(OR($A83="",CE$73=""),"",COUNTIFS('Job Catalog'!$F$10:$F$509,$A83,'Job Catalog'!$H$10:$H$509,CE$71,'Job Catalog'!$I$10:$I$509,CE$73))</f>
        <v/>
      </c>
      <c r="CF83" s="53">
        <f>IF(OR($A83="",CF$73=""),"",COUNTIFS('Job Catalog'!$F$10:$F$509,$A83,'Job Catalog'!$H$10:$H$509,CF$71,'Job Catalog'!$I$10:$I$509,CF$73))</f>
        <v/>
      </c>
      <c r="CG83" s="53">
        <f>IF(OR($A83="",CG$73=""),"",COUNTIFS('Job Catalog'!$F$10:$F$509,$A83,'Job Catalog'!$H$10:$H$509,CG$71,'Job Catalog'!$I$10:$I$509,CG$73))</f>
        <v/>
      </c>
      <c r="CH83" s="53">
        <f>IF(OR($A83="",CH$73=""),"",COUNTIFS('Job Catalog'!$F$10:$F$509,$A83,'Job Catalog'!$H$10:$H$509,CH$71,'Job Catalog'!$I$10:$I$509,CH$73))</f>
        <v/>
      </c>
      <c r="CI83" s="53">
        <f>IF(OR($A83="",CI$73=""),"",COUNTIFS('Job Catalog'!$F$10:$F$509,$A83,'Job Catalog'!$H$10:$H$509,CI$71,'Job Catalog'!$I$10:$I$509,CI$73))</f>
        <v/>
      </c>
      <c r="CJ83" s="53">
        <f>IF(OR($A83="",CJ$73=""),"",COUNTIFS('Job Catalog'!$F$10:$F$509,$A83,'Job Catalog'!$H$10:$H$509,CJ$71,'Job Catalog'!$I$10:$I$509,CJ$73))</f>
        <v/>
      </c>
      <c r="CK83" s="53">
        <f>IF(OR($A83="",CK$73=""),"",COUNTIFS('Job Catalog'!$F$10:$F$509,$A83,'Job Catalog'!$H$10:$H$509,CK$71,'Job Catalog'!$I$10:$I$509,CK$73))</f>
        <v/>
      </c>
      <c r="CL83" s="53">
        <f>IF(OR($A83="",CL$73=""),"",COUNTIFS('Job Catalog'!$F$10:$F$509,$A83,'Job Catalog'!$H$10:$H$509,CL$71,'Job Catalog'!$I$10:$I$509,CL$73))</f>
        <v/>
      </c>
      <c r="CM83" s="53">
        <f>IF(OR($A83="",CM$73=""),"",COUNTIFS('Job Catalog'!$F$10:$F$509,$A83,'Job Catalog'!$H$10:$H$509,CM$71,'Job Catalog'!$I$10:$I$509,CM$73))</f>
        <v/>
      </c>
      <c r="CN83" s="53">
        <f>IF(OR($A83="",CN$73=""),"",COUNTIFS('Job Catalog'!$F$10:$F$509,$A83,'Job Catalog'!$H$10:$H$509,CN$71,'Job Catalog'!$I$10:$I$509,CN$73))</f>
        <v/>
      </c>
      <c r="CO83" s="53">
        <f>IF(OR($A83="",CO$73=""),"",COUNTIFS('Job Catalog'!$F$10:$F$509,$A83,'Job Catalog'!$H$10:$H$509,CO$71,'Job Catalog'!$I$10:$I$509,CO$73))</f>
        <v/>
      </c>
      <c r="CP83" s="53">
        <f>IF(OR($A83="",CP$73=""),"",COUNTIFS('Job Catalog'!$F$10:$F$509,$A83,'Job Catalog'!$H$10:$H$509,CP$71,'Job Catalog'!$I$10:$I$509,CP$73))</f>
        <v/>
      </c>
      <c r="CQ83" s="53">
        <f>IF(OR($A83="",CQ$73=""),"",COUNTIFS('Job Catalog'!$F$10:$F$509,$A83,'Job Catalog'!$H$10:$H$509,CQ$71,'Job Catalog'!$I$10:$I$509,CQ$73))</f>
        <v/>
      </c>
      <c r="CR83" s="53">
        <f>IF(OR($A83="",CR$73=""),"",COUNTIFS('Job Catalog'!$F$10:$F$509,$A83,'Job Catalog'!$H$10:$H$509,CR$71,'Job Catalog'!$I$10:$I$509,CR$73))</f>
        <v/>
      </c>
      <c r="CS83" s="53">
        <f>IF(OR($A83="",CS$73=""),"",COUNTIFS('Job Catalog'!$F$10:$F$509,$A83,'Job Catalog'!$H$10:$H$509,CS$71,'Job Catalog'!$I$10:$I$509,CS$73))</f>
        <v/>
      </c>
      <c r="CT83" s="53">
        <f>IF(OR($A83="",CT$73=""),"",COUNTIFS('Job Catalog'!$F$10:$F$509,$A83,'Job Catalog'!$H$10:$H$509,CT$71,'Job Catalog'!$I$10:$I$509,CT$73))</f>
        <v/>
      </c>
      <c r="CU83" s="54">
        <f>IF($A83="","",SUM(C83:CT83))</f>
        <v/>
      </c>
    </row>
    <row r="84">
      <c r="A84">
        <f>IFERROR(INDEX(SETUP!$C$148:$C$267,MATCH($C$4&amp;"#"&amp;11,HELPER!$Y$2:$Y$121,0)),"")</f>
        <v/>
      </c>
      <c r="B84" s="9">
        <f>IFERROR(INDEX(SETUP!$D$148:$D$267,MATCH($C$4&amp;"#"&amp;11,HELPER!$Y$2:$Y$121,0)),"")</f>
        <v/>
      </c>
      <c r="C84" s="53">
        <f>IF(OR($A84="",C$73=""),"",COUNTIFS('Job Catalog'!$F$10:$F$509,$A84,'Job Catalog'!$H$10:$H$509,C$71,'Job Catalog'!$I$10:$I$509,C$73))</f>
        <v/>
      </c>
      <c r="D84" s="53">
        <f>IF(OR($A84="",D$73=""),"",COUNTIFS('Job Catalog'!$F$10:$F$509,$A84,'Job Catalog'!$H$10:$H$509,D$71,'Job Catalog'!$I$10:$I$509,D$73))</f>
        <v/>
      </c>
      <c r="E84" s="53">
        <f>IF(OR($A84="",E$73=""),"",COUNTIFS('Job Catalog'!$F$10:$F$509,$A84,'Job Catalog'!$H$10:$H$509,E$71,'Job Catalog'!$I$10:$I$509,E$73))</f>
        <v/>
      </c>
      <c r="F84" s="53">
        <f>IF(OR($A84="",F$73=""),"",COUNTIFS('Job Catalog'!$F$10:$F$509,$A84,'Job Catalog'!$H$10:$H$509,F$71,'Job Catalog'!$I$10:$I$509,F$73))</f>
        <v/>
      </c>
      <c r="G84" s="53">
        <f>IF(OR($A84="",G$73=""),"",COUNTIFS('Job Catalog'!$F$10:$F$509,$A84,'Job Catalog'!$H$10:$H$509,G$71,'Job Catalog'!$I$10:$I$509,G$73))</f>
        <v/>
      </c>
      <c r="H84" s="53">
        <f>IF(OR($A84="",H$73=""),"",COUNTIFS('Job Catalog'!$F$10:$F$509,$A84,'Job Catalog'!$H$10:$H$509,H$71,'Job Catalog'!$I$10:$I$509,H$73))</f>
        <v/>
      </c>
      <c r="I84" s="53">
        <f>IF(OR($A84="",I$73=""),"",COUNTIFS('Job Catalog'!$F$10:$F$509,$A84,'Job Catalog'!$H$10:$H$509,I$71,'Job Catalog'!$I$10:$I$509,I$73))</f>
        <v/>
      </c>
      <c r="J84" s="53">
        <f>IF(OR($A84="",J$73=""),"",COUNTIFS('Job Catalog'!$F$10:$F$509,$A84,'Job Catalog'!$H$10:$H$509,J$71,'Job Catalog'!$I$10:$I$509,J$73))</f>
        <v/>
      </c>
      <c r="K84" s="53">
        <f>IF(OR($A84="",K$73=""),"",COUNTIFS('Job Catalog'!$F$10:$F$509,$A84,'Job Catalog'!$H$10:$H$509,K$71,'Job Catalog'!$I$10:$I$509,K$73))</f>
        <v/>
      </c>
      <c r="L84" s="53">
        <f>IF(OR($A84="",L$73=""),"",COUNTIFS('Job Catalog'!$F$10:$F$509,$A84,'Job Catalog'!$H$10:$H$509,L$71,'Job Catalog'!$I$10:$I$509,L$73))</f>
        <v/>
      </c>
      <c r="M84" s="53">
        <f>IF(OR($A84="",M$73=""),"",COUNTIFS('Job Catalog'!$F$10:$F$509,$A84,'Job Catalog'!$H$10:$H$509,M$71,'Job Catalog'!$I$10:$I$509,M$73))</f>
        <v/>
      </c>
      <c r="N84" s="53">
        <f>IF(OR($A84="",N$73=""),"",COUNTIFS('Job Catalog'!$F$10:$F$509,$A84,'Job Catalog'!$H$10:$H$509,N$71,'Job Catalog'!$I$10:$I$509,N$73))</f>
        <v/>
      </c>
      <c r="O84" s="53">
        <f>IF(OR($A84="",O$73=""),"",COUNTIFS('Job Catalog'!$F$10:$F$509,$A84,'Job Catalog'!$H$10:$H$509,O$71,'Job Catalog'!$I$10:$I$509,O$73))</f>
        <v/>
      </c>
      <c r="P84" s="53">
        <f>IF(OR($A84="",P$73=""),"",COUNTIFS('Job Catalog'!$F$10:$F$509,$A84,'Job Catalog'!$H$10:$H$509,P$71,'Job Catalog'!$I$10:$I$509,P$73))</f>
        <v/>
      </c>
      <c r="Q84" s="53">
        <f>IF(OR($A84="",Q$73=""),"",COUNTIFS('Job Catalog'!$F$10:$F$509,$A84,'Job Catalog'!$H$10:$H$509,Q$71,'Job Catalog'!$I$10:$I$509,Q$73))</f>
        <v/>
      </c>
      <c r="R84" s="53">
        <f>IF(OR($A84="",R$73=""),"",COUNTIFS('Job Catalog'!$F$10:$F$509,$A84,'Job Catalog'!$H$10:$H$509,R$71,'Job Catalog'!$I$10:$I$509,R$73))</f>
        <v/>
      </c>
      <c r="S84" s="53">
        <f>IF(OR($A84="",S$73=""),"",COUNTIFS('Job Catalog'!$F$10:$F$509,$A84,'Job Catalog'!$H$10:$H$509,S$71,'Job Catalog'!$I$10:$I$509,S$73))</f>
        <v/>
      </c>
      <c r="T84" s="53">
        <f>IF(OR($A84="",T$73=""),"",COUNTIFS('Job Catalog'!$F$10:$F$509,$A84,'Job Catalog'!$H$10:$H$509,T$71,'Job Catalog'!$I$10:$I$509,T$73))</f>
        <v/>
      </c>
      <c r="U84" s="53">
        <f>IF(OR($A84="",U$73=""),"",COUNTIFS('Job Catalog'!$F$10:$F$509,$A84,'Job Catalog'!$H$10:$H$509,U$71,'Job Catalog'!$I$10:$I$509,U$73))</f>
        <v/>
      </c>
      <c r="V84" s="53">
        <f>IF(OR($A84="",V$73=""),"",COUNTIFS('Job Catalog'!$F$10:$F$509,$A84,'Job Catalog'!$H$10:$H$509,V$71,'Job Catalog'!$I$10:$I$509,V$73))</f>
        <v/>
      </c>
      <c r="W84" s="53">
        <f>IF(OR($A84="",W$73=""),"",COUNTIFS('Job Catalog'!$F$10:$F$509,$A84,'Job Catalog'!$H$10:$H$509,W$71,'Job Catalog'!$I$10:$I$509,W$73))</f>
        <v/>
      </c>
      <c r="X84" s="53">
        <f>IF(OR($A84="",X$73=""),"",COUNTIFS('Job Catalog'!$F$10:$F$509,$A84,'Job Catalog'!$H$10:$H$509,X$71,'Job Catalog'!$I$10:$I$509,X$73))</f>
        <v/>
      </c>
      <c r="Y84" s="53">
        <f>IF(OR($A84="",Y$73=""),"",COUNTIFS('Job Catalog'!$F$10:$F$509,$A84,'Job Catalog'!$H$10:$H$509,Y$71,'Job Catalog'!$I$10:$I$509,Y$73))</f>
        <v/>
      </c>
      <c r="Z84" s="53">
        <f>IF(OR($A84="",Z$73=""),"",COUNTIFS('Job Catalog'!$F$10:$F$509,$A84,'Job Catalog'!$H$10:$H$509,Z$71,'Job Catalog'!$I$10:$I$509,Z$73))</f>
        <v/>
      </c>
      <c r="AA84" s="53">
        <f>IF(OR($A84="",AA$73=""),"",COUNTIFS('Job Catalog'!$F$10:$F$509,$A84,'Job Catalog'!$H$10:$H$509,AA$71,'Job Catalog'!$I$10:$I$509,AA$73))</f>
        <v/>
      </c>
      <c r="AB84" s="53">
        <f>IF(OR($A84="",AB$73=""),"",COUNTIFS('Job Catalog'!$F$10:$F$509,$A84,'Job Catalog'!$H$10:$H$509,AB$71,'Job Catalog'!$I$10:$I$509,AB$73))</f>
        <v/>
      </c>
      <c r="AC84" s="53">
        <f>IF(OR($A84="",AC$73=""),"",COUNTIFS('Job Catalog'!$F$10:$F$509,$A84,'Job Catalog'!$H$10:$H$509,AC$71,'Job Catalog'!$I$10:$I$509,AC$73))</f>
        <v/>
      </c>
      <c r="AD84" s="53">
        <f>IF(OR($A84="",AD$73=""),"",COUNTIFS('Job Catalog'!$F$10:$F$509,$A84,'Job Catalog'!$H$10:$H$509,AD$71,'Job Catalog'!$I$10:$I$509,AD$73))</f>
        <v/>
      </c>
      <c r="AE84" s="53">
        <f>IF(OR($A84="",AE$73=""),"",COUNTIFS('Job Catalog'!$F$10:$F$509,$A84,'Job Catalog'!$H$10:$H$509,AE$71,'Job Catalog'!$I$10:$I$509,AE$73))</f>
        <v/>
      </c>
      <c r="AF84" s="53">
        <f>IF(OR($A84="",AF$73=""),"",COUNTIFS('Job Catalog'!$F$10:$F$509,$A84,'Job Catalog'!$H$10:$H$509,AF$71,'Job Catalog'!$I$10:$I$509,AF$73))</f>
        <v/>
      </c>
      <c r="AG84" s="53">
        <f>IF(OR($A84="",AG$73=""),"",COUNTIFS('Job Catalog'!$F$10:$F$509,$A84,'Job Catalog'!$H$10:$H$509,AG$71,'Job Catalog'!$I$10:$I$509,AG$73))</f>
        <v/>
      </c>
      <c r="AH84" s="53">
        <f>IF(OR($A84="",AH$73=""),"",COUNTIFS('Job Catalog'!$F$10:$F$509,$A84,'Job Catalog'!$H$10:$H$509,AH$71,'Job Catalog'!$I$10:$I$509,AH$73))</f>
        <v/>
      </c>
      <c r="AI84" s="53">
        <f>IF(OR($A84="",AI$73=""),"",COUNTIFS('Job Catalog'!$F$10:$F$509,$A84,'Job Catalog'!$H$10:$H$509,AI$71,'Job Catalog'!$I$10:$I$509,AI$73))</f>
        <v/>
      </c>
      <c r="AJ84" s="53">
        <f>IF(OR($A84="",AJ$73=""),"",COUNTIFS('Job Catalog'!$F$10:$F$509,$A84,'Job Catalog'!$H$10:$H$509,AJ$71,'Job Catalog'!$I$10:$I$509,AJ$73))</f>
        <v/>
      </c>
      <c r="AK84" s="53">
        <f>IF(OR($A84="",AK$73=""),"",COUNTIFS('Job Catalog'!$F$10:$F$509,$A84,'Job Catalog'!$H$10:$H$509,AK$71,'Job Catalog'!$I$10:$I$509,AK$73))</f>
        <v/>
      </c>
      <c r="AL84" s="53">
        <f>IF(OR($A84="",AL$73=""),"",COUNTIFS('Job Catalog'!$F$10:$F$509,$A84,'Job Catalog'!$H$10:$H$509,AL$71,'Job Catalog'!$I$10:$I$509,AL$73))</f>
        <v/>
      </c>
      <c r="AM84" s="53">
        <f>IF(OR($A84="",AM$73=""),"",COUNTIFS('Job Catalog'!$F$10:$F$509,$A84,'Job Catalog'!$H$10:$H$509,AM$71,'Job Catalog'!$I$10:$I$509,AM$73))</f>
        <v/>
      </c>
      <c r="AN84" s="53">
        <f>IF(OR($A84="",AN$73=""),"",COUNTIFS('Job Catalog'!$F$10:$F$509,$A84,'Job Catalog'!$H$10:$H$509,AN$71,'Job Catalog'!$I$10:$I$509,AN$73))</f>
        <v/>
      </c>
      <c r="AO84" s="53">
        <f>IF(OR($A84="",AO$73=""),"",COUNTIFS('Job Catalog'!$F$10:$F$509,$A84,'Job Catalog'!$H$10:$H$509,AO$71,'Job Catalog'!$I$10:$I$509,AO$73))</f>
        <v/>
      </c>
      <c r="AP84" s="53">
        <f>IF(OR($A84="",AP$73=""),"",COUNTIFS('Job Catalog'!$F$10:$F$509,$A84,'Job Catalog'!$H$10:$H$509,AP$71,'Job Catalog'!$I$10:$I$509,AP$73))</f>
        <v/>
      </c>
      <c r="AQ84" s="53">
        <f>IF(OR($A84="",AQ$73=""),"",COUNTIFS('Job Catalog'!$F$10:$F$509,$A84,'Job Catalog'!$H$10:$H$509,AQ$71,'Job Catalog'!$I$10:$I$509,AQ$73))</f>
        <v/>
      </c>
      <c r="AR84" s="53">
        <f>IF(OR($A84="",AR$73=""),"",COUNTIFS('Job Catalog'!$F$10:$F$509,$A84,'Job Catalog'!$H$10:$H$509,AR$71,'Job Catalog'!$I$10:$I$509,AR$73))</f>
        <v/>
      </c>
      <c r="AS84" s="53">
        <f>IF(OR($A84="",AS$73=""),"",COUNTIFS('Job Catalog'!$F$10:$F$509,$A84,'Job Catalog'!$H$10:$H$509,AS$71,'Job Catalog'!$I$10:$I$509,AS$73))</f>
        <v/>
      </c>
      <c r="AT84" s="53">
        <f>IF(OR($A84="",AT$73=""),"",COUNTIFS('Job Catalog'!$F$10:$F$509,$A84,'Job Catalog'!$H$10:$H$509,AT$71,'Job Catalog'!$I$10:$I$509,AT$73))</f>
        <v/>
      </c>
      <c r="AU84" s="53">
        <f>IF(OR($A84="",AU$73=""),"",COUNTIFS('Job Catalog'!$F$10:$F$509,$A84,'Job Catalog'!$H$10:$H$509,AU$71,'Job Catalog'!$I$10:$I$509,AU$73))</f>
        <v/>
      </c>
      <c r="AV84" s="53">
        <f>IF(OR($A84="",AV$73=""),"",COUNTIFS('Job Catalog'!$F$10:$F$509,$A84,'Job Catalog'!$H$10:$H$509,AV$71,'Job Catalog'!$I$10:$I$509,AV$73))</f>
        <v/>
      </c>
      <c r="AW84" s="53">
        <f>IF(OR($A84="",AW$73=""),"",COUNTIFS('Job Catalog'!$F$10:$F$509,$A84,'Job Catalog'!$H$10:$H$509,AW$71,'Job Catalog'!$I$10:$I$509,AW$73))</f>
        <v/>
      </c>
      <c r="AX84" s="53">
        <f>IF(OR($A84="",AX$73=""),"",COUNTIFS('Job Catalog'!$F$10:$F$509,$A84,'Job Catalog'!$H$10:$H$509,AX$71,'Job Catalog'!$I$10:$I$509,AX$73))</f>
        <v/>
      </c>
      <c r="AY84" s="53">
        <f>IF(OR($A84="",AY$73=""),"",COUNTIFS('Job Catalog'!$F$10:$F$509,$A84,'Job Catalog'!$H$10:$H$509,AY$71,'Job Catalog'!$I$10:$I$509,AY$73))</f>
        <v/>
      </c>
      <c r="AZ84" s="53">
        <f>IF(OR($A84="",AZ$73=""),"",COUNTIFS('Job Catalog'!$F$10:$F$509,$A84,'Job Catalog'!$H$10:$H$509,AZ$71,'Job Catalog'!$I$10:$I$509,AZ$73))</f>
        <v/>
      </c>
      <c r="BA84" s="53">
        <f>IF(OR($A84="",BA$73=""),"",COUNTIFS('Job Catalog'!$F$10:$F$509,$A84,'Job Catalog'!$H$10:$H$509,BA$71,'Job Catalog'!$I$10:$I$509,BA$73))</f>
        <v/>
      </c>
      <c r="BB84" s="53">
        <f>IF(OR($A84="",BB$73=""),"",COUNTIFS('Job Catalog'!$F$10:$F$509,$A84,'Job Catalog'!$H$10:$H$509,BB$71,'Job Catalog'!$I$10:$I$509,BB$73))</f>
        <v/>
      </c>
      <c r="BC84" s="53">
        <f>IF(OR($A84="",BC$73=""),"",COUNTIFS('Job Catalog'!$F$10:$F$509,$A84,'Job Catalog'!$H$10:$H$509,BC$71,'Job Catalog'!$I$10:$I$509,BC$73))</f>
        <v/>
      </c>
      <c r="BD84" s="53">
        <f>IF(OR($A84="",BD$73=""),"",COUNTIFS('Job Catalog'!$F$10:$F$509,$A84,'Job Catalog'!$H$10:$H$509,BD$71,'Job Catalog'!$I$10:$I$509,BD$73))</f>
        <v/>
      </c>
      <c r="BE84" s="53">
        <f>IF(OR($A84="",BE$73=""),"",COUNTIFS('Job Catalog'!$F$10:$F$509,$A84,'Job Catalog'!$H$10:$H$509,BE$71,'Job Catalog'!$I$10:$I$509,BE$73))</f>
        <v/>
      </c>
      <c r="BF84" s="53">
        <f>IF(OR($A84="",BF$73=""),"",COUNTIFS('Job Catalog'!$F$10:$F$509,$A84,'Job Catalog'!$H$10:$H$509,BF$71,'Job Catalog'!$I$10:$I$509,BF$73))</f>
        <v/>
      </c>
      <c r="BG84" s="53">
        <f>IF(OR($A84="",BG$73=""),"",COUNTIFS('Job Catalog'!$F$10:$F$509,$A84,'Job Catalog'!$H$10:$H$509,BG$71,'Job Catalog'!$I$10:$I$509,BG$73))</f>
        <v/>
      </c>
      <c r="BH84" s="53">
        <f>IF(OR($A84="",BH$73=""),"",COUNTIFS('Job Catalog'!$F$10:$F$509,$A84,'Job Catalog'!$H$10:$H$509,BH$71,'Job Catalog'!$I$10:$I$509,BH$73))</f>
        <v/>
      </c>
      <c r="BI84" s="53">
        <f>IF(OR($A84="",BI$73=""),"",COUNTIFS('Job Catalog'!$F$10:$F$509,$A84,'Job Catalog'!$H$10:$H$509,BI$71,'Job Catalog'!$I$10:$I$509,BI$73))</f>
        <v/>
      </c>
      <c r="BJ84" s="53">
        <f>IF(OR($A84="",BJ$73=""),"",COUNTIFS('Job Catalog'!$F$10:$F$509,$A84,'Job Catalog'!$H$10:$H$509,BJ$71,'Job Catalog'!$I$10:$I$509,BJ$73))</f>
        <v/>
      </c>
      <c r="BK84" s="53">
        <f>IF(OR($A84="",BK$73=""),"",COUNTIFS('Job Catalog'!$F$10:$F$509,$A84,'Job Catalog'!$H$10:$H$509,BK$71,'Job Catalog'!$I$10:$I$509,BK$73))</f>
        <v/>
      </c>
      <c r="BL84" s="53">
        <f>IF(OR($A84="",BL$73=""),"",COUNTIFS('Job Catalog'!$F$10:$F$509,$A84,'Job Catalog'!$H$10:$H$509,BL$71,'Job Catalog'!$I$10:$I$509,BL$73))</f>
        <v/>
      </c>
      <c r="BM84" s="53">
        <f>IF(OR($A84="",BM$73=""),"",COUNTIFS('Job Catalog'!$F$10:$F$509,$A84,'Job Catalog'!$H$10:$H$509,BM$71,'Job Catalog'!$I$10:$I$509,BM$73))</f>
        <v/>
      </c>
      <c r="BN84" s="53">
        <f>IF(OR($A84="",BN$73=""),"",COUNTIFS('Job Catalog'!$F$10:$F$509,$A84,'Job Catalog'!$H$10:$H$509,BN$71,'Job Catalog'!$I$10:$I$509,BN$73))</f>
        <v/>
      </c>
      <c r="BO84" s="53">
        <f>IF(OR($A84="",BO$73=""),"",COUNTIFS('Job Catalog'!$F$10:$F$509,$A84,'Job Catalog'!$H$10:$H$509,BO$71,'Job Catalog'!$I$10:$I$509,BO$73))</f>
        <v/>
      </c>
      <c r="BP84" s="53">
        <f>IF(OR($A84="",BP$73=""),"",COUNTIFS('Job Catalog'!$F$10:$F$509,$A84,'Job Catalog'!$H$10:$H$509,BP$71,'Job Catalog'!$I$10:$I$509,BP$73))</f>
        <v/>
      </c>
      <c r="BQ84" s="53">
        <f>IF(OR($A84="",BQ$73=""),"",COUNTIFS('Job Catalog'!$F$10:$F$509,$A84,'Job Catalog'!$H$10:$H$509,BQ$71,'Job Catalog'!$I$10:$I$509,BQ$73))</f>
        <v/>
      </c>
      <c r="BR84" s="53">
        <f>IF(OR($A84="",BR$73=""),"",COUNTIFS('Job Catalog'!$F$10:$F$509,$A84,'Job Catalog'!$H$10:$H$509,BR$71,'Job Catalog'!$I$10:$I$509,BR$73))</f>
        <v/>
      </c>
      <c r="BS84" s="53">
        <f>IF(OR($A84="",BS$73=""),"",COUNTIFS('Job Catalog'!$F$10:$F$509,$A84,'Job Catalog'!$H$10:$H$509,BS$71,'Job Catalog'!$I$10:$I$509,BS$73))</f>
        <v/>
      </c>
      <c r="BT84" s="53">
        <f>IF(OR($A84="",BT$73=""),"",COUNTIFS('Job Catalog'!$F$10:$F$509,$A84,'Job Catalog'!$H$10:$H$509,BT$71,'Job Catalog'!$I$10:$I$509,BT$73))</f>
        <v/>
      </c>
      <c r="BU84" s="53">
        <f>IF(OR($A84="",BU$73=""),"",COUNTIFS('Job Catalog'!$F$10:$F$509,$A84,'Job Catalog'!$H$10:$H$509,BU$71,'Job Catalog'!$I$10:$I$509,BU$73))</f>
        <v/>
      </c>
      <c r="BV84" s="53">
        <f>IF(OR($A84="",BV$73=""),"",COUNTIFS('Job Catalog'!$F$10:$F$509,$A84,'Job Catalog'!$H$10:$H$509,BV$71,'Job Catalog'!$I$10:$I$509,BV$73))</f>
        <v/>
      </c>
      <c r="BW84" s="53">
        <f>IF(OR($A84="",BW$73=""),"",COUNTIFS('Job Catalog'!$F$10:$F$509,$A84,'Job Catalog'!$H$10:$H$509,BW$71,'Job Catalog'!$I$10:$I$509,BW$73))</f>
        <v/>
      </c>
      <c r="BX84" s="53">
        <f>IF(OR($A84="",BX$73=""),"",COUNTIFS('Job Catalog'!$F$10:$F$509,$A84,'Job Catalog'!$H$10:$H$509,BX$71,'Job Catalog'!$I$10:$I$509,BX$73))</f>
        <v/>
      </c>
      <c r="BY84" s="53">
        <f>IF(OR($A84="",BY$73=""),"",COUNTIFS('Job Catalog'!$F$10:$F$509,$A84,'Job Catalog'!$H$10:$H$509,BY$71,'Job Catalog'!$I$10:$I$509,BY$73))</f>
        <v/>
      </c>
      <c r="BZ84" s="53">
        <f>IF(OR($A84="",BZ$73=""),"",COUNTIFS('Job Catalog'!$F$10:$F$509,$A84,'Job Catalog'!$H$10:$H$509,BZ$71,'Job Catalog'!$I$10:$I$509,BZ$73))</f>
        <v/>
      </c>
      <c r="CA84" s="53">
        <f>IF(OR($A84="",CA$73=""),"",COUNTIFS('Job Catalog'!$F$10:$F$509,$A84,'Job Catalog'!$H$10:$H$509,CA$71,'Job Catalog'!$I$10:$I$509,CA$73))</f>
        <v/>
      </c>
      <c r="CB84" s="53">
        <f>IF(OR($A84="",CB$73=""),"",COUNTIFS('Job Catalog'!$F$10:$F$509,$A84,'Job Catalog'!$H$10:$H$509,CB$71,'Job Catalog'!$I$10:$I$509,CB$73))</f>
        <v/>
      </c>
      <c r="CC84" s="53">
        <f>IF(OR($A84="",CC$73=""),"",COUNTIFS('Job Catalog'!$F$10:$F$509,$A84,'Job Catalog'!$H$10:$H$509,CC$71,'Job Catalog'!$I$10:$I$509,CC$73))</f>
        <v/>
      </c>
      <c r="CD84" s="53">
        <f>IF(OR($A84="",CD$73=""),"",COUNTIFS('Job Catalog'!$F$10:$F$509,$A84,'Job Catalog'!$H$10:$H$509,CD$71,'Job Catalog'!$I$10:$I$509,CD$73))</f>
        <v/>
      </c>
      <c r="CE84" s="53">
        <f>IF(OR($A84="",CE$73=""),"",COUNTIFS('Job Catalog'!$F$10:$F$509,$A84,'Job Catalog'!$H$10:$H$509,CE$71,'Job Catalog'!$I$10:$I$509,CE$73))</f>
        <v/>
      </c>
      <c r="CF84" s="53">
        <f>IF(OR($A84="",CF$73=""),"",COUNTIFS('Job Catalog'!$F$10:$F$509,$A84,'Job Catalog'!$H$10:$H$509,CF$71,'Job Catalog'!$I$10:$I$509,CF$73))</f>
        <v/>
      </c>
      <c r="CG84" s="53">
        <f>IF(OR($A84="",CG$73=""),"",COUNTIFS('Job Catalog'!$F$10:$F$509,$A84,'Job Catalog'!$H$10:$H$509,CG$71,'Job Catalog'!$I$10:$I$509,CG$73))</f>
        <v/>
      </c>
      <c r="CH84" s="53">
        <f>IF(OR($A84="",CH$73=""),"",COUNTIFS('Job Catalog'!$F$10:$F$509,$A84,'Job Catalog'!$H$10:$H$509,CH$71,'Job Catalog'!$I$10:$I$509,CH$73))</f>
        <v/>
      </c>
      <c r="CI84" s="53">
        <f>IF(OR($A84="",CI$73=""),"",COUNTIFS('Job Catalog'!$F$10:$F$509,$A84,'Job Catalog'!$H$10:$H$509,CI$71,'Job Catalog'!$I$10:$I$509,CI$73))</f>
        <v/>
      </c>
      <c r="CJ84" s="53">
        <f>IF(OR($A84="",CJ$73=""),"",COUNTIFS('Job Catalog'!$F$10:$F$509,$A84,'Job Catalog'!$H$10:$H$509,CJ$71,'Job Catalog'!$I$10:$I$509,CJ$73))</f>
        <v/>
      </c>
      <c r="CK84" s="53">
        <f>IF(OR($A84="",CK$73=""),"",COUNTIFS('Job Catalog'!$F$10:$F$509,$A84,'Job Catalog'!$H$10:$H$509,CK$71,'Job Catalog'!$I$10:$I$509,CK$73))</f>
        <v/>
      </c>
      <c r="CL84" s="53">
        <f>IF(OR($A84="",CL$73=""),"",COUNTIFS('Job Catalog'!$F$10:$F$509,$A84,'Job Catalog'!$H$10:$H$509,CL$71,'Job Catalog'!$I$10:$I$509,CL$73))</f>
        <v/>
      </c>
      <c r="CM84" s="53">
        <f>IF(OR($A84="",CM$73=""),"",COUNTIFS('Job Catalog'!$F$10:$F$509,$A84,'Job Catalog'!$H$10:$H$509,CM$71,'Job Catalog'!$I$10:$I$509,CM$73))</f>
        <v/>
      </c>
      <c r="CN84" s="53">
        <f>IF(OR($A84="",CN$73=""),"",COUNTIFS('Job Catalog'!$F$10:$F$509,$A84,'Job Catalog'!$H$10:$H$509,CN$71,'Job Catalog'!$I$10:$I$509,CN$73))</f>
        <v/>
      </c>
      <c r="CO84" s="53">
        <f>IF(OR($A84="",CO$73=""),"",COUNTIFS('Job Catalog'!$F$10:$F$509,$A84,'Job Catalog'!$H$10:$H$509,CO$71,'Job Catalog'!$I$10:$I$509,CO$73))</f>
        <v/>
      </c>
      <c r="CP84" s="53">
        <f>IF(OR($A84="",CP$73=""),"",COUNTIFS('Job Catalog'!$F$10:$F$509,$A84,'Job Catalog'!$H$10:$H$509,CP$71,'Job Catalog'!$I$10:$I$509,CP$73))</f>
        <v/>
      </c>
      <c r="CQ84" s="53">
        <f>IF(OR($A84="",CQ$73=""),"",COUNTIFS('Job Catalog'!$F$10:$F$509,$A84,'Job Catalog'!$H$10:$H$509,CQ$71,'Job Catalog'!$I$10:$I$509,CQ$73))</f>
        <v/>
      </c>
      <c r="CR84" s="53">
        <f>IF(OR($A84="",CR$73=""),"",COUNTIFS('Job Catalog'!$F$10:$F$509,$A84,'Job Catalog'!$H$10:$H$509,CR$71,'Job Catalog'!$I$10:$I$509,CR$73))</f>
        <v/>
      </c>
      <c r="CS84" s="53">
        <f>IF(OR($A84="",CS$73=""),"",COUNTIFS('Job Catalog'!$F$10:$F$509,$A84,'Job Catalog'!$H$10:$H$509,CS$71,'Job Catalog'!$I$10:$I$509,CS$73))</f>
        <v/>
      </c>
      <c r="CT84" s="53">
        <f>IF(OR($A84="",CT$73=""),"",COUNTIFS('Job Catalog'!$F$10:$F$509,$A84,'Job Catalog'!$H$10:$H$509,CT$71,'Job Catalog'!$I$10:$I$509,CT$73))</f>
        <v/>
      </c>
      <c r="CU84" s="54">
        <f>IF($A84="","",SUM(C84:CT84))</f>
        <v/>
      </c>
    </row>
    <row r="85">
      <c r="A85">
        <f>IFERROR(INDEX(SETUP!$C$148:$C$267,MATCH($C$4&amp;"#"&amp;12,HELPER!$Y$2:$Y$121,0)),"")</f>
        <v/>
      </c>
      <c r="B85" s="9">
        <f>IFERROR(INDEX(SETUP!$D$148:$D$267,MATCH($C$4&amp;"#"&amp;12,HELPER!$Y$2:$Y$121,0)),"")</f>
        <v/>
      </c>
      <c r="C85" s="53">
        <f>IF(OR($A85="",C$73=""),"",COUNTIFS('Job Catalog'!$F$10:$F$509,$A85,'Job Catalog'!$H$10:$H$509,C$71,'Job Catalog'!$I$10:$I$509,C$73))</f>
        <v/>
      </c>
      <c r="D85" s="53">
        <f>IF(OR($A85="",D$73=""),"",COUNTIFS('Job Catalog'!$F$10:$F$509,$A85,'Job Catalog'!$H$10:$H$509,D$71,'Job Catalog'!$I$10:$I$509,D$73))</f>
        <v/>
      </c>
      <c r="E85" s="53">
        <f>IF(OR($A85="",E$73=""),"",COUNTIFS('Job Catalog'!$F$10:$F$509,$A85,'Job Catalog'!$H$10:$H$509,E$71,'Job Catalog'!$I$10:$I$509,E$73))</f>
        <v/>
      </c>
      <c r="F85" s="53">
        <f>IF(OR($A85="",F$73=""),"",COUNTIFS('Job Catalog'!$F$10:$F$509,$A85,'Job Catalog'!$H$10:$H$509,F$71,'Job Catalog'!$I$10:$I$509,F$73))</f>
        <v/>
      </c>
      <c r="G85" s="53">
        <f>IF(OR($A85="",G$73=""),"",COUNTIFS('Job Catalog'!$F$10:$F$509,$A85,'Job Catalog'!$H$10:$H$509,G$71,'Job Catalog'!$I$10:$I$509,G$73))</f>
        <v/>
      </c>
      <c r="H85" s="53">
        <f>IF(OR($A85="",H$73=""),"",COUNTIFS('Job Catalog'!$F$10:$F$509,$A85,'Job Catalog'!$H$10:$H$509,H$71,'Job Catalog'!$I$10:$I$509,H$73))</f>
        <v/>
      </c>
      <c r="I85" s="53">
        <f>IF(OR($A85="",I$73=""),"",COUNTIFS('Job Catalog'!$F$10:$F$509,$A85,'Job Catalog'!$H$10:$H$509,I$71,'Job Catalog'!$I$10:$I$509,I$73))</f>
        <v/>
      </c>
      <c r="J85" s="53">
        <f>IF(OR($A85="",J$73=""),"",COUNTIFS('Job Catalog'!$F$10:$F$509,$A85,'Job Catalog'!$H$10:$H$509,J$71,'Job Catalog'!$I$10:$I$509,J$73))</f>
        <v/>
      </c>
      <c r="K85" s="53">
        <f>IF(OR($A85="",K$73=""),"",COUNTIFS('Job Catalog'!$F$10:$F$509,$A85,'Job Catalog'!$H$10:$H$509,K$71,'Job Catalog'!$I$10:$I$509,K$73))</f>
        <v/>
      </c>
      <c r="L85" s="53">
        <f>IF(OR($A85="",L$73=""),"",COUNTIFS('Job Catalog'!$F$10:$F$509,$A85,'Job Catalog'!$H$10:$H$509,L$71,'Job Catalog'!$I$10:$I$509,L$73))</f>
        <v/>
      </c>
      <c r="M85" s="53">
        <f>IF(OR($A85="",M$73=""),"",COUNTIFS('Job Catalog'!$F$10:$F$509,$A85,'Job Catalog'!$H$10:$H$509,M$71,'Job Catalog'!$I$10:$I$509,M$73))</f>
        <v/>
      </c>
      <c r="N85" s="53">
        <f>IF(OR($A85="",N$73=""),"",COUNTIFS('Job Catalog'!$F$10:$F$509,$A85,'Job Catalog'!$H$10:$H$509,N$71,'Job Catalog'!$I$10:$I$509,N$73))</f>
        <v/>
      </c>
      <c r="O85" s="53">
        <f>IF(OR($A85="",O$73=""),"",COUNTIFS('Job Catalog'!$F$10:$F$509,$A85,'Job Catalog'!$H$10:$H$509,O$71,'Job Catalog'!$I$10:$I$509,O$73))</f>
        <v/>
      </c>
      <c r="P85" s="53">
        <f>IF(OR($A85="",P$73=""),"",COUNTIFS('Job Catalog'!$F$10:$F$509,$A85,'Job Catalog'!$H$10:$H$509,P$71,'Job Catalog'!$I$10:$I$509,P$73))</f>
        <v/>
      </c>
      <c r="Q85" s="53">
        <f>IF(OR($A85="",Q$73=""),"",COUNTIFS('Job Catalog'!$F$10:$F$509,$A85,'Job Catalog'!$H$10:$H$509,Q$71,'Job Catalog'!$I$10:$I$509,Q$73))</f>
        <v/>
      </c>
      <c r="R85" s="53">
        <f>IF(OR($A85="",R$73=""),"",COUNTIFS('Job Catalog'!$F$10:$F$509,$A85,'Job Catalog'!$H$10:$H$509,R$71,'Job Catalog'!$I$10:$I$509,R$73))</f>
        <v/>
      </c>
      <c r="S85" s="53">
        <f>IF(OR($A85="",S$73=""),"",COUNTIFS('Job Catalog'!$F$10:$F$509,$A85,'Job Catalog'!$H$10:$H$509,S$71,'Job Catalog'!$I$10:$I$509,S$73))</f>
        <v/>
      </c>
      <c r="T85" s="53">
        <f>IF(OR($A85="",T$73=""),"",COUNTIFS('Job Catalog'!$F$10:$F$509,$A85,'Job Catalog'!$H$10:$H$509,T$71,'Job Catalog'!$I$10:$I$509,T$73))</f>
        <v/>
      </c>
      <c r="U85" s="53">
        <f>IF(OR($A85="",U$73=""),"",COUNTIFS('Job Catalog'!$F$10:$F$509,$A85,'Job Catalog'!$H$10:$H$509,U$71,'Job Catalog'!$I$10:$I$509,U$73))</f>
        <v/>
      </c>
      <c r="V85" s="53">
        <f>IF(OR($A85="",V$73=""),"",COUNTIFS('Job Catalog'!$F$10:$F$509,$A85,'Job Catalog'!$H$10:$H$509,V$71,'Job Catalog'!$I$10:$I$509,V$73))</f>
        <v/>
      </c>
      <c r="W85" s="53">
        <f>IF(OR($A85="",W$73=""),"",COUNTIFS('Job Catalog'!$F$10:$F$509,$A85,'Job Catalog'!$H$10:$H$509,W$71,'Job Catalog'!$I$10:$I$509,W$73))</f>
        <v/>
      </c>
      <c r="X85" s="53">
        <f>IF(OR($A85="",X$73=""),"",COUNTIFS('Job Catalog'!$F$10:$F$509,$A85,'Job Catalog'!$H$10:$H$509,X$71,'Job Catalog'!$I$10:$I$509,X$73))</f>
        <v/>
      </c>
      <c r="Y85" s="53">
        <f>IF(OR($A85="",Y$73=""),"",COUNTIFS('Job Catalog'!$F$10:$F$509,$A85,'Job Catalog'!$H$10:$H$509,Y$71,'Job Catalog'!$I$10:$I$509,Y$73))</f>
        <v/>
      </c>
      <c r="Z85" s="53">
        <f>IF(OR($A85="",Z$73=""),"",COUNTIFS('Job Catalog'!$F$10:$F$509,$A85,'Job Catalog'!$H$10:$H$509,Z$71,'Job Catalog'!$I$10:$I$509,Z$73))</f>
        <v/>
      </c>
      <c r="AA85" s="53">
        <f>IF(OR($A85="",AA$73=""),"",COUNTIFS('Job Catalog'!$F$10:$F$509,$A85,'Job Catalog'!$H$10:$H$509,AA$71,'Job Catalog'!$I$10:$I$509,AA$73))</f>
        <v/>
      </c>
      <c r="AB85" s="53">
        <f>IF(OR($A85="",AB$73=""),"",COUNTIFS('Job Catalog'!$F$10:$F$509,$A85,'Job Catalog'!$H$10:$H$509,AB$71,'Job Catalog'!$I$10:$I$509,AB$73))</f>
        <v/>
      </c>
      <c r="AC85" s="53">
        <f>IF(OR($A85="",AC$73=""),"",COUNTIFS('Job Catalog'!$F$10:$F$509,$A85,'Job Catalog'!$H$10:$H$509,AC$71,'Job Catalog'!$I$10:$I$509,AC$73))</f>
        <v/>
      </c>
      <c r="AD85" s="53">
        <f>IF(OR($A85="",AD$73=""),"",COUNTIFS('Job Catalog'!$F$10:$F$509,$A85,'Job Catalog'!$H$10:$H$509,AD$71,'Job Catalog'!$I$10:$I$509,AD$73))</f>
        <v/>
      </c>
      <c r="AE85" s="53">
        <f>IF(OR($A85="",AE$73=""),"",COUNTIFS('Job Catalog'!$F$10:$F$509,$A85,'Job Catalog'!$H$10:$H$509,AE$71,'Job Catalog'!$I$10:$I$509,AE$73))</f>
        <v/>
      </c>
      <c r="AF85" s="53">
        <f>IF(OR($A85="",AF$73=""),"",COUNTIFS('Job Catalog'!$F$10:$F$509,$A85,'Job Catalog'!$H$10:$H$509,AF$71,'Job Catalog'!$I$10:$I$509,AF$73))</f>
        <v/>
      </c>
      <c r="AG85" s="53">
        <f>IF(OR($A85="",AG$73=""),"",COUNTIFS('Job Catalog'!$F$10:$F$509,$A85,'Job Catalog'!$H$10:$H$509,AG$71,'Job Catalog'!$I$10:$I$509,AG$73))</f>
        <v/>
      </c>
      <c r="AH85" s="53">
        <f>IF(OR($A85="",AH$73=""),"",COUNTIFS('Job Catalog'!$F$10:$F$509,$A85,'Job Catalog'!$H$10:$H$509,AH$71,'Job Catalog'!$I$10:$I$509,AH$73))</f>
        <v/>
      </c>
      <c r="AI85" s="53">
        <f>IF(OR($A85="",AI$73=""),"",COUNTIFS('Job Catalog'!$F$10:$F$509,$A85,'Job Catalog'!$H$10:$H$509,AI$71,'Job Catalog'!$I$10:$I$509,AI$73))</f>
        <v/>
      </c>
      <c r="AJ85" s="53">
        <f>IF(OR($A85="",AJ$73=""),"",COUNTIFS('Job Catalog'!$F$10:$F$509,$A85,'Job Catalog'!$H$10:$H$509,AJ$71,'Job Catalog'!$I$10:$I$509,AJ$73))</f>
        <v/>
      </c>
      <c r="AK85" s="53">
        <f>IF(OR($A85="",AK$73=""),"",COUNTIFS('Job Catalog'!$F$10:$F$509,$A85,'Job Catalog'!$H$10:$H$509,AK$71,'Job Catalog'!$I$10:$I$509,AK$73))</f>
        <v/>
      </c>
      <c r="AL85" s="53">
        <f>IF(OR($A85="",AL$73=""),"",COUNTIFS('Job Catalog'!$F$10:$F$509,$A85,'Job Catalog'!$H$10:$H$509,AL$71,'Job Catalog'!$I$10:$I$509,AL$73))</f>
        <v/>
      </c>
      <c r="AM85" s="53">
        <f>IF(OR($A85="",AM$73=""),"",COUNTIFS('Job Catalog'!$F$10:$F$509,$A85,'Job Catalog'!$H$10:$H$509,AM$71,'Job Catalog'!$I$10:$I$509,AM$73))</f>
        <v/>
      </c>
      <c r="AN85" s="53">
        <f>IF(OR($A85="",AN$73=""),"",COUNTIFS('Job Catalog'!$F$10:$F$509,$A85,'Job Catalog'!$H$10:$H$509,AN$71,'Job Catalog'!$I$10:$I$509,AN$73))</f>
        <v/>
      </c>
      <c r="AO85" s="53">
        <f>IF(OR($A85="",AO$73=""),"",COUNTIFS('Job Catalog'!$F$10:$F$509,$A85,'Job Catalog'!$H$10:$H$509,AO$71,'Job Catalog'!$I$10:$I$509,AO$73))</f>
        <v/>
      </c>
      <c r="AP85" s="53">
        <f>IF(OR($A85="",AP$73=""),"",COUNTIFS('Job Catalog'!$F$10:$F$509,$A85,'Job Catalog'!$H$10:$H$509,AP$71,'Job Catalog'!$I$10:$I$509,AP$73))</f>
        <v/>
      </c>
      <c r="AQ85" s="53">
        <f>IF(OR($A85="",AQ$73=""),"",COUNTIFS('Job Catalog'!$F$10:$F$509,$A85,'Job Catalog'!$H$10:$H$509,AQ$71,'Job Catalog'!$I$10:$I$509,AQ$73))</f>
        <v/>
      </c>
      <c r="AR85" s="53">
        <f>IF(OR($A85="",AR$73=""),"",COUNTIFS('Job Catalog'!$F$10:$F$509,$A85,'Job Catalog'!$H$10:$H$509,AR$71,'Job Catalog'!$I$10:$I$509,AR$73))</f>
        <v/>
      </c>
      <c r="AS85" s="53">
        <f>IF(OR($A85="",AS$73=""),"",COUNTIFS('Job Catalog'!$F$10:$F$509,$A85,'Job Catalog'!$H$10:$H$509,AS$71,'Job Catalog'!$I$10:$I$509,AS$73))</f>
        <v/>
      </c>
      <c r="AT85" s="53">
        <f>IF(OR($A85="",AT$73=""),"",COUNTIFS('Job Catalog'!$F$10:$F$509,$A85,'Job Catalog'!$H$10:$H$509,AT$71,'Job Catalog'!$I$10:$I$509,AT$73))</f>
        <v/>
      </c>
      <c r="AU85" s="53">
        <f>IF(OR($A85="",AU$73=""),"",COUNTIFS('Job Catalog'!$F$10:$F$509,$A85,'Job Catalog'!$H$10:$H$509,AU$71,'Job Catalog'!$I$10:$I$509,AU$73))</f>
        <v/>
      </c>
      <c r="AV85" s="53">
        <f>IF(OR($A85="",AV$73=""),"",COUNTIFS('Job Catalog'!$F$10:$F$509,$A85,'Job Catalog'!$H$10:$H$509,AV$71,'Job Catalog'!$I$10:$I$509,AV$73))</f>
        <v/>
      </c>
      <c r="AW85" s="53">
        <f>IF(OR($A85="",AW$73=""),"",COUNTIFS('Job Catalog'!$F$10:$F$509,$A85,'Job Catalog'!$H$10:$H$509,AW$71,'Job Catalog'!$I$10:$I$509,AW$73))</f>
        <v/>
      </c>
      <c r="AX85" s="53">
        <f>IF(OR($A85="",AX$73=""),"",COUNTIFS('Job Catalog'!$F$10:$F$509,$A85,'Job Catalog'!$H$10:$H$509,AX$71,'Job Catalog'!$I$10:$I$509,AX$73))</f>
        <v/>
      </c>
      <c r="AY85" s="53">
        <f>IF(OR($A85="",AY$73=""),"",COUNTIFS('Job Catalog'!$F$10:$F$509,$A85,'Job Catalog'!$H$10:$H$509,AY$71,'Job Catalog'!$I$10:$I$509,AY$73))</f>
        <v/>
      </c>
      <c r="AZ85" s="53">
        <f>IF(OR($A85="",AZ$73=""),"",COUNTIFS('Job Catalog'!$F$10:$F$509,$A85,'Job Catalog'!$H$10:$H$509,AZ$71,'Job Catalog'!$I$10:$I$509,AZ$73))</f>
        <v/>
      </c>
      <c r="BA85" s="53">
        <f>IF(OR($A85="",BA$73=""),"",COUNTIFS('Job Catalog'!$F$10:$F$509,$A85,'Job Catalog'!$H$10:$H$509,BA$71,'Job Catalog'!$I$10:$I$509,BA$73))</f>
        <v/>
      </c>
      <c r="BB85" s="53">
        <f>IF(OR($A85="",BB$73=""),"",COUNTIFS('Job Catalog'!$F$10:$F$509,$A85,'Job Catalog'!$H$10:$H$509,BB$71,'Job Catalog'!$I$10:$I$509,BB$73))</f>
        <v/>
      </c>
      <c r="BC85" s="53">
        <f>IF(OR($A85="",BC$73=""),"",COUNTIFS('Job Catalog'!$F$10:$F$509,$A85,'Job Catalog'!$H$10:$H$509,BC$71,'Job Catalog'!$I$10:$I$509,BC$73))</f>
        <v/>
      </c>
      <c r="BD85" s="53">
        <f>IF(OR($A85="",BD$73=""),"",COUNTIFS('Job Catalog'!$F$10:$F$509,$A85,'Job Catalog'!$H$10:$H$509,BD$71,'Job Catalog'!$I$10:$I$509,BD$73))</f>
        <v/>
      </c>
      <c r="BE85" s="53">
        <f>IF(OR($A85="",BE$73=""),"",COUNTIFS('Job Catalog'!$F$10:$F$509,$A85,'Job Catalog'!$H$10:$H$509,BE$71,'Job Catalog'!$I$10:$I$509,BE$73))</f>
        <v/>
      </c>
      <c r="BF85" s="53">
        <f>IF(OR($A85="",BF$73=""),"",COUNTIFS('Job Catalog'!$F$10:$F$509,$A85,'Job Catalog'!$H$10:$H$509,BF$71,'Job Catalog'!$I$10:$I$509,BF$73))</f>
        <v/>
      </c>
      <c r="BG85" s="53">
        <f>IF(OR($A85="",BG$73=""),"",COUNTIFS('Job Catalog'!$F$10:$F$509,$A85,'Job Catalog'!$H$10:$H$509,BG$71,'Job Catalog'!$I$10:$I$509,BG$73))</f>
        <v/>
      </c>
      <c r="BH85" s="53">
        <f>IF(OR($A85="",BH$73=""),"",COUNTIFS('Job Catalog'!$F$10:$F$509,$A85,'Job Catalog'!$H$10:$H$509,BH$71,'Job Catalog'!$I$10:$I$509,BH$73))</f>
        <v/>
      </c>
      <c r="BI85" s="53">
        <f>IF(OR($A85="",BI$73=""),"",COUNTIFS('Job Catalog'!$F$10:$F$509,$A85,'Job Catalog'!$H$10:$H$509,BI$71,'Job Catalog'!$I$10:$I$509,BI$73))</f>
        <v/>
      </c>
      <c r="BJ85" s="53">
        <f>IF(OR($A85="",BJ$73=""),"",COUNTIFS('Job Catalog'!$F$10:$F$509,$A85,'Job Catalog'!$H$10:$H$509,BJ$71,'Job Catalog'!$I$10:$I$509,BJ$73))</f>
        <v/>
      </c>
      <c r="BK85" s="53">
        <f>IF(OR($A85="",BK$73=""),"",COUNTIFS('Job Catalog'!$F$10:$F$509,$A85,'Job Catalog'!$H$10:$H$509,BK$71,'Job Catalog'!$I$10:$I$509,BK$73))</f>
        <v/>
      </c>
      <c r="BL85" s="53">
        <f>IF(OR($A85="",BL$73=""),"",COUNTIFS('Job Catalog'!$F$10:$F$509,$A85,'Job Catalog'!$H$10:$H$509,BL$71,'Job Catalog'!$I$10:$I$509,BL$73))</f>
        <v/>
      </c>
      <c r="BM85" s="53">
        <f>IF(OR($A85="",BM$73=""),"",COUNTIFS('Job Catalog'!$F$10:$F$509,$A85,'Job Catalog'!$H$10:$H$509,BM$71,'Job Catalog'!$I$10:$I$509,BM$73))</f>
        <v/>
      </c>
      <c r="BN85" s="53">
        <f>IF(OR($A85="",BN$73=""),"",COUNTIFS('Job Catalog'!$F$10:$F$509,$A85,'Job Catalog'!$H$10:$H$509,BN$71,'Job Catalog'!$I$10:$I$509,BN$73))</f>
        <v/>
      </c>
      <c r="BO85" s="53">
        <f>IF(OR($A85="",BO$73=""),"",COUNTIFS('Job Catalog'!$F$10:$F$509,$A85,'Job Catalog'!$H$10:$H$509,BO$71,'Job Catalog'!$I$10:$I$509,BO$73))</f>
        <v/>
      </c>
      <c r="BP85" s="53">
        <f>IF(OR($A85="",BP$73=""),"",COUNTIFS('Job Catalog'!$F$10:$F$509,$A85,'Job Catalog'!$H$10:$H$509,BP$71,'Job Catalog'!$I$10:$I$509,BP$73))</f>
        <v/>
      </c>
      <c r="BQ85" s="53">
        <f>IF(OR($A85="",BQ$73=""),"",COUNTIFS('Job Catalog'!$F$10:$F$509,$A85,'Job Catalog'!$H$10:$H$509,BQ$71,'Job Catalog'!$I$10:$I$509,BQ$73))</f>
        <v/>
      </c>
      <c r="BR85" s="53">
        <f>IF(OR($A85="",BR$73=""),"",COUNTIFS('Job Catalog'!$F$10:$F$509,$A85,'Job Catalog'!$H$10:$H$509,BR$71,'Job Catalog'!$I$10:$I$509,BR$73))</f>
        <v/>
      </c>
      <c r="BS85" s="53">
        <f>IF(OR($A85="",BS$73=""),"",COUNTIFS('Job Catalog'!$F$10:$F$509,$A85,'Job Catalog'!$H$10:$H$509,BS$71,'Job Catalog'!$I$10:$I$509,BS$73))</f>
        <v/>
      </c>
      <c r="BT85" s="53">
        <f>IF(OR($A85="",BT$73=""),"",COUNTIFS('Job Catalog'!$F$10:$F$509,$A85,'Job Catalog'!$H$10:$H$509,BT$71,'Job Catalog'!$I$10:$I$509,BT$73))</f>
        <v/>
      </c>
      <c r="BU85" s="53">
        <f>IF(OR($A85="",BU$73=""),"",COUNTIFS('Job Catalog'!$F$10:$F$509,$A85,'Job Catalog'!$H$10:$H$509,BU$71,'Job Catalog'!$I$10:$I$509,BU$73))</f>
        <v/>
      </c>
      <c r="BV85" s="53">
        <f>IF(OR($A85="",BV$73=""),"",COUNTIFS('Job Catalog'!$F$10:$F$509,$A85,'Job Catalog'!$H$10:$H$509,BV$71,'Job Catalog'!$I$10:$I$509,BV$73))</f>
        <v/>
      </c>
      <c r="BW85" s="53">
        <f>IF(OR($A85="",BW$73=""),"",COUNTIFS('Job Catalog'!$F$10:$F$509,$A85,'Job Catalog'!$H$10:$H$509,BW$71,'Job Catalog'!$I$10:$I$509,BW$73))</f>
        <v/>
      </c>
      <c r="BX85" s="53">
        <f>IF(OR($A85="",BX$73=""),"",COUNTIFS('Job Catalog'!$F$10:$F$509,$A85,'Job Catalog'!$H$10:$H$509,BX$71,'Job Catalog'!$I$10:$I$509,BX$73))</f>
        <v/>
      </c>
      <c r="BY85" s="53">
        <f>IF(OR($A85="",BY$73=""),"",COUNTIFS('Job Catalog'!$F$10:$F$509,$A85,'Job Catalog'!$H$10:$H$509,BY$71,'Job Catalog'!$I$10:$I$509,BY$73))</f>
        <v/>
      </c>
      <c r="BZ85" s="53">
        <f>IF(OR($A85="",BZ$73=""),"",COUNTIFS('Job Catalog'!$F$10:$F$509,$A85,'Job Catalog'!$H$10:$H$509,BZ$71,'Job Catalog'!$I$10:$I$509,BZ$73))</f>
        <v/>
      </c>
      <c r="CA85" s="53">
        <f>IF(OR($A85="",CA$73=""),"",COUNTIFS('Job Catalog'!$F$10:$F$509,$A85,'Job Catalog'!$H$10:$H$509,CA$71,'Job Catalog'!$I$10:$I$509,CA$73))</f>
        <v/>
      </c>
      <c r="CB85" s="53">
        <f>IF(OR($A85="",CB$73=""),"",COUNTIFS('Job Catalog'!$F$10:$F$509,$A85,'Job Catalog'!$H$10:$H$509,CB$71,'Job Catalog'!$I$10:$I$509,CB$73))</f>
        <v/>
      </c>
      <c r="CC85" s="53">
        <f>IF(OR($A85="",CC$73=""),"",COUNTIFS('Job Catalog'!$F$10:$F$509,$A85,'Job Catalog'!$H$10:$H$509,CC$71,'Job Catalog'!$I$10:$I$509,CC$73))</f>
        <v/>
      </c>
      <c r="CD85" s="53">
        <f>IF(OR($A85="",CD$73=""),"",COUNTIFS('Job Catalog'!$F$10:$F$509,$A85,'Job Catalog'!$H$10:$H$509,CD$71,'Job Catalog'!$I$10:$I$509,CD$73))</f>
        <v/>
      </c>
      <c r="CE85" s="53">
        <f>IF(OR($A85="",CE$73=""),"",COUNTIFS('Job Catalog'!$F$10:$F$509,$A85,'Job Catalog'!$H$10:$H$509,CE$71,'Job Catalog'!$I$10:$I$509,CE$73))</f>
        <v/>
      </c>
      <c r="CF85" s="53">
        <f>IF(OR($A85="",CF$73=""),"",COUNTIFS('Job Catalog'!$F$10:$F$509,$A85,'Job Catalog'!$H$10:$H$509,CF$71,'Job Catalog'!$I$10:$I$509,CF$73))</f>
        <v/>
      </c>
      <c r="CG85" s="53">
        <f>IF(OR($A85="",CG$73=""),"",COUNTIFS('Job Catalog'!$F$10:$F$509,$A85,'Job Catalog'!$H$10:$H$509,CG$71,'Job Catalog'!$I$10:$I$509,CG$73))</f>
        <v/>
      </c>
      <c r="CH85" s="53">
        <f>IF(OR($A85="",CH$73=""),"",COUNTIFS('Job Catalog'!$F$10:$F$509,$A85,'Job Catalog'!$H$10:$H$509,CH$71,'Job Catalog'!$I$10:$I$509,CH$73))</f>
        <v/>
      </c>
      <c r="CI85" s="53">
        <f>IF(OR($A85="",CI$73=""),"",COUNTIFS('Job Catalog'!$F$10:$F$509,$A85,'Job Catalog'!$H$10:$H$509,CI$71,'Job Catalog'!$I$10:$I$509,CI$73))</f>
        <v/>
      </c>
      <c r="CJ85" s="53">
        <f>IF(OR($A85="",CJ$73=""),"",COUNTIFS('Job Catalog'!$F$10:$F$509,$A85,'Job Catalog'!$H$10:$H$509,CJ$71,'Job Catalog'!$I$10:$I$509,CJ$73))</f>
        <v/>
      </c>
      <c r="CK85" s="53">
        <f>IF(OR($A85="",CK$73=""),"",COUNTIFS('Job Catalog'!$F$10:$F$509,$A85,'Job Catalog'!$H$10:$H$509,CK$71,'Job Catalog'!$I$10:$I$509,CK$73))</f>
        <v/>
      </c>
      <c r="CL85" s="53">
        <f>IF(OR($A85="",CL$73=""),"",COUNTIFS('Job Catalog'!$F$10:$F$509,$A85,'Job Catalog'!$H$10:$H$509,CL$71,'Job Catalog'!$I$10:$I$509,CL$73))</f>
        <v/>
      </c>
      <c r="CM85" s="53">
        <f>IF(OR($A85="",CM$73=""),"",COUNTIFS('Job Catalog'!$F$10:$F$509,$A85,'Job Catalog'!$H$10:$H$509,CM$71,'Job Catalog'!$I$10:$I$509,CM$73))</f>
        <v/>
      </c>
      <c r="CN85" s="53">
        <f>IF(OR($A85="",CN$73=""),"",COUNTIFS('Job Catalog'!$F$10:$F$509,$A85,'Job Catalog'!$H$10:$H$509,CN$71,'Job Catalog'!$I$10:$I$509,CN$73))</f>
        <v/>
      </c>
      <c r="CO85" s="53">
        <f>IF(OR($A85="",CO$73=""),"",COUNTIFS('Job Catalog'!$F$10:$F$509,$A85,'Job Catalog'!$H$10:$H$509,CO$71,'Job Catalog'!$I$10:$I$509,CO$73))</f>
        <v/>
      </c>
      <c r="CP85" s="53">
        <f>IF(OR($A85="",CP$73=""),"",COUNTIFS('Job Catalog'!$F$10:$F$509,$A85,'Job Catalog'!$H$10:$H$509,CP$71,'Job Catalog'!$I$10:$I$509,CP$73))</f>
        <v/>
      </c>
      <c r="CQ85" s="53">
        <f>IF(OR($A85="",CQ$73=""),"",COUNTIFS('Job Catalog'!$F$10:$F$509,$A85,'Job Catalog'!$H$10:$H$509,CQ$71,'Job Catalog'!$I$10:$I$509,CQ$73))</f>
        <v/>
      </c>
      <c r="CR85" s="53">
        <f>IF(OR($A85="",CR$73=""),"",COUNTIFS('Job Catalog'!$F$10:$F$509,$A85,'Job Catalog'!$H$10:$H$509,CR$71,'Job Catalog'!$I$10:$I$509,CR$73))</f>
        <v/>
      </c>
      <c r="CS85" s="53">
        <f>IF(OR($A85="",CS$73=""),"",COUNTIFS('Job Catalog'!$F$10:$F$509,$A85,'Job Catalog'!$H$10:$H$509,CS$71,'Job Catalog'!$I$10:$I$509,CS$73))</f>
        <v/>
      </c>
      <c r="CT85" s="53">
        <f>IF(OR($A85="",CT$73=""),"",COUNTIFS('Job Catalog'!$F$10:$F$509,$A85,'Job Catalog'!$H$10:$H$509,CT$71,'Job Catalog'!$I$10:$I$509,CT$73))</f>
        <v/>
      </c>
      <c r="CU85" s="54">
        <f>IF($A85="","",SUM(C85:CT85))</f>
        <v/>
      </c>
    </row>
    <row r="86">
      <c r="A86">
        <f>IFERROR(INDEX(SETUP!$C$148:$C$267,MATCH($C$4&amp;"#"&amp;13,HELPER!$Y$2:$Y$121,0)),"")</f>
        <v/>
      </c>
      <c r="B86" s="9">
        <f>IFERROR(INDEX(SETUP!$D$148:$D$267,MATCH($C$4&amp;"#"&amp;13,HELPER!$Y$2:$Y$121,0)),"")</f>
        <v/>
      </c>
      <c r="C86" s="53">
        <f>IF(OR($A86="",C$73=""),"",COUNTIFS('Job Catalog'!$F$10:$F$509,$A86,'Job Catalog'!$H$10:$H$509,C$71,'Job Catalog'!$I$10:$I$509,C$73))</f>
        <v/>
      </c>
      <c r="D86" s="53">
        <f>IF(OR($A86="",D$73=""),"",COUNTIFS('Job Catalog'!$F$10:$F$509,$A86,'Job Catalog'!$H$10:$H$509,D$71,'Job Catalog'!$I$10:$I$509,D$73))</f>
        <v/>
      </c>
      <c r="E86" s="53">
        <f>IF(OR($A86="",E$73=""),"",COUNTIFS('Job Catalog'!$F$10:$F$509,$A86,'Job Catalog'!$H$10:$H$509,E$71,'Job Catalog'!$I$10:$I$509,E$73))</f>
        <v/>
      </c>
      <c r="F86" s="53">
        <f>IF(OR($A86="",F$73=""),"",COUNTIFS('Job Catalog'!$F$10:$F$509,$A86,'Job Catalog'!$H$10:$H$509,F$71,'Job Catalog'!$I$10:$I$509,F$73))</f>
        <v/>
      </c>
      <c r="G86" s="53">
        <f>IF(OR($A86="",G$73=""),"",COUNTIFS('Job Catalog'!$F$10:$F$509,$A86,'Job Catalog'!$H$10:$H$509,G$71,'Job Catalog'!$I$10:$I$509,G$73))</f>
        <v/>
      </c>
      <c r="H86" s="53">
        <f>IF(OR($A86="",H$73=""),"",COUNTIFS('Job Catalog'!$F$10:$F$509,$A86,'Job Catalog'!$H$10:$H$509,H$71,'Job Catalog'!$I$10:$I$509,H$73))</f>
        <v/>
      </c>
      <c r="I86" s="53">
        <f>IF(OR($A86="",I$73=""),"",COUNTIFS('Job Catalog'!$F$10:$F$509,$A86,'Job Catalog'!$H$10:$H$509,I$71,'Job Catalog'!$I$10:$I$509,I$73))</f>
        <v/>
      </c>
      <c r="J86" s="53">
        <f>IF(OR($A86="",J$73=""),"",COUNTIFS('Job Catalog'!$F$10:$F$509,$A86,'Job Catalog'!$H$10:$H$509,J$71,'Job Catalog'!$I$10:$I$509,J$73))</f>
        <v/>
      </c>
      <c r="K86" s="53">
        <f>IF(OR($A86="",K$73=""),"",COUNTIFS('Job Catalog'!$F$10:$F$509,$A86,'Job Catalog'!$H$10:$H$509,K$71,'Job Catalog'!$I$10:$I$509,K$73))</f>
        <v/>
      </c>
      <c r="L86" s="53">
        <f>IF(OR($A86="",L$73=""),"",COUNTIFS('Job Catalog'!$F$10:$F$509,$A86,'Job Catalog'!$H$10:$H$509,L$71,'Job Catalog'!$I$10:$I$509,L$73))</f>
        <v/>
      </c>
      <c r="M86" s="53">
        <f>IF(OR($A86="",M$73=""),"",COUNTIFS('Job Catalog'!$F$10:$F$509,$A86,'Job Catalog'!$H$10:$H$509,M$71,'Job Catalog'!$I$10:$I$509,M$73))</f>
        <v/>
      </c>
      <c r="N86" s="53">
        <f>IF(OR($A86="",N$73=""),"",COUNTIFS('Job Catalog'!$F$10:$F$509,$A86,'Job Catalog'!$H$10:$H$509,N$71,'Job Catalog'!$I$10:$I$509,N$73))</f>
        <v/>
      </c>
      <c r="O86" s="53">
        <f>IF(OR($A86="",O$73=""),"",COUNTIFS('Job Catalog'!$F$10:$F$509,$A86,'Job Catalog'!$H$10:$H$509,O$71,'Job Catalog'!$I$10:$I$509,O$73))</f>
        <v/>
      </c>
      <c r="P86" s="53">
        <f>IF(OR($A86="",P$73=""),"",COUNTIFS('Job Catalog'!$F$10:$F$509,$A86,'Job Catalog'!$H$10:$H$509,P$71,'Job Catalog'!$I$10:$I$509,P$73))</f>
        <v/>
      </c>
      <c r="Q86" s="53">
        <f>IF(OR($A86="",Q$73=""),"",COUNTIFS('Job Catalog'!$F$10:$F$509,$A86,'Job Catalog'!$H$10:$H$509,Q$71,'Job Catalog'!$I$10:$I$509,Q$73))</f>
        <v/>
      </c>
      <c r="R86" s="53">
        <f>IF(OR($A86="",R$73=""),"",COUNTIFS('Job Catalog'!$F$10:$F$509,$A86,'Job Catalog'!$H$10:$H$509,R$71,'Job Catalog'!$I$10:$I$509,R$73))</f>
        <v/>
      </c>
      <c r="S86" s="53">
        <f>IF(OR($A86="",S$73=""),"",COUNTIFS('Job Catalog'!$F$10:$F$509,$A86,'Job Catalog'!$H$10:$H$509,S$71,'Job Catalog'!$I$10:$I$509,S$73))</f>
        <v/>
      </c>
      <c r="T86" s="53">
        <f>IF(OR($A86="",T$73=""),"",COUNTIFS('Job Catalog'!$F$10:$F$509,$A86,'Job Catalog'!$H$10:$H$509,T$71,'Job Catalog'!$I$10:$I$509,T$73))</f>
        <v/>
      </c>
      <c r="U86" s="53">
        <f>IF(OR($A86="",U$73=""),"",COUNTIFS('Job Catalog'!$F$10:$F$509,$A86,'Job Catalog'!$H$10:$H$509,U$71,'Job Catalog'!$I$10:$I$509,U$73))</f>
        <v/>
      </c>
      <c r="V86" s="53">
        <f>IF(OR($A86="",V$73=""),"",COUNTIFS('Job Catalog'!$F$10:$F$509,$A86,'Job Catalog'!$H$10:$H$509,V$71,'Job Catalog'!$I$10:$I$509,V$73))</f>
        <v/>
      </c>
      <c r="W86" s="53">
        <f>IF(OR($A86="",W$73=""),"",COUNTIFS('Job Catalog'!$F$10:$F$509,$A86,'Job Catalog'!$H$10:$H$509,W$71,'Job Catalog'!$I$10:$I$509,W$73))</f>
        <v/>
      </c>
      <c r="X86" s="53">
        <f>IF(OR($A86="",X$73=""),"",COUNTIFS('Job Catalog'!$F$10:$F$509,$A86,'Job Catalog'!$H$10:$H$509,X$71,'Job Catalog'!$I$10:$I$509,X$73))</f>
        <v/>
      </c>
      <c r="Y86" s="53">
        <f>IF(OR($A86="",Y$73=""),"",COUNTIFS('Job Catalog'!$F$10:$F$509,$A86,'Job Catalog'!$H$10:$H$509,Y$71,'Job Catalog'!$I$10:$I$509,Y$73))</f>
        <v/>
      </c>
      <c r="Z86" s="53">
        <f>IF(OR($A86="",Z$73=""),"",COUNTIFS('Job Catalog'!$F$10:$F$509,$A86,'Job Catalog'!$H$10:$H$509,Z$71,'Job Catalog'!$I$10:$I$509,Z$73))</f>
        <v/>
      </c>
      <c r="AA86" s="53">
        <f>IF(OR($A86="",AA$73=""),"",COUNTIFS('Job Catalog'!$F$10:$F$509,$A86,'Job Catalog'!$H$10:$H$509,AA$71,'Job Catalog'!$I$10:$I$509,AA$73))</f>
        <v/>
      </c>
      <c r="AB86" s="53">
        <f>IF(OR($A86="",AB$73=""),"",COUNTIFS('Job Catalog'!$F$10:$F$509,$A86,'Job Catalog'!$H$10:$H$509,AB$71,'Job Catalog'!$I$10:$I$509,AB$73))</f>
        <v/>
      </c>
      <c r="AC86" s="53">
        <f>IF(OR($A86="",AC$73=""),"",COUNTIFS('Job Catalog'!$F$10:$F$509,$A86,'Job Catalog'!$H$10:$H$509,AC$71,'Job Catalog'!$I$10:$I$509,AC$73))</f>
        <v/>
      </c>
      <c r="AD86" s="53">
        <f>IF(OR($A86="",AD$73=""),"",COUNTIFS('Job Catalog'!$F$10:$F$509,$A86,'Job Catalog'!$H$10:$H$509,AD$71,'Job Catalog'!$I$10:$I$509,AD$73))</f>
        <v/>
      </c>
      <c r="AE86" s="53">
        <f>IF(OR($A86="",AE$73=""),"",COUNTIFS('Job Catalog'!$F$10:$F$509,$A86,'Job Catalog'!$H$10:$H$509,AE$71,'Job Catalog'!$I$10:$I$509,AE$73))</f>
        <v/>
      </c>
      <c r="AF86" s="53">
        <f>IF(OR($A86="",AF$73=""),"",COUNTIFS('Job Catalog'!$F$10:$F$509,$A86,'Job Catalog'!$H$10:$H$509,AF$71,'Job Catalog'!$I$10:$I$509,AF$73))</f>
        <v/>
      </c>
      <c r="AG86" s="53">
        <f>IF(OR($A86="",AG$73=""),"",COUNTIFS('Job Catalog'!$F$10:$F$509,$A86,'Job Catalog'!$H$10:$H$509,AG$71,'Job Catalog'!$I$10:$I$509,AG$73))</f>
        <v/>
      </c>
      <c r="AH86" s="53">
        <f>IF(OR($A86="",AH$73=""),"",COUNTIFS('Job Catalog'!$F$10:$F$509,$A86,'Job Catalog'!$H$10:$H$509,AH$71,'Job Catalog'!$I$10:$I$509,AH$73))</f>
        <v/>
      </c>
      <c r="AI86" s="53">
        <f>IF(OR($A86="",AI$73=""),"",COUNTIFS('Job Catalog'!$F$10:$F$509,$A86,'Job Catalog'!$H$10:$H$509,AI$71,'Job Catalog'!$I$10:$I$509,AI$73))</f>
        <v/>
      </c>
      <c r="AJ86" s="53">
        <f>IF(OR($A86="",AJ$73=""),"",COUNTIFS('Job Catalog'!$F$10:$F$509,$A86,'Job Catalog'!$H$10:$H$509,AJ$71,'Job Catalog'!$I$10:$I$509,AJ$73))</f>
        <v/>
      </c>
      <c r="AK86" s="53">
        <f>IF(OR($A86="",AK$73=""),"",COUNTIFS('Job Catalog'!$F$10:$F$509,$A86,'Job Catalog'!$H$10:$H$509,AK$71,'Job Catalog'!$I$10:$I$509,AK$73))</f>
        <v/>
      </c>
      <c r="AL86" s="53">
        <f>IF(OR($A86="",AL$73=""),"",COUNTIFS('Job Catalog'!$F$10:$F$509,$A86,'Job Catalog'!$H$10:$H$509,AL$71,'Job Catalog'!$I$10:$I$509,AL$73))</f>
        <v/>
      </c>
      <c r="AM86" s="53">
        <f>IF(OR($A86="",AM$73=""),"",COUNTIFS('Job Catalog'!$F$10:$F$509,$A86,'Job Catalog'!$H$10:$H$509,AM$71,'Job Catalog'!$I$10:$I$509,AM$73))</f>
        <v/>
      </c>
      <c r="AN86" s="53">
        <f>IF(OR($A86="",AN$73=""),"",COUNTIFS('Job Catalog'!$F$10:$F$509,$A86,'Job Catalog'!$H$10:$H$509,AN$71,'Job Catalog'!$I$10:$I$509,AN$73))</f>
        <v/>
      </c>
      <c r="AO86" s="53">
        <f>IF(OR($A86="",AO$73=""),"",COUNTIFS('Job Catalog'!$F$10:$F$509,$A86,'Job Catalog'!$H$10:$H$509,AO$71,'Job Catalog'!$I$10:$I$509,AO$73))</f>
        <v/>
      </c>
      <c r="AP86" s="53">
        <f>IF(OR($A86="",AP$73=""),"",COUNTIFS('Job Catalog'!$F$10:$F$509,$A86,'Job Catalog'!$H$10:$H$509,AP$71,'Job Catalog'!$I$10:$I$509,AP$73))</f>
        <v/>
      </c>
      <c r="AQ86" s="53">
        <f>IF(OR($A86="",AQ$73=""),"",COUNTIFS('Job Catalog'!$F$10:$F$509,$A86,'Job Catalog'!$H$10:$H$509,AQ$71,'Job Catalog'!$I$10:$I$509,AQ$73))</f>
        <v/>
      </c>
      <c r="AR86" s="53">
        <f>IF(OR($A86="",AR$73=""),"",COUNTIFS('Job Catalog'!$F$10:$F$509,$A86,'Job Catalog'!$H$10:$H$509,AR$71,'Job Catalog'!$I$10:$I$509,AR$73))</f>
        <v/>
      </c>
      <c r="AS86" s="53">
        <f>IF(OR($A86="",AS$73=""),"",COUNTIFS('Job Catalog'!$F$10:$F$509,$A86,'Job Catalog'!$H$10:$H$509,AS$71,'Job Catalog'!$I$10:$I$509,AS$73))</f>
        <v/>
      </c>
      <c r="AT86" s="53">
        <f>IF(OR($A86="",AT$73=""),"",COUNTIFS('Job Catalog'!$F$10:$F$509,$A86,'Job Catalog'!$H$10:$H$509,AT$71,'Job Catalog'!$I$10:$I$509,AT$73))</f>
        <v/>
      </c>
      <c r="AU86" s="53">
        <f>IF(OR($A86="",AU$73=""),"",COUNTIFS('Job Catalog'!$F$10:$F$509,$A86,'Job Catalog'!$H$10:$H$509,AU$71,'Job Catalog'!$I$10:$I$509,AU$73))</f>
        <v/>
      </c>
      <c r="AV86" s="53">
        <f>IF(OR($A86="",AV$73=""),"",COUNTIFS('Job Catalog'!$F$10:$F$509,$A86,'Job Catalog'!$H$10:$H$509,AV$71,'Job Catalog'!$I$10:$I$509,AV$73))</f>
        <v/>
      </c>
      <c r="AW86" s="53">
        <f>IF(OR($A86="",AW$73=""),"",COUNTIFS('Job Catalog'!$F$10:$F$509,$A86,'Job Catalog'!$H$10:$H$509,AW$71,'Job Catalog'!$I$10:$I$509,AW$73))</f>
        <v/>
      </c>
      <c r="AX86" s="53">
        <f>IF(OR($A86="",AX$73=""),"",COUNTIFS('Job Catalog'!$F$10:$F$509,$A86,'Job Catalog'!$H$10:$H$509,AX$71,'Job Catalog'!$I$10:$I$509,AX$73))</f>
        <v/>
      </c>
      <c r="AY86" s="53">
        <f>IF(OR($A86="",AY$73=""),"",COUNTIFS('Job Catalog'!$F$10:$F$509,$A86,'Job Catalog'!$H$10:$H$509,AY$71,'Job Catalog'!$I$10:$I$509,AY$73))</f>
        <v/>
      </c>
      <c r="AZ86" s="53">
        <f>IF(OR($A86="",AZ$73=""),"",COUNTIFS('Job Catalog'!$F$10:$F$509,$A86,'Job Catalog'!$H$10:$H$509,AZ$71,'Job Catalog'!$I$10:$I$509,AZ$73))</f>
        <v/>
      </c>
      <c r="BA86" s="53">
        <f>IF(OR($A86="",BA$73=""),"",COUNTIFS('Job Catalog'!$F$10:$F$509,$A86,'Job Catalog'!$H$10:$H$509,BA$71,'Job Catalog'!$I$10:$I$509,BA$73))</f>
        <v/>
      </c>
      <c r="BB86" s="53">
        <f>IF(OR($A86="",BB$73=""),"",COUNTIFS('Job Catalog'!$F$10:$F$509,$A86,'Job Catalog'!$H$10:$H$509,BB$71,'Job Catalog'!$I$10:$I$509,BB$73))</f>
        <v/>
      </c>
      <c r="BC86" s="53">
        <f>IF(OR($A86="",BC$73=""),"",COUNTIFS('Job Catalog'!$F$10:$F$509,$A86,'Job Catalog'!$H$10:$H$509,BC$71,'Job Catalog'!$I$10:$I$509,BC$73))</f>
        <v/>
      </c>
      <c r="BD86" s="53">
        <f>IF(OR($A86="",BD$73=""),"",COUNTIFS('Job Catalog'!$F$10:$F$509,$A86,'Job Catalog'!$H$10:$H$509,BD$71,'Job Catalog'!$I$10:$I$509,BD$73))</f>
        <v/>
      </c>
      <c r="BE86" s="53">
        <f>IF(OR($A86="",BE$73=""),"",COUNTIFS('Job Catalog'!$F$10:$F$509,$A86,'Job Catalog'!$H$10:$H$509,BE$71,'Job Catalog'!$I$10:$I$509,BE$73))</f>
        <v/>
      </c>
      <c r="BF86" s="53">
        <f>IF(OR($A86="",BF$73=""),"",COUNTIFS('Job Catalog'!$F$10:$F$509,$A86,'Job Catalog'!$H$10:$H$509,BF$71,'Job Catalog'!$I$10:$I$509,BF$73))</f>
        <v/>
      </c>
      <c r="BG86" s="53">
        <f>IF(OR($A86="",BG$73=""),"",COUNTIFS('Job Catalog'!$F$10:$F$509,$A86,'Job Catalog'!$H$10:$H$509,BG$71,'Job Catalog'!$I$10:$I$509,BG$73))</f>
        <v/>
      </c>
      <c r="BH86" s="53">
        <f>IF(OR($A86="",BH$73=""),"",COUNTIFS('Job Catalog'!$F$10:$F$509,$A86,'Job Catalog'!$H$10:$H$509,BH$71,'Job Catalog'!$I$10:$I$509,BH$73))</f>
        <v/>
      </c>
      <c r="BI86" s="53">
        <f>IF(OR($A86="",BI$73=""),"",COUNTIFS('Job Catalog'!$F$10:$F$509,$A86,'Job Catalog'!$H$10:$H$509,BI$71,'Job Catalog'!$I$10:$I$509,BI$73))</f>
        <v/>
      </c>
      <c r="BJ86" s="53">
        <f>IF(OR($A86="",BJ$73=""),"",COUNTIFS('Job Catalog'!$F$10:$F$509,$A86,'Job Catalog'!$H$10:$H$509,BJ$71,'Job Catalog'!$I$10:$I$509,BJ$73))</f>
        <v/>
      </c>
      <c r="BK86" s="53">
        <f>IF(OR($A86="",BK$73=""),"",COUNTIFS('Job Catalog'!$F$10:$F$509,$A86,'Job Catalog'!$H$10:$H$509,BK$71,'Job Catalog'!$I$10:$I$509,BK$73))</f>
        <v/>
      </c>
      <c r="BL86" s="53">
        <f>IF(OR($A86="",BL$73=""),"",COUNTIFS('Job Catalog'!$F$10:$F$509,$A86,'Job Catalog'!$H$10:$H$509,BL$71,'Job Catalog'!$I$10:$I$509,BL$73))</f>
        <v/>
      </c>
      <c r="BM86" s="53">
        <f>IF(OR($A86="",BM$73=""),"",COUNTIFS('Job Catalog'!$F$10:$F$509,$A86,'Job Catalog'!$H$10:$H$509,BM$71,'Job Catalog'!$I$10:$I$509,BM$73))</f>
        <v/>
      </c>
      <c r="BN86" s="53">
        <f>IF(OR($A86="",BN$73=""),"",COUNTIFS('Job Catalog'!$F$10:$F$509,$A86,'Job Catalog'!$H$10:$H$509,BN$71,'Job Catalog'!$I$10:$I$509,BN$73))</f>
        <v/>
      </c>
      <c r="BO86" s="53">
        <f>IF(OR($A86="",BO$73=""),"",COUNTIFS('Job Catalog'!$F$10:$F$509,$A86,'Job Catalog'!$H$10:$H$509,BO$71,'Job Catalog'!$I$10:$I$509,BO$73))</f>
        <v/>
      </c>
      <c r="BP86" s="53">
        <f>IF(OR($A86="",BP$73=""),"",COUNTIFS('Job Catalog'!$F$10:$F$509,$A86,'Job Catalog'!$H$10:$H$509,BP$71,'Job Catalog'!$I$10:$I$509,BP$73))</f>
        <v/>
      </c>
      <c r="BQ86" s="53">
        <f>IF(OR($A86="",BQ$73=""),"",COUNTIFS('Job Catalog'!$F$10:$F$509,$A86,'Job Catalog'!$H$10:$H$509,BQ$71,'Job Catalog'!$I$10:$I$509,BQ$73))</f>
        <v/>
      </c>
      <c r="BR86" s="53">
        <f>IF(OR($A86="",BR$73=""),"",COUNTIFS('Job Catalog'!$F$10:$F$509,$A86,'Job Catalog'!$H$10:$H$509,BR$71,'Job Catalog'!$I$10:$I$509,BR$73))</f>
        <v/>
      </c>
      <c r="BS86" s="53">
        <f>IF(OR($A86="",BS$73=""),"",COUNTIFS('Job Catalog'!$F$10:$F$509,$A86,'Job Catalog'!$H$10:$H$509,BS$71,'Job Catalog'!$I$10:$I$509,BS$73))</f>
        <v/>
      </c>
      <c r="BT86" s="53">
        <f>IF(OR($A86="",BT$73=""),"",COUNTIFS('Job Catalog'!$F$10:$F$509,$A86,'Job Catalog'!$H$10:$H$509,BT$71,'Job Catalog'!$I$10:$I$509,BT$73))</f>
        <v/>
      </c>
      <c r="BU86" s="53">
        <f>IF(OR($A86="",BU$73=""),"",COUNTIFS('Job Catalog'!$F$10:$F$509,$A86,'Job Catalog'!$H$10:$H$509,BU$71,'Job Catalog'!$I$10:$I$509,BU$73))</f>
        <v/>
      </c>
      <c r="BV86" s="53">
        <f>IF(OR($A86="",BV$73=""),"",COUNTIFS('Job Catalog'!$F$10:$F$509,$A86,'Job Catalog'!$H$10:$H$509,BV$71,'Job Catalog'!$I$10:$I$509,BV$73))</f>
        <v/>
      </c>
      <c r="BW86" s="53">
        <f>IF(OR($A86="",BW$73=""),"",COUNTIFS('Job Catalog'!$F$10:$F$509,$A86,'Job Catalog'!$H$10:$H$509,BW$71,'Job Catalog'!$I$10:$I$509,BW$73))</f>
        <v/>
      </c>
      <c r="BX86" s="53">
        <f>IF(OR($A86="",BX$73=""),"",COUNTIFS('Job Catalog'!$F$10:$F$509,$A86,'Job Catalog'!$H$10:$H$509,BX$71,'Job Catalog'!$I$10:$I$509,BX$73))</f>
        <v/>
      </c>
      <c r="BY86" s="53">
        <f>IF(OR($A86="",BY$73=""),"",COUNTIFS('Job Catalog'!$F$10:$F$509,$A86,'Job Catalog'!$H$10:$H$509,BY$71,'Job Catalog'!$I$10:$I$509,BY$73))</f>
        <v/>
      </c>
      <c r="BZ86" s="53">
        <f>IF(OR($A86="",BZ$73=""),"",COUNTIFS('Job Catalog'!$F$10:$F$509,$A86,'Job Catalog'!$H$10:$H$509,BZ$71,'Job Catalog'!$I$10:$I$509,BZ$73))</f>
        <v/>
      </c>
      <c r="CA86" s="53">
        <f>IF(OR($A86="",CA$73=""),"",COUNTIFS('Job Catalog'!$F$10:$F$509,$A86,'Job Catalog'!$H$10:$H$509,CA$71,'Job Catalog'!$I$10:$I$509,CA$73))</f>
        <v/>
      </c>
      <c r="CB86" s="53">
        <f>IF(OR($A86="",CB$73=""),"",COUNTIFS('Job Catalog'!$F$10:$F$509,$A86,'Job Catalog'!$H$10:$H$509,CB$71,'Job Catalog'!$I$10:$I$509,CB$73))</f>
        <v/>
      </c>
      <c r="CC86" s="53">
        <f>IF(OR($A86="",CC$73=""),"",COUNTIFS('Job Catalog'!$F$10:$F$509,$A86,'Job Catalog'!$H$10:$H$509,CC$71,'Job Catalog'!$I$10:$I$509,CC$73))</f>
        <v/>
      </c>
      <c r="CD86" s="53">
        <f>IF(OR($A86="",CD$73=""),"",COUNTIFS('Job Catalog'!$F$10:$F$509,$A86,'Job Catalog'!$H$10:$H$509,CD$71,'Job Catalog'!$I$10:$I$509,CD$73))</f>
        <v/>
      </c>
      <c r="CE86" s="53">
        <f>IF(OR($A86="",CE$73=""),"",COUNTIFS('Job Catalog'!$F$10:$F$509,$A86,'Job Catalog'!$H$10:$H$509,CE$71,'Job Catalog'!$I$10:$I$509,CE$73))</f>
        <v/>
      </c>
      <c r="CF86" s="53">
        <f>IF(OR($A86="",CF$73=""),"",COUNTIFS('Job Catalog'!$F$10:$F$509,$A86,'Job Catalog'!$H$10:$H$509,CF$71,'Job Catalog'!$I$10:$I$509,CF$73))</f>
        <v/>
      </c>
      <c r="CG86" s="53">
        <f>IF(OR($A86="",CG$73=""),"",COUNTIFS('Job Catalog'!$F$10:$F$509,$A86,'Job Catalog'!$H$10:$H$509,CG$71,'Job Catalog'!$I$10:$I$509,CG$73))</f>
        <v/>
      </c>
      <c r="CH86" s="53">
        <f>IF(OR($A86="",CH$73=""),"",COUNTIFS('Job Catalog'!$F$10:$F$509,$A86,'Job Catalog'!$H$10:$H$509,CH$71,'Job Catalog'!$I$10:$I$509,CH$73))</f>
        <v/>
      </c>
      <c r="CI86" s="53">
        <f>IF(OR($A86="",CI$73=""),"",COUNTIFS('Job Catalog'!$F$10:$F$509,$A86,'Job Catalog'!$H$10:$H$509,CI$71,'Job Catalog'!$I$10:$I$509,CI$73))</f>
        <v/>
      </c>
      <c r="CJ86" s="53">
        <f>IF(OR($A86="",CJ$73=""),"",COUNTIFS('Job Catalog'!$F$10:$F$509,$A86,'Job Catalog'!$H$10:$H$509,CJ$71,'Job Catalog'!$I$10:$I$509,CJ$73))</f>
        <v/>
      </c>
      <c r="CK86" s="53">
        <f>IF(OR($A86="",CK$73=""),"",COUNTIFS('Job Catalog'!$F$10:$F$509,$A86,'Job Catalog'!$H$10:$H$509,CK$71,'Job Catalog'!$I$10:$I$509,CK$73))</f>
        <v/>
      </c>
      <c r="CL86" s="53">
        <f>IF(OR($A86="",CL$73=""),"",COUNTIFS('Job Catalog'!$F$10:$F$509,$A86,'Job Catalog'!$H$10:$H$509,CL$71,'Job Catalog'!$I$10:$I$509,CL$73))</f>
        <v/>
      </c>
      <c r="CM86" s="53">
        <f>IF(OR($A86="",CM$73=""),"",COUNTIFS('Job Catalog'!$F$10:$F$509,$A86,'Job Catalog'!$H$10:$H$509,CM$71,'Job Catalog'!$I$10:$I$509,CM$73))</f>
        <v/>
      </c>
      <c r="CN86" s="53">
        <f>IF(OR($A86="",CN$73=""),"",COUNTIFS('Job Catalog'!$F$10:$F$509,$A86,'Job Catalog'!$H$10:$H$509,CN$71,'Job Catalog'!$I$10:$I$509,CN$73))</f>
        <v/>
      </c>
      <c r="CO86" s="53">
        <f>IF(OR($A86="",CO$73=""),"",COUNTIFS('Job Catalog'!$F$10:$F$509,$A86,'Job Catalog'!$H$10:$H$509,CO$71,'Job Catalog'!$I$10:$I$509,CO$73))</f>
        <v/>
      </c>
      <c r="CP86" s="53">
        <f>IF(OR($A86="",CP$73=""),"",COUNTIFS('Job Catalog'!$F$10:$F$509,$A86,'Job Catalog'!$H$10:$H$509,CP$71,'Job Catalog'!$I$10:$I$509,CP$73))</f>
        <v/>
      </c>
      <c r="CQ86" s="53">
        <f>IF(OR($A86="",CQ$73=""),"",COUNTIFS('Job Catalog'!$F$10:$F$509,$A86,'Job Catalog'!$H$10:$H$509,CQ$71,'Job Catalog'!$I$10:$I$509,CQ$73))</f>
        <v/>
      </c>
      <c r="CR86" s="53">
        <f>IF(OR($A86="",CR$73=""),"",COUNTIFS('Job Catalog'!$F$10:$F$509,$A86,'Job Catalog'!$H$10:$H$509,CR$71,'Job Catalog'!$I$10:$I$509,CR$73))</f>
        <v/>
      </c>
      <c r="CS86" s="53">
        <f>IF(OR($A86="",CS$73=""),"",COUNTIFS('Job Catalog'!$F$10:$F$509,$A86,'Job Catalog'!$H$10:$H$509,CS$71,'Job Catalog'!$I$10:$I$509,CS$73))</f>
        <v/>
      </c>
      <c r="CT86" s="53">
        <f>IF(OR($A86="",CT$73=""),"",COUNTIFS('Job Catalog'!$F$10:$F$509,$A86,'Job Catalog'!$H$10:$H$509,CT$71,'Job Catalog'!$I$10:$I$509,CT$73))</f>
        <v/>
      </c>
      <c r="CU86" s="54">
        <f>IF($A86="","",SUM(C86:CT86))</f>
        <v/>
      </c>
    </row>
    <row r="87">
      <c r="A87">
        <f>IFERROR(INDEX(SETUP!$C$148:$C$267,MATCH($C$4&amp;"#"&amp;14,HELPER!$Y$2:$Y$121,0)),"")</f>
        <v/>
      </c>
      <c r="B87" s="9">
        <f>IFERROR(INDEX(SETUP!$D$148:$D$267,MATCH($C$4&amp;"#"&amp;14,HELPER!$Y$2:$Y$121,0)),"")</f>
        <v/>
      </c>
      <c r="C87" s="53">
        <f>IF(OR($A87="",C$73=""),"",COUNTIFS('Job Catalog'!$F$10:$F$509,$A87,'Job Catalog'!$H$10:$H$509,C$71,'Job Catalog'!$I$10:$I$509,C$73))</f>
        <v/>
      </c>
      <c r="D87" s="53">
        <f>IF(OR($A87="",D$73=""),"",COUNTIFS('Job Catalog'!$F$10:$F$509,$A87,'Job Catalog'!$H$10:$H$509,D$71,'Job Catalog'!$I$10:$I$509,D$73))</f>
        <v/>
      </c>
      <c r="E87" s="53">
        <f>IF(OR($A87="",E$73=""),"",COUNTIFS('Job Catalog'!$F$10:$F$509,$A87,'Job Catalog'!$H$10:$H$509,E$71,'Job Catalog'!$I$10:$I$509,E$73))</f>
        <v/>
      </c>
      <c r="F87" s="53">
        <f>IF(OR($A87="",F$73=""),"",COUNTIFS('Job Catalog'!$F$10:$F$509,$A87,'Job Catalog'!$H$10:$H$509,F$71,'Job Catalog'!$I$10:$I$509,F$73))</f>
        <v/>
      </c>
      <c r="G87" s="53">
        <f>IF(OR($A87="",G$73=""),"",COUNTIFS('Job Catalog'!$F$10:$F$509,$A87,'Job Catalog'!$H$10:$H$509,G$71,'Job Catalog'!$I$10:$I$509,G$73))</f>
        <v/>
      </c>
      <c r="H87" s="53">
        <f>IF(OR($A87="",H$73=""),"",COUNTIFS('Job Catalog'!$F$10:$F$509,$A87,'Job Catalog'!$H$10:$H$509,H$71,'Job Catalog'!$I$10:$I$509,H$73))</f>
        <v/>
      </c>
      <c r="I87" s="53">
        <f>IF(OR($A87="",I$73=""),"",COUNTIFS('Job Catalog'!$F$10:$F$509,$A87,'Job Catalog'!$H$10:$H$509,I$71,'Job Catalog'!$I$10:$I$509,I$73))</f>
        <v/>
      </c>
      <c r="J87" s="53">
        <f>IF(OR($A87="",J$73=""),"",COUNTIFS('Job Catalog'!$F$10:$F$509,$A87,'Job Catalog'!$H$10:$H$509,J$71,'Job Catalog'!$I$10:$I$509,J$73))</f>
        <v/>
      </c>
      <c r="K87" s="53">
        <f>IF(OR($A87="",K$73=""),"",COUNTIFS('Job Catalog'!$F$10:$F$509,$A87,'Job Catalog'!$H$10:$H$509,K$71,'Job Catalog'!$I$10:$I$509,K$73))</f>
        <v/>
      </c>
      <c r="L87" s="53">
        <f>IF(OR($A87="",L$73=""),"",COUNTIFS('Job Catalog'!$F$10:$F$509,$A87,'Job Catalog'!$H$10:$H$509,L$71,'Job Catalog'!$I$10:$I$509,L$73))</f>
        <v/>
      </c>
      <c r="M87" s="53">
        <f>IF(OR($A87="",M$73=""),"",COUNTIFS('Job Catalog'!$F$10:$F$509,$A87,'Job Catalog'!$H$10:$H$509,M$71,'Job Catalog'!$I$10:$I$509,M$73))</f>
        <v/>
      </c>
      <c r="N87" s="53">
        <f>IF(OR($A87="",N$73=""),"",COUNTIFS('Job Catalog'!$F$10:$F$509,$A87,'Job Catalog'!$H$10:$H$509,N$71,'Job Catalog'!$I$10:$I$509,N$73))</f>
        <v/>
      </c>
      <c r="O87" s="53">
        <f>IF(OR($A87="",O$73=""),"",COUNTIFS('Job Catalog'!$F$10:$F$509,$A87,'Job Catalog'!$H$10:$H$509,O$71,'Job Catalog'!$I$10:$I$509,O$73))</f>
        <v/>
      </c>
      <c r="P87" s="53">
        <f>IF(OR($A87="",P$73=""),"",COUNTIFS('Job Catalog'!$F$10:$F$509,$A87,'Job Catalog'!$H$10:$H$509,P$71,'Job Catalog'!$I$10:$I$509,P$73))</f>
        <v/>
      </c>
      <c r="Q87" s="53">
        <f>IF(OR($A87="",Q$73=""),"",COUNTIFS('Job Catalog'!$F$10:$F$509,$A87,'Job Catalog'!$H$10:$H$509,Q$71,'Job Catalog'!$I$10:$I$509,Q$73))</f>
        <v/>
      </c>
      <c r="R87" s="53">
        <f>IF(OR($A87="",R$73=""),"",COUNTIFS('Job Catalog'!$F$10:$F$509,$A87,'Job Catalog'!$H$10:$H$509,R$71,'Job Catalog'!$I$10:$I$509,R$73))</f>
        <v/>
      </c>
      <c r="S87" s="53">
        <f>IF(OR($A87="",S$73=""),"",COUNTIFS('Job Catalog'!$F$10:$F$509,$A87,'Job Catalog'!$H$10:$H$509,S$71,'Job Catalog'!$I$10:$I$509,S$73))</f>
        <v/>
      </c>
      <c r="T87" s="53">
        <f>IF(OR($A87="",T$73=""),"",COUNTIFS('Job Catalog'!$F$10:$F$509,$A87,'Job Catalog'!$H$10:$H$509,T$71,'Job Catalog'!$I$10:$I$509,T$73))</f>
        <v/>
      </c>
      <c r="U87" s="53">
        <f>IF(OR($A87="",U$73=""),"",COUNTIFS('Job Catalog'!$F$10:$F$509,$A87,'Job Catalog'!$H$10:$H$509,U$71,'Job Catalog'!$I$10:$I$509,U$73))</f>
        <v/>
      </c>
      <c r="V87" s="53">
        <f>IF(OR($A87="",V$73=""),"",COUNTIFS('Job Catalog'!$F$10:$F$509,$A87,'Job Catalog'!$H$10:$H$509,V$71,'Job Catalog'!$I$10:$I$509,V$73))</f>
        <v/>
      </c>
      <c r="W87" s="53">
        <f>IF(OR($A87="",W$73=""),"",COUNTIFS('Job Catalog'!$F$10:$F$509,$A87,'Job Catalog'!$H$10:$H$509,W$71,'Job Catalog'!$I$10:$I$509,W$73))</f>
        <v/>
      </c>
      <c r="X87" s="53">
        <f>IF(OR($A87="",X$73=""),"",COUNTIFS('Job Catalog'!$F$10:$F$509,$A87,'Job Catalog'!$H$10:$H$509,X$71,'Job Catalog'!$I$10:$I$509,X$73))</f>
        <v/>
      </c>
      <c r="Y87" s="53">
        <f>IF(OR($A87="",Y$73=""),"",COUNTIFS('Job Catalog'!$F$10:$F$509,$A87,'Job Catalog'!$H$10:$H$509,Y$71,'Job Catalog'!$I$10:$I$509,Y$73))</f>
        <v/>
      </c>
      <c r="Z87" s="53">
        <f>IF(OR($A87="",Z$73=""),"",COUNTIFS('Job Catalog'!$F$10:$F$509,$A87,'Job Catalog'!$H$10:$H$509,Z$71,'Job Catalog'!$I$10:$I$509,Z$73))</f>
        <v/>
      </c>
      <c r="AA87" s="53">
        <f>IF(OR($A87="",AA$73=""),"",COUNTIFS('Job Catalog'!$F$10:$F$509,$A87,'Job Catalog'!$H$10:$H$509,AA$71,'Job Catalog'!$I$10:$I$509,AA$73))</f>
        <v/>
      </c>
      <c r="AB87" s="53">
        <f>IF(OR($A87="",AB$73=""),"",COUNTIFS('Job Catalog'!$F$10:$F$509,$A87,'Job Catalog'!$H$10:$H$509,AB$71,'Job Catalog'!$I$10:$I$509,AB$73))</f>
        <v/>
      </c>
      <c r="AC87" s="53">
        <f>IF(OR($A87="",AC$73=""),"",COUNTIFS('Job Catalog'!$F$10:$F$509,$A87,'Job Catalog'!$H$10:$H$509,AC$71,'Job Catalog'!$I$10:$I$509,AC$73))</f>
        <v/>
      </c>
      <c r="AD87" s="53">
        <f>IF(OR($A87="",AD$73=""),"",COUNTIFS('Job Catalog'!$F$10:$F$509,$A87,'Job Catalog'!$H$10:$H$509,AD$71,'Job Catalog'!$I$10:$I$509,AD$73))</f>
        <v/>
      </c>
      <c r="AE87" s="53">
        <f>IF(OR($A87="",AE$73=""),"",COUNTIFS('Job Catalog'!$F$10:$F$509,$A87,'Job Catalog'!$H$10:$H$509,AE$71,'Job Catalog'!$I$10:$I$509,AE$73))</f>
        <v/>
      </c>
      <c r="AF87" s="53">
        <f>IF(OR($A87="",AF$73=""),"",COUNTIFS('Job Catalog'!$F$10:$F$509,$A87,'Job Catalog'!$H$10:$H$509,AF$71,'Job Catalog'!$I$10:$I$509,AF$73))</f>
        <v/>
      </c>
      <c r="AG87" s="53">
        <f>IF(OR($A87="",AG$73=""),"",COUNTIFS('Job Catalog'!$F$10:$F$509,$A87,'Job Catalog'!$H$10:$H$509,AG$71,'Job Catalog'!$I$10:$I$509,AG$73))</f>
        <v/>
      </c>
      <c r="AH87" s="53">
        <f>IF(OR($A87="",AH$73=""),"",COUNTIFS('Job Catalog'!$F$10:$F$509,$A87,'Job Catalog'!$H$10:$H$509,AH$71,'Job Catalog'!$I$10:$I$509,AH$73))</f>
        <v/>
      </c>
      <c r="AI87" s="53">
        <f>IF(OR($A87="",AI$73=""),"",COUNTIFS('Job Catalog'!$F$10:$F$509,$A87,'Job Catalog'!$H$10:$H$509,AI$71,'Job Catalog'!$I$10:$I$509,AI$73))</f>
        <v/>
      </c>
      <c r="AJ87" s="53">
        <f>IF(OR($A87="",AJ$73=""),"",COUNTIFS('Job Catalog'!$F$10:$F$509,$A87,'Job Catalog'!$H$10:$H$509,AJ$71,'Job Catalog'!$I$10:$I$509,AJ$73))</f>
        <v/>
      </c>
      <c r="AK87" s="53">
        <f>IF(OR($A87="",AK$73=""),"",COUNTIFS('Job Catalog'!$F$10:$F$509,$A87,'Job Catalog'!$H$10:$H$509,AK$71,'Job Catalog'!$I$10:$I$509,AK$73))</f>
        <v/>
      </c>
      <c r="AL87" s="53">
        <f>IF(OR($A87="",AL$73=""),"",COUNTIFS('Job Catalog'!$F$10:$F$509,$A87,'Job Catalog'!$H$10:$H$509,AL$71,'Job Catalog'!$I$10:$I$509,AL$73))</f>
        <v/>
      </c>
      <c r="AM87" s="53">
        <f>IF(OR($A87="",AM$73=""),"",COUNTIFS('Job Catalog'!$F$10:$F$509,$A87,'Job Catalog'!$H$10:$H$509,AM$71,'Job Catalog'!$I$10:$I$509,AM$73))</f>
        <v/>
      </c>
      <c r="AN87" s="53">
        <f>IF(OR($A87="",AN$73=""),"",COUNTIFS('Job Catalog'!$F$10:$F$509,$A87,'Job Catalog'!$H$10:$H$509,AN$71,'Job Catalog'!$I$10:$I$509,AN$73))</f>
        <v/>
      </c>
      <c r="AO87" s="53">
        <f>IF(OR($A87="",AO$73=""),"",COUNTIFS('Job Catalog'!$F$10:$F$509,$A87,'Job Catalog'!$H$10:$H$509,AO$71,'Job Catalog'!$I$10:$I$509,AO$73))</f>
        <v/>
      </c>
      <c r="AP87" s="53">
        <f>IF(OR($A87="",AP$73=""),"",COUNTIFS('Job Catalog'!$F$10:$F$509,$A87,'Job Catalog'!$H$10:$H$509,AP$71,'Job Catalog'!$I$10:$I$509,AP$73))</f>
        <v/>
      </c>
      <c r="AQ87" s="53">
        <f>IF(OR($A87="",AQ$73=""),"",COUNTIFS('Job Catalog'!$F$10:$F$509,$A87,'Job Catalog'!$H$10:$H$509,AQ$71,'Job Catalog'!$I$10:$I$509,AQ$73))</f>
        <v/>
      </c>
      <c r="AR87" s="53">
        <f>IF(OR($A87="",AR$73=""),"",COUNTIFS('Job Catalog'!$F$10:$F$509,$A87,'Job Catalog'!$H$10:$H$509,AR$71,'Job Catalog'!$I$10:$I$509,AR$73))</f>
        <v/>
      </c>
      <c r="AS87" s="53">
        <f>IF(OR($A87="",AS$73=""),"",COUNTIFS('Job Catalog'!$F$10:$F$509,$A87,'Job Catalog'!$H$10:$H$509,AS$71,'Job Catalog'!$I$10:$I$509,AS$73))</f>
        <v/>
      </c>
      <c r="AT87" s="53">
        <f>IF(OR($A87="",AT$73=""),"",COUNTIFS('Job Catalog'!$F$10:$F$509,$A87,'Job Catalog'!$H$10:$H$509,AT$71,'Job Catalog'!$I$10:$I$509,AT$73))</f>
        <v/>
      </c>
      <c r="AU87" s="53">
        <f>IF(OR($A87="",AU$73=""),"",COUNTIFS('Job Catalog'!$F$10:$F$509,$A87,'Job Catalog'!$H$10:$H$509,AU$71,'Job Catalog'!$I$10:$I$509,AU$73))</f>
        <v/>
      </c>
      <c r="AV87" s="53">
        <f>IF(OR($A87="",AV$73=""),"",COUNTIFS('Job Catalog'!$F$10:$F$509,$A87,'Job Catalog'!$H$10:$H$509,AV$71,'Job Catalog'!$I$10:$I$509,AV$73))</f>
        <v/>
      </c>
      <c r="AW87" s="53">
        <f>IF(OR($A87="",AW$73=""),"",COUNTIFS('Job Catalog'!$F$10:$F$509,$A87,'Job Catalog'!$H$10:$H$509,AW$71,'Job Catalog'!$I$10:$I$509,AW$73))</f>
        <v/>
      </c>
      <c r="AX87" s="53">
        <f>IF(OR($A87="",AX$73=""),"",COUNTIFS('Job Catalog'!$F$10:$F$509,$A87,'Job Catalog'!$H$10:$H$509,AX$71,'Job Catalog'!$I$10:$I$509,AX$73))</f>
        <v/>
      </c>
      <c r="AY87" s="53">
        <f>IF(OR($A87="",AY$73=""),"",COUNTIFS('Job Catalog'!$F$10:$F$509,$A87,'Job Catalog'!$H$10:$H$509,AY$71,'Job Catalog'!$I$10:$I$509,AY$73))</f>
        <v/>
      </c>
      <c r="AZ87" s="53">
        <f>IF(OR($A87="",AZ$73=""),"",COUNTIFS('Job Catalog'!$F$10:$F$509,$A87,'Job Catalog'!$H$10:$H$509,AZ$71,'Job Catalog'!$I$10:$I$509,AZ$73))</f>
        <v/>
      </c>
      <c r="BA87" s="53">
        <f>IF(OR($A87="",BA$73=""),"",COUNTIFS('Job Catalog'!$F$10:$F$509,$A87,'Job Catalog'!$H$10:$H$509,BA$71,'Job Catalog'!$I$10:$I$509,BA$73))</f>
        <v/>
      </c>
      <c r="BB87" s="53">
        <f>IF(OR($A87="",BB$73=""),"",COUNTIFS('Job Catalog'!$F$10:$F$509,$A87,'Job Catalog'!$H$10:$H$509,BB$71,'Job Catalog'!$I$10:$I$509,BB$73))</f>
        <v/>
      </c>
      <c r="BC87" s="53">
        <f>IF(OR($A87="",BC$73=""),"",COUNTIFS('Job Catalog'!$F$10:$F$509,$A87,'Job Catalog'!$H$10:$H$509,BC$71,'Job Catalog'!$I$10:$I$509,BC$73))</f>
        <v/>
      </c>
      <c r="BD87" s="53">
        <f>IF(OR($A87="",BD$73=""),"",COUNTIFS('Job Catalog'!$F$10:$F$509,$A87,'Job Catalog'!$H$10:$H$509,BD$71,'Job Catalog'!$I$10:$I$509,BD$73))</f>
        <v/>
      </c>
      <c r="BE87" s="53">
        <f>IF(OR($A87="",BE$73=""),"",COUNTIFS('Job Catalog'!$F$10:$F$509,$A87,'Job Catalog'!$H$10:$H$509,BE$71,'Job Catalog'!$I$10:$I$509,BE$73))</f>
        <v/>
      </c>
      <c r="BF87" s="53">
        <f>IF(OR($A87="",BF$73=""),"",COUNTIFS('Job Catalog'!$F$10:$F$509,$A87,'Job Catalog'!$H$10:$H$509,BF$71,'Job Catalog'!$I$10:$I$509,BF$73))</f>
        <v/>
      </c>
      <c r="BG87" s="53">
        <f>IF(OR($A87="",BG$73=""),"",COUNTIFS('Job Catalog'!$F$10:$F$509,$A87,'Job Catalog'!$H$10:$H$509,BG$71,'Job Catalog'!$I$10:$I$509,BG$73))</f>
        <v/>
      </c>
      <c r="BH87" s="53">
        <f>IF(OR($A87="",BH$73=""),"",COUNTIFS('Job Catalog'!$F$10:$F$509,$A87,'Job Catalog'!$H$10:$H$509,BH$71,'Job Catalog'!$I$10:$I$509,BH$73))</f>
        <v/>
      </c>
      <c r="BI87" s="53">
        <f>IF(OR($A87="",BI$73=""),"",COUNTIFS('Job Catalog'!$F$10:$F$509,$A87,'Job Catalog'!$H$10:$H$509,BI$71,'Job Catalog'!$I$10:$I$509,BI$73))</f>
        <v/>
      </c>
      <c r="BJ87" s="53">
        <f>IF(OR($A87="",BJ$73=""),"",COUNTIFS('Job Catalog'!$F$10:$F$509,$A87,'Job Catalog'!$H$10:$H$509,BJ$71,'Job Catalog'!$I$10:$I$509,BJ$73))</f>
        <v/>
      </c>
      <c r="BK87" s="53">
        <f>IF(OR($A87="",BK$73=""),"",COUNTIFS('Job Catalog'!$F$10:$F$509,$A87,'Job Catalog'!$H$10:$H$509,BK$71,'Job Catalog'!$I$10:$I$509,BK$73))</f>
        <v/>
      </c>
      <c r="BL87" s="53">
        <f>IF(OR($A87="",BL$73=""),"",COUNTIFS('Job Catalog'!$F$10:$F$509,$A87,'Job Catalog'!$H$10:$H$509,BL$71,'Job Catalog'!$I$10:$I$509,BL$73))</f>
        <v/>
      </c>
      <c r="BM87" s="53">
        <f>IF(OR($A87="",BM$73=""),"",COUNTIFS('Job Catalog'!$F$10:$F$509,$A87,'Job Catalog'!$H$10:$H$509,BM$71,'Job Catalog'!$I$10:$I$509,BM$73))</f>
        <v/>
      </c>
      <c r="BN87" s="53">
        <f>IF(OR($A87="",BN$73=""),"",COUNTIFS('Job Catalog'!$F$10:$F$509,$A87,'Job Catalog'!$H$10:$H$509,BN$71,'Job Catalog'!$I$10:$I$509,BN$73))</f>
        <v/>
      </c>
      <c r="BO87" s="53">
        <f>IF(OR($A87="",BO$73=""),"",COUNTIFS('Job Catalog'!$F$10:$F$509,$A87,'Job Catalog'!$H$10:$H$509,BO$71,'Job Catalog'!$I$10:$I$509,BO$73))</f>
        <v/>
      </c>
      <c r="BP87" s="53">
        <f>IF(OR($A87="",BP$73=""),"",COUNTIFS('Job Catalog'!$F$10:$F$509,$A87,'Job Catalog'!$H$10:$H$509,BP$71,'Job Catalog'!$I$10:$I$509,BP$73))</f>
        <v/>
      </c>
      <c r="BQ87" s="53">
        <f>IF(OR($A87="",BQ$73=""),"",COUNTIFS('Job Catalog'!$F$10:$F$509,$A87,'Job Catalog'!$H$10:$H$509,BQ$71,'Job Catalog'!$I$10:$I$509,BQ$73))</f>
        <v/>
      </c>
      <c r="BR87" s="53">
        <f>IF(OR($A87="",BR$73=""),"",COUNTIFS('Job Catalog'!$F$10:$F$509,$A87,'Job Catalog'!$H$10:$H$509,BR$71,'Job Catalog'!$I$10:$I$509,BR$73))</f>
        <v/>
      </c>
      <c r="BS87" s="53">
        <f>IF(OR($A87="",BS$73=""),"",COUNTIFS('Job Catalog'!$F$10:$F$509,$A87,'Job Catalog'!$H$10:$H$509,BS$71,'Job Catalog'!$I$10:$I$509,BS$73))</f>
        <v/>
      </c>
      <c r="BT87" s="53">
        <f>IF(OR($A87="",BT$73=""),"",COUNTIFS('Job Catalog'!$F$10:$F$509,$A87,'Job Catalog'!$H$10:$H$509,BT$71,'Job Catalog'!$I$10:$I$509,BT$73))</f>
        <v/>
      </c>
      <c r="BU87" s="53">
        <f>IF(OR($A87="",BU$73=""),"",COUNTIFS('Job Catalog'!$F$10:$F$509,$A87,'Job Catalog'!$H$10:$H$509,BU$71,'Job Catalog'!$I$10:$I$509,BU$73))</f>
        <v/>
      </c>
      <c r="BV87" s="53">
        <f>IF(OR($A87="",BV$73=""),"",COUNTIFS('Job Catalog'!$F$10:$F$509,$A87,'Job Catalog'!$H$10:$H$509,BV$71,'Job Catalog'!$I$10:$I$509,BV$73))</f>
        <v/>
      </c>
      <c r="BW87" s="53">
        <f>IF(OR($A87="",BW$73=""),"",COUNTIFS('Job Catalog'!$F$10:$F$509,$A87,'Job Catalog'!$H$10:$H$509,BW$71,'Job Catalog'!$I$10:$I$509,BW$73))</f>
        <v/>
      </c>
      <c r="BX87" s="53">
        <f>IF(OR($A87="",BX$73=""),"",COUNTIFS('Job Catalog'!$F$10:$F$509,$A87,'Job Catalog'!$H$10:$H$509,BX$71,'Job Catalog'!$I$10:$I$509,BX$73))</f>
        <v/>
      </c>
      <c r="BY87" s="53">
        <f>IF(OR($A87="",BY$73=""),"",COUNTIFS('Job Catalog'!$F$10:$F$509,$A87,'Job Catalog'!$H$10:$H$509,BY$71,'Job Catalog'!$I$10:$I$509,BY$73))</f>
        <v/>
      </c>
      <c r="BZ87" s="53">
        <f>IF(OR($A87="",BZ$73=""),"",COUNTIFS('Job Catalog'!$F$10:$F$509,$A87,'Job Catalog'!$H$10:$H$509,BZ$71,'Job Catalog'!$I$10:$I$509,BZ$73))</f>
        <v/>
      </c>
      <c r="CA87" s="53">
        <f>IF(OR($A87="",CA$73=""),"",COUNTIFS('Job Catalog'!$F$10:$F$509,$A87,'Job Catalog'!$H$10:$H$509,CA$71,'Job Catalog'!$I$10:$I$509,CA$73))</f>
        <v/>
      </c>
      <c r="CB87" s="53">
        <f>IF(OR($A87="",CB$73=""),"",COUNTIFS('Job Catalog'!$F$10:$F$509,$A87,'Job Catalog'!$H$10:$H$509,CB$71,'Job Catalog'!$I$10:$I$509,CB$73))</f>
        <v/>
      </c>
      <c r="CC87" s="53">
        <f>IF(OR($A87="",CC$73=""),"",COUNTIFS('Job Catalog'!$F$10:$F$509,$A87,'Job Catalog'!$H$10:$H$509,CC$71,'Job Catalog'!$I$10:$I$509,CC$73))</f>
        <v/>
      </c>
      <c r="CD87" s="53">
        <f>IF(OR($A87="",CD$73=""),"",COUNTIFS('Job Catalog'!$F$10:$F$509,$A87,'Job Catalog'!$H$10:$H$509,CD$71,'Job Catalog'!$I$10:$I$509,CD$73))</f>
        <v/>
      </c>
      <c r="CE87" s="53">
        <f>IF(OR($A87="",CE$73=""),"",COUNTIFS('Job Catalog'!$F$10:$F$509,$A87,'Job Catalog'!$H$10:$H$509,CE$71,'Job Catalog'!$I$10:$I$509,CE$73))</f>
        <v/>
      </c>
      <c r="CF87" s="53">
        <f>IF(OR($A87="",CF$73=""),"",COUNTIFS('Job Catalog'!$F$10:$F$509,$A87,'Job Catalog'!$H$10:$H$509,CF$71,'Job Catalog'!$I$10:$I$509,CF$73))</f>
        <v/>
      </c>
      <c r="CG87" s="53">
        <f>IF(OR($A87="",CG$73=""),"",COUNTIFS('Job Catalog'!$F$10:$F$509,$A87,'Job Catalog'!$H$10:$H$509,CG$71,'Job Catalog'!$I$10:$I$509,CG$73))</f>
        <v/>
      </c>
      <c r="CH87" s="53">
        <f>IF(OR($A87="",CH$73=""),"",COUNTIFS('Job Catalog'!$F$10:$F$509,$A87,'Job Catalog'!$H$10:$H$509,CH$71,'Job Catalog'!$I$10:$I$509,CH$73))</f>
        <v/>
      </c>
      <c r="CI87" s="53">
        <f>IF(OR($A87="",CI$73=""),"",COUNTIFS('Job Catalog'!$F$10:$F$509,$A87,'Job Catalog'!$H$10:$H$509,CI$71,'Job Catalog'!$I$10:$I$509,CI$73))</f>
        <v/>
      </c>
      <c r="CJ87" s="53">
        <f>IF(OR($A87="",CJ$73=""),"",COUNTIFS('Job Catalog'!$F$10:$F$509,$A87,'Job Catalog'!$H$10:$H$509,CJ$71,'Job Catalog'!$I$10:$I$509,CJ$73))</f>
        <v/>
      </c>
      <c r="CK87" s="53">
        <f>IF(OR($A87="",CK$73=""),"",COUNTIFS('Job Catalog'!$F$10:$F$509,$A87,'Job Catalog'!$H$10:$H$509,CK$71,'Job Catalog'!$I$10:$I$509,CK$73))</f>
        <v/>
      </c>
      <c r="CL87" s="53">
        <f>IF(OR($A87="",CL$73=""),"",COUNTIFS('Job Catalog'!$F$10:$F$509,$A87,'Job Catalog'!$H$10:$H$509,CL$71,'Job Catalog'!$I$10:$I$509,CL$73))</f>
        <v/>
      </c>
      <c r="CM87" s="53">
        <f>IF(OR($A87="",CM$73=""),"",COUNTIFS('Job Catalog'!$F$10:$F$509,$A87,'Job Catalog'!$H$10:$H$509,CM$71,'Job Catalog'!$I$10:$I$509,CM$73))</f>
        <v/>
      </c>
      <c r="CN87" s="53">
        <f>IF(OR($A87="",CN$73=""),"",COUNTIFS('Job Catalog'!$F$10:$F$509,$A87,'Job Catalog'!$H$10:$H$509,CN$71,'Job Catalog'!$I$10:$I$509,CN$73))</f>
        <v/>
      </c>
      <c r="CO87" s="53">
        <f>IF(OR($A87="",CO$73=""),"",COUNTIFS('Job Catalog'!$F$10:$F$509,$A87,'Job Catalog'!$H$10:$H$509,CO$71,'Job Catalog'!$I$10:$I$509,CO$73))</f>
        <v/>
      </c>
      <c r="CP87" s="53">
        <f>IF(OR($A87="",CP$73=""),"",COUNTIFS('Job Catalog'!$F$10:$F$509,$A87,'Job Catalog'!$H$10:$H$509,CP$71,'Job Catalog'!$I$10:$I$509,CP$73))</f>
        <v/>
      </c>
      <c r="CQ87" s="53">
        <f>IF(OR($A87="",CQ$73=""),"",COUNTIFS('Job Catalog'!$F$10:$F$509,$A87,'Job Catalog'!$H$10:$H$509,CQ$71,'Job Catalog'!$I$10:$I$509,CQ$73))</f>
        <v/>
      </c>
      <c r="CR87" s="53">
        <f>IF(OR($A87="",CR$73=""),"",COUNTIFS('Job Catalog'!$F$10:$F$509,$A87,'Job Catalog'!$H$10:$H$509,CR$71,'Job Catalog'!$I$10:$I$509,CR$73))</f>
        <v/>
      </c>
      <c r="CS87" s="53">
        <f>IF(OR($A87="",CS$73=""),"",COUNTIFS('Job Catalog'!$F$10:$F$509,$A87,'Job Catalog'!$H$10:$H$509,CS$71,'Job Catalog'!$I$10:$I$509,CS$73))</f>
        <v/>
      </c>
      <c r="CT87" s="53">
        <f>IF(OR($A87="",CT$73=""),"",COUNTIFS('Job Catalog'!$F$10:$F$509,$A87,'Job Catalog'!$H$10:$H$509,CT$71,'Job Catalog'!$I$10:$I$509,CT$73))</f>
        <v/>
      </c>
      <c r="CU87" s="54">
        <f>IF($A87="","",SUM(C87:CT87))</f>
        <v/>
      </c>
    </row>
    <row r="88">
      <c r="A88">
        <f>IFERROR(INDEX(SETUP!$C$148:$C$267,MATCH($C$4&amp;"#"&amp;15,HELPER!$Y$2:$Y$121,0)),"")</f>
        <v/>
      </c>
      <c r="B88" s="9">
        <f>IFERROR(INDEX(SETUP!$D$148:$D$267,MATCH($C$4&amp;"#"&amp;15,HELPER!$Y$2:$Y$121,0)),"")</f>
        <v/>
      </c>
      <c r="C88" s="53">
        <f>IF(OR($A88="",C$73=""),"",COUNTIFS('Job Catalog'!$F$10:$F$509,$A88,'Job Catalog'!$H$10:$H$509,C$71,'Job Catalog'!$I$10:$I$509,C$73))</f>
        <v/>
      </c>
      <c r="D88" s="53">
        <f>IF(OR($A88="",D$73=""),"",COUNTIFS('Job Catalog'!$F$10:$F$509,$A88,'Job Catalog'!$H$10:$H$509,D$71,'Job Catalog'!$I$10:$I$509,D$73))</f>
        <v/>
      </c>
      <c r="E88" s="53">
        <f>IF(OR($A88="",E$73=""),"",COUNTIFS('Job Catalog'!$F$10:$F$509,$A88,'Job Catalog'!$H$10:$H$509,E$71,'Job Catalog'!$I$10:$I$509,E$73))</f>
        <v/>
      </c>
      <c r="F88" s="53">
        <f>IF(OR($A88="",F$73=""),"",COUNTIFS('Job Catalog'!$F$10:$F$509,$A88,'Job Catalog'!$H$10:$H$509,F$71,'Job Catalog'!$I$10:$I$509,F$73))</f>
        <v/>
      </c>
      <c r="G88" s="53">
        <f>IF(OR($A88="",G$73=""),"",COUNTIFS('Job Catalog'!$F$10:$F$509,$A88,'Job Catalog'!$H$10:$H$509,G$71,'Job Catalog'!$I$10:$I$509,G$73))</f>
        <v/>
      </c>
      <c r="H88" s="53">
        <f>IF(OR($A88="",H$73=""),"",COUNTIFS('Job Catalog'!$F$10:$F$509,$A88,'Job Catalog'!$H$10:$H$509,H$71,'Job Catalog'!$I$10:$I$509,H$73))</f>
        <v/>
      </c>
      <c r="I88" s="53">
        <f>IF(OR($A88="",I$73=""),"",COUNTIFS('Job Catalog'!$F$10:$F$509,$A88,'Job Catalog'!$H$10:$H$509,I$71,'Job Catalog'!$I$10:$I$509,I$73))</f>
        <v/>
      </c>
      <c r="J88" s="53">
        <f>IF(OR($A88="",J$73=""),"",COUNTIFS('Job Catalog'!$F$10:$F$509,$A88,'Job Catalog'!$H$10:$H$509,J$71,'Job Catalog'!$I$10:$I$509,J$73))</f>
        <v/>
      </c>
      <c r="K88" s="53">
        <f>IF(OR($A88="",K$73=""),"",COUNTIFS('Job Catalog'!$F$10:$F$509,$A88,'Job Catalog'!$H$10:$H$509,K$71,'Job Catalog'!$I$10:$I$509,K$73))</f>
        <v/>
      </c>
      <c r="L88" s="53">
        <f>IF(OR($A88="",L$73=""),"",COUNTIFS('Job Catalog'!$F$10:$F$509,$A88,'Job Catalog'!$H$10:$H$509,L$71,'Job Catalog'!$I$10:$I$509,L$73))</f>
        <v/>
      </c>
      <c r="M88" s="53">
        <f>IF(OR($A88="",M$73=""),"",COUNTIFS('Job Catalog'!$F$10:$F$509,$A88,'Job Catalog'!$H$10:$H$509,M$71,'Job Catalog'!$I$10:$I$509,M$73))</f>
        <v/>
      </c>
      <c r="N88" s="53">
        <f>IF(OR($A88="",N$73=""),"",COUNTIFS('Job Catalog'!$F$10:$F$509,$A88,'Job Catalog'!$H$10:$H$509,N$71,'Job Catalog'!$I$10:$I$509,N$73))</f>
        <v/>
      </c>
      <c r="O88" s="53">
        <f>IF(OR($A88="",O$73=""),"",COUNTIFS('Job Catalog'!$F$10:$F$509,$A88,'Job Catalog'!$H$10:$H$509,O$71,'Job Catalog'!$I$10:$I$509,O$73))</f>
        <v/>
      </c>
      <c r="P88" s="53">
        <f>IF(OR($A88="",P$73=""),"",COUNTIFS('Job Catalog'!$F$10:$F$509,$A88,'Job Catalog'!$H$10:$H$509,P$71,'Job Catalog'!$I$10:$I$509,P$73))</f>
        <v/>
      </c>
      <c r="Q88" s="53">
        <f>IF(OR($A88="",Q$73=""),"",COUNTIFS('Job Catalog'!$F$10:$F$509,$A88,'Job Catalog'!$H$10:$H$509,Q$71,'Job Catalog'!$I$10:$I$509,Q$73))</f>
        <v/>
      </c>
      <c r="R88" s="53">
        <f>IF(OR($A88="",R$73=""),"",COUNTIFS('Job Catalog'!$F$10:$F$509,$A88,'Job Catalog'!$H$10:$H$509,R$71,'Job Catalog'!$I$10:$I$509,R$73))</f>
        <v/>
      </c>
      <c r="S88" s="53">
        <f>IF(OR($A88="",S$73=""),"",COUNTIFS('Job Catalog'!$F$10:$F$509,$A88,'Job Catalog'!$H$10:$H$509,S$71,'Job Catalog'!$I$10:$I$509,S$73))</f>
        <v/>
      </c>
      <c r="T88" s="53">
        <f>IF(OR($A88="",T$73=""),"",COUNTIFS('Job Catalog'!$F$10:$F$509,$A88,'Job Catalog'!$H$10:$H$509,T$71,'Job Catalog'!$I$10:$I$509,T$73))</f>
        <v/>
      </c>
      <c r="U88" s="53">
        <f>IF(OR($A88="",U$73=""),"",COUNTIFS('Job Catalog'!$F$10:$F$509,$A88,'Job Catalog'!$H$10:$H$509,U$71,'Job Catalog'!$I$10:$I$509,U$73))</f>
        <v/>
      </c>
      <c r="V88" s="53">
        <f>IF(OR($A88="",V$73=""),"",COUNTIFS('Job Catalog'!$F$10:$F$509,$A88,'Job Catalog'!$H$10:$H$509,V$71,'Job Catalog'!$I$10:$I$509,V$73))</f>
        <v/>
      </c>
      <c r="W88" s="53">
        <f>IF(OR($A88="",W$73=""),"",COUNTIFS('Job Catalog'!$F$10:$F$509,$A88,'Job Catalog'!$H$10:$H$509,W$71,'Job Catalog'!$I$10:$I$509,W$73))</f>
        <v/>
      </c>
      <c r="X88" s="53">
        <f>IF(OR($A88="",X$73=""),"",COUNTIFS('Job Catalog'!$F$10:$F$509,$A88,'Job Catalog'!$H$10:$H$509,X$71,'Job Catalog'!$I$10:$I$509,X$73))</f>
        <v/>
      </c>
      <c r="Y88" s="53">
        <f>IF(OR($A88="",Y$73=""),"",COUNTIFS('Job Catalog'!$F$10:$F$509,$A88,'Job Catalog'!$H$10:$H$509,Y$71,'Job Catalog'!$I$10:$I$509,Y$73))</f>
        <v/>
      </c>
      <c r="Z88" s="53">
        <f>IF(OR($A88="",Z$73=""),"",COUNTIFS('Job Catalog'!$F$10:$F$509,$A88,'Job Catalog'!$H$10:$H$509,Z$71,'Job Catalog'!$I$10:$I$509,Z$73))</f>
        <v/>
      </c>
      <c r="AA88" s="53">
        <f>IF(OR($A88="",AA$73=""),"",COUNTIFS('Job Catalog'!$F$10:$F$509,$A88,'Job Catalog'!$H$10:$H$509,AA$71,'Job Catalog'!$I$10:$I$509,AA$73))</f>
        <v/>
      </c>
      <c r="AB88" s="53">
        <f>IF(OR($A88="",AB$73=""),"",COUNTIFS('Job Catalog'!$F$10:$F$509,$A88,'Job Catalog'!$H$10:$H$509,AB$71,'Job Catalog'!$I$10:$I$509,AB$73))</f>
        <v/>
      </c>
      <c r="AC88" s="53">
        <f>IF(OR($A88="",AC$73=""),"",COUNTIFS('Job Catalog'!$F$10:$F$509,$A88,'Job Catalog'!$H$10:$H$509,AC$71,'Job Catalog'!$I$10:$I$509,AC$73))</f>
        <v/>
      </c>
      <c r="AD88" s="53">
        <f>IF(OR($A88="",AD$73=""),"",COUNTIFS('Job Catalog'!$F$10:$F$509,$A88,'Job Catalog'!$H$10:$H$509,AD$71,'Job Catalog'!$I$10:$I$509,AD$73))</f>
        <v/>
      </c>
      <c r="AE88" s="53">
        <f>IF(OR($A88="",AE$73=""),"",COUNTIFS('Job Catalog'!$F$10:$F$509,$A88,'Job Catalog'!$H$10:$H$509,AE$71,'Job Catalog'!$I$10:$I$509,AE$73))</f>
        <v/>
      </c>
      <c r="AF88" s="53">
        <f>IF(OR($A88="",AF$73=""),"",COUNTIFS('Job Catalog'!$F$10:$F$509,$A88,'Job Catalog'!$H$10:$H$509,AF$71,'Job Catalog'!$I$10:$I$509,AF$73))</f>
        <v/>
      </c>
      <c r="AG88" s="53">
        <f>IF(OR($A88="",AG$73=""),"",COUNTIFS('Job Catalog'!$F$10:$F$509,$A88,'Job Catalog'!$H$10:$H$509,AG$71,'Job Catalog'!$I$10:$I$509,AG$73))</f>
        <v/>
      </c>
      <c r="AH88" s="53">
        <f>IF(OR($A88="",AH$73=""),"",COUNTIFS('Job Catalog'!$F$10:$F$509,$A88,'Job Catalog'!$H$10:$H$509,AH$71,'Job Catalog'!$I$10:$I$509,AH$73))</f>
        <v/>
      </c>
      <c r="AI88" s="53">
        <f>IF(OR($A88="",AI$73=""),"",COUNTIFS('Job Catalog'!$F$10:$F$509,$A88,'Job Catalog'!$H$10:$H$509,AI$71,'Job Catalog'!$I$10:$I$509,AI$73))</f>
        <v/>
      </c>
      <c r="AJ88" s="53">
        <f>IF(OR($A88="",AJ$73=""),"",COUNTIFS('Job Catalog'!$F$10:$F$509,$A88,'Job Catalog'!$H$10:$H$509,AJ$71,'Job Catalog'!$I$10:$I$509,AJ$73))</f>
        <v/>
      </c>
      <c r="AK88" s="53">
        <f>IF(OR($A88="",AK$73=""),"",COUNTIFS('Job Catalog'!$F$10:$F$509,$A88,'Job Catalog'!$H$10:$H$509,AK$71,'Job Catalog'!$I$10:$I$509,AK$73))</f>
        <v/>
      </c>
      <c r="AL88" s="53">
        <f>IF(OR($A88="",AL$73=""),"",COUNTIFS('Job Catalog'!$F$10:$F$509,$A88,'Job Catalog'!$H$10:$H$509,AL$71,'Job Catalog'!$I$10:$I$509,AL$73))</f>
        <v/>
      </c>
      <c r="AM88" s="53">
        <f>IF(OR($A88="",AM$73=""),"",COUNTIFS('Job Catalog'!$F$10:$F$509,$A88,'Job Catalog'!$H$10:$H$509,AM$71,'Job Catalog'!$I$10:$I$509,AM$73))</f>
        <v/>
      </c>
      <c r="AN88" s="53">
        <f>IF(OR($A88="",AN$73=""),"",COUNTIFS('Job Catalog'!$F$10:$F$509,$A88,'Job Catalog'!$H$10:$H$509,AN$71,'Job Catalog'!$I$10:$I$509,AN$73))</f>
        <v/>
      </c>
      <c r="AO88" s="53">
        <f>IF(OR($A88="",AO$73=""),"",COUNTIFS('Job Catalog'!$F$10:$F$509,$A88,'Job Catalog'!$H$10:$H$509,AO$71,'Job Catalog'!$I$10:$I$509,AO$73))</f>
        <v/>
      </c>
      <c r="AP88" s="53">
        <f>IF(OR($A88="",AP$73=""),"",COUNTIFS('Job Catalog'!$F$10:$F$509,$A88,'Job Catalog'!$H$10:$H$509,AP$71,'Job Catalog'!$I$10:$I$509,AP$73))</f>
        <v/>
      </c>
      <c r="AQ88" s="53">
        <f>IF(OR($A88="",AQ$73=""),"",COUNTIFS('Job Catalog'!$F$10:$F$509,$A88,'Job Catalog'!$H$10:$H$509,AQ$71,'Job Catalog'!$I$10:$I$509,AQ$73))</f>
        <v/>
      </c>
      <c r="AR88" s="53">
        <f>IF(OR($A88="",AR$73=""),"",COUNTIFS('Job Catalog'!$F$10:$F$509,$A88,'Job Catalog'!$H$10:$H$509,AR$71,'Job Catalog'!$I$10:$I$509,AR$73))</f>
        <v/>
      </c>
      <c r="AS88" s="53">
        <f>IF(OR($A88="",AS$73=""),"",COUNTIFS('Job Catalog'!$F$10:$F$509,$A88,'Job Catalog'!$H$10:$H$509,AS$71,'Job Catalog'!$I$10:$I$509,AS$73))</f>
        <v/>
      </c>
      <c r="AT88" s="53">
        <f>IF(OR($A88="",AT$73=""),"",COUNTIFS('Job Catalog'!$F$10:$F$509,$A88,'Job Catalog'!$H$10:$H$509,AT$71,'Job Catalog'!$I$10:$I$509,AT$73))</f>
        <v/>
      </c>
      <c r="AU88" s="53">
        <f>IF(OR($A88="",AU$73=""),"",COUNTIFS('Job Catalog'!$F$10:$F$509,$A88,'Job Catalog'!$H$10:$H$509,AU$71,'Job Catalog'!$I$10:$I$509,AU$73))</f>
        <v/>
      </c>
      <c r="AV88" s="53">
        <f>IF(OR($A88="",AV$73=""),"",COUNTIFS('Job Catalog'!$F$10:$F$509,$A88,'Job Catalog'!$H$10:$H$509,AV$71,'Job Catalog'!$I$10:$I$509,AV$73))</f>
        <v/>
      </c>
      <c r="AW88" s="53">
        <f>IF(OR($A88="",AW$73=""),"",COUNTIFS('Job Catalog'!$F$10:$F$509,$A88,'Job Catalog'!$H$10:$H$509,AW$71,'Job Catalog'!$I$10:$I$509,AW$73))</f>
        <v/>
      </c>
      <c r="AX88" s="53">
        <f>IF(OR($A88="",AX$73=""),"",COUNTIFS('Job Catalog'!$F$10:$F$509,$A88,'Job Catalog'!$H$10:$H$509,AX$71,'Job Catalog'!$I$10:$I$509,AX$73))</f>
        <v/>
      </c>
      <c r="AY88" s="53">
        <f>IF(OR($A88="",AY$73=""),"",COUNTIFS('Job Catalog'!$F$10:$F$509,$A88,'Job Catalog'!$H$10:$H$509,AY$71,'Job Catalog'!$I$10:$I$509,AY$73))</f>
        <v/>
      </c>
      <c r="AZ88" s="53">
        <f>IF(OR($A88="",AZ$73=""),"",COUNTIFS('Job Catalog'!$F$10:$F$509,$A88,'Job Catalog'!$H$10:$H$509,AZ$71,'Job Catalog'!$I$10:$I$509,AZ$73))</f>
        <v/>
      </c>
      <c r="BA88" s="53">
        <f>IF(OR($A88="",BA$73=""),"",COUNTIFS('Job Catalog'!$F$10:$F$509,$A88,'Job Catalog'!$H$10:$H$509,BA$71,'Job Catalog'!$I$10:$I$509,BA$73))</f>
        <v/>
      </c>
      <c r="BB88" s="53">
        <f>IF(OR($A88="",BB$73=""),"",COUNTIFS('Job Catalog'!$F$10:$F$509,$A88,'Job Catalog'!$H$10:$H$509,BB$71,'Job Catalog'!$I$10:$I$509,BB$73))</f>
        <v/>
      </c>
      <c r="BC88" s="53">
        <f>IF(OR($A88="",BC$73=""),"",COUNTIFS('Job Catalog'!$F$10:$F$509,$A88,'Job Catalog'!$H$10:$H$509,BC$71,'Job Catalog'!$I$10:$I$509,BC$73))</f>
        <v/>
      </c>
      <c r="BD88" s="53">
        <f>IF(OR($A88="",BD$73=""),"",COUNTIFS('Job Catalog'!$F$10:$F$509,$A88,'Job Catalog'!$H$10:$H$509,BD$71,'Job Catalog'!$I$10:$I$509,BD$73))</f>
        <v/>
      </c>
      <c r="BE88" s="53">
        <f>IF(OR($A88="",BE$73=""),"",COUNTIFS('Job Catalog'!$F$10:$F$509,$A88,'Job Catalog'!$H$10:$H$509,BE$71,'Job Catalog'!$I$10:$I$509,BE$73))</f>
        <v/>
      </c>
      <c r="BF88" s="53">
        <f>IF(OR($A88="",BF$73=""),"",COUNTIFS('Job Catalog'!$F$10:$F$509,$A88,'Job Catalog'!$H$10:$H$509,BF$71,'Job Catalog'!$I$10:$I$509,BF$73))</f>
        <v/>
      </c>
      <c r="BG88" s="53">
        <f>IF(OR($A88="",BG$73=""),"",COUNTIFS('Job Catalog'!$F$10:$F$509,$A88,'Job Catalog'!$H$10:$H$509,BG$71,'Job Catalog'!$I$10:$I$509,BG$73))</f>
        <v/>
      </c>
      <c r="BH88" s="53">
        <f>IF(OR($A88="",BH$73=""),"",COUNTIFS('Job Catalog'!$F$10:$F$509,$A88,'Job Catalog'!$H$10:$H$509,BH$71,'Job Catalog'!$I$10:$I$509,BH$73))</f>
        <v/>
      </c>
      <c r="BI88" s="53">
        <f>IF(OR($A88="",BI$73=""),"",COUNTIFS('Job Catalog'!$F$10:$F$509,$A88,'Job Catalog'!$H$10:$H$509,BI$71,'Job Catalog'!$I$10:$I$509,BI$73))</f>
        <v/>
      </c>
      <c r="BJ88" s="53">
        <f>IF(OR($A88="",BJ$73=""),"",COUNTIFS('Job Catalog'!$F$10:$F$509,$A88,'Job Catalog'!$H$10:$H$509,BJ$71,'Job Catalog'!$I$10:$I$509,BJ$73))</f>
        <v/>
      </c>
      <c r="BK88" s="53">
        <f>IF(OR($A88="",BK$73=""),"",COUNTIFS('Job Catalog'!$F$10:$F$509,$A88,'Job Catalog'!$H$10:$H$509,BK$71,'Job Catalog'!$I$10:$I$509,BK$73))</f>
        <v/>
      </c>
      <c r="BL88" s="53">
        <f>IF(OR($A88="",BL$73=""),"",COUNTIFS('Job Catalog'!$F$10:$F$509,$A88,'Job Catalog'!$H$10:$H$509,BL$71,'Job Catalog'!$I$10:$I$509,BL$73))</f>
        <v/>
      </c>
      <c r="BM88" s="53">
        <f>IF(OR($A88="",BM$73=""),"",COUNTIFS('Job Catalog'!$F$10:$F$509,$A88,'Job Catalog'!$H$10:$H$509,BM$71,'Job Catalog'!$I$10:$I$509,BM$73))</f>
        <v/>
      </c>
      <c r="BN88" s="53">
        <f>IF(OR($A88="",BN$73=""),"",COUNTIFS('Job Catalog'!$F$10:$F$509,$A88,'Job Catalog'!$H$10:$H$509,BN$71,'Job Catalog'!$I$10:$I$509,BN$73))</f>
        <v/>
      </c>
      <c r="BO88" s="53">
        <f>IF(OR($A88="",BO$73=""),"",COUNTIFS('Job Catalog'!$F$10:$F$509,$A88,'Job Catalog'!$H$10:$H$509,BO$71,'Job Catalog'!$I$10:$I$509,BO$73))</f>
        <v/>
      </c>
      <c r="BP88" s="53">
        <f>IF(OR($A88="",BP$73=""),"",COUNTIFS('Job Catalog'!$F$10:$F$509,$A88,'Job Catalog'!$H$10:$H$509,BP$71,'Job Catalog'!$I$10:$I$509,BP$73))</f>
        <v/>
      </c>
      <c r="BQ88" s="53">
        <f>IF(OR($A88="",BQ$73=""),"",COUNTIFS('Job Catalog'!$F$10:$F$509,$A88,'Job Catalog'!$H$10:$H$509,BQ$71,'Job Catalog'!$I$10:$I$509,BQ$73))</f>
        <v/>
      </c>
      <c r="BR88" s="53">
        <f>IF(OR($A88="",BR$73=""),"",COUNTIFS('Job Catalog'!$F$10:$F$509,$A88,'Job Catalog'!$H$10:$H$509,BR$71,'Job Catalog'!$I$10:$I$509,BR$73))</f>
        <v/>
      </c>
      <c r="BS88" s="53">
        <f>IF(OR($A88="",BS$73=""),"",COUNTIFS('Job Catalog'!$F$10:$F$509,$A88,'Job Catalog'!$H$10:$H$509,BS$71,'Job Catalog'!$I$10:$I$509,BS$73))</f>
        <v/>
      </c>
      <c r="BT88" s="53">
        <f>IF(OR($A88="",BT$73=""),"",COUNTIFS('Job Catalog'!$F$10:$F$509,$A88,'Job Catalog'!$H$10:$H$509,BT$71,'Job Catalog'!$I$10:$I$509,BT$73))</f>
        <v/>
      </c>
      <c r="BU88" s="53">
        <f>IF(OR($A88="",BU$73=""),"",COUNTIFS('Job Catalog'!$F$10:$F$509,$A88,'Job Catalog'!$H$10:$H$509,BU$71,'Job Catalog'!$I$10:$I$509,BU$73))</f>
        <v/>
      </c>
      <c r="BV88" s="53">
        <f>IF(OR($A88="",BV$73=""),"",COUNTIFS('Job Catalog'!$F$10:$F$509,$A88,'Job Catalog'!$H$10:$H$509,BV$71,'Job Catalog'!$I$10:$I$509,BV$73))</f>
        <v/>
      </c>
      <c r="BW88" s="53">
        <f>IF(OR($A88="",BW$73=""),"",COUNTIFS('Job Catalog'!$F$10:$F$509,$A88,'Job Catalog'!$H$10:$H$509,BW$71,'Job Catalog'!$I$10:$I$509,BW$73))</f>
        <v/>
      </c>
      <c r="BX88" s="53">
        <f>IF(OR($A88="",BX$73=""),"",COUNTIFS('Job Catalog'!$F$10:$F$509,$A88,'Job Catalog'!$H$10:$H$509,BX$71,'Job Catalog'!$I$10:$I$509,BX$73))</f>
        <v/>
      </c>
      <c r="BY88" s="53">
        <f>IF(OR($A88="",BY$73=""),"",COUNTIFS('Job Catalog'!$F$10:$F$509,$A88,'Job Catalog'!$H$10:$H$509,BY$71,'Job Catalog'!$I$10:$I$509,BY$73))</f>
        <v/>
      </c>
      <c r="BZ88" s="53">
        <f>IF(OR($A88="",BZ$73=""),"",COUNTIFS('Job Catalog'!$F$10:$F$509,$A88,'Job Catalog'!$H$10:$H$509,BZ$71,'Job Catalog'!$I$10:$I$509,BZ$73))</f>
        <v/>
      </c>
      <c r="CA88" s="53">
        <f>IF(OR($A88="",CA$73=""),"",COUNTIFS('Job Catalog'!$F$10:$F$509,$A88,'Job Catalog'!$H$10:$H$509,CA$71,'Job Catalog'!$I$10:$I$509,CA$73))</f>
        <v/>
      </c>
      <c r="CB88" s="53">
        <f>IF(OR($A88="",CB$73=""),"",COUNTIFS('Job Catalog'!$F$10:$F$509,$A88,'Job Catalog'!$H$10:$H$509,CB$71,'Job Catalog'!$I$10:$I$509,CB$73))</f>
        <v/>
      </c>
      <c r="CC88" s="53">
        <f>IF(OR($A88="",CC$73=""),"",COUNTIFS('Job Catalog'!$F$10:$F$509,$A88,'Job Catalog'!$H$10:$H$509,CC$71,'Job Catalog'!$I$10:$I$509,CC$73))</f>
        <v/>
      </c>
      <c r="CD88" s="53">
        <f>IF(OR($A88="",CD$73=""),"",COUNTIFS('Job Catalog'!$F$10:$F$509,$A88,'Job Catalog'!$H$10:$H$509,CD$71,'Job Catalog'!$I$10:$I$509,CD$73))</f>
        <v/>
      </c>
      <c r="CE88" s="53">
        <f>IF(OR($A88="",CE$73=""),"",COUNTIFS('Job Catalog'!$F$10:$F$509,$A88,'Job Catalog'!$H$10:$H$509,CE$71,'Job Catalog'!$I$10:$I$509,CE$73))</f>
        <v/>
      </c>
      <c r="CF88" s="53">
        <f>IF(OR($A88="",CF$73=""),"",COUNTIFS('Job Catalog'!$F$10:$F$509,$A88,'Job Catalog'!$H$10:$H$509,CF$71,'Job Catalog'!$I$10:$I$509,CF$73))</f>
        <v/>
      </c>
      <c r="CG88" s="53">
        <f>IF(OR($A88="",CG$73=""),"",COUNTIFS('Job Catalog'!$F$10:$F$509,$A88,'Job Catalog'!$H$10:$H$509,CG$71,'Job Catalog'!$I$10:$I$509,CG$73))</f>
        <v/>
      </c>
      <c r="CH88" s="53">
        <f>IF(OR($A88="",CH$73=""),"",COUNTIFS('Job Catalog'!$F$10:$F$509,$A88,'Job Catalog'!$H$10:$H$509,CH$71,'Job Catalog'!$I$10:$I$509,CH$73))</f>
        <v/>
      </c>
      <c r="CI88" s="53">
        <f>IF(OR($A88="",CI$73=""),"",COUNTIFS('Job Catalog'!$F$10:$F$509,$A88,'Job Catalog'!$H$10:$H$509,CI$71,'Job Catalog'!$I$10:$I$509,CI$73))</f>
        <v/>
      </c>
      <c r="CJ88" s="53">
        <f>IF(OR($A88="",CJ$73=""),"",COUNTIFS('Job Catalog'!$F$10:$F$509,$A88,'Job Catalog'!$H$10:$H$509,CJ$71,'Job Catalog'!$I$10:$I$509,CJ$73))</f>
        <v/>
      </c>
      <c r="CK88" s="53">
        <f>IF(OR($A88="",CK$73=""),"",COUNTIFS('Job Catalog'!$F$10:$F$509,$A88,'Job Catalog'!$H$10:$H$509,CK$71,'Job Catalog'!$I$10:$I$509,CK$73))</f>
        <v/>
      </c>
      <c r="CL88" s="53">
        <f>IF(OR($A88="",CL$73=""),"",COUNTIFS('Job Catalog'!$F$10:$F$509,$A88,'Job Catalog'!$H$10:$H$509,CL$71,'Job Catalog'!$I$10:$I$509,CL$73))</f>
        <v/>
      </c>
      <c r="CM88" s="53">
        <f>IF(OR($A88="",CM$73=""),"",COUNTIFS('Job Catalog'!$F$10:$F$509,$A88,'Job Catalog'!$H$10:$H$509,CM$71,'Job Catalog'!$I$10:$I$509,CM$73))</f>
        <v/>
      </c>
      <c r="CN88" s="53">
        <f>IF(OR($A88="",CN$73=""),"",COUNTIFS('Job Catalog'!$F$10:$F$509,$A88,'Job Catalog'!$H$10:$H$509,CN$71,'Job Catalog'!$I$10:$I$509,CN$73))</f>
        <v/>
      </c>
      <c r="CO88" s="53">
        <f>IF(OR($A88="",CO$73=""),"",COUNTIFS('Job Catalog'!$F$10:$F$509,$A88,'Job Catalog'!$H$10:$H$509,CO$71,'Job Catalog'!$I$10:$I$509,CO$73))</f>
        <v/>
      </c>
      <c r="CP88" s="53">
        <f>IF(OR($A88="",CP$73=""),"",COUNTIFS('Job Catalog'!$F$10:$F$509,$A88,'Job Catalog'!$H$10:$H$509,CP$71,'Job Catalog'!$I$10:$I$509,CP$73))</f>
        <v/>
      </c>
      <c r="CQ88" s="53">
        <f>IF(OR($A88="",CQ$73=""),"",COUNTIFS('Job Catalog'!$F$10:$F$509,$A88,'Job Catalog'!$H$10:$H$509,CQ$71,'Job Catalog'!$I$10:$I$509,CQ$73))</f>
        <v/>
      </c>
      <c r="CR88" s="53">
        <f>IF(OR($A88="",CR$73=""),"",COUNTIFS('Job Catalog'!$F$10:$F$509,$A88,'Job Catalog'!$H$10:$H$509,CR$71,'Job Catalog'!$I$10:$I$509,CR$73))</f>
        <v/>
      </c>
      <c r="CS88" s="53">
        <f>IF(OR($A88="",CS$73=""),"",COUNTIFS('Job Catalog'!$F$10:$F$509,$A88,'Job Catalog'!$H$10:$H$509,CS$71,'Job Catalog'!$I$10:$I$509,CS$73))</f>
        <v/>
      </c>
      <c r="CT88" s="53">
        <f>IF(OR($A88="",CT$73=""),"",COUNTIFS('Job Catalog'!$F$10:$F$509,$A88,'Job Catalog'!$H$10:$H$509,CT$71,'Job Catalog'!$I$10:$I$509,CT$73))</f>
        <v/>
      </c>
      <c r="CU88" s="54">
        <f>IF($A88="","",SUM(C88:CT88))</f>
        <v/>
      </c>
    </row>
    <row r="89">
      <c r="A89">
        <f>IFERROR(INDEX(SETUP!$C$148:$C$267,MATCH($C$4&amp;"#"&amp;16,HELPER!$Y$2:$Y$121,0)),"")</f>
        <v/>
      </c>
      <c r="B89" s="9">
        <f>IFERROR(INDEX(SETUP!$D$148:$D$267,MATCH($C$4&amp;"#"&amp;16,HELPER!$Y$2:$Y$121,0)),"")</f>
        <v/>
      </c>
      <c r="C89" s="53">
        <f>IF(OR($A89="",C$73=""),"",COUNTIFS('Job Catalog'!$F$10:$F$509,$A89,'Job Catalog'!$H$10:$H$509,C$71,'Job Catalog'!$I$10:$I$509,C$73))</f>
        <v/>
      </c>
      <c r="D89" s="53">
        <f>IF(OR($A89="",D$73=""),"",COUNTIFS('Job Catalog'!$F$10:$F$509,$A89,'Job Catalog'!$H$10:$H$509,D$71,'Job Catalog'!$I$10:$I$509,D$73))</f>
        <v/>
      </c>
      <c r="E89" s="53">
        <f>IF(OR($A89="",E$73=""),"",COUNTIFS('Job Catalog'!$F$10:$F$509,$A89,'Job Catalog'!$H$10:$H$509,E$71,'Job Catalog'!$I$10:$I$509,E$73))</f>
        <v/>
      </c>
      <c r="F89" s="53">
        <f>IF(OR($A89="",F$73=""),"",COUNTIFS('Job Catalog'!$F$10:$F$509,$A89,'Job Catalog'!$H$10:$H$509,F$71,'Job Catalog'!$I$10:$I$509,F$73))</f>
        <v/>
      </c>
      <c r="G89" s="53">
        <f>IF(OR($A89="",G$73=""),"",COUNTIFS('Job Catalog'!$F$10:$F$509,$A89,'Job Catalog'!$H$10:$H$509,G$71,'Job Catalog'!$I$10:$I$509,G$73))</f>
        <v/>
      </c>
      <c r="H89" s="53">
        <f>IF(OR($A89="",H$73=""),"",COUNTIFS('Job Catalog'!$F$10:$F$509,$A89,'Job Catalog'!$H$10:$H$509,H$71,'Job Catalog'!$I$10:$I$509,H$73))</f>
        <v/>
      </c>
      <c r="I89" s="53">
        <f>IF(OR($A89="",I$73=""),"",COUNTIFS('Job Catalog'!$F$10:$F$509,$A89,'Job Catalog'!$H$10:$H$509,I$71,'Job Catalog'!$I$10:$I$509,I$73))</f>
        <v/>
      </c>
      <c r="J89" s="53">
        <f>IF(OR($A89="",J$73=""),"",COUNTIFS('Job Catalog'!$F$10:$F$509,$A89,'Job Catalog'!$H$10:$H$509,J$71,'Job Catalog'!$I$10:$I$509,J$73))</f>
        <v/>
      </c>
      <c r="K89" s="53">
        <f>IF(OR($A89="",K$73=""),"",COUNTIFS('Job Catalog'!$F$10:$F$509,$A89,'Job Catalog'!$H$10:$H$509,K$71,'Job Catalog'!$I$10:$I$509,K$73))</f>
        <v/>
      </c>
      <c r="L89" s="53">
        <f>IF(OR($A89="",L$73=""),"",COUNTIFS('Job Catalog'!$F$10:$F$509,$A89,'Job Catalog'!$H$10:$H$509,L$71,'Job Catalog'!$I$10:$I$509,L$73))</f>
        <v/>
      </c>
      <c r="M89" s="53">
        <f>IF(OR($A89="",M$73=""),"",COUNTIFS('Job Catalog'!$F$10:$F$509,$A89,'Job Catalog'!$H$10:$H$509,M$71,'Job Catalog'!$I$10:$I$509,M$73))</f>
        <v/>
      </c>
      <c r="N89" s="53">
        <f>IF(OR($A89="",N$73=""),"",COUNTIFS('Job Catalog'!$F$10:$F$509,$A89,'Job Catalog'!$H$10:$H$509,N$71,'Job Catalog'!$I$10:$I$509,N$73))</f>
        <v/>
      </c>
      <c r="O89" s="53">
        <f>IF(OR($A89="",O$73=""),"",COUNTIFS('Job Catalog'!$F$10:$F$509,$A89,'Job Catalog'!$H$10:$H$509,O$71,'Job Catalog'!$I$10:$I$509,O$73))</f>
        <v/>
      </c>
      <c r="P89" s="53">
        <f>IF(OR($A89="",P$73=""),"",COUNTIFS('Job Catalog'!$F$10:$F$509,$A89,'Job Catalog'!$H$10:$H$509,P$71,'Job Catalog'!$I$10:$I$509,P$73))</f>
        <v/>
      </c>
      <c r="Q89" s="53">
        <f>IF(OR($A89="",Q$73=""),"",COUNTIFS('Job Catalog'!$F$10:$F$509,$A89,'Job Catalog'!$H$10:$H$509,Q$71,'Job Catalog'!$I$10:$I$509,Q$73))</f>
        <v/>
      </c>
      <c r="R89" s="53">
        <f>IF(OR($A89="",R$73=""),"",COUNTIFS('Job Catalog'!$F$10:$F$509,$A89,'Job Catalog'!$H$10:$H$509,R$71,'Job Catalog'!$I$10:$I$509,R$73))</f>
        <v/>
      </c>
      <c r="S89" s="53">
        <f>IF(OR($A89="",S$73=""),"",COUNTIFS('Job Catalog'!$F$10:$F$509,$A89,'Job Catalog'!$H$10:$H$509,S$71,'Job Catalog'!$I$10:$I$509,S$73))</f>
        <v/>
      </c>
      <c r="T89" s="53">
        <f>IF(OR($A89="",T$73=""),"",COUNTIFS('Job Catalog'!$F$10:$F$509,$A89,'Job Catalog'!$H$10:$H$509,T$71,'Job Catalog'!$I$10:$I$509,T$73))</f>
        <v/>
      </c>
      <c r="U89" s="53">
        <f>IF(OR($A89="",U$73=""),"",COUNTIFS('Job Catalog'!$F$10:$F$509,$A89,'Job Catalog'!$H$10:$H$509,U$71,'Job Catalog'!$I$10:$I$509,U$73))</f>
        <v/>
      </c>
      <c r="V89" s="53">
        <f>IF(OR($A89="",V$73=""),"",COUNTIFS('Job Catalog'!$F$10:$F$509,$A89,'Job Catalog'!$H$10:$H$509,V$71,'Job Catalog'!$I$10:$I$509,V$73))</f>
        <v/>
      </c>
      <c r="W89" s="53">
        <f>IF(OR($A89="",W$73=""),"",COUNTIFS('Job Catalog'!$F$10:$F$509,$A89,'Job Catalog'!$H$10:$H$509,W$71,'Job Catalog'!$I$10:$I$509,W$73))</f>
        <v/>
      </c>
      <c r="X89" s="53">
        <f>IF(OR($A89="",X$73=""),"",COUNTIFS('Job Catalog'!$F$10:$F$509,$A89,'Job Catalog'!$H$10:$H$509,X$71,'Job Catalog'!$I$10:$I$509,X$73))</f>
        <v/>
      </c>
      <c r="Y89" s="53">
        <f>IF(OR($A89="",Y$73=""),"",COUNTIFS('Job Catalog'!$F$10:$F$509,$A89,'Job Catalog'!$H$10:$H$509,Y$71,'Job Catalog'!$I$10:$I$509,Y$73))</f>
        <v/>
      </c>
      <c r="Z89" s="53">
        <f>IF(OR($A89="",Z$73=""),"",COUNTIFS('Job Catalog'!$F$10:$F$509,$A89,'Job Catalog'!$H$10:$H$509,Z$71,'Job Catalog'!$I$10:$I$509,Z$73))</f>
        <v/>
      </c>
      <c r="AA89" s="53">
        <f>IF(OR($A89="",AA$73=""),"",COUNTIFS('Job Catalog'!$F$10:$F$509,$A89,'Job Catalog'!$H$10:$H$509,AA$71,'Job Catalog'!$I$10:$I$509,AA$73))</f>
        <v/>
      </c>
      <c r="AB89" s="53">
        <f>IF(OR($A89="",AB$73=""),"",COUNTIFS('Job Catalog'!$F$10:$F$509,$A89,'Job Catalog'!$H$10:$H$509,AB$71,'Job Catalog'!$I$10:$I$509,AB$73))</f>
        <v/>
      </c>
      <c r="AC89" s="53">
        <f>IF(OR($A89="",AC$73=""),"",COUNTIFS('Job Catalog'!$F$10:$F$509,$A89,'Job Catalog'!$H$10:$H$509,AC$71,'Job Catalog'!$I$10:$I$509,AC$73))</f>
        <v/>
      </c>
      <c r="AD89" s="53">
        <f>IF(OR($A89="",AD$73=""),"",COUNTIFS('Job Catalog'!$F$10:$F$509,$A89,'Job Catalog'!$H$10:$H$509,AD$71,'Job Catalog'!$I$10:$I$509,AD$73))</f>
        <v/>
      </c>
      <c r="AE89" s="53">
        <f>IF(OR($A89="",AE$73=""),"",COUNTIFS('Job Catalog'!$F$10:$F$509,$A89,'Job Catalog'!$H$10:$H$509,AE$71,'Job Catalog'!$I$10:$I$509,AE$73))</f>
        <v/>
      </c>
      <c r="AF89" s="53">
        <f>IF(OR($A89="",AF$73=""),"",COUNTIFS('Job Catalog'!$F$10:$F$509,$A89,'Job Catalog'!$H$10:$H$509,AF$71,'Job Catalog'!$I$10:$I$509,AF$73))</f>
        <v/>
      </c>
      <c r="AG89" s="53">
        <f>IF(OR($A89="",AG$73=""),"",COUNTIFS('Job Catalog'!$F$10:$F$509,$A89,'Job Catalog'!$H$10:$H$509,AG$71,'Job Catalog'!$I$10:$I$509,AG$73))</f>
        <v/>
      </c>
      <c r="AH89" s="53">
        <f>IF(OR($A89="",AH$73=""),"",COUNTIFS('Job Catalog'!$F$10:$F$509,$A89,'Job Catalog'!$H$10:$H$509,AH$71,'Job Catalog'!$I$10:$I$509,AH$73))</f>
        <v/>
      </c>
      <c r="AI89" s="53">
        <f>IF(OR($A89="",AI$73=""),"",COUNTIFS('Job Catalog'!$F$10:$F$509,$A89,'Job Catalog'!$H$10:$H$509,AI$71,'Job Catalog'!$I$10:$I$509,AI$73))</f>
        <v/>
      </c>
      <c r="AJ89" s="53">
        <f>IF(OR($A89="",AJ$73=""),"",COUNTIFS('Job Catalog'!$F$10:$F$509,$A89,'Job Catalog'!$H$10:$H$509,AJ$71,'Job Catalog'!$I$10:$I$509,AJ$73))</f>
        <v/>
      </c>
      <c r="AK89" s="53">
        <f>IF(OR($A89="",AK$73=""),"",COUNTIFS('Job Catalog'!$F$10:$F$509,$A89,'Job Catalog'!$H$10:$H$509,AK$71,'Job Catalog'!$I$10:$I$509,AK$73))</f>
        <v/>
      </c>
      <c r="AL89" s="53">
        <f>IF(OR($A89="",AL$73=""),"",COUNTIFS('Job Catalog'!$F$10:$F$509,$A89,'Job Catalog'!$H$10:$H$509,AL$71,'Job Catalog'!$I$10:$I$509,AL$73))</f>
        <v/>
      </c>
      <c r="AM89" s="53">
        <f>IF(OR($A89="",AM$73=""),"",COUNTIFS('Job Catalog'!$F$10:$F$509,$A89,'Job Catalog'!$H$10:$H$509,AM$71,'Job Catalog'!$I$10:$I$509,AM$73))</f>
        <v/>
      </c>
      <c r="AN89" s="53">
        <f>IF(OR($A89="",AN$73=""),"",COUNTIFS('Job Catalog'!$F$10:$F$509,$A89,'Job Catalog'!$H$10:$H$509,AN$71,'Job Catalog'!$I$10:$I$509,AN$73))</f>
        <v/>
      </c>
      <c r="AO89" s="53">
        <f>IF(OR($A89="",AO$73=""),"",COUNTIFS('Job Catalog'!$F$10:$F$509,$A89,'Job Catalog'!$H$10:$H$509,AO$71,'Job Catalog'!$I$10:$I$509,AO$73))</f>
        <v/>
      </c>
      <c r="AP89" s="53">
        <f>IF(OR($A89="",AP$73=""),"",COUNTIFS('Job Catalog'!$F$10:$F$509,$A89,'Job Catalog'!$H$10:$H$509,AP$71,'Job Catalog'!$I$10:$I$509,AP$73))</f>
        <v/>
      </c>
      <c r="AQ89" s="53">
        <f>IF(OR($A89="",AQ$73=""),"",COUNTIFS('Job Catalog'!$F$10:$F$509,$A89,'Job Catalog'!$H$10:$H$509,AQ$71,'Job Catalog'!$I$10:$I$509,AQ$73))</f>
        <v/>
      </c>
      <c r="AR89" s="53">
        <f>IF(OR($A89="",AR$73=""),"",COUNTIFS('Job Catalog'!$F$10:$F$509,$A89,'Job Catalog'!$H$10:$H$509,AR$71,'Job Catalog'!$I$10:$I$509,AR$73))</f>
        <v/>
      </c>
      <c r="AS89" s="53">
        <f>IF(OR($A89="",AS$73=""),"",COUNTIFS('Job Catalog'!$F$10:$F$509,$A89,'Job Catalog'!$H$10:$H$509,AS$71,'Job Catalog'!$I$10:$I$509,AS$73))</f>
        <v/>
      </c>
      <c r="AT89" s="53">
        <f>IF(OR($A89="",AT$73=""),"",COUNTIFS('Job Catalog'!$F$10:$F$509,$A89,'Job Catalog'!$H$10:$H$509,AT$71,'Job Catalog'!$I$10:$I$509,AT$73))</f>
        <v/>
      </c>
      <c r="AU89" s="53">
        <f>IF(OR($A89="",AU$73=""),"",COUNTIFS('Job Catalog'!$F$10:$F$509,$A89,'Job Catalog'!$H$10:$H$509,AU$71,'Job Catalog'!$I$10:$I$509,AU$73))</f>
        <v/>
      </c>
      <c r="AV89" s="53">
        <f>IF(OR($A89="",AV$73=""),"",COUNTIFS('Job Catalog'!$F$10:$F$509,$A89,'Job Catalog'!$H$10:$H$509,AV$71,'Job Catalog'!$I$10:$I$509,AV$73))</f>
        <v/>
      </c>
      <c r="AW89" s="53">
        <f>IF(OR($A89="",AW$73=""),"",COUNTIFS('Job Catalog'!$F$10:$F$509,$A89,'Job Catalog'!$H$10:$H$509,AW$71,'Job Catalog'!$I$10:$I$509,AW$73))</f>
        <v/>
      </c>
      <c r="AX89" s="53">
        <f>IF(OR($A89="",AX$73=""),"",COUNTIFS('Job Catalog'!$F$10:$F$509,$A89,'Job Catalog'!$H$10:$H$509,AX$71,'Job Catalog'!$I$10:$I$509,AX$73))</f>
        <v/>
      </c>
      <c r="AY89" s="53">
        <f>IF(OR($A89="",AY$73=""),"",COUNTIFS('Job Catalog'!$F$10:$F$509,$A89,'Job Catalog'!$H$10:$H$509,AY$71,'Job Catalog'!$I$10:$I$509,AY$73))</f>
        <v/>
      </c>
      <c r="AZ89" s="53">
        <f>IF(OR($A89="",AZ$73=""),"",COUNTIFS('Job Catalog'!$F$10:$F$509,$A89,'Job Catalog'!$H$10:$H$509,AZ$71,'Job Catalog'!$I$10:$I$509,AZ$73))</f>
        <v/>
      </c>
      <c r="BA89" s="53">
        <f>IF(OR($A89="",BA$73=""),"",COUNTIFS('Job Catalog'!$F$10:$F$509,$A89,'Job Catalog'!$H$10:$H$509,BA$71,'Job Catalog'!$I$10:$I$509,BA$73))</f>
        <v/>
      </c>
      <c r="BB89" s="53">
        <f>IF(OR($A89="",BB$73=""),"",COUNTIFS('Job Catalog'!$F$10:$F$509,$A89,'Job Catalog'!$H$10:$H$509,BB$71,'Job Catalog'!$I$10:$I$509,BB$73))</f>
        <v/>
      </c>
      <c r="BC89" s="53">
        <f>IF(OR($A89="",BC$73=""),"",COUNTIFS('Job Catalog'!$F$10:$F$509,$A89,'Job Catalog'!$H$10:$H$509,BC$71,'Job Catalog'!$I$10:$I$509,BC$73))</f>
        <v/>
      </c>
      <c r="BD89" s="53">
        <f>IF(OR($A89="",BD$73=""),"",COUNTIFS('Job Catalog'!$F$10:$F$509,$A89,'Job Catalog'!$H$10:$H$509,BD$71,'Job Catalog'!$I$10:$I$509,BD$73))</f>
        <v/>
      </c>
      <c r="BE89" s="53">
        <f>IF(OR($A89="",BE$73=""),"",COUNTIFS('Job Catalog'!$F$10:$F$509,$A89,'Job Catalog'!$H$10:$H$509,BE$71,'Job Catalog'!$I$10:$I$509,BE$73))</f>
        <v/>
      </c>
      <c r="BF89" s="53">
        <f>IF(OR($A89="",BF$73=""),"",COUNTIFS('Job Catalog'!$F$10:$F$509,$A89,'Job Catalog'!$H$10:$H$509,BF$71,'Job Catalog'!$I$10:$I$509,BF$73))</f>
        <v/>
      </c>
      <c r="BG89" s="53">
        <f>IF(OR($A89="",BG$73=""),"",COUNTIFS('Job Catalog'!$F$10:$F$509,$A89,'Job Catalog'!$H$10:$H$509,BG$71,'Job Catalog'!$I$10:$I$509,BG$73))</f>
        <v/>
      </c>
      <c r="BH89" s="53">
        <f>IF(OR($A89="",BH$73=""),"",COUNTIFS('Job Catalog'!$F$10:$F$509,$A89,'Job Catalog'!$H$10:$H$509,BH$71,'Job Catalog'!$I$10:$I$509,BH$73))</f>
        <v/>
      </c>
      <c r="BI89" s="53">
        <f>IF(OR($A89="",BI$73=""),"",COUNTIFS('Job Catalog'!$F$10:$F$509,$A89,'Job Catalog'!$H$10:$H$509,BI$71,'Job Catalog'!$I$10:$I$509,BI$73))</f>
        <v/>
      </c>
      <c r="BJ89" s="53">
        <f>IF(OR($A89="",BJ$73=""),"",COUNTIFS('Job Catalog'!$F$10:$F$509,$A89,'Job Catalog'!$H$10:$H$509,BJ$71,'Job Catalog'!$I$10:$I$509,BJ$73))</f>
        <v/>
      </c>
      <c r="BK89" s="53">
        <f>IF(OR($A89="",BK$73=""),"",COUNTIFS('Job Catalog'!$F$10:$F$509,$A89,'Job Catalog'!$H$10:$H$509,BK$71,'Job Catalog'!$I$10:$I$509,BK$73))</f>
        <v/>
      </c>
      <c r="BL89" s="53">
        <f>IF(OR($A89="",BL$73=""),"",COUNTIFS('Job Catalog'!$F$10:$F$509,$A89,'Job Catalog'!$H$10:$H$509,BL$71,'Job Catalog'!$I$10:$I$509,BL$73))</f>
        <v/>
      </c>
      <c r="BM89" s="53">
        <f>IF(OR($A89="",BM$73=""),"",COUNTIFS('Job Catalog'!$F$10:$F$509,$A89,'Job Catalog'!$H$10:$H$509,BM$71,'Job Catalog'!$I$10:$I$509,BM$73))</f>
        <v/>
      </c>
      <c r="BN89" s="53">
        <f>IF(OR($A89="",BN$73=""),"",COUNTIFS('Job Catalog'!$F$10:$F$509,$A89,'Job Catalog'!$H$10:$H$509,BN$71,'Job Catalog'!$I$10:$I$509,BN$73))</f>
        <v/>
      </c>
      <c r="BO89" s="53">
        <f>IF(OR($A89="",BO$73=""),"",COUNTIFS('Job Catalog'!$F$10:$F$509,$A89,'Job Catalog'!$H$10:$H$509,BO$71,'Job Catalog'!$I$10:$I$509,BO$73))</f>
        <v/>
      </c>
      <c r="BP89" s="53">
        <f>IF(OR($A89="",BP$73=""),"",COUNTIFS('Job Catalog'!$F$10:$F$509,$A89,'Job Catalog'!$H$10:$H$509,BP$71,'Job Catalog'!$I$10:$I$509,BP$73))</f>
        <v/>
      </c>
      <c r="BQ89" s="53">
        <f>IF(OR($A89="",BQ$73=""),"",COUNTIFS('Job Catalog'!$F$10:$F$509,$A89,'Job Catalog'!$H$10:$H$509,BQ$71,'Job Catalog'!$I$10:$I$509,BQ$73))</f>
        <v/>
      </c>
      <c r="BR89" s="53">
        <f>IF(OR($A89="",BR$73=""),"",COUNTIFS('Job Catalog'!$F$10:$F$509,$A89,'Job Catalog'!$H$10:$H$509,BR$71,'Job Catalog'!$I$10:$I$509,BR$73))</f>
        <v/>
      </c>
      <c r="BS89" s="53">
        <f>IF(OR($A89="",BS$73=""),"",COUNTIFS('Job Catalog'!$F$10:$F$509,$A89,'Job Catalog'!$H$10:$H$509,BS$71,'Job Catalog'!$I$10:$I$509,BS$73))</f>
        <v/>
      </c>
      <c r="BT89" s="53">
        <f>IF(OR($A89="",BT$73=""),"",COUNTIFS('Job Catalog'!$F$10:$F$509,$A89,'Job Catalog'!$H$10:$H$509,BT$71,'Job Catalog'!$I$10:$I$509,BT$73))</f>
        <v/>
      </c>
      <c r="BU89" s="53">
        <f>IF(OR($A89="",BU$73=""),"",COUNTIFS('Job Catalog'!$F$10:$F$509,$A89,'Job Catalog'!$H$10:$H$509,BU$71,'Job Catalog'!$I$10:$I$509,BU$73))</f>
        <v/>
      </c>
      <c r="BV89" s="53">
        <f>IF(OR($A89="",BV$73=""),"",COUNTIFS('Job Catalog'!$F$10:$F$509,$A89,'Job Catalog'!$H$10:$H$509,BV$71,'Job Catalog'!$I$10:$I$509,BV$73))</f>
        <v/>
      </c>
      <c r="BW89" s="53">
        <f>IF(OR($A89="",BW$73=""),"",COUNTIFS('Job Catalog'!$F$10:$F$509,$A89,'Job Catalog'!$H$10:$H$509,BW$71,'Job Catalog'!$I$10:$I$509,BW$73))</f>
        <v/>
      </c>
      <c r="BX89" s="53">
        <f>IF(OR($A89="",BX$73=""),"",COUNTIFS('Job Catalog'!$F$10:$F$509,$A89,'Job Catalog'!$H$10:$H$509,BX$71,'Job Catalog'!$I$10:$I$509,BX$73))</f>
        <v/>
      </c>
      <c r="BY89" s="53">
        <f>IF(OR($A89="",BY$73=""),"",COUNTIFS('Job Catalog'!$F$10:$F$509,$A89,'Job Catalog'!$H$10:$H$509,BY$71,'Job Catalog'!$I$10:$I$509,BY$73))</f>
        <v/>
      </c>
      <c r="BZ89" s="53">
        <f>IF(OR($A89="",BZ$73=""),"",COUNTIFS('Job Catalog'!$F$10:$F$509,$A89,'Job Catalog'!$H$10:$H$509,BZ$71,'Job Catalog'!$I$10:$I$509,BZ$73))</f>
        <v/>
      </c>
      <c r="CA89" s="53">
        <f>IF(OR($A89="",CA$73=""),"",COUNTIFS('Job Catalog'!$F$10:$F$509,$A89,'Job Catalog'!$H$10:$H$509,CA$71,'Job Catalog'!$I$10:$I$509,CA$73))</f>
        <v/>
      </c>
      <c r="CB89" s="53">
        <f>IF(OR($A89="",CB$73=""),"",COUNTIFS('Job Catalog'!$F$10:$F$509,$A89,'Job Catalog'!$H$10:$H$509,CB$71,'Job Catalog'!$I$10:$I$509,CB$73))</f>
        <v/>
      </c>
      <c r="CC89" s="53">
        <f>IF(OR($A89="",CC$73=""),"",COUNTIFS('Job Catalog'!$F$10:$F$509,$A89,'Job Catalog'!$H$10:$H$509,CC$71,'Job Catalog'!$I$10:$I$509,CC$73))</f>
        <v/>
      </c>
      <c r="CD89" s="53">
        <f>IF(OR($A89="",CD$73=""),"",COUNTIFS('Job Catalog'!$F$10:$F$509,$A89,'Job Catalog'!$H$10:$H$509,CD$71,'Job Catalog'!$I$10:$I$509,CD$73))</f>
        <v/>
      </c>
      <c r="CE89" s="53">
        <f>IF(OR($A89="",CE$73=""),"",COUNTIFS('Job Catalog'!$F$10:$F$509,$A89,'Job Catalog'!$H$10:$H$509,CE$71,'Job Catalog'!$I$10:$I$509,CE$73))</f>
        <v/>
      </c>
      <c r="CF89" s="53">
        <f>IF(OR($A89="",CF$73=""),"",COUNTIFS('Job Catalog'!$F$10:$F$509,$A89,'Job Catalog'!$H$10:$H$509,CF$71,'Job Catalog'!$I$10:$I$509,CF$73))</f>
        <v/>
      </c>
      <c r="CG89" s="53">
        <f>IF(OR($A89="",CG$73=""),"",COUNTIFS('Job Catalog'!$F$10:$F$509,$A89,'Job Catalog'!$H$10:$H$509,CG$71,'Job Catalog'!$I$10:$I$509,CG$73))</f>
        <v/>
      </c>
      <c r="CH89" s="53">
        <f>IF(OR($A89="",CH$73=""),"",COUNTIFS('Job Catalog'!$F$10:$F$509,$A89,'Job Catalog'!$H$10:$H$509,CH$71,'Job Catalog'!$I$10:$I$509,CH$73))</f>
        <v/>
      </c>
      <c r="CI89" s="53">
        <f>IF(OR($A89="",CI$73=""),"",COUNTIFS('Job Catalog'!$F$10:$F$509,$A89,'Job Catalog'!$H$10:$H$509,CI$71,'Job Catalog'!$I$10:$I$509,CI$73))</f>
        <v/>
      </c>
      <c r="CJ89" s="53">
        <f>IF(OR($A89="",CJ$73=""),"",COUNTIFS('Job Catalog'!$F$10:$F$509,$A89,'Job Catalog'!$H$10:$H$509,CJ$71,'Job Catalog'!$I$10:$I$509,CJ$73))</f>
        <v/>
      </c>
      <c r="CK89" s="53">
        <f>IF(OR($A89="",CK$73=""),"",COUNTIFS('Job Catalog'!$F$10:$F$509,$A89,'Job Catalog'!$H$10:$H$509,CK$71,'Job Catalog'!$I$10:$I$509,CK$73))</f>
        <v/>
      </c>
      <c r="CL89" s="53">
        <f>IF(OR($A89="",CL$73=""),"",COUNTIFS('Job Catalog'!$F$10:$F$509,$A89,'Job Catalog'!$H$10:$H$509,CL$71,'Job Catalog'!$I$10:$I$509,CL$73))</f>
        <v/>
      </c>
      <c r="CM89" s="53">
        <f>IF(OR($A89="",CM$73=""),"",COUNTIFS('Job Catalog'!$F$10:$F$509,$A89,'Job Catalog'!$H$10:$H$509,CM$71,'Job Catalog'!$I$10:$I$509,CM$73))</f>
        <v/>
      </c>
      <c r="CN89" s="53">
        <f>IF(OR($A89="",CN$73=""),"",COUNTIFS('Job Catalog'!$F$10:$F$509,$A89,'Job Catalog'!$H$10:$H$509,CN$71,'Job Catalog'!$I$10:$I$509,CN$73))</f>
        <v/>
      </c>
      <c r="CO89" s="53">
        <f>IF(OR($A89="",CO$73=""),"",COUNTIFS('Job Catalog'!$F$10:$F$509,$A89,'Job Catalog'!$H$10:$H$509,CO$71,'Job Catalog'!$I$10:$I$509,CO$73))</f>
        <v/>
      </c>
      <c r="CP89" s="53">
        <f>IF(OR($A89="",CP$73=""),"",COUNTIFS('Job Catalog'!$F$10:$F$509,$A89,'Job Catalog'!$H$10:$H$509,CP$71,'Job Catalog'!$I$10:$I$509,CP$73))</f>
        <v/>
      </c>
      <c r="CQ89" s="53">
        <f>IF(OR($A89="",CQ$73=""),"",COUNTIFS('Job Catalog'!$F$10:$F$509,$A89,'Job Catalog'!$H$10:$H$509,CQ$71,'Job Catalog'!$I$10:$I$509,CQ$73))</f>
        <v/>
      </c>
      <c r="CR89" s="53">
        <f>IF(OR($A89="",CR$73=""),"",COUNTIFS('Job Catalog'!$F$10:$F$509,$A89,'Job Catalog'!$H$10:$H$509,CR$71,'Job Catalog'!$I$10:$I$509,CR$73))</f>
        <v/>
      </c>
      <c r="CS89" s="53">
        <f>IF(OR($A89="",CS$73=""),"",COUNTIFS('Job Catalog'!$F$10:$F$509,$A89,'Job Catalog'!$H$10:$H$509,CS$71,'Job Catalog'!$I$10:$I$509,CS$73))</f>
        <v/>
      </c>
      <c r="CT89" s="53">
        <f>IF(OR($A89="",CT$73=""),"",COUNTIFS('Job Catalog'!$F$10:$F$509,$A89,'Job Catalog'!$H$10:$H$509,CT$71,'Job Catalog'!$I$10:$I$509,CT$73))</f>
        <v/>
      </c>
      <c r="CU89" s="54">
        <f>IF($A89="","",SUM(C89:CT89))</f>
        <v/>
      </c>
    </row>
    <row r="90">
      <c r="A90">
        <f>IFERROR(INDEX(SETUP!$C$148:$C$267,MATCH($C$4&amp;"#"&amp;17,HELPER!$Y$2:$Y$121,0)),"")</f>
        <v/>
      </c>
      <c r="B90" s="9">
        <f>IFERROR(INDEX(SETUP!$D$148:$D$267,MATCH($C$4&amp;"#"&amp;17,HELPER!$Y$2:$Y$121,0)),"")</f>
        <v/>
      </c>
      <c r="C90" s="53">
        <f>IF(OR($A90="",C$73=""),"",COUNTIFS('Job Catalog'!$F$10:$F$509,$A90,'Job Catalog'!$H$10:$H$509,C$71,'Job Catalog'!$I$10:$I$509,C$73))</f>
        <v/>
      </c>
      <c r="D90" s="53">
        <f>IF(OR($A90="",D$73=""),"",COUNTIFS('Job Catalog'!$F$10:$F$509,$A90,'Job Catalog'!$H$10:$H$509,D$71,'Job Catalog'!$I$10:$I$509,D$73))</f>
        <v/>
      </c>
      <c r="E90" s="53">
        <f>IF(OR($A90="",E$73=""),"",COUNTIFS('Job Catalog'!$F$10:$F$509,$A90,'Job Catalog'!$H$10:$H$509,E$71,'Job Catalog'!$I$10:$I$509,E$73))</f>
        <v/>
      </c>
      <c r="F90" s="53">
        <f>IF(OR($A90="",F$73=""),"",COUNTIFS('Job Catalog'!$F$10:$F$509,$A90,'Job Catalog'!$H$10:$H$509,F$71,'Job Catalog'!$I$10:$I$509,F$73))</f>
        <v/>
      </c>
      <c r="G90" s="53">
        <f>IF(OR($A90="",G$73=""),"",COUNTIFS('Job Catalog'!$F$10:$F$509,$A90,'Job Catalog'!$H$10:$H$509,G$71,'Job Catalog'!$I$10:$I$509,G$73))</f>
        <v/>
      </c>
      <c r="H90" s="53">
        <f>IF(OR($A90="",H$73=""),"",COUNTIFS('Job Catalog'!$F$10:$F$509,$A90,'Job Catalog'!$H$10:$H$509,H$71,'Job Catalog'!$I$10:$I$509,H$73))</f>
        <v/>
      </c>
      <c r="I90" s="53">
        <f>IF(OR($A90="",I$73=""),"",COUNTIFS('Job Catalog'!$F$10:$F$509,$A90,'Job Catalog'!$H$10:$H$509,I$71,'Job Catalog'!$I$10:$I$509,I$73))</f>
        <v/>
      </c>
      <c r="J90" s="53">
        <f>IF(OR($A90="",J$73=""),"",COUNTIFS('Job Catalog'!$F$10:$F$509,$A90,'Job Catalog'!$H$10:$H$509,J$71,'Job Catalog'!$I$10:$I$509,J$73))</f>
        <v/>
      </c>
      <c r="K90" s="53">
        <f>IF(OR($A90="",K$73=""),"",COUNTIFS('Job Catalog'!$F$10:$F$509,$A90,'Job Catalog'!$H$10:$H$509,K$71,'Job Catalog'!$I$10:$I$509,K$73))</f>
        <v/>
      </c>
      <c r="L90" s="53">
        <f>IF(OR($A90="",L$73=""),"",COUNTIFS('Job Catalog'!$F$10:$F$509,$A90,'Job Catalog'!$H$10:$H$509,L$71,'Job Catalog'!$I$10:$I$509,L$73))</f>
        <v/>
      </c>
      <c r="M90" s="53">
        <f>IF(OR($A90="",M$73=""),"",COUNTIFS('Job Catalog'!$F$10:$F$509,$A90,'Job Catalog'!$H$10:$H$509,M$71,'Job Catalog'!$I$10:$I$509,M$73))</f>
        <v/>
      </c>
      <c r="N90" s="53">
        <f>IF(OR($A90="",N$73=""),"",COUNTIFS('Job Catalog'!$F$10:$F$509,$A90,'Job Catalog'!$H$10:$H$509,N$71,'Job Catalog'!$I$10:$I$509,N$73))</f>
        <v/>
      </c>
      <c r="O90" s="53">
        <f>IF(OR($A90="",O$73=""),"",COUNTIFS('Job Catalog'!$F$10:$F$509,$A90,'Job Catalog'!$H$10:$H$509,O$71,'Job Catalog'!$I$10:$I$509,O$73))</f>
        <v/>
      </c>
      <c r="P90" s="53">
        <f>IF(OR($A90="",P$73=""),"",COUNTIFS('Job Catalog'!$F$10:$F$509,$A90,'Job Catalog'!$H$10:$H$509,P$71,'Job Catalog'!$I$10:$I$509,P$73))</f>
        <v/>
      </c>
      <c r="Q90" s="53">
        <f>IF(OR($A90="",Q$73=""),"",COUNTIFS('Job Catalog'!$F$10:$F$509,$A90,'Job Catalog'!$H$10:$H$509,Q$71,'Job Catalog'!$I$10:$I$509,Q$73))</f>
        <v/>
      </c>
      <c r="R90" s="53">
        <f>IF(OR($A90="",R$73=""),"",COUNTIFS('Job Catalog'!$F$10:$F$509,$A90,'Job Catalog'!$H$10:$H$509,R$71,'Job Catalog'!$I$10:$I$509,R$73))</f>
        <v/>
      </c>
      <c r="S90" s="53">
        <f>IF(OR($A90="",S$73=""),"",COUNTIFS('Job Catalog'!$F$10:$F$509,$A90,'Job Catalog'!$H$10:$H$509,S$71,'Job Catalog'!$I$10:$I$509,S$73))</f>
        <v/>
      </c>
      <c r="T90" s="53">
        <f>IF(OR($A90="",T$73=""),"",COUNTIFS('Job Catalog'!$F$10:$F$509,$A90,'Job Catalog'!$H$10:$H$509,T$71,'Job Catalog'!$I$10:$I$509,T$73))</f>
        <v/>
      </c>
      <c r="U90" s="53">
        <f>IF(OR($A90="",U$73=""),"",COUNTIFS('Job Catalog'!$F$10:$F$509,$A90,'Job Catalog'!$H$10:$H$509,U$71,'Job Catalog'!$I$10:$I$509,U$73))</f>
        <v/>
      </c>
      <c r="V90" s="53">
        <f>IF(OR($A90="",V$73=""),"",COUNTIFS('Job Catalog'!$F$10:$F$509,$A90,'Job Catalog'!$H$10:$H$509,V$71,'Job Catalog'!$I$10:$I$509,V$73))</f>
        <v/>
      </c>
      <c r="W90" s="53">
        <f>IF(OR($A90="",W$73=""),"",COUNTIFS('Job Catalog'!$F$10:$F$509,$A90,'Job Catalog'!$H$10:$H$509,W$71,'Job Catalog'!$I$10:$I$509,W$73))</f>
        <v/>
      </c>
      <c r="X90" s="53">
        <f>IF(OR($A90="",X$73=""),"",COUNTIFS('Job Catalog'!$F$10:$F$509,$A90,'Job Catalog'!$H$10:$H$509,X$71,'Job Catalog'!$I$10:$I$509,X$73))</f>
        <v/>
      </c>
      <c r="Y90" s="53">
        <f>IF(OR($A90="",Y$73=""),"",COUNTIFS('Job Catalog'!$F$10:$F$509,$A90,'Job Catalog'!$H$10:$H$509,Y$71,'Job Catalog'!$I$10:$I$509,Y$73))</f>
        <v/>
      </c>
      <c r="Z90" s="53">
        <f>IF(OR($A90="",Z$73=""),"",COUNTIFS('Job Catalog'!$F$10:$F$509,$A90,'Job Catalog'!$H$10:$H$509,Z$71,'Job Catalog'!$I$10:$I$509,Z$73))</f>
        <v/>
      </c>
      <c r="AA90" s="53">
        <f>IF(OR($A90="",AA$73=""),"",COUNTIFS('Job Catalog'!$F$10:$F$509,$A90,'Job Catalog'!$H$10:$H$509,AA$71,'Job Catalog'!$I$10:$I$509,AA$73))</f>
        <v/>
      </c>
      <c r="AB90" s="53">
        <f>IF(OR($A90="",AB$73=""),"",COUNTIFS('Job Catalog'!$F$10:$F$509,$A90,'Job Catalog'!$H$10:$H$509,AB$71,'Job Catalog'!$I$10:$I$509,AB$73))</f>
        <v/>
      </c>
      <c r="AC90" s="53">
        <f>IF(OR($A90="",AC$73=""),"",COUNTIFS('Job Catalog'!$F$10:$F$509,$A90,'Job Catalog'!$H$10:$H$509,AC$71,'Job Catalog'!$I$10:$I$509,AC$73))</f>
        <v/>
      </c>
      <c r="AD90" s="53">
        <f>IF(OR($A90="",AD$73=""),"",COUNTIFS('Job Catalog'!$F$10:$F$509,$A90,'Job Catalog'!$H$10:$H$509,AD$71,'Job Catalog'!$I$10:$I$509,AD$73))</f>
        <v/>
      </c>
      <c r="AE90" s="53">
        <f>IF(OR($A90="",AE$73=""),"",COUNTIFS('Job Catalog'!$F$10:$F$509,$A90,'Job Catalog'!$H$10:$H$509,AE$71,'Job Catalog'!$I$10:$I$509,AE$73))</f>
        <v/>
      </c>
      <c r="AF90" s="53">
        <f>IF(OR($A90="",AF$73=""),"",COUNTIFS('Job Catalog'!$F$10:$F$509,$A90,'Job Catalog'!$H$10:$H$509,AF$71,'Job Catalog'!$I$10:$I$509,AF$73))</f>
        <v/>
      </c>
      <c r="AG90" s="53">
        <f>IF(OR($A90="",AG$73=""),"",COUNTIFS('Job Catalog'!$F$10:$F$509,$A90,'Job Catalog'!$H$10:$H$509,AG$71,'Job Catalog'!$I$10:$I$509,AG$73))</f>
        <v/>
      </c>
      <c r="AH90" s="53">
        <f>IF(OR($A90="",AH$73=""),"",COUNTIFS('Job Catalog'!$F$10:$F$509,$A90,'Job Catalog'!$H$10:$H$509,AH$71,'Job Catalog'!$I$10:$I$509,AH$73))</f>
        <v/>
      </c>
      <c r="AI90" s="53">
        <f>IF(OR($A90="",AI$73=""),"",COUNTIFS('Job Catalog'!$F$10:$F$509,$A90,'Job Catalog'!$H$10:$H$509,AI$71,'Job Catalog'!$I$10:$I$509,AI$73))</f>
        <v/>
      </c>
      <c r="AJ90" s="53">
        <f>IF(OR($A90="",AJ$73=""),"",COUNTIFS('Job Catalog'!$F$10:$F$509,$A90,'Job Catalog'!$H$10:$H$509,AJ$71,'Job Catalog'!$I$10:$I$509,AJ$73))</f>
        <v/>
      </c>
      <c r="AK90" s="53">
        <f>IF(OR($A90="",AK$73=""),"",COUNTIFS('Job Catalog'!$F$10:$F$509,$A90,'Job Catalog'!$H$10:$H$509,AK$71,'Job Catalog'!$I$10:$I$509,AK$73))</f>
        <v/>
      </c>
      <c r="AL90" s="53">
        <f>IF(OR($A90="",AL$73=""),"",COUNTIFS('Job Catalog'!$F$10:$F$509,$A90,'Job Catalog'!$H$10:$H$509,AL$71,'Job Catalog'!$I$10:$I$509,AL$73))</f>
        <v/>
      </c>
      <c r="AM90" s="53">
        <f>IF(OR($A90="",AM$73=""),"",COUNTIFS('Job Catalog'!$F$10:$F$509,$A90,'Job Catalog'!$H$10:$H$509,AM$71,'Job Catalog'!$I$10:$I$509,AM$73))</f>
        <v/>
      </c>
      <c r="AN90" s="53">
        <f>IF(OR($A90="",AN$73=""),"",COUNTIFS('Job Catalog'!$F$10:$F$509,$A90,'Job Catalog'!$H$10:$H$509,AN$71,'Job Catalog'!$I$10:$I$509,AN$73))</f>
        <v/>
      </c>
      <c r="AO90" s="53">
        <f>IF(OR($A90="",AO$73=""),"",COUNTIFS('Job Catalog'!$F$10:$F$509,$A90,'Job Catalog'!$H$10:$H$509,AO$71,'Job Catalog'!$I$10:$I$509,AO$73))</f>
        <v/>
      </c>
      <c r="AP90" s="53">
        <f>IF(OR($A90="",AP$73=""),"",COUNTIFS('Job Catalog'!$F$10:$F$509,$A90,'Job Catalog'!$H$10:$H$509,AP$71,'Job Catalog'!$I$10:$I$509,AP$73))</f>
        <v/>
      </c>
      <c r="AQ90" s="53">
        <f>IF(OR($A90="",AQ$73=""),"",COUNTIFS('Job Catalog'!$F$10:$F$509,$A90,'Job Catalog'!$H$10:$H$509,AQ$71,'Job Catalog'!$I$10:$I$509,AQ$73))</f>
        <v/>
      </c>
      <c r="AR90" s="53">
        <f>IF(OR($A90="",AR$73=""),"",COUNTIFS('Job Catalog'!$F$10:$F$509,$A90,'Job Catalog'!$H$10:$H$509,AR$71,'Job Catalog'!$I$10:$I$509,AR$73))</f>
        <v/>
      </c>
      <c r="AS90" s="53">
        <f>IF(OR($A90="",AS$73=""),"",COUNTIFS('Job Catalog'!$F$10:$F$509,$A90,'Job Catalog'!$H$10:$H$509,AS$71,'Job Catalog'!$I$10:$I$509,AS$73))</f>
        <v/>
      </c>
      <c r="AT90" s="53">
        <f>IF(OR($A90="",AT$73=""),"",COUNTIFS('Job Catalog'!$F$10:$F$509,$A90,'Job Catalog'!$H$10:$H$509,AT$71,'Job Catalog'!$I$10:$I$509,AT$73))</f>
        <v/>
      </c>
      <c r="AU90" s="53">
        <f>IF(OR($A90="",AU$73=""),"",COUNTIFS('Job Catalog'!$F$10:$F$509,$A90,'Job Catalog'!$H$10:$H$509,AU$71,'Job Catalog'!$I$10:$I$509,AU$73))</f>
        <v/>
      </c>
      <c r="AV90" s="53">
        <f>IF(OR($A90="",AV$73=""),"",COUNTIFS('Job Catalog'!$F$10:$F$509,$A90,'Job Catalog'!$H$10:$H$509,AV$71,'Job Catalog'!$I$10:$I$509,AV$73))</f>
        <v/>
      </c>
      <c r="AW90" s="53">
        <f>IF(OR($A90="",AW$73=""),"",COUNTIFS('Job Catalog'!$F$10:$F$509,$A90,'Job Catalog'!$H$10:$H$509,AW$71,'Job Catalog'!$I$10:$I$509,AW$73))</f>
        <v/>
      </c>
      <c r="AX90" s="53">
        <f>IF(OR($A90="",AX$73=""),"",COUNTIFS('Job Catalog'!$F$10:$F$509,$A90,'Job Catalog'!$H$10:$H$509,AX$71,'Job Catalog'!$I$10:$I$509,AX$73))</f>
        <v/>
      </c>
      <c r="AY90" s="53">
        <f>IF(OR($A90="",AY$73=""),"",COUNTIFS('Job Catalog'!$F$10:$F$509,$A90,'Job Catalog'!$H$10:$H$509,AY$71,'Job Catalog'!$I$10:$I$509,AY$73))</f>
        <v/>
      </c>
      <c r="AZ90" s="53">
        <f>IF(OR($A90="",AZ$73=""),"",COUNTIFS('Job Catalog'!$F$10:$F$509,$A90,'Job Catalog'!$H$10:$H$509,AZ$71,'Job Catalog'!$I$10:$I$509,AZ$73))</f>
        <v/>
      </c>
      <c r="BA90" s="53">
        <f>IF(OR($A90="",BA$73=""),"",COUNTIFS('Job Catalog'!$F$10:$F$509,$A90,'Job Catalog'!$H$10:$H$509,BA$71,'Job Catalog'!$I$10:$I$509,BA$73))</f>
        <v/>
      </c>
      <c r="BB90" s="53">
        <f>IF(OR($A90="",BB$73=""),"",COUNTIFS('Job Catalog'!$F$10:$F$509,$A90,'Job Catalog'!$H$10:$H$509,BB$71,'Job Catalog'!$I$10:$I$509,BB$73))</f>
        <v/>
      </c>
      <c r="BC90" s="53">
        <f>IF(OR($A90="",BC$73=""),"",COUNTIFS('Job Catalog'!$F$10:$F$509,$A90,'Job Catalog'!$H$10:$H$509,BC$71,'Job Catalog'!$I$10:$I$509,BC$73))</f>
        <v/>
      </c>
      <c r="BD90" s="53">
        <f>IF(OR($A90="",BD$73=""),"",COUNTIFS('Job Catalog'!$F$10:$F$509,$A90,'Job Catalog'!$H$10:$H$509,BD$71,'Job Catalog'!$I$10:$I$509,BD$73))</f>
        <v/>
      </c>
      <c r="BE90" s="53">
        <f>IF(OR($A90="",BE$73=""),"",COUNTIFS('Job Catalog'!$F$10:$F$509,$A90,'Job Catalog'!$H$10:$H$509,BE$71,'Job Catalog'!$I$10:$I$509,BE$73))</f>
        <v/>
      </c>
      <c r="BF90" s="53">
        <f>IF(OR($A90="",BF$73=""),"",COUNTIFS('Job Catalog'!$F$10:$F$509,$A90,'Job Catalog'!$H$10:$H$509,BF$71,'Job Catalog'!$I$10:$I$509,BF$73))</f>
        <v/>
      </c>
      <c r="BG90" s="53">
        <f>IF(OR($A90="",BG$73=""),"",COUNTIFS('Job Catalog'!$F$10:$F$509,$A90,'Job Catalog'!$H$10:$H$509,BG$71,'Job Catalog'!$I$10:$I$509,BG$73))</f>
        <v/>
      </c>
      <c r="BH90" s="53">
        <f>IF(OR($A90="",BH$73=""),"",COUNTIFS('Job Catalog'!$F$10:$F$509,$A90,'Job Catalog'!$H$10:$H$509,BH$71,'Job Catalog'!$I$10:$I$509,BH$73))</f>
        <v/>
      </c>
      <c r="BI90" s="53">
        <f>IF(OR($A90="",BI$73=""),"",COUNTIFS('Job Catalog'!$F$10:$F$509,$A90,'Job Catalog'!$H$10:$H$509,BI$71,'Job Catalog'!$I$10:$I$509,BI$73))</f>
        <v/>
      </c>
      <c r="BJ90" s="53">
        <f>IF(OR($A90="",BJ$73=""),"",COUNTIFS('Job Catalog'!$F$10:$F$509,$A90,'Job Catalog'!$H$10:$H$509,BJ$71,'Job Catalog'!$I$10:$I$509,BJ$73))</f>
        <v/>
      </c>
      <c r="BK90" s="53">
        <f>IF(OR($A90="",BK$73=""),"",COUNTIFS('Job Catalog'!$F$10:$F$509,$A90,'Job Catalog'!$H$10:$H$509,BK$71,'Job Catalog'!$I$10:$I$509,BK$73))</f>
        <v/>
      </c>
      <c r="BL90" s="53">
        <f>IF(OR($A90="",BL$73=""),"",COUNTIFS('Job Catalog'!$F$10:$F$509,$A90,'Job Catalog'!$H$10:$H$509,BL$71,'Job Catalog'!$I$10:$I$509,BL$73))</f>
        <v/>
      </c>
      <c r="BM90" s="53">
        <f>IF(OR($A90="",BM$73=""),"",COUNTIFS('Job Catalog'!$F$10:$F$509,$A90,'Job Catalog'!$H$10:$H$509,BM$71,'Job Catalog'!$I$10:$I$509,BM$73))</f>
        <v/>
      </c>
      <c r="BN90" s="53">
        <f>IF(OR($A90="",BN$73=""),"",COUNTIFS('Job Catalog'!$F$10:$F$509,$A90,'Job Catalog'!$H$10:$H$509,BN$71,'Job Catalog'!$I$10:$I$509,BN$73))</f>
        <v/>
      </c>
      <c r="BO90" s="53">
        <f>IF(OR($A90="",BO$73=""),"",COUNTIFS('Job Catalog'!$F$10:$F$509,$A90,'Job Catalog'!$H$10:$H$509,BO$71,'Job Catalog'!$I$10:$I$509,BO$73))</f>
        <v/>
      </c>
      <c r="BP90" s="53">
        <f>IF(OR($A90="",BP$73=""),"",COUNTIFS('Job Catalog'!$F$10:$F$509,$A90,'Job Catalog'!$H$10:$H$509,BP$71,'Job Catalog'!$I$10:$I$509,BP$73))</f>
        <v/>
      </c>
      <c r="BQ90" s="53">
        <f>IF(OR($A90="",BQ$73=""),"",COUNTIFS('Job Catalog'!$F$10:$F$509,$A90,'Job Catalog'!$H$10:$H$509,BQ$71,'Job Catalog'!$I$10:$I$509,BQ$73))</f>
        <v/>
      </c>
      <c r="BR90" s="53">
        <f>IF(OR($A90="",BR$73=""),"",COUNTIFS('Job Catalog'!$F$10:$F$509,$A90,'Job Catalog'!$H$10:$H$509,BR$71,'Job Catalog'!$I$10:$I$509,BR$73))</f>
        <v/>
      </c>
      <c r="BS90" s="53">
        <f>IF(OR($A90="",BS$73=""),"",COUNTIFS('Job Catalog'!$F$10:$F$509,$A90,'Job Catalog'!$H$10:$H$509,BS$71,'Job Catalog'!$I$10:$I$509,BS$73))</f>
        <v/>
      </c>
      <c r="BT90" s="53">
        <f>IF(OR($A90="",BT$73=""),"",COUNTIFS('Job Catalog'!$F$10:$F$509,$A90,'Job Catalog'!$H$10:$H$509,BT$71,'Job Catalog'!$I$10:$I$509,BT$73))</f>
        <v/>
      </c>
      <c r="BU90" s="53">
        <f>IF(OR($A90="",BU$73=""),"",COUNTIFS('Job Catalog'!$F$10:$F$509,$A90,'Job Catalog'!$H$10:$H$509,BU$71,'Job Catalog'!$I$10:$I$509,BU$73))</f>
        <v/>
      </c>
      <c r="BV90" s="53">
        <f>IF(OR($A90="",BV$73=""),"",COUNTIFS('Job Catalog'!$F$10:$F$509,$A90,'Job Catalog'!$H$10:$H$509,BV$71,'Job Catalog'!$I$10:$I$509,BV$73))</f>
        <v/>
      </c>
      <c r="BW90" s="53">
        <f>IF(OR($A90="",BW$73=""),"",COUNTIFS('Job Catalog'!$F$10:$F$509,$A90,'Job Catalog'!$H$10:$H$509,BW$71,'Job Catalog'!$I$10:$I$509,BW$73))</f>
        <v/>
      </c>
      <c r="BX90" s="53">
        <f>IF(OR($A90="",BX$73=""),"",COUNTIFS('Job Catalog'!$F$10:$F$509,$A90,'Job Catalog'!$H$10:$H$509,BX$71,'Job Catalog'!$I$10:$I$509,BX$73))</f>
        <v/>
      </c>
      <c r="BY90" s="53">
        <f>IF(OR($A90="",BY$73=""),"",COUNTIFS('Job Catalog'!$F$10:$F$509,$A90,'Job Catalog'!$H$10:$H$509,BY$71,'Job Catalog'!$I$10:$I$509,BY$73))</f>
        <v/>
      </c>
      <c r="BZ90" s="53">
        <f>IF(OR($A90="",BZ$73=""),"",COUNTIFS('Job Catalog'!$F$10:$F$509,$A90,'Job Catalog'!$H$10:$H$509,BZ$71,'Job Catalog'!$I$10:$I$509,BZ$73))</f>
        <v/>
      </c>
      <c r="CA90" s="53">
        <f>IF(OR($A90="",CA$73=""),"",COUNTIFS('Job Catalog'!$F$10:$F$509,$A90,'Job Catalog'!$H$10:$H$509,CA$71,'Job Catalog'!$I$10:$I$509,CA$73))</f>
        <v/>
      </c>
      <c r="CB90" s="53">
        <f>IF(OR($A90="",CB$73=""),"",COUNTIFS('Job Catalog'!$F$10:$F$509,$A90,'Job Catalog'!$H$10:$H$509,CB$71,'Job Catalog'!$I$10:$I$509,CB$73))</f>
        <v/>
      </c>
      <c r="CC90" s="53">
        <f>IF(OR($A90="",CC$73=""),"",COUNTIFS('Job Catalog'!$F$10:$F$509,$A90,'Job Catalog'!$H$10:$H$509,CC$71,'Job Catalog'!$I$10:$I$509,CC$73))</f>
        <v/>
      </c>
      <c r="CD90" s="53">
        <f>IF(OR($A90="",CD$73=""),"",COUNTIFS('Job Catalog'!$F$10:$F$509,$A90,'Job Catalog'!$H$10:$H$509,CD$71,'Job Catalog'!$I$10:$I$509,CD$73))</f>
        <v/>
      </c>
      <c r="CE90" s="53">
        <f>IF(OR($A90="",CE$73=""),"",COUNTIFS('Job Catalog'!$F$10:$F$509,$A90,'Job Catalog'!$H$10:$H$509,CE$71,'Job Catalog'!$I$10:$I$509,CE$73))</f>
        <v/>
      </c>
      <c r="CF90" s="53">
        <f>IF(OR($A90="",CF$73=""),"",COUNTIFS('Job Catalog'!$F$10:$F$509,$A90,'Job Catalog'!$H$10:$H$509,CF$71,'Job Catalog'!$I$10:$I$509,CF$73))</f>
        <v/>
      </c>
      <c r="CG90" s="53">
        <f>IF(OR($A90="",CG$73=""),"",COUNTIFS('Job Catalog'!$F$10:$F$509,$A90,'Job Catalog'!$H$10:$H$509,CG$71,'Job Catalog'!$I$10:$I$509,CG$73))</f>
        <v/>
      </c>
      <c r="CH90" s="53">
        <f>IF(OR($A90="",CH$73=""),"",COUNTIFS('Job Catalog'!$F$10:$F$509,$A90,'Job Catalog'!$H$10:$H$509,CH$71,'Job Catalog'!$I$10:$I$509,CH$73))</f>
        <v/>
      </c>
      <c r="CI90" s="53">
        <f>IF(OR($A90="",CI$73=""),"",COUNTIFS('Job Catalog'!$F$10:$F$509,$A90,'Job Catalog'!$H$10:$H$509,CI$71,'Job Catalog'!$I$10:$I$509,CI$73))</f>
        <v/>
      </c>
      <c r="CJ90" s="53">
        <f>IF(OR($A90="",CJ$73=""),"",COUNTIFS('Job Catalog'!$F$10:$F$509,$A90,'Job Catalog'!$H$10:$H$509,CJ$71,'Job Catalog'!$I$10:$I$509,CJ$73))</f>
        <v/>
      </c>
      <c r="CK90" s="53">
        <f>IF(OR($A90="",CK$73=""),"",COUNTIFS('Job Catalog'!$F$10:$F$509,$A90,'Job Catalog'!$H$10:$H$509,CK$71,'Job Catalog'!$I$10:$I$509,CK$73))</f>
        <v/>
      </c>
      <c r="CL90" s="53">
        <f>IF(OR($A90="",CL$73=""),"",COUNTIFS('Job Catalog'!$F$10:$F$509,$A90,'Job Catalog'!$H$10:$H$509,CL$71,'Job Catalog'!$I$10:$I$509,CL$73))</f>
        <v/>
      </c>
      <c r="CM90" s="53">
        <f>IF(OR($A90="",CM$73=""),"",COUNTIFS('Job Catalog'!$F$10:$F$509,$A90,'Job Catalog'!$H$10:$H$509,CM$71,'Job Catalog'!$I$10:$I$509,CM$73))</f>
        <v/>
      </c>
      <c r="CN90" s="53">
        <f>IF(OR($A90="",CN$73=""),"",COUNTIFS('Job Catalog'!$F$10:$F$509,$A90,'Job Catalog'!$H$10:$H$509,CN$71,'Job Catalog'!$I$10:$I$509,CN$73))</f>
        <v/>
      </c>
      <c r="CO90" s="53">
        <f>IF(OR($A90="",CO$73=""),"",COUNTIFS('Job Catalog'!$F$10:$F$509,$A90,'Job Catalog'!$H$10:$H$509,CO$71,'Job Catalog'!$I$10:$I$509,CO$73))</f>
        <v/>
      </c>
      <c r="CP90" s="53">
        <f>IF(OR($A90="",CP$73=""),"",COUNTIFS('Job Catalog'!$F$10:$F$509,$A90,'Job Catalog'!$H$10:$H$509,CP$71,'Job Catalog'!$I$10:$I$509,CP$73))</f>
        <v/>
      </c>
      <c r="CQ90" s="53">
        <f>IF(OR($A90="",CQ$73=""),"",COUNTIFS('Job Catalog'!$F$10:$F$509,$A90,'Job Catalog'!$H$10:$H$509,CQ$71,'Job Catalog'!$I$10:$I$509,CQ$73))</f>
        <v/>
      </c>
      <c r="CR90" s="53">
        <f>IF(OR($A90="",CR$73=""),"",COUNTIFS('Job Catalog'!$F$10:$F$509,$A90,'Job Catalog'!$H$10:$H$509,CR$71,'Job Catalog'!$I$10:$I$509,CR$73))</f>
        <v/>
      </c>
      <c r="CS90" s="53">
        <f>IF(OR($A90="",CS$73=""),"",COUNTIFS('Job Catalog'!$F$10:$F$509,$A90,'Job Catalog'!$H$10:$H$509,CS$71,'Job Catalog'!$I$10:$I$509,CS$73))</f>
        <v/>
      </c>
      <c r="CT90" s="53">
        <f>IF(OR($A90="",CT$73=""),"",COUNTIFS('Job Catalog'!$F$10:$F$509,$A90,'Job Catalog'!$H$10:$H$509,CT$71,'Job Catalog'!$I$10:$I$509,CT$73))</f>
        <v/>
      </c>
      <c r="CU90" s="54">
        <f>IF($A90="","",SUM(C90:CT90))</f>
        <v/>
      </c>
    </row>
    <row r="91">
      <c r="A91">
        <f>IFERROR(INDEX(SETUP!$C$148:$C$267,MATCH($C$4&amp;"#"&amp;18,HELPER!$Y$2:$Y$121,0)),"")</f>
        <v/>
      </c>
      <c r="B91" s="9">
        <f>IFERROR(INDEX(SETUP!$D$148:$D$267,MATCH($C$4&amp;"#"&amp;18,HELPER!$Y$2:$Y$121,0)),"")</f>
        <v/>
      </c>
      <c r="C91" s="53">
        <f>IF(OR($A91="",C$73=""),"",COUNTIFS('Job Catalog'!$F$10:$F$509,$A91,'Job Catalog'!$H$10:$H$509,C$71,'Job Catalog'!$I$10:$I$509,C$73))</f>
        <v/>
      </c>
      <c r="D91" s="53">
        <f>IF(OR($A91="",D$73=""),"",COUNTIFS('Job Catalog'!$F$10:$F$509,$A91,'Job Catalog'!$H$10:$H$509,D$71,'Job Catalog'!$I$10:$I$509,D$73))</f>
        <v/>
      </c>
      <c r="E91" s="53">
        <f>IF(OR($A91="",E$73=""),"",COUNTIFS('Job Catalog'!$F$10:$F$509,$A91,'Job Catalog'!$H$10:$H$509,E$71,'Job Catalog'!$I$10:$I$509,E$73))</f>
        <v/>
      </c>
      <c r="F91" s="53">
        <f>IF(OR($A91="",F$73=""),"",COUNTIFS('Job Catalog'!$F$10:$F$509,$A91,'Job Catalog'!$H$10:$H$509,F$71,'Job Catalog'!$I$10:$I$509,F$73))</f>
        <v/>
      </c>
      <c r="G91" s="53">
        <f>IF(OR($A91="",G$73=""),"",COUNTIFS('Job Catalog'!$F$10:$F$509,$A91,'Job Catalog'!$H$10:$H$509,G$71,'Job Catalog'!$I$10:$I$509,G$73))</f>
        <v/>
      </c>
      <c r="H91" s="53">
        <f>IF(OR($A91="",H$73=""),"",COUNTIFS('Job Catalog'!$F$10:$F$509,$A91,'Job Catalog'!$H$10:$H$509,H$71,'Job Catalog'!$I$10:$I$509,H$73))</f>
        <v/>
      </c>
      <c r="I91" s="53">
        <f>IF(OR($A91="",I$73=""),"",COUNTIFS('Job Catalog'!$F$10:$F$509,$A91,'Job Catalog'!$H$10:$H$509,I$71,'Job Catalog'!$I$10:$I$509,I$73))</f>
        <v/>
      </c>
      <c r="J91" s="53">
        <f>IF(OR($A91="",J$73=""),"",COUNTIFS('Job Catalog'!$F$10:$F$509,$A91,'Job Catalog'!$H$10:$H$509,J$71,'Job Catalog'!$I$10:$I$509,J$73))</f>
        <v/>
      </c>
      <c r="K91" s="53">
        <f>IF(OR($A91="",K$73=""),"",COUNTIFS('Job Catalog'!$F$10:$F$509,$A91,'Job Catalog'!$H$10:$H$509,K$71,'Job Catalog'!$I$10:$I$509,K$73))</f>
        <v/>
      </c>
      <c r="L91" s="53">
        <f>IF(OR($A91="",L$73=""),"",COUNTIFS('Job Catalog'!$F$10:$F$509,$A91,'Job Catalog'!$H$10:$H$509,L$71,'Job Catalog'!$I$10:$I$509,L$73))</f>
        <v/>
      </c>
      <c r="M91" s="53">
        <f>IF(OR($A91="",M$73=""),"",COUNTIFS('Job Catalog'!$F$10:$F$509,$A91,'Job Catalog'!$H$10:$H$509,M$71,'Job Catalog'!$I$10:$I$509,M$73))</f>
        <v/>
      </c>
      <c r="N91" s="53">
        <f>IF(OR($A91="",N$73=""),"",COUNTIFS('Job Catalog'!$F$10:$F$509,$A91,'Job Catalog'!$H$10:$H$509,N$71,'Job Catalog'!$I$10:$I$509,N$73))</f>
        <v/>
      </c>
      <c r="O91" s="53">
        <f>IF(OR($A91="",O$73=""),"",COUNTIFS('Job Catalog'!$F$10:$F$509,$A91,'Job Catalog'!$H$10:$H$509,O$71,'Job Catalog'!$I$10:$I$509,O$73))</f>
        <v/>
      </c>
      <c r="P91" s="53">
        <f>IF(OR($A91="",P$73=""),"",COUNTIFS('Job Catalog'!$F$10:$F$509,$A91,'Job Catalog'!$H$10:$H$509,P$71,'Job Catalog'!$I$10:$I$509,P$73))</f>
        <v/>
      </c>
      <c r="Q91" s="53">
        <f>IF(OR($A91="",Q$73=""),"",COUNTIFS('Job Catalog'!$F$10:$F$509,$A91,'Job Catalog'!$H$10:$H$509,Q$71,'Job Catalog'!$I$10:$I$509,Q$73))</f>
        <v/>
      </c>
      <c r="R91" s="53">
        <f>IF(OR($A91="",R$73=""),"",COUNTIFS('Job Catalog'!$F$10:$F$509,$A91,'Job Catalog'!$H$10:$H$509,R$71,'Job Catalog'!$I$10:$I$509,R$73))</f>
        <v/>
      </c>
      <c r="S91" s="53">
        <f>IF(OR($A91="",S$73=""),"",COUNTIFS('Job Catalog'!$F$10:$F$509,$A91,'Job Catalog'!$H$10:$H$509,S$71,'Job Catalog'!$I$10:$I$509,S$73))</f>
        <v/>
      </c>
      <c r="T91" s="53">
        <f>IF(OR($A91="",T$73=""),"",COUNTIFS('Job Catalog'!$F$10:$F$509,$A91,'Job Catalog'!$H$10:$H$509,T$71,'Job Catalog'!$I$10:$I$509,T$73))</f>
        <v/>
      </c>
      <c r="U91" s="53">
        <f>IF(OR($A91="",U$73=""),"",COUNTIFS('Job Catalog'!$F$10:$F$509,$A91,'Job Catalog'!$H$10:$H$509,U$71,'Job Catalog'!$I$10:$I$509,U$73))</f>
        <v/>
      </c>
      <c r="V91" s="53">
        <f>IF(OR($A91="",V$73=""),"",COUNTIFS('Job Catalog'!$F$10:$F$509,$A91,'Job Catalog'!$H$10:$H$509,V$71,'Job Catalog'!$I$10:$I$509,V$73))</f>
        <v/>
      </c>
      <c r="W91" s="53">
        <f>IF(OR($A91="",W$73=""),"",COUNTIFS('Job Catalog'!$F$10:$F$509,$A91,'Job Catalog'!$H$10:$H$509,W$71,'Job Catalog'!$I$10:$I$509,W$73))</f>
        <v/>
      </c>
      <c r="X91" s="53">
        <f>IF(OR($A91="",X$73=""),"",COUNTIFS('Job Catalog'!$F$10:$F$509,$A91,'Job Catalog'!$H$10:$H$509,X$71,'Job Catalog'!$I$10:$I$509,X$73))</f>
        <v/>
      </c>
      <c r="Y91" s="53">
        <f>IF(OR($A91="",Y$73=""),"",COUNTIFS('Job Catalog'!$F$10:$F$509,$A91,'Job Catalog'!$H$10:$H$509,Y$71,'Job Catalog'!$I$10:$I$509,Y$73))</f>
        <v/>
      </c>
      <c r="Z91" s="53">
        <f>IF(OR($A91="",Z$73=""),"",COUNTIFS('Job Catalog'!$F$10:$F$509,$A91,'Job Catalog'!$H$10:$H$509,Z$71,'Job Catalog'!$I$10:$I$509,Z$73))</f>
        <v/>
      </c>
      <c r="AA91" s="53">
        <f>IF(OR($A91="",AA$73=""),"",COUNTIFS('Job Catalog'!$F$10:$F$509,$A91,'Job Catalog'!$H$10:$H$509,AA$71,'Job Catalog'!$I$10:$I$509,AA$73))</f>
        <v/>
      </c>
      <c r="AB91" s="53">
        <f>IF(OR($A91="",AB$73=""),"",COUNTIFS('Job Catalog'!$F$10:$F$509,$A91,'Job Catalog'!$H$10:$H$509,AB$71,'Job Catalog'!$I$10:$I$509,AB$73))</f>
        <v/>
      </c>
      <c r="AC91" s="53">
        <f>IF(OR($A91="",AC$73=""),"",COUNTIFS('Job Catalog'!$F$10:$F$509,$A91,'Job Catalog'!$H$10:$H$509,AC$71,'Job Catalog'!$I$10:$I$509,AC$73))</f>
        <v/>
      </c>
      <c r="AD91" s="53">
        <f>IF(OR($A91="",AD$73=""),"",COUNTIFS('Job Catalog'!$F$10:$F$509,$A91,'Job Catalog'!$H$10:$H$509,AD$71,'Job Catalog'!$I$10:$I$509,AD$73))</f>
        <v/>
      </c>
      <c r="AE91" s="53">
        <f>IF(OR($A91="",AE$73=""),"",COUNTIFS('Job Catalog'!$F$10:$F$509,$A91,'Job Catalog'!$H$10:$H$509,AE$71,'Job Catalog'!$I$10:$I$509,AE$73))</f>
        <v/>
      </c>
      <c r="AF91" s="53">
        <f>IF(OR($A91="",AF$73=""),"",COUNTIFS('Job Catalog'!$F$10:$F$509,$A91,'Job Catalog'!$H$10:$H$509,AF$71,'Job Catalog'!$I$10:$I$509,AF$73))</f>
        <v/>
      </c>
      <c r="AG91" s="53">
        <f>IF(OR($A91="",AG$73=""),"",COUNTIFS('Job Catalog'!$F$10:$F$509,$A91,'Job Catalog'!$H$10:$H$509,AG$71,'Job Catalog'!$I$10:$I$509,AG$73))</f>
        <v/>
      </c>
      <c r="AH91" s="53">
        <f>IF(OR($A91="",AH$73=""),"",COUNTIFS('Job Catalog'!$F$10:$F$509,$A91,'Job Catalog'!$H$10:$H$509,AH$71,'Job Catalog'!$I$10:$I$509,AH$73))</f>
        <v/>
      </c>
      <c r="AI91" s="53">
        <f>IF(OR($A91="",AI$73=""),"",COUNTIFS('Job Catalog'!$F$10:$F$509,$A91,'Job Catalog'!$H$10:$H$509,AI$71,'Job Catalog'!$I$10:$I$509,AI$73))</f>
        <v/>
      </c>
      <c r="AJ91" s="53">
        <f>IF(OR($A91="",AJ$73=""),"",COUNTIFS('Job Catalog'!$F$10:$F$509,$A91,'Job Catalog'!$H$10:$H$509,AJ$71,'Job Catalog'!$I$10:$I$509,AJ$73))</f>
        <v/>
      </c>
      <c r="AK91" s="53">
        <f>IF(OR($A91="",AK$73=""),"",COUNTIFS('Job Catalog'!$F$10:$F$509,$A91,'Job Catalog'!$H$10:$H$509,AK$71,'Job Catalog'!$I$10:$I$509,AK$73))</f>
        <v/>
      </c>
      <c r="AL91" s="53">
        <f>IF(OR($A91="",AL$73=""),"",COUNTIFS('Job Catalog'!$F$10:$F$509,$A91,'Job Catalog'!$H$10:$H$509,AL$71,'Job Catalog'!$I$10:$I$509,AL$73))</f>
        <v/>
      </c>
      <c r="AM91" s="53">
        <f>IF(OR($A91="",AM$73=""),"",COUNTIFS('Job Catalog'!$F$10:$F$509,$A91,'Job Catalog'!$H$10:$H$509,AM$71,'Job Catalog'!$I$10:$I$509,AM$73))</f>
        <v/>
      </c>
      <c r="AN91" s="53">
        <f>IF(OR($A91="",AN$73=""),"",COUNTIFS('Job Catalog'!$F$10:$F$509,$A91,'Job Catalog'!$H$10:$H$509,AN$71,'Job Catalog'!$I$10:$I$509,AN$73))</f>
        <v/>
      </c>
      <c r="AO91" s="53">
        <f>IF(OR($A91="",AO$73=""),"",COUNTIFS('Job Catalog'!$F$10:$F$509,$A91,'Job Catalog'!$H$10:$H$509,AO$71,'Job Catalog'!$I$10:$I$509,AO$73))</f>
        <v/>
      </c>
      <c r="AP91" s="53">
        <f>IF(OR($A91="",AP$73=""),"",COUNTIFS('Job Catalog'!$F$10:$F$509,$A91,'Job Catalog'!$H$10:$H$509,AP$71,'Job Catalog'!$I$10:$I$509,AP$73))</f>
        <v/>
      </c>
      <c r="AQ91" s="53">
        <f>IF(OR($A91="",AQ$73=""),"",COUNTIFS('Job Catalog'!$F$10:$F$509,$A91,'Job Catalog'!$H$10:$H$509,AQ$71,'Job Catalog'!$I$10:$I$509,AQ$73))</f>
        <v/>
      </c>
      <c r="AR91" s="53">
        <f>IF(OR($A91="",AR$73=""),"",COUNTIFS('Job Catalog'!$F$10:$F$509,$A91,'Job Catalog'!$H$10:$H$509,AR$71,'Job Catalog'!$I$10:$I$509,AR$73))</f>
        <v/>
      </c>
      <c r="AS91" s="53">
        <f>IF(OR($A91="",AS$73=""),"",COUNTIFS('Job Catalog'!$F$10:$F$509,$A91,'Job Catalog'!$H$10:$H$509,AS$71,'Job Catalog'!$I$10:$I$509,AS$73))</f>
        <v/>
      </c>
      <c r="AT91" s="53">
        <f>IF(OR($A91="",AT$73=""),"",COUNTIFS('Job Catalog'!$F$10:$F$509,$A91,'Job Catalog'!$H$10:$H$509,AT$71,'Job Catalog'!$I$10:$I$509,AT$73))</f>
        <v/>
      </c>
      <c r="AU91" s="53">
        <f>IF(OR($A91="",AU$73=""),"",COUNTIFS('Job Catalog'!$F$10:$F$509,$A91,'Job Catalog'!$H$10:$H$509,AU$71,'Job Catalog'!$I$10:$I$509,AU$73))</f>
        <v/>
      </c>
      <c r="AV91" s="53">
        <f>IF(OR($A91="",AV$73=""),"",COUNTIFS('Job Catalog'!$F$10:$F$509,$A91,'Job Catalog'!$H$10:$H$509,AV$71,'Job Catalog'!$I$10:$I$509,AV$73))</f>
        <v/>
      </c>
      <c r="AW91" s="53">
        <f>IF(OR($A91="",AW$73=""),"",COUNTIFS('Job Catalog'!$F$10:$F$509,$A91,'Job Catalog'!$H$10:$H$509,AW$71,'Job Catalog'!$I$10:$I$509,AW$73))</f>
        <v/>
      </c>
      <c r="AX91" s="53">
        <f>IF(OR($A91="",AX$73=""),"",COUNTIFS('Job Catalog'!$F$10:$F$509,$A91,'Job Catalog'!$H$10:$H$509,AX$71,'Job Catalog'!$I$10:$I$509,AX$73))</f>
        <v/>
      </c>
      <c r="AY91" s="53">
        <f>IF(OR($A91="",AY$73=""),"",COUNTIFS('Job Catalog'!$F$10:$F$509,$A91,'Job Catalog'!$H$10:$H$509,AY$71,'Job Catalog'!$I$10:$I$509,AY$73))</f>
        <v/>
      </c>
      <c r="AZ91" s="53">
        <f>IF(OR($A91="",AZ$73=""),"",COUNTIFS('Job Catalog'!$F$10:$F$509,$A91,'Job Catalog'!$H$10:$H$509,AZ$71,'Job Catalog'!$I$10:$I$509,AZ$73))</f>
        <v/>
      </c>
      <c r="BA91" s="53">
        <f>IF(OR($A91="",BA$73=""),"",COUNTIFS('Job Catalog'!$F$10:$F$509,$A91,'Job Catalog'!$H$10:$H$509,BA$71,'Job Catalog'!$I$10:$I$509,BA$73))</f>
        <v/>
      </c>
      <c r="BB91" s="53">
        <f>IF(OR($A91="",BB$73=""),"",COUNTIFS('Job Catalog'!$F$10:$F$509,$A91,'Job Catalog'!$H$10:$H$509,BB$71,'Job Catalog'!$I$10:$I$509,BB$73))</f>
        <v/>
      </c>
      <c r="BC91" s="53">
        <f>IF(OR($A91="",BC$73=""),"",COUNTIFS('Job Catalog'!$F$10:$F$509,$A91,'Job Catalog'!$H$10:$H$509,BC$71,'Job Catalog'!$I$10:$I$509,BC$73))</f>
        <v/>
      </c>
      <c r="BD91" s="53">
        <f>IF(OR($A91="",BD$73=""),"",COUNTIFS('Job Catalog'!$F$10:$F$509,$A91,'Job Catalog'!$H$10:$H$509,BD$71,'Job Catalog'!$I$10:$I$509,BD$73))</f>
        <v/>
      </c>
      <c r="BE91" s="53">
        <f>IF(OR($A91="",BE$73=""),"",COUNTIFS('Job Catalog'!$F$10:$F$509,$A91,'Job Catalog'!$H$10:$H$509,BE$71,'Job Catalog'!$I$10:$I$509,BE$73))</f>
        <v/>
      </c>
      <c r="BF91" s="53">
        <f>IF(OR($A91="",BF$73=""),"",COUNTIFS('Job Catalog'!$F$10:$F$509,$A91,'Job Catalog'!$H$10:$H$509,BF$71,'Job Catalog'!$I$10:$I$509,BF$73))</f>
        <v/>
      </c>
      <c r="BG91" s="53">
        <f>IF(OR($A91="",BG$73=""),"",COUNTIFS('Job Catalog'!$F$10:$F$509,$A91,'Job Catalog'!$H$10:$H$509,BG$71,'Job Catalog'!$I$10:$I$509,BG$73))</f>
        <v/>
      </c>
      <c r="BH91" s="53">
        <f>IF(OR($A91="",BH$73=""),"",COUNTIFS('Job Catalog'!$F$10:$F$509,$A91,'Job Catalog'!$H$10:$H$509,BH$71,'Job Catalog'!$I$10:$I$509,BH$73))</f>
        <v/>
      </c>
      <c r="BI91" s="53">
        <f>IF(OR($A91="",BI$73=""),"",COUNTIFS('Job Catalog'!$F$10:$F$509,$A91,'Job Catalog'!$H$10:$H$509,BI$71,'Job Catalog'!$I$10:$I$509,BI$73))</f>
        <v/>
      </c>
      <c r="BJ91" s="53">
        <f>IF(OR($A91="",BJ$73=""),"",COUNTIFS('Job Catalog'!$F$10:$F$509,$A91,'Job Catalog'!$H$10:$H$509,BJ$71,'Job Catalog'!$I$10:$I$509,BJ$73))</f>
        <v/>
      </c>
      <c r="BK91" s="53">
        <f>IF(OR($A91="",BK$73=""),"",COUNTIFS('Job Catalog'!$F$10:$F$509,$A91,'Job Catalog'!$H$10:$H$509,BK$71,'Job Catalog'!$I$10:$I$509,BK$73))</f>
        <v/>
      </c>
      <c r="BL91" s="53">
        <f>IF(OR($A91="",BL$73=""),"",COUNTIFS('Job Catalog'!$F$10:$F$509,$A91,'Job Catalog'!$H$10:$H$509,BL$71,'Job Catalog'!$I$10:$I$509,BL$73))</f>
        <v/>
      </c>
      <c r="BM91" s="53">
        <f>IF(OR($A91="",BM$73=""),"",COUNTIFS('Job Catalog'!$F$10:$F$509,$A91,'Job Catalog'!$H$10:$H$509,BM$71,'Job Catalog'!$I$10:$I$509,BM$73))</f>
        <v/>
      </c>
      <c r="BN91" s="53">
        <f>IF(OR($A91="",BN$73=""),"",COUNTIFS('Job Catalog'!$F$10:$F$509,$A91,'Job Catalog'!$H$10:$H$509,BN$71,'Job Catalog'!$I$10:$I$509,BN$73))</f>
        <v/>
      </c>
      <c r="BO91" s="53">
        <f>IF(OR($A91="",BO$73=""),"",COUNTIFS('Job Catalog'!$F$10:$F$509,$A91,'Job Catalog'!$H$10:$H$509,BO$71,'Job Catalog'!$I$10:$I$509,BO$73))</f>
        <v/>
      </c>
      <c r="BP91" s="53">
        <f>IF(OR($A91="",BP$73=""),"",COUNTIFS('Job Catalog'!$F$10:$F$509,$A91,'Job Catalog'!$H$10:$H$509,BP$71,'Job Catalog'!$I$10:$I$509,BP$73))</f>
        <v/>
      </c>
      <c r="BQ91" s="53">
        <f>IF(OR($A91="",BQ$73=""),"",COUNTIFS('Job Catalog'!$F$10:$F$509,$A91,'Job Catalog'!$H$10:$H$509,BQ$71,'Job Catalog'!$I$10:$I$509,BQ$73))</f>
        <v/>
      </c>
      <c r="BR91" s="53">
        <f>IF(OR($A91="",BR$73=""),"",COUNTIFS('Job Catalog'!$F$10:$F$509,$A91,'Job Catalog'!$H$10:$H$509,BR$71,'Job Catalog'!$I$10:$I$509,BR$73))</f>
        <v/>
      </c>
      <c r="BS91" s="53">
        <f>IF(OR($A91="",BS$73=""),"",COUNTIFS('Job Catalog'!$F$10:$F$509,$A91,'Job Catalog'!$H$10:$H$509,BS$71,'Job Catalog'!$I$10:$I$509,BS$73))</f>
        <v/>
      </c>
      <c r="BT91" s="53">
        <f>IF(OR($A91="",BT$73=""),"",COUNTIFS('Job Catalog'!$F$10:$F$509,$A91,'Job Catalog'!$H$10:$H$509,BT$71,'Job Catalog'!$I$10:$I$509,BT$73))</f>
        <v/>
      </c>
      <c r="BU91" s="53">
        <f>IF(OR($A91="",BU$73=""),"",COUNTIFS('Job Catalog'!$F$10:$F$509,$A91,'Job Catalog'!$H$10:$H$509,BU$71,'Job Catalog'!$I$10:$I$509,BU$73))</f>
        <v/>
      </c>
      <c r="BV91" s="53">
        <f>IF(OR($A91="",BV$73=""),"",COUNTIFS('Job Catalog'!$F$10:$F$509,$A91,'Job Catalog'!$H$10:$H$509,BV$71,'Job Catalog'!$I$10:$I$509,BV$73))</f>
        <v/>
      </c>
      <c r="BW91" s="53">
        <f>IF(OR($A91="",BW$73=""),"",COUNTIFS('Job Catalog'!$F$10:$F$509,$A91,'Job Catalog'!$H$10:$H$509,BW$71,'Job Catalog'!$I$10:$I$509,BW$73))</f>
        <v/>
      </c>
      <c r="BX91" s="53">
        <f>IF(OR($A91="",BX$73=""),"",COUNTIFS('Job Catalog'!$F$10:$F$509,$A91,'Job Catalog'!$H$10:$H$509,BX$71,'Job Catalog'!$I$10:$I$509,BX$73))</f>
        <v/>
      </c>
      <c r="BY91" s="53">
        <f>IF(OR($A91="",BY$73=""),"",COUNTIFS('Job Catalog'!$F$10:$F$509,$A91,'Job Catalog'!$H$10:$H$509,BY$71,'Job Catalog'!$I$10:$I$509,BY$73))</f>
        <v/>
      </c>
      <c r="BZ91" s="53">
        <f>IF(OR($A91="",BZ$73=""),"",COUNTIFS('Job Catalog'!$F$10:$F$509,$A91,'Job Catalog'!$H$10:$H$509,BZ$71,'Job Catalog'!$I$10:$I$509,BZ$73))</f>
        <v/>
      </c>
      <c r="CA91" s="53">
        <f>IF(OR($A91="",CA$73=""),"",COUNTIFS('Job Catalog'!$F$10:$F$509,$A91,'Job Catalog'!$H$10:$H$509,CA$71,'Job Catalog'!$I$10:$I$509,CA$73))</f>
        <v/>
      </c>
      <c r="CB91" s="53">
        <f>IF(OR($A91="",CB$73=""),"",COUNTIFS('Job Catalog'!$F$10:$F$509,$A91,'Job Catalog'!$H$10:$H$509,CB$71,'Job Catalog'!$I$10:$I$509,CB$73))</f>
        <v/>
      </c>
      <c r="CC91" s="53">
        <f>IF(OR($A91="",CC$73=""),"",COUNTIFS('Job Catalog'!$F$10:$F$509,$A91,'Job Catalog'!$H$10:$H$509,CC$71,'Job Catalog'!$I$10:$I$509,CC$73))</f>
        <v/>
      </c>
      <c r="CD91" s="53">
        <f>IF(OR($A91="",CD$73=""),"",COUNTIFS('Job Catalog'!$F$10:$F$509,$A91,'Job Catalog'!$H$10:$H$509,CD$71,'Job Catalog'!$I$10:$I$509,CD$73))</f>
        <v/>
      </c>
      <c r="CE91" s="53">
        <f>IF(OR($A91="",CE$73=""),"",COUNTIFS('Job Catalog'!$F$10:$F$509,$A91,'Job Catalog'!$H$10:$H$509,CE$71,'Job Catalog'!$I$10:$I$509,CE$73))</f>
        <v/>
      </c>
      <c r="CF91" s="53">
        <f>IF(OR($A91="",CF$73=""),"",COUNTIFS('Job Catalog'!$F$10:$F$509,$A91,'Job Catalog'!$H$10:$H$509,CF$71,'Job Catalog'!$I$10:$I$509,CF$73))</f>
        <v/>
      </c>
      <c r="CG91" s="53">
        <f>IF(OR($A91="",CG$73=""),"",COUNTIFS('Job Catalog'!$F$10:$F$509,$A91,'Job Catalog'!$H$10:$H$509,CG$71,'Job Catalog'!$I$10:$I$509,CG$73))</f>
        <v/>
      </c>
      <c r="CH91" s="53">
        <f>IF(OR($A91="",CH$73=""),"",COUNTIFS('Job Catalog'!$F$10:$F$509,$A91,'Job Catalog'!$H$10:$H$509,CH$71,'Job Catalog'!$I$10:$I$509,CH$73))</f>
        <v/>
      </c>
      <c r="CI91" s="53">
        <f>IF(OR($A91="",CI$73=""),"",COUNTIFS('Job Catalog'!$F$10:$F$509,$A91,'Job Catalog'!$H$10:$H$509,CI$71,'Job Catalog'!$I$10:$I$509,CI$73))</f>
        <v/>
      </c>
      <c r="CJ91" s="53">
        <f>IF(OR($A91="",CJ$73=""),"",COUNTIFS('Job Catalog'!$F$10:$F$509,$A91,'Job Catalog'!$H$10:$H$509,CJ$71,'Job Catalog'!$I$10:$I$509,CJ$73))</f>
        <v/>
      </c>
      <c r="CK91" s="53">
        <f>IF(OR($A91="",CK$73=""),"",COUNTIFS('Job Catalog'!$F$10:$F$509,$A91,'Job Catalog'!$H$10:$H$509,CK$71,'Job Catalog'!$I$10:$I$509,CK$73))</f>
        <v/>
      </c>
      <c r="CL91" s="53">
        <f>IF(OR($A91="",CL$73=""),"",COUNTIFS('Job Catalog'!$F$10:$F$509,$A91,'Job Catalog'!$H$10:$H$509,CL$71,'Job Catalog'!$I$10:$I$509,CL$73))</f>
        <v/>
      </c>
      <c r="CM91" s="53">
        <f>IF(OR($A91="",CM$73=""),"",COUNTIFS('Job Catalog'!$F$10:$F$509,$A91,'Job Catalog'!$H$10:$H$509,CM$71,'Job Catalog'!$I$10:$I$509,CM$73))</f>
        <v/>
      </c>
      <c r="CN91" s="53">
        <f>IF(OR($A91="",CN$73=""),"",COUNTIFS('Job Catalog'!$F$10:$F$509,$A91,'Job Catalog'!$H$10:$H$509,CN$71,'Job Catalog'!$I$10:$I$509,CN$73))</f>
        <v/>
      </c>
      <c r="CO91" s="53">
        <f>IF(OR($A91="",CO$73=""),"",COUNTIFS('Job Catalog'!$F$10:$F$509,$A91,'Job Catalog'!$H$10:$H$509,CO$71,'Job Catalog'!$I$10:$I$509,CO$73))</f>
        <v/>
      </c>
      <c r="CP91" s="53">
        <f>IF(OR($A91="",CP$73=""),"",COUNTIFS('Job Catalog'!$F$10:$F$509,$A91,'Job Catalog'!$H$10:$H$509,CP$71,'Job Catalog'!$I$10:$I$509,CP$73))</f>
        <v/>
      </c>
      <c r="CQ91" s="53">
        <f>IF(OR($A91="",CQ$73=""),"",COUNTIFS('Job Catalog'!$F$10:$F$509,$A91,'Job Catalog'!$H$10:$H$509,CQ$71,'Job Catalog'!$I$10:$I$509,CQ$73))</f>
        <v/>
      </c>
      <c r="CR91" s="53">
        <f>IF(OR($A91="",CR$73=""),"",COUNTIFS('Job Catalog'!$F$10:$F$509,$A91,'Job Catalog'!$H$10:$H$509,CR$71,'Job Catalog'!$I$10:$I$509,CR$73))</f>
        <v/>
      </c>
      <c r="CS91" s="53">
        <f>IF(OR($A91="",CS$73=""),"",COUNTIFS('Job Catalog'!$F$10:$F$509,$A91,'Job Catalog'!$H$10:$H$509,CS$71,'Job Catalog'!$I$10:$I$509,CS$73))</f>
        <v/>
      </c>
      <c r="CT91" s="53">
        <f>IF(OR($A91="",CT$73=""),"",COUNTIFS('Job Catalog'!$F$10:$F$509,$A91,'Job Catalog'!$H$10:$H$509,CT$71,'Job Catalog'!$I$10:$I$509,CT$73))</f>
        <v/>
      </c>
      <c r="CU91" s="54">
        <f>IF($A91="","",SUM(C91:CT91))</f>
        <v/>
      </c>
    </row>
    <row r="92">
      <c r="A92">
        <f>IFERROR(INDEX(SETUP!$C$148:$C$267,MATCH($C$4&amp;"#"&amp;19,HELPER!$Y$2:$Y$121,0)),"")</f>
        <v/>
      </c>
      <c r="B92" s="9">
        <f>IFERROR(INDEX(SETUP!$D$148:$D$267,MATCH($C$4&amp;"#"&amp;19,HELPER!$Y$2:$Y$121,0)),"")</f>
        <v/>
      </c>
      <c r="C92" s="53">
        <f>IF(OR($A92="",C$73=""),"",COUNTIFS('Job Catalog'!$F$10:$F$509,$A92,'Job Catalog'!$H$10:$H$509,C$71,'Job Catalog'!$I$10:$I$509,C$73))</f>
        <v/>
      </c>
      <c r="D92" s="53">
        <f>IF(OR($A92="",D$73=""),"",COUNTIFS('Job Catalog'!$F$10:$F$509,$A92,'Job Catalog'!$H$10:$H$509,D$71,'Job Catalog'!$I$10:$I$509,D$73))</f>
        <v/>
      </c>
      <c r="E92" s="53">
        <f>IF(OR($A92="",E$73=""),"",COUNTIFS('Job Catalog'!$F$10:$F$509,$A92,'Job Catalog'!$H$10:$H$509,E$71,'Job Catalog'!$I$10:$I$509,E$73))</f>
        <v/>
      </c>
      <c r="F92" s="53">
        <f>IF(OR($A92="",F$73=""),"",COUNTIFS('Job Catalog'!$F$10:$F$509,$A92,'Job Catalog'!$H$10:$H$509,F$71,'Job Catalog'!$I$10:$I$509,F$73))</f>
        <v/>
      </c>
      <c r="G92" s="53">
        <f>IF(OR($A92="",G$73=""),"",COUNTIFS('Job Catalog'!$F$10:$F$509,$A92,'Job Catalog'!$H$10:$H$509,G$71,'Job Catalog'!$I$10:$I$509,G$73))</f>
        <v/>
      </c>
      <c r="H92" s="53">
        <f>IF(OR($A92="",H$73=""),"",COUNTIFS('Job Catalog'!$F$10:$F$509,$A92,'Job Catalog'!$H$10:$H$509,H$71,'Job Catalog'!$I$10:$I$509,H$73))</f>
        <v/>
      </c>
      <c r="I92" s="53">
        <f>IF(OR($A92="",I$73=""),"",COUNTIFS('Job Catalog'!$F$10:$F$509,$A92,'Job Catalog'!$H$10:$H$509,I$71,'Job Catalog'!$I$10:$I$509,I$73))</f>
        <v/>
      </c>
      <c r="J92" s="53">
        <f>IF(OR($A92="",J$73=""),"",COUNTIFS('Job Catalog'!$F$10:$F$509,$A92,'Job Catalog'!$H$10:$H$509,J$71,'Job Catalog'!$I$10:$I$509,J$73))</f>
        <v/>
      </c>
      <c r="K92" s="53">
        <f>IF(OR($A92="",K$73=""),"",COUNTIFS('Job Catalog'!$F$10:$F$509,$A92,'Job Catalog'!$H$10:$H$509,K$71,'Job Catalog'!$I$10:$I$509,K$73))</f>
        <v/>
      </c>
      <c r="L92" s="53">
        <f>IF(OR($A92="",L$73=""),"",COUNTIFS('Job Catalog'!$F$10:$F$509,$A92,'Job Catalog'!$H$10:$H$509,L$71,'Job Catalog'!$I$10:$I$509,L$73))</f>
        <v/>
      </c>
      <c r="M92" s="53">
        <f>IF(OR($A92="",M$73=""),"",COUNTIFS('Job Catalog'!$F$10:$F$509,$A92,'Job Catalog'!$H$10:$H$509,M$71,'Job Catalog'!$I$10:$I$509,M$73))</f>
        <v/>
      </c>
      <c r="N92" s="53">
        <f>IF(OR($A92="",N$73=""),"",COUNTIFS('Job Catalog'!$F$10:$F$509,$A92,'Job Catalog'!$H$10:$H$509,N$71,'Job Catalog'!$I$10:$I$509,N$73))</f>
        <v/>
      </c>
      <c r="O92" s="53">
        <f>IF(OR($A92="",O$73=""),"",COUNTIFS('Job Catalog'!$F$10:$F$509,$A92,'Job Catalog'!$H$10:$H$509,O$71,'Job Catalog'!$I$10:$I$509,O$73))</f>
        <v/>
      </c>
      <c r="P92" s="53">
        <f>IF(OR($A92="",P$73=""),"",COUNTIFS('Job Catalog'!$F$10:$F$509,$A92,'Job Catalog'!$H$10:$H$509,P$71,'Job Catalog'!$I$10:$I$509,P$73))</f>
        <v/>
      </c>
      <c r="Q92" s="53">
        <f>IF(OR($A92="",Q$73=""),"",COUNTIFS('Job Catalog'!$F$10:$F$509,$A92,'Job Catalog'!$H$10:$H$509,Q$71,'Job Catalog'!$I$10:$I$509,Q$73))</f>
        <v/>
      </c>
      <c r="R92" s="53">
        <f>IF(OR($A92="",R$73=""),"",COUNTIFS('Job Catalog'!$F$10:$F$509,$A92,'Job Catalog'!$H$10:$H$509,R$71,'Job Catalog'!$I$10:$I$509,R$73))</f>
        <v/>
      </c>
      <c r="S92" s="53">
        <f>IF(OR($A92="",S$73=""),"",COUNTIFS('Job Catalog'!$F$10:$F$509,$A92,'Job Catalog'!$H$10:$H$509,S$71,'Job Catalog'!$I$10:$I$509,S$73))</f>
        <v/>
      </c>
      <c r="T92" s="53">
        <f>IF(OR($A92="",T$73=""),"",COUNTIFS('Job Catalog'!$F$10:$F$509,$A92,'Job Catalog'!$H$10:$H$509,T$71,'Job Catalog'!$I$10:$I$509,T$73))</f>
        <v/>
      </c>
      <c r="U92" s="53">
        <f>IF(OR($A92="",U$73=""),"",COUNTIFS('Job Catalog'!$F$10:$F$509,$A92,'Job Catalog'!$H$10:$H$509,U$71,'Job Catalog'!$I$10:$I$509,U$73))</f>
        <v/>
      </c>
      <c r="V92" s="53">
        <f>IF(OR($A92="",V$73=""),"",COUNTIFS('Job Catalog'!$F$10:$F$509,$A92,'Job Catalog'!$H$10:$H$509,V$71,'Job Catalog'!$I$10:$I$509,V$73))</f>
        <v/>
      </c>
      <c r="W92" s="53">
        <f>IF(OR($A92="",W$73=""),"",COUNTIFS('Job Catalog'!$F$10:$F$509,$A92,'Job Catalog'!$H$10:$H$509,W$71,'Job Catalog'!$I$10:$I$509,W$73))</f>
        <v/>
      </c>
      <c r="X92" s="53">
        <f>IF(OR($A92="",X$73=""),"",COUNTIFS('Job Catalog'!$F$10:$F$509,$A92,'Job Catalog'!$H$10:$H$509,X$71,'Job Catalog'!$I$10:$I$509,X$73))</f>
        <v/>
      </c>
      <c r="Y92" s="53">
        <f>IF(OR($A92="",Y$73=""),"",COUNTIFS('Job Catalog'!$F$10:$F$509,$A92,'Job Catalog'!$H$10:$H$509,Y$71,'Job Catalog'!$I$10:$I$509,Y$73))</f>
        <v/>
      </c>
      <c r="Z92" s="53">
        <f>IF(OR($A92="",Z$73=""),"",COUNTIFS('Job Catalog'!$F$10:$F$509,$A92,'Job Catalog'!$H$10:$H$509,Z$71,'Job Catalog'!$I$10:$I$509,Z$73))</f>
        <v/>
      </c>
      <c r="AA92" s="53">
        <f>IF(OR($A92="",AA$73=""),"",COUNTIFS('Job Catalog'!$F$10:$F$509,$A92,'Job Catalog'!$H$10:$H$509,AA$71,'Job Catalog'!$I$10:$I$509,AA$73))</f>
        <v/>
      </c>
      <c r="AB92" s="53">
        <f>IF(OR($A92="",AB$73=""),"",COUNTIFS('Job Catalog'!$F$10:$F$509,$A92,'Job Catalog'!$H$10:$H$509,AB$71,'Job Catalog'!$I$10:$I$509,AB$73))</f>
        <v/>
      </c>
      <c r="AC92" s="53">
        <f>IF(OR($A92="",AC$73=""),"",COUNTIFS('Job Catalog'!$F$10:$F$509,$A92,'Job Catalog'!$H$10:$H$509,AC$71,'Job Catalog'!$I$10:$I$509,AC$73))</f>
        <v/>
      </c>
      <c r="AD92" s="53">
        <f>IF(OR($A92="",AD$73=""),"",COUNTIFS('Job Catalog'!$F$10:$F$509,$A92,'Job Catalog'!$H$10:$H$509,AD$71,'Job Catalog'!$I$10:$I$509,AD$73))</f>
        <v/>
      </c>
      <c r="AE92" s="53">
        <f>IF(OR($A92="",AE$73=""),"",COUNTIFS('Job Catalog'!$F$10:$F$509,$A92,'Job Catalog'!$H$10:$H$509,AE$71,'Job Catalog'!$I$10:$I$509,AE$73))</f>
        <v/>
      </c>
      <c r="AF92" s="53">
        <f>IF(OR($A92="",AF$73=""),"",COUNTIFS('Job Catalog'!$F$10:$F$509,$A92,'Job Catalog'!$H$10:$H$509,AF$71,'Job Catalog'!$I$10:$I$509,AF$73))</f>
        <v/>
      </c>
      <c r="AG92" s="53">
        <f>IF(OR($A92="",AG$73=""),"",COUNTIFS('Job Catalog'!$F$10:$F$509,$A92,'Job Catalog'!$H$10:$H$509,AG$71,'Job Catalog'!$I$10:$I$509,AG$73))</f>
        <v/>
      </c>
      <c r="AH92" s="53">
        <f>IF(OR($A92="",AH$73=""),"",COUNTIFS('Job Catalog'!$F$10:$F$509,$A92,'Job Catalog'!$H$10:$H$509,AH$71,'Job Catalog'!$I$10:$I$509,AH$73))</f>
        <v/>
      </c>
      <c r="AI92" s="53">
        <f>IF(OR($A92="",AI$73=""),"",COUNTIFS('Job Catalog'!$F$10:$F$509,$A92,'Job Catalog'!$H$10:$H$509,AI$71,'Job Catalog'!$I$10:$I$509,AI$73))</f>
        <v/>
      </c>
      <c r="AJ92" s="53">
        <f>IF(OR($A92="",AJ$73=""),"",COUNTIFS('Job Catalog'!$F$10:$F$509,$A92,'Job Catalog'!$H$10:$H$509,AJ$71,'Job Catalog'!$I$10:$I$509,AJ$73))</f>
        <v/>
      </c>
      <c r="AK92" s="53">
        <f>IF(OR($A92="",AK$73=""),"",COUNTIFS('Job Catalog'!$F$10:$F$509,$A92,'Job Catalog'!$H$10:$H$509,AK$71,'Job Catalog'!$I$10:$I$509,AK$73))</f>
        <v/>
      </c>
      <c r="AL92" s="53">
        <f>IF(OR($A92="",AL$73=""),"",COUNTIFS('Job Catalog'!$F$10:$F$509,$A92,'Job Catalog'!$H$10:$H$509,AL$71,'Job Catalog'!$I$10:$I$509,AL$73))</f>
        <v/>
      </c>
      <c r="AM92" s="53">
        <f>IF(OR($A92="",AM$73=""),"",COUNTIFS('Job Catalog'!$F$10:$F$509,$A92,'Job Catalog'!$H$10:$H$509,AM$71,'Job Catalog'!$I$10:$I$509,AM$73))</f>
        <v/>
      </c>
      <c r="AN92" s="53">
        <f>IF(OR($A92="",AN$73=""),"",COUNTIFS('Job Catalog'!$F$10:$F$509,$A92,'Job Catalog'!$H$10:$H$509,AN$71,'Job Catalog'!$I$10:$I$509,AN$73))</f>
        <v/>
      </c>
      <c r="AO92" s="53">
        <f>IF(OR($A92="",AO$73=""),"",COUNTIFS('Job Catalog'!$F$10:$F$509,$A92,'Job Catalog'!$H$10:$H$509,AO$71,'Job Catalog'!$I$10:$I$509,AO$73))</f>
        <v/>
      </c>
      <c r="AP92" s="53">
        <f>IF(OR($A92="",AP$73=""),"",COUNTIFS('Job Catalog'!$F$10:$F$509,$A92,'Job Catalog'!$H$10:$H$509,AP$71,'Job Catalog'!$I$10:$I$509,AP$73))</f>
        <v/>
      </c>
      <c r="AQ92" s="53">
        <f>IF(OR($A92="",AQ$73=""),"",COUNTIFS('Job Catalog'!$F$10:$F$509,$A92,'Job Catalog'!$H$10:$H$509,AQ$71,'Job Catalog'!$I$10:$I$509,AQ$73))</f>
        <v/>
      </c>
      <c r="AR92" s="53">
        <f>IF(OR($A92="",AR$73=""),"",COUNTIFS('Job Catalog'!$F$10:$F$509,$A92,'Job Catalog'!$H$10:$H$509,AR$71,'Job Catalog'!$I$10:$I$509,AR$73))</f>
        <v/>
      </c>
      <c r="AS92" s="53">
        <f>IF(OR($A92="",AS$73=""),"",COUNTIFS('Job Catalog'!$F$10:$F$509,$A92,'Job Catalog'!$H$10:$H$509,AS$71,'Job Catalog'!$I$10:$I$509,AS$73))</f>
        <v/>
      </c>
      <c r="AT92" s="53">
        <f>IF(OR($A92="",AT$73=""),"",COUNTIFS('Job Catalog'!$F$10:$F$509,$A92,'Job Catalog'!$H$10:$H$509,AT$71,'Job Catalog'!$I$10:$I$509,AT$73))</f>
        <v/>
      </c>
      <c r="AU92" s="53">
        <f>IF(OR($A92="",AU$73=""),"",COUNTIFS('Job Catalog'!$F$10:$F$509,$A92,'Job Catalog'!$H$10:$H$509,AU$71,'Job Catalog'!$I$10:$I$509,AU$73))</f>
        <v/>
      </c>
      <c r="AV92" s="53">
        <f>IF(OR($A92="",AV$73=""),"",COUNTIFS('Job Catalog'!$F$10:$F$509,$A92,'Job Catalog'!$H$10:$H$509,AV$71,'Job Catalog'!$I$10:$I$509,AV$73))</f>
        <v/>
      </c>
      <c r="AW92" s="53">
        <f>IF(OR($A92="",AW$73=""),"",COUNTIFS('Job Catalog'!$F$10:$F$509,$A92,'Job Catalog'!$H$10:$H$509,AW$71,'Job Catalog'!$I$10:$I$509,AW$73))</f>
        <v/>
      </c>
      <c r="AX92" s="53">
        <f>IF(OR($A92="",AX$73=""),"",COUNTIFS('Job Catalog'!$F$10:$F$509,$A92,'Job Catalog'!$H$10:$H$509,AX$71,'Job Catalog'!$I$10:$I$509,AX$73))</f>
        <v/>
      </c>
      <c r="AY92" s="53">
        <f>IF(OR($A92="",AY$73=""),"",COUNTIFS('Job Catalog'!$F$10:$F$509,$A92,'Job Catalog'!$H$10:$H$509,AY$71,'Job Catalog'!$I$10:$I$509,AY$73))</f>
        <v/>
      </c>
      <c r="AZ92" s="53">
        <f>IF(OR($A92="",AZ$73=""),"",COUNTIFS('Job Catalog'!$F$10:$F$509,$A92,'Job Catalog'!$H$10:$H$509,AZ$71,'Job Catalog'!$I$10:$I$509,AZ$73))</f>
        <v/>
      </c>
      <c r="BA92" s="53">
        <f>IF(OR($A92="",BA$73=""),"",COUNTIFS('Job Catalog'!$F$10:$F$509,$A92,'Job Catalog'!$H$10:$H$509,BA$71,'Job Catalog'!$I$10:$I$509,BA$73))</f>
        <v/>
      </c>
      <c r="BB92" s="53">
        <f>IF(OR($A92="",BB$73=""),"",COUNTIFS('Job Catalog'!$F$10:$F$509,$A92,'Job Catalog'!$H$10:$H$509,BB$71,'Job Catalog'!$I$10:$I$509,BB$73))</f>
        <v/>
      </c>
      <c r="BC92" s="53">
        <f>IF(OR($A92="",BC$73=""),"",COUNTIFS('Job Catalog'!$F$10:$F$509,$A92,'Job Catalog'!$H$10:$H$509,BC$71,'Job Catalog'!$I$10:$I$509,BC$73))</f>
        <v/>
      </c>
      <c r="BD92" s="53">
        <f>IF(OR($A92="",BD$73=""),"",COUNTIFS('Job Catalog'!$F$10:$F$509,$A92,'Job Catalog'!$H$10:$H$509,BD$71,'Job Catalog'!$I$10:$I$509,BD$73))</f>
        <v/>
      </c>
      <c r="BE92" s="53">
        <f>IF(OR($A92="",BE$73=""),"",COUNTIFS('Job Catalog'!$F$10:$F$509,$A92,'Job Catalog'!$H$10:$H$509,BE$71,'Job Catalog'!$I$10:$I$509,BE$73))</f>
        <v/>
      </c>
      <c r="BF92" s="53">
        <f>IF(OR($A92="",BF$73=""),"",COUNTIFS('Job Catalog'!$F$10:$F$509,$A92,'Job Catalog'!$H$10:$H$509,BF$71,'Job Catalog'!$I$10:$I$509,BF$73))</f>
        <v/>
      </c>
      <c r="BG92" s="53">
        <f>IF(OR($A92="",BG$73=""),"",COUNTIFS('Job Catalog'!$F$10:$F$509,$A92,'Job Catalog'!$H$10:$H$509,BG$71,'Job Catalog'!$I$10:$I$509,BG$73))</f>
        <v/>
      </c>
      <c r="BH92" s="53">
        <f>IF(OR($A92="",BH$73=""),"",COUNTIFS('Job Catalog'!$F$10:$F$509,$A92,'Job Catalog'!$H$10:$H$509,BH$71,'Job Catalog'!$I$10:$I$509,BH$73))</f>
        <v/>
      </c>
      <c r="BI92" s="53">
        <f>IF(OR($A92="",BI$73=""),"",COUNTIFS('Job Catalog'!$F$10:$F$509,$A92,'Job Catalog'!$H$10:$H$509,BI$71,'Job Catalog'!$I$10:$I$509,BI$73))</f>
        <v/>
      </c>
      <c r="BJ92" s="53">
        <f>IF(OR($A92="",BJ$73=""),"",COUNTIFS('Job Catalog'!$F$10:$F$509,$A92,'Job Catalog'!$H$10:$H$509,BJ$71,'Job Catalog'!$I$10:$I$509,BJ$73))</f>
        <v/>
      </c>
      <c r="BK92" s="53">
        <f>IF(OR($A92="",BK$73=""),"",COUNTIFS('Job Catalog'!$F$10:$F$509,$A92,'Job Catalog'!$H$10:$H$509,BK$71,'Job Catalog'!$I$10:$I$509,BK$73))</f>
        <v/>
      </c>
      <c r="BL92" s="53">
        <f>IF(OR($A92="",BL$73=""),"",COUNTIFS('Job Catalog'!$F$10:$F$509,$A92,'Job Catalog'!$H$10:$H$509,BL$71,'Job Catalog'!$I$10:$I$509,BL$73))</f>
        <v/>
      </c>
      <c r="BM92" s="53">
        <f>IF(OR($A92="",BM$73=""),"",COUNTIFS('Job Catalog'!$F$10:$F$509,$A92,'Job Catalog'!$H$10:$H$509,BM$71,'Job Catalog'!$I$10:$I$509,BM$73))</f>
        <v/>
      </c>
      <c r="BN92" s="53">
        <f>IF(OR($A92="",BN$73=""),"",COUNTIFS('Job Catalog'!$F$10:$F$509,$A92,'Job Catalog'!$H$10:$H$509,BN$71,'Job Catalog'!$I$10:$I$509,BN$73))</f>
        <v/>
      </c>
      <c r="BO92" s="53">
        <f>IF(OR($A92="",BO$73=""),"",COUNTIFS('Job Catalog'!$F$10:$F$509,$A92,'Job Catalog'!$H$10:$H$509,BO$71,'Job Catalog'!$I$10:$I$509,BO$73))</f>
        <v/>
      </c>
      <c r="BP92" s="53">
        <f>IF(OR($A92="",BP$73=""),"",COUNTIFS('Job Catalog'!$F$10:$F$509,$A92,'Job Catalog'!$H$10:$H$509,BP$71,'Job Catalog'!$I$10:$I$509,BP$73))</f>
        <v/>
      </c>
      <c r="BQ92" s="53">
        <f>IF(OR($A92="",BQ$73=""),"",COUNTIFS('Job Catalog'!$F$10:$F$509,$A92,'Job Catalog'!$H$10:$H$509,BQ$71,'Job Catalog'!$I$10:$I$509,BQ$73))</f>
        <v/>
      </c>
      <c r="BR92" s="53">
        <f>IF(OR($A92="",BR$73=""),"",COUNTIFS('Job Catalog'!$F$10:$F$509,$A92,'Job Catalog'!$H$10:$H$509,BR$71,'Job Catalog'!$I$10:$I$509,BR$73))</f>
        <v/>
      </c>
      <c r="BS92" s="53">
        <f>IF(OR($A92="",BS$73=""),"",COUNTIFS('Job Catalog'!$F$10:$F$509,$A92,'Job Catalog'!$H$10:$H$509,BS$71,'Job Catalog'!$I$10:$I$509,BS$73))</f>
        <v/>
      </c>
      <c r="BT92" s="53">
        <f>IF(OR($A92="",BT$73=""),"",COUNTIFS('Job Catalog'!$F$10:$F$509,$A92,'Job Catalog'!$H$10:$H$509,BT$71,'Job Catalog'!$I$10:$I$509,BT$73))</f>
        <v/>
      </c>
      <c r="BU92" s="53">
        <f>IF(OR($A92="",BU$73=""),"",COUNTIFS('Job Catalog'!$F$10:$F$509,$A92,'Job Catalog'!$H$10:$H$509,BU$71,'Job Catalog'!$I$10:$I$509,BU$73))</f>
        <v/>
      </c>
      <c r="BV92" s="53">
        <f>IF(OR($A92="",BV$73=""),"",COUNTIFS('Job Catalog'!$F$10:$F$509,$A92,'Job Catalog'!$H$10:$H$509,BV$71,'Job Catalog'!$I$10:$I$509,BV$73))</f>
        <v/>
      </c>
      <c r="BW92" s="53">
        <f>IF(OR($A92="",BW$73=""),"",COUNTIFS('Job Catalog'!$F$10:$F$509,$A92,'Job Catalog'!$H$10:$H$509,BW$71,'Job Catalog'!$I$10:$I$509,BW$73))</f>
        <v/>
      </c>
      <c r="BX92" s="53">
        <f>IF(OR($A92="",BX$73=""),"",COUNTIFS('Job Catalog'!$F$10:$F$509,$A92,'Job Catalog'!$H$10:$H$509,BX$71,'Job Catalog'!$I$10:$I$509,BX$73))</f>
        <v/>
      </c>
      <c r="BY92" s="53">
        <f>IF(OR($A92="",BY$73=""),"",COUNTIFS('Job Catalog'!$F$10:$F$509,$A92,'Job Catalog'!$H$10:$H$509,BY$71,'Job Catalog'!$I$10:$I$509,BY$73))</f>
        <v/>
      </c>
      <c r="BZ92" s="53">
        <f>IF(OR($A92="",BZ$73=""),"",COUNTIFS('Job Catalog'!$F$10:$F$509,$A92,'Job Catalog'!$H$10:$H$509,BZ$71,'Job Catalog'!$I$10:$I$509,BZ$73))</f>
        <v/>
      </c>
      <c r="CA92" s="53">
        <f>IF(OR($A92="",CA$73=""),"",COUNTIFS('Job Catalog'!$F$10:$F$509,$A92,'Job Catalog'!$H$10:$H$509,CA$71,'Job Catalog'!$I$10:$I$509,CA$73))</f>
        <v/>
      </c>
      <c r="CB92" s="53">
        <f>IF(OR($A92="",CB$73=""),"",COUNTIFS('Job Catalog'!$F$10:$F$509,$A92,'Job Catalog'!$H$10:$H$509,CB$71,'Job Catalog'!$I$10:$I$509,CB$73))</f>
        <v/>
      </c>
      <c r="CC92" s="53">
        <f>IF(OR($A92="",CC$73=""),"",COUNTIFS('Job Catalog'!$F$10:$F$509,$A92,'Job Catalog'!$H$10:$H$509,CC$71,'Job Catalog'!$I$10:$I$509,CC$73))</f>
        <v/>
      </c>
      <c r="CD92" s="53">
        <f>IF(OR($A92="",CD$73=""),"",COUNTIFS('Job Catalog'!$F$10:$F$509,$A92,'Job Catalog'!$H$10:$H$509,CD$71,'Job Catalog'!$I$10:$I$509,CD$73))</f>
        <v/>
      </c>
      <c r="CE92" s="53">
        <f>IF(OR($A92="",CE$73=""),"",COUNTIFS('Job Catalog'!$F$10:$F$509,$A92,'Job Catalog'!$H$10:$H$509,CE$71,'Job Catalog'!$I$10:$I$509,CE$73))</f>
        <v/>
      </c>
      <c r="CF92" s="53">
        <f>IF(OR($A92="",CF$73=""),"",COUNTIFS('Job Catalog'!$F$10:$F$509,$A92,'Job Catalog'!$H$10:$H$509,CF$71,'Job Catalog'!$I$10:$I$509,CF$73))</f>
        <v/>
      </c>
      <c r="CG92" s="53">
        <f>IF(OR($A92="",CG$73=""),"",COUNTIFS('Job Catalog'!$F$10:$F$509,$A92,'Job Catalog'!$H$10:$H$509,CG$71,'Job Catalog'!$I$10:$I$509,CG$73))</f>
        <v/>
      </c>
      <c r="CH92" s="53">
        <f>IF(OR($A92="",CH$73=""),"",COUNTIFS('Job Catalog'!$F$10:$F$509,$A92,'Job Catalog'!$H$10:$H$509,CH$71,'Job Catalog'!$I$10:$I$509,CH$73))</f>
        <v/>
      </c>
      <c r="CI92" s="53">
        <f>IF(OR($A92="",CI$73=""),"",COUNTIFS('Job Catalog'!$F$10:$F$509,$A92,'Job Catalog'!$H$10:$H$509,CI$71,'Job Catalog'!$I$10:$I$509,CI$73))</f>
        <v/>
      </c>
      <c r="CJ92" s="53">
        <f>IF(OR($A92="",CJ$73=""),"",COUNTIFS('Job Catalog'!$F$10:$F$509,$A92,'Job Catalog'!$H$10:$H$509,CJ$71,'Job Catalog'!$I$10:$I$509,CJ$73))</f>
        <v/>
      </c>
      <c r="CK92" s="53">
        <f>IF(OR($A92="",CK$73=""),"",COUNTIFS('Job Catalog'!$F$10:$F$509,$A92,'Job Catalog'!$H$10:$H$509,CK$71,'Job Catalog'!$I$10:$I$509,CK$73))</f>
        <v/>
      </c>
      <c r="CL92" s="53">
        <f>IF(OR($A92="",CL$73=""),"",COUNTIFS('Job Catalog'!$F$10:$F$509,$A92,'Job Catalog'!$H$10:$H$509,CL$71,'Job Catalog'!$I$10:$I$509,CL$73))</f>
        <v/>
      </c>
      <c r="CM92" s="53">
        <f>IF(OR($A92="",CM$73=""),"",COUNTIFS('Job Catalog'!$F$10:$F$509,$A92,'Job Catalog'!$H$10:$H$509,CM$71,'Job Catalog'!$I$10:$I$509,CM$73))</f>
        <v/>
      </c>
      <c r="CN92" s="53">
        <f>IF(OR($A92="",CN$73=""),"",COUNTIFS('Job Catalog'!$F$10:$F$509,$A92,'Job Catalog'!$H$10:$H$509,CN$71,'Job Catalog'!$I$10:$I$509,CN$73))</f>
        <v/>
      </c>
      <c r="CO92" s="53">
        <f>IF(OR($A92="",CO$73=""),"",COUNTIFS('Job Catalog'!$F$10:$F$509,$A92,'Job Catalog'!$H$10:$H$509,CO$71,'Job Catalog'!$I$10:$I$509,CO$73))</f>
        <v/>
      </c>
      <c r="CP92" s="53">
        <f>IF(OR($A92="",CP$73=""),"",COUNTIFS('Job Catalog'!$F$10:$F$509,$A92,'Job Catalog'!$H$10:$H$509,CP$71,'Job Catalog'!$I$10:$I$509,CP$73))</f>
        <v/>
      </c>
      <c r="CQ92" s="53">
        <f>IF(OR($A92="",CQ$73=""),"",COUNTIFS('Job Catalog'!$F$10:$F$509,$A92,'Job Catalog'!$H$10:$H$509,CQ$71,'Job Catalog'!$I$10:$I$509,CQ$73))</f>
        <v/>
      </c>
      <c r="CR92" s="53">
        <f>IF(OR($A92="",CR$73=""),"",COUNTIFS('Job Catalog'!$F$10:$F$509,$A92,'Job Catalog'!$H$10:$H$509,CR$71,'Job Catalog'!$I$10:$I$509,CR$73))</f>
        <v/>
      </c>
      <c r="CS92" s="53">
        <f>IF(OR($A92="",CS$73=""),"",COUNTIFS('Job Catalog'!$F$10:$F$509,$A92,'Job Catalog'!$H$10:$H$509,CS$71,'Job Catalog'!$I$10:$I$509,CS$73))</f>
        <v/>
      </c>
      <c r="CT92" s="53">
        <f>IF(OR($A92="",CT$73=""),"",COUNTIFS('Job Catalog'!$F$10:$F$509,$A92,'Job Catalog'!$H$10:$H$509,CT$71,'Job Catalog'!$I$10:$I$509,CT$73))</f>
        <v/>
      </c>
      <c r="CU92" s="54">
        <f>IF($A92="","",SUM(C92:CT92))</f>
        <v/>
      </c>
    </row>
    <row r="93">
      <c r="A93">
        <f>IFERROR(INDEX(SETUP!$C$148:$C$267,MATCH($C$4&amp;"#"&amp;20,HELPER!$Y$2:$Y$121,0)),"")</f>
        <v/>
      </c>
      <c r="B93" s="9">
        <f>IFERROR(INDEX(SETUP!$D$148:$D$267,MATCH($C$4&amp;"#"&amp;20,HELPER!$Y$2:$Y$121,0)),"")</f>
        <v/>
      </c>
      <c r="C93" s="53">
        <f>IF(OR($A93="",C$73=""),"",COUNTIFS('Job Catalog'!$F$10:$F$509,$A93,'Job Catalog'!$H$10:$H$509,C$71,'Job Catalog'!$I$10:$I$509,C$73))</f>
        <v/>
      </c>
      <c r="D93" s="53">
        <f>IF(OR($A93="",D$73=""),"",COUNTIFS('Job Catalog'!$F$10:$F$509,$A93,'Job Catalog'!$H$10:$H$509,D$71,'Job Catalog'!$I$10:$I$509,D$73))</f>
        <v/>
      </c>
      <c r="E93" s="53">
        <f>IF(OR($A93="",E$73=""),"",COUNTIFS('Job Catalog'!$F$10:$F$509,$A93,'Job Catalog'!$H$10:$H$509,E$71,'Job Catalog'!$I$10:$I$509,E$73))</f>
        <v/>
      </c>
      <c r="F93" s="53">
        <f>IF(OR($A93="",F$73=""),"",COUNTIFS('Job Catalog'!$F$10:$F$509,$A93,'Job Catalog'!$H$10:$H$509,F$71,'Job Catalog'!$I$10:$I$509,F$73))</f>
        <v/>
      </c>
      <c r="G93" s="53">
        <f>IF(OR($A93="",G$73=""),"",COUNTIFS('Job Catalog'!$F$10:$F$509,$A93,'Job Catalog'!$H$10:$H$509,G$71,'Job Catalog'!$I$10:$I$509,G$73))</f>
        <v/>
      </c>
      <c r="H93" s="53">
        <f>IF(OR($A93="",H$73=""),"",COUNTIFS('Job Catalog'!$F$10:$F$509,$A93,'Job Catalog'!$H$10:$H$509,H$71,'Job Catalog'!$I$10:$I$509,H$73))</f>
        <v/>
      </c>
      <c r="I93" s="53">
        <f>IF(OR($A93="",I$73=""),"",COUNTIFS('Job Catalog'!$F$10:$F$509,$A93,'Job Catalog'!$H$10:$H$509,I$71,'Job Catalog'!$I$10:$I$509,I$73))</f>
        <v/>
      </c>
      <c r="J93" s="53">
        <f>IF(OR($A93="",J$73=""),"",COUNTIFS('Job Catalog'!$F$10:$F$509,$A93,'Job Catalog'!$H$10:$H$509,J$71,'Job Catalog'!$I$10:$I$509,J$73))</f>
        <v/>
      </c>
      <c r="K93" s="53">
        <f>IF(OR($A93="",K$73=""),"",COUNTIFS('Job Catalog'!$F$10:$F$509,$A93,'Job Catalog'!$H$10:$H$509,K$71,'Job Catalog'!$I$10:$I$509,K$73))</f>
        <v/>
      </c>
      <c r="L93" s="53">
        <f>IF(OR($A93="",L$73=""),"",COUNTIFS('Job Catalog'!$F$10:$F$509,$A93,'Job Catalog'!$H$10:$H$509,L$71,'Job Catalog'!$I$10:$I$509,L$73))</f>
        <v/>
      </c>
      <c r="M93" s="53">
        <f>IF(OR($A93="",M$73=""),"",COUNTIFS('Job Catalog'!$F$10:$F$509,$A93,'Job Catalog'!$H$10:$H$509,M$71,'Job Catalog'!$I$10:$I$509,M$73))</f>
        <v/>
      </c>
      <c r="N93" s="53">
        <f>IF(OR($A93="",N$73=""),"",COUNTIFS('Job Catalog'!$F$10:$F$509,$A93,'Job Catalog'!$H$10:$H$509,N$71,'Job Catalog'!$I$10:$I$509,N$73))</f>
        <v/>
      </c>
      <c r="O93" s="53">
        <f>IF(OR($A93="",O$73=""),"",COUNTIFS('Job Catalog'!$F$10:$F$509,$A93,'Job Catalog'!$H$10:$H$509,O$71,'Job Catalog'!$I$10:$I$509,O$73))</f>
        <v/>
      </c>
      <c r="P93" s="53">
        <f>IF(OR($A93="",P$73=""),"",COUNTIFS('Job Catalog'!$F$10:$F$509,$A93,'Job Catalog'!$H$10:$H$509,P$71,'Job Catalog'!$I$10:$I$509,P$73))</f>
        <v/>
      </c>
      <c r="Q93" s="53">
        <f>IF(OR($A93="",Q$73=""),"",COUNTIFS('Job Catalog'!$F$10:$F$509,$A93,'Job Catalog'!$H$10:$H$509,Q$71,'Job Catalog'!$I$10:$I$509,Q$73))</f>
        <v/>
      </c>
      <c r="R93" s="53">
        <f>IF(OR($A93="",R$73=""),"",COUNTIFS('Job Catalog'!$F$10:$F$509,$A93,'Job Catalog'!$H$10:$H$509,R$71,'Job Catalog'!$I$10:$I$509,R$73))</f>
        <v/>
      </c>
      <c r="S93" s="53">
        <f>IF(OR($A93="",S$73=""),"",COUNTIFS('Job Catalog'!$F$10:$F$509,$A93,'Job Catalog'!$H$10:$H$509,S$71,'Job Catalog'!$I$10:$I$509,S$73))</f>
        <v/>
      </c>
      <c r="T93" s="53">
        <f>IF(OR($A93="",T$73=""),"",COUNTIFS('Job Catalog'!$F$10:$F$509,$A93,'Job Catalog'!$H$10:$H$509,T$71,'Job Catalog'!$I$10:$I$509,T$73))</f>
        <v/>
      </c>
      <c r="U93" s="53">
        <f>IF(OR($A93="",U$73=""),"",COUNTIFS('Job Catalog'!$F$10:$F$509,$A93,'Job Catalog'!$H$10:$H$509,U$71,'Job Catalog'!$I$10:$I$509,U$73))</f>
        <v/>
      </c>
      <c r="V93" s="53">
        <f>IF(OR($A93="",V$73=""),"",COUNTIFS('Job Catalog'!$F$10:$F$509,$A93,'Job Catalog'!$H$10:$H$509,V$71,'Job Catalog'!$I$10:$I$509,V$73))</f>
        <v/>
      </c>
      <c r="W93" s="53">
        <f>IF(OR($A93="",W$73=""),"",COUNTIFS('Job Catalog'!$F$10:$F$509,$A93,'Job Catalog'!$H$10:$H$509,W$71,'Job Catalog'!$I$10:$I$509,W$73))</f>
        <v/>
      </c>
      <c r="X93" s="53">
        <f>IF(OR($A93="",X$73=""),"",COUNTIFS('Job Catalog'!$F$10:$F$509,$A93,'Job Catalog'!$H$10:$H$509,X$71,'Job Catalog'!$I$10:$I$509,X$73))</f>
        <v/>
      </c>
      <c r="Y93" s="53">
        <f>IF(OR($A93="",Y$73=""),"",COUNTIFS('Job Catalog'!$F$10:$F$509,$A93,'Job Catalog'!$H$10:$H$509,Y$71,'Job Catalog'!$I$10:$I$509,Y$73))</f>
        <v/>
      </c>
      <c r="Z93" s="53">
        <f>IF(OR($A93="",Z$73=""),"",COUNTIFS('Job Catalog'!$F$10:$F$509,$A93,'Job Catalog'!$H$10:$H$509,Z$71,'Job Catalog'!$I$10:$I$509,Z$73))</f>
        <v/>
      </c>
      <c r="AA93" s="53">
        <f>IF(OR($A93="",AA$73=""),"",COUNTIFS('Job Catalog'!$F$10:$F$509,$A93,'Job Catalog'!$H$10:$H$509,AA$71,'Job Catalog'!$I$10:$I$509,AA$73))</f>
        <v/>
      </c>
      <c r="AB93" s="53">
        <f>IF(OR($A93="",AB$73=""),"",COUNTIFS('Job Catalog'!$F$10:$F$509,$A93,'Job Catalog'!$H$10:$H$509,AB$71,'Job Catalog'!$I$10:$I$509,AB$73))</f>
        <v/>
      </c>
      <c r="AC93" s="53">
        <f>IF(OR($A93="",AC$73=""),"",COUNTIFS('Job Catalog'!$F$10:$F$509,$A93,'Job Catalog'!$H$10:$H$509,AC$71,'Job Catalog'!$I$10:$I$509,AC$73))</f>
        <v/>
      </c>
      <c r="AD93" s="53">
        <f>IF(OR($A93="",AD$73=""),"",COUNTIFS('Job Catalog'!$F$10:$F$509,$A93,'Job Catalog'!$H$10:$H$509,AD$71,'Job Catalog'!$I$10:$I$509,AD$73))</f>
        <v/>
      </c>
      <c r="AE93" s="53">
        <f>IF(OR($A93="",AE$73=""),"",COUNTIFS('Job Catalog'!$F$10:$F$509,$A93,'Job Catalog'!$H$10:$H$509,AE$71,'Job Catalog'!$I$10:$I$509,AE$73))</f>
        <v/>
      </c>
      <c r="AF93" s="53">
        <f>IF(OR($A93="",AF$73=""),"",COUNTIFS('Job Catalog'!$F$10:$F$509,$A93,'Job Catalog'!$H$10:$H$509,AF$71,'Job Catalog'!$I$10:$I$509,AF$73))</f>
        <v/>
      </c>
      <c r="AG93" s="53">
        <f>IF(OR($A93="",AG$73=""),"",COUNTIFS('Job Catalog'!$F$10:$F$509,$A93,'Job Catalog'!$H$10:$H$509,AG$71,'Job Catalog'!$I$10:$I$509,AG$73))</f>
        <v/>
      </c>
      <c r="AH93" s="53">
        <f>IF(OR($A93="",AH$73=""),"",COUNTIFS('Job Catalog'!$F$10:$F$509,$A93,'Job Catalog'!$H$10:$H$509,AH$71,'Job Catalog'!$I$10:$I$509,AH$73))</f>
        <v/>
      </c>
      <c r="AI93" s="53">
        <f>IF(OR($A93="",AI$73=""),"",COUNTIFS('Job Catalog'!$F$10:$F$509,$A93,'Job Catalog'!$H$10:$H$509,AI$71,'Job Catalog'!$I$10:$I$509,AI$73))</f>
        <v/>
      </c>
      <c r="AJ93" s="53">
        <f>IF(OR($A93="",AJ$73=""),"",COUNTIFS('Job Catalog'!$F$10:$F$509,$A93,'Job Catalog'!$H$10:$H$509,AJ$71,'Job Catalog'!$I$10:$I$509,AJ$73))</f>
        <v/>
      </c>
      <c r="AK93" s="53">
        <f>IF(OR($A93="",AK$73=""),"",COUNTIFS('Job Catalog'!$F$10:$F$509,$A93,'Job Catalog'!$H$10:$H$509,AK$71,'Job Catalog'!$I$10:$I$509,AK$73))</f>
        <v/>
      </c>
      <c r="AL93" s="53">
        <f>IF(OR($A93="",AL$73=""),"",COUNTIFS('Job Catalog'!$F$10:$F$509,$A93,'Job Catalog'!$H$10:$H$509,AL$71,'Job Catalog'!$I$10:$I$509,AL$73))</f>
        <v/>
      </c>
      <c r="AM93" s="53">
        <f>IF(OR($A93="",AM$73=""),"",COUNTIFS('Job Catalog'!$F$10:$F$509,$A93,'Job Catalog'!$H$10:$H$509,AM$71,'Job Catalog'!$I$10:$I$509,AM$73))</f>
        <v/>
      </c>
      <c r="AN93" s="53">
        <f>IF(OR($A93="",AN$73=""),"",COUNTIFS('Job Catalog'!$F$10:$F$509,$A93,'Job Catalog'!$H$10:$H$509,AN$71,'Job Catalog'!$I$10:$I$509,AN$73))</f>
        <v/>
      </c>
      <c r="AO93" s="53">
        <f>IF(OR($A93="",AO$73=""),"",COUNTIFS('Job Catalog'!$F$10:$F$509,$A93,'Job Catalog'!$H$10:$H$509,AO$71,'Job Catalog'!$I$10:$I$509,AO$73))</f>
        <v/>
      </c>
      <c r="AP93" s="53">
        <f>IF(OR($A93="",AP$73=""),"",COUNTIFS('Job Catalog'!$F$10:$F$509,$A93,'Job Catalog'!$H$10:$H$509,AP$71,'Job Catalog'!$I$10:$I$509,AP$73))</f>
        <v/>
      </c>
      <c r="AQ93" s="53">
        <f>IF(OR($A93="",AQ$73=""),"",COUNTIFS('Job Catalog'!$F$10:$F$509,$A93,'Job Catalog'!$H$10:$H$509,AQ$71,'Job Catalog'!$I$10:$I$509,AQ$73))</f>
        <v/>
      </c>
      <c r="AR93" s="53">
        <f>IF(OR($A93="",AR$73=""),"",COUNTIFS('Job Catalog'!$F$10:$F$509,$A93,'Job Catalog'!$H$10:$H$509,AR$71,'Job Catalog'!$I$10:$I$509,AR$73))</f>
        <v/>
      </c>
      <c r="AS93" s="53">
        <f>IF(OR($A93="",AS$73=""),"",COUNTIFS('Job Catalog'!$F$10:$F$509,$A93,'Job Catalog'!$H$10:$H$509,AS$71,'Job Catalog'!$I$10:$I$509,AS$73))</f>
        <v/>
      </c>
      <c r="AT93" s="53">
        <f>IF(OR($A93="",AT$73=""),"",COUNTIFS('Job Catalog'!$F$10:$F$509,$A93,'Job Catalog'!$H$10:$H$509,AT$71,'Job Catalog'!$I$10:$I$509,AT$73))</f>
        <v/>
      </c>
      <c r="AU93" s="53">
        <f>IF(OR($A93="",AU$73=""),"",COUNTIFS('Job Catalog'!$F$10:$F$509,$A93,'Job Catalog'!$H$10:$H$509,AU$71,'Job Catalog'!$I$10:$I$509,AU$73))</f>
        <v/>
      </c>
      <c r="AV93" s="53">
        <f>IF(OR($A93="",AV$73=""),"",COUNTIFS('Job Catalog'!$F$10:$F$509,$A93,'Job Catalog'!$H$10:$H$509,AV$71,'Job Catalog'!$I$10:$I$509,AV$73))</f>
        <v/>
      </c>
      <c r="AW93" s="53">
        <f>IF(OR($A93="",AW$73=""),"",COUNTIFS('Job Catalog'!$F$10:$F$509,$A93,'Job Catalog'!$H$10:$H$509,AW$71,'Job Catalog'!$I$10:$I$509,AW$73))</f>
        <v/>
      </c>
      <c r="AX93" s="53">
        <f>IF(OR($A93="",AX$73=""),"",COUNTIFS('Job Catalog'!$F$10:$F$509,$A93,'Job Catalog'!$H$10:$H$509,AX$71,'Job Catalog'!$I$10:$I$509,AX$73))</f>
        <v/>
      </c>
      <c r="AY93" s="53">
        <f>IF(OR($A93="",AY$73=""),"",COUNTIFS('Job Catalog'!$F$10:$F$509,$A93,'Job Catalog'!$H$10:$H$509,AY$71,'Job Catalog'!$I$10:$I$509,AY$73))</f>
        <v/>
      </c>
      <c r="AZ93" s="53">
        <f>IF(OR($A93="",AZ$73=""),"",COUNTIFS('Job Catalog'!$F$10:$F$509,$A93,'Job Catalog'!$H$10:$H$509,AZ$71,'Job Catalog'!$I$10:$I$509,AZ$73))</f>
        <v/>
      </c>
      <c r="BA93" s="53">
        <f>IF(OR($A93="",BA$73=""),"",COUNTIFS('Job Catalog'!$F$10:$F$509,$A93,'Job Catalog'!$H$10:$H$509,BA$71,'Job Catalog'!$I$10:$I$509,BA$73))</f>
        <v/>
      </c>
      <c r="BB93" s="53">
        <f>IF(OR($A93="",BB$73=""),"",COUNTIFS('Job Catalog'!$F$10:$F$509,$A93,'Job Catalog'!$H$10:$H$509,BB$71,'Job Catalog'!$I$10:$I$509,BB$73))</f>
        <v/>
      </c>
      <c r="BC93" s="53">
        <f>IF(OR($A93="",BC$73=""),"",COUNTIFS('Job Catalog'!$F$10:$F$509,$A93,'Job Catalog'!$H$10:$H$509,BC$71,'Job Catalog'!$I$10:$I$509,BC$73))</f>
        <v/>
      </c>
      <c r="BD93" s="53">
        <f>IF(OR($A93="",BD$73=""),"",COUNTIFS('Job Catalog'!$F$10:$F$509,$A93,'Job Catalog'!$H$10:$H$509,BD$71,'Job Catalog'!$I$10:$I$509,BD$73))</f>
        <v/>
      </c>
      <c r="BE93" s="53">
        <f>IF(OR($A93="",BE$73=""),"",COUNTIFS('Job Catalog'!$F$10:$F$509,$A93,'Job Catalog'!$H$10:$H$509,BE$71,'Job Catalog'!$I$10:$I$509,BE$73))</f>
        <v/>
      </c>
      <c r="BF93" s="53">
        <f>IF(OR($A93="",BF$73=""),"",COUNTIFS('Job Catalog'!$F$10:$F$509,$A93,'Job Catalog'!$H$10:$H$509,BF$71,'Job Catalog'!$I$10:$I$509,BF$73))</f>
        <v/>
      </c>
      <c r="BG93" s="53">
        <f>IF(OR($A93="",BG$73=""),"",COUNTIFS('Job Catalog'!$F$10:$F$509,$A93,'Job Catalog'!$H$10:$H$509,BG$71,'Job Catalog'!$I$10:$I$509,BG$73))</f>
        <v/>
      </c>
      <c r="BH93" s="53">
        <f>IF(OR($A93="",BH$73=""),"",COUNTIFS('Job Catalog'!$F$10:$F$509,$A93,'Job Catalog'!$H$10:$H$509,BH$71,'Job Catalog'!$I$10:$I$509,BH$73))</f>
        <v/>
      </c>
      <c r="BI93" s="53">
        <f>IF(OR($A93="",BI$73=""),"",COUNTIFS('Job Catalog'!$F$10:$F$509,$A93,'Job Catalog'!$H$10:$H$509,BI$71,'Job Catalog'!$I$10:$I$509,BI$73))</f>
        <v/>
      </c>
      <c r="BJ93" s="53">
        <f>IF(OR($A93="",BJ$73=""),"",COUNTIFS('Job Catalog'!$F$10:$F$509,$A93,'Job Catalog'!$H$10:$H$509,BJ$71,'Job Catalog'!$I$10:$I$509,BJ$73))</f>
        <v/>
      </c>
      <c r="BK93" s="53">
        <f>IF(OR($A93="",BK$73=""),"",COUNTIFS('Job Catalog'!$F$10:$F$509,$A93,'Job Catalog'!$H$10:$H$509,BK$71,'Job Catalog'!$I$10:$I$509,BK$73))</f>
        <v/>
      </c>
      <c r="BL93" s="53">
        <f>IF(OR($A93="",BL$73=""),"",COUNTIFS('Job Catalog'!$F$10:$F$509,$A93,'Job Catalog'!$H$10:$H$509,BL$71,'Job Catalog'!$I$10:$I$509,BL$73))</f>
        <v/>
      </c>
      <c r="BM93" s="53">
        <f>IF(OR($A93="",BM$73=""),"",COUNTIFS('Job Catalog'!$F$10:$F$509,$A93,'Job Catalog'!$H$10:$H$509,BM$71,'Job Catalog'!$I$10:$I$509,BM$73))</f>
        <v/>
      </c>
      <c r="BN93" s="53">
        <f>IF(OR($A93="",BN$73=""),"",COUNTIFS('Job Catalog'!$F$10:$F$509,$A93,'Job Catalog'!$H$10:$H$509,BN$71,'Job Catalog'!$I$10:$I$509,BN$73))</f>
        <v/>
      </c>
      <c r="BO93" s="53">
        <f>IF(OR($A93="",BO$73=""),"",COUNTIFS('Job Catalog'!$F$10:$F$509,$A93,'Job Catalog'!$H$10:$H$509,BO$71,'Job Catalog'!$I$10:$I$509,BO$73))</f>
        <v/>
      </c>
      <c r="BP93" s="53">
        <f>IF(OR($A93="",BP$73=""),"",COUNTIFS('Job Catalog'!$F$10:$F$509,$A93,'Job Catalog'!$H$10:$H$509,BP$71,'Job Catalog'!$I$10:$I$509,BP$73))</f>
        <v/>
      </c>
      <c r="BQ93" s="53">
        <f>IF(OR($A93="",BQ$73=""),"",COUNTIFS('Job Catalog'!$F$10:$F$509,$A93,'Job Catalog'!$H$10:$H$509,BQ$71,'Job Catalog'!$I$10:$I$509,BQ$73))</f>
        <v/>
      </c>
      <c r="BR93" s="53">
        <f>IF(OR($A93="",BR$73=""),"",COUNTIFS('Job Catalog'!$F$10:$F$509,$A93,'Job Catalog'!$H$10:$H$509,BR$71,'Job Catalog'!$I$10:$I$509,BR$73))</f>
        <v/>
      </c>
      <c r="BS93" s="53">
        <f>IF(OR($A93="",BS$73=""),"",COUNTIFS('Job Catalog'!$F$10:$F$509,$A93,'Job Catalog'!$H$10:$H$509,BS$71,'Job Catalog'!$I$10:$I$509,BS$73))</f>
        <v/>
      </c>
      <c r="BT93" s="53">
        <f>IF(OR($A93="",BT$73=""),"",COUNTIFS('Job Catalog'!$F$10:$F$509,$A93,'Job Catalog'!$H$10:$H$509,BT$71,'Job Catalog'!$I$10:$I$509,BT$73))</f>
        <v/>
      </c>
      <c r="BU93" s="53">
        <f>IF(OR($A93="",BU$73=""),"",COUNTIFS('Job Catalog'!$F$10:$F$509,$A93,'Job Catalog'!$H$10:$H$509,BU$71,'Job Catalog'!$I$10:$I$509,BU$73))</f>
        <v/>
      </c>
      <c r="BV93" s="53">
        <f>IF(OR($A93="",BV$73=""),"",COUNTIFS('Job Catalog'!$F$10:$F$509,$A93,'Job Catalog'!$H$10:$H$509,BV$71,'Job Catalog'!$I$10:$I$509,BV$73))</f>
        <v/>
      </c>
      <c r="BW93" s="53">
        <f>IF(OR($A93="",BW$73=""),"",COUNTIFS('Job Catalog'!$F$10:$F$509,$A93,'Job Catalog'!$H$10:$H$509,BW$71,'Job Catalog'!$I$10:$I$509,BW$73))</f>
        <v/>
      </c>
      <c r="BX93" s="53">
        <f>IF(OR($A93="",BX$73=""),"",COUNTIFS('Job Catalog'!$F$10:$F$509,$A93,'Job Catalog'!$H$10:$H$509,BX$71,'Job Catalog'!$I$10:$I$509,BX$73))</f>
        <v/>
      </c>
      <c r="BY93" s="53">
        <f>IF(OR($A93="",BY$73=""),"",COUNTIFS('Job Catalog'!$F$10:$F$509,$A93,'Job Catalog'!$H$10:$H$509,BY$71,'Job Catalog'!$I$10:$I$509,BY$73))</f>
        <v/>
      </c>
      <c r="BZ93" s="53">
        <f>IF(OR($A93="",BZ$73=""),"",COUNTIFS('Job Catalog'!$F$10:$F$509,$A93,'Job Catalog'!$H$10:$H$509,BZ$71,'Job Catalog'!$I$10:$I$509,BZ$73))</f>
        <v/>
      </c>
      <c r="CA93" s="53">
        <f>IF(OR($A93="",CA$73=""),"",COUNTIFS('Job Catalog'!$F$10:$F$509,$A93,'Job Catalog'!$H$10:$H$509,CA$71,'Job Catalog'!$I$10:$I$509,CA$73))</f>
        <v/>
      </c>
      <c r="CB93" s="53">
        <f>IF(OR($A93="",CB$73=""),"",COUNTIFS('Job Catalog'!$F$10:$F$509,$A93,'Job Catalog'!$H$10:$H$509,CB$71,'Job Catalog'!$I$10:$I$509,CB$73))</f>
        <v/>
      </c>
      <c r="CC93" s="53">
        <f>IF(OR($A93="",CC$73=""),"",COUNTIFS('Job Catalog'!$F$10:$F$509,$A93,'Job Catalog'!$H$10:$H$509,CC$71,'Job Catalog'!$I$10:$I$509,CC$73))</f>
        <v/>
      </c>
      <c r="CD93" s="53">
        <f>IF(OR($A93="",CD$73=""),"",COUNTIFS('Job Catalog'!$F$10:$F$509,$A93,'Job Catalog'!$H$10:$H$509,CD$71,'Job Catalog'!$I$10:$I$509,CD$73))</f>
        <v/>
      </c>
      <c r="CE93" s="53">
        <f>IF(OR($A93="",CE$73=""),"",COUNTIFS('Job Catalog'!$F$10:$F$509,$A93,'Job Catalog'!$H$10:$H$509,CE$71,'Job Catalog'!$I$10:$I$509,CE$73))</f>
        <v/>
      </c>
      <c r="CF93" s="53">
        <f>IF(OR($A93="",CF$73=""),"",COUNTIFS('Job Catalog'!$F$10:$F$509,$A93,'Job Catalog'!$H$10:$H$509,CF$71,'Job Catalog'!$I$10:$I$509,CF$73))</f>
        <v/>
      </c>
      <c r="CG93" s="53">
        <f>IF(OR($A93="",CG$73=""),"",COUNTIFS('Job Catalog'!$F$10:$F$509,$A93,'Job Catalog'!$H$10:$H$509,CG$71,'Job Catalog'!$I$10:$I$509,CG$73))</f>
        <v/>
      </c>
      <c r="CH93" s="53">
        <f>IF(OR($A93="",CH$73=""),"",COUNTIFS('Job Catalog'!$F$10:$F$509,$A93,'Job Catalog'!$H$10:$H$509,CH$71,'Job Catalog'!$I$10:$I$509,CH$73))</f>
        <v/>
      </c>
      <c r="CI93" s="53">
        <f>IF(OR($A93="",CI$73=""),"",COUNTIFS('Job Catalog'!$F$10:$F$509,$A93,'Job Catalog'!$H$10:$H$509,CI$71,'Job Catalog'!$I$10:$I$509,CI$73))</f>
        <v/>
      </c>
      <c r="CJ93" s="53">
        <f>IF(OR($A93="",CJ$73=""),"",COUNTIFS('Job Catalog'!$F$10:$F$509,$A93,'Job Catalog'!$H$10:$H$509,CJ$71,'Job Catalog'!$I$10:$I$509,CJ$73))</f>
        <v/>
      </c>
      <c r="CK93" s="53">
        <f>IF(OR($A93="",CK$73=""),"",COUNTIFS('Job Catalog'!$F$10:$F$509,$A93,'Job Catalog'!$H$10:$H$509,CK$71,'Job Catalog'!$I$10:$I$509,CK$73))</f>
        <v/>
      </c>
      <c r="CL93" s="53">
        <f>IF(OR($A93="",CL$73=""),"",COUNTIFS('Job Catalog'!$F$10:$F$509,$A93,'Job Catalog'!$H$10:$H$509,CL$71,'Job Catalog'!$I$10:$I$509,CL$73))</f>
        <v/>
      </c>
      <c r="CM93" s="53">
        <f>IF(OR($A93="",CM$73=""),"",COUNTIFS('Job Catalog'!$F$10:$F$509,$A93,'Job Catalog'!$H$10:$H$509,CM$71,'Job Catalog'!$I$10:$I$509,CM$73))</f>
        <v/>
      </c>
      <c r="CN93" s="53">
        <f>IF(OR($A93="",CN$73=""),"",COUNTIFS('Job Catalog'!$F$10:$F$509,$A93,'Job Catalog'!$H$10:$H$509,CN$71,'Job Catalog'!$I$10:$I$509,CN$73))</f>
        <v/>
      </c>
      <c r="CO93" s="53">
        <f>IF(OR($A93="",CO$73=""),"",COUNTIFS('Job Catalog'!$F$10:$F$509,$A93,'Job Catalog'!$H$10:$H$509,CO$71,'Job Catalog'!$I$10:$I$509,CO$73))</f>
        <v/>
      </c>
      <c r="CP93" s="53">
        <f>IF(OR($A93="",CP$73=""),"",COUNTIFS('Job Catalog'!$F$10:$F$509,$A93,'Job Catalog'!$H$10:$H$509,CP$71,'Job Catalog'!$I$10:$I$509,CP$73))</f>
        <v/>
      </c>
      <c r="CQ93" s="53">
        <f>IF(OR($A93="",CQ$73=""),"",COUNTIFS('Job Catalog'!$F$10:$F$509,$A93,'Job Catalog'!$H$10:$H$509,CQ$71,'Job Catalog'!$I$10:$I$509,CQ$73))</f>
        <v/>
      </c>
      <c r="CR93" s="53">
        <f>IF(OR($A93="",CR$73=""),"",COUNTIFS('Job Catalog'!$F$10:$F$509,$A93,'Job Catalog'!$H$10:$H$509,CR$71,'Job Catalog'!$I$10:$I$509,CR$73))</f>
        <v/>
      </c>
      <c r="CS93" s="53">
        <f>IF(OR($A93="",CS$73=""),"",COUNTIFS('Job Catalog'!$F$10:$F$509,$A93,'Job Catalog'!$H$10:$H$509,CS$71,'Job Catalog'!$I$10:$I$509,CS$73))</f>
        <v/>
      </c>
      <c r="CT93" s="53">
        <f>IF(OR($A93="",CT$73=""),"",COUNTIFS('Job Catalog'!$F$10:$F$509,$A93,'Job Catalog'!$H$10:$H$509,CT$71,'Job Catalog'!$I$10:$I$509,CT$73))</f>
        <v/>
      </c>
      <c r="CU93" s="54">
        <f>IF($A93="","",SUM(C93:CT93))</f>
        <v/>
      </c>
    </row>
    <row r="94">
      <c r="A94">
        <f>IFERROR(INDEX(SETUP!$C$148:$C$267,MATCH($C$4&amp;"#"&amp;21,HELPER!$Y$2:$Y$121,0)),"")</f>
        <v/>
      </c>
      <c r="B94" s="9">
        <f>IFERROR(INDEX(SETUP!$D$148:$D$267,MATCH($C$4&amp;"#"&amp;21,HELPER!$Y$2:$Y$121,0)),"")</f>
        <v/>
      </c>
      <c r="C94" s="53">
        <f>IF(OR($A94="",C$73=""),"",COUNTIFS('Job Catalog'!$F$10:$F$509,$A94,'Job Catalog'!$H$10:$H$509,C$71,'Job Catalog'!$I$10:$I$509,C$73))</f>
        <v/>
      </c>
      <c r="D94" s="53">
        <f>IF(OR($A94="",D$73=""),"",COUNTIFS('Job Catalog'!$F$10:$F$509,$A94,'Job Catalog'!$H$10:$H$509,D$71,'Job Catalog'!$I$10:$I$509,D$73))</f>
        <v/>
      </c>
      <c r="E94" s="53">
        <f>IF(OR($A94="",E$73=""),"",COUNTIFS('Job Catalog'!$F$10:$F$509,$A94,'Job Catalog'!$H$10:$H$509,E$71,'Job Catalog'!$I$10:$I$509,E$73))</f>
        <v/>
      </c>
      <c r="F94" s="53">
        <f>IF(OR($A94="",F$73=""),"",COUNTIFS('Job Catalog'!$F$10:$F$509,$A94,'Job Catalog'!$H$10:$H$509,F$71,'Job Catalog'!$I$10:$I$509,F$73))</f>
        <v/>
      </c>
      <c r="G94" s="53">
        <f>IF(OR($A94="",G$73=""),"",COUNTIFS('Job Catalog'!$F$10:$F$509,$A94,'Job Catalog'!$H$10:$H$509,G$71,'Job Catalog'!$I$10:$I$509,G$73))</f>
        <v/>
      </c>
      <c r="H94" s="53">
        <f>IF(OR($A94="",H$73=""),"",COUNTIFS('Job Catalog'!$F$10:$F$509,$A94,'Job Catalog'!$H$10:$H$509,H$71,'Job Catalog'!$I$10:$I$509,H$73))</f>
        <v/>
      </c>
      <c r="I94" s="53">
        <f>IF(OR($A94="",I$73=""),"",COUNTIFS('Job Catalog'!$F$10:$F$509,$A94,'Job Catalog'!$H$10:$H$509,I$71,'Job Catalog'!$I$10:$I$509,I$73))</f>
        <v/>
      </c>
      <c r="J94" s="53">
        <f>IF(OR($A94="",J$73=""),"",COUNTIFS('Job Catalog'!$F$10:$F$509,$A94,'Job Catalog'!$H$10:$H$509,J$71,'Job Catalog'!$I$10:$I$509,J$73))</f>
        <v/>
      </c>
      <c r="K94" s="53">
        <f>IF(OR($A94="",K$73=""),"",COUNTIFS('Job Catalog'!$F$10:$F$509,$A94,'Job Catalog'!$H$10:$H$509,K$71,'Job Catalog'!$I$10:$I$509,K$73))</f>
        <v/>
      </c>
      <c r="L94" s="53">
        <f>IF(OR($A94="",L$73=""),"",COUNTIFS('Job Catalog'!$F$10:$F$509,$A94,'Job Catalog'!$H$10:$H$509,L$71,'Job Catalog'!$I$10:$I$509,L$73))</f>
        <v/>
      </c>
      <c r="M94" s="53">
        <f>IF(OR($A94="",M$73=""),"",COUNTIFS('Job Catalog'!$F$10:$F$509,$A94,'Job Catalog'!$H$10:$H$509,M$71,'Job Catalog'!$I$10:$I$509,M$73))</f>
        <v/>
      </c>
      <c r="N94" s="53">
        <f>IF(OR($A94="",N$73=""),"",COUNTIFS('Job Catalog'!$F$10:$F$509,$A94,'Job Catalog'!$H$10:$H$509,N$71,'Job Catalog'!$I$10:$I$509,N$73))</f>
        <v/>
      </c>
      <c r="O94" s="53">
        <f>IF(OR($A94="",O$73=""),"",COUNTIFS('Job Catalog'!$F$10:$F$509,$A94,'Job Catalog'!$H$10:$H$509,O$71,'Job Catalog'!$I$10:$I$509,O$73))</f>
        <v/>
      </c>
      <c r="P94" s="53">
        <f>IF(OR($A94="",P$73=""),"",COUNTIFS('Job Catalog'!$F$10:$F$509,$A94,'Job Catalog'!$H$10:$H$509,P$71,'Job Catalog'!$I$10:$I$509,P$73))</f>
        <v/>
      </c>
      <c r="Q94" s="53">
        <f>IF(OR($A94="",Q$73=""),"",COUNTIFS('Job Catalog'!$F$10:$F$509,$A94,'Job Catalog'!$H$10:$H$509,Q$71,'Job Catalog'!$I$10:$I$509,Q$73))</f>
        <v/>
      </c>
      <c r="R94" s="53">
        <f>IF(OR($A94="",R$73=""),"",COUNTIFS('Job Catalog'!$F$10:$F$509,$A94,'Job Catalog'!$H$10:$H$509,R$71,'Job Catalog'!$I$10:$I$509,R$73))</f>
        <v/>
      </c>
      <c r="S94" s="53">
        <f>IF(OR($A94="",S$73=""),"",COUNTIFS('Job Catalog'!$F$10:$F$509,$A94,'Job Catalog'!$H$10:$H$509,S$71,'Job Catalog'!$I$10:$I$509,S$73))</f>
        <v/>
      </c>
      <c r="T94" s="53">
        <f>IF(OR($A94="",T$73=""),"",COUNTIFS('Job Catalog'!$F$10:$F$509,$A94,'Job Catalog'!$H$10:$H$509,T$71,'Job Catalog'!$I$10:$I$509,T$73))</f>
        <v/>
      </c>
      <c r="U94" s="53">
        <f>IF(OR($A94="",U$73=""),"",COUNTIFS('Job Catalog'!$F$10:$F$509,$A94,'Job Catalog'!$H$10:$H$509,U$71,'Job Catalog'!$I$10:$I$509,U$73))</f>
        <v/>
      </c>
      <c r="V94" s="53">
        <f>IF(OR($A94="",V$73=""),"",COUNTIFS('Job Catalog'!$F$10:$F$509,$A94,'Job Catalog'!$H$10:$H$509,V$71,'Job Catalog'!$I$10:$I$509,V$73))</f>
        <v/>
      </c>
      <c r="W94" s="53">
        <f>IF(OR($A94="",W$73=""),"",COUNTIFS('Job Catalog'!$F$10:$F$509,$A94,'Job Catalog'!$H$10:$H$509,W$71,'Job Catalog'!$I$10:$I$509,W$73))</f>
        <v/>
      </c>
      <c r="X94" s="53">
        <f>IF(OR($A94="",X$73=""),"",COUNTIFS('Job Catalog'!$F$10:$F$509,$A94,'Job Catalog'!$H$10:$H$509,X$71,'Job Catalog'!$I$10:$I$509,X$73))</f>
        <v/>
      </c>
      <c r="Y94" s="53">
        <f>IF(OR($A94="",Y$73=""),"",COUNTIFS('Job Catalog'!$F$10:$F$509,$A94,'Job Catalog'!$H$10:$H$509,Y$71,'Job Catalog'!$I$10:$I$509,Y$73))</f>
        <v/>
      </c>
      <c r="Z94" s="53">
        <f>IF(OR($A94="",Z$73=""),"",COUNTIFS('Job Catalog'!$F$10:$F$509,$A94,'Job Catalog'!$H$10:$H$509,Z$71,'Job Catalog'!$I$10:$I$509,Z$73))</f>
        <v/>
      </c>
      <c r="AA94" s="53">
        <f>IF(OR($A94="",AA$73=""),"",COUNTIFS('Job Catalog'!$F$10:$F$509,$A94,'Job Catalog'!$H$10:$H$509,AA$71,'Job Catalog'!$I$10:$I$509,AA$73))</f>
        <v/>
      </c>
      <c r="AB94" s="53">
        <f>IF(OR($A94="",AB$73=""),"",COUNTIFS('Job Catalog'!$F$10:$F$509,$A94,'Job Catalog'!$H$10:$H$509,AB$71,'Job Catalog'!$I$10:$I$509,AB$73))</f>
        <v/>
      </c>
      <c r="AC94" s="53">
        <f>IF(OR($A94="",AC$73=""),"",COUNTIFS('Job Catalog'!$F$10:$F$509,$A94,'Job Catalog'!$H$10:$H$509,AC$71,'Job Catalog'!$I$10:$I$509,AC$73))</f>
        <v/>
      </c>
      <c r="AD94" s="53">
        <f>IF(OR($A94="",AD$73=""),"",COUNTIFS('Job Catalog'!$F$10:$F$509,$A94,'Job Catalog'!$H$10:$H$509,AD$71,'Job Catalog'!$I$10:$I$509,AD$73))</f>
        <v/>
      </c>
      <c r="AE94" s="53">
        <f>IF(OR($A94="",AE$73=""),"",COUNTIFS('Job Catalog'!$F$10:$F$509,$A94,'Job Catalog'!$H$10:$H$509,AE$71,'Job Catalog'!$I$10:$I$509,AE$73))</f>
        <v/>
      </c>
      <c r="AF94" s="53">
        <f>IF(OR($A94="",AF$73=""),"",COUNTIFS('Job Catalog'!$F$10:$F$509,$A94,'Job Catalog'!$H$10:$H$509,AF$71,'Job Catalog'!$I$10:$I$509,AF$73))</f>
        <v/>
      </c>
      <c r="AG94" s="53">
        <f>IF(OR($A94="",AG$73=""),"",COUNTIFS('Job Catalog'!$F$10:$F$509,$A94,'Job Catalog'!$H$10:$H$509,AG$71,'Job Catalog'!$I$10:$I$509,AG$73))</f>
        <v/>
      </c>
      <c r="AH94" s="53">
        <f>IF(OR($A94="",AH$73=""),"",COUNTIFS('Job Catalog'!$F$10:$F$509,$A94,'Job Catalog'!$H$10:$H$509,AH$71,'Job Catalog'!$I$10:$I$509,AH$73))</f>
        <v/>
      </c>
      <c r="AI94" s="53">
        <f>IF(OR($A94="",AI$73=""),"",COUNTIFS('Job Catalog'!$F$10:$F$509,$A94,'Job Catalog'!$H$10:$H$509,AI$71,'Job Catalog'!$I$10:$I$509,AI$73))</f>
        <v/>
      </c>
      <c r="AJ94" s="53">
        <f>IF(OR($A94="",AJ$73=""),"",COUNTIFS('Job Catalog'!$F$10:$F$509,$A94,'Job Catalog'!$H$10:$H$509,AJ$71,'Job Catalog'!$I$10:$I$509,AJ$73))</f>
        <v/>
      </c>
      <c r="AK94" s="53">
        <f>IF(OR($A94="",AK$73=""),"",COUNTIFS('Job Catalog'!$F$10:$F$509,$A94,'Job Catalog'!$H$10:$H$509,AK$71,'Job Catalog'!$I$10:$I$509,AK$73))</f>
        <v/>
      </c>
      <c r="AL94" s="53">
        <f>IF(OR($A94="",AL$73=""),"",COUNTIFS('Job Catalog'!$F$10:$F$509,$A94,'Job Catalog'!$H$10:$H$509,AL$71,'Job Catalog'!$I$10:$I$509,AL$73))</f>
        <v/>
      </c>
      <c r="AM94" s="53">
        <f>IF(OR($A94="",AM$73=""),"",COUNTIFS('Job Catalog'!$F$10:$F$509,$A94,'Job Catalog'!$H$10:$H$509,AM$71,'Job Catalog'!$I$10:$I$509,AM$73))</f>
        <v/>
      </c>
      <c r="AN94" s="53">
        <f>IF(OR($A94="",AN$73=""),"",COUNTIFS('Job Catalog'!$F$10:$F$509,$A94,'Job Catalog'!$H$10:$H$509,AN$71,'Job Catalog'!$I$10:$I$509,AN$73))</f>
        <v/>
      </c>
      <c r="AO94" s="53">
        <f>IF(OR($A94="",AO$73=""),"",COUNTIFS('Job Catalog'!$F$10:$F$509,$A94,'Job Catalog'!$H$10:$H$509,AO$71,'Job Catalog'!$I$10:$I$509,AO$73))</f>
        <v/>
      </c>
      <c r="AP94" s="53">
        <f>IF(OR($A94="",AP$73=""),"",COUNTIFS('Job Catalog'!$F$10:$F$509,$A94,'Job Catalog'!$H$10:$H$509,AP$71,'Job Catalog'!$I$10:$I$509,AP$73))</f>
        <v/>
      </c>
      <c r="AQ94" s="53">
        <f>IF(OR($A94="",AQ$73=""),"",COUNTIFS('Job Catalog'!$F$10:$F$509,$A94,'Job Catalog'!$H$10:$H$509,AQ$71,'Job Catalog'!$I$10:$I$509,AQ$73))</f>
        <v/>
      </c>
      <c r="AR94" s="53">
        <f>IF(OR($A94="",AR$73=""),"",COUNTIFS('Job Catalog'!$F$10:$F$509,$A94,'Job Catalog'!$H$10:$H$509,AR$71,'Job Catalog'!$I$10:$I$509,AR$73))</f>
        <v/>
      </c>
      <c r="AS94" s="53">
        <f>IF(OR($A94="",AS$73=""),"",COUNTIFS('Job Catalog'!$F$10:$F$509,$A94,'Job Catalog'!$H$10:$H$509,AS$71,'Job Catalog'!$I$10:$I$509,AS$73))</f>
        <v/>
      </c>
      <c r="AT94" s="53">
        <f>IF(OR($A94="",AT$73=""),"",COUNTIFS('Job Catalog'!$F$10:$F$509,$A94,'Job Catalog'!$H$10:$H$509,AT$71,'Job Catalog'!$I$10:$I$509,AT$73))</f>
        <v/>
      </c>
      <c r="AU94" s="53">
        <f>IF(OR($A94="",AU$73=""),"",COUNTIFS('Job Catalog'!$F$10:$F$509,$A94,'Job Catalog'!$H$10:$H$509,AU$71,'Job Catalog'!$I$10:$I$509,AU$73))</f>
        <v/>
      </c>
      <c r="AV94" s="53">
        <f>IF(OR($A94="",AV$73=""),"",COUNTIFS('Job Catalog'!$F$10:$F$509,$A94,'Job Catalog'!$H$10:$H$509,AV$71,'Job Catalog'!$I$10:$I$509,AV$73))</f>
        <v/>
      </c>
      <c r="AW94" s="53">
        <f>IF(OR($A94="",AW$73=""),"",COUNTIFS('Job Catalog'!$F$10:$F$509,$A94,'Job Catalog'!$H$10:$H$509,AW$71,'Job Catalog'!$I$10:$I$509,AW$73))</f>
        <v/>
      </c>
      <c r="AX94" s="53">
        <f>IF(OR($A94="",AX$73=""),"",COUNTIFS('Job Catalog'!$F$10:$F$509,$A94,'Job Catalog'!$H$10:$H$509,AX$71,'Job Catalog'!$I$10:$I$509,AX$73))</f>
        <v/>
      </c>
      <c r="AY94" s="53">
        <f>IF(OR($A94="",AY$73=""),"",COUNTIFS('Job Catalog'!$F$10:$F$509,$A94,'Job Catalog'!$H$10:$H$509,AY$71,'Job Catalog'!$I$10:$I$509,AY$73))</f>
        <v/>
      </c>
      <c r="AZ94" s="53">
        <f>IF(OR($A94="",AZ$73=""),"",COUNTIFS('Job Catalog'!$F$10:$F$509,$A94,'Job Catalog'!$H$10:$H$509,AZ$71,'Job Catalog'!$I$10:$I$509,AZ$73))</f>
        <v/>
      </c>
      <c r="BA94" s="53">
        <f>IF(OR($A94="",BA$73=""),"",COUNTIFS('Job Catalog'!$F$10:$F$509,$A94,'Job Catalog'!$H$10:$H$509,BA$71,'Job Catalog'!$I$10:$I$509,BA$73))</f>
        <v/>
      </c>
      <c r="BB94" s="53">
        <f>IF(OR($A94="",BB$73=""),"",COUNTIFS('Job Catalog'!$F$10:$F$509,$A94,'Job Catalog'!$H$10:$H$509,BB$71,'Job Catalog'!$I$10:$I$509,BB$73))</f>
        <v/>
      </c>
      <c r="BC94" s="53">
        <f>IF(OR($A94="",BC$73=""),"",COUNTIFS('Job Catalog'!$F$10:$F$509,$A94,'Job Catalog'!$H$10:$H$509,BC$71,'Job Catalog'!$I$10:$I$509,BC$73))</f>
        <v/>
      </c>
      <c r="BD94" s="53">
        <f>IF(OR($A94="",BD$73=""),"",COUNTIFS('Job Catalog'!$F$10:$F$509,$A94,'Job Catalog'!$H$10:$H$509,BD$71,'Job Catalog'!$I$10:$I$509,BD$73))</f>
        <v/>
      </c>
      <c r="BE94" s="53">
        <f>IF(OR($A94="",BE$73=""),"",COUNTIFS('Job Catalog'!$F$10:$F$509,$A94,'Job Catalog'!$H$10:$H$509,BE$71,'Job Catalog'!$I$10:$I$509,BE$73))</f>
        <v/>
      </c>
      <c r="BF94" s="53">
        <f>IF(OR($A94="",BF$73=""),"",COUNTIFS('Job Catalog'!$F$10:$F$509,$A94,'Job Catalog'!$H$10:$H$509,BF$71,'Job Catalog'!$I$10:$I$509,BF$73))</f>
        <v/>
      </c>
      <c r="BG94" s="53">
        <f>IF(OR($A94="",BG$73=""),"",COUNTIFS('Job Catalog'!$F$10:$F$509,$A94,'Job Catalog'!$H$10:$H$509,BG$71,'Job Catalog'!$I$10:$I$509,BG$73))</f>
        <v/>
      </c>
      <c r="BH94" s="53">
        <f>IF(OR($A94="",BH$73=""),"",COUNTIFS('Job Catalog'!$F$10:$F$509,$A94,'Job Catalog'!$H$10:$H$509,BH$71,'Job Catalog'!$I$10:$I$509,BH$73))</f>
        <v/>
      </c>
      <c r="BI94" s="53">
        <f>IF(OR($A94="",BI$73=""),"",COUNTIFS('Job Catalog'!$F$10:$F$509,$A94,'Job Catalog'!$H$10:$H$509,BI$71,'Job Catalog'!$I$10:$I$509,BI$73))</f>
        <v/>
      </c>
      <c r="BJ94" s="53">
        <f>IF(OR($A94="",BJ$73=""),"",COUNTIFS('Job Catalog'!$F$10:$F$509,$A94,'Job Catalog'!$H$10:$H$509,BJ$71,'Job Catalog'!$I$10:$I$509,BJ$73))</f>
        <v/>
      </c>
      <c r="BK94" s="53">
        <f>IF(OR($A94="",BK$73=""),"",COUNTIFS('Job Catalog'!$F$10:$F$509,$A94,'Job Catalog'!$H$10:$H$509,BK$71,'Job Catalog'!$I$10:$I$509,BK$73))</f>
        <v/>
      </c>
      <c r="BL94" s="53">
        <f>IF(OR($A94="",BL$73=""),"",COUNTIFS('Job Catalog'!$F$10:$F$509,$A94,'Job Catalog'!$H$10:$H$509,BL$71,'Job Catalog'!$I$10:$I$509,BL$73))</f>
        <v/>
      </c>
      <c r="BM94" s="53">
        <f>IF(OR($A94="",BM$73=""),"",COUNTIFS('Job Catalog'!$F$10:$F$509,$A94,'Job Catalog'!$H$10:$H$509,BM$71,'Job Catalog'!$I$10:$I$509,BM$73))</f>
        <v/>
      </c>
      <c r="BN94" s="53">
        <f>IF(OR($A94="",BN$73=""),"",COUNTIFS('Job Catalog'!$F$10:$F$509,$A94,'Job Catalog'!$H$10:$H$509,BN$71,'Job Catalog'!$I$10:$I$509,BN$73))</f>
        <v/>
      </c>
      <c r="BO94" s="53">
        <f>IF(OR($A94="",BO$73=""),"",COUNTIFS('Job Catalog'!$F$10:$F$509,$A94,'Job Catalog'!$H$10:$H$509,BO$71,'Job Catalog'!$I$10:$I$509,BO$73))</f>
        <v/>
      </c>
      <c r="BP94" s="53">
        <f>IF(OR($A94="",BP$73=""),"",COUNTIFS('Job Catalog'!$F$10:$F$509,$A94,'Job Catalog'!$H$10:$H$509,BP$71,'Job Catalog'!$I$10:$I$509,BP$73))</f>
        <v/>
      </c>
      <c r="BQ94" s="53">
        <f>IF(OR($A94="",BQ$73=""),"",COUNTIFS('Job Catalog'!$F$10:$F$509,$A94,'Job Catalog'!$H$10:$H$509,BQ$71,'Job Catalog'!$I$10:$I$509,BQ$73))</f>
        <v/>
      </c>
      <c r="BR94" s="53">
        <f>IF(OR($A94="",BR$73=""),"",COUNTIFS('Job Catalog'!$F$10:$F$509,$A94,'Job Catalog'!$H$10:$H$509,BR$71,'Job Catalog'!$I$10:$I$509,BR$73))</f>
        <v/>
      </c>
      <c r="BS94" s="53">
        <f>IF(OR($A94="",BS$73=""),"",COUNTIFS('Job Catalog'!$F$10:$F$509,$A94,'Job Catalog'!$H$10:$H$509,BS$71,'Job Catalog'!$I$10:$I$509,BS$73))</f>
        <v/>
      </c>
      <c r="BT94" s="53">
        <f>IF(OR($A94="",BT$73=""),"",COUNTIFS('Job Catalog'!$F$10:$F$509,$A94,'Job Catalog'!$H$10:$H$509,BT$71,'Job Catalog'!$I$10:$I$509,BT$73))</f>
        <v/>
      </c>
      <c r="BU94" s="53">
        <f>IF(OR($A94="",BU$73=""),"",COUNTIFS('Job Catalog'!$F$10:$F$509,$A94,'Job Catalog'!$H$10:$H$509,BU$71,'Job Catalog'!$I$10:$I$509,BU$73))</f>
        <v/>
      </c>
      <c r="BV94" s="53">
        <f>IF(OR($A94="",BV$73=""),"",COUNTIFS('Job Catalog'!$F$10:$F$509,$A94,'Job Catalog'!$H$10:$H$509,BV$71,'Job Catalog'!$I$10:$I$509,BV$73))</f>
        <v/>
      </c>
      <c r="BW94" s="53">
        <f>IF(OR($A94="",BW$73=""),"",COUNTIFS('Job Catalog'!$F$10:$F$509,$A94,'Job Catalog'!$H$10:$H$509,BW$71,'Job Catalog'!$I$10:$I$509,BW$73))</f>
        <v/>
      </c>
      <c r="BX94" s="53">
        <f>IF(OR($A94="",BX$73=""),"",COUNTIFS('Job Catalog'!$F$10:$F$509,$A94,'Job Catalog'!$H$10:$H$509,BX$71,'Job Catalog'!$I$10:$I$509,BX$73))</f>
        <v/>
      </c>
      <c r="BY94" s="53">
        <f>IF(OR($A94="",BY$73=""),"",COUNTIFS('Job Catalog'!$F$10:$F$509,$A94,'Job Catalog'!$H$10:$H$509,BY$71,'Job Catalog'!$I$10:$I$509,BY$73))</f>
        <v/>
      </c>
      <c r="BZ94" s="53">
        <f>IF(OR($A94="",BZ$73=""),"",COUNTIFS('Job Catalog'!$F$10:$F$509,$A94,'Job Catalog'!$H$10:$H$509,BZ$71,'Job Catalog'!$I$10:$I$509,BZ$73))</f>
        <v/>
      </c>
      <c r="CA94" s="53">
        <f>IF(OR($A94="",CA$73=""),"",COUNTIFS('Job Catalog'!$F$10:$F$509,$A94,'Job Catalog'!$H$10:$H$509,CA$71,'Job Catalog'!$I$10:$I$509,CA$73))</f>
        <v/>
      </c>
      <c r="CB94" s="53">
        <f>IF(OR($A94="",CB$73=""),"",COUNTIFS('Job Catalog'!$F$10:$F$509,$A94,'Job Catalog'!$H$10:$H$509,CB$71,'Job Catalog'!$I$10:$I$509,CB$73))</f>
        <v/>
      </c>
      <c r="CC94" s="53">
        <f>IF(OR($A94="",CC$73=""),"",COUNTIFS('Job Catalog'!$F$10:$F$509,$A94,'Job Catalog'!$H$10:$H$509,CC$71,'Job Catalog'!$I$10:$I$509,CC$73))</f>
        <v/>
      </c>
      <c r="CD94" s="53">
        <f>IF(OR($A94="",CD$73=""),"",COUNTIFS('Job Catalog'!$F$10:$F$509,$A94,'Job Catalog'!$H$10:$H$509,CD$71,'Job Catalog'!$I$10:$I$509,CD$73))</f>
        <v/>
      </c>
      <c r="CE94" s="53">
        <f>IF(OR($A94="",CE$73=""),"",COUNTIFS('Job Catalog'!$F$10:$F$509,$A94,'Job Catalog'!$H$10:$H$509,CE$71,'Job Catalog'!$I$10:$I$509,CE$73))</f>
        <v/>
      </c>
      <c r="CF94" s="53">
        <f>IF(OR($A94="",CF$73=""),"",COUNTIFS('Job Catalog'!$F$10:$F$509,$A94,'Job Catalog'!$H$10:$H$509,CF$71,'Job Catalog'!$I$10:$I$509,CF$73))</f>
        <v/>
      </c>
      <c r="CG94" s="53">
        <f>IF(OR($A94="",CG$73=""),"",COUNTIFS('Job Catalog'!$F$10:$F$509,$A94,'Job Catalog'!$H$10:$H$509,CG$71,'Job Catalog'!$I$10:$I$509,CG$73))</f>
        <v/>
      </c>
      <c r="CH94" s="53">
        <f>IF(OR($A94="",CH$73=""),"",COUNTIFS('Job Catalog'!$F$10:$F$509,$A94,'Job Catalog'!$H$10:$H$509,CH$71,'Job Catalog'!$I$10:$I$509,CH$73))</f>
        <v/>
      </c>
      <c r="CI94" s="53">
        <f>IF(OR($A94="",CI$73=""),"",COUNTIFS('Job Catalog'!$F$10:$F$509,$A94,'Job Catalog'!$H$10:$H$509,CI$71,'Job Catalog'!$I$10:$I$509,CI$73))</f>
        <v/>
      </c>
      <c r="CJ94" s="53">
        <f>IF(OR($A94="",CJ$73=""),"",COUNTIFS('Job Catalog'!$F$10:$F$509,$A94,'Job Catalog'!$H$10:$H$509,CJ$71,'Job Catalog'!$I$10:$I$509,CJ$73))</f>
        <v/>
      </c>
      <c r="CK94" s="53">
        <f>IF(OR($A94="",CK$73=""),"",COUNTIFS('Job Catalog'!$F$10:$F$509,$A94,'Job Catalog'!$H$10:$H$509,CK$71,'Job Catalog'!$I$10:$I$509,CK$73))</f>
        <v/>
      </c>
      <c r="CL94" s="53">
        <f>IF(OR($A94="",CL$73=""),"",COUNTIFS('Job Catalog'!$F$10:$F$509,$A94,'Job Catalog'!$H$10:$H$509,CL$71,'Job Catalog'!$I$10:$I$509,CL$73))</f>
        <v/>
      </c>
      <c r="CM94" s="53">
        <f>IF(OR($A94="",CM$73=""),"",COUNTIFS('Job Catalog'!$F$10:$F$509,$A94,'Job Catalog'!$H$10:$H$509,CM$71,'Job Catalog'!$I$10:$I$509,CM$73))</f>
        <v/>
      </c>
      <c r="CN94" s="53">
        <f>IF(OR($A94="",CN$73=""),"",COUNTIFS('Job Catalog'!$F$10:$F$509,$A94,'Job Catalog'!$H$10:$H$509,CN$71,'Job Catalog'!$I$10:$I$509,CN$73))</f>
        <v/>
      </c>
      <c r="CO94" s="53">
        <f>IF(OR($A94="",CO$73=""),"",COUNTIFS('Job Catalog'!$F$10:$F$509,$A94,'Job Catalog'!$H$10:$H$509,CO$71,'Job Catalog'!$I$10:$I$509,CO$73))</f>
        <v/>
      </c>
      <c r="CP94" s="53">
        <f>IF(OR($A94="",CP$73=""),"",COUNTIFS('Job Catalog'!$F$10:$F$509,$A94,'Job Catalog'!$H$10:$H$509,CP$71,'Job Catalog'!$I$10:$I$509,CP$73))</f>
        <v/>
      </c>
      <c r="CQ94" s="53">
        <f>IF(OR($A94="",CQ$73=""),"",COUNTIFS('Job Catalog'!$F$10:$F$509,$A94,'Job Catalog'!$H$10:$H$509,CQ$71,'Job Catalog'!$I$10:$I$509,CQ$73))</f>
        <v/>
      </c>
      <c r="CR94" s="53">
        <f>IF(OR($A94="",CR$73=""),"",COUNTIFS('Job Catalog'!$F$10:$F$509,$A94,'Job Catalog'!$H$10:$H$509,CR$71,'Job Catalog'!$I$10:$I$509,CR$73))</f>
        <v/>
      </c>
      <c r="CS94" s="53">
        <f>IF(OR($A94="",CS$73=""),"",COUNTIFS('Job Catalog'!$F$10:$F$509,$A94,'Job Catalog'!$H$10:$H$509,CS$71,'Job Catalog'!$I$10:$I$509,CS$73))</f>
        <v/>
      </c>
      <c r="CT94" s="53">
        <f>IF(OR($A94="",CT$73=""),"",COUNTIFS('Job Catalog'!$F$10:$F$509,$A94,'Job Catalog'!$H$10:$H$509,CT$71,'Job Catalog'!$I$10:$I$509,CT$73))</f>
        <v/>
      </c>
      <c r="CU94" s="54">
        <f>IF($A94="","",SUM(C94:CT94))</f>
        <v/>
      </c>
    </row>
    <row r="95">
      <c r="A95">
        <f>IFERROR(INDEX(SETUP!$C$148:$C$267,MATCH($C$4&amp;"#"&amp;22,HELPER!$Y$2:$Y$121,0)),"")</f>
        <v/>
      </c>
      <c r="B95" s="9">
        <f>IFERROR(INDEX(SETUP!$D$148:$D$267,MATCH($C$4&amp;"#"&amp;22,HELPER!$Y$2:$Y$121,0)),"")</f>
        <v/>
      </c>
      <c r="C95" s="53">
        <f>IF(OR($A95="",C$73=""),"",COUNTIFS('Job Catalog'!$F$10:$F$509,$A95,'Job Catalog'!$H$10:$H$509,C$71,'Job Catalog'!$I$10:$I$509,C$73))</f>
        <v/>
      </c>
      <c r="D95" s="53">
        <f>IF(OR($A95="",D$73=""),"",COUNTIFS('Job Catalog'!$F$10:$F$509,$A95,'Job Catalog'!$H$10:$H$509,D$71,'Job Catalog'!$I$10:$I$509,D$73))</f>
        <v/>
      </c>
      <c r="E95" s="53">
        <f>IF(OR($A95="",E$73=""),"",COUNTIFS('Job Catalog'!$F$10:$F$509,$A95,'Job Catalog'!$H$10:$H$509,E$71,'Job Catalog'!$I$10:$I$509,E$73))</f>
        <v/>
      </c>
      <c r="F95" s="53">
        <f>IF(OR($A95="",F$73=""),"",COUNTIFS('Job Catalog'!$F$10:$F$509,$A95,'Job Catalog'!$H$10:$H$509,F$71,'Job Catalog'!$I$10:$I$509,F$73))</f>
        <v/>
      </c>
      <c r="G95" s="53">
        <f>IF(OR($A95="",G$73=""),"",COUNTIFS('Job Catalog'!$F$10:$F$509,$A95,'Job Catalog'!$H$10:$H$509,G$71,'Job Catalog'!$I$10:$I$509,G$73))</f>
        <v/>
      </c>
      <c r="H95" s="53">
        <f>IF(OR($A95="",H$73=""),"",COUNTIFS('Job Catalog'!$F$10:$F$509,$A95,'Job Catalog'!$H$10:$H$509,H$71,'Job Catalog'!$I$10:$I$509,H$73))</f>
        <v/>
      </c>
      <c r="I95" s="53">
        <f>IF(OR($A95="",I$73=""),"",COUNTIFS('Job Catalog'!$F$10:$F$509,$A95,'Job Catalog'!$H$10:$H$509,I$71,'Job Catalog'!$I$10:$I$509,I$73))</f>
        <v/>
      </c>
      <c r="J95" s="53">
        <f>IF(OR($A95="",J$73=""),"",COUNTIFS('Job Catalog'!$F$10:$F$509,$A95,'Job Catalog'!$H$10:$H$509,J$71,'Job Catalog'!$I$10:$I$509,J$73))</f>
        <v/>
      </c>
      <c r="K95" s="53">
        <f>IF(OR($A95="",K$73=""),"",COUNTIFS('Job Catalog'!$F$10:$F$509,$A95,'Job Catalog'!$H$10:$H$509,K$71,'Job Catalog'!$I$10:$I$509,K$73))</f>
        <v/>
      </c>
      <c r="L95" s="53">
        <f>IF(OR($A95="",L$73=""),"",COUNTIFS('Job Catalog'!$F$10:$F$509,$A95,'Job Catalog'!$H$10:$H$509,L$71,'Job Catalog'!$I$10:$I$509,L$73))</f>
        <v/>
      </c>
      <c r="M95" s="53">
        <f>IF(OR($A95="",M$73=""),"",COUNTIFS('Job Catalog'!$F$10:$F$509,$A95,'Job Catalog'!$H$10:$H$509,M$71,'Job Catalog'!$I$10:$I$509,M$73))</f>
        <v/>
      </c>
      <c r="N95" s="53">
        <f>IF(OR($A95="",N$73=""),"",COUNTIFS('Job Catalog'!$F$10:$F$509,$A95,'Job Catalog'!$H$10:$H$509,N$71,'Job Catalog'!$I$10:$I$509,N$73))</f>
        <v/>
      </c>
      <c r="O95" s="53">
        <f>IF(OR($A95="",O$73=""),"",COUNTIFS('Job Catalog'!$F$10:$F$509,$A95,'Job Catalog'!$H$10:$H$509,O$71,'Job Catalog'!$I$10:$I$509,O$73))</f>
        <v/>
      </c>
      <c r="P95" s="53">
        <f>IF(OR($A95="",P$73=""),"",COUNTIFS('Job Catalog'!$F$10:$F$509,$A95,'Job Catalog'!$H$10:$H$509,P$71,'Job Catalog'!$I$10:$I$509,P$73))</f>
        <v/>
      </c>
      <c r="Q95" s="53">
        <f>IF(OR($A95="",Q$73=""),"",COUNTIFS('Job Catalog'!$F$10:$F$509,$A95,'Job Catalog'!$H$10:$H$509,Q$71,'Job Catalog'!$I$10:$I$509,Q$73))</f>
        <v/>
      </c>
      <c r="R95" s="53">
        <f>IF(OR($A95="",R$73=""),"",COUNTIFS('Job Catalog'!$F$10:$F$509,$A95,'Job Catalog'!$H$10:$H$509,R$71,'Job Catalog'!$I$10:$I$509,R$73))</f>
        <v/>
      </c>
      <c r="S95" s="53">
        <f>IF(OR($A95="",S$73=""),"",COUNTIFS('Job Catalog'!$F$10:$F$509,$A95,'Job Catalog'!$H$10:$H$509,S$71,'Job Catalog'!$I$10:$I$509,S$73))</f>
        <v/>
      </c>
      <c r="T95" s="53">
        <f>IF(OR($A95="",T$73=""),"",COUNTIFS('Job Catalog'!$F$10:$F$509,$A95,'Job Catalog'!$H$10:$H$509,T$71,'Job Catalog'!$I$10:$I$509,T$73))</f>
        <v/>
      </c>
      <c r="U95" s="53">
        <f>IF(OR($A95="",U$73=""),"",COUNTIFS('Job Catalog'!$F$10:$F$509,$A95,'Job Catalog'!$H$10:$H$509,U$71,'Job Catalog'!$I$10:$I$509,U$73))</f>
        <v/>
      </c>
      <c r="V95" s="53">
        <f>IF(OR($A95="",V$73=""),"",COUNTIFS('Job Catalog'!$F$10:$F$509,$A95,'Job Catalog'!$H$10:$H$509,V$71,'Job Catalog'!$I$10:$I$509,V$73))</f>
        <v/>
      </c>
      <c r="W95" s="53">
        <f>IF(OR($A95="",W$73=""),"",COUNTIFS('Job Catalog'!$F$10:$F$509,$A95,'Job Catalog'!$H$10:$H$509,W$71,'Job Catalog'!$I$10:$I$509,W$73))</f>
        <v/>
      </c>
      <c r="X95" s="53">
        <f>IF(OR($A95="",X$73=""),"",COUNTIFS('Job Catalog'!$F$10:$F$509,$A95,'Job Catalog'!$H$10:$H$509,X$71,'Job Catalog'!$I$10:$I$509,X$73))</f>
        <v/>
      </c>
      <c r="Y95" s="53">
        <f>IF(OR($A95="",Y$73=""),"",COUNTIFS('Job Catalog'!$F$10:$F$509,$A95,'Job Catalog'!$H$10:$H$509,Y$71,'Job Catalog'!$I$10:$I$509,Y$73))</f>
        <v/>
      </c>
      <c r="Z95" s="53">
        <f>IF(OR($A95="",Z$73=""),"",COUNTIFS('Job Catalog'!$F$10:$F$509,$A95,'Job Catalog'!$H$10:$H$509,Z$71,'Job Catalog'!$I$10:$I$509,Z$73))</f>
        <v/>
      </c>
      <c r="AA95" s="53">
        <f>IF(OR($A95="",AA$73=""),"",COUNTIFS('Job Catalog'!$F$10:$F$509,$A95,'Job Catalog'!$H$10:$H$509,AA$71,'Job Catalog'!$I$10:$I$509,AA$73))</f>
        <v/>
      </c>
      <c r="AB95" s="53">
        <f>IF(OR($A95="",AB$73=""),"",COUNTIFS('Job Catalog'!$F$10:$F$509,$A95,'Job Catalog'!$H$10:$H$509,AB$71,'Job Catalog'!$I$10:$I$509,AB$73))</f>
        <v/>
      </c>
      <c r="AC95" s="53">
        <f>IF(OR($A95="",AC$73=""),"",COUNTIFS('Job Catalog'!$F$10:$F$509,$A95,'Job Catalog'!$H$10:$H$509,AC$71,'Job Catalog'!$I$10:$I$509,AC$73))</f>
        <v/>
      </c>
      <c r="AD95" s="53">
        <f>IF(OR($A95="",AD$73=""),"",COUNTIFS('Job Catalog'!$F$10:$F$509,$A95,'Job Catalog'!$H$10:$H$509,AD$71,'Job Catalog'!$I$10:$I$509,AD$73))</f>
        <v/>
      </c>
      <c r="AE95" s="53">
        <f>IF(OR($A95="",AE$73=""),"",COUNTIFS('Job Catalog'!$F$10:$F$509,$A95,'Job Catalog'!$H$10:$H$509,AE$71,'Job Catalog'!$I$10:$I$509,AE$73))</f>
        <v/>
      </c>
      <c r="AF95" s="53">
        <f>IF(OR($A95="",AF$73=""),"",COUNTIFS('Job Catalog'!$F$10:$F$509,$A95,'Job Catalog'!$H$10:$H$509,AF$71,'Job Catalog'!$I$10:$I$509,AF$73))</f>
        <v/>
      </c>
      <c r="AG95" s="53">
        <f>IF(OR($A95="",AG$73=""),"",COUNTIFS('Job Catalog'!$F$10:$F$509,$A95,'Job Catalog'!$H$10:$H$509,AG$71,'Job Catalog'!$I$10:$I$509,AG$73))</f>
        <v/>
      </c>
      <c r="AH95" s="53">
        <f>IF(OR($A95="",AH$73=""),"",COUNTIFS('Job Catalog'!$F$10:$F$509,$A95,'Job Catalog'!$H$10:$H$509,AH$71,'Job Catalog'!$I$10:$I$509,AH$73))</f>
        <v/>
      </c>
      <c r="AI95" s="53">
        <f>IF(OR($A95="",AI$73=""),"",COUNTIFS('Job Catalog'!$F$10:$F$509,$A95,'Job Catalog'!$H$10:$H$509,AI$71,'Job Catalog'!$I$10:$I$509,AI$73))</f>
        <v/>
      </c>
      <c r="AJ95" s="53">
        <f>IF(OR($A95="",AJ$73=""),"",COUNTIFS('Job Catalog'!$F$10:$F$509,$A95,'Job Catalog'!$H$10:$H$509,AJ$71,'Job Catalog'!$I$10:$I$509,AJ$73))</f>
        <v/>
      </c>
      <c r="AK95" s="53">
        <f>IF(OR($A95="",AK$73=""),"",COUNTIFS('Job Catalog'!$F$10:$F$509,$A95,'Job Catalog'!$H$10:$H$509,AK$71,'Job Catalog'!$I$10:$I$509,AK$73))</f>
        <v/>
      </c>
      <c r="AL95" s="53">
        <f>IF(OR($A95="",AL$73=""),"",COUNTIFS('Job Catalog'!$F$10:$F$509,$A95,'Job Catalog'!$H$10:$H$509,AL$71,'Job Catalog'!$I$10:$I$509,AL$73))</f>
        <v/>
      </c>
      <c r="AM95" s="53">
        <f>IF(OR($A95="",AM$73=""),"",COUNTIFS('Job Catalog'!$F$10:$F$509,$A95,'Job Catalog'!$H$10:$H$509,AM$71,'Job Catalog'!$I$10:$I$509,AM$73))</f>
        <v/>
      </c>
      <c r="AN95" s="53">
        <f>IF(OR($A95="",AN$73=""),"",COUNTIFS('Job Catalog'!$F$10:$F$509,$A95,'Job Catalog'!$H$10:$H$509,AN$71,'Job Catalog'!$I$10:$I$509,AN$73))</f>
        <v/>
      </c>
      <c r="AO95" s="53">
        <f>IF(OR($A95="",AO$73=""),"",COUNTIFS('Job Catalog'!$F$10:$F$509,$A95,'Job Catalog'!$H$10:$H$509,AO$71,'Job Catalog'!$I$10:$I$509,AO$73))</f>
        <v/>
      </c>
      <c r="AP95" s="53">
        <f>IF(OR($A95="",AP$73=""),"",COUNTIFS('Job Catalog'!$F$10:$F$509,$A95,'Job Catalog'!$H$10:$H$509,AP$71,'Job Catalog'!$I$10:$I$509,AP$73))</f>
        <v/>
      </c>
      <c r="AQ95" s="53">
        <f>IF(OR($A95="",AQ$73=""),"",COUNTIFS('Job Catalog'!$F$10:$F$509,$A95,'Job Catalog'!$H$10:$H$509,AQ$71,'Job Catalog'!$I$10:$I$509,AQ$73))</f>
        <v/>
      </c>
      <c r="AR95" s="53">
        <f>IF(OR($A95="",AR$73=""),"",COUNTIFS('Job Catalog'!$F$10:$F$509,$A95,'Job Catalog'!$H$10:$H$509,AR$71,'Job Catalog'!$I$10:$I$509,AR$73))</f>
        <v/>
      </c>
      <c r="AS95" s="53">
        <f>IF(OR($A95="",AS$73=""),"",COUNTIFS('Job Catalog'!$F$10:$F$509,$A95,'Job Catalog'!$H$10:$H$509,AS$71,'Job Catalog'!$I$10:$I$509,AS$73))</f>
        <v/>
      </c>
      <c r="AT95" s="53">
        <f>IF(OR($A95="",AT$73=""),"",COUNTIFS('Job Catalog'!$F$10:$F$509,$A95,'Job Catalog'!$H$10:$H$509,AT$71,'Job Catalog'!$I$10:$I$509,AT$73))</f>
        <v/>
      </c>
      <c r="AU95" s="53">
        <f>IF(OR($A95="",AU$73=""),"",COUNTIFS('Job Catalog'!$F$10:$F$509,$A95,'Job Catalog'!$H$10:$H$509,AU$71,'Job Catalog'!$I$10:$I$509,AU$73))</f>
        <v/>
      </c>
      <c r="AV95" s="53">
        <f>IF(OR($A95="",AV$73=""),"",COUNTIFS('Job Catalog'!$F$10:$F$509,$A95,'Job Catalog'!$H$10:$H$509,AV$71,'Job Catalog'!$I$10:$I$509,AV$73))</f>
        <v/>
      </c>
      <c r="AW95" s="53">
        <f>IF(OR($A95="",AW$73=""),"",COUNTIFS('Job Catalog'!$F$10:$F$509,$A95,'Job Catalog'!$H$10:$H$509,AW$71,'Job Catalog'!$I$10:$I$509,AW$73))</f>
        <v/>
      </c>
      <c r="AX95" s="53">
        <f>IF(OR($A95="",AX$73=""),"",COUNTIFS('Job Catalog'!$F$10:$F$509,$A95,'Job Catalog'!$H$10:$H$509,AX$71,'Job Catalog'!$I$10:$I$509,AX$73))</f>
        <v/>
      </c>
      <c r="AY95" s="53">
        <f>IF(OR($A95="",AY$73=""),"",COUNTIFS('Job Catalog'!$F$10:$F$509,$A95,'Job Catalog'!$H$10:$H$509,AY$71,'Job Catalog'!$I$10:$I$509,AY$73))</f>
        <v/>
      </c>
      <c r="AZ95" s="53">
        <f>IF(OR($A95="",AZ$73=""),"",COUNTIFS('Job Catalog'!$F$10:$F$509,$A95,'Job Catalog'!$H$10:$H$509,AZ$71,'Job Catalog'!$I$10:$I$509,AZ$73))</f>
        <v/>
      </c>
      <c r="BA95" s="53">
        <f>IF(OR($A95="",BA$73=""),"",COUNTIFS('Job Catalog'!$F$10:$F$509,$A95,'Job Catalog'!$H$10:$H$509,BA$71,'Job Catalog'!$I$10:$I$509,BA$73))</f>
        <v/>
      </c>
      <c r="BB95" s="53">
        <f>IF(OR($A95="",BB$73=""),"",COUNTIFS('Job Catalog'!$F$10:$F$509,$A95,'Job Catalog'!$H$10:$H$509,BB$71,'Job Catalog'!$I$10:$I$509,BB$73))</f>
        <v/>
      </c>
      <c r="BC95" s="53">
        <f>IF(OR($A95="",BC$73=""),"",COUNTIFS('Job Catalog'!$F$10:$F$509,$A95,'Job Catalog'!$H$10:$H$509,BC$71,'Job Catalog'!$I$10:$I$509,BC$73))</f>
        <v/>
      </c>
      <c r="BD95" s="53">
        <f>IF(OR($A95="",BD$73=""),"",COUNTIFS('Job Catalog'!$F$10:$F$509,$A95,'Job Catalog'!$H$10:$H$509,BD$71,'Job Catalog'!$I$10:$I$509,BD$73))</f>
        <v/>
      </c>
      <c r="BE95" s="53">
        <f>IF(OR($A95="",BE$73=""),"",COUNTIFS('Job Catalog'!$F$10:$F$509,$A95,'Job Catalog'!$H$10:$H$509,BE$71,'Job Catalog'!$I$10:$I$509,BE$73))</f>
        <v/>
      </c>
      <c r="BF95" s="53">
        <f>IF(OR($A95="",BF$73=""),"",COUNTIFS('Job Catalog'!$F$10:$F$509,$A95,'Job Catalog'!$H$10:$H$509,BF$71,'Job Catalog'!$I$10:$I$509,BF$73))</f>
        <v/>
      </c>
      <c r="BG95" s="53">
        <f>IF(OR($A95="",BG$73=""),"",COUNTIFS('Job Catalog'!$F$10:$F$509,$A95,'Job Catalog'!$H$10:$H$509,BG$71,'Job Catalog'!$I$10:$I$509,BG$73))</f>
        <v/>
      </c>
      <c r="BH95" s="53">
        <f>IF(OR($A95="",BH$73=""),"",COUNTIFS('Job Catalog'!$F$10:$F$509,$A95,'Job Catalog'!$H$10:$H$509,BH$71,'Job Catalog'!$I$10:$I$509,BH$73))</f>
        <v/>
      </c>
      <c r="BI95" s="53">
        <f>IF(OR($A95="",BI$73=""),"",COUNTIFS('Job Catalog'!$F$10:$F$509,$A95,'Job Catalog'!$H$10:$H$509,BI$71,'Job Catalog'!$I$10:$I$509,BI$73))</f>
        <v/>
      </c>
      <c r="BJ95" s="53">
        <f>IF(OR($A95="",BJ$73=""),"",COUNTIFS('Job Catalog'!$F$10:$F$509,$A95,'Job Catalog'!$H$10:$H$509,BJ$71,'Job Catalog'!$I$10:$I$509,BJ$73))</f>
        <v/>
      </c>
      <c r="BK95" s="53">
        <f>IF(OR($A95="",BK$73=""),"",COUNTIFS('Job Catalog'!$F$10:$F$509,$A95,'Job Catalog'!$H$10:$H$509,BK$71,'Job Catalog'!$I$10:$I$509,BK$73))</f>
        <v/>
      </c>
      <c r="BL95" s="53">
        <f>IF(OR($A95="",BL$73=""),"",COUNTIFS('Job Catalog'!$F$10:$F$509,$A95,'Job Catalog'!$H$10:$H$509,BL$71,'Job Catalog'!$I$10:$I$509,BL$73))</f>
        <v/>
      </c>
      <c r="BM95" s="53">
        <f>IF(OR($A95="",BM$73=""),"",COUNTIFS('Job Catalog'!$F$10:$F$509,$A95,'Job Catalog'!$H$10:$H$509,BM$71,'Job Catalog'!$I$10:$I$509,BM$73))</f>
        <v/>
      </c>
      <c r="BN95" s="53">
        <f>IF(OR($A95="",BN$73=""),"",COUNTIFS('Job Catalog'!$F$10:$F$509,$A95,'Job Catalog'!$H$10:$H$509,BN$71,'Job Catalog'!$I$10:$I$509,BN$73))</f>
        <v/>
      </c>
      <c r="BO95" s="53">
        <f>IF(OR($A95="",BO$73=""),"",COUNTIFS('Job Catalog'!$F$10:$F$509,$A95,'Job Catalog'!$H$10:$H$509,BO$71,'Job Catalog'!$I$10:$I$509,BO$73))</f>
        <v/>
      </c>
      <c r="BP95" s="53">
        <f>IF(OR($A95="",BP$73=""),"",COUNTIFS('Job Catalog'!$F$10:$F$509,$A95,'Job Catalog'!$H$10:$H$509,BP$71,'Job Catalog'!$I$10:$I$509,BP$73))</f>
        <v/>
      </c>
      <c r="BQ95" s="53">
        <f>IF(OR($A95="",BQ$73=""),"",COUNTIFS('Job Catalog'!$F$10:$F$509,$A95,'Job Catalog'!$H$10:$H$509,BQ$71,'Job Catalog'!$I$10:$I$509,BQ$73))</f>
        <v/>
      </c>
      <c r="BR95" s="53">
        <f>IF(OR($A95="",BR$73=""),"",COUNTIFS('Job Catalog'!$F$10:$F$509,$A95,'Job Catalog'!$H$10:$H$509,BR$71,'Job Catalog'!$I$10:$I$509,BR$73))</f>
        <v/>
      </c>
      <c r="BS95" s="53">
        <f>IF(OR($A95="",BS$73=""),"",COUNTIFS('Job Catalog'!$F$10:$F$509,$A95,'Job Catalog'!$H$10:$H$509,BS$71,'Job Catalog'!$I$10:$I$509,BS$73))</f>
        <v/>
      </c>
      <c r="BT95" s="53">
        <f>IF(OR($A95="",BT$73=""),"",COUNTIFS('Job Catalog'!$F$10:$F$509,$A95,'Job Catalog'!$H$10:$H$509,BT$71,'Job Catalog'!$I$10:$I$509,BT$73))</f>
        <v/>
      </c>
      <c r="BU95" s="53">
        <f>IF(OR($A95="",BU$73=""),"",COUNTIFS('Job Catalog'!$F$10:$F$509,$A95,'Job Catalog'!$H$10:$H$509,BU$71,'Job Catalog'!$I$10:$I$509,BU$73))</f>
        <v/>
      </c>
      <c r="BV95" s="53">
        <f>IF(OR($A95="",BV$73=""),"",COUNTIFS('Job Catalog'!$F$10:$F$509,$A95,'Job Catalog'!$H$10:$H$509,BV$71,'Job Catalog'!$I$10:$I$509,BV$73))</f>
        <v/>
      </c>
      <c r="BW95" s="53">
        <f>IF(OR($A95="",BW$73=""),"",COUNTIFS('Job Catalog'!$F$10:$F$509,$A95,'Job Catalog'!$H$10:$H$509,BW$71,'Job Catalog'!$I$10:$I$509,BW$73))</f>
        <v/>
      </c>
      <c r="BX95" s="53">
        <f>IF(OR($A95="",BX$73=""),"",COUNTIFS('Job Catalog'!$F$10:$F$509,$A95,'Job Catalog'!$H$10:$H$509,BX$71,'Job Catalog'!$I$10:$I$509,BX$73))</f>
        <v/>
      </c>
      <c r="BY95" s="53">
        <f>IF(OR($A95="",BY$73=""),"",COUNTIFS('Job Catalog'!$F$10:$F$509,$A95,'Job Catalog'!$H$10:$H$509,BY$71,'Job Catalog'!$I$10:$I$509,BY$73))</f>
        <v/>
      </c>
      <c r="BZ95" s="53">
        <f>IF(OR($A95="",BZ$73=""),"",COUNTIFS('Job Catalog'!$F$10:$F$509,$A95,'Job Catalog'!$H$10:$H$509,BZ$71,'Job Catalog'!$I$10:$I$509,BZ$73))</f>
        <v/>
      </c>
      <c r="CA95" s="53">
        <f>IF(OR($A95="",CA$73=""),"",COUNTIFS('Job Catalog'!$F$10:$F$509,$A95,'Job Catalog'!$H$10:$H$509,CA$71,'Job Catalog'!$I$10:$I$509,CA$73))</f>
        <v/>
      </c>
      <c r="CB95" s="53">
        <f>IF(OR($A95="",CB$73=""),"",COUNTIFS('Job Catalog'!$F$10:$F$509,$A95,'Job Catalog'!$H$10:$H$509,CB$71,'Job Catalog'!$I$10:$I$509,CB$73))</f>
        <v/>
      </c>
      <c r="CC95" s="53">
        <f>IF(OR($A95="",CC$73=""),"",COUNTIFS('Job Catalog'!$F$10:$F$509,$A95,'Job Catalog'!$H$10:$H$509,CC$71,'Job Catalog'!$I$10:$I$509,CC$73))</f>
        <v/>
      </c>
      <c r="CD95" s="53">
        <f>IF(OR($A95="",CD$73=""),"",COUNTIFS('Job Catalog'!$F$10:$F$509,$A95,'Job Catalog'!$H$10:$H$509,CD$71,'Job Catalog'!$I$10:$I$509,CD$73))</f>
        <v/>
      </c>
      <c r="CE95" s="53">
        <f>IF(OR($A95="",CE$73=""),"",COUNTIFS('Job Catalog'!$F$10:$F$509,$A95,'Job Catalog'!$H$10:$H$509,CE$71,'Job Catalog'!$I$10:$I$509,CE$73))</f>
        <v/>
      </c>
      <c r="CF95" s="53">
        <f>IF(OR($A95="",CF$73=""),"",COUNTIFS('Job Catalog'!$F$10:$F$509,$A95,'Job Catalog'!$H$10:$H$509,CF$71,'Job Catalog'!$I$10:$I$509,CF$73))</f>
        <v/>
      </c>
      <c r="CG95" s="53">
        <f>IF(OR($A95="",CG$73=""),"",COUNTIFS('Job Catalog'!$F$10:$F$509,$A95,'Job Catalog'!$H$10:$H$509,CG$71,'Job Catalog'!$I$10:$I$509,CG$73))</f>
        <v/>
      </c>
      <c r="CH95" s="53">
        <f>IF(OR($A95="",CH$73=""),"",COUNTIFS('Job Catalog'!$F$10:$F$509,$A95,'Job Catalog'!$H$10:$H$509,CH$71,'Job Catalog'!$I$10:$I$509,CH$73))</f>
        <v/>
      </c>
      <c r="CI95" s="53">
        <f>IF(OR($A95="",CI$73=""),"",COUNTIFS('Job Catalog'!$F$10:$F$509,$A95,'Job Catalog'!$H$10:$H$509,CI$71,'Job Catalog'!$I$10:$I$509,CI$73))</f>
        <v/>
      </c>
      <c r="CJ95" s="53">
        <f>IF(OR($A95="",CJ$73=""),"",COUNTIFS('Job Catalog'!$F$10:$F$509,$A95,'Job Catalog'!$H$10:$H$509,CJ$71,'Job Catalog'!$I$10:$I$509,CJ$73))</f>
        <v/>
      </c>
      <c r="CK95" s="53">
        <f>IF(OR($A95="",CK$73=""),"",COUNTIFS('Job Catalog'!$F$10:$F$509,$A95,'Job Catalog'!$H$10:$H$509,CK$71,'Job Catalog'!$I$10:$I$509,CK$73))</f>
        <v/>
      </c>
      <c r="CL95" s="53">
        <f>IF(OR($A95="",CL$73=""),"",COUNTIFS('Job Catalog'!$F$10:$F$509,$A95,'Job Catalog'!$H$10:$H$509,CL$71,'Job Catalog'!$I$10:$I$509,CL$73))</f>
        <v/>
      </c>
      <c r="CM95" s="53">
        <f>IF(OR($A95="",CM$73=""),"",COUNTIFS('Job Catalog'!$F$10:$F$509,$A95,'Job Catalog'!$H$10:$H$509,CM$71,'Job Catalog'!$I$10:$I$509,CM$73))</f>
        <v/>
      </c>
      <c r="CN95" s="53">
        <f>IF(OR($A95="",CN$73=""),"",COUNTIFS('Job Catalog'!$F$10:$F$509,$A95,'Job Catalog'!$H$10:$H$509,CN$71,'Job Catalog'!$I$10:$I$509,CN$73))</f>
        <v/>
      </c>
      <c r="CO95" s="53">
        <f>IF(OR($A95="",CO$73=""),"",COUNTIFS('Job Catalog'!$F$10:$F$509,$A95,'Job Catalog'!$H$10:$H$509,CO$71,'Job Catalog'!$I$10:$I$509,CO$73))</f>
        <v/>
      </c>
      <c r="CP95" s="53">
        <f>IF(OR($A95="",CP$73=""),"",COUNTIFS('Job Catalog'!$F$10:$F$509,$A95,'Job Catalog'!$H$10:$H$509,CP$71,'Job Catalog'!$I$10:$I$509,CP$73))</f>
        <v/>
      </c>
      <c r="CQ95" s="53">
        <f>IF(OR($A95="",CQ$73=""),"",COUNTIFS('Job Catalog'!$F$10:$F$509,$A95,'Job Catalog'!$H$10:$H$509,CQ$71,'Job Catalog'!$I$10:$I$509,CQ$73))</f>
        <v/>
      </c>
      <c r="CR95" s="53">
        <f>IF(OR($A95="",CR$73=""),"",COUNTIFS('Job Catalog'!$F$10:$F$509,$A95,'Job Catalog'!$H$10:$H$509,CR$71,'Job Catalog'!$I$10:$I$509,CR$73))</f>
        <v/>
      </c>
      <c r="CS95" s="53">
        <f>IF(OR($A95="",CS$73=""),"",COUNTIFS('Job Catalog'!$F$10:$F$509,$A95,'Job Catalog'!$H$10:$H$509,CS$71,'Job Catalog'!$I$10:$I$509,CS$73))</f>
        <v/>
      </c>
      <c r="CT95" s="53">
        <f>IF(OR($A95="",CT$73=""),"",COUNTIFS('Job Catalog'!$F$10:$F$509,$A95,'Job Catalog'!$H$10:$H$509,CT$71,'Job Catalog'!$I$10:$I$509,CT$73))</f>
        <v/>
      </c>
      <c r="CU95" s="54">
        <f>IF($A95="","",SUM(C95:CT95))</f>
        <v/>
      </c>
    </row>
    <row r="96">
      <c r="A96">
        <f>IFERROR(INDEX(SETUP!$C$148:$C$267,MATCH($C$4&amp;"#"&amp;23,HELPER!$Y$2:$Y$121,0)),"")</f>
        <v/>
      </c>
      <c r="B96" s="9">
        <f>IFERROR(INDEX(SETUP!$D$148:$D$267,MATCH($C$4&amp;"#"&amp;23,HELPER!$Y$2:$Y$121,0)),"")</f>
        <v/>
      </c>
      <c r="C96" s="53">
        <f>IF(OR($A96="",C$73=""),"",COUNTIFS('Job Catalog'!$F$10:$F$509,$A96,'Job Catalog'!$H$10:$H$509,C$71,'Job Catalog'!$I$10:$I$509,C$73))</f>
        <v/>
      </c>
      <c r="D96" s="53">
        <f>IF(OR($A96="",D$73=""),"",COUNTIFS('Job Catalog'!$F$10:$F$509,$A96,'Job Catalog'!$H$10:$H$509,D$71,'Job Catalog'!$I$10:$I$509,D$73))</f>
        <v/>
      </c>
      <c r="E96" s="53">
        <f>IF(OR($A96="",E$73=""),"",COUNTIFS('Job Catalog'!$F$10:$F$509,$A96,'Job Catalog'!$H$10:$H$509,E$71,'Job Catalog'!$I$10:$I$509,E$73))</f>
        <v/>
      </c>
      <c r="F96" s="53">
        <f>IF(OR($A96="",F$73=""),"",COUNTIFS('Job Catalog'!$F$10:$F$509,$A96,'Job Catalog'!$H$10:$H$509,F$71,'Job Catalog'!$I$10:$I$509,F$73))</f>
        <v/>
      </c>
      <c r="G96" s="53">
        <f>IF(OR($A96="",G$73=""),"",COUNTIFS('Job Catalog'!$F$10:$F$509,$A96,'Job Catalog'!$H$10:$H$509,G$71,'Job Catalog'!$I$10:$I$509,G$73))</f>
        <v/>
      </c>
      <c r="H96" s="53">
        <f>IF(OR($A96="",H$73=""),"",COUNTIFS('Job Catalog'!$F$10:$F$509,$A96,'Job Catalog'!$H$10:$H$509,H$71,'Job Catalog'!$I$10:$I$509,H$73))</f>
        <v/>
      </c>
      <c r="I96" s="53">
        <f>IF(OR($A96="",I$73=""),"",COUNTIFS('Job Catalog'!$F$10:$F$509,$A96,'Job Catalog'!$H$10:$H$509,I$71,'Job Catalog'!$I$10:$I$509,I$73))</f>
        <v/>
      </c>
      <c r="J96" s="53">
        <f>IF(OR($A96="",J$73=""),"",COUNTIFS('Job Catalog'!$F$10:$F$509,$A96,'Job Catalog'!$H$10:$H$509,J$71,'Job Catalog'!$I$10:$I$509,J$73))</f>
        <v/>
      </c>
      <c r="K96" s="53">
        <f>IF(OR($A96="",K$73=""),"",COUNTIFS('Job Catalog'!$F$10:$F$509,$A96,'Job Catalog'!$H$10:$H$509,K$71,'Job Catalog'!$I$10:$I$509,K$73))</f>
        <v/>
      </c>
      <c r="L96" s="53">
        <f>IF(OR($A96="",L$73=""),"",COUNTIFS('Job Catalog'!$F$10:$F$509,$A96,'Job Catalog'!$H$10:$H$509,L$71,'Job Catalog'!$I$10:$I$509,L$73))</f>
        <v/>
      </c>
      <c r="M96" s="53">
        <f>IF(OR($A96="",M$73=""),"",COUNTIFS('Job Catalog'!$F$10:$F$509,$A96,'Job Catalog'!$H$10:$H$509,M$71,'Job Catalog'!$I$10:$I$509,M$73))</f>
        <v/>
      </c>
      <c r="N96" s="53">
        <f>IF(OR($A96="",N$73=""),"",COUNTIFS('Job Catalog'!$F$10:$F$509,$A96,'Job Catalog'!$H$10:$H$509,N$71,'Job Catalog'!$I$10:$I$509,N$73))</f>
        <v/>
      </c>
      <c r="O96" s="53">
        <f>IF(OR($A96="",O$73=""),"",COUNTIFS('Job Catalog'!$F$10:$F$509,$A96,'Job Catalog'!$H$10:$H$509,O$71,'Job Catalog'!$I$10:$I$509,O$73))</f>
        <v/>
      </c>
      <c r="P96" s="53">
        <f>IF(OR($A96="",P$73=""),"",COUNTIFS('Job Catalog'!$F$10:$F$509,$A96,'Job Catalog'!$H$10:$H$509,P$71,'Job Catalog'!$I$10:$I$509,P$73))</f>
        <v/>
      </c>
      <c r="Q96" s="53">
        <f>IF(OR($A96="",Q$73=""),"",COUNTIFS('Job Catalog'!$F$10:$F$509,$A96,'Job Catalog'!$H$10:$H$509,Q$71,'Job Catalog'!$I$10:$I$509,Q$73))</f>
        <v/>
      </c>
      <c r="R96" s="53">
        <f>IF(OR($A96="",R$73=""),"",COUNTIFS('Job Catalog'!$F$10:$F$509,$A96,'Job Catalog'!$H$10:$H$509,R$71,'Job Catalog'!$I$10:$I$509,R$73))</f>
        <v/>
      </c>
      <c r="S96" s="53">
        <f>IF(OR($A96="",S$73=""),"",COUNTIFS('Job Catalog'!$F$10:$F$509,$A96,'Job Catalog'!$H$10:$H$509,S$71,'Job Catalog'!$I$10:$I$509,S$73))</f>
        <v/>
      </c>
      <c r="T96" s="53">
        <f>IF(OR($A96="",T$73=""),"",COUNTIFS('Job Catalog'!$F$10:$F$509,$A96,'Job Catalog'!$H$10:$H$509,T$71,'Job Catalog'!$I$10:$I$509,T$73))</f>
        <v/>
      </c>
      <c r="U96" s="53">
        <f>IF(OR($A96="",U$73=""),"",COUNTIFS('Job Catalog'!$F$10:$F$509,$A96,'Job Catalog'!$H$10:$H$509,U$71,'Job Catalog'!$I$10:$I$509,U$73))</f>
        <v/>
      </c>
      <c r="V96" s="53">
        <f>IF(OR($A96="",V$73=""),"",COUNTIFS('Job Catalog'!$F$10:$F$509,$A96,'Job Catalog'!$H$10:$H$509,V$71,'Job Catalog'!$I$10:$I$509,V$73))</f>
        <v/>
      </c>
      <c r="W96" s="53">
        <f>IF(OR($A96="",W$73=""),"",COUNTIFS('Job Catalog'!$F$10:$F$509,$A96,'Job Catalog'!$H$10:$H$509,W$71,'Job Catalog'!$I$10:$I$509,W$73))</f>
        <v/>
      </c>
      <c r="X96" s="53">
        <f>IF(OR($A96="",X$73=""),"",COUNTIFS('Job Catalog'!$F$10:$F$509,$A96,'Job Catalog'!$H$10:$H$509,X$71,'Job Catalog'!$I$10:$I$509,X$73))</f>
        <v/>
      </c>
      <c r="Y96" s="53">
        <f>IF(OR($A96="",Y$73=""),"",COUNTIFS('Job Catalog'!$F$10:$F$509,$A96,'Job Catalog'!$H$10:$H$509,Y$71,'Job Catalog'!$I$10:$I$509,Y$73))</f>
        <v/>
      </c>
      <c r="Z96" s="53">
        <f>IF(OR($A96="",Z$73=""),"",COUNTIFS('Job Catalog'!$F$10:$F$509,$A96,'Job Catalog'!$H$10:$H$509,Z$71,'Job Catalog'!$I$10:$I$509,Z$73))</f>
        <v/>
      </c>
      <c r="AA96" s="53">
        <f>IF(OR($A96="",AA$73=""),"",COUNTIFS('Job Catalog'!$F$10:$F$509,$A96,'Job Catalog'!$H$10:$H$509,AA$71,'Job Catalog'!$I$10:$I$509,AA$73))</f>
        <v/>
      </c>
      <c r="AB96" s="53">
        <f>IF(OR($A96="",AB$73=""),"",COUNTIFS('Job Catalog'!$F$10:$F$509,$A96,'Job Catalog'!$H$10:$H$509,AB$71,'Job Catalog'!$I$10:$I$509,AB$73))</f>
        <v/>
      </c>
      <c r="AC96" s="53">
        <f>IF(OR($A96="",AC$73=""),"",COUNTIFS('Job Catalog'!$F$10:$F$509,$A96,'Job Catalog'!$H$10:$H$509,AC$71,'Job Catalog'!$I$10:$I$509,AC$73))</f>
        <v/>
      </c>
      <c r="AD96" s="53">
        <f>IF(OR($A96="",AD$73=""),"",COUNTIFS('Job Catalog'!$F$10:$F$509,$A96,'Job Catalog'!$H$10:$H$509,AD$71,'Job Catalog'!$I$10:$I$509,AD$73))</f>
        <v/>
      </c>
      <c r="AE96" s="53">
        <f>IF(OR($A96="",AE$73=""),"",COUNTIFS('Job Catalog'!$F$10:$F$509,$A96,'Job Catalog'!$H$10:$H$509,AE$71,'Job Catalog'!$I$10:$I$509,AE$73))</f>
        <v/>
      </c>
      <c r="AF96" s="53">
        <f>IF(OR($A96="",AF$73=""),"",COUNTIFS('Job Catalog'!$F$10:$F$509,$A96,'Job Catalog'!$H$10:$H$509,AF$71,'Job Catalog'!$I$10:$I$509,AF$73))</f>
        <v/>
      </c>
      <c r="AG96" s="53">
        <f>IF(OR($A96="",AG$73=""),"",COUNTIFS('Job Catalog'!$F$10:$F$509,$A96,'Job Catalog'!$H$10:$H$509,AG$71,'Job Catalog'!$I$10:$I$509,AG$73))</f>
        <v/>
      </c>
      <c r="AH96" s="53">
        <f>IF(OR($A96="",AH$73=""),"",COUNTIFS('Job Catalog'!$F$10:$F$509,$A96,'Job Catalog'!$H$10:$H$509,AH$71,'Job Catalog'!$I$10:$I$509,AH$73))</f>
        <v/>
      </c>
      <c r="AI96" s="53">
        <f>IF(OR($A96="",AI$73=""),"",COUNTIFS('Job Catalog'!$F$10:$F$509,$A96,'Job Catalog'!$H$10:$H$509,AI$71,'Job Catalog'!$I$10:$I$509,AI$73))</f>
        <v/>
      </c>
      <c r="AJ96" s="53">
        <f>IF(OR($A96="",AJ$73=""),"",COUNTIFS('Job Catalog'!$F$10:$F$509,$A96,'Job Catalog'!$H$10:$H$509,AJ$71,'Job Catalog'!$I$10:$I$509,AJ$73))</f>
        <v/>
      </c>
      <c r="AK96" s="53">
        <f>IF(OR($A96="",AK$73=""),"",COUNTIFS('Job Catalog'!$F$10:$F$509,$A96,'Job Catalog'!$H$10:$H$509,AK$71,'Job Catalog'!$I$10:$I$509,AK$73))</f>
        <v/>
      </c>
      <c r="AL96" s="53">
        <f>IF(OR($A96="",AL$73=""),"",COUNTIFS('Job Catalog'!$F$10:$F$509,$A96,'Job Catalog'!$H$10:$H$509,AL$71,'Job Catalog'!$I$10:$I$509,AL$73))</f>
        <v/>
      </c>
      <c r="AM96" s="53">
        <f>IF(OR($A96="",AM$73=""),"",COUNTIFS('Job Catalog'!$F$10:$F$509,$A96,'Job Catalog'!$H$10:$H$509,AM$71,'Job Catalog'!$I$10:$I$509,AM$73))</f>
        <v/>
      </c>
      <c r="AN96" s="53">
        <f>IF(OR($A96="",AN$73=""),"",COUNTIFS('Job Catalog'!$F$10:$F$509,$A96,'Job Catalog'!$H$10:$H$509,AN$71,'Job Catalog'!$I$10:$I$509,AN$73))</f>
        <v/>
      </c>
      <c r="AO96" s="53">
        <f>IF(OR($A96="",AO$73=""),"",COUNTIFS('Job Catalog'!$F$10:$F$509,$A96,'Job Catalog'!$H$10:$H$509,AO$71,'Job Catalog'!$I$10:$I$509,AO$73))</f>
        <v/>
      </c>
      <c r="AP96" s="53">
        <f>IF(OR($A96="",AP$73=""),"",COUNTIFS('Job Catalog'!$F$10:$F$509,$A96,'Job Catalog'!$H$10:$H$509,AP$71,'Job Catalog'!$I$10:$I$509,AP$73))</f>
        <v/>
      </c>
      <c r="AQ96" s="53">
        <f>IF(OR($A96="",AQ$73=""),"",COUNTIFS('Job Catalog'!$F$10:$F$509,$A96,'Job Catalog'!$H$10:$H$509,AQ$71,'Job Catalog'!$I$10:$I$509,AQ$73))</f>
        <v/>
      </c>
      <c r="AR96" s="53">
        <f>IF(OR($A96="",AR$73=""),"",COUNTIFS('Job Catalog'!$F$10:$F$509,$A96,'Job Catalog'!$H$10:$H$509,AR$71,'Job Catalog'!$I$10:$I$509,AR$73))</f>
        <v/>
      </c>
      <c r="AS96" s="53">
        <f>IF(OR($A96="",AS$73=""),"",COUNTIFS('Job Catalog'!$F$10:$F$509,$A96,'Job Catalog'!$H$10:$H$509,AS$71,'Job Catalog'!$I$10:$I$509,AS$73))</f>
        <v/>
      </c>
      <c r="AT96" s="53">
        <f>IF(OR($A96="",AT$73=""),"",COUNTIFS('Job Catalog'!$F$10:$F$509,$A96,'Job Catalog'!$H$10:$H$509,AT$71,'Job Catalog'!$I$10:$I$509,AT$73))</f>
        <v/>
      </c>
      <c r="AU96" s="53">
        <f>IF(OR($A96="",AU$73=""),"",COUNTIFS('Job Catalog'!$F$10:$F$509,$A96,'Job Catalog'!$H$10:$H$509,AU$71,'Job Catalog'!$I$10:$I$509,AU$73))</f>
        <v/>
      </c>
      <c r="AV96" s="53">
        <f>IF(OR($A96="",AV$73=""),"",COUNTIFS('Job Catalog'!$F$10:$F$509,$A96,'Job Catalog'!$H$10:$H$509,AV$71,'Job Catalog'!$I$10:$I$509,AV$73))</f>
        <v/>
      </c>
      <c r="AW96" s="53">
        <f>IF(OR($A96="",AW$73=""),"",COUNTIFS('Job Catalog'!$F$10:$F$509,$A96,'Job Catalog'!$H$10:$H$509,AW$71,'Job Catalog'!$I$10:$I$509,AW$73))</f>
        <v/>
      </c>
      <c r="AX96" s="53">
        <f>IF(OR($A96="",AX$73=""),"",COUNTIFS('Job Catalog'!$F$10:$F$509,$A96,'Job Catalog'!$H$10:$H$509,AX$71,'Job Catalog'!$I$10:$I$509,AX$73))</f>
        <v/>
      </c>
      <c r="AY96" s="53">
        <f>IF(OR($A96="",AY$73=""),"",COUNTIFS('Job Catalog'!$F$10:$F$509,$A96,'Job Catalog'!$H$10:$H$509,AY$71,'Job Catalog'!$I$10:$I$509,AY$73))</f>
        <v/>
      </c>
      <c r="AZ96" s="53">
        <f>IF(OR($A96="",AZ$73=""),"",COUNTIFS('Job Catalog'!$F$10:$F$509,$A96,'Job Catalog'!$H$10:$H$509,AZ$71,'Job Catalog'!$I$10:$I$509,AZ$73))</f>
        <v/>
      </c>
      <c r="BA96" s="53">
        <f>IF(OR($A96="",BA$73=""),"",COUNTIFS('Job Catalog'!$F$10:$F$509,$A96,'Job Catalog'!$H$10:$H$509,BA$71,'Job Catalog'!$I$10:$I$509,BA$73))</f>
        <v/>
      </c>
      <c r="BB96" s="53">
        <f>IF(OR($A96="",BB$73=""),"",COUNTIFS('Job Catalog'!$F$10:$F$509,$A96,'Job Catalog'!$H$10:$H$509,BB$71,'Job Catalog'!$I$10:$I$509,BB$73))</f>
        <v/>
      </c>
      <c r="BC96" s="53">
        <f>IF(OR($A96="",BC$73=""),"",COUNTIFS('Job Catalog'!$F$10:$F$509,$A96,'Job Catalog'!$H$10:$H$509,BC$71,'Job Catalog'!$I$10:$I$509,BC$73))</f>
        <v/>
      </c>
      <c r="BD96" s="53">
        <f>IF(OR($A96="",BD$73=""),"",COUNTIFS('Job Catalog'!$F$10:$F$509,$A96,'Job Catalog'!$H$10:$H$509,BD$71,'Job Catalog'!$I$10:$I$509,BD$73))</f>
        <v/>
      </c>
      <c r="BE96" s="53">
        <f>IF(OR($A96="",BE$73=""),"",COUNTIFS('Job Catalog'!$F$10:$F$509,$A96,'Job Catalog'!$H$10:$H$509,BE$71,'Job Catalog'!$I$10:$I$509,BE$73))</f>
        <v/>
      </c>
      <c r="BF96" s="53">
        <f>IF(OR($A96="",BF$73=""),"",COUNTIFS('Job Catalog'!$F$10:$F$509,$A96,'Job Catalog'!$H$10:$H$509,BF$71,'Job Catalog'!$I$10:$I$509,BF$73))</f>
        <v/>
      </c>
      <c r="BG96" s="53">
        <f>IF(OR($A96="",BG$73=""),"",COUNTIFS('Job Catalog'!$F$10:$F$509,$A96,'Job Catalog'!$H$10:$H$509,BG$71,'Job Catalog'!$I$10:$I$509,BG$73))</f>
        <v/>
      </c>
      <c r="BH96" s="53">
        <f>IF(OR($A96="",BH$73=""),"",COUNTIFS('Job Catalog'!$F$10:$F$509,$A96,'Job Catalog'!$H$10:$H$509,BH$71,'Job Catalog'!$I$10:$I$509,BH$73))</f>
        <v/>
      </c>
      <c r="BI96" s="53">
        <f>IF(OR($A96="",BI$73=""),"",COUNTIFS('Job Catalog'!$F$10:$F$509,$A96,'Job Catalog'!$H$10:$H$509,BI$71,'Job Catalog'!$I$10:$I$509,BI$73))</f>
        <v/>
      </c>
      <c r="BJ96" s="53">
        <f>IF(OR($A96="",BJ$73=""),"",COUNTIFS('Job Catalog'!$F$10:$F$509,$A96,'Job Catalog'!$H$10:$H$509,BJ$71,'Job Catalog'!$I$10:$I$509,BJ$73))</f>
        <v/>
      </c>
      <c r="BK96" s="53">
        <f>IF(OR($A96="",BK$73=""),"",COUNTIFS('Job Catalog'!$F$10:$F$509,$A96,'Job Catalog'!$H$10:$H$509,BK$71,'Job Catalog'!$I$10:$I$509,BK$73))</f>
        <v/>
      </c>
      <c r="BL96" s="53">
        <f>IF(OR($A96="",BL$73=""),"",COUNTIFS('Job Catalog'!$F$10:$F$509,$A96,'Job Catalog'!$H$10:$H$509,BL$71,'Job Catalog'!$I$10:$I$509,BL$73))</f>
        <v/>
      </c>
      <c r="BM96" s="53">
        <f>IF(OR($A96="",BM$73=""),"",COUNTIFS('Job Catalog'!$F$10:$F$509,$A96,'Job Catalog'!$H$10:$H$509,BM$71,'Job Catalog'!$I$10:$I$509,BM$73))</f>
        <v/>
      </c>
      <c r="BN96" s="53">
        <f>IF(OR($A96="",BN$73=""),"",COUNTIFS('Job Catalog'!$F$10:$F$509,$A96,'Job Catalog'!$H$10:$H$509,BN$71,'Job Catalog'!$I$10:$I$509,BN$73))</f>
        <v/>
      </c>
      <c r="BO96" s="53">
        <f>IF(OR($A96="",BO$73=""),"",COUNTIFS('Job Catalog'!$F$10:$F$509,$A96,'Job Catalog'!$H$10:$H$509,BO$71,'Job Catalog'!$I$10:$I$509,BO$73))</f>
        <v/>
      </c>
      <c r="BP96" s="53">
        <f>IF(OR($A96="",BP$73=""),"",COUNTIFS('Job Catalog'!$F$10:$F$509,$A96,'Job Catalog'!$H$10:$H$509,BP$71,'Job Catalog'!$I$10:$I$509,BP$73))</f>
        <v/>
      </c>
      <c r="BQ96" s="53">
        <f>IF(OR($A96="",BQ$73=""),"",COUNTIFS('Job Catalog'!$F$10:$F$509,$A96,'Job Catalog'!$H$10:$H$509,BQ$71,'Job Catalog'!$I$10:$I$509,BQ$73))</f>
        <v/>
      </c>
      <c r="BR96" s="53">
        <f>IF(OR($A96="",BR$73=""),"",COUNTIFS('Job Catalog'!$F$10:$F$509,$A96,'Job Catalog'!$H$10:$H$509,BR$71,'Job Catalog'!$I$10:$I$509,BR$73))</f>
        <v/>
      </c>
      <c r="BS96" s="53">
        <f>IF(OR($A96="",BS$73=""),"",COUNTIFS('Job Catalog'!$F$10:$F$509,$A96,'Job Catalog'!$H$10:$H$509,BS$71,'Job Catalog'!$I$10:$I$509,BS$73))</f>
        <v/>
      </c>
      <c r="BT96" s="53">
        <f>IF(OR($A96="",BT$73=""),"",COUNTIFS('Job Catalog'!$F$10:$F$509,$A96,'Job Catalog'!$H$10:$H$509,BT$71,'Job Catalog'!$I$10:$I$509,BT$73))</f>
        <v/>
      </c>
      <c r="BU96" s="53">
        <f>IF(OR($A96="",BU$73=""),"",COUNTIFS('Job Catalog'!$F$10:$F$509,$A96,'Job Catalog'!$H$10:$H$509,BU$71,'Job Catalog'!$I$10:$I$509,BU$73))</f>
        <v/>
      </c>
      <c r="BV96" s="53">
        <f>IF(OR($A96="",BV$73=""),"",COUNTIFS('Job Catalog'!$F$10:$F$509,$A96,'Job Catalog'!$H$10:$H$509,BV$71,'Job Catalog'!$I$10:$I$509,BV$73))</f>
        <v/>
      </c>
      <c r="BW96" s="53">
        <f>IF(OR($A96="",BW$73=""),"",COUNTIFS('Job Catalog'!$F$10:$F$509,$A96,'Job Catalog'!$H$10:$H$509,BW$71,'Job Catalog'!$I$10:$I$509,BW$73))</f>
        <v/>
      </c>
      <c r="BX96" s="53">
        <f>IF(OR($A96="",BX$73=""),"",COUNTIFS('Job Catalog'!$F$10:$F$509,$A96,'Job Catalog'!$H$10:$H$509,BX$71,'Job Catalog'!$I$10:$I$509,BX$73))</f>
        <v/>
      </c>
      <c r="BY96" s="53">
        <f>IF(OR($A96="",BY$73=""),"",COUNTIFS('Job Catalog'!$F$10:$F$509,$A96,'Job Catalog'!$H$10:$H$509,BY$71,'Job Catalog'!$I$10:$I$509,BY$73))</f>
        <v/>
      </c>
      <c r="BZ96" s="53">
        <f>IF(OR($A96="",BZ$73=""),"",COUNTIFS('Job Catalog'!$F$10:$F$509,$A96,'Job Catalog'!$H$10:$H$509,BZ$71,'Job Catalog'!$I$10:$I$509,BZ$73))</f>
        <v/>
      </c>
      <c r="CA96" s="53">
        <f>IF(OR($A96="",CA$73=""),"",COUNTIFS('Job Catalog'!$F$10:$F$509,$A96,'Job Catalog'!$H$10:$H$509,CA$71,'Job Catalog'!$I$10:$I$509,CA$73))</f>
        <v/>
      </c>
      <c r="CB96" s="53">
        <f>IF(OR($A96="",CB$73=""),"",COUNTIFS('Job Catalog'!$F$10:$F$509,$A96,'Job Catalog'!$H$10:$H$509,CB$71,'Job Catalog'!$I$10:$I$509,CB$73))</f>
        <v/>
      </c>
      <c r="CC96" s="53">
        <f>IF(OR($A96="",CC$73=""),"",COUNTIFS('Job Catalog'!$F$10:$F$509,$A96,'Job Catalog'!$H$10:$H$509,CC$71,'Job Catalog'!$I$10:$I$509,CC$73))</f>
        <v/>
      </c>
      <c r="CD96" s="53">
        <f>IF(OR($A96="",CD$73=""),"",COUNTIFS('Job Catalog'!$F$10:$F$509,$A96,'Job Catalog'!$H$10:$H$509,CD$71,'Job Catalog'!$I$10:$I$509,CD$73))</f>
        <v/>
      </c>
      <c r="CE96" s="53">
        <f>IF(OR($A96="",CE$73=""),"",COUNTIFS('Job Catalog'!$F$10:$F$509,$A96,'Job Catalog'!$H$10:$H$509,CE$71,'Job Catalog'!$I$10:$I$509,CE$73))</f>
        <v/>
      </c>
      <c r="CF96" s="53">
        <f>IF(OR($A96="",CF$73=""),"",COUNTIFS('Job Catalog'!$F$10:$F$509,$A96,'Job Catalog'!$H$10:$H$509,CF$71,'Job Catalog'!$I$10:$I$509,CF$73))</f>
        <v/>
      </c>
      <c r="CG96" s="53">
        <f>IF(OR($A96="",CG$73=""),"",COUNTIFS('Job Catalog'!$F$10:$F$509,$A96,'Job Catalog'!$H$10:$H$509,CG$71,'Job Catalog'!$I$10:$I$509,CG$73))</f>
        <v/>
      </c>
      <c r="CH96" s="53">
        <f>IF(OR($A96="",CH$73=""),"",COUNTIFS('Job Catalog'!$F$10:$F$509,$A96,'Job Catalog'!$H$10:$H$509,CH$71,'Job Catalog'!$I$10:$I$509,CH$73))</f>
        <v/>
      </c>
      <c r="CI96" s="53">
        <f>IF(OR($A96="",CI$73=""),"",COUNTIFS('Job Catalog'!$F$10:$F$509,$A96,'Job Catalog'!$H$10:$H$509,CI$71,'Job Catalog'!$I$10:$I$509,CI$73))</f>
        <v/>
      </c>
      <c r="CJ96" s="53">
        <f>IF(OR($A96="",CJ$73=""),"",COUNTIFS('Job Catalog'!$F$10:$F$509,$A96,'Job Catalog'!$H$10:$H$509,CJ$71,'Job Catalog'!$I$10:$I$509,CJ$73))</f>
        <v/>
      </c>
      <c r="CK96" s="53">
        <f>IF(OR($A96="",CK$73=""),"",COUNTIFS('Job Catalog'!$F$10:$F$509,$A96,'Job Catalog'!$H$10:$H$509,CK$71,'Job Catalog'!$I$10:$I$509,CK$73))</f>
        <v/>
      </c>
      <c r="CL96" s="53">
        <f>IF(OR($A96="",CL$73=""),"",COUNTIFS('Job Catalog'!$F$10:$F$509,$A96,'Job Catalog'!$H$10:$H$509,CL$71,'Job Catalog'!$I$10:$I$509,CL$73))</f>
        <v/>
      </c>
      <c r="CM96" s="53">
        <f>IF(OR($A96="",CM$73=""),"",COUNTIFS('Job Catalog'!$F$10:$F$509,$A96,'Job Catalog'!$H$10:$H$509,CM$71,'Job Catalog'!$I$10:$I$509,CM$73))</f>
        <v/>
      </c>
      <c r="CN96" s="53">
        <f>IF(OR($A96="",CN$73=""),"",COUNTIFS('Job Catalog'!$F$10:$F$509,$A96,'Job Catalog'!$H$10:$H$509,CN$71,'Job Catalog'!$I$10:$I$509,CN$73))</f>
        <v/>
      </c>
      <c r="CO96" s="53">
        <f>IF(OR($A96="",CO$73=""),"",COUNTIFS('Job Catalog'!$F$10:$F$509,$A96,'Job Catalog'!$H$10:$H$509,CO$71,'Job Catalog'!$I$10:$I$509,CO$73))</f>
        <v/>
      </c>
      <c r="CP96" s="53">
        <f>IF(OR($A96="",CP$73=""),"",COUNTIFS('Job Catalog'!$F$10:$F$509,$A96,'Job Catalog'!$H$10:$H$509,CP$71,'Job Catalog'!$I$10:$I$509,CP$73))</f>
        <v/>
      </c>
      <c r="CQ96" s="53">
        <f>IF(OR($A96="",CQ$73=""),"",COUNTIFS('Job Catalog'!$F$10:$F$509,$A96,'Job Catalog'!$H$10:$H$509,CQ$71,'Job Catalog'!$I$10:$I$509,CQ$73))</f>
        <v/>
      </c>
      <c r="CR96" s="53">
        <f>IF(OR($A96="",CR$73=""),"",COUNTIFS('Job Catalog'!$F$10:$F$509,$A96,'Job Catalog'!$H$10:$H$509,CR$71,'Job Catalog'!$I$10:$I$509,CR$73))</f>
        <v/>
      </c>
      <c r="CS96" s="53">
        <f>IF(OR($A96="",CS$73=""),"",COUNTIFS('Job Catalog'!$F$10:$F$509,$A96,'Job Catalog'!$H$10:$H$509,CS$71,'Job Catalog'!$I$10:$I$509,CS$73))</f>
        <v/>
      </c>
      <c r="CT96" s="53">
        <f>IF(OR($A96="",CT$73=""),"",COUNTIFS('Job Catalog'!$F$10:$F$509,$A96,'Job Catalog'!$H$10:$H$509,CT$71,'Job Catalog'!$I$10:$I$509,CT$73))</f>
        <v/>
      </c>
      <c r="CU96" s="54">
        <f>IF($A96="","",SUM(C96:CT96))</f>
        <v/>
      </c>
    </row>
    <row r="97">
      <c r="A97">
        <f>IFERROR(INDEX(SETUP!$C$148:$C$267,MATCH($C$4&amp;"#"&amp;24,HELPER!$Y$2:$Y$121,0)),"")</f>
        <v/>
      </c>
      <c r="B97" s="9">
        <f>IFERROR(INDEX(SETUP!$D$148:$D$267,MATCH($C$4&amp;"#"&amp;24,HELPER!$Y$2:$Y$121,0)),"")</f>
        <v/>
      </c>
      <c r="C97" s="53">
        <f>IF(OR($A97="",C$73=""),"",COUNTIFS('Job Catalog'!$F$10:$F$509,$A97,'Job Catalog'!$H$10:$H$509,C$71,'Job Catalog'!$I$10:$I$509,C$73))</f>
        <v/>
      </c>
      <c r="D97" s="53">
        <f>IF(OR($A97="",D$73=""),"",COUNTIFS('Job Catalog'!$F$10:$F$509,$A97,'Job Catalog'!$H$10:$H$509,D$71,'Job Catalog'!$I$10:$I$509,D$73))</f>
        <v/>
      </c>
      <c r="E97" s="53">
        <f>IF(OR($A97="",E$73=""),"",COUNTIFS('Job Catalog'!$F$10:$F$509,$A97,'Job Catalog'!$H$10:$H$509,E$71,'Job Catalog'!$I$10:$I$509,E$73))</f>
        <v/>
      </c>
      <c r="F97" s="53">
        <f>IF(OR($A97="",F$73=""),"",COUNTIFS('Job Catalog'!$F$10:$F$509,$A97,'Job Catalog'!$H$10:$H$509,F$71,'Job Catalog'!$I$10:$I$509,F$73))</f>
        <v/>
      </c>
      <c r="G97" s="53">
        <f>IF(OR($A97="",G$73=""),"",COUNTIFS('Job Catalog'!$F$10:$F$509,$A97,'Job Catalog'!$H$10:$H$509,G$71,'Job Catalog'!$I$10:$I$509,G$73))</f>
        <v/>
      </c>
      <c r="H97" s="53">
        <f>IF(OR($A97="",H$73=""),"",COUNTIFS('Job Catalog'!$F$10:$F$509,$A97,'Job Catalog'!$H$10:$H$509,H$71,'Job Catalog'!$I$10:$I$509,H$73))</f>
        <v/>
      </c>
      <c r="I97" s="53">
        <f>IF(OR($A97="",I$73=""),"",COUNTIFS('Job Catalog'!$F$10:$F$509,$A97,'Job Catalog'!$H$10:$H$509,I$71,'Job Catalog'!$I$10:$I$509,I$73))</f>
        <v/>
      </c>
      <c r="J97" s="53">
        <f>IF(OR($A97="",J$73=""),"",COUNTIFS('Job Catalog'!$F$10:$F$509,$A97,'Job Catalog'!$H$10:$H$509,J$71,'Job Catalog'!$I$10:$I$509,J$73))</f>
        <v/>
      </c>
      <c r="K97" s="53">
        <f>IF(OR($A97="",K$73=""),"",COUNTIFS('Job Catalog'!$F$10:$F$509,$A97,'Job Catalog'!$H$10:$H$509,K$71,'Job Catalog'!$I$10:$I$509,K$73))</f>
        <v/>
      </c>
      <c r="L97" s="53">
        <f>IF(OR($A97="",L$73=""),"",COUNTIFS('Job Catalog'!$F$10:$F$509,$A97,'Job Catalog'!$H$10:$H$509,L$71,'Job Catalog'!$I$10:$I$509,L$73))</f>
        <v/>
      </c>
      <c r="M97" s="53">
        <f>IF(OR($A97="",M$73=""),"",COUNTIFS('Job Catalog'!$F$10:$F$509,$A97,'Job Catalog'!$H$10:$H$509,M$71,'Job Catalog'!$I$10:$I$509,M$73))</f>
        <v/>
      </c>
      <c r="N97" s="53">
        <f>IF(OR($A97="",N$73=""),"",COUNTIFS('Job Catalog'!$F$10:$F$509,$A97,'Job Catalog'!$H$10:$H$509,N$71,'Job Catalog'!$I$10:$I$509,N$73))</f>
        <v/>
      </c>
      <c r="O97" s="53">
        <f>IF(OR($A97="",O$73=""),"",COUNTIFS('Job Catalog'!$F$10:$F$509,$A97,'Job Catalog'!$H$10:$H$509,O$71,'Job Catalog'!$I$10:$I$509,O$73))</f>
        <v/>
      </c>
      <c r="P97" s="53">
        <f>IF(OR($A97="",P$73=""),"",COUNTIFS('Job Catalog'!$F$10:$F$509,$A97,'Job Catalog'!$H$10:$H$509,P$71,'Job Catalog'!$I$10:$I$509,P$73))</f>
        <v/>
      </c>
      <c r="Q97" s="53">
        <f>IF(OR($A97="",Q$73=""),"",COUNTIFS('Job Catalog'!$F$10:$F$509,$A97,'Job Catalog'!$H$10:$H$509,Q$71,'Job Catalog'!$I$10:$I$509,Q$73))</f>
        <v/>
      </c>
      <c r="R97" s="53">
        <f>IF(OR($A97="",R$73=""),"",COUNTIFS('Job Catalog'!$F$10:$F$509,$A97,'Job Catalog'!$H$10:$H$509,R$71,'Job Catalog'!$I$10:$I$509,R$73))</f>
        <v/>
      </c>
      <c r="S97" s="53">
        <f>IF(OR($A97="",S$73=""),"",COUNTIFS('Job Catalog'!$F$10:$F$509,$A97,'Job Catalog'!$H$10:$H$509,S$71,'Job Catalog'!$I$10:$I$509,S$73))</f>
        <v/>
      </c>
      <c r="T97" s="53">
        <f>IF(OR($A97="",T$73=""),"",COUNTIFS('Job Catalog'!$F$10:$F$509,$A97,'Job Catalog'!$H$10:$H$509,T$71,'Job Catalog'!$I$10:$I$509,T$73))</f>
        <v/>
      </c>
      <c r="U97" s="53">
        <f>IF(OR($A97="",U$73=""),"",COUNTIFS('Job Catalog'!$F$10:$F$509,$A97,'Job Catalog'!$H$10:$H$509,U$71,'Job Catalog'!$I$10:$I$509,U$73))</f>
        <v/>
      </c>
      <c r="V97" s="53">
        <f>IF(OR($A97="",V$73=""),"",COUNTIFS('Job Catalog'!$F$10:$F$509,$A97,'Job Catalog'!$H$10:$H$509,V$71,'Job Catalog'!$I$10:$I$509,V$73))</f>
        <v/>
      </c>
      <c r="W97" s="53">
        <f>IF(OR($A97="",W$73=""),"",COUNTIFS('Job Catalog'!$F$10:$F$509,$A97,'Job Catalog'!$H$10:$H$509,W$71,'Job Catalog'!$I$10:$I$509,W$73))</f>
        <v/>
      </c>
      <c r="X97" s="53">
        <f>IF(OR($A97="",X$73=""),"",COUNTIFS('Job Catalog'!$F$10:$F$509,$A97,'Job Catalog'!$H$10:$H$509,X$71,'Job Catalog'!$I$10:$I$509,X$73))</f>
        <v/>
      </c>
      <c r="Y97" s="53">
        <f>IF(OR($A97="",Y$73=""),"",COUNTIFS('Job Catalog'!$F$10:$F$509,$A97,'Job Catalog'!$H$10:$H$509,Y$71,'Job Catalog'!$I$10:$I$509,Y$73))</f>
        <v/>
      </c>
      <c r="Z97" s="53">
        <f>IF(OR($A97="",Z$73=""),"",COUNTIFS('Job Catalog'!$F$10:$F$509,$A97,'Job Catalog'!$H$10:$H$509,Z$71,'Job Catalog'!$I$10:$I$509,Z$73))</f>
        <v/>
      </c>
      <c r="AA97" s="53">
        <f>IF(OR($A97="",AA$73=""),"",COUNTIFS('Job Catalog'!$F$10:$F$509,$A97,'Job Catalog'!$H$10:$H$509,AA$71,'Job Catalog'!$I$10:$I$509,AA$73))</f>
        <v/>
      </c>
      <c r="AB97" s="53">
        <f>IF(OR($A97="",AB$73=""),"",COUNTIFS('Job Catalog'!$F$10:$F$509,$A97,'Job Catalog'!$H$10:$H$509,AB$71,'Job Catalog'!$I$10:$I$509,AB$73))</f>
        <v/>
      </c>
      <c r="AC97" s="53">
        <f>IF(OR($A97="",AC$73=""),"",COUNTIFS('Job Catalog'!$F$10:$F$509,$A97,'Job Catalog'!$H$10:$H$509,AC$71,'Job Catalog'!$I$10:$I$509,AC$73))</f>
        <v/>
      </c>
      <c r="AD97" s="53">
        <f>IF(OR($A97="",AD$73=""),"",COUNTIFS('Job Catalog'!$F$10:$F$509,$A97,'Job Catalog'!$H$10:$H$509,AD$71,'Job Catalog'!$I$10:$I$509,AD$73))</f>
        <v/>
      </c>
      <c r="AE97" s="53">
        <f>IF(OR($A97="",AE$73=""),"",COUNTIFS('Job Catalog'!$F$10:$F$509,$A97,'Job Catalog'!$H$10:$H$509,AE$71,'Job Catalog'!$I$10:$I$509,AE$73))</f>
        <v/>
      </c>
      <c r="AF97" s="53">
        <f>IF(OR($A97="",AF$73=""),"",COUNTIFS('Job Catalog'!$F$10:$F$509,$A97,'Job Catalog'!$H$10:$H$509,AF$71,'Job Catalog'!$I$10:$I$509,AF$73))</f>
        <v/>
      </c>
      <c r="AG97" s="53">
        <f>IF(OR($A97="",AG$73=""),"",COUNTIFS('Job Catalog'!$F$10:$F$509,$A97,'Job Catalog'!$H$10:$H$509,AG$71,'Job Catalog'!$I$10:$I$509,AG$73))</f>
        <v/>
      </c>
      <c r="AH97" s="53">
        <f>IF(OR($A97="",AH$73=""),"",COUNTIFS('Job Catalog'!$F$10:$F$509,$A97,'Job Catalog'!$H$10:$H$509,AH$71,'Job Catalog'!$I$10:$I$509,AH$73))</f>
        <v/>
      </c>
      <c r="AI97" s="53">
        <f>IF(OR($A97="",AI$73=""),"",COUNTIFS('Job Catalog'!$F$10:$F$509,$A97,'Job Catalog'!$H$10:$H$509,AI$71,'Job Catalog'!$I$10:$I$509,AI$73))</f>
        <v/>
      </c>
      <c r="AJ97" s="53">
        <f>IF(OR($A97="",AJ$73=""),"",COUNTIFS('Job Catalog'!$F$10:$F$509,$A97,'Job Catalog'!$H$10:$H$509,AJ$71,'Job Catalog'!$I$10:$I$509,AJ$73))</f>
        <v/>
      </c>
      <c r="AK97" s="53">
        <f>IF(OR($A97="",AK$73=""),"",COUNTIFS('Job Catalog'!$F$10:$F$509,$A97,'Job Catalog'!$H$10:$H$509,AK$71,'Job Catalog'!$I$10:$I$509,AK$73))</f>
        <v/>
      </c>
      <c r="AL97" s="53">
        <f>IF(OR($A97="",AL$73=""),"",COUNTIFS('Job Catalog'!$F$10:$F$509,$A97,'Job Catalog'!$H$10:$H$509,AL$71,'Job Catalog'!$I$10:$I$509,AL$73))</f>
        <v/>
      </c>
      <c r="AM97" s="53">
        <f>IF(OR($A97="",AM$73=""),"",COUNTIFS('Job Catalog'!$F$10:$F$509,$A97,'Job Catalog'!$H$10:$H$509,AM$71,'Job Catalog'!$I$10:$I$509,AM$73))</f>
        <v/>
      </c>
      <c r="AN97" s="53">
        <f>IF(OR($A97="",AN$73=""),"",COUNTIFS('Job Catalog'!$F$10:$F$509,$A97,'Job Catalog'!$H$10:$H$509,AN$71,'Job Catalog'!$I$10:$I$509,AN$73))</f>
        <v/>
      </c>
      <c r="AO97" s="53">
        <f>IF(OR($A97="",AO$73=""),"",COUNTIFS('Job Catalog'!$F$10:$F$509,$A97,'Job Catalog'!$H$10:$H$509,AO$71,'Job Catalog'!$I$10:$I$509,AO$73))</f>
        <v/>
      </c>
      <c r="AP97" s="53">
        <f>IF(OR($A97="",AP$73=""),"",COUNTIFS('Job Catalog'!$F$10:$F$509,$A97,'Job Catalog'!$H$10:$H$509,AP$71,'Job Catalog'!$I$10:$I$509,AP$73))</f>
        <v/>
      </c>
      <c r="AQ97" s="53">
        <f>IF(OR($A97="",AQ$73=""),"",COUNTIFS('Job Catalog'!$F$10:$F$509,$A97,'Job Catalog'!$H$10:$H$509,AQ$71,'Job Catalog'!$I$10:$I$509,AQ$73))</f>
        <v/>
      </c>
      <c r="AR97" s="53">
        <f>IF(OR($A97="",AR$73=""),"",COUNTIFS('Job Catalog'!$F$10:$F$509,$A97,'Job Catalog'!$H$10:$H$509,AR$71,'Job Catalog'!$I$10:$I$509,AR$73))</f>
        <v/>
      </c>
      <c r="AS97" s="53">
        <f>IF(OR($A97="",AS$73=""),"",COUNTIFS('Job Catalog'!$F$10:$F$509,$A97,'Job Catalog'!$H$10:$H$509,AS$71,'Job Catalog'!$I$10:$I$509,AS$73))</f>
        <v/>
      </c>
      <c r="AT97" s="53">
        <f>IF(OR($A97="",AT$73=""),"",COUNTIFS('Job Catalog'!$F$10:$F$509,$A97,'Job Catalog'!$H$10:$H$509,AT$71,'Job Catalog'!$I$10:$I$509,AT$73))</f>
        <v/>
      </c>
      <c r="AU97" s="53">
        <f>IF(OR($A97="",AU$73=""),"",COUNTIFS('Job Catalog'!$F$10:$F$509,$A97,'Job Catalog'!$H$10:$H$509,AU$71,'Job Catalog'!$I$10:$I$509,AU$73))</f>
        <v/>
      </c>
      <c r="AV97" s="53">
        <f>IF(OR($A97="",AV$73=""),"",COUNTIFS('Job Catalog'!$F$10:$F$509,$A97,'Job Catalog'!$H$10:$H$509,AV$71,'Job Catalog'!$I$10:$I$509,AV$73))</f>
        <v/>
      </c>
      <c r="AW97" s="53">
        <f>IF(OR($A97="",AW$73=""),"",COUNTIFS('Job Catalog'!$F$10:$F$509,$A97,'Job Catalog'!$H$10:$H$509,AW$71,'Job Catalog'!$I$10:$I$509,AW$73))</f>
        <v/>
      </c>
      <c r="AX97" s="53">
        <f>IF(OR($A97="",AX$73=""),"",COUNTIFS('Job Catalog'!$F$10:$F$509,$A97,'Job Catalog'!$H$10:$H$509,AX$71,'Job Catalog'!$I$10:$I$509,AX$73))</f>
        <v/>
      </c>
      <c r="AY97" s="53">
        <f>IF(OR($A97="",AY$73=""),"",COUNTIFS('Job Catalog'!$F$10:$F$509,$A97,'Job Catalog'!$H$10:$H$509,AY$71,'Job Catalog'!$I$10:$I$509,AY$73))</f>
        <v/>
      </c>
      <c r="AZ97" s="53">
        <f>IF(OR($A97="",AZ$73=""),"",COUNTIFS('Job Catalog'!$F$10:$F$509,$A97,'Job Catalog'!$H$10:$H$509,AZ$71,'Job Catalog'!$I$10:$I$509,AZ$73))</f>
        <v/>
      </c>
      <c r="BA97" s="53">
        <f>IF(OR($A97="",BA$73=""),"",COUNTIFS('Job Catalog'!$F$10:$F$509,$A97,'Job Catalog'!$H$10:$H$509,BA$71,'Job Catalog'!$I$10:$I$509,BA$73))</f>
        <v/>
      </c>
      <c r="BB97" s="53">
        <f>IF(OR($A97="",BB$73=""),"",COUNTIFS('Job Catalog'!$F$10:$F$509,$A97,'Job Catalog'!$H$10:$H$509,BB$71,'Job Catalog'!$I$10:$I$509,BB$73))</f>
        <v/>
      </c>
      <c r="BC97" s="53">
        <f>IF(OR($A97="",BC$73=""),"",COUNTIFS('Job Catalog'!$F$10:$F$509,$A97,'Job Catalog'!$H$10:$H$509,BC$71,'Job Catalog'!$I$10:$I$509,BC$73))</f>
        <v/>
      </c>
      <c r="BD97" s="53">
        <f>IF(OR($A97="",BD$73=""),"",COUNTIFS('Job Catalog'!$F$10:$F$509,$A97,'Job Catalog'!$H$10:$H$509,BD$71,'Job Catalog'!$I$10:$I$509,BD$73))</f>
        <v/>
      </c>
      <c r="BE97" s="53">
        <f>IF(OR($A97="",BE$73=""),"",COUNTIFS('Job Catalog'!$F$10:$F$509,$A97,'Job Catalog'!$H$10:$H$509,BE$71,'Job Catalog'!$I$10:$I$509,BE$73))</f>
        <v/>
      </c>
      <c r="BF97" s="53">
        <f>IF(OR($A97="",BF$73=""),"",COUNTIFS('Job Catalog'!$F$10:$F$509,$A97,'Job Catalog'!$H$10:$H$509,BF$71,'Job Catalog'!$I$10:$I$509,BF$73))</f>
        <v/>
      </c>
      <c r="BG97" s="53">
        <f>IF(OR($A97="",BG$73=""),"",COUNTIFS('Job Catalog'!$F$10:$F$509,$A97,'Job Catalog'!$H$10:$H$509,BG$71,'Job Catalog'!$I$10:$I$509,BG$73))</f>
        <v/>
      </c>
      <c r="BH97" s="53">
        <f>IF(OR($A97="",BH$73=""),"",COUNTIFS('Job Catalog'!$F$10:$F$509,$A97,'Job Catalog'!$H$10:$H$509,BH$71,'Job Catalog'!$I$10:$I$509,BH$73))</f>
        <v/>
      </c>
      <c r="BI97" s="53">
        <f>IF(OR($A97="",BI$73=""),"",COUNTIFS('Job Catalog'!$F$10:$F$509,$A97,'Job Catalog'!$H$10:$H$509,BI$71,'Job Catalog'!$I$10:$I$509,BI$73))</f>
        <v/>
      </c>
      <c r="BJ97" s="53">
        <f>IF(OR($A97="",BJ$73=""),"",COUNTIFS('Job Catalog'!$F$10:$F$509,$A97,'Job Catalog'!$H$10:$H$509,BJ$71,'Job Catalog'!$I$10:$I$509,BJ$73))</f>
        <v/>
      </c>
      <c r="BK97" s="53">
        <f>IF(OR($A97="",BK$73=""),"",COUNTIFS('Job Catalog'!$F$10:$F$509,$A97,'Job Catalog'!$H$10:$H$509,BK$71,'Job Catalog'!$I$10:$I$509,BK$73))</f>
        <v/>
      </c>
      <c r="BL97" s="53">
        <f>IF(OR($A97="",BL$73=""),"",COUNTIFS('Job Catalog'!$F$10:$F$509,$A97,'Job Catalog'!$H$10:$H$509,BL$71,'Job Catalog'!$I$10:$I$509,BL$73))</f>
        <v/>
      </c>
      <c r="BM97" s="53">
        <f>IF(OR($A97="",BM$73=""),"",COUNTIFS('Job Catalog'!$F$10:$F$509,$A97,'Job Catalog'!$H$10:$H$509,BM$71,'Job Catalog'!$I$10:$I$509,BM$73))</f>
        <v/>
      </c>
      <c r="BN97" s="53">
        <f>IF(OR($A97="",BN$73=""),"",COUNTIFS('Job Catalog'!$F$10:$F$509,$A97,'Job Catalog'!$H$10:$H$509,BN$71,'Job Catalog'!$I$10:$I$509,BN$73))</f>
        <v/>
      </c>
      <c r="BO97" s="53">
        <f>IF(OR($A97="",BO$73=""),"",COUNTIFS('Job Catalog'!$F$10:$F$509,$A97,'Job Catalog'!$H$10:$H$509,BO$71,'Job Catalog'!$I$10:$I$509,BO$73))</f>
        <v/>
      </c>
      <c r="BP97" s="53">
        <f>IF(OR($A97="",BP$73=""),"",COUNTIFS('Job Catalog'!$F$10:$F$509,$A97,'Job Catalog'!$H$10:$H$509,BP$71,'Job Catalog'!$I$10:$I$509,BP$73))</f>
        <v/>
      </c>
      <c r="BQ97" s="53">
        <f>IF(OR($A97="",BQ$73=""),"",COUNTIFS('Job Catalog'!$F$10:$F$509,$A97,'Job Catalog'!$H$10:$H$509,BQ$71,'Job Catalog'!$I$10:$I$509,BQ$73))</f>
        <v/>
      </c>
      <c r="BR97" s="53">
        <f>IF(OR($A97="",BR$73=""),"",COUNTIFS('Job Catalog'!$F$10:$F$509,$A97,'Job Catalog'!$H$10:$H$509,BR$71,'Job Catalog'!$I$10:$I$509,BR$73))</f>
        <v/>
      </c>
      <c r="BS97" s="53">
        <f>IF(OR($A97="",BS$73=""),"",COUNTIFS('Job Catalog'!$F$10:$F$509,$A97,'Job Catalog'!$H$10:$H$509,BS$71,'Job Catalog'!$I$10:$I$509,BS$73))</f>
        <v/>
      </c>
      <c r="BT97" s="53">
        <f>IF(OR($A97="",BT$73=""),"",COUNTIFS('Job Catalog'!$F$10:$F$509,$A97,'Job Catalog'!$H$10:$H$509,BT$71,'Job Catalog'!$I$10:$I$509,BT$73))</f>
        <v/>
      </c>
      <c r="BU97" s="53">
        <f>IF(OR($A97="",BU$73=""),"",COUNTIFS('Job Catalog'!$F$10:$F$509,$A97,'Job Catalog'!$H$10:$H$509,BU$71,'Job Catalog'!$I$10:$I$509,BU$73))</f>
        <v/>
      </c>
      <c r="BV97" s="53">
        <f>IF(OR($A97="",BV$73=""),"",COUNTIFS('Job Catalog'!$F$10:$F$509,$A97,'Job Catalog'!$H$10:$H$509,BV$71,'Job Catalog'!$I$10:$I$509,BV$73))</f>
        <v/>
      </c>
      <c r="BW97" s="53">
        <f>IF(OR($A97="",BW$73=""),"",COUNTIFS('Job Catalog'!$F$10:$F$509,$A97,'Job Catalog'!$H$10:$H$509,BW$71,'Job Catalog'!$I$10:$I$509,BW$73))</f>
        <v/>
      </c>
      <c r="BX97" s="53">
        <f>IF(OR($A97="",BX$73=""),"",COUNTIFS('Job Catalog'!$F$10:$F$509,$A97,'Job Catalog'!$H$10:$H$509,BX$71,'Job Catalog'!$I$10:$I$509,BX$73))</f>
        <v/>
      </c>
      <c r="BY97" s="53">
        <f>IF(OR($A97="",BY$73=""),"",COUNTIFS('Job Catalog'!$F$10:$F$509,$A97,'Job Catalog'!$H$10:$H$509,BY$71,'Job Catalog'!$I$10:$I$509,BY$73))</f>
        <v/>
      </c>
      <c r="BZ97" s="53">
        <f>IF(OR($A97="",BZ$73=""),"",COUNTIFS('Job Catalog'!$F$10:$F$509,$A97,'Job Catalog'!$H$10:$H$509,BZ$71,'Job Catalog'!$I$10:$I$509,BZ$73))</f>
        <v/>
      </c>
      <c r="CA97" s="53">
        <f>IF(OR($A97="",CA$73=""),"",COUNTIFS('Job Catalog'!$F$10:$F$509,$A97,'Job Catalog'!$H$10:$H$509,CA$71,'Job Catalog'!$I$10:$I$509,CA$73))</f>
        <v/>
      </c>
      <c r="CB97" s="53">
        <f>IF(OR($A97="",CB$73=""),"",COUNTIFS('Job Catalog'!$F$10:$F$509,$A97,'Job Catalog'!$H$10:$H$509,CB$71,'Job Catalog'!$I$10:$I$509,CB$73))</f>
        <v/>
      </c>
      <c r="CC97" s="53">
        <f>IF(OR($A97="",CC$73=""),"",COUNTIFS('Job Catalog'!$F$10:$F$509,$A97,'Job Catalog'!$H$10:$H$509,CC$71,'Job Catalog'!$I$10:$I$509,CC$73))</f>
        <v/>
      </c>
      <c r="CD97" s="53">
        <f>IF(OR($A97="",CD$73=""),"",COUNTIFS('Job Catalog'!$F$10:$F$509,$A97,'Job Catalog'!$H$10:$H$509,CD$71,'Job Catalog'!$I$10:$I$509,CD$73))</f>
        <v/>
      </c>
      <c r="CE97" s="53">
        <f>IF(OR($A97="",CE$73=""),"",COUNTIFS('Job Catalog'!$F$10:$F$509,$A97,'Job Catalog'!$H$10:$H$509,CE$71,'Job Catalog'!$I$10:$I$509,CE$73))</f>
        <v/>
      </c>
      <c r="CF97" s="53">
        <f>IF(OR($A97="",CF$73=""),"",COUNTIFS('Job Catalog'!$F$10:$F$509,$A97,'Job Catalog'!$H$10:$H$509,CF$71,'Job Catalog'!$I$10:$I$509,CF$73))</f>
        <v/>
      </c>
      <c r="CG97" s="53">
        <f>IF(OR($A97="",CG$73=""),"",COUNTIFS('Job Catalog'!$F$10:$F$509,$A97,'Job Catalog'!$H$10:$H$509,CG$71,'Job Catalog'!$I$10:$I$509,CG$73))</f>
        <v/>
      </c>
      <c r="CH97" s="53">
        <f>IF(OR($A97="",CH$73=""),"",COUNTIFS('Job Catalog'!$F$10:$F$509,$A97,'Job Catalog'!$H$10:$H$509,CH$71,'Job Catalog'!$I$10:$I$509,CH$73))</f>
        <v/>
      </c>
      <c r="CI97" s="53">
        <f>IF(OR($A97="",CI$73=""),"",COUNTIFS('Job Catalog'!$F$10:$F$509,$A97,'Job Catalog'!$H$10:$H$509,CI$71,'Job Catalog'!$I$10:$I$509,CI$73))</f>
        <v/>
      </c>
      <c r="CJ97" s="53">
        <f>IF(OR($A97="",CJ$73=""),"",COUNTIFS('Job Catalog'!$F$10:$F$509,$A97,'Job Catalog'!$H$10:$H$509,CJ$71,'Job Catalog'!$I$10:$I$509,CJ$73))</f>
        <v/>
      </c>
      <c r="CK97" s="53">
        <f>IF(OR($A97="",CK$73=""),"",COUNTIFS('Job Catalog'!$F$10:$F$509,$A97,'Job Catalog'!$H$10:$H$509,CK$71,'Job Catalog'!$I$10:$I$509,CK$73))</f>
        <v/>
      </c>
      <c r="CL97" s="53">
        <f>IF(OR($A97="",CL$73=""),"",COUNTIFS('Job Catalog'!$F$10:$F$509,$A97,'Job Catalog'!$H$10:$H$509,CL$71,'Job Catalog'!$I$10:$I$509,CL$73))</f>
        <v/>
      </c>
      <c r="CM97" s="53">
        <f>IF(OR($A97="",CM$73=""),"",COUNTIFS('Job Catalog'!$F$10:$F$509,$A97,'Job Catalog'!$H$10:$H$509,CM$71,'Job Catalog'!$I$10:$I$509,CM$73))</f>
        <v/>
      </c>
      <c r="CN97" s="53">
        <f>IF(OR($A97="",CN$73=""),"",COUNTIFS('Job Catalog'!$F$10:$F$509,$A97,'Job Catalog'!$H$10:$H$509,CN$71,'Job Catalog'!$I$10:$I$509,CN$73))</f>
        <v/>
      </c>
      <c r="CO97" s="53">
        <f>IF(OR($A97="",CO$73=""),"",COUNTIFS('Job Catalog'!$F$10:$F$509,$A97,'Job Catalog'!$H$10:$H$509,CO$71,'Job Catalog'!$I$10:$I$509,CO$73))</f>
        <v/>
      </c>
      <c r="CP97" s="53">
        <f>IF(OR($A97="",CP$73=""),"",COUNTIFS('Job Catalog'!$F$10:$F$509,$A97,'Job Catalog'!$H$10:$H$509,CP$71,'Job Catalog'!$I$10:$I$509,CP$73))</f>
        <v/>
      </c>
      <c r="CQ97" s="53">
        <f>IF(OR($A97="",CQ$73=""),"",COUNTIFS('Job Catalog'!$F$10:$F$509,$A97,'Job Catalog'!$H$10:$H$509,CQ$71,'Job Catalog'!$I$10:$I$509,CQ$73))</f>
        <v/>
      </c>
      <c r="CR97" s="53">
        <f>IF(OR($A97="",CR$73=""),"",COUNTIFS('Job Catalog'!$F$10:$F$509,$A97,'Job Catalog'!$H$10:$H$509,CR$71,'Job Catalog'!$I$10:$I$509,CR$73))</f>
        <v/>
      </c>
      <c r="CS97" s="53">
        <f>IF(OR($A97="",CS$73=""),"",COUNTIFS('Job Catalog'!$F$10:$F$509,$A97,'Job Catalog'!$H$10:$H$509,CS$71,'Job Catalog'!$I$10:$I$509,CS$73))</f>
        <v/>
      </c>
      <c r="CT97" s="53">
        <f>IF(OR($A97="",CT$73=""),"",COUNTIFS('Job Catalog'!$F$10:$F$509,$A97,'Job Catalog'!$H$10:$H$509,CT$71,'Job Catalog'!$I$10:$I$509,CT$73))</f>
        <v/>
      </c>
      <c r="CU97" s="54">
        <f>IF($A97="","",SUM(C97:CT97))</f>
        <v/>
      </c>
    </row>
    <row r="98">
      <c r="A98">
        <f>IFERROR(INDEX(SETUP!$C$148:$C$267,MATCH($C$4&amp;"#"&amp;25,HELPER!$Y$2:$Y$121,0)),"")</f>
        <v/>
      </c>
      <c r="B98" s="9">
        <f>IFERROR(INDEX(SETUP!$D$148:$D$267,MATCH($C$4&amp;"#"&amp;25,HELPER!$Y$2:$Y$121,0)),"")</f>
        <v/>
      </c>
      <c r="C98" s="53">
        <f>IF(OR($A98="",C$73=""),"",COUNTIFS('Job Catalog'!$F$10:$F$509,$A98,'Job Catalog'!$H$10:$H$509,C$71,'Job Catalog'!$I$10:$I$509,C$73))</f>
        <v/>
      </c>
      <c r="D98" s="53">
        <f>IF(OR($A98="",D$73=""),"",COUNTIFS('Job Catalog'!$F$10:$F$509,$A98,'Job Catalog'!$H$10:$H$509,D$71,'Job Catalog'!$I$10:$I$509,D$73))</f>
        <v/>
      </c>
      <c r="E98" s="53">
        <f>IF(OR($A98="",E$73=""),"",COUNTIFS('Job Catalog'!$F$10:$F$509,$A98,'Job Catalog'!$H$10:$H$509,E$71,'Job Catalog'!$I$10:$I$509,E$73))</f>
        <v/>
      </c>
      <c r="F98" s="53">
        <f>IF(OR($A98="",F$73=""),"",COUNTIFS('Job Catalog'!$F$10:$F$509,$A98,'Job Catalog'!$H$10:$H$509,F$71,'Job Catalog'!$I$10:$I$509,F$73))</f>
        <v/>
      </c>
      <c r="G98" s="53">
        <f>IF(OR($A98="",G$73=""),"",COUNTIFS('Job Catalog'!$F$10:$F$509,$A98,'Job Catalog'!$H$10:$H$509,G$71,'Job Catalog'!$I$10:$I$509,G$73))</f>
        <v/>
      </c>
      <c r="H98" s="53">
        <f>IF(OR($A98="",H$73=""),"",COUNTIFS('Job Catalog'!$F$10:$F$509,$A98,'Job Catalog'!$H$10:$H$509,H$71,'Job Catalog'!$I$10:$I$509,H$73))</f>
        <v/>
      </c>
      <c r="I98" s="53">
        <f>IF(OR($A98="",I$73=""),"",COUNTIFS('Job Catalog'!$F$10:$F$509,$A98,'Job Catalog'!$H$10:$H$509,I$71,'Job Catalog'!$I$10:$I$509,I$73))</f>
        <v/>
      </c>
      <c r="J98" s="53">
        <f>IF(OR($A98="",J$73=""),"",COUNTIFS('Job Catalog'!$F$10:$F$509,$A98,'Job Catalog'!$H$10:$H$509,J$71,'Job Catalog'!$I$10:$I$509,J$73))</f>
        <v/>
      </c>
      <c r="K98" s="53">
        <f>IF(OR($A98="",K$73=""),"",COUNTIFS('Job Catalog'!$F$10:$F$509,$A98,'Job Catalog'!$H$10:$H$509,K$71,'Job Catalog'!$I$10:$I$509,K$73))</f>
        <v/>
      </c>
      <c r="L98" s="53">
        <f>IF(OR($A98="",L$73=""),"",COUNTIFS('Job Catalog'!$F$10:$F$509,$A98,'Job Catalog'!$H$10:$H$509,L$71,'Job Catalog'!$I$10:$I$509,L$73))</f>
        <v/>
      </c>
      <c r="M98" s="53">
        <f>IF(OR($A98="",M$73=""),"",COUNTIFS('Job Catalog'!$F$10:$F$509,$A98,'Job Catalog'!$H$10:$H$509,M$71,'Job Catalog'!$I$10:$I$509,M$73))</f>
        <v/>
      </c>
      <c r="N98" s="53">
        <f>IF(OR($A98="",N$73=""),"",COUNTIFS('Job Catalog'!$F$10:$F$509,$A98,'Job Catalog'!$H$10:$H$509,N$71,'Job Catalog'!$I$10:$I$509,N$73))</f>
        <v/>
      </c>
      <c r="O98" s="53">
        <f>IF(OR($A98="",O$73=""),"",COUNTIFS('Job Catalog'!$F$10:$F$509,$A98,'Job Catalog'!$H$10:$H$509,O$71,'Job Catalog'!$I$10:$I$509,O$73))</f>
        <v/>
      </c>
      <c r="P98" s="53">
        <f>IF(OR($A98="",P$73=""),"",COUNTIFS('Job Catalog'!$F$10:$F$509,$A98,'Job Catalog'!$H$10:$H$509,P$71,'Job Catalog'!$I$10:$I$509,P$73))</f>
        <v/>
      </c>
      <c r="Q98" s="53">
        <f>IF(OR($A98="",Q$73=""),"",COUNTIFS('Job Catalog'!$F$10:$F$509,$A98,'Job Catalog'!$H$10:$H$509,Q$71,'Job Catalog'!$I$10:$I$509,Q$73))</f>
        <v/>
      </c>
      <c r="R98" s="53">
        <f>IF(OR($A98="",R$73=""),"",COUNTIFS('Job Catalog'!$F$10:$F$509,$A98,'Job Catalog'!$H$10:$H$509,R$71,'Job Catalog'!$I$10:$I$509,R$73))</f>
        <v/>
      </c>
      <c r="S98" s="53">
        <f>IF(OR($A98="",S$73=""),"",COUNTIFS('Job Catalog'!$F$10:$F$509,$A98,'Job Catalog'!$H$10:$H$509,S$71,'Job Catalog'!$I$10:$I$509,S$73))</f>
        <v/>
      </c>
      <c r="T98" s="53">
        <f>IF(OR($A98="",T$73=""),"",COUNTIFS('Job Catalog'!$F$10:$F$509,$A98,'Job Catalog'!$H$10:$H$509,T$71,'Job Catalog'!$I$10:$I$509,T$73))</f>
        <v/>
      </c>
      <c r="U98" s="53">
        <f>IF(OR($A98="",U$73=""),"",COUNTIFS('Job Catalog'!$F$10:$F$509,$A98,'Job Catalog'!$H$10:$H$509,U$71,'Job Catalog'!$I$10:$I$509,U$73))</f>
        <v/>
      </c>
      <c r="V98" s="53">
        <f>IF(OR($A98="",V$73=""),"",COUNTIFS('Job Catalog'!$F$10:$F$509,$A98,'Job Catalog'!$H$10:$H$509,V$71,'Job Catalog'!$I$10:$I$509,V$73))</f>
        <v/>
      </c>
      <c r="W98" s="53">
        <f>IF(OR($A98="",W$73=""),"",COUNTIFS('Job Catalog'!$F$10:$F$509,$A98,'Job Catalog'!$H$10:$H$509,W$71,'Job Catalog'!$I$10:$I$509,W$73))</f>
        <v/>
      </c>
      <c r="X98" s="53">
        <f>IF(OR($A98="",X$73=""),"",COUNTIFS('Job Catalog'!$F$10:$F$509,$A98,'Job Catalog'!$H$10:$H$509,X$71,'Job Catalog'!$I$10:$I$509,X$73))</f>
        <v/>
      </c>
      <c r="Y98" s="53">
        <f>IF(OR($A98="",Y$73=""),"",COUNTIFS('Job Catalog'!$F$10:$F$509,$A98,'Job Catalog'!$H$10:$H$509,Y$71,'Job Catalog'!$I$10:$I$509,Y$73))</f>
        <v/>
      </c>
      <c r="Z98" s="53">
        <f>IF(OR($A98="",Z$73=""),"",COUNTIFS('Job Catalog'!$F$10:$F$509,$A98,'Job Catalog'!$H$10:$H$509,Z$71,'Job Catalog'!$I$10:$I$509,Z$73))</f>
        <v/>
      </c>
      <c r="AA98" s="53">
        <f>IF(OR($A98="",AA$73=""),"",COUNTIFS('Job Catalog'!$F$10:$F$509,$A98,'Job Catalog'!$H$10:$H$509,AA$71,'Job Catalog'!$I$10:$I$509,AA$73))</f>
        <v/>
      </c>
      <c r="AB98" s="53">
        <f>IF(OR($A98="",AB$73=""),"",COUNTIFS('Job Catalog'!$F$10:$F$509,$A98,'Job Catalog'!$H$10:$H$509,AB$71,'Job Catalog'!$I$10:$I$509,AB$73))</f>
        <v/>
      </c>
      <c r="AC98" s="53">
        <f>IF(OR($A98="",AC$73=""),"",COUNTIFS('Job Catalog'!$F$10:$F$509,$A98,'Job Catalog'!$H$10:$H$509,AC$71,'Job Catalog'!$I$10:$I$509,AC$73))</f>
        <v/>
      </c>
      <c r="AD98" s="53">
        <f>IF(OR($A98="",AD$73=""),"",COUNTIFS('Job Catalog'!$F$10:$F$509,$A98,'Job Catalog'!$H$10:$H$509,AD$71,'Job Catalog'!$I$10:$I$509,AD$73))</f>
        <v/>
      </c>
      <c r="AE98" s="53">
        <f>IF(OR($A98="",AE$73=""),"",COUNTIFS('Job Catalog'!$F$10:$F$509,$A98,'Job Catalog'!$H$10:$H$509,AE$71,'Job Catalog'!$I$10:$I$509,AE$73))</f>
        <v/>
      </c>
      <c r="AF98" s="53">
        <f>IF(OR($A98="",AF$73=""),"",COUNTIFS('Job Catalog'!$F$10:$F$509,$A98,'Job Catalog'!$H$10:$H$509,AF$71,'Job Catalog'!$I$10:$I$509,AF$73))</f>
        <v/>
      </c>
      <c r="AG98" s="53">
        <f>IF(OR($A98="",AG$73=""),"",COUNTIFS('Job Catalog'!$F$10:$F$509,$A98,'Job Catalog'!$H$10:$H$509,AG$71,'Job Catalog'!$I$10:$I$509,AG$73))</f>
        <v/>
      </c>
      <c r="AH98" s="53">
        <f>IF(OR($A98="",AH$73=""),"",COUNTIFS('Job Catalog'!$F$10:$F$509,$A98,'Job Catalog'!$H$10:$H$509,AH$71,'Job Catalog'!$I$10:$I$509,AH$73))</f>
        <v/>
      </c>
      <c r="AI98" s="53">
        <f>IF(OR($A98="",AI$73=""),"",COUNTIFS('Job Catalog'!$F$10:$F$509,$A98,'Job Catalog'!$H$10:$H$509,AI$71,'Job Catalog'!$I$10:$I$509,AI$73))</f>
        <v/>
      </c>
      <c r="AJ98" s="53">
        <f>IF(OR($A98="",AJ$73=""),"",COUNTIFS('Job Catalog'!$F$10:$F$509,$A98,'Job Catalog'!$H$10:$H$509,AJ$71,'Job Catalog'!$I$10:$I$509,AJ$73))</f>
        <v/>
      </c>
      <c r="AK98" s="53">
        <f>IF(OR($A98="",AK$73=""),"",COUNTIFS('Job Catalog'!$F$10:$F$509,$A98,'Job Catalog'!$H$10:$H$509,AK$71,'Job Catalog'!$I$10:$I$509,AK$73))</f>
        <v/>
      </c>
      <c r="AL98" s="53">
        <f>IF(OR($A98="",AL$73=""),"",COUNTIFS('Job Catalog'!$F$10:$F$509,$A98,'Job Catalog'!$H$10:$H$509,AL$71,'Job Catalog'!$I$10:$I$509,AL$73))</f>
        <v/>
      </c>
      <c r="AM98" s="53">
        <f>IF(OR($A98="",AM$73=""),"",COUNTIFS('Job Catalog'!$F$10:$F$509,$A98,'Job Catalog'!$H$10:$H$509,AM$71,'Job Catalog'!$I$10:$I$509,AM$73))</f>
        <v/>
      </c>
      <c r="AN98" s="53">
        <f>IF(OR($A98="",AN$73=""),"",COUNTIFS('Job Catalog'!$F$10:$F$509,$A98,'Job Catalog'!$H$10:$H$509,AN$71,'Job Catalog'!$I$10:$I$509,AN$73))</f>
        <v/>
      </c>
      <c r="AO98" s="53">
        <f>IF(OR($A98="",AO$73=""),"",COUNTIFS('Job Catalog'!$F$10:$F$509,$A98,'Job Catalog'!$H$10:$H$509,AO$71,'Job Catalog'!$I$10:$I$509,AO$73))</f>
        <v/>
      </c>
      <c r="AP98" s="53">
        <f>IF(OR($A98="",AP$73=""),"",COUNTIFS('Job Catalog'!$F$10:$F$509,$A98,'Job Catalog'!$H$10:$H$509,AP$71,'Job Catalog'!$I$10:$I$509,AP$73))</f>
        <v/>
      </c>
      <c r="AQ98" s="53">
        <f>IF(OR($A98="",AQ$73=""),"",COUNTIFS('Job Catalog'!$F$10:$F$509,$A98,'Job Catalog'!$H$10:$H$509,AQ$71,'Job Catalog'!$I$10:$I$509,AQ$73))</f>
        <v/>
      </c>
      <c r="AR98" s="53">
        <f>IF(OR($A98="",AR$73=""),"",COUNTIFS('Job Catalog'!$F$10:$F$509,$A98,'Job Catalog'!$H$10:$H$509,AR$71,'Job Catalog'!$I$10:$I$509,AR$73))</f>
        <v/>
      </c>
      <c r="AS98" s="53">
        <f>IF(OR($A98="",AS$73=""),"",COUNTIFS('Job Catalog'!$F$10:$F$509,$A98,'Job Catalog'!$H$10:$H$509,AS$71,'Job Catalog'!$I$10:$I$509,AS$73))</f>
        <v/>
      </c>
      <c r="AT98" s="53">
        <f>IF(OR($A98="",AT$73=""),"",COUNTIFS('Job Catalog'!$F$10:$F$509,$A98,'Job Catalog'!$H$10:$H$509,AT$71,'Job Catalog'!$I$10:$I$509,AT$73))</f>
        <v/>
      </c>
      <c r="AU98" s="53">
        <f>IF(OR($A98="",AU$73=""),"",COUNTIFS('Job Catalog'!$F$10:$F$509,$A98,'Job Catalog'!$H$10:$H$509,AU$71,'Job Catalog'!$I$10:$I$509,AU$73))</f>
        <v/>
      </c>
      <c r="AV98" s="53">
        <f>IF(OR($A98="",AV$73=""),"",COUNTIFS('Job Catalog'!$F$10:$F$509,$A98,'Job Catalog'!$H$10:$H$509,AV$71,'Job Catalog'!$I$10:$I$509,AV$73))</f>
        <v/>
      </c>
      <c r="AW98" s="53">
        <f>IF(OR($A98="",AW$73=""),"",COUNTIFS('Job Catalog'!$F$10:$F$509,$A98,'Job Catalog'!$H$10:$H$509,AW$71,'Job Catalog'!$I$10:$I$509,AW$73))</f>
        <v/>
      </c>
      <c r="AX98" s="53">
        <f>IF(OR($A98="",AX$73=""),"",COUNTIFS('Job Catalog'!$F$10:$F$509,$A98,'Job Catalog'!$H$10:$H$509,AX$71,'Job Catalog'!$I$10:$I$509,AX$73))</f>
        <v/>
      </c>
      <c r="AY98" s="53">
        <f>IF(OR($A98="",AY$73=""),"",COUNTIFS('Job Catalog'!$F$10:$F$509,$A98,'Job Catalog'!$H$10:$H$509,AY$71,'Job Catalog'!$I$10:$I$509,AY$73))</f>
        <v/>
      </c>
      <c r="AZ98" s="53">
        <f>IF(OR($A98="",AZ$73=""),"",COUNTIFS('Job Catalog'!$F$10:$F$509,$A98,'Job Catalog'!$H$10:$H$509,AZ$71,'Job Catalog'!$I$10:$I$509,AZ$73))</f>
        <v/>
      </c>
      <c r="BA98" s="53">
        <f>IF(OR($A98="",BA$73=""),"",COUNTIFS('Job Catalog'!$F$10:$F$509,$A98,'Job Catalog'!$H$10:$H$509,BA$71,'Job Catalog'!$I$10:$I$509,BA$73))</f>
        <v/>
      </c>
      <c r="BB98" s="53">
        <f>IF(OR($A98="",BB$73=""),"",COUNTIFS('Job Catalog'!$F$10:$F$509,$A98,'Job Catalog'!$H$10:$H$509,BB$71,'Job Catalog'!$I$10:$I$509,BB$73))</f>
        <v/>
      </c>
      <c r="BC98" s="53">
        <f>IF(OR($A98="",BC$73=""),"",COUNTIFS('Job Catalog'!$F$10:$F$509,$A98,'Job Catalog'!$H$10:$H$509,BC$71,'Job Catalog'!$I$10:$I$509,BC$73))</f>
        <v/>
      </c>
      <c r="BD98" s="53">
        <f>IF(OR($A98="",BD$73=""),"",COUNTIFS('Job Catalog'!$F$10:$F$509,$A98,'Job Catalog'!$H$10:$H$509,BD$71,'Job Catalog'!$I$10:$I$509,BD$73))</f>
        <v/>
      </c>
      <c r="BE98" s="53">
        <f>IF(OR($A98="",BE$73=""),"",COUNTIFS('Job Catalog'!$F$10:$F$509,$A98,'Job Catalog'!$H$10:$H$509,BE$71,'Job Catalog'!$I$10:$I$509,BE$73))</f>
        <v/>
      </c>
      <c r="BF98" s="53">
        <f>IF(OR($A98="",BF$73=""),"",COUNTIFS('Job Catalog'!$F$10:$F$509,$A98,'Job Catalog'!$H$10:$H$509,BF$71,'Job Catalog'!$I$10:$I$509,BF$73))</f>
        <v/>
      </c>
      <c r="BG98" s="53">
        <f>IF(OR($A98="",BG$73=""),"",COUNTIFS('Job Catalog'!$F$10:$F$509,$A98,'Job Catalog'!$H$10:$H$509,BG$71,'Job Catalog'!$I$10:$I$509,BG$73))</f>
        <v/>
      </c>
      <c r="BH98" s="53">
        <f>IF(OR($A98="",BH$73=""),"",COUNTIFS('Job Catalog'!$F$10:$F$509,$A98,'Job Catalog'!$H$10:$H$509,BH$71,'Job Catalog'!$I$10:$I$509,BH$73))</f>
        <v/>
      </c>
      <c r="BI98" s="53">
        <f>IF(OR($A98="",BI$73=""),"",COUNTIFS('Job Catalog'!$F$10:$F$509,$A98,'Job Catalog'!$H$10:$H$509,BI$71,'Job Catalog'!$I$10:$I$509,BI$73))</f>
        <v/>
      </c>
      <c r="BJ98" s="53">
        <f>IF(OR($A98="",BJ$73=""),"",COUNTIFS('Job Catalog'!$F$10:$F$509,$A98,'Job Catalog'!$H$10:$H$509,BJ$71,'Job Catalog'!$I$10:$I$509,BJ$73))</f>
        <v/>
      </c>
      <c r="BK98" s="53">
        <f>IF(OR($A98="",BK$73=""),"",COUNTIFS('Job Catalog'!$F$10:$F$509,$A98,'Job Catalog'!$H$10:$H$509,BK$71,'Job Catalog'!$I$10:$I$509,BK$73))</f>
        <v/>
      </c>
      <c r="BL98" s="53">
        <f>IF(OR($A98="",BL$73=""),"",COUNTIFS('Job Catalog'!$F$10:$F$509,$A98,'Job Catalog'!$H$10:$H$509,BL$71,'Job Catalog'!$I$10:$I$509,BL$73))</f>
        <v/>
      </c>
      <c r="BM98" s="53">
        <f>IF(OR($A98="",BM$73=""),"",COUNTIFS('Job Catalog'!$F$10:$F$509,$A98,'Job Catalog'!$H$10:$H$509,BM$71,'Job Catalog'!$I$10:$I$509,BM$73))</f>
        <v/>
      </c>
      <c r="BN98" s="53">
        <f>IF(OR($A98="",BN$73=""),"",COUNTIFS('Job Catalog'!$F$10:$F$509,$A98,'Job Catalog'!$H$10:$H$509,BN$71,'Job Catalog'!$I$10:$I$509,BN$73))</f>
        <v/>
      </c>
      <c r="BO98" s="53">
        <f>IF(OR($A98="",BO$73=""),"",COUNTIFS('Job Catalog'!$F$10:$F$509,$A98,'Job Catalog'!$H$10:$H$509,BO$71,'Job Catalog'!$I$10:$I$509,BO$73))</f>
        <v/>
      </c>
      <c r="BP98" s="53">
        <f>IF(OR($A98="",BP$73=""),"",COUNTIFS('Job Catalog'!$F$10:$F$509,$A98,'Job Catalog'!$H$10:$H$509,BP$71,'Job Catalog'!$I$10:$I$509,BP$73))</f>
        <v/>
      </c>
      <c r="BQ98" s="53">
        <f>IF(OR($A98="",BQ$73=""),"",COUNTIFS('Job Catalog'!$F$10:$F$509,$A98,'Job Catalog'!$H$10:$H$509,BQ$71,'Job Catalog'!$I$10:$I$509,BQ$73))</f>
        <v/>
      </c>
      <c r="BR98" s="53">
        <f>IF(OR($A98="",BR$73=""),"",COUNTIFS('Job Catalog'!$F$10:$F$509,$A98,'Job Catalog'!$H$10:$H$509,BR$71,'Job Catalog'!$I$10:$I$509,BR$73))</f>
        <v/>
      </c>
      <c r="BS98" s="53">
        <f>IF(OR($A98="",BS$73=""),"",COUNTIFS('Job Catalog'!$F$10:$F$509,$A98,'Job Catalog'!$H$10:$H$509,BS$71,'Job Catalog'!$I$10:$I$509,BS$73))</f>
        <v/>
      </c>
      <c r="BT98" s="53">
        <f>IF(OR($A98="",BT$73=""),"",COUNTIFS('Job Catalog'!$F$10:$F$509,$A98,'Job Catalog'!$H$10:$H$509,BT$71,'Job Catalog'!$I$10:$I$509,BT$73))</f>
        <v/>
      </c>
      <c r="BU98" s="53">
        <f>IF(OR($A98="",BU$73=""),"",COUNTIFS('Job Catalog'!$F$10:$F$509,$A98,'Job Catalog'!$H$10:$H$509,BU$71,'Job Catalog'!$I$10:$I$509,BU$73))</f>
        <v/>
      </c>
      <c r="BV98" s="53">
        <f>IF(OR($A98="",BV$73=""),"",COUNTIFS('Job Catalog'!$F$10:$F$509,$A98,'Job Catalog'!$H$10:$H$509,BV$71,'Job Catalog'!$I$10:$I$509,BV$73))</f>
        <v/>
      </c>
      <c r="BW98" s="53">
        <f>IF(OR($A98="",BW$73=""),"",COUNTIFS('Job Catalog'!$F$10:$F$509,$A98,'Job Catalog'!$H$10:$H$509,BW$71,'Job Catalog'!$I$10:$I$509,BW$73))</f>
        <v/>
      </c>
      <c r="BX98" s="53">
        <f>IF(OR($A98="",BX$73=""),"",COUNTIFS('Job Catalog'!$F$10:$F$509,$A98,'Job Catalog'!$H$10:$H$509,BX$71,'Job Catalog'!$I$10:$I$509,BX$73))</f>
        <v/>
      </c>
      <c r="BY98" s="53">
        <f>IF(OR($A98="",BY$73=""),"",COUNTIFS('Job Catalog'!$F$10:$F$509,$A98,'Job Catalog'!$H$10:$H$509,BY$71,'Job Catalog'!$I$10:$I$509,BY$73))</f>
        <v/>
      </c>
      <c r="BZ98" s="53">
        <f>IF(OR($A98="",BZ$73=""),"",COUNTIFS('Job Catalog'!$F$10:$F$509,$A98,'Job Catalog'!$H$10:$H$509,BZ$71,'Job Catalog'!$I$10:$I$509,BZ$73))</f>
        <v/>
      </c>
      <c r="CA98" s="53">
        <f>IF(OR($A98="",CA$73=""),"",COUNTIFS('Job Catalog'!$F$10:$F$509,$A98,'Job Catalog'!$H$10:$H$509,CA$71,'Job Catalog'!$I$10:$I$509,CA$73))</f>
        <v/>
      </c>
      <c r="CB98" s="53">
        <f>IF(OR($A98="",CB$73=""),"",COUNTIFS('Job Catalog'!$F$10:$F$509,$A98,'Job Catalog'!$H$10:$H$509,CB$71,'Job Catalog'!$I$10:$I$509,CB$73))</f>
        <v/>
      </c>
      <c r="CC98" s="53">
        <f>IF(OR($A98="",CC$73=""),"",COUNTIFS('Job Catalog'!$F$10:$F$509,$A98,'Job Catalog'!$H$10:$H$509,CC$71,'Job Catalog'!$I$10:$I$509,CC$73))</f>
        <v/>
      </c>
      <c r="CD98" s="53">
        <f>IF(OR($A98="",CD$73=""),"",COUNTIFS('Job Catalog'!$F$10:$F$509,$A98,'Job Catalog'!$H$10:$H$509,CD$71,'Job Catalog'!$I$10:$I$509,CD$73))</f>
        <v/>
      </c>
      <c r="CE98" s="53">
        <f>IF(OR($A98="",CE$73=""),"",COUNTIFS('Job Catalog'!$F$10:$F$509,$A98,'Job Catalog'!$H$10:$H$509,CE$71,'Job Catalog'!$I$10:$I$509,CE$73))</f>
        <v/>
      </c>
      <c r="CF98" s="53">
        <f>IF(OR($A98="",CF$73=""),"",COUNTIFS('Job Catalog'!$F$10:$F$509,$A98,'Job Catalog'!$H$10:$H$509,CF$71,'Job Catalog'!$I$10:$I$509,CF$73))</f>
        <v/>
      </c>
      <c r="CG98" s="53">
        <f>IF(OR($A98="",CG$73=""),"",COUNTIFS('Job Catalog'!$F$10:$F$509,$A98,'Job Catalog'!$H$10:$H$509,CG$71,'Job Catalog'!$I$10:$I$509,CG$73))</f>
        <v/>
      </c>
      <c r="CH98" s="53">
        <f>IF(OR($A98="",CH$73=""),"",COUNTIFS('Job Catalog'!$F$10:$F$509,$A98,'Job Catalog'!$H$10:$H$509,CH$71,'Job Catalog'!$I$10:$I$509,CH$73))</f>
        <v/>
      </c>
      <c r="CI98" s="53">
        <f>IF(OR($A98="",CI$73=""),"",COUNTIFS('Job Catalog'!$F$10:$F$509,$A98,'Job Catalog'!$H$10:$H$509,CI$71,'Job Catalog'!$I$10:$I$509,CI$73))</f>
        <v/>
      </c>
      <c r="CJ98" s="53">
        <f>IF(OR($A98="",CJ$73=""),"",COUNTIFS('Job Catalog'!$F$10:$F$509,$A98,'Job Catalog'!$H$10:$H$509,CJ$71,'Job Catalog'!$I$10:$I$509,CJ$73))</f>
        <v/>
      </c>
      <c r="CK98" s="53">
        <f>IF(OR($A98="",CK$73=""),"",COUNTIFS('Job Catalog'!$F$10:$F$509,$A98,'Job Catalog'!$H$10:$H$509,CK$71,'Job Catalog'!$I$10:$I$509,CK$73))</f>
        <v/>
      </c>
      <c r="CL98" s="53">
        <f>IF(OR($A98="",CL$73=""),"",COUNTIFS('Job Catalog'!$F$10:$F$509,$A98,'Job Catalog'!$H$10:$H$509,CL$71,'Job Catalog'!$I$10:$I$509,CL$73))</f>
        <v/>
      </c>
      <c r="CM98" s="53">
        <f>IF(OR($A98="",CM$73=""),"",COUNTIFS('Job Catalog'!$F$10:$F$509,$A98,'Job Catalog'!$H$10:$H$509,CM$71,'Job Catalog'!$I$10:$I$509,CM$73))</f>
        <v/>
      </c>
      <c r="CN98" s="53">
        <f>IF(OR($A98="",CN$73=""),"",COUNTIFS('Job Catalog'!$F$10:$F$509,$A98,'Job Catalog'!$H$10:$H$509,CN$71,'Job Catalog'!$I$10:$I$509,CN$73))</f>
        <v/>
      </c>
      <c r="CO98" s="53">
        <f>IF(OR($A98="",CO$73=""),"",COUNTIFS('Job Catalog'!$F$10:$F$509,$A98,'Job Catalog'!$H$10:$H$509,CO$71,'Job Catalog'!$I$10:$I$509,CO$73))</f>
        <v/>
      </c>
      <c r="CP98" s="53">
        <f>IF(OR($A98="",CP$73=""),"",COUNTIFS('Job Catalog'!$F$10:$F$509,$A98,'Job Catalog'!$H$10:$H$509,CP$71,'Job Catalog'!$I$10:$I$509,CP$73))</f>
        <v/>
      </c>
      <c r="CQ98" s="53">
        <f>IF(OR($A98="",CQ$73=""),"",COUNTIFS('Job Catalog'!$F$10:$F$509,$A98,'Job Catalog'!$H$10:$H$509,CQ$71,'Job Catalog'!$I$10:$I$509,CQ$73))</f>
        <v/>
      </c>
      <c r="CR98" s="53">
        <f>IF(OR($A98="",CR$73=""),"",COUNTIFS('Job Catalog'!$F$10:$F$509,$A98,'Job Catalog'!$H$10:$H$509,CR$71,'Job Catalog'!$I$10:$I$509,CR$73))</f>
        <v/>
      </c>
      <c r="CS98" s="53">
        <f>IF(OR($A98="",CS$73=""),"",COUNTIFS('Job Catalog'!$F$10:$F$509,$A98,'Job Catalog'!$H$10:$H$509,CS$71,'Job Catalog'!$I$10:$I$509,CS$73))</f>
        <v/>
      </c>
      <c r="CT98" s="53">
        <f>IF(OR($A98="",CT$73=""),"",COUNTIFS('Job Catalog'!$F$10:$F$509,$A98,'Job Catalog'!$H$10:$H$509,CT$71,'Job Catalog'!$I$10:$I$509,CT$73))</f>
        <v/>
      </c>
      <c r="CU98" s="54">
        <f>IF($A98="","",SUM(C98:CT98))</f>
        <v/>
      </c>
    </row>
    <row r="99">
      <c r="B99" s="6" t="inlineStr">
        <is>
          <t>Total</t>
        </is>
      </c>
      <c r="C99" s="55">
        <f>SUM(C74:C98)</f>
        <v/>
      </c>
      <c r="D99" s="55">
        <f>SUM(D74:D98)</f>
        <v/>
      </c>
      <c r="E99" s="55">
        <f>SUM(E74:E98)</f>
        <v/>
      </c>
      <c r="F99" s="55">
        <f>SUM(F74:F98)</f>
        <v/>
      </c>
      <c r="G99" s="55">
        <f>SUM(G74:G98)</f>
        <v/>
      </c>
      <c r="H99" s="55">
        <f>SUM(H74:H98)</f>
        <v/>
      </c>
      <c r="I99" s="55">
        <f>SUM(I74:I98)</f>
        <v/>
      </c>
      <c r="J99" s="55">
        <f>SUM(J74:J98)</f>
        <v/>
      </c>
      <c r="K99" s="55">
        <f>SUM(K74:K98)</f>
        <v/>
      </c>
      <c r="L99" s="55">
        <f>SUM(L74:L98)</f>
        <v/>
      </c>
      <c r="M99" s="55">
        <f>SUM(M74:M98)</f>
        <v/>
      </c>
      <c r="N99" s="55">
        <f>SUM(N74:N98)</f>
        <v/>
      </c>
      <c r="O99" s="55">
        <f>SUM(O74:O98)</f>
        <v/>
      </c>
      <c r="P99" s="55">
        <f>SUM(P74:P98)</f>
        <v/>
      </c>
      <c r="Q99" s="55">
        <f>SUM(Q74:Q98)</f>
        <v/>
      </c>
      <c r="R99" s="55">
        <f>SUM(R74:R98)</f>
        <v/>
      </c>
      <c r="S99" s="55">
        <f>SUM(S74:S98)</f>
        <v/>
      </c>
      <c r="T99" s="55">
        <f>SUM(T74:T98)</f>
        <v/>
      </c>
      <c r="U99" s="55">
        <f>SUM(U74:U98)</f>
        <v/>
      </c>
      <c r="V99" s="55">
        <f>SUM(V74:V98)</f>
        <v/>
      </c>
      <c r="W99" s="55">
        <f>SUM(W74:W98)</f>
        <v/>
      </c>
      <c r="X99" s="55">
        <f>SUM(X74:X98)</f>
        <v/>
      </c>
      <c r="Y99" s="55">
        <f>SUM(Y74:Y98)</f>
        <v/>
      </c>
      <c r="Z99" s="55">
        <f>SUM(Z74:Z98)</f>
        <v/>
      </c>
      <c r="AA99" s="55">
        <f>SUM(AA74:AA98)</f>
        <v/>
      </c>
      <c r="AB99" s="55">
        <f>SUM(AB74:AB98)</f>
        <v/>
      </c>
      <c r="AC99" s="55">
        <f>SUM(AC74:AC98)</f>
        <v/>
      </c>
      <c r="AD99" s="55">
        <f>SUM(AD74:AD98)</f>
        <v/>
      </c>
      <c r="AE99" s="55">
        <f>SUM(AE74:AE98)</f>
        <v/>
      </c>
      <c r="AF99" s="55">
        <f>SUM(AF74:AF98)</f>
        <v/>
      </c>
      <c r="AG99" s="55">
        <f>SUM(AG74:AG98)</f>
        <v/>
      </c>
      <c r="AH99" s="55">
        <f>SUM(AH74:AH98)</f>
        <v/>
      </c>
      <c r="AI99" s="55">
        <f>SUM(AI74:AI98)</f>
        <v/>
      </c>
      <c r="AJ99" s="55">
        <f>SUM(AJ74:AJ98)</f>
        <v/>
      </c>
      <c r="AK99" s="55">
        <f>SUM(AK74:AK98)</f>
        <v/>
      </c>
      <c r="AL99" s="55">
        <f>SUM(AL74:AL98)</f>
        <v/>
      </c>
      <c r="AM99" s="55">
        <f>SUM(AM74:AM98)</f>
        <v/>
      </c>
      <c r="AN99" s="55">
        <f>SUM(AN74:AN98)</f>
        <v/>
      </c>
      <c r="AO99" s="55">
        <f>SUM(AO74:AO98)</f>
        <v/>
      </c>
      <c r="AP99" s="55">
        <f>SUM(AP74:AP98)</f>
        <v/>
      </c>
      <c r="AQ99" s="55">
        <f>SUM(AQ74:AQ98)</f>
        <v/>
      </c>
      <c r="AR99" s="55">
        <f>SUM(AR74:AR98)</f>
        <v/>
      </c>
      <c r="AS99" s="55">
        <f>SUM(AS74:AS98)</f>
        <v/>
      </c>
      <c r="AT99" s="55">
        <f>SUM(AT74:AT98)</f>
        <v/>
      </c>
      <c r="AU99" s="55">
        <f>SUM(AU74:AU98)</f>
        <v/>
      </c>
      <c r="AV99" s="55">
        <f>SUM(AV74:AV98)</f>
        <v/>
      </c>
      <c r="AW99" s="55">
        <f>SUM(AW74:AW98)</f>
        <v/>
      </c>
      <c r="AX99" s="55">
        <f>SUM(AX74:AX98)</f>
        <v/>
      </c>
      <c r="AY99" s="55">
        <f>SUM(AY74:AY98)</f>
        <v/>
      </c>
      <c r="AZ99" s="55">
        <f>SUM(AZ74:AZ98)</f>
        <v/>
      </c>
      <c r="BA99" s="55">
        <f>SUM(BA74:BA98)</f>
        <v/>
      </c>
      <c r="BB99" s="55">
        <f>SUM(BB74:BB98)</f>
        <v/>
      </c>
      <c r="BC99" s="55">
        <f>SUM(BC74:BC98)</f>
        <v/>
      </c>
      <c r="BD99" s="55">
        <f>SUM(BD74:BD98)</f>
        <v/>
      </c>
      <c r="BE99" s="55">
        <f>SUM(BE74:BE98)</f>
        <v/>
      </c>
      <c r="BF99" s="55">
        <f>SUM(BF74:BF98)</f>
        <v/>
      </c>
      <c r="BG99" s="55">
        <f>SUM(BG74:BG98)</f>
        <v/>
      </c>
      <c r="BH99" s="55">
        <f>SUM(BH74:BH98)</f>
        <v/>
      </c>
      <c r="BI99" s="55">
        <f>SUM(BI74:BI98)</f>
        <v/>
      </c>
      <c r="BJ99" s="55">
        <f>SUM(BJ74:BJ98)</f>
        <v/>
      </c>
      <c r="BK99" s="55">
        <f>SUM(BK74:BK98)</f>
        <v/>
      </c>
      <c r="BL99" s="55">
        <f>SUM(BL74:BL98)</f>
        <v/>
      </c>
      <c r="BM99" s="55">
        <f>SUM(BM74:BM98)</f>
        <v/>
      </c>
      <c r="BN99" s="55">
        <f>SUM(BN74:BN98)</f>
        <v/>
      </c>
      <c r="BO99" s="55">
        <f>SUM(BO74:BO98)</f>
        <v/>
      </c>
      <c r="BP99" s="55">
        <f>SUM(BP74:BP98)</f>
        <v/>
      </c>
      <c r="BQ99" s="55">
        <f>SUM(BQ74:BQ98)</f>
        <v/>
      </c>
      <c r="BR99" s="55">
        <f>SUM(BR74:BR98)</f>
        <v/>
      </c>
      <c r="BS99" s="55">
        <f>SUM(BS74:BS98)</f>
        <v/>
      </c>
      <c r="BT99" s="55">
        <f>SUM(BT74:BT98)</f>
        <v/>
      </c>
      <c r="BU99" s="55">
        <f>SUM(BU74:BU98)</f>
        <v/>
      </c>
      <c r="BV99" s="55">
        <f>SUM(BV74:BV98)</f>
        <v/>
      </c>
      <c r="BW99" s="55">
        <f>SUM(BW74:BW98)</f>
        <v/>
      </c>
      <c r="BX99" s="55">
        <f>SUM(BX74:BX98)</f>
        <v/>
      </c>
      <c r="BY99" s="55">
        <f>SUM(BY74:BY98)</f>
        <v/>
      </c>
      <c r="BZ99" s="55">
        <f>SUM(BZ74:BZ98)</f>
        <v/>
      </c>
      <c r="CA99" s="55">
        <f>SUM(CA74:CA98)</f>
        <v/>
      </c>
      <c r="CB99" s="55">
        <f>SUM(CB74:CB98)</f>
        <v/>
      </c>
      <c r="CC99" s="55">
        <f>SUM(CC74:CC98)</f>
        <v/>
      </c>
      <c r="CD99" s="55">
        <f>SUM(CD74:CD98)</f>
        <v/>
      </c>
      <c r="CE99" s="55">
        <f>SUM(CE74:CE98)</f>
        <v/>
      </c>
      <c r="CF99" s="55">
        <f>SUM(CF74:CF98)</f>
        <v/>
      </c>
      <c r="CG99" s="55">
        <f>SUM(CG74:CG98)</f>
        <v/>
      </c>
      <c r="CH99" s="55">
        <f>SUM(CH74:CH98)</f>
        <v/>
      </c>
      <c r="CI99" s="55">
        <f>SUM(CI74:CI98)</f>
        <v/>
      </c>
      <c r="CJ99" s="55">
        <f>SUM(CJ74:CJ98)</f>
        <v/>
      </c>
      <c r="CK99" s="55">
        <f>SUM(CK74:CK98)</f>
        <v/>
      </c>
      <c r="CL99" s="55">
        <f>SUM(CL74:CL98)</f>
        <v/>
      </c>
      <c r="CM99" s="55">
        <f>SUM(CM74:CM98)</f>
        <v/>
      </c>
      <c r="CN99" s="55">
        <f>SUM(CN74:CN98)</f>
        <v/>
      </c>
      <c r="CO99" s="55">
        <f>SUM(CO74:CO98)</f>
        <v/>
      </c>
      <c r="CP99" s="55">
        <f>SUM(CP74:CP98)</f>
        <v/>
      </c>
      <c r="CQ99" s="55">
        <f>SUM(CQ74:CQ98)</f>
        <v/>
      </c>
      <c r="CR99" s="55">
        <f>SUM(CR74:CR98)</f>
        <v/>
      </c>
      <c r="CS99" s="55">
        <f>SUM(CS74:CS98)</f>
        <v/>
      </c>
      <c r="CT99" s="55">
        <f>SUM(CT74:CT98)</f>
        <v/>
      </c>
      <c r="CU99" s="55">
        <f>SUM(CU74:CU98)</f>
        <v/>
      </c>
    </row>
  </sheetData>
  <mergeCells count="24">
    <mergeCell ref="AY72:BJ72"/>
    <mergeCell ref="BK72:BV72"/>
    <mergeCell ref="C40:N40"/>
    <mergeCell ref="CI40:CT40"/>
    <mergeCell ref="CI8:CT8"/>
    <mergeCell ref="BK8:BV8"/>
    <mergeCell ref="BW72:CH72"/>
    <mergeCell ref="O40:Z40"/>
    <mergeCell ref="C8:N8"/>
    <mergeCell ref="O8:Z8"/>
    <mergeCell ref="BW8:CH8"/>
    <mergeCell ref="AY40:BJ40"/>
    <mergeCell ref="C72:N72"/>
    <mergeCell ref="O72:Z72"/>
    <mergeCell ref="AA8:AL8"/>
    <mergeCell ref="BK40:BV40"/>
    <mergeCell ref="AM8:AX8"/>
    <mergeCell ref="AA72:AL72"/>
    <mergeCell ref="AM72:AX72"/>
    <mergeCell ref="AY8:BJ8"/>
    <mergeCell ref="CI72:CT72"/>
    <mergeCell ref="BW40:CH40"/>
    <mergeCell ref="AA40:AL40"/>
    <mergeCell ref="AM40:AX40"/>
  </mergeCells>
  <conditionalFormatting sqref="C10:CT34">
    <cfRule type="colorScale" priority="1">
      <colorScale>
        <cfvo type="num" val="0"/>
        <cfvo type="percentile" val="55"/>
        <cfvo type="max"/>
        <color rgb="00FFFFFF"/>
        <color rgb="00D6E4F0"/>
        <color rgb="008FB0CE"/>
      </colorScale>
    </cfRule>
  </conditionalFormatting>
  <conditionalFormatting sqref="C42:CT66">
    <cfRule type="colorScale" priority="2">
      <colorScale>
        <cfvo type="num" val="0"/>
        <cfvo type="percentile" val="55"/>
        <cfvo type="max"/>
        <color rgb="00FFFFFF"/>
        <color rgb="00D6E4F0"/>
        <color rgb="008FB0CE"/>
      </colorScale>
    </cfRule>
  </conditionalFormatting>
  <conditionalFormatting sqref="C74:CT98">
    <cfRule type="colorScale" priority="3">
      <colorScale>
        <cfvo type="num" val="0"/>
        <cfvo type="percentile" val="55"/>
        <cfvo type="max"/>
        <color rgb="00FFFFFF"/>
        <color rgb="00D6E4F0"/>
        <color rgb="008FB0CE"/>
      </colorScale>
    </cfRule>
  </conditionalFormatting>
  <dataValidations count="1">
    <dataValidation sqref="C4" showDropDown="0" showInputMessage="0" showErrorMessage="0" allowBlank="1" type="list">
      <formula1>=nrFamilyCode</formula1>
    </dataValidation>
  </dataValidations>
  <pageMargins left="0.75" right="0.75" top="1" bottom="1" header="0.5" footer="0.5"/>
  <pageSetup orientation="landscape" fitToWidth="1"/>
</worksheet>
</file>

<file path=xl/worksheets/sheet8.xml><?xml version="1.0" encoding="utf-8"?>
<worksheet xmlns="http://schemas.openxmlformats.org/spreadsheetml/2006/main">
  <sheetPr>
    <tabColor rgb="00C2410C"/>
    <outlinePr summaryBelow="1" summaryRight="1"/>
    <pageSetUpPr fitToPage="1"/>
  </sheetPr>
  <dimension ref="B2:J22"/>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2" customWidth="1" min="1" max="1"/>
    <col width="14" customWidth="1" min="2" max="2"/>
    <col width="42" customWidth="1" min="3" max="3"/>
    <col width="42" customWidth="1" min="4" max="4"/>
    <col width="42" customWidth="1" min="5" max="5"/>
    <col width="42" customWidth="1" min="6" max="6"/>
    <col width="42" customWidth="1" min="7" max="7"/>
    <col width="42" customWidth="1" min="8" max="8"/>
    <col width="42" customWidth="1" min="9" max="9"/>
    <col width="42" customWidth="1" min="10" max="10"/>
  </cols>
  <sheetData>
    <row r="2" ht="22" customHeight="1">
      <c r="B2" s="13" t="inlineStr">
        <is>
          <t>JOB MATRIX</t>
        </is>
      </c>
      <c r="C2" s="14" t="n"/>
      <c r="D2" s="14" t="n"/>
      <c r="E2" s="14" t="n"/>
      <c r="F2" s="14" t="n"/>
      <c r="G2" s="14" t="n"/>
      <c r="H2" s="14" t="n"/>
      <c r="I2" s="14" t="n"/>
      <c r="J2" s="14" t="n"/>
    </row>
    <row r="3">
      <c r="B3" s="15" t="inlineStr">
        <is>
          <t>Job titles arranged as a pyramid: global grade down the side, career stream across the top. Filter to a family and sub-family below.</t>
        </is>
      </c>
    </row>
    <row r="4">
      <c r="B4" s="6" t="inlineStr">
        <is>
          <t>Job Family</t>
        </is>
      </c>
      <c r="C4" s="7" t="inlineStr">
        <is>
          <t>All</t>
        </is>
      </c>
      <c r="D4" s="33">
        <f>IF(OR($C$4="All",$C$5="All"),"",IF(IFERROR(INDEX(SETUP!$B$148:$B$267,MATCH($C$5,SETUP!$C$148:$C$267,0)),"")&lt;&gt;$C$4,"Sub-family does not belong to selected family.",""))</f>
        <v/>
      </c>
    </row>
    <row r="5">
      <c r="B5" s="6" t="inlineStr">
        <is>
          <t>Sub-Family</t>
        </is>
      </c>
      <c r="C5" s="7" t="inlineStr">
        <is>
          <t>All</t>
        </is>
      </c>
      <c r="D5" s="15">
        <f>COUNTIF(HELPER!$F$2:$F$501,1)&amp;" job(s) match the filter"</f>
        <v/>
      </c>
    </row>
    <row r="7" ht="24" customHeight="1">
      <c r="B7" s="18" t="inlineStr">
        <is>
          <t>Global Grade</t>
        </is>
      </c>
      <c r="C7" s="24">
        <f>IF(SETUP!$B10="","",SETUP!$C10)</f>
        <v/>
      </c>
      <c r="D7" s="18">
        <f>IF(SETUP!$B11="","",SETUP!$C11)</f>
        <v/>
      </c>
      <c r="E7" s="25">
        <f>IF(SETUP!$B12="","",SETUP!$C12)</f>
        <v/>
      </c>
      <c r="F7" s="26">
        <f>IF(SETUP!$B13="","",SETUP!$C13)</f>
        <v/>
      </c>
      <c r="G7" s="27">
        <f>IF(SETUP!$B14="","",SETUP!$C14)</f>
        <v/>
      </c>
      <c r="H7" s="28">
        <f>IF(SETUP!$B15="","",SETUP!$C15)</f>
        <v/>
      </c>
      <c r="I7" s="28">
        <f>IF(SETUP!$B16="","",SETUP!$C16)</f>
        <v/>
      </c>
      <c r="J7" s="28">
        <f>IF(SETUP!$B17="","",SETUP!$C17)</f>
        <v/>
      </c>
    </row>
    <row r="8" ht="30" customHeight="1">
      <c r="B8" s="29" t="n">
        <v>15</v>
      </c>
      <c r="C8" s="56">
        <f>IFERROR(IF(SETUP!$B10="","",INDEX(HELPER!$W$2:$W$97,MATCH(SETUP!$B10&amp;"|"&amp;$B8,HELPER!$B$2:$B$97,0))),"")</f>
        <v/>
      </c>
      <c r="D8" s="56">
        <f>IFERROR(IF(SETUP!$B11="","",INDEX(HELPER!$W$2:$W$97,MATCH(SETUP!$B11&amp;"|"&amp;$B8,HELPER!$B$2:$B$97,0))),"")</f>
        <v/>
      </c>
      <c r="E8" s="56">
        <f>IFERROR(IF(SETUP!$B12="","",INDEX(HELPER!$W$2:$W$97,MATCH(SETUP!$B12&amp;"|"&amp;$B8,HELPER!$B$2:$B$97,0))),"")</f>
        <v/>
      </c>
      <c r="F8" s="56">
        <f>IFERROR(IF(SETUP!$B13="","",INDEX(HELPER!$W$2:$W$97,MATCH(SETUP!$B13&amp;"|"&amp;$B8,HELPER!$B$2:$B$97,0))),"")</f>
        <v/>
      </c>
      <c r="G8" s="56">
        <f>IFERROR(IF(SETUP!$B14="","",INDEX(HELPER!$W$2:$W$97,MATCH(SETUP!$B14&amp;"|"&amp;$B8,HELPER!$B$2:$B$97,0))),"")</f>
        <v/>
      </c>
      <c r="H8" s="56">
        <f>IFERROR(IF(SETUP!$B15="","",INDEX(HELPER!$W$2:$W$97,MATCH(SETUP!$B15&amp;"|"&amp;$B8,HELPER!$B$2:$B$97,0))),"")</f>
        <v/>
      </c>
      <c r="I8" s="56">
        <f>IFERROR(IF(SETUP!$B16="","",INDEX(HELPER!$W$2:$W$97,MATCH(SETUP!$B16&amp;"|"&amp;$B8,HELPER!$B$2:$B$97,0))),"")</f>
        <v/>
      </c>
      <c r="J8" s="56">
        <f>IFERROR(IF(SETUP!$B17="","",INDEX(HELPER!$W$2:$W$97,MATCH(SETUP!$B17&amp;"|"&amp;$B8,HELPER!$B$2:$B$97,0))),"")</f>
        <v/>
      </c>
    </row>
    <row r="9" ht="30" customHeight="1">
      <c r="B9" s="29" t="n">
        <v>14</v>
      </c>
      <c r="C9" s="56">
        <f>IFERROR(IF(SETUP!$B10="","",INDEX(HELPER!$W$2:$W$97,MATCH(SETUP!$B10&amp;"|"&amp;$B9,HELPER!$B$2:$B$97,0))),"")</f>
        <v/>
      </c>
      <c r="D9" s="56">
        <f>IFERROR(IF(SETUP!$B11="","",INDEX(HELPER!$W$2:$W$97,MATCH(SETUP!$B11&amp;"|"&amp;$B9,HELPER!$B$2:$B$97,0))),"")</f>
        <v/>
      </c>
      <c r="E9" s="56">
        <f>IFERROR(IF(SETUP!$B12="","",INDEX(HELPER!$W$2:$W$97,MATCH(SETUP!$B12&amp;"|"&amp;$B9,HELPER!$B$2:$B$97,0))),"")</f>
        <v/>
      </c>
      <c r="F9" s="56">
        <f>IFERROR(IF(SETUP!$B13="","",INDEX(HELPER!$W$2:$W$97,MATCH(SETUP!$B13&amp;"|"&amp;$B9,HELPER!$B$2:$B$97,0))),"")</f>
        <v/>
      </c>
      <c r="G9" s="56">
        <f>IFERROR(IF(SETUP!$B14="","",INDEX(HELPER!$W$2:$W$97,MATCH(SETUP!$B14&amp;"|"&amp;$B9,HELPER!$B$2:$B$97,0))),"")</f>
        <v/>
      </c>
      <c r="H9" s="56">
        <f>IFERROR(IF(SETUP!$B15="","",INDEX(HELPER!$W$2:$W$97,MATCH(SETUP!$B15&amp;"|"&amp;$B9,HELPER!$B$2:$B$97,0))),"")</f>
        <v/>
      </c>
      <c r="I9" s="56">
        <f>IFERROR(IF(SETUP!$B16="","",INDEX(HELPER!$W$2:$W$97,MATCH(SETUP!$B16&amp;"|"&amp;$B9,HELPER!$B$2:$B$97,0))),"")</f>
        <v/>
      </c>
      <c r="J9" s="56">
        <f>IFERROR(IF(SETUP!$B17="","",INDEX(HELPER!$W$2:$W$97,MATCH(SETUP!$B17&amp;"|"&amp;$B9,HELPER!$B$2:$B$97,0))),"")</f>
        <v/>
      </c>
    </row>
    <row r="10" ht="30" customHeight="1">
      <c r="B10" s="29" t="n">
        <v>13</v>
      </c>
      <c r="C10" s="56">
        <f>IFERROR(IF(SETUP!$B10="","",INDEX(HELPER!$W$2:$W$97,MATCH(SETUP!$B10&amp;"|"&amp;$B10,HELPER!$B$2:$B$97,0))),"")</f>
        <v/>
      </c>
      <c r="D10" s="56">
        <f>IFERROR(IF(SETUP!$B11="","",INDEX(HELPER!$W$2:$W$97,MATCH(SETUP!$B11&amp;"|"&amp;$B10,HELPER!$B$2:$B$97,0))),"")</f>
        <v/>
      </c>
      <c r="E10" s="56">
        <f>IFERROR(IF(SETUP!$B12="","",INDEX(HELPER!$W$2:$W$97,MATCH(SETUP!$B12&amp;"|"&amp;$B10,HELPER!$B$2:$B$97,0))),"")</f>
        <v/>
      </c>
      <c r="F10" s="56">
        <f>IFERROR(IF(SETUP!$B13="","",INDEX(HELPER!$W$2:$W$97,MATCH(SETUP!$B13&amp;"|"&amp;$B10,HELPER!$B$2:$B$97,0))),"")</f>
        <v/>
      </c>
      <c r="G10" s="56">
        <f>IFERROR(IF(SETUP!$B14="","",INDEX(HELPER!$W$2:$W$97,MATCH(SETUP!$B14&amp;"|"&amp;$B10,HELPER!$B$2:$B$97,0))),"")</f>
        <v/>
      </c>
      <c r="H10" s="56">
        <f>IFERROR(IF(SETUP!$B15="","",INDEX(HELPER!$W$2:$W$97,MATCH(SETUP!$B15&amp;"|"&amp;$B10,HELPER!$B$2:$B$97,0))),"")</f>
        <v/>
      </c>
      <c r="I10" s="56">
        <f>IFERROR(IF(SETUP!$B16="","",INDEX(HELPER!$W$2:$W$97,MATCH(SETUP!$B16&amp;"|"&amp;$B10,HELPER!$B$2:$B$97,0))),"")</f>
        <v/>
      </c>
      <c r="J10" s="56">
        <f>IFERROR(IF(SETUP!$B17="","",INDEX(HELPER!$W$2:$W$97,MATCH(SETUP!$B17&amp;"|"&amp;$B10,HELPER!$B$2:$B$97,0))),"")</f>
        <v/>
      </c>
    </row>
    <row r="11" ht="30" customHeight="1">
      <c r="B11" s="29" t="n">
        <v>12</v>
      </c>
      <c r="C11" s="56">
        <f>IFERROR(IF(SETUP!$B10="","",INDEX(HELPER!$W$2:$W$97,MATCH(SETUP!$B10&amp;"|"&amp;$B11,HELPER!$B$2:$B$97,0))),"")</f>
        <v/>
      </c>
      <c r="D11" s="56">
        <f>IFERROR(IF(SETUP!$B11="","",INDEX(HELPER!$W$2:$W$97,MATCH(SETUP!$B11&amp;"|"&amp;$B11,HELPER!$B$2:$B$97,0))),"")</f>
        <v/>
      </c>
      <c r="E11" s="56">
        <f>IFERROR(IF(SETUP!$B12="","",INDEX(HELPER!$W$2:$W$97,MATCH(SETUP!$B12&amp;"|"&amp;$B11,HELPER!$B$2:$B$97,0))),"")</f>
        <v/>
      </c>
      <c r="F11" s="56">
        <f>IFERROR(IF(SETUP!$B13="","",INDEX(HELPER!$W$2:$W$97,MATCH(SETUP!$B13&amp;"|"&amp;$B11,HELPER!$B$2:$B$97,0))),"")</f>
        <v/>
      </c>
      <c r="G11" s="56">
        <f>IFERROR(IF(SETUP!$B14="","",INDEX(HELPER!$W$2:$W$97,MATCH(SETUP!$B14&amp;"|"&amp;$B11,HELPER!$B$2:$B$97,0))),"")</f>
        <v/>
      </c>
      <c r="H11" s="56">
        <f>IFERROR(IF(SETUP!$B15="","",INDEX(HELPER!$W$2:$W$97,MATCH(SETUP!$B15&amp;"|"&amp;$B11,HELPER!$B$2:$B$97,0))),"")</f>
        <v/>
      </c>
      <c r="I11" s="56">
        <f>IFERROR(IF(SETUP!$B16="","",INDEX(HELPER!$W$2:$W$97,MATCH(SETUP!$B16&amp;"|"&amp;$B11,HELPER!$B$2:$B$97,0))),"")</f>
        <v/>
      </c>
      <c r="J11" s="56">
        <f>IFERROR(IF(SETUP!$B17="","",INDEX(HELPER!$W$2:$W$97,MATCH(SETUP!$B17&amp;"|"&amp;$B11,HELPER!$B$2:$B$97,0))),"")</f>
        <v/>
      </c>
    </row>
    <row r="12" ht="30" customHeight="1">
      <c r="B12" s="29" t="n">
        <v>11</v>
      </c>
      <c r="C12" s="56">
        <f>IFERROR(IF(SETUP!$B10="","",INDEX(HELPER!$W$2:$W$97,MATCH(SETUP!$B10&amp;"|"&amp;$B12,HELPER!$B$2:$B$97,0))),"")</f>
        <v/>
      </c>
      <c r="D12" s="56">
        <f>IFERROR(IF(SETUP!$B11="","",INDEX(HELPER!$W$2:$W$97,MATCH(SETUP!$B11&amp;"|"&amp;$B12,HELPER!$B$2:$B$97,0))),"")</f>
        <v/>
      </c>
      <c r="E12" s="56">
        <f>IFERROR(IF(SETUP!$B12="","",INDEX(HELPER!$W$2:$W$97,MATCH(SETUP!$B12&amp;"|"&amp;$B12,HELPER!$B$2:$B$97,0))),"")</f>
        <v/>
      </c>
      <c r="F12" s="56">
        <f>IFERROR(IF(SETUP!$B13="","",INDEX(HELPER!$W$2:$W$97,MATCH(SETUP!$B13&amp;"|"&amp;$B12,HELPER!$B$2:$B$97,0))),"")</f>
        <v/>
      </c>
      <c r="G12" s="56">
        <f>IFERROR(IF(SETUP!$B14="","",INDEX(HELPER!$W$2:$W$97,MATCH(SETUP!$B14&amp;"|"&amp;$B12,HELPER!$B$2:$B$97,0))),"")</f>
        <v/>
      </c>
      <c r="H12" s="56">
        <f>IFERROR(IF(SETUP!$B15="","",INDEX(HELPER!$W$2:$W$97,MATCH(SETUP!$B15&amp;"|"&amp;$B12,HELPER!$B$2:$B$97,0))),"")</f>
        <v/>
      </c>
      <c r="I12" s="56">
        <f>IFERROR(IF(SETUP!$B16="","",INDEX(HELPER!$W$2:$W$97,MATCH(SETUP!$B16&amp;"|"&amp;$B12,HELPER!$B$2:$B$97,0))),"")</f>
        <v/>
      </c>
      <c r="J12" s="56">
        <f>IFERROR(IF(SETUP!$B17="","",INDEX(HELPER!$W$2:$W$97,MATCH(SETUP!$B17&amp;"|"&amp;$B12,HELPER!$B$2:$B$97,0))),"")</f>
        <v/>
      </c>
    </row>
    <row r="13" ht="30" customHeight="1">
      <c r="B13" s="29" t="n">
        <v>10</v>
      </c>
      <c r="C13" s="56">
        <f>IFERROR(IF(SETUP!$B10="","",INDEX(HELPER!$W$2:$W$97,MATCH(SETUP!$B10&amp;"|"&amp;$B13,HELPER!$B$2:$B$97,0))),"")</f>
        <v/>
      </c>
      <c r="D13" s="56">
        <f>IFERROR(IF(SETUP!$B11="","",INDEX(HELPER!$W$2:$W$97,MATCH(SETUP!$B11&amp;"|"&amp;$B13,HELPER!$B$2:$B$97,0))),"")</f>
        <v/>
      </c>
      <c r="E13" s="56">
        <f>IFERROR(IF(SETUP!$B12="","",INDEX(HELPER!$W$2:$W$97,MATCH(SETUP!$B12&amp;"|"&amp;$B13,HELPER!$B$2:$B$97,0))),"")</f>
        <v/>
      </c>
      <c r="F13" s="56">
        <f>IFERROR(IF(SETUP!$B13="","",INDEX(HELPER!$W$2:$W$97,MATCH(SETUP!$B13&amp;"|"&amp;$B13,HELPER!$B$2:$B$97,0))),"")</f>
        <v/>
      </c>
      <c r="G13" s="56">
        <f>IFERROR(IF(SETUP!$B14="","",INDEX(HELPER!$W$2:$W$97,MATCH(SETUP!$B14&amp;"|"&amp;$B13,HELPER!$B$2:$B$97,0))),"")</f>
        <v/>
      </c>
      <c r="H13" s="56">
        <f>IFERROR(IF(SETUP!$B15="","",INDEX(HELPER!$W$2:$W$97,MATCH(SETUP!$B15&amp;"|"&amp;$B13,HELPER!$B$2:$B$97,0))),"")</f>
        <v/>
      </c>
      <c r="I13" s="56">
        <f>IFERROR(IF(SETUP!$B16="","",INDEX(HELPER!$W$2:$W$97,MATCH(SETUP!$B16&amp;"|"&amp;$B13,HELPER!$B$2:$B$97,0))),"")</f>
        <v/>
      </c>
      <c r="J13" s="56">
        <f>IFERROR(IF(SETUP!$B17="","",INDEX(HELPER!$W$2:$W$97,MATCH(SETUP!$B17&amp;"|"&amp;$B13,HELPER!$B$2:$B$97,0))),"")</f>
        <v/>
      </c>
    </row>
    <row r="14" ht="30" customHeight="1">
      <c r="B14" s="29" t="n">
        <v>9</v>
      </c>
      <c r="C14" s="56">
        <f>IFERROR(IF(SETUP!$B10="","",INDEX(HELPER!$W$2:$W$97,MATCH(SETUP!$B10&amp;"|"&amp;$B14,HELPER!$B$2:$B$97,0))),"")</f>
        <v/>
      </c>
      <c r="D14" s="56">
        <f>IFERROR(IF(SETUP!$B11="","",INDEX(HELPER!$W$2:$W$97,MATCH(SETUP!$B11&amp;"|"&amp;$B14,HELPER!$B$2:$B$97,0))),"")</f>
        <v/>
      </c>
      <c r="E14" s="56">
        <f>IFERROR(IF(SETUP!$B12="","",INDEX(HELPER!$W$2:$W$97,MATCH(SETUP!$B12&amp;"|"&amp;$B14,HELPER!$B$2:$B$97,0))),"")</f>
        <v/>
      </c>
      <c r="F14" s="56">
        <f>IFERROR(IF(SETUP!$B13="","",INDEX(HELPER!$W$2:$W$97,MATCH(SETUP!$B13&amp;"|"&amp;$B14,HELPER!$B$2:$B$97,0))),"")</f>
        <v/>
      </c>
      <c r="G14" s="56">
        <f>IFERROR(IF(SETUP!$B14="","",INDEX(HELPER!$W$2:$W$97,MATCH(SETUP!$B14&amp;"|"&amp;$B14,HELPER!$B$2:$B$97,0))),"")</f>
        <v/>
      </c>
      <c r="H14" s="56">
        <f>IFERROR(IF(SETUP!$B15="","",INDEX(HELPER!$W$2:$W$97,MATCH(SETUP!$B15&amp;"|"&amp;$B14,HELPER!$B$2:$B$97,0))),"")</f>
        <v/>
      </c>
      <c r="I14" s="56">
        <f>IFERROR(IF(SETUP!$B16="","",INDEX(HELPER!$W$2:$W$97,MATCH(SETUP!$B16&amp;"|"&amp;$B14,HELPER!$B$2:$B$97,0))),"")</f>
        <v/>
      </c>
      <c r="J14" s="56">
        <f>IFERROR(IF(SETUP!$B17="","",INDEX(HELPER!$W$2:$W$97,MATCH(SETUP!$B17&amp;"|"&amp;$B14,HELPER!$B$2:$B$97,0))),"")</f>
        <v/>
      </c>
    </row>
    <row r="15" ht="30" customHeight="1">
      <c r="B15" s="29" t="n">
        <v>8</v>
      </c>
      <c r="C15" s="56">
        <f>IFERROR(IF(SETUP!$B10="","",INDEX(HELPER!$W$2:$W$97,MATCH(SETUP!$B10&amp;"|"&amp;$B15,HELPER!$B$2:$B$97,0))),"")</f>
        <v/>
      </c>
      <c r="D15" s="56">
        <f>IFERROR(IF(SETUP!$B11="","",INDEX(HELPER!$W$2:$W$97,MATCH(SETUP!$B11&amp;"|"&amp;$B15,HELPER!$B$2:$B$97,0))),"")</f>
        <v/>
      </c>
      <c r="E15" s="56">
        <f>IFERROR(IF(SETUP!$B12="","",INDEX(HELPER!$W$2:$W$97,MATCH(SETUP!$B12&amp;"|"&amp;$B15,HELPER!$B$2:$B$97,0))),"")</f>
        <v/>
      </c>
      <c r="F15" s="56">
        <f>IFERROR(IF(SETUP!$B13="","",INDEX(HELPER!$W$2:$W$97,MATCH(SETUP!$B13&amp;"|"&amp;$B15,HELPER!$B$2:$B$97,0))),"")</f>
        <v/>
      </c>
      <c r="G15" s="56">
        <f>IFERROR(IF(SETUP!$B14="","",INDEX(HELPER!$W$2:$W$97,MATCH(SETUP!$B14&amp;"|"&amp;$B15,HELPER!$B$2:$B$97,0))),"")</f>
        <v/>
      </c>
      <c r="H15" s="56">
        <f>IFERROR(IF(SETUP!$B15="","",INDEX(HELPER!$W$2:$W$97,MATCH(SETUP!$B15&amp;"|"&amp;$B15,HELPER!$B$2:$B$97,0))),"")</f>
        <v/>
      </c>
      <c r="I15" s="56">
        <f>IFERROR(IF(SETUP!$B16="","",INDEX(HELPER!$W$2:$W$97,MATCH(SETUP!$B16&amp;"|"&amp;$B15,HELPER!$B$2:$B$97,0))),"")</f>
        <v/>
      </c>
      <c r="J15" s="56">
        <f>IFERROR(IF(SETUP!$B17="","",INDEX(HELPER!$W$2:$W$97,MATCH(SETUP!$B17&amp;"|"&amp;$B15,HELPER!$B$2:$B$97,0))),"")</f>
        <v/>
      </c>
    </row>
    <row r="16" ht="30" customHeight="1">
      <c r="B16" s="29" t="n">
        <v>7</v>
      </c>
      <c r="C16" s="56">
        <f>IFERROR(IF(SETUP!$B10="","",INDEX(HELPER!$W$2:$W$97,MATCH(SETUP!$B10&amp;"|"&amp;$B16,HELPER!$B$2:$B$97,0))),"")</f>
        <v/>
      </c>
      <c r="D16" s="56">
        <f>IFERROR(IF(SETUP!$B11="","",INDEX(HELPER!$W$2:$W$97,MATCH(SETUP!$B11&amp;"|"&amp;$B16,HELPER!$B$2:$B$97,0))),"")</f>
        <v/>
      </c>
      <c r="E16" s="56">
        <f>IFERROR(IF(SETUP!$B12="","",INDEX(HELPER!$W$2:$W$97,MATCH(SETUP!$B12&amp;"|"&amp;$B16,HELPER!$B$2:$B$97,0))),"")</f>
        <v/>
      </c>
      <c r="F16" s="56">
        <f>IFERROR(IF(SETUP!$B13="","",INDEX(HELPER!$W$2:$W$97,MATCH(SETUP!$B13&amp;"|"&amp;$B16,HELPER!$B$2:$B$97,0))),"")</f>
        <v/>
      </c>
      <c r="G16" s="56">
        <f>IFERROR(IF(SETUP!$B14="","",INDEX(HELPER!$W$2:$W$97,MATCH(SETUP!$B14&amp;"|"&amp;$B16,HELPER!$B$2:$B$97,0))),"")</f>
        <v/>
      </c>
      <c r="H16" s="56">
        <f>IFERROR(IF(SETUP!$B15="","",INDEX(HELPER!$W$2:$W$97,MATCH(SETUP!$B15&amp;"|"&amp;$B16,HELPER!$B$2:$B$97,0))),"")</f>
        <v/>
      </c>
      <c r="I16" s="56">
        <f>IFERROR(IF(SETUP!$B16="","",INDEX(HELPER!$W$2:$W$97,MATCH(SETUP!$B16&amp;"|"&amp;$B16,HELPER!$B$2:$B$97,0))),"")</f>
        <v/>
      </c>
      <c r="J16" s="56">
        <f>IFERROR(IF(SETUP!$B17="","",INDEX(HELPER!$W$2:$W$97,MATCH(SETUP!$B17&amp;"|"&amp;$B16,HELPER!$B$2:$B$97,0))),"")</f>
        <v/>
      </c>
    </row>
    <row r="17" ht="30" customHeight="1">
      <c r="B17" s="29" t="n">
        <v>6</v>
      </c>
      <c r="C17" s="56">
        <f>IFERROR(IF(SETUP!$B10="","",INDEX(HELPER!$W$2:$W$97,MATCH(SETUP!$B10&amp;"|"&amp;$B17,HELPER!$B$2:$B$97,0))),"")</f>
        <v/>
      </c>
      <c r="D17" s="56">
        <f>IFERROR(IF(SETUP!$B11="","",INDEX(HELPER!$W$2:$W$97,MATCH(SETUP!$B11&amp;"|"&amp;$B17,HELPER!$B$2:$B$97,0))),"")</f>
        <v/>
      </c>
      <c r="E17" s="56">
        <f>IFERROR(IF(SETUP!$B12="","",INDEX(HELPER!$W$2:$W$97,MATCH(SETUP!$B12&amp;"|"&amp;$B17,HELPER!$B$2:$B$97,0))),"")</f>
        <v/>
      </c>
      <c r="F17" s="56">
        <f>IFERROR(IF(SETUP!$B13="","",INDEX(HELPER!$W$2:$W$97,MATCH(SETUP!$B13&amp;"|"&amp;$B17,HELPER!$B$2:$B$97,0))),"")</f>
        <v/>
      </c>
      <c r="G17" s="56">
        <f>IFERROR(IF(SETUP!$B14="","",INDEX(HELPER!$W$2:$W$97,MATCH(SETUP!$B14&amp;"|"&amp;$B17,HELPER!$B$2:$B$97,0))),"")</f>
        <v/>
      </c>
      <c r="H17" s="56">
        <f>IFERROR(IF(SETUP!$B15="","",INDEX(HELPER!$W$2:$W$97,MATCH(SETUP!$B15&amp;"|"&amp;$B17,HELPER!$B$2:$B$97,0))),"")</f>
        <v/>
      </c>
      <c r="I17" s="56">
        <f>IFERROR(IF(SETUP!$B16="","",INDEX(HELPER!$W$2:$W$97,MATCH(SETUP!$B16&amp;"|"&amp;$B17,HELPER!$B$2:$B$97,0))),"")</f>
        <v/>
      </c>
      <c r="J17" s="56">
        <f>IFERROR(IF(SETUP!$B17="","",INDEX(HELPER!$W$2:$W$97,MATCH(SETUP!$B17&amp;"|"&amp;$B17,HELPER!$B$2:$B$97,0))),"")</f>
        <v/>
      </c>
    </row>
    <row r="18" ht="30" customHeight="1">
      <c r="B18" s="29" t="n">
        <v>5</v>
      </c>
      <c r="C18" s="56">
        <f>IFERROR(IF(SETUP!$B10="","",INDEX(HELPER!$W$2:$W$97,MATCH(SETUP!$B10&amp;"|"&amp;$B18,HELPER!$B$2:$B$97,0))),"")</f>
        <v/>
      </c>
      <c r="D18" s="56">
        <f>IFERROR(IF(SETUP!$B11="","",INDEX(HELPER!$W$2:$W$97,MATCH(SETUP!$B11&amp;"|"&amp;$B18,HELPER!$B$2:$B$97,0))),"")</f>
        <v/>
      </c>
      <c r="E18" s="56">
        <f>IFERROR(IF(SETUP!$B12="","",INDEX(HELPER!$W$2:$W$97,MATCH(SETUP!$B12&amp;"|"&amp;$B18,HELPER!$B$2:$B$97,0))),"")</f>
        <v/>
      </c>
      <c r="F18" s="56">
        <f>IFERROR(IF(SETUP!$B13="","",INDEX(HELPER!$W$2:$W$97,MATCH(SETUP!$B13&amp;"|"&amp;$B18,HELPER!$B$2:$B$97,0))),"")</f>
        <v/>
      </c>
      <c r="G18" s="56">
        <f>IFERROR(IF(SETUP!$B14="","",INDEX(HELPER!$W$2:$W$97,MATCH(SETUP!$B14&amp;"|"&amp;$B18,HELPER!$B$2:$B$97,0))),"")</f>
        <v/>
      </c>
      <c r="H18" s="56">
        <f>IFERROR(IF(SETUP!$B15="","",INDEX(HELPER!$W$2:$W$97,MATCH(SETUP!$B15&amp;"|"&amp;$B18,HELPER!$B$2:$B$97,0))),"")</f>
        <v/>
      </c>
      <c r="I18" s="56">
        <f>IFERROR(IF(SETUP!$B16="","",INDEX(HELPER!$W$2:$W$97,MATCH(SETUP!$B16&amp;"|"&amp;$B18,HELPER!$B$2:$B$97,0))),"")</f>
        <v/>
      </c>
      <c r="J18" s="56">
        <f>IFERROR(IF(SETUP!$B17="","",INDEX(HELPER!$W$2:$W$97,MATCH(SETUP!$B17&amp;"|"&amp;$B18,HELPER!$B$2:$B$97,0))),"")</f>
        <v/>
      </c>
    </row>
    <row r="19" ht="30" customHeight="1">
      <c r="B19" s="29" t="n">
        <v>4</v>
      </c>
      <c r="C19" s="56">
        <f>IFERROR(IF(SETUP!$B10="","",INDEX(HELPER!$W$2:$W$97,MATCH(SETUP!$B10&amp;"|"&amp;$B19,HELPER!$B$2:$B$97,0))),"")</f>
        <v/>
      </c>
      <c r="D19" s="56">
        <f>IFERROR(IF(SETUP!$B11="","",INDEX(HELPER!$W$2:$W$97,MATCH(SETUP!$B11&amp;"|"&amp;$B19,HELPER!$B$2:$B$97,0))),"")</f>
        <v/>
      </c>
      <c r="E19" s="56">
        <f>IFERROR(IF(SETUP!$B12="","",INDEX(HELPER!$W$2:$W$97,MATCH(SETUP!$B12&amp;"|"&amp;$B19,HELPER!$B$2:$B$97,0))),"")</f>
        <v/>
      </c>
      <c r="F19" s="56">
        <f>IFERROR(IF(SETUP!$B13="","",INDEX(HELPER!$W$2:$W$97,MATCH(SETUP!$B13&amp;"|"&amp;$B19,HELPER!$B$2:$B$97,0))),"")</f>
        <v/>
      </c>
      <c r="G19" s="56">
        <f>IFERROR(IF(SETUP!$B14="","",INDEX(HELPER!$W$2:$W$97,MATCH(SETUP!$B14&amp;"|"&amp;$B19,HELPER!$B$2:$B$97,0))),"")</f>
        <v/>
      </c>
      <c r="H19" s="56">
        <f>IFERROR(IF(SETUP!$B15="","",INDEX(HELPER!$W$2:$W$97,MATCH(SETUP!$B15&amp;"|"&amp;$B19,HELPER!$B$2:$B$97,0))),"")</f>
        <v/>
      </c>
      <c r="I19" s="56">
        <f>IFERROR(IF(SETUP!$B16="","",INDEX(HELPER!$W$2:$W$97,MATCH(SETUP!$B16&amp;"|"&amp;$B19,HELPER!$B$2:$B$97,0))),"")</f>
        <v/>
      </c>
      <c r="J19" s="56">
        <f>IFERROR(IF(SETUP!$B17="","",INDEX(HELPER!$W$2:$W$97,MATCH(SETUP!$B17&amp;"|"&amp;$B19,HELPER!$B$2:$B$97,0))),"")</f>
        <v/>
      </c>
    </row>
    <row r="20" ht="30" customHeight="1">
      <c r="B20" s="29" t="n">
        <v>3</v>
      </c>
      <c r="C20" s="56">
        <f>IFERROR(IF(SETUP!$B10="","",INDEX(HELPER!$W$2:$W$97,MATCH(SETUP!$B10&amp;"|"&amp;$B20,HELPER!$B$2:$B$97,0))),"")</f>
        <v/>
      </c>
      <c r="D20" s="56">
        <f>IFERROR(IF(SETUP!$B11="","",INDEX(HELPER!$W$2:$W$97,MATCH(SETUP!$B11&amp;"|"&amp;$B20,HELPER!$B$2:$B$97,0))),"")</f>
        <v/>
      </c>
      <c r="E20" s="56">
        <f>IFERROR(IF(SETUP!$B12="","",INDEX(HELPER!$W$2:$W$97,MATCH(SETUP!$B12&amp;"|"&amp;$B20,HELPER!$B$2:$B$97,0))),"")</f>
        <v/>
      </c>
      <c r="F20" s="56">
        <f>IFERROR(IF(SETUP!$B13="","",INDEX(HELPER!$W$2:$W$97,MATCH(SETUP!$B13&amp;"|"&amp;$B20,HELPER!$B$2:$B$97,0))),"")</f>
        <v/>
      </c>
      <c r="G20" s="56">
        <f>IFERROR(IF(SETUP!$B14="","",INDEX(HELPER!$W$2:$W$97,MATCH(SETUP!$B14&amp;"|"&amp;$B20,HELPER!$B$2:$B$97,0))),"")</f>
        <v/>
      </c>
      <c r="H20" s="56">
        <f>IFERROR(IF(SETUP!$B15="","",INDEX(HELPER!$W$2:$W$97,MATCH(SETUP!$B15&amp;"|"&amp;$B20,HELPER!$B$2:$B$97,0))),"")</f>
        <v/>
      </c>
      <c r="I20" s="56">
        <f>IFERROR(IF(SETUP!$B16="","",INDEX(HELPER!$W$2:$W$97,MATCH(SETUP!$B16&amp;"|"&amp;$B20,HELPER!$B$2:$B$97,0))),"")</f>
        <v/>
      </c>
      <c r="J20" s="56">
        <f>IFERROR(IF(SETUP!$B17="","",INDEX(HELPER!$W$2:$W$97,MATCH(SETUP!$B17&amp;"|"&amp;$B20,HELPER!$B$2:$B$97,0))),"")</f>
        <v/>
      </c>
    </row>
    <row r="21" ht="30" customHeight="1">
      <c r="B21" s="29" t="n">
        <v>2</v>
      </c>
      <c r="C21" s="56">
        <f>IFERROR(IF(SETUP!$B10="","",INDEX(HELPER!$W$2:$W$97,MATCH(SETUP!$B10&amp;"|"&amp;$B21,HELPER!$B$2:$B$97,0))),"")</f>
        <v/>
      </c>
      <c r="D21" s="56">
        <f>IFERROR(IF(SETUP!$B11="","",INDEX(HELPER!$W$2:$W$97,MATCH(SETUP!$B11&amp;"|"&amp;$B21,HELPER!$B$2:$B$97,0))),"")</f>
        <v/>
      </c>
      <c r="E21" s="56">
        <f>IFERROR(IF(SETUP!$B12="","",INDEX(HELPER!$W$2:$W$97,MATCH(SETUP!$B12&amp;"|"&amp;$B21,HELPER!$B$2:$B$97,0))),"")</f>
        <v/>
      </c>
      <c r="F21" s="56">
        <f>IFERROR(IF(SETUP!$B13="","",INDEX(HELPER!$W$2:$W$97,MATCH(SETUP!$B13&amp;"|"&amp;$B21,HELPER!$B$2:$B$97,0))),"")</f>
        <v/>
      </c>
      <c r="G21" s="56">
        <f>IFERROR(IF(SETUP!$B14="","",INDEX(HELPER!$W$2:$W$97,MATCH(SETUP!$B14&amp;"|"&amp;$B21,HELPER!$B$2:$B$97,0))),"")</f>
        <v/>
      </c>
      <c r="H21" s="56">
        <f>IFERROR(IF(SETUP!$B15="","",INDEX(HELPER!$W$2:$W$97,MATCH(SETUP!$B15&amp;"|"&amp;$B21,HELPER!$B$2:$B$97,0))),"")</f>
        <v/>
      </c>
      <c r="I21" s="56">
        <f>IFERROR(IF(SETUP!$B16="","",INDEX(HELPER!$W$2:$W$97,MATCH(SETUP!$B16&amp;"|"&amp;$B21,HELPER!$B$2:$B$97,0))),"")</f>
        <v/>
      </c>
      <c r="J21" s="56">
        <f>IFERROR(IF(SETUP!$B17="","",INDEX(HELPER!$W$2:$W$97,MATCH(SETUP!$B17&amp;"|"&amp;$B21,HELPER!$B$2:$B$97,0))),"")</f>
        <v/>
      </c>
    </row>
    <row r="22" ht="30" customHeight="1">
      <c r="B22" s="29" t="n">
        <v>1</v>
      </c>
      <c r="C22" s="56">
        <f>IFERROR(IF(SETUP!$B10="","",INDEX(HELPER!$W$2:$W$97,MATCH(SETUP!$B10&amp;"|"&amp;$B22,HELPER!$B$2:$B$97,0))),"")</f>
        <v/>
      </c>
      <c r="D22" s="56">
        <f>IFERROR(IF(SETUP!$B11="","",INDEX(HELPER!$W$2:$W$97,MATCH(SETUP!$B11&amp;"|"&amp;$B22,HELPER!$B$2:$B$97,0))),"")</f>
        <v/>
      </c>
      <c r="E22" s="56">
        <f>IFERROR(IF(SETUP!$B12="","",INDEX(HELPER!$W$2:$W$97,MATCH(SETUP!$B12&amp;"|"&amp;$B22,HELPER!$B$2:$B$97,0))),"")</f>
        <v/>
      </c>
      <c r="F22" s="56">
        <f>IFERROR(IF(SETUP!$B13="","",INDEX(HELPER!$W$2:$W$97,MATCH(SETUP!$B13&amp;"|"&amp;$B22,HELPER!$B$2:$B$97,0))),"")</f>
        <v/>
      </c>
      <c r="G22" s="56">
        <f>IFERROR(IF(SETUP!$B14="","",INDEX(HELPER!$W$2:$W$97,MATCH(SETUP!$B14&amp;"|"&amp;$B22,HELPER!$B$2:$B$97,0))),"")</f>
        <v/>
      </c>
      <c r="H22" s="56">
        <f>IFERROR(IF(SETUP!$B15="","",INDEX(HELPER!$W$2:$W$97,MATCH(SETUP!$B15&amp;"|"&amp;$B22,HELPER!$B$2:$B$97,0))),"")</f>
        <v/>
      </c>
      <c r="I22" s="56">
        <f>IFERROR(IF(SETUP!$B16="","",INDEX(HELPER!$W$2:$W$97,MATCH(SETUP!$B16&amp;"|"&amp;$B22,HELPER!$B$2:$B$97,0))),"")</f>
        <v/>
      </c>
      <c r="J22" s="56">
        <f>IFERROR(IF(SETUP!$B17="","",INDEX(HELPER!$W$2:$W$97,MATCH(SETUP!$B17&amp;"|"&amp;$B22,HELPER!$B$2:$B$97,0))),"")</f>
        <v/>
      </c>
    </row>
  </sheetData>
  <mergeCells count="1">
    <mergeCell ref="B3:J3"/>
  </mergeCells>
  <dataValidations count="2">
    <dataValidation sqref="C4" showDropDown="0" showInputMessage="0" showErrorMessage="0" allowBlank="1" type="list">
      <formula1>=nrFamilyFilter</formula1>
    </dataValidation>
    <dataValidation sqref="C5" showDropDown="0" showInputMessage="0" showErrorMessage="0" allowBlank="1" type="list">
      <formula1>=nrSubFamFilter</formula1>
    </dataValidation>
  </dataValidations>
  <pageMargins left="0.75" right="0.75" top="1" bottom="1" header="0.5" footer="0.5"/>
  <pageSetup orientation="landscape" fitToWidth="1"/>
</worksheet>
</file>

<file path=xl/worksheets/sheet9.xml><?xml version="1.0" encoding="utf-8"?>
<worksheet xmlns="http://schemas.openxmlformats.org/spreadsheetml/2006/main">
  <sheetPr>
    <tabColor rgb="0015803D"/>
    <outlinePr summaryBelow="1" summaryRight="1"/>
    <pageSetUpPr fitToPage="1"/>
  </sheetPr>
  <dimension ref="A2:CU67"/>
  <sheetViews>
    <sheetView showGridLines="0" workbookViewId="0">
      <pane xSplit="2" ySplit="9" topLeftCell="C10" activePane="bottomRight" state="frozen"/>
      <selection pane="topRight"/>
      <selection pane="bottomLeft"/>
      <selection pane="bottomRight" activeCell="A1" sqref="A1"/>
    </sheetView>
  </sheetViews>
  <sheetFormatPr baseColWidth="8" defaultRowHeight="15"/>
  <cols>
    <col hidden="1" width="9" customWidth="1" min="1" max="1"/>
    <col width="32" customWidth="1" min="2" max="2"/>
    <col width="7.5" customWidth="1" min="3" max="3"/>
    <col width="7.5" customWidth="1" min="4" max="4"/>
    <col width="7.5" customWidth="1" min="5" max="5"/>
    <col width="7.5" customWidth="1" min="6" max="6"/>
    <col width="7.5" customWidth="1" min="7" max="7"/>
    <col width="7.5" customWidth="1" min="8" max="8"/>
    <col width="7.5" customWidth="1" min="9" max="9"/>
    <col width="7.5" customWidth="1" min="10" max="10"/>
    <col width="7.5" customWidth="1" min="11" max="11"/>
    <col width="7.5" customWidth="1" min="12" max="12"/>
    <col width="7.5" customWidth="1" min="13" max="13"/>
    <col width="7.5" customWidth="1" min="14" max="14"/>
    <col width="7.5" customWidth="1" min="15" max="15"/>
    <col width="7.5" customWidth="1" min="16" max="16"/>
    <col width="7.5" customWidth="1" min="17" max="17"/>
    <col width="7.5" customWidth="1" min="18" max="18"/>
    <col width="7.5" customWidth="1" min="19" max="19"/>
    <col width="7.5" customWidth="1" min="20" max="20"/>
    <col width="7.5" customWidth="1" min="21" max="21"/>
    <col width="7.5" customWidth="1" min="22" max="22"/>
    <col width="7.5" customWidth="1" min="23" max="23"/>
    <col width="7.5" customWidth="1" min="24" max="24"/>
    <col width="7.5" customWidth="1" min="25" max="25"/>
    <col width="7.5" customWidth="1" min="26" max="26"/>
    <col width="7.5" customWidth="1" min="27" max="27"/>
    <col width="7.5" customWidth="1" min="28" max="28"/>
    <col width="7.5" customWidth="1" min="29" max="29"/>
    <col width="7.5" customWidth="1" min="30" max="30"/>
    <col width="7.5" customWidth="1" min="31" max="31"/>
    <col width="7.5" customWidth="1" min="32" max="32"/>
    <col width="7.5" customWidth="1" min="33" max="33"/>
    <col width="7.5" customWidth="1" min="34" max="34"/>
    <col width="7.5" customWidth="1" min="35" max="35"/>
    <col width="7.5" customWidth="1" min="36" max="36"/>
    <col width="7.5" customWidth="1" min="37" max="37"/>
    <col width="7.5" customWidth="1" min="38" max="38"/>
    <col width="7.5" customWidth="1" min="39" max="39"/>
    <col width="7.5" customWidth="1" min="40" max="40"/>
    <col width="7.5" customWidth="1" min="41" max="41"/>
    <col width="7.5" customWidth="1" min="42" max="42"/>
    <col width="7.5" customWidth="1" min="43" max="43"/>
    <col width="7.5" customWidth="1" min="44" max="44"/>
    <col width="7.5" customWidth="1" min="45" max="45"/>
    <col width="7.5" customWidth="1" min="46" max="46"/>
    <col width="7.5" customWidth="1" min="47" max="47"/>
    <col width="7.5" customWidth="1" min="48" max="48"/>
    <col width="7.5" customWidth="1" min="49" max="49"/>
    <col width="7.5" customWidth="1" min="50" max="50"/>
    <col width="7.5" customWidth="1" min="51" max="51"/>
    <col width="7.5" customWidth="1" min="52" max="52"/>
    <col width="7.5" customWidth="1" min="53" max="53"/>
    <col width="7.5" customWidth="1" min="54" max="54"/>
    <col width="7.5" customWidth="1" min="55" max="55"/>
    <col width="7.5" customWidth="1" min="56" max="56"/>
    <col width="7.5" customWidth="1" min="57" max="57"/>
    <col width="7.5" customWidth="1" min="58" max="58"/>
    <col width="7.5" customWidth="1" min="59" max="59"/>
    <col width="7.5" customWidth="1" min="60" max="60"/>
    <col width="7.5" customWidth="1" min="61" max="61"/>
    <col width="7.5" customWidth="1" min="62" max="62"/>
    <col width="7.5" customWidth="1" min="63" max="63"/>
    <col width="7.5" customWidth="1" min="64" max="64"/>
    <col width="7.5" customWidth="1" min="65" max="65"/>
    <col width="7.5" customWidth="1" min="66" max="66"/>
    <col width="7.5" customWidth="1" min="67" max="67"/>
    <col width="7.5" customWidth="1" min="68" max="68"/>
    <col width="7.5" customWidth="1" min="69" max="69"/>
    <col width="7.5" customWidth="1" min="70" max="70"/>
    <col width="7.5" customWidth="1" min="71" max="71"/>
    <col width="7.5" customWidth="1" min="72" max="72"/>
    <col width="7.5" customWidth="1" min="73" max="73"/>
    <col width="7.5" customWidth="1" min="74" max="74"/>
    <col width="7.5" customWidth="1" min="75" max="75"/>
    <col width="7.5" customWidth="1" min="76" max="76"/>
    <col width="7.5" customWidth="1" min="77" max="77"/>
    <col width="7.5" customWidth="1" min="78" max="78"/>
    <col width="7.5" customWidth="1" min="79" max="79"/>
    <col width="7.5" customWidth="1" min="80" max="80"/>
    <col width="7.5" customWidth="1" min="81" max="81"/>
    <col width="7.5" customWidth="1" min="82" max="82"/>
    <col width="7.5" customWidth="1" min="83" max="83"/>
    <col width="7.5" customWidth="1" min="84" max="84"/>
    <col width="7.5" customWidth="1" min="85" max="85"/>
    <col width="7.5" customWidth="1" min="86" max="86"/>
    <col width="7.5" customWidth="1" min="87" max="87"/>
    <col width="7.5" customWidth="1" min="88" max="88"/>
    <col width="7.5" customWidth="1" min="89" max="89"/>
    <col width="7.5" customWidth="1" min="90" max="90"/>
    <col width="7.5" customWidth="1" min="91" max="91"/>
    <col width="7.5" customWidth="1" min="92" max="92"/>
    <col width="7.5" customWidth="1" min="93" max="93"/>
    <col width="7.5" customWidth="1" min="94" max="94"/>
    <col width="7.5" customWidth="1" min="95" max="95"/>
    <col width="7.5" customWidth="1" min="96" max="96"/>
    <col width="7.5" customWidth="1" min="97" max="97"/>
    <col width="7.5" customWidth="1" min="98" max="98"/>
    <col width="9" customWidth="1" min="99" max="99"/>
  </cols>
  <sheetData>
    <row r="2" ht="22" customHeight="1">
      <c r="B2" s="13" t="inlineStr">
        <is>
          <t>FAMILY x LEVEL DISTRIBUTION</t>
        </is>
      </c>
      <c r="C2" s="14" t="n"/>
      <c r="D2" s="14" t="n"/>
      <c r="E2" s="14" t="n"/>
      <c r="F2" s="14" t="n"/>
      <c r="G2" s="14" t="n"/>
      <c r="H2" s="14" t="n"/>
      <c r="I2" s="14" t="n"/>
      <c r="J2" s="14" t="n"/>
      <c r="K2" s="14" t="n"/>
      <c r="L2" s="14" t="n"/>
      <c r="M2" s="14" t="n"/>
      <c r="N2" s="14" t="n"/>
      <c r="O2" s="14" t="n"/>
      <c r="P2" s="14" t="n"/>
      <c r="Q2" s="14" t="n"/>
      <c r="R2" s="14" t="n"/>
      <c r="S2" s="14" t="n"/>
      <c r="T2" s="14" t="n"/>
      <c r="U2" s="14" t="n"/>
      <c r="V2" s="14" t="n"/>
      <c r="W2" s="14" t="n"/>
      <c r="X2" s="14" t="n"/>
      <c r="Y2" s="14" t="n"/>
      <c r="Z2" s="14" t="n"/>
      <c r="AA2" s="14" t="n"/>
      <c r="AB2" s="14" t="n"/>
      <c r="AC2" s="14" t="n"/>
      <c r="AD2" s="14" t="n"/>
      <c r="AE2" s="14" t="n"/>
      <c r="AF2" s="14" t="n"/>
      <c r="AG2" s="14" t="n"/>
      <c r="AH2" s="14" t="n"/>
      <c r="AI2" s="14" t="n"/>
      <c r="AJ2" s="14" t="n"/>
      <c r="AK2" s="14" t="n"/>
      <c r="AL2" s="14" t="n"/>
      <c r="AM2" s="14" t="n"/>
      <c r="AN2" s="14" t="n"/>
      <c r="AO2" s="14" t="n"/>
      <c r="AP2" s="14" t="n"/>
      <c r="AQ2" s="14" t="n"/>
      <c r="AR2" s="14" t="n"/>
      <c r="AS2" s="14" t="n"/>
      <c r="AT2" s="14" t="n"/>
      <c r="AU2" s="14" t="n"/>
      <c r="AV2" s="14" t="n"/>
      <c r="AW2" s="14" t="n"/>
      <c r="AX2" s="14" t="n"/>
      <c r="AY2" s="14" t="n"/>
      <c r="AZ2" s="14" t="n"/>
      <c r="BA2" s="14" t="n"/>
      <c r="BB2" s="14" t="n"/>
      <c r="BC2" s="14" t="n"/>
      <c r="BD2" s="14" t="n"/>
      <c r="BE2" s="14" t="n"/>
      <c r="BF2" s="14" t="n"/>
      <c r="BG2" s="14" t="n"/>
      <c r="BH2" s="14" t="n"/>
      <c r="BI2" s="14" t="n"/>
      <c r="BJ2" s="14" t="n"/>
      <c r="BK2" s="14" t="n"/>
      <c r="BL2" s="14" t="n"/>
      <c r="BM2" s="14" t="n"/>
      <c r="BN2" s="14" t="n"/>
      <c r="BO2" s="14" t="n"/>
      <c r="BP2" s="14" t="n"/>
      <c r="BQ2" s="14" t="n"/>
      <c r="BR2" s="14" t="n"/>
      <c r="BS2" s="14" t="n"/>
      <c r="BT2" s="14" t="n"/>
      <c r="BU2" s="14" t="n"/>
      <c r="BV2" s="14" t="n"/>
      <c r="BW2" s="14" t="n"/>
      <c r="BX2" s="14" t="n"/>
      <c r="BY2" s="14" t="n"/>
      <c r="BZ2" s="14" t="n"/>
      <c r="CA2" s="14" t="n"/>
      <c r="CB2" s="14" t="n"/>
      <c r="CC2" s="14" t="n"/>
      <c r="CD2" s="14" t="n"/>
      <c r="CE2" s="14" t="n"/>
      <c r="CF2" s="14" t="n"/>
      <c r="CG2" s="14" t="n"/>
      <c r="CH2" s="14" t="n"/>
      <c r="CI2" s="14" t="n"/>
      <c r="CJ2" s="14" t="n"/>
      <c r="CK2" s="14" t="n"/>
      <c r="CL2" s="14" t="n"/>
      <c r="CM2" s="14" t="n"/>
      <c r="CN2" s="14" t="n"/>
      <c r="CO2" s="14" t="n"/>
      <c r="CP2" s="14" t="n"/>
      <c r="CQ2" s="14" t="n"/>
      <c r="CR2" s="14" t="n"/>
      <c r="CS2" s="14" t="n"/>
      <c r="CT2" s="14" t="n"/>
      <c r="CU2" s="14" t="n"/>
    </row>
    <row r="3">
      <c r="B3" s="15" t="inlineStr">
        <is>
          <t>Share of the catalogue and of mapped employees sitting at each family and level.</t>
        </is>
      </c>
    </row>
    <row r="6" ht="22" customHeight="1">
      <c r="B6" s="16" t="inlineStr">
        <is>
          <t>% OF ALL CATALOGUE JOBS</t>
        </is>
      </c>
      <c r="C6" s="17" t="n"/>
      <c r="D6" s="17" t="n"/>
      <c r="E6" s="17" t="n"/>
      <c r="F6" s="17" t="n"/>
      <c r="G6" s="17" t="n"/>
      <c r="H6" s="17" t="n"/>
      <c r="I6" s="17" t="n"/>
      <c r="J6" s="17" t="n"/>
      <c r="K6" s="17" t="n"/>
      <c r="L6" s="17" t="n"/>
      <c r="M6" s="17" t="n"/>
      <c r="N6" s="17" t="n"/>
      <c r="O6" s="17" t="n"/>
      <c r="P6" s="17" t="n"/>
      <c r="Q6" s="17" t="n"/>
      <c r="R6" s="17" t="n"/>
      <c r="S6" s="17" t="n"/>
      <c r="T6" s="17" t="n"/>
      <c r="U6" s="17" t="n"/>
      <c r="V6" s="17" t="n"/>
      <c r="W6" s="17" t="n"/>
      <c r="X6" s="17" t="n"/>
      <c r="Y6" s="17" t="n"/>
      <c r="Z6" s="17" t="n"/>
      <c r="AA6" s="17" t="n"/>
      <c r="AB6" s="17" t="n"/>
      <c r="AC6" s="17" t="n"/>
      <c r="AD6" s="17" t="n"/>
      <c r="AE6" s="17" t="n"/>
      <c r="AF6" s="17" t="n"/>
      <c r="AG6" s="17" t="n"/>
      <c r="AH6" s="17" t="n"/>
      <c r="AI6" s="17" t="n"/>
      <c r="AJ6" s="17" t="n"/>
      <c r="AK6" s="17" t="n"/>
      <c r="AL6" s="17" t="n"/>
      <c r="AM6" s="17" t="n"/>
      <c r="AN6" s="17" t="n"/>
      <c r="AO6" s="17" t="n"/>
      <c r="AP6" s="17" t="n"/>
      <c r="AQ6" s="17" t="n"/>
      <c r="AR6" s="17" t="n"/>
      <c r="AS6" s="17" t="n"/>
      <c r="AT6" s="17" t="n"/>
      <c r="AU6" s="17" t="n"/>
      <c r="AV6" s="17" t="n"/>
      <c r="AW6" s="17" t="n"/>
      <c r="AX6" s="17" t="n"/>
      <c r="AY6" s="17" t="n"/>
      <c r="AZ6" s="17" t="n"/>
      <c r="BA6" s="17" t="n"/>
      <c r="BB6" s="17" t="n"/>
      <c r="BC6" s="17" t="n"/>
      <c r="BD6" s="17" t="n"/>
      <c r="BE6" s="17" t="n"/>
      <c r="BF6" s="17" t="n"/>
      <c r="BG6" s="17" t="n"/>
      <c r="BH6" s="17" t="n"/>
      <c r="BI6" s="17" t="n"/>
      <c r="BJ6" s="17" t="n"/>
      <c r="BK6" s="17" t="n"/>
      <c r="BL6" s="17" t="n"/>
      <c r="BM6" s="17" t="n"/>
      <c r="BN6" s="17" t="n"/>
      <c r="BO6" s="17" t="n"/>
      <c r="BP6" s="17" t="n"/>
      <c r="BQ6" s="17" t="n"/>
      <c r="BR6" s="17" t="n"/>
      <c r="BS6" s="17" t="n"/>
      <c r="BT6" s="17" t="n"/>
      <c r="BU6" s="17" t="n"/>
      <c r="BV6" s="17" t="n"/>
      <c r="BW6" s="17" t="n"/>
      <c r="BX6" s="17" t="n"/>
      <c r="BY6" s="17" t="n"/>
      <c r="BZ6" s="17" t="n"/>
      <c r="CA6" s="17" t="n"/>
      <c r="CB6" s="17" t="n"/>
      <c r="CC6" s="17" t="n"/>
      <c r="CD6" s="17" t="n"/>
      <c r="CE6" s="17" t="n"/>
      <c r="CF6" s="17" t="n"/>
      <c r="CG6" s="17" t="n"/>
      <c r="CH6" s="17" t="n"/>
      <c r="CI6" s="17" t="n"/>
      <c r="CJ6" s="17" t="n"/>
      <c r="CK6" s="17" t="n"/>
      <c r="CL6" s="17" t="n"/>
      <c r="CM6" s="17" t="n"/>
      <c r="CN6" s="17" t="n"/>
      <c r="CO6" s="17" t="n"/>
      <c r="CP6" s="17" t="n"/>
      <c r="CQ6" s="17" t="n"/>
      <c r="CR6" s="17" t="n"/>
      <c r="CS6" s="17" t="n"/>
      <c r="CT6" s="17" t="n"/>
      <c r="CU6" s="17" t="n"/>
    </row>
    <row r="7" hidden="1">
      <c r="C7">
        <f>IF(SETUP!$B10="","",SETUP!$B10)</f>
        <v/>
      </c>
      <c r="D7">
        <f>IF(SETUP!$B10="","",SETUP!$B10)</f>
        <v/>
      </c>
      <c r="E7">
        <f>IF(SETUP!$B10="","",SETUP!$B10)</f>
        <v/>
      </c>
      <c r="F7">
        <f>IF(SETUP!$B10="","",SETUP!$B10)</f>
        <v/>
      </c>
      <c r="G7">
        <f>IF(SETUP!$B10="","",SETUP!$B10)</f>
        <v/>
      </c>
      <c r="H7">
        <f>IF(SETUP!$B10="","",SETUP!$B10)</f>
        <v/>
      </c>
      <c r="I7">
        <f>IF(SETUP!$B10="","",SETUP!$B10)</f>
        <v/>
      </c>
      <c r="J7">
        <f>IF(SETUP!$B10="","",SETUP!$B10)</f>
        <v/>
      </c>
      <c r="K7">
        <f>IF(SETUP!$B10="","",SETUP!$B10)</f>
        <v/>
      </c>
      <c r="L7">
        <f>IF(SETUP!$B10="","",SETUP!$B10)</f>
        <v/>
      </c>
      <c r="M7">
        <f>IF(SETUP!$B10="","",SETUP!$B10)</f>
        <v/>
      </c>
      <c r="N7">
        <f>IF(SETUP!$B10="","",SETUP!$B10)</f>
        <v/>
      </c>
      <c r="O7">
        <f>IF(SETUP!$B11="","",SETUP!$B11)</f>
        <v/>
      </c>
      <c r="P7">
        <f>IF(SETUP!$B11="","",SETUP!$B11)</f>
        <v/>
      </c>
      <c r="Q7">
        <f>IF(SETUP!$B11="","",SETUP!$B11)</f>
        <v/>
      </c>
      <c r="R7">
        <f>IF(SETUP!$B11="","",SETUP!$B11)</f>
        <v/>
      </c>
      <c r="S7">
        <f>IF(SETUP!$B11="","",SETUP!$B11)</f>
        <v/>
      </c>
      <c r="T7">
        <f>IF(SETUP!$B11="","",SETUP!$B11)</f>
        <v/>
      </c>
      <c r="U7">
        <f>IF(SETUP!$B11="","",SETUP!$B11)</f>
        <v/>
      </c>
      <c r="V7">
        <f>IF(SETUP!$B11="","",SETUP!$B11)</f>
        <v/>
      </c>
      <c r="W7">
        <f>IF(SETUP!$B11="","",SETUP!$B11)</f>
        <v/>
      </c>
      <c r="X7">
        <f>IF(SETUP!$B11="","",SETUP!$B11)</f>
        <v/>
      </c>
      <c r="Y7">
        <f>IF(SETUP!$B11="","",SETUP!$B11)</f>
        <v/>
      </c>
      <c r="Z7">
        <f>IF(SETUP!$B11="","",SETUP!$B11)</f>
        <v/>
      </c>
      <c r="AA7">
        <f>IF(SETUP!$B12="","",SETUP!$B12)</f>
        <v/>
      </c>
      <c r="AB7">
        <f>IF(SETUP!$B12="","",SETUP!$B12)</f>
        <v/>
      </c>
      <c r="AC7">
        <f>IF(SETUP!$B12="","",SETUP!$B12)</f>
        <v/>
      </c>
      <c r="AD7">
        <f>IF(SETUP!$B12="","",SETUP!$B12)</f>
        <v/>
      </c>
      <c r="AE7">
        <f>IF(SETUP!$B12="","",SETUP!$B12)</f>
        <v/>
      </c>
      <c r="AF7">
        <f>IF(SETUP!$B12="","",SETUP!$B12)</f>
        <v/>
      </c>
      <c r="AG7">
        <f>IF(SETUP!$B12="","",SETUP!$B12)</f>
        <v/>
      </c>
      <c r="AH7">
        <f>IF(SETUP!$B12="","",SETUP!$B12)</f>
        <v/>
      </c>
      <c r="AI7">
        <f>IF(SETUP!$B12="","",SETUP!$B12)</f>
        <v/>
      </c>
      <c r="AJ7">
        <f>IF(SETUP!$B12="","",SETUP!$B12)</f>
        <v/>
      </c>
      <c r="AK7">
        <f>IF(SETUP!$B12="","",SETUP!$B12)</f>
        <v/>
      </c>
      <c r="AL7">
        <f>IF(SETUP!$B12="","",SETUP!$B12)</f>
        <v/>
      </c>
      <c r="AM7">
        <f>IF(SETUP!$B13="","",SETUP!$B13)</f>
        <v/>
      </c>
      <c r="AN7">
        <f>IF(SETUP!$B13="","",SETUP!$B13)</f>
        <v/>
      </c>
      <c r="AO7">
        <f>IF(SETUP!$B13="","",SETUP!$B13)</f>
        <v/>
      </c>
      <c r="AP7">
        <f>IF(SETUP!$B13="","",SETUP!$B13)</f>
        <v/>
      </c>
      <c r="AQ7">
        <f>IF(SETUP!$B13="","",SETUP!$B13)</f>
        <v/>
      </c>
      <c r="AR7">
        <f>IF(SETUP!$B13="","",SETUP!$B13)</f>
        <v/>
      </c>
      <c r="AS7">
        <f>IF(SETUP!$B13="","",SETUP!$B13)</f>
        <v/>
      </c>
      <c r="AT7">
        <f>IF(SETUP!$B13="","",SETUP!$B13)</f>
        <v/>
      </c>
      <c r="AU7">
        <f>IF(SETUP!$B13="","",SETUP!$B13)</f>
        <v/>
      </c>
      <c r="AV7">
        <f>IF(SETUP!$B13="","",SETUP!$B13)</f>
        <v/>
      </c>
      <c r="AW7">
        <f>IF(SETUP!$B13="","",SETUP!$B13)</f>
        <v/>
      </c>
      <c r="AX7">
        <f>IF(SETUP!$B13="","",SETUP!$B13)</f>
        <v/>
      </c>
      <c r="AY7">
        <f>IF(SETUP!$B14="","",SETUP!$B14)</f>
        <v/>
      </c>
      <c r="AZ7">
        <f>IF(SETUP!$B14="","",SETUP!$B14)</f>
        <v/>
      </c>
      <c r="BA7">
        <f>IF(SETUP!$B14="","",SETUP!$B14)</f>
        <v/>
      </c>
      <c r="BB7">
        <f>IF(SETUP!$B14="","",SETUP!$B14)</f>
        <v/>
      </c>
      <c r="BC7">
        <f>IF(SETUP!$B14="","",SETUP!$B14)</f>
        <v/>
      </c>
      <c r="BD7">
        <f>IF(SETUP!$B14="","",SETUP!$B14)</f>
        <v/>
      </c>
      <c r="BE7">
        <f>IF(SETUP!$B14="","",SETUP!$B14)</f>
        <v/>
      </c>
      <c r="BF7">
        <f>IF(SETUP!$B14="","",SETUP!$B14)</f>
        <v/>
      </c>
      <c r="BG7">
        <f>IF(SETUP!$B14="","",SETUP!$B14)</f>
        <v/>
      </c>
      <c r="BH7">
        <f>IF(SETUP!$B14="","",SETUP!$B14)</f>
        <v/>
      </c>
      <c r="BI7">
        <f>IF(SETUP!$B14="","",SETUP!$B14)</f>
        <v/>
      </c>
      <c r="BJ7">
        <f>IF(SETUP!$B14="","",SETUP!$B14)</f>
        <v/>
      </c>
      <c r="BK7">
        <f>IF(SETUP!$B15="","",SETUP!$B15)</f>
        <v/>
      </c>
      <c r="BL7">
        <f>IF(SETUP!$B15="","",SETUP!$B15)</f>
        <v/>
      </c>
      <c r="BM7">
        <f>IF(SETUP!$B15="","",SETUP!$B15)</f>
        <v/>
      </c>
      <c r="BN7">
        <f>IF(SETUP!$B15="","",SETUP!$B15)</f>
        <v/>
      </c>
      <c r="BO7">
        <f>IF(SETUP!$B15="","",SETUP!$B15)</f>
        <v/>
      </c>
      <c r="BP7">
        <f>IF(SETUP!$B15="","",SETUP!$B15)</f>
        <v/>
      </c>
      <c r="BQ7">
        <f>IF(SETUP!$B15="","",SETUP!$B15)</f>
        <v/>
      </c>
      <c r="BR7">
        <f>IF(SETUP!$B15="","",SETUP!$B15)</f>
        <v/>
      </c>
      <c r="BS7">
        <f>IF(SETUP!$B15="","",SETUP!$B15)</f>
        <v/>
      </c>
      <c r="BT7">
        <f>IF(SETUP!$B15="","",SETUP!$B15)</f>
        <v/>
      </c>
      <c r="BU7">
        <f>IF(SETUP!$B15="","",SETUP!$B15)</f>
        <v/>
      </c>
      <c r="BV7">
        <f>IF(SETUP!$B15="","",SETUP!$B15)</f>
        <v/>
      </c>
      <c r="BW7">
        <f>IF(SETUP!$B16="","",SETUP!$B16)</f>
        <v/>
      </c>
      <c r="BX7">
        <f>IF(SETUP!$B16="","",SETUP!$B16)</f>
        <v/>
      </c>
      <c r="BY7">
        <f>IF(SETUP!$B16="","",SETUP!$B16)</f>
        <v/>
      </c>
      <c r="BZ7">
        <f>IF(SETUP!$B16="","",SETUP!$B16)</f>
        <v/>
      </c>
      <c r="CA7">
        <f>IF(SETUP!$B16="","",SETUP!$B16)</f>
        <v/>
      </c>
      <c r="CB7">
        <f>IF(SETUP!$B16="","",SETUP!$B16)</f>
        <v/>
      </c>
      <c r="CC7">
        <f>IF(SETUP!$B16="","",SETUP!$B16)</f>
        <v/>
      </c>
      <c r="CD7">
        <f>IF(SETUP!$B16="","",SETUP!$B16)</f>
        <v/>
      </c>
      <c r="CE7">
        <f>IF(SETUP!$B16="","",SETUP!$B16)</f>
        <v/>
      </c>
      <c r="CF7">
        <f>IF(SETUP!$B16="","",SETUP!$B16)</f>
        <v/>
      </c>
      <c r="CG7">
        <f>IF(SETUP!$B16="","",SETUP!$B16)</f>
        <v/>
      </c>
      <c r="CH7">
        <f>IF(SETUP!$B16="","",SETUP!$B16)</f>
        <v/>
      </c>
      <c r="CI7">
        <f>IF(SETUP!$B17="","",SETUP!$B17)</f>
        <v/>
      </c>
      <c r="CJ7">
        <f>IF(SETUP!$B17="","",SETUP!$B17)</f>
        <v/>
      </c>
      <c r="CK7">
        <f>IF(SETUP!$B17="","",SETUP!$B17)</f>
        <v/>
      </c>
      <c r="CL7">
        <f>IF(SETUP!$B17="","",SETUP!$B17)</f>
        <v/>
      </c>
      <c r="CM7">
        <f>IF(SETUP!$B17="","",SETUP!$B17)</f>
        <v/>
      </c>
      <c r="CN7">
        <f>IF(SETUP!$B17="","",SETUP!$B17)</f>
        <v/>
      </c>
      <c r="CO7">
        <f>IF(SETUP!$B17="","",SETUP!$B17)</f>
        <v/>
      </c>
      <c r="CP7">
        <f>IF(SETUP!$B17="","",SETUP!$B17)</f>
        <v/>
      </c>
      <c r="CQ7">
        <f>IF(SETUP!$B17="","",SETUP!$B17)</f>
        <v/>
      </c>
      <c r="CR7">
        <f>IF(SETUP!$B17="","",SETUP!$B17)</f>
        <v/>
      </c>
      <c r="CS7">
        <f>IF(SETUP!$B17="","",SETUP!$B17)</f>
        <v/>
      </c>
      <c r="CT7">
        <f>IF(SETUP!$B17="","",SETUP!$B17)</f>
        <v/>
      </c>
    </row>
    <row r="8" ht="20" customHeight="1">
      <c r="C8" s="40">
        <f>IF(SETUP!$B10="","",SETUP!$C10)</f>
        <v/>
      </c>
      <c r="O8" s="41">
        <f>IF(SETUP!$B11="","",SETUP!$C11)</f>
        <v/>
      </c>
      <c r="AA8" s="42">
        <f>IF(SETUP!$B12="","",SETUP!$C12)</f>
        <v/>
      </c>
      <c r="AM8" s="43">
        <f>IF(SETUP!$B13="","",SETUP!$C13)</f>
        <v/>
      </c>
      <c r="AY8" s="44">
        <f>IF(SETUP!$B14="","",SETUP!$C14)</f>
        <v/>
      </c>
      <c r="BK8" s="45">
        <f>IF(SETUP!$B15="","",SETUP!$C15)</f>
        <v/>
      </c>
      <c r="BW8" s="45">
        <f>IF(SETUP!$B16="","",SETUP!$C16)</f>
        <v/>
      </c>
      <c r="CI8" s="45">
        <f>IF(SETUP!$B17="","",SETUP!$C17)</f>
        <v/>
      </c>
    </row>
    <row r="9" ht="20" customHeight="1">
      <c r="B9" s="41" t="inlineStr">
        <is>
          <t>Row</t>
        </is>
      </c>
      <c r="C9" s="46">
        <f>IFERROR(IF(C7="","",INDEX(SETUP!$C$21:$C$116,MATCH(C7&amp;"#"&amp;1,HELPER!$C$2:$C$97,0))),"")</f>
        <v/>
      </c>
      <c r="D9" s="46">
        <f>IFERROR(IF(D7="","",INDEX(SETUP!$C$21:$C$116,MATCH(D7&amp;"#"&amp;2,HELPER!$C$2:$C$97,0))),"")</f>
        <v/>
      </c>
      <c r="E9" s="46">
        <f>IFERROR(IF(E7="","",INDEX(SETUP!$C$21:$C$116,MATCH(E7&amp;"#"&amp;3,HELPER!$C$2:$C$97,0))),"")</f>
        <v/>
      </c>
      <c r="F9" s="46">
        <f>IFERROR(IF(F7="","",INDEX(SETUP!$C$21:$C$116,MATCH(F7&amp;"#"&amp;4,HELPER!$C$2:$C$97,0))),"")</f>
        <v/>
      </c>
      <c r="G9" s="46">
        <f>IFERROR(IF(G7="","",INDEX(SETUP!$C$21:$C$116,MATCH(G7&amp;"#"&amp;5,HELPER!$C$2:$C$97,0))),"")</f>
        <v/>
      </c>
      <c r="H9" s="46">
        <f>IFERROR(IF(H7="","",INDEX(SETUP!$C$21:$C$116,MATCH(H7&amp;"#"&amp;6,HELPER!$C$2:$C$97,0))),"")</f>
        <v/>
      </c>
      <c r="I9" s="46">
        <f>IFERROR(IF(I7="","",INDEX(SETUP!$C$21:$C$116,MATCH(I7&amp;"#"&amp;7,HELPER!$C$2:$C$97,0))),"")</f>
        <v/>
      </c>
      <c r="J9" s="46">
        <f>IFERROR(IF(J7="","",INDEX(SETUP!$C$21:$C$116,MATCH(J7&amp;"#"&amp;8,HELPER!$C$2:$C$97,0))),"")</f>
        <v/>
      </c>
      <c r="K9" s="46">
        <f>IFERROR(IF(K7="","",INDEX(SETUP!$C$21:$C$116,MATCH(K7&amp;"#"&amp;9,HELPER!$C$2:$C$97,0))),"")</f>
        <v/>
      </c>
      <c r="L9" s="46">
        <f>IFERROR(IF(L7="","",INDEX(SETUP!$C$21:$C$116,MATCH(L7&amp;"#"&amp;10,HELPER!$C$2:$C$97,0))),"")</f>
        <v/>
      </c>
      <c r="M9" s="46">
        <f>IFERROR(IF(M7="","",INDEX(SETUP!$C$21:$C$116,MATCH(M7&amp;"#"&amp;11,HELPER!$C$2:$C$97,0))),"")</f>
        <v/>
      </c>
      <c r="N9" s="46">
        <f>IFERROR(IF(N7="","",INDEX(SETUP!$C$21:$C$116,MATCH(N7&amp;"#"&amp;12,HELPER!$C$2:$C$97,0))),"")</f>
        <v/>
      </c>
      <c r="O9" s="47">
        <f>IFERROR(IF(O7="","",INDEX(SETUP!$C$21:$C$116,MATCH(O7&amp;"#"&amp;1,HELPER!$C$2:$C$97,0))),"")</f>
        <v/>
      </c>
      <c r="P9" s="47">
        <f>IFERROR(IF(P7="","",INDEX(SETUP!$C$21:$C$116,MATCH(P7&amp;"#"&amp;2,HELPER!$C$2:$C$97,0))),"")</f>
        <v/>
      </c>
      <c r="Q9" s="47">
        <f>IFERROR(IF(Q7="","",INDEX(SETUP!$C$21:$C$116,MATCH(Q7&amp;"#"&amp;3,HELPER!$C$2:$C$97,0))),"")</f>
        <v/>
      </c>
      <c r="R9" s="47">
        <f>IFERROR(IF(R7="","",INDEX(SETUP!$C$21:$C$116,MATCH(R7&amp;"#"&amp;4,HELPER!$C$2:$C$97,0))),"")</f>
        <v/>
      </c>
      <c r="S9" s="47">
        <f>IFERROR(IF(S7="","",INDEX(SETUP!$C$21:$C$116,MATCH(S7&amp;"#"&amp;5,HELPER!$C$2:$C$97,0))),"")</f>
        <v/>
      </c>
      <c r="T9" s="47">
        <f>IFERROR(IF(T7="","",INDEX(SETUP!$C$21:$C$116,MATCH(T7&amp;"#"&amp;6,HELPER!$C$2:$C$97,0))),"")</f>
        <v/>
      </c>
      <c r="U9" s="47">
        <f>IFERROR(IF(U7="","",INDEX(SETUP!$C$21:$C$116,MATCH(U7&amp;"#"&amp;7,HELPER!$C$2:$C$97,0))),"")</f>
        <v/>
      </c>
      <c r="V9" s="47">
        <f>IFERROR(IF(V7="","",INDEX(SETUP!$C$21:$C$116,MATCH(V7&amp;"#"&amp;8,HELPER!$C$2:$C$97,0))),"")</f>
        <v/>
      </c>
      <c r="W9" s="47">
        <f>IFERROR(IF(W7="","",INDEX(SETUP!$C$21:$C$116,MATCH(W7&amp;"#"&amp;9,HELPER!$C$2:$C$97,0))),"")</f>
        <v/>
      </c>
      <c r="X9" s="47">
        <f>IFERROR(IF(X7="","",INDEX(SETUP!$C$21:$C$116,MATCH(X7&amp;"#"&amp;10,HELPER!$C$2:$C$97,0))),"")</f>
        <v/>
      </c>
      <c r="Y9" s="47">
        <f>IFERROR(IF(Y7="","",INDEX(SETUP!$C$21:$C$116,MATCH(Y7&amp;"#"&amp;11,HELPER!$C$2:$C$97,0))),"")</f>
        <v/>
      </c>
      <c r="Z9" s="47">
        <f>IFERROR(IF(Z7="","",INDEX(SETUP!$C$21:$C$116,MATCH(Z7&amp;"#"&amp;12,HELPER!$C$2:$C$97,0))),"")</f>
        <v/>
      </c>
      <c r="AA9" s="48">
        <f>IFERROR(IF(AA7="","",INDEX(SETUP!$C$21:$C$116,MATCH(AA7&amp;"#"&amp;1,HELPER!$C$2:$C$97,0))),"")</f>
        <v/>
      </c>
      <c r="AB9" s="48">
        <f>IFERROR(IF(AB7="","",INDEX(SETUP!$C$21:$C$116,MATCH(AB7&amp;"#"&amp;2,HELPER!$C$2:$C$97,0))),"")</f>
        <v/>
      </c>
      <c r="AC9" s="48">
        <f>IFERROR(IF(AC7="","",INDEX(SETUP!$C$21:$C$116,MATCH(AC7&amp;"#"&amp;3,HELPER!$C$2:$C$97,0))),"")</f>
        <v/>
      </c>
      <c r="AD9" s="48">
        <f>IFERROR(IF(AD7="","",INDEX(SETUP!$C$21:$C$116,MATCH(AD7&amp;"#"&amp;4,HELPER!$C$2:$C$97,0))),"")</f>
        <v/>
      </c>
      <c r="AE9" s="48">
        <f>IFERROR(IF(AE7="","",INDEX(SETUP!$C$21:$C$116,MATCH(AE7&amp;"#"&amp;5,HELPER!$C$2:$C$97,0))),"")</f>
        <v/>
      </c>
      <c r="AF9" s="48">
        <f>IFERROR(IF(AF7="","",INDEX(SETUP!$C$21:$C$116,MATCH(AF7&amp;"#"&amp;6,HELPER!$C$2:$C$97,0))),"")</f>
        <v/>
      </c>
      <c r="AG9" s="48">
        <f>IFERROR(IF(AG7="","",INDEX(SETUP!$C$21:$C$116,MATCH(AG7&amp;"#"&amp;7,HELPER!$C$2:$C$97,0))),"")</f>
        <v/>
      </c>
      <c r="AH9" s="48">
        <f>IFERROR(IF(AH7="","",INDEX(SETUP!$C$21:$C$116,MATCH(AH7&amp;"#"&amp;8,HELPER!$C$2:$C$97,0))),"")</f>
        <v/>
      </c>
      <c r="AI9" s="48">
        <f>IFERROR(IF(AI7="","",INDEX(SETUP!$C$21:$C$116,MATCH(AI7&amp;"#"&amp;9,HELPER!$C$2:$C$97,0))),"")</f>
        <v/>
      </c>
      <c r="AJ9" s="48">
        <f>IFERROR(IF(AJ7="","",INDEX(SETUP!$C$21:$C$116,MATCH(AJ7&amp;"#"&amp;10,HELPER!$C$2:$C$97,0))),"")</f>
        <v/>
      </c>
      <c r="AK9" s="48">
        <f>IFERROR(IF(AK7="","",INDEX(SETUP!$C$21:$C$116,MATCH(AK7&amp;"#"&amp;11,HELPER!$C$2:$C$97,0))),"")</f>
        <v/>
      </c>
      <c r="AL9" s="48">
        <f>IFERROR(IF(AL7="","",INDEX(SETUP!$C$21:$C$116,MATCH(AL7&amp;"#"&amp;12,HELPER!$C$2:$C$97,0))),"")</f>
        <v/>
      </c>
      <c r="AM9" s="49">
        <f>IFERROR(IF(AM7="","",INDEX(SETUP!$C$21:$C$116,MATCH(AM7&amp;"#"&amp;1,HELPER!$C$2:$C$97,0))),"")</f>
        <v/>
      </c>
      <c r="AN9" s="49">
        <f>IFERROR(IF(AN7="","",INDEX(SETUP!$C$21:$C$116,MATCH(AN7&amp;"#"&amp;2,HELPER!$C$2:$C$97,0))),"")</f>
        <v/>
      </c>
      <c r="AO9" s="49">
        <f>IFERROR(IF(AO7="","",INDEX(SETUP!$C$21:$C$116,MATCH(AO7&amp;"#"&amp;3,HELPER!$C$2:$C$97,0))),"")</f>
        <v/>
      </c>
      <c r="AP9" s="49">
        <f>IFERROR(IF(AP7="","",INDEX(SETUP!$C$21:$C$116,MATCH(AP7&amp;"#"&amp;4,HELPER!$C$2:$C$97,0))),"")</f>
        <v/>
      </c>
      <c r="AQ9" s="49">
        <f>IFERROR(IF(AQ7="","",INDEX(SETUP!$C$21:$C$116,MATCH(AQ7&amp;"#"&amp;5,HELPER!$C$2:$C$97,0))),"")</f>
        <v/>
      </c>
      <c r="AR9" s="49">
        <f>IFERROR(IF(AR7="","",INDEX(SETUP!$C$21:$C$116,MATCH(AR7&amp;"#"&amp;6,HELPER!$C$2:$C$97,0))),"")</f>
        <v/>
      </c>
      <c r="AS9" s="49">
        <f>IFERROR(IF(AS7="","",INDEX(SETUP!$C$21:$C$116,MATCH(AS7&amp;"#"&amp;7,HELPER!$C$2:$C$97,0))),"")</f>
        <v/>
      </c>
      <c r="AT9" s="49">
        <f>IFERROR(IF(AT7="","",INDEX(SETUP!$C$21:$C$116,MATCH(AT7&amp;"#"&amp;8,HELPER!$C$2:$C$97,0))),"")</f>
        <v/>
      </c>
      <c r="AU9" s="49">
        <f>IFERROR(IF(AU7="","",INDEX(SETUP!$C$21:$C$116,MATCH(AU7&amp;"#"&amp;9,HELPER!$C$2:$C$97,0))),"")</f>
        <v/>
      </c>
      <c r="AV9" s="49">
        <f>IFERROR(IF(AV7="","",INDEX(SETUP!$C$21:$C$116,MATCH(AV7&amp;"#"&amp;10,HELPER!$C$2:$C$97,0))),"")</f>
        <v/>
      </c>
      <c r="AW9" s="49">
        <f>IFERROR(IF(AW7="","",INDEX(SETUP!$C$21:$C$116,MATCH(AW7&amp;"#"&amp;11,HELPER!$C$2:$C$97,0))),"")</f>
        <v/>
      </c>
      <c r="AX9" s="49">
        <f>IFERROR(IF(AX7="","",INDEX(SETUP!$C$21:$C$116,MATCH(AX7&amp;"#"&amp;12,HELPER!$C$2:$C$97,0))),"")</f>
        <v/>
      </c>
      <c r="AY9" s="50">
        <f>IFERROR(IF(AY7="","",INDEX(SETUP!$C$21:$C$116,MATCH(AY7&amp;"#"&amp;1,HELPER!$C$2:$C$97,0))),"")</f>
        <v/>
      </c>
      <c r="AZ9" s="50">
        <f>IFERROR(IF(AZ7="","",INDEX(SETUP!$C$21:$C$116,MATCH(AZ7&amp;"#"&amp;2,HELPER!$C$2:$C$97,0))),"")</f>
        <v/>
      </c>
      <c r="BA9" s="50">
        <f>IFERROR(IF(BA7="","",INDEX(SETUP!$C$21:$C$116,MATCH(BA7&amp;"#"&amp;3,HELPER!$C$2:$C$97,0))),"")</f>
        <v/>
      </c>
      <c r="BB9" s="50">
        <f>IFERROR(IF(BB7="","",INDEX(SETUP!$C$21:$C$116,MATCH(BB7&amp;"#"&amp;4,HELPER!$C$2:$C$97,0))),"")</f>
        <v/>
      </c>
      <c r="BC9" s="50">
        <f>IFERROR(IF(BC7="","",INDEX(SETUP!$C$21:$C$116,MATCH(BC7&amp;"#"&amp;5,HELPER!$C$2:$C$97,0))),"")</f>
        <v/>
      </c>
      <c r="BD9" s="50">
        <f>IFERROR(IF(BD7="","",INDEX(SETUP!$C$21:$C$116,MATCH(BD7&amp;"#"&amp;6,HELPER!$C$2:$C$97,0))),"")</f>
        <v/>
      </c>
      <c r="BE9" s="50">
        <f>IFERROR(IF(BE7="","",INDEX(SETUP!$C$21:$C$116,MATCH(BE7&amp;"#"&amp;7,HELPER!$C$2:$C$97,0))),"")</f>
        <v/>
      </c>
      <c r="BF9" s="50">
        <f>IFERROR(IF(BF7="","",INDEX(SETUP!$C$21:$C$116,MATCH(BF7&amp;"#"&amp;8,HELPER!$C$2:$C$97,0))),"")</f>
        <v/>
      </c>
      <c r="BG9" s="50">
        <f>IFERROR(IF(BG7="","",INDEX(SETUP!$C$21:$C$116,MATCH(BG7&amp;"#"&amp;9,HELPER!$C$2:$C$97,0))),"")</f>
        <v/>
      </c>
      <c r="BH9" s="50">
        <f>IFERROR(IF(BH7="","",INDEX(SETUP!$C$21:$C$116,MATCH(BH7&amp;"#"&amp;10,HELPER!$C$2:$C$97,0))),"")</f>
        <v/>
      </c>
      <c r="BI9" s="50">
        <f>IFERROR(IF(BI7="","",INDEX(SETUP!$C$21:$C$116,MATCH(BI7&amp;"#"&amp;11,HELPER!$C$2:$C$97,0))),"")</f>
        <v/>
      </c>
      <c r="BJ9" s="50">
        <f>IFERROR(IF(BJ7="","",INDEX(SETUP!$C$21:$C$116,MATCH(BJ7&amp;"#"&amp;12,HELPER!$C$2:$C$97,0))),"")</f>
        <v/>
      </c>
      <c r="BK9" s="51">
        <f>IFERROR(IF(BK7="","",INDEX(SETUP!$C$21:$C$116,MATCH(BK7&amp;"#"&amp;1,HELPER!$C$2:$C$97,0))),"")</f>
        <v/>
      </c>
      <c r="BL9" s="51">
        <f>IFERROR(IF(BL7="","",INDEX(SETUP!$C$21:$C$116,MATCH(BL7&amp;"#"&amp;2,HELPER!$C$2:$C$97,0))),"")</f>
        <v/>
      </c>
      <c r="BM9" s="51">
        <f>IFERROR(IF(BM7="","",INDEX(SETUP!$C$21:$C$116,MATCH(BM7&amp;"#"&amp;3,HELPER!$C$2:$C$97,0))),"")</f>
        <v/>
      </c>
      <c r="BN9" s="51">
        <f>IFERROR(IF(BN7="","",INDEX(SETUP!$C$21:$C$116,MATCH(BN7&amp;"#"&amp;4,HELPER!$C$2:$C$97,0))),"")</f>
        <v/>
      </c>
      <c r="BO9" s="51">
        <f>IFERROR(IF(BO7="","",INDEX(SETUP!$C$21:$C$116,MATCH(BO7&amp;"#"&amp;5,HELPER!$C$2:$C$97,0))),"")</f>
        <v/>
      </c>
      <c r="BP9" s="51">
        <f>IFERROR(IF(BP7="","",INDEX(SETUP!$C$21:$C$116,MATCH(BP7&amp;"#"&amp;6,HELPER!$C$2:$C$97,0))),"")</f>
        <v/>
      </c>
      <c r="BQ9" s="51">
        <f>IFERROR(IF(BQ7="","",INDEX(SETUP!$C$21:$C$116,MATCH(BQ7&amp;"#"&amp;7,HELPER!$C$2:$C$97,0))),"")</f>
        <v/>
      </c>
      <c r="BR9" s="51">
        <f>IFERROR(IF(BR7="","",INDEX(SETUP!$C$21:$C$116,MATCH(BR7&amp;"#"&amp;8,HELPER!$C$2:$C$97,0))),"")</f>
        <v/>
      </c>
      <c r="BS9" s="51">
        <f>IFERROR(IF(BS7="","",INDEX(SETUP!$C$21:$C$116,MATCH(BS7&amp;"#"&amp;9,HELPER!$C$2:$C$97,0))),"")</f>
        <v/>
      </c>
      <c r="BT9" s="51">
        <f>IFERROR(IF(BT7="","",INDEX(SETUP!$C$21:$C$116,MATCH(BT7&amp;"#"&amp;10,HELPER!$C$2:$C$97,0))),"")</f>
        <v/>
      </c>
      <c r="BU9" s="51">
        <f>IFERROR(IF(BU7="","",INDEX(SETUP!$C$21:$C$116,MATCH(BU7&amp;"#"&amp;11,HELPER!$C$2:$C$97,0))),"")</f>
        <v/>
      </c>
      <c r="BV9" s="51">
        <f>IFERROR(IF(BV7="","",INDEX(SETUP!$C$21:$C$116,MATCH(BV7&amp;"#"&amp;12,HELPER!$C$2:$C$97,0))),"")</f>
        <v/>
      </c>
      <c r="BW9" s="51">
        <f>IFERROR(IF(BW7="","",INDEX(SETUP!$C$21:$C$116,MATCH(BW7&amp;"#"&amp;1,HELPER!$C$2:$C$97,0))),"")</f>
        <v/>
      </c>
      <c r="BX9" s="51">
        <f>IFERROR(IF(BX7="","",INDEX(SETUP!$C$21:$C$116,MATCH(BX7&amp;"#"&amp;2,HELPER!$C$2:$C$97,0))),"")</f>
        <v/>
      </c>
      <c r="BY9" s="51">
        <f>IFERROR(IF(BY7="","",INDEX(SETUP!$C$21:$C$116,MATCH(BY7&amp;"#"&amp;3,HELPER!$C$2:$C$97,0))),"")</f>
        <v/>
      </c>
      <c r="BZ9" s="51">
        <f>IFERROR(IF(BZ7="","",INDEX(SETUP!$C$21:$C$116,MATCH(BZ7&amp;"#"&amp;4,HELPER!$C$2:$C$97,0))),"")</f>
        <v/>
      </c>
      <c r="CA9" s="51">
        <f>IFERROR(IF(CA7="","",INDEX(SETUP!$C$21:$C$116,MATCH(CA7&amp;"#"&amp;5,HELPER!$C$2:$C$97,0))),"")</f>
        <v/>
      </c>
      <c r="CB9" s="51">
        <f>IFERROR(IF(CB7="","",INDEX(SETUP!$C$21:$C$116,MATCH(CB7&amp;"#"&amp;6,HELPER!$C$2:$C$97,0))),"")</f>
        <v/>
      </c>
      <c r="CC9" s="51">
        <f>IFERROR(IF(CC7="","",INDEX(SETUP!$C$21:$C$116,MATCH(CC7&amp;"#"&amp;7,HELPER!$C$2:$C$97,0))),"")</f>
        <v/>
      </c>
      <c r="CD9" s="51">
        <f>IFERROR(IF(CD7="","",INDEX(SETUP!$C$21:$C$116,MATCH(CD7&amp;"#"&amp;8,HELPER!$C$2:$C$97,0))),"")</f>
        <v/>
      </c>
      <c r="CE9" s="51">
        <f>IFERROR(IF(CE7="","",INDEX(SETUP!$C$21:$C$116,MATCH(CE7&amp;"#"&amp;9,HELPER!$C$2:$C$97,0))),"")</f>
        <v/>
      </c>
      <c r="CF9" s="51">
        <f>IFERROR(IF(CF7="","",INDEX(SETUP!$C$21:$C$116,MATCH(CF7&amp;"#"&amp;10,HELPER!$C$2:$C$97,0))),"")</f>
        <v/>
      </c>
      <c r="CG9" s="51">
        <f>IFERROR(IF(CG7="","",INDEX(SETUP!$C$21:$C$116,MATCH(CG7&amp;"#"&amp;11,HELPER!$C$2:$C$97,0))),"")</f>
        <v/>
      </c>
      <c r="CH9" s="51">
        <f>IFERROR(IF(CH7="","",INDEX(SETUP!$C$21:$C$116,MATCH(CH7&amp;"#"&amp;12,HELPER!$C$2:$C$97,0))),"")</f>
        <v/>
      </c>
      <c r="CI9" s="51">
        <f>IFERROR(IF(CI7="","",INDEX(SETUP!$C$21:$C$116,MATCH(CI7&amp;"#"&amp;1,HELPER!$C$2:$C$97,0))),"")</f>
        <v/>
      </c>
      <c r="CJ9" s="51">
        <f>IFERROR(IF(CJ7="","",INDEX(SETUP!$C$21:$C$116,MATCH(CJ7&amp;"#"&amp;2,HELPER!$C$2:$C$97,0))),"")</f>
        <v/>
      </c>
      <c r="CK9" s="51">
        <f>IFERROR(IF(CK7="","",INDEX(SETUP!$C$21:$C$116,MATCH(CK7&amp;"#"&amp;3,HELPER!$C$2:$C$97,0))),"")</f>
        <v/>
      </c>
      <c r="CL9" s="51">
        <f>IFERROR(IF(CL7="","",INDEX(SETUP!$C$21:$C$116,MATCH(CL7&amp;"#"&amp;4,HELPER!$C$2:$C$97,0))),"")</f>
        <v/>
      </c>
      <c r="CM9" s="51">
        <f>IFERROR(IF(CM7="","",INDEX(SETUP!$C$21:$C$116,MATCH(CM7&amp;"#"&amp;5,HELPER!$C$2:$C$97,0))),"")</f>
        <v/>
      </c>
      <c r="CN9" s="51">
        <f>IFERROR(IF(CN7="","",INDEX(SETUP!$C$21:$C$116,MATCH(CN7&amp;"#"&amp;6,HELPER!$C$2:$C$97,0))),"")</f>
        <v/>
      </c>
      <c r="CO9" s="51">
        <f>IFERROR(IF(CO7="","",INDEX(SETUP!$C$21:$C$116,MATCH(CO7&amp;"#"&amp;7,HELPER!$C$2:$C$97,0))),"")</f>
        <v/>
      </c>
      <c r="CP9" s="51">
        <f>IFERROR(IF(CP7="","",INDEX(SETUP!$C$21:$C$116,MATCH(CP7&amp;"#"&amp;8,HELPER!$C$2:$C$97,0))),"")</f>
        <v/>
      </c>
      <c r="CQ9" s="51">
        <f>IFERROR(IF(CQ7="","",INDEX(SETUP!$C$21:$C$116,MATCH(CQ7&amp;"#"&amp;9,HELPER!$C$2:$C$97,0))),"")</f>
        <v/>
      </c>
      <c r="CR9" s="51">
        <f>IFERROR(IF(CR7="","",INDEX(SETUP!$C$21:$C$116,MATCH(CR7&amp;"#"&amp;10,HELPER!$C$2:$C$97,0))),"")</f>
        <v/>
      </c>
      <c r="CS9" s="51">
        <f>IFERROR(IF(CS7="","",INDEX(SETUP!$C$21:$C$116,MATCH(CS7&amp;"#"&amp;11,HELPER!$C$2:$C$97,0))),"")</f>
        <v/>
      </c>
      <c r="CT9" s="51">
        <f>IFERROR(IF(CT7="","",INDEX(SETUP!$C$21:$C$116,MATCH(CT7&amp;"#"&amp;12,HELPER!$C$2:$C$97,0))),"")</f>
        <v/>
      </c>
      <c r="CU9" s="52" t="inlineStr">
        <is>
          <t>Total</t>
        </is>
      </c>
    </row>
    <row r="10">
      <c r="A10">
        <f>IF(SETUP!$B120="","",SETUP!$B120)</f>
        <v/>
      </c>
      <c r="B10" s="9">
        <f>IF(SETUP!$B120="","",SETUP!$C120)</f>
        <v/>
      </c>
      <c r="C10" s="57">
        <f>IF(OR($A10="",C$9=""),"",IFERROR(COUNTIFS('Job Catalog'!$D$10:$D$509,$A10,'Job Catalog'!$H$10:$H$509,C$7,'Job Catalog'!$I$10:$I$509,C$9)/COUNTA('Job Catalog'!$C$10:$C$509),""))</f>
        <v/>
      </c>
      <c r="D10" s="57">
        <f>IF(OR($A10="",D$9=""),"",IFERROR(COUNTIFS('Job Catalog'!$D$10:$D$509,$A10,'Job Catalog'!$H$10:$H$509,D$7,'Job Catalog'!$I$10:$I$509,D$9)/COUNTA('Job Catalog'!$C$10:$C$509),""))</f>
        <v/>
      </c>
      <c r="E10" s="57">
        <f>IF(OR($A10="",E$9=""),"",IFERROR(COUNTIFS('Job Catalog'!$D$10:$D$509,$A10,'Job Catalog'!$H$10:$H$509,E$7,'Job Catalog'!$I$10:$I$509,E$9)/COUNTA('Job Catalog'!$C$10:$C$509),""))</f>
        <v/>
      </c>
      <c r="F10" s="57">
        <f>IF(OR($A10="",F$9=""),"",IFERROR(COUNTIFS('Job Catalog'!$D$10:$D$509,$A10,'Job Catalog'!$H$10:$H$509,F$7,'Job Catalog'!$I$10:$I$509,F$9)/COUNTA('Job Catalog'!$C$10:$C$509),""))</f>
        <v/>
      </c>
      <c r="G10" s="57">
        <f>IF(OR($A10="",G$9=""),"",IFERROR(COUNTIFS('Job Catalog'!$D$10:$D$509,$A10,'Job Catalog'!$H$10:$H$509,G$7,'Job Catalog'!$I$10:$I$509,G$9)/COUNTA('Job Catalog'!$C$10:$C$509),""))</f>
        <v/>
      </c>
      <c r="H10" s="57">
        <f>IF(OR($A10="",H$9=""),"",IFERROR(COUNTIFS('Job Catalog'!$D$10:$D$509,$A10,'Job Catalog'!$H$10:$H$509,H$7,'Job Catalog'!$I$10:$I$509,H$9)/COUNTA('Job Catalog'!$C$10:$C$509),""))</f>
        <v/>
      </c>
      <c r="I10" s="57">
        <f>IF(OR($A10="",I$9=""),"",IFERROR(COUNTIFS('Job Catalog'!$D$10:$D$509,$A10,'Job Catalog'!$H$10:$H$509,I$7,'Job Catalog'!$I$10:$I$509,I$9)/COUNTA('Job Catalog'!$C$10:$C$509),""))</f>
        <v/>
      </c>
      <c r="J10" s="57">
        <f>IF(OR($A10="",J$9=""),"",IFERROR(COUNTIFS('Job Catalog'!$D$10:$D$509,$A10,'Job Catalog'!$H$10:$H$509,J$7,'Job Catalog'!$I$10:$I$509,J$9)/COUNTA('Job Catalog'!$C$10:$C$509),""))</f>
        <v/>
      </c>
      <c r="K10" s="57">
        <f>IF(OR($A10="",K$9=""),"",IFERROR(COUNTIFS('Job Catalog'!$D$10:$D$509,$A10,'Job Catalog'!$H$10:$H$509,K$7,'Job Catalog'!$I$10:$I$509,K$9)/COUNTA('Job Catalog'!$C$10:$C$509),""))</f>
        <v/>
      </c>
      <c r="L10" s="57">
        <f>IF(OR($A10="",L$9=""),"",IFERROR(COUNTIFS('Job Catalog'!$D$10:$D$509,$A10,'Job Catalog'!$H$10:$H$509,L$7,'Job Catalog'!$I$10:$I$509,L$9)/COUNTA('Job Catalog'!$C$10:$C$509),""))</f>
        <v/>
      </c>
      <c r="M10" s="57">
        <f>IF(OR($A10="",M$9=""),"",IFERROR(COUNTIFS('Job Catalog'!$D$10:$D$509,$A10,'Job Catalog'!$H$10:$H$509,M$7,'Job Catalog'!$I$10:$I$509,M$9)/COUNTA('Job Catalog'!$C$10:$C$509),""))</f>
        <v/>
      </c>
      <c r="N10" s="57">
        <f>IF(OR($A10="",N$9=""),"",IFERROR(COUNTIFS('Job Catalog'!$D$10:$D$509,$A10,'Job Catalog'!$H$10:$H$509,N$7,'Job Catalog'!$I$10:$I$509,N$9)/COUNTA('Job Catalog'!$C$10:$C$509),""))</f>
        <v/>
      </c>
      <c r="O10" s="57">
        <f>IF(OR($A10="",O$9=""),"",IFERROR(COUNTIFS('Job Catalog'!$D$10:$D$509,$A10,'Job Catalog'!$H$10:$H$509,O$7,'Job Catalog'!$I$10:$I$509,O$9)/COUNTA('Job Catalog'!$C$10:$C$509),""))</f>
        <v/>
      </c>
      <c r="P10" s="57">
        <f>IF(OR($A10="",P$9=""),"",IFERROR(COUNTIFS('Job Catalog'!$D$10:$D$509,$A10,'Job Catalog'!$H$10:$H$509,P$7,'Job Catalog'!$I$10:$I$509,P$9)/COUNTA('Job Catalog'!$C$10:$C$509),""))</f>
        <v/>
      </c>
      <c r="Q10" s="57">
        <f>IF(OR($A10="",Q$9=""),"",IFERROR(COUNTIFS('Job Catalog'!$D$10:$D$509,$A10,'Job Catalog'!$H$10:$H$509,Q$7,'Job Catalog'!$I$10:$I$509,Q$9)/COUNTA('Job Catalog'!$C$10:$C$509),""))</f>
        <v/>
      </c>
      <c r="R10" s="57">
        <f>IF(OR($A10="",R$9=""),"",IFERROR(COUNTIFS('Job Catalog'!$D$10:$D$509,$A10,'Job Catalog'!$H$10:$H$509,R$7,'Job Catalog'!$I$10:$I$509,R$9)/COUNTA('Job Catalog'!$C$10:$C$509),""))</f>
        <v/>
      </c>
      <c r="S10" s="57">
        <f>IF(OR($A10="",S$9=""),"",IFERROR(COUNTIFS('Job Catalog'!$D$10:$D$509,$A10,'Job Catalog'!$H$10:$H$509,S$7,'Job Catalog'!$I$10:$I$509,S$9)/COUNTA('Job Catalog'!$C$10:$C$509),""))</f>
        <v/>
      </c>
      <c r="T10" s="57">
        <f>IF(OR($A10="",T$9=""),"",IFERROR(COUNTIFS('Job Catalog'!$D$10:$D$509,$A10,'Job Catalog'!$H$10:$H$509,T$7,'Job Catalog'!$I$10:$I$509,T$9)/COUNTA('Job Catalog'!$C$10:$C$509),""))</f>
        <v/>
      </c>
      <c r="U10" s="57">
        <f>IF(OR($A10="",U$9=""),"",IFERROR(COUNTIFS('Job Catalog'!$D$10:$D$509,$A10,'Job Catalog'!$H$10:$H$509,U$7,'Job Catalog'!$I$10:$I$509,U$9)/COUNTA('Job Catalog'!$C$10:$C$509),""))</f>
        <v/>
      </c>
      <c r="V10" s="57">
        <f>IF(OR($A10="",V$9=""),"",IFERROR(COUNTIFS('Job Catalog'!$D$10:$D$509,$A10,'Job Catalog'!$H$10:$H$509,V$7,'Job Catalog'!$I$10:$I$509,V$9)/COUNTA('Job Catalog'!$C$10:$C$509),""))</f>
        <v/>
      </c>
      <c r="W10" s="57">
        <f>IF(OR($A10="",W$9=""),"",IFERROR(COUNTIFS('Job Catalog'!$D$10:$D$509,$A10,'Job Catalog'!$H$10:$H$509,W$7,'Job Catalog'!$I$10:$I$509,W$9)/COUNTA('Job Catalog'!$C$10:$C$509),""))</f>
        <v/>
      </c>
      <c r="X10" s="57">
        <f>IF(OR($A10="",X$9=""),"",IFERROR(COUNTIFS('Job Catalog'!$D$10:$D$509,$A10,'Job Catalog'!$H$10:$H$509,X$7,'Job Catalog'!$I$10:$I$509,X$9)/COUNTA('Job Catalog'!$C$10:$C$509),""))</f>
        <v/>
      </c>
      <c r="Y10" s="57">
        <f>IF(OR($A10="",Y$9=""),"",IFERROR(COUNTIFS('Job Catalog'!$D$10:$D$509,$A10,'Job Catalog'!$H$10:$H$509,Y$7,'Job Catalog'!$I$10:$I$509,Y$9)/COUNTA('Job Catalog'!$C$10:$C$509),""))</f>
        <v/>
      </c>
      <c r="Z10" s="57">
        <f>IF(OR($A10="",Z$9=""),"",IFERROR(COUNTIFS('Job Catalog'!$D$10:$D$509,$A10,'Job Catalog'!$H$10:$H$509,Z$7,'Job Catalog'!$I$10:$I$509,Z$9)/COUNTA('Job Catalog'!$C$10:$C$509),""))</f>
        <v/>
      </c>
      <c r="AA10" s="57">
        <f>IF(OR($A10="",AA$9=""),"",IFERROR(COUNTIFS('Job Catalog'!$D$10:$D$509,$A10,'Job Catalog'!$H$10:$H$509,AA$7,'Job Catalog'!$I$10:$I$509,AA$9)/COUNTA('Job Catalog'!$C$10:$C$509),""))</f>
        <v/>
      </c>
      <c r="AB10" s="57">
        <f>IF(OR($A10="",AB$9=""),"",IFERROR(COUNTIFS('Job Catalog'!$D$10:$D$509,$A10,'Job Catalog'!$H$10:$H$509,AB$7,'Job Catalog'!$I$10:$I$509,AB$9)/COUNTA('Job Catalog'!$C$10:$C$509),""))</f>
        <v/>
      </c>
      <c r="AC10" s="57">
        <f>IF(OR($A10="",AC$9=""),"",IFERROR(COUNTIFS('Job Catalog'!$D$10:$D$509,$A10,'Job Catalog'!$H$10:$H$509,AC$7,'Job Catalog'!$I$10:$I$509,AC$9)/COUNTA('Job Catalog'!$C$10:$C$509),""))</f>
        <v/>
      </c>
      <c r="AD10" s="57">
        <f>IF(OR($A10="",AD$9=""),"",IFERROR(COUNTIFS('Job Catalog'!$D$10:$D$509,$A10,'Job Catalog'!$H$10:$H$509,AD$7,'Job Catalog'!$I$10:$I$509,AD$9)/COUNTA('Job Catalog'!$C$10:$C$509),""))</f>
        <v/>
      </c>
      <c r="AE10" s="57">
        <f>IF(OR($A10="",AE$9=""),"",IFERROR(COUNTIFS('Job Catalog'!$D$10:$D$509,$A10,'Job Catalog'!$H$10:$H$509,AE$7,'Job Catalog'!$I$10:$I$509,AE$9)/COUNTA('Job Catalog'!$C$10:$C$509),""))</f>
        <v/>
      </c>
      <c r="AF10" s="57">
        <f>IF(OR($A10="",AF$9=""),"",IFERROR(COUNTIFS('Job Catalog'!$D$10:$D$509,$A10,'Job Catalog'!$H$10:$H$509,AF$7,'Job Catalog'!$I$10:$I$509,AF$9)/COUNTA('Job Catalog'!$C$10:$C$509),""))</f>
        <v/>
      </c>
      <c r="AG10" s="57">
        <f>IF(OR($A10="",AG$9=""),"",IFERROR(COUNTIFS('Job Catalog'!$D$10:$D$509,$A10,'Job Catalog'!$H$10:$H$509,AG$7,'Job Catalog'!$I$10:$I$509,AG$9)/COUNTA('Job Catalog'!$C$10:$C$509),""))</f>
        <v/>
      </c>
      <c r="AH10" s="57">
        <f>IF(OR($A10="",AH$9=""),"",IFERROR(COUNTIFS('Job Catalog'!$D$10:$D$509,$A10,'Job Catalog'!$H$10:$H$509,AH$7,'Job Catalog'!$I$10:$I$509,AH$9)/COUNTA('Job Catalog'!$C$10:$C$509),""))</f>
        <v/>
      </c>
      <c r="AI10" s="57">
        <f>IF(OR($A10="",AI$9=""),"",IFERROR(COUNTIFS('Job Catalog'!$D$10:$D$509,$A10,'Job Catalog'!$H$10:$H$509,AI$7,'Job Catalog'!$I$10:$I$509,AI$9)/COUNTA('Job Catalog'!$C$10:$C$509),""))</f>
        <v/>
      </c>
      <c r="AJ10" s="57">
        <f>IF(OR($A10="",AJ$9=""),"",IFERROR(COUNTIFS('Job Catalog'!$D$10:$D$509,$A10,'Job Catalog'!$H$10:$H$509,AJ$7,'Job Catalog'!$I$10:$I$509,AJ$9)/COUNTA('Job Catalog'!$C$10:$C$509),""))</f>
        <v/>
      </c>
      <c r="AK10" s="57">
        <f>IF(OR($A10="",AK$9=""),"",IFERROR(COUNTIFS('Job Catalog'!$D$10:$D$509,$A10,'Job Catalog'!$H$10:$H$509,AK$7,'Job Catalog'!$I$10:$I$509,AK$9)/COUNTA('Job Catalog'!$C$10:$C$509),""))</f>
        <v/>
      </c>
      <c r="AL10" s="57">
        <f>IF(OR($A10="",AL$9=""),"",IFERROR(COUNTIFS('Job Catalog'!$D$10:$D$509,$A10,'Job Catalog'!$H$10:$H$509,AL$7,'Job Catalog'!$I$10:$I$509,AL$9)/COUNTA('Job Catalog'!$C$10:$C$509),""))</f>
        <v/>
      </c>
      <c r="AM10" s="57">
        <f>IF(OR($A10="",AM$9=""),"",IFERROR(COUNTIFS('Job Catalog'!$D$10:$D$509,$A10,'Job Catalog'!$H$10:$H$509,AM$7,'Job Catalog'!$I$10:$I$509,AM$9)/COUNTA('Job Catalog'!$C$10:$C$509),""))</f>
        <v/>
      </c>
      <c r="AN10" s="57">
        <f>IF(OR($A10="",AN$9=""),"",IFERROR(COUNTIFS('Job Catalog'!$D$10:$D$509,$A10,'Job Catalog'!$H$10:$H$509,AN$7,'Job Catalog'!$I$10:$I$509,AN$9)/COUNTA('Job Catalog'!$C$10:$C$509),""))</f>
        <v/>
      </c>
      <c r="AO10" s="57">
        <f>IF(OR($A10="",AO$9=""),"",IFERROR(COUNTIFS('Job Catalog'!$D$10:$D$509,$A10,'Job Catalog'!$H$10:$H$509,AO$7,'Job Catalog'!$I$10:$I$509,AO$9)/COUNTA('Job Catalog'!$C$10:$C$509),""))</f>
        <v/>
      </c>
      <c r="AP10" s="57">
        <f>IF(OR($A10="",AP$9=""),"",IFERROR(COUNTIFS('Job Catalog'!$D$10:$D$509,$A10,'Job Catalog'!$H$10:$H$509,AP$7,'Job Catalog'!$I$10:$I$509,AP$9)/COUNTA('Job Catalog'!$C$10:$C$509),""))</f>
        <v/>
      </c>
      <c r="AQ10" s="57">
        <f>IF(OR($A10="",AQ$9=""),"",IFERROR(COUNTIFS('Job Catalog'!$D$10:$D$509,$A10,'Job Catalog'!$H$10:$H$509,AQ$7,'Job Catalog'!$I$10:$I$509,AQ$9)/COUNTA('Job Catalog'!$C$10:$C$509),""))</f>
        <v/>
      </c>
      <c r="AR10" s="57">
        <f>IF(OR($A10="",AR$9=""),"",IFERROR(COUNTIFS('Job Catalog'!$D$10:$D$509,$A10,'Job Catalog'!$H$10:$H$509,AR$7,'Job Catalog'!$I$10:$I$509,AR$9)/COUNTA('Job Catalog'!$C$10:$C$509),""))</f>
        <v/>
      </c>
      <c r="AS10" s="57">
        <f>IF(OR($A10="",AS$9=""),"",IFERROR(COUNTIFS('Job Catalog'!$D$10:$D$509,$A10,'Job Catalog'!$H$10:$H$509,AS$7,'Job Catalog'!$I$10:$I$509,AS$9)/COUNTA('Job Catalog'!$C$10:$C$509),""))</f>
        <v/>
      </c>
      <c r="AT10" s="57">
        <f>IF(OR($A10="",AT$9=""),"",IFERROR(COUNTIFS('Job Catalog'!$D$10:$D$509,$A10,'Job Catalog'!$H$10:$H$509,AT$7,'Job Catalog'!$I$10:$I$509,AT$9)/COUNTA('Job Catalog'!$C$10:$C$509),""))</f>
        <v/>
      </c>
      <c r="AU10" s="57">
        <f>IF(OR($A10="",AU$9=""),"",IFERROR(COUNTIFS('Job Catalog'!$D$10:$D$509,$A10,'Job Catalog'!$H$10:$H$509,AU$7,'Job Catalog'!$I$10:$I$509,AU$9)/COUNTA('Job Catalog'!$C$10:$C$509),""))</f>
        <v/>
      </c>
      <c r="AV10" s="57">
        <f>IF(OR($A10="",AV$9=""),"",IFERROR(COUNTIFS('Job Catalog'!$D$10:$D$509,$A10,'Job Catalog'!$H$10:$H$509,AV$7,'Job Catalog'!$I$10:$I$509,AV$9)/COUNTA('Job Catalog'!$C$10:$C$509),""))</f>
        <v/>
      </c>
      <c r="AW10" s="57">
        <f>IF(OR($A10="",AW$9=""),"",IFERROR(COUNTIFS('Job Catalog'!$D$10:$D$509,$A10,'Job Catalog'!$H$10:$H$509,AW$7,'Job Catalog'!$I$10:$I$509,AW$9)/COUNTA('Job Catalog'!$C$10:$C$509),""))</f>
        <v/>
      </c>
      <c r="AX10" s="57">
        <f>IF(OR($A10="",AX$9=""),"",IFERROR(COUNTIFS('Job Catalog'!$D$10:$D$509,$A10,'Job Catalog'!$H$10:$H$509,AX$7,'Job Catalog'!$I$10:$I$509,AX$9)/COUNTA('Job Catalog'!$C$10:$C$509),""))</f>
        <v/>
      </c>
      <c r="AY10" s="57">
        <f>IF(OR($A10="",AY$9=""),"",IFERROR(COUNTIFS('Job Catalog'!$D$10:$D$509,$A10,'Job Catalog'!$H$10:$H$509,AY$7,'Job Catalog'!$I$10:$I$509,AY$9)/COUNTA('Job Catalog'!$C$10:$C$509),""))</f>
        <v/>
      </c>
      <c r="AZ10" s="57">
        <f>IF(OR($A10="",AZ$9=""),"",IFERROR(COUNTIFS('Job Catalog'!$D$10:$D$509,$A10,'Job Catalog'!$H$10:$H$509,AZ$7,'Job Catalog'!$I$10:$I$509,AZ$9)/COUNTA('Job Catalog'!$C$10:$C$509),""))</f>
        <v/>
      </c>
      <c r="BA10" s="57">
        <f>IF(OR($A10="",BA$9=""),"",IFERROR(COUNTIFS('Job Catalog'!$D$10:$D$509,$A10,'Job Catalog'!$H$10:$H$509,BA$7,'Job Catalog'!$I$10:$I$509,BA$9)/COUNTA('Job Catalog'!$C$10:$C$509),""))</f>
        <v/>
      </c>
      <c r="BB10" s="57">
        <f>IF(OR($A10="",BB$9=""),"",IFERROR(COUNTIFS('Job Catalog'!$D$10:$D$509,$A10,'Job Catalog'!$H$10:$H$509,BB$7,'Job Catalog'!$I$10:$I$509,BB$9)/COUNTA('Job Catalog'!$C$10:$C$509),""))</f>
        <v/>
      </c>
      <c r="BC10" s="57">
        <f>IF(OR($A10="",BC$9=""),"",IFERROR(COUNTIFS('Job Catalog'!$D$10:$D$509,$A10,'Job Catalog'!$H$10:$H$509,BC$7,'Job Catalog'!$I$10:$I$509,BC$9)/COUNTA('Job Catalog'!$C$10:$C$509),""))</f>
        <v/>
      </c>
      <c r="BD10" s="57">
        <f>IF(OR($A10="",BD$9=""),"",IFERROR(COUNTIFS('Job Catalog'!$D$10:$D$509,$A10,'Job Catalog'!$H$10:$H$509,BD$7,'Job Catalog'!$I$10:$I$509,BD$9)/COUNTA('Job Catalog'!$C$10:$C$509),""))</f>
        <v/>
      </c>
      <c r="BE10" s="57">
        <f>IF(OR($A10="",BE$9=""),"",IFERROR(COUNTIFS('Job Catalog'!$D$10:$D$509,$A10,'Job Catalog'!$H$10:$H$509,BE$7,'Job Catalog'!$I$10:$I$509,BE$9)/COUNTA('Job Catalog'!$C$10:$C$509),""))</f>
        <v/>
      </c>
      <c r="BF10" s="57">
        <f>IF(OR($A10="",BF$9=""),"",IFERROR(COUNTIFS('Job Catalog'!$D$10:$D$509,$A10,'Job Catalog'!$H$10:$H$509,BF$7,'Job Catalog'!$I$10:$I$509,BF$9)/COUNTA('Job Catalog'!$C$10:$C$509),""))</f>
        <v/>
      </c>
      <c r="BG10" s="57">
        <f>IF(OR($A10="",BG$9=""),"",IFERROR(COUNTIFS('Job Catalog'!$D$10:$D$509,$A10,'Job Catalog'!$H$10:$H$509,BG$7,'Job Catalog'!$I$10:$I$509,BG$9)/COUNTA('Job Catalog'!$C$10:$C$509),""))</f>
        <v/>
      </c>
      <c r="BH10" s="57">
        <f>IF(OR($A10="",BH$9=""),"",IFERROR(COUNTIFS('Job Catalog'!$D$10:$D$509,$A10,'Job Catalog'!$H$10:$H$509,BH$7,'Job Catalog'!$I$10:$I$509,BH$9)/COUNTA('Job Catalog'!$C$10:$C$509),""))</f>
        <v/>
      </c>
      <c r="BI10" s="57">
        <f>IF(OR($A10="",BI$9=""),"",IFERROR(COUNTIFS('Job Catalog'!$D$10:$D$509,$A10,'Job Catalog'!$H$10:$H$509,BI$7,'Job Catalog'!$I$10:$I$509,BI$9)/COUNTA('Job Catalog'!$C$10:$C$509),""))</f>
        <v/>
      </c>
      <c r="BJ10" s="57">
        <f>IF(OR($A10="",BJ$9=""),"",IFERROR(COUNTIFS('Job Catalog'!$D$10:$D$509,$A10,'Job Catalog'!$H$10:$H$509,BJ$7,'Job Catalog'!$I$10:$I$509,BJ$9)/COUNTA('Job Catalog'!$C$10:$C$509),""))</f>
        <v/>
      </c>
      <c r="BK10" s="57">
        <f>IF(OR($A10="",BK$9=""),"",IFERROR(COUNTIFS('Job Catalog'!$D$10:$D$509,$A10,'Job Catalog'!$H$10:$H$509,BK$7,'Job Catalog'!$I$10:$I$509,BK$9)/COUNTA('Job Catalog'!$C$10:$C$509),""))</f>
        <v/>
      </c>
      <c r="BL10" s="57">
        <f>IF(OR($A10="",BL$9=""),"",IFERROR(COUNTIFS('Job Catalog'!$D$10:$D$509,$A10,'Job Catalog'!$H$10:$H$509,BL$7,'Job Catalog'!$I$10:$I$509,BL$9)/COUNTA('Job Catalog'!$C$10:$C$509),""))</f>
        <v/>
      </c>
      <c r="BM10" s="57">
        <f>IF(OR($A10="",BM$9=""),"",IFERROR(COUNTIFS('Job Catalog'!$D$10:$D$509,$A10,'Job Catalog'!$H$10:$H$509,BM$7,'Job Catalog'!$I$10:$I$509,BM$9)/COUNTA('Job Catalog'!$C$10:$C$509),""))</f>
        <v/>
      </c>
      <c r="BN10" s="57">
        <f>IF(OR($A10="",BN$9=""),"",IFERROR(COUNTIFS('Job Catalog'!$D$10:$D$509,$A10,'Job Catalog'!$H$10:$H$509,BN$7,'Job Catalog'!$I$10:$I$509,BN$9)/COUNTA('Job Catalog'!$C$10:$C$509),""))</f>
        <v/>
      </c>
      <c r="BO10" s="57">
        <f>IF(OR($A10="",BO$9=""),"",IFERROR(COUNTIFS('Job Catalog'!$D$10:$D$509,$A10,'Job Catalog'!$H$10:$H$509,BO$7,'Job Catalog'!$I$10:$I$509,BO$9)/COUNTA('Job Catalog'!$C$10:$C$509),""))</f>
        <v/>
      </c>
      <c r="BP10" s="57">
        <f>IF(OR($A10="",BP$9=""),"",IFERROR(COUNTIFS('Job Catalog'!$D$10:$D$509,$A10,'Job Catalog'!$H$10:$H$509,BP$7,'Job Catalog'!$I$10:$I$509,BP$9)/COUNTA('Job Catalog'!$C$10:$C$509),""))</f>
        <v/>
      </c>
      <c r="BQ10" s="57">
        <f>IF(OR($A10="",BQ$9=""),"",IFERROR(COUNTIFS('Job Catalog'!$D$10:$D$509,$A10,'Job Catalog'!$H$10:$H$509,BQ$7,'Job Catalog'!$I$10:$I$509,BQ$9)/COUNTA('Job Catalog'!$C$10:$C$509),""))</f>
        <v/>
      </c>
      <c r="BR10" s="57">
        <f>IF(OR($A10="",BR$9=""),"",IFERROR(COUNTIFS('Job Catalog'!$D$10:$D$509,$A10,'Job Catalog'!$H$10:$H$509,BR$7,'Job Catalog'!$I$10:$I$509,BR$9)/COUNTA('Job Catalog'!$C$10:$C$509),""))</f>
        <v/>
      </c>
      <c r="BS10" s="57">
        <f>IF(OR($A10="",BS$9=""),"",IFERROR(COUNTIFS('Job Catalog'!$D$10:$D$509,$A10,'Job Catalog'!$H$10:$H$509,BS$7,'Job Catalog'!$I$10:$I$509,BS$9)/COUNTA('Job Catalog'!$C$10:$C$509),""))</f>
        <v/>
      </c>
      <c r="BT10" s="57">
        <f>IF(OR($A10="",BT$9=""),"",IFERROR(COUNTIFS('Job Catalog'!$D$10:$D$509,$A10,'Job Catalog'!$H$10:$H$509,BT$7,'Job Catalog'!$I$10:$I$509,BT$9)/COUNTA('Job Catalog'!$C$10:$C$509),""))</f>
        <v/>
      </c>
      <c r="BU10" s="57">
        <f>IF(OR($A10="",BU$9=""),"",IFERROR(COUNTIFS('Job Catalog'!$D$10:$D$509,$A10,'Job Catalog'!$H$10:$H$509,BU$7,'Job Catalog'!$I$10:$I$509,BU$9)/COUNTA('Job Catalog'!$C$10:$C$509),""))</f>
        <v/>
      </c>
      <c r="BV10" s="57">
        <f>IF(OR($A10="",BV$9=""),"",IFERROR(COUNTIFS('Job Catalog'!$D$10:$D$509,$A10,'Job Catalog'!$H$10:$H$509,BV$7,'Job Catalog'!$I$10:$I$509,BV$9)/COUNTA('Job Catalog'!$C$10:$C$509),""))</f>
        <v/>
      </c>
      <c r="BW10" s="57">
        <f>IF(OR($A10="",BW$9=""),"",IFERROR(COUNTIFS('Job Catalog'!$D$10:$D$509,$A10,'Job Catalog'!$H$10:$H$509,BW$7,'Job Catalog'!$I$10:$I$509,BW$9)/COUNTA('Job Catalog'!$C$10:$C$509),""))</f>
        <v/>
      </c>
      <c r="BX10" s="57">
        <f>IF(OR($A10="",BX$9=""),"",IFERROR(COUNTIFS('Job Catalog'!$D$10:$D$509,$A10,'Job Catalog'!$H$10:$H$509,BX$7,'Job Catalog'!$I$10:$I$509,BX$9)/COUNTA('Job Catalog'!$C$10:$C$509),""))</f>
        <v/>
      </c>
      <c r="BY10" s="57">
        <f>IF(OR($A10="",BY$9=""),"",IFERROR(COUNTIFS('Job Catalog'!$D$10:$D$509,$A10,'Job Catalog'!$H$10:$H$509,BY$7,'Job Catalog'!$I$10:$I$509,BY$9)/COUNTA('Job Catalog'!$C$10:$C$509),""))</f>
        <v/>
      </c>
      <c r="BZ10" s="57">
        <f>IF(OR($A10="",BZ$9=""),"",IFERROR(COUNTIFS('Job Catalog'!$D$10:$D$509,$A10,'Job Catalog'!$H$10:$H$509,BZ$7,'Job Catalog'!$I$10:$I$509,BZ$9)/COUNTA('Job Catalog'!$C$10:$C$509),""))</f>
        <v/>
      </c>
      <c r="CA10" s="57">
        <f>IF(OR($A10="",CA$9=""),"",IFERROR(COUNTIFS('Job Catalog'!$D$10:$D$509,$A10,'Job Catalog'!$H$10:$H$509,CA$7,'Job Catalog'!$I$10:$I$509,CA$9)/COUNTA('Job Catalog'!$C$10:$C$509),""))</f>
        <v/>
      </c>
      <c r="CB10" s="57">
        <f>IF(OR($A10="",CB$9=""),"",IFERROR(COUNTIFS('Job Catalog'!$D$10:$D$509,$A10,'Job Catalog'!$H$10:$H$509,CB$7,'Job Catalog'!$I$10:$I$509,CB$9)/COUNTA('Job Catalog'!$C$10:$C$509),""))</f>
        <v/>
      </c>
      <c r="CC10" s="57">
        <f>IF(OR($A10="",CC$9=""),"",IFERROR(COUNTIFS('Job Catalog'!$D$10:$D$509,$A10,'Job Catalog'!$H$10:$H$509,CC$7,'Job Catalog'!$I$10:$I$509,CC$9)/COUNTA('Job Catalog'!$C$10:$C$509),""))</f>
        <v/>
      </c>
      <c r="CD10" s="57">
        <f>IF(OR($A10="",CD$9=""),"",IFERROR(COUNTIFS('Job Catalog'!$D$10:$D$509,$A10,'Job Catalog'!$H$10:$H$509,CD$7,'Job Catalog'!$I$10:$I$509,CD$9)/COUNTA('Job Catalog'!$C$10:$C$509),""))</f>
        <v/>
      </c>
      <c r="CE10" s="57">
        <f>IF(OR($A10="",CE$9=""),"",IFERROR(COUNTIFS('Job Catalog'!$D$10:$D$509,$A10,'Job Catalog'!$H$10:$H$509,CE$7,'Job Catalog'!$I$10:$I$509,CE$9)/COUNTA('Job Catalog'!$C$10:$C$509),""))</f>
        <v/>
      </c>
      <c r="CF10" s="57">
        <f>IF(OR($A10="",CF$9=""),"",IFERROR(COUNTIFS('Job Catalog'!$D$10:$D$509,$A10,'Job Catalog'!$H$10:$H$509,CF$7,'Job Catalog'!$I$10:$I$509,CF$9)/COUNTA('Job Catalog'!$C$10:$C$509),""))</f>
        <v/>
      </c>
      <c r="CG10" s="57">
        <f>IF(OR($A10="",CG$9=""),"",IFERROR(COUNTIFS('Job Catalog'!$D$10:$D$509,$A10,'Job Catalog'!$H$10:$H$509,CG$7,'Job Catalog'!$I$10:$I$509,CG$9)/COUNTA('Job Catalog'!$C$10:$C$509),""))</f>
        <v/>
      </c>
      <c r="CH10" s="57">
        <f>IF(OR($A10="",CH$9=""),"",IFERROR(COUNTIFS('Job Catalog'!$D$10:$D$509,$A10,'Job Catalog'!$H$10:$H$509,CH$7,'Job Catalog'!$I$10:$I$509,CH$9)/COUNTA('Job Catalog'!$C$10:$C$509),""))</f>
        <v/>
      </c>
      <c r="CI10" s="57">
        <f>IF(OR($A10="",CI$9=""),"",IFERROR(COUNTIFS('Job Catalog'!$D$10:$D$509,$A10,'Job Catalog'!$H$10:$H$509,CI$7,'Job Catalog'!$I$10:$I$509,CI$9)/COUNTA('Job Catalog'!$C$10:$C$509),""))</f>
        <v/>
      </c>
      <c r="CJ10" s="57">
        <f>IF(OR($A10="",CJ$9=""),"",IFERROR(COUNTIFS('Job Catalog'!$D$10:$D$509,$A10,'Job Catalog'!$H$10:$H$509,CJ$7,'Job Catalog'!$I$10:$I$509,CJ$9)/COUNTA('Job Catalog'!$C$10:$C$509),""))</f>
        <v/>
      </c>
      <c r="CK10" s="57">
        <f>IF(OR($A10="",CK$9=""),"",IFERROR(COUNTIFS('Job Catalog'!$D$10:$D$509,$A10,'Job Catalog'!$H$10:$H$509,CK$7,'Job Catalog'!$I$10:$I$509,CK$9)/COUNTA('Job Catalog'!$C$10:$C$509),""))</f>
        <v/>
      </c>
      <c r="CL10" s="57">
        <f>IF(OR($A10="",CL$9=""),"",IFERROR(COUNTIFS('Job Catalog'!$D$10:$D$509,$A10,'Job Catalog'!$H$10:$H$509,CL$7,'Job Catalog'!$I$10:$I$509,CL$9)/COUNTA('Job Catalog'!$C$10:$C$509),""))</f>
        <v/>
      </c>
      <c r="CM10" s="57">
        <f>IF(OR($A10="",CM$9=""),"",IFERROR(COUNTIFS('Job Catalog'!$D$10:$D$509,$A10,'Job Catalog'!$H$10:$H$509,CM$7,'Job Catalog'!$I$10:$I$509,CM$9)/COUNTA('Job Catalog'!$C$10:$C$509),""))</f>
        <v/>
      </c>
      <c r="CN10" s="57">
        <f>IF(OR($A10="",CN$9=""),"",IFERROR(COUNTIFS('Job Catalog'!$D$10:$D$509,$A10,'Job Catalog'!$H$10:$H$509,CN$7,'Job Catalog'!$I$10:$I$509,CN$9)/COUNTA('Job Catalog'!$C$10:$C$509),""))</f>
        <v/>
      </c>
      <c r="CO10" s="57">
        <f>IF(OR($A10="",CO$9=""),"",IFERROR(COUNTIFS('Job Catalog'!$D$10:$D$509,$A10,'Job Catalog'!$H$10:$H$509,CO$7,'Job Catalog'!$I$10:$I$509,CO$9)/COUNTA('Job Catalog'!$C$10:$C$509),""))</f>
        <v/>
      </c>
      <c r="CP10" s="57">
        <f>IF(OR($A10="",CP$9=""),"",IFERROR(COUNTIFS('Job Catalog'!$D$10:$D$509,$A10,'Job Catalog'!$H$10:$H$509,CP$7,'Job Catalog'!$I$10:$I$509,CP$9)/COUNTA('Job Catalog'!$C$10:$C$509),""))</f>
        <v/>
      </c>
      <c r="CQ10" s="57">
        <f>IF(OR($A10="",CQ$9=""),"",IFERROR(COUNTIFS('Job Catalog'!$D$10:$D$509,$A10,'Job Catalog'!$H$10:$H$509,CQ$7,'Job Catalog'!$I$10:$I$509,CQ$9)/COUNTA('Job Catalog'!$C$10:$C$509),""))</f>
        <v/>
      </c>
      <c r="CR10" s="57">
        <f>IF(OR($A10="",CR$9=""),"",IFERROR(COUNTIFS('Job Catalog'!$D$10:$D$509,$A10,'Job Catalog'!$H$10:$H$509,CR$7,'Job Catalog'!$I$10:$I$509,CR$9)/COUNTA('Job Catalog'!$C$10:$C$509),""))</f>
        <v/>
      </c>
      <c r="CS10" s="57">
        <f>IF(OR($A10="",CS$9=""),"",IFERROR(COUNTIFS('Job Catalog'!$D$10:$D$509,$A10,'Job Catalog'!$H$10:$H$509,CS$7,'Job Catalog'!$I$10:$I$509,CS$9)/COUNTA('Job Catalog'!$C$10:$C$509),""))</f>
        <v/>
      </c>
      <c r="CT10" s="57">
        <f>IF(OR($A10="",CT$9=""),"",IFERROR(COUNTIFS('Job Catalog'!$D$10:$D$509,$A10,'Job Catalog'!$H$10:$H$509,CT$7,'Job Catalog'!$I$10:$I$509,CT$9)/COUNTA('Job Catalog'!$C$10:$C$509),""))</f>
        <v/>
      </c>
      <c r="CU10" s="58">
        <f>IF($A10="","",SUM(C10:CT10))</f>
        <v/>
      </c>
    </row>
    <row r="11">
      <c r="A11">
        <f>IF(SETUP!$B121="","",SETUP!$B121)</f>
        <v/>
      </c>
      <c r="B11" s="9">
        <f>IF(SETUP!$B121="","",SETUP!$C121)</f>
        <v/>
      </c>
      <c r="C11" s="57">
        <f>IF(OR($A11="",C$9=""),"",IFERROR(COUNTIFS('Job Catalog'!$D$10:$D$509,$A11,'Job Catalog'!$H$10:$H$509,C$7,'Job Catalog'!$I$10:$I$509,C$9)/COUNTA('Job Catalog'!$C$10:$C$509),""))</f>
        <v/>
      </c>
      <c r="D11" s="57">
        <f>IF(OR($A11="",D$9=""),"",IFERROR(COUNTIFS('Job Catalog'!$D$10:$D$509,$A11,'Job Catalog'!$H$10:$H$509,D$7,'Job Catalog'!$I$10:$I$509,D$9)/COUNTA('Job Catalog'!$C$10:$C$509),""))</f>
        <v/>
      </c>
      <c r="E11" s="57">
        <f>IF(OR($A11="",E$9=""),"",IFERROR(COUNTIFS('Job Catalog'!$D$10:$D$509,$A11,'Job Catalog'!$H$10:$H$509,E$7,'Job Catalog'!$I$10:$I$509,E$9)/COUNTA('Job Catalog'!$C$10:$C$509),""))</f>
        <v/>
      </c>
      <c r="F11" s="57">
        <f>IF(OR($A11="",F$9=""),"",IFERROR(COUNTIFS('Job Catalog'!$D$10:$D$509,$A11,'Job Catalog'!$H$10:$H$509,F$7,'Job Catalog'!$I$10:$I$509,F$9)/COUNTA('Job Catalog'!$C$10:$C$509),""))</f>
        <v/>
      </c>
      <c r="G11" s="57">
        <f>IF(OR($A11="",G$9=""),"",IFERROR(COUNTIFS('Job Catalog'!$D$10:$D$509,$A11,'Job Catalog'!$H$10:$H$509,G$7,'Job Catalog'!$I$10:$I$509,G$9)/COUNTA('Job Catalog'!$C$10:$C$509),""))</f>
        <v/>
      </c>
      <c r="H11" s="57">
        <f>IF(OR($A11="",H$9=""),"",IFERROR(COUNTIFS('Job Catalog'!$D$10:$D$509,$A11,'Job Catalog'!$H$10:$H$509,H$7,'Job Catalog'!$I$10:$I$509,H$9)/COUNTA('Job Catalog'!$C$10:$C$509),""))</f>
        <v/>
      </c>
      <c r="I11" s="57">
        <f>IF(OR($A11="",I$9=""),"",IFERROR(COUNTIFS('Job Catalog'!$D$10:$D$509,$A11,'Job Catalog'!$H$10:$H$509,I$7,'Job Catalog'!$I$10:$I$509,I$9)/COUNTA('Job Catalog'!$C$10:$C$509),""))</f>
        <v/>
      </c>
      <c r="J11" s="57">
        <f>IF(OR($A11="",J$9=""),"",IFERROR(COUNTIFS('Job Catalog'!$D$10:$D$509,$A11,'Job Catalog'!$H$10:$H$509,J$7,'Job Catalog'!$I$10:$I$509,J$9)/COUNTA('Job Catalog'!$C$10:$C$509),""))</f>
        <v/>
      </c>
      <c r="K11" s="57">
        <f>IF(OR($A11="",K$9=""),"",IFERROR(COUNTIFS('Job Catalog'!$D$10:$D$509,$A11,'Job Catalog'!$H$10:$H$509,K$7,'Job Catalog'!$I$10:$I$509,K$9)/COUNTA('Job Catalog'!$C$10:$C$509),""))</f>
        <v/>
      </c>
      <c r="L11" s="57">
        <f>IF(OR($A11="",L$9=""),"",IFERROR(COUNTIFS('Job Catalog'!$D$10:$D$509,$A11,'Job Catalog'!$H$10:$H$509,L$7,'Job Catalog'!$I$10:$I$509,L$9)/COUNTA('Job Catalog'!$C$10:$C$509),""))</f>
        <v/>
      </c>
      <c r="M11" s="57">
        <f>IF(OR($A11="",M$9=""),"",IFERROR(COUNTIFS('Job Catalog'!$D$10:$D$509,$A11,'Job Catalog'!$H$10:$H$509,M$7,'Job Catalog'!$I$10:$I$509,M$9)/COUNTA('Job Catalog'!$C$10:$C$509),""))</f>
        <v/>
      </c>
      <c r="N11" s="57">
        <f>IF(OR($A11="",N$9=""),"",IFERROR(COUNTIFS('Job Catalog'!$D$10:$D$509,$A11,'Job Catalog'!$H$10:$H$509,N$7,'Job Catalog'!$I$10:$I$509,N$9)/COUNTA('Job Catalog'!$C$10:$C$509),""))</f>
        <v/>
      </c>
      <c r="O11" s="57">
        <f>IF(OR($A11="",O$9=""),"",IFERROR(COUNTIFS('Job Catalog'!$D$10:$D$509,$A11,'Job Catalog'!$H$10:$H$509,O$7,'Job Catalog'!$I$10:$I$509,O$9)/COUNTA('Job Catalog'!$C$10:$C$509),""))</f>
        <v/>
      </c>
      <c r="P11" s="57">
        <f>IF(OR($A11="",P$9=""),"",IFERROR(COUNTIFS('Job Catalog'!$D$10:$D$509,$A11,'Job Catalog'!$H$10:$H$509,P$7,'Job Catalog'!$I$10:$I$509,P$9)/COUNTA('Job Catalog'!$C$10:$C$509),""))</f>
        <v/>
      </c>
      <c r="Q11" s="57">
        <f>IF(OR($A11="",Q$9=""),"",IFERROR(COUNTIFS('Job Catalog'!$D$10:$D$509,$A11,'Job Catalog'!$H$10:$H$509,Q$7,'Job Catalog'!$I$10:$I$509,Q$9)/COUNTA('Job Catalog'!$C$10:$C$509),""))</f>
        <v/>
      </c>
      <c r="R11" s="57">
        <f>IF(OR($A11="",R$9=""),"",IFERROR(COUNTIFS('Job Catalog'!$D$10:$D$509,$A11,'Job Catalog'!$H$10:$H$509,R$7,'Job Catalog'!$I$10:$I$509,R$9)/COUNTA('Job Catalog'!$C$10:$C$509),""))</f>
        <v/>
      </c>
      <c r="S11" s="57">
        <f>IF(OR($A11="",S$9=""),"",IFERROR(COUNTIFS('Job Catalog'!$D$10:$D$509,$A11,'Job Catalog'!$H$10:$H$509,S$7,'Job Catalog'!$I$10:$I$509,S$9)/COUNTA('Job Catalog'!$C$10:$C$509),""))</f>
        <v/>
      </c>
      <c r="T11" s="57">
        <f>IF(OR($A11="",T$9=""),"",IFERROR(COUNTIFS('Job Catalog'!$D$10:$D$509,$A11,'Job Catalog'!$H$10:$H$509,T$7,'Job Catalog'!$I$10:$I$509,T$9)/COUNTA('Job Catalog'!$C$10:$C$509),""))</f>
        <v/>
      </c>
      <c r="U11" s="57">
        <f>IF(OR($A11="",U$9=""),"",IFERROR(COUNTIFS('Job Catalog'!$D$10:$D$509,$A11,'Job Catalog'!$H$10:$H$509,U$7,'Job Catalog'!$I$10:$I$509,U$9)/COUNTA('Job Catalog'!$C$10:$C$509),""))</f>
        <v/>
      </c>
      <c r="V11" s="57">
        <f>IF(OR($A11="",V$9=""),"",IFERROR(COUNTIFS('Job Catalog'!$D$10:$D$509,$A11,'Job Catalog'!$H$10:$H$509,V$7,'Job Catalog'!$I$10:$I$509,V$9)/COUNTA('Job Catalog'!$C$10:$C$509),""))</f>
        <v/>
      </c>
      <c r="W11" s="57">
        <f>IF(OR($A11="",W$9=""),"",IFERROR(COUNTIFS('Job Catalog'!$D$10:$D$509,$A11,'Job Catalog'!$H$10:$H$509,W$7,'Job Catalog'!$I$10:$I$509,W$9)/COUNTA('Job Catalog'!$C$10:$C$509),""))</f>
        <v/>
      </c>
      <c r="X11" s="57">
        <f>IF(OR($A11="",X$9=""),"",IFERROR(COUNTIFS('Job Catalog'!$D$10:$D$509,$A11,'Job Catalog'!$H$10:$H$509,X$7,'Job Catalog'!$I$10:$I$509,X$9)/COUNTA('Job Catalog'!$C$10:$C$509),""))</f>
        <v/>
      </c>
      <c r="Y11" s="57">
        <f>IF(OR($A11="",Y$9=""),"",IFERROR(COUNTIFS('Job Catalog'!$D$10:$D$509,$A11,'Job Catalog'!$H$10:$H$509,Y$7,'Job Catalog'!$I$10:$I$509,Y$9)/COUNTA('Job Catalog'!$C$10:$C$509),""))</f>
        <v/>
      </c>
      <c r="Z11" s="57">
        <f>IF(OR($A11="",Z$9=""),"",IFERROR(COUNTIFS('Job Catalog'!$D$10:$D$509,$A11,'Job Catalog'!$H$10:$H$509,Z$7,'Job Catalog'!$I$10:$I$509,Z$9)/COUNTA('Job Catalog'!$C$10:$C$509),""))</f>
        <v/>
      </c>
      <c r="AA11" s="57">
        <f>IF(OR($A11="",AA$9=""),"",IFERROR(COUNTIFS('Job Catalog'!$D$10:$D$509,$A11,'Job Catalog'!$H$10:$H$509,AA$7,'Job Catalog'!$I$10:$I$509,AA$9)/COUNTA('Job Catalog'!$C$10:$C$509),""))</f>
        <v/>
      </c>
      <c r="AB11" s="57">
        <f>IF(OR($A11="",AB$9=""),"",IFERROR(COUNTIFS('Job Catalog'!$D$10:$D$509,$A11,'Job Catalog'!$H$10:$H$509,AB$7,'Job Catalog'!$I$10:$I$509,AB$9)/COUNTA('Job Catalog'!$C$10:$C$509),""))</f>
        <v/>
      </c>
      <c r="AC11" s="57">
        <f>IF(OR($A11="",AC$9=""),"",IFERROR(COUNTIFS('Job Catalog'!$D$10:$D$509,$A11,'Job Catalog'!$H$10:$H$509,AC$7,'Job Catalog'!$I$10:$I$509,AC$9)/COUNTA('Job Catalog'!$C$10:$C$509),""))</f>
        <v/>
      </c>
      <c r="AD11" s="57">
        <f>IF(OR($A11="",AD$9=""),"",IFERROR(COUNTIFS('Job Catalog'!$D$10:$D$509,$A11,'Job Catalog'!$H$10:$H$509,AD$7,'Job Catalog'!$I$10:$I$509,AD$9)/COUNTA('Job Catalog'!$C$10:$C$509),""))</f>
        <v/>
      </c>
      <c r="AE11" s="57">
        <f>IF(OR($A11="",AE$9=""),"",IFERROR(COUNTIFS('Job Catalog'!$D$10:$D$509,$A11,'Job Catalog'!$H$10:$H$509,AE$7,'Job Catalog'!$I$10:$I$509,AE$9)/COUNTA('Job Catalog'!$C$10:$C$509),""))</f>
        <v/>
      </c>
      <c r="AF11" s="57">
        <f>IF(OR($A11="",AF$9=""),"",IFERROR(COUNTIFS('Job Catalog'!$D$10:$D$509,$A11,'Job Catalog'!$H$10:$H$509,AF$7,'Job Catalog'!$I$10:$I$509,AF$9)/COUNTA('Job Catalog'!$C$10:$C$509),""))</f>
        <v/>
      </c>
      <c r="AG11" s="57">
        <f>IF(OR($A11="",AG$9=""),"",IFERROR(COUNTIFS('Job Catalog'!$D$10:$D$509,$A11,'Job Catalog'!$H$10:$H$509,AG$7,'Job Catalog'!$I$10:$I$509,AG$9)/COUNTA('Job Catalog'!$C$10:$C$509),""))</f>
        <v/>
      </c>
      <c r="AH11" s="57">
        <f>IF(OR($A11="",AH$9=""),"",IFERROR(COUNTIFS('Job Catalog'!$D$10:$D$509,$A11,'Job Catalog'!$H$10:$H$509,AH$7,'Job Catalog'!$I$10:$I$509,AH$9)/COUNTA('Job Catalog'!$C$10:$C$509),""))</f>
        <v/>
      </c>
      <c r="AI11" s="57">
        <f>IF(OR($A11="",AI$9=""),"",IFERROR(COUNTIFS('Job Catalog'!$D$10:$D$509,$A11,'Job Catalog'!$H$10:$H$509,AI$7,'Job Catalog'!$I$10:$I$509,AI$9)/COUNTA('Job Catalog'!$C$10:$C$509),""))</f>
        <v/>
      </c>
      <c r="AJ11" s="57">
        <f>IF(OR($A11="",AJ$9=""),"",IFERROR(COUNTIFS('Job Catalog'!$D$10:$D$509,$A11,'Job Catalog'!$H$10:$H$509,AJ$7,'Job Catalog'!$I$10:$I$509,AJ$9)/COUNTA('Job Catalog'!$C$10:$C$509),""))</f>
        <v/>
      </c>
      <c r="AK11" s="57">
        <f>IF(OR($A11="",AK$9=""),"",IFERROR(COUNTIFS('Job Catalog'!$D$10:$D$509,$A11,'Job Catalog'!$H$10:$H$509,AK$7,'Job Catalog'!$I$10:$I$509,AK$9)/COUNTA('Job Catalog'!$C$10:$C$509),""))</f>
        <v/>
      </c>
      <c r="AL11" s="57">
        <f>IF(OR($A11="",AL$9=""),"",IFERROR(COUNTIFS('Job Catalog'!$D$10:$D$509,$A11,'Job Catalog'!$H$10:$H$509,AL$7,'Job Catalog'!$I$10:$I$509,AL$9)/COUNTA('Job Catalog'!$C$10:$C$509),""))</f>
        <v/>
      </c>
      <c r="AM11" s="57">
        <f>IF(OR($A11="",AM$9=""),"",IFERROR(COUNTIFS('Job Catalog'!$D$10:$D$509,$A11,'Job Catalog'!$H$10:$H$509,AM$7,'Job Catalog'!$I$10:$I$509,AM$9)/COUNTA('Job Catalog'!$C$10:$C$509),""))</f>
        <v/>
      </c>
      <c r="AN11" s="57">
        <f>IF(OR($A11="",AN$9=""),"",IFERROR(COUNTIFS('Job Catalog'!$D$10:$D$509,$A11,'Job Catalog'!$H$10:$H$509,AN$7,'Job Catalog'!$I$10:$I$509,AN$9)/COUNTA('Job Catalog'!$C$10:$C$509),""))</f>
        <v/>
      </c>
      <c r="AO11" s="57">
        <f>IF(OR($A11="",AO$9=""),"",IFERROR(COUNTIFS('Job Catalog'!$D$10:$D$509,$A11,'Job Catalog'!$H$10:$H$509,AO$7,'Job Catalog'!$I$10:$I$509,AO$9)/COUNTA('Job Catalog'!$C$10:$C$509),""))</f>
        <v/>
      </c>
      <c r="AP11" s="57">
        <f>IF(OR($A11="",AP$9=""),"",IFERROR(COUNTIFS('Job Catalog'!$D$10:$D$509,$A11,'Job Catalog'!$H$10:$H$509,AP$7,'Job Catalog'!$I$10:$I$509,AP$9)/COUNTA('Job Catalog'!$C$10:$C$509),""))</f>
        <v/>
      </c>
      <c r="AQ11" s="57">
        <f>IF(OR($A11="",AQ$9=""),"",IFERROR(COUNTIFS('Job Catalog'!$D$10:$D$509,$A11,'Job Catalog'!$H$10:$H$509,AQ$7,'Job Catalog'!$I$10:$I$509,AQ$9)/COUNTA('Job Catalog'!$C$10:$C$509),""))</f>
        <v/>
      </c>
      <c r="AR11" s="57">
        <f>IF(OR($A11="",AR$9=""),"",IFERROR(COUNTIFS('Job Catalog'!$D$10:$D$509,$A11,'Job Catalog'!$H$10:$H$509,AR$7,'Job Catalog'!$I$10:$I$509,AR$9)/COUNTA('Job Catalog'!$C$10:$C$509),""))</f>
        <v/>
      </c>
      <c r="AS11" s="57">
        <f>IF(OR($A11="",AS$9=""),"",IFERROR(COUNTIFS('Job Catalog'!$D$10:$D$509,$A11,'Job Catalog'!$H$10:$H$509,AS$7,'Job Catalog'!$I$10:$I$509,AS$9)/COUNTA('Job Catalog'!$C$10:$C$509),""))</f>
        <v/>
      </c>
      <c r="AT11" s="57">
        <f>IF(OR($A11="",AT$9=""),"",IFERROR(COUNTIFS('Job Catalog'!$D$10:$D$509,$A11,'Job Catalog'!$H$10:$H$509,AT$7,'Job Catalog'!$I$10:$I$509,AT$9)/COUNTA('Job Catalog'!$C$10:$C$509),""))</f>
        <v/>
      </c>
      <c r="AU11" s="57">
        <f>IF(OR($A11="",AU$9=""),"",IFERROR(COUNTIFS('Job Catalog'!$D$10:$D$509,$A11,'Job Catalog'!$H$10:$H$509,AU$7,'Job Catalog'!$I$10:$I$509,AU$9)/COUNTA('Job Catalog'!$C$10:$C$509),""))</f>
        <v/>
      </c>
      <c r="AV11" s="57">
        <f>IF(OR($A11="",AV$9=""),"",IFERROR(COUNTIFS('Job Catalog'!$D$10:$D$509,$A11,'Job Catalog'!$H$10:$H$509,AV$7,'Job Catalog'!$I$10:$I$509,AV$9)/COUNTA('Job Catalog'!$C$10:$C$509),""))</f>
        <v/>
      </c>
      <c r="AW11" s="57">
        <f>IF(OR($A11="",AW$9=""),"",IFERROR(COUNTIFS('Job Catalog'!$D$10:$D$509,$A11,'Job Catalog'!$H$10:$H$509,AW$7,'Job Catalog'!$I$10:$I$509,AW$9)/COUNTA('Job Catalog'!$C$10:$C$509),""))</f>
        <v/>
      </c>
      <c r="AX11" s="57">
        <f>IF(OR($A11="",AX$9=""),"",IFERROR(COUNTIFS('Job Catalog'!$D$10:$D$509,$A11,'Job Catalog'!$H$10:$H$509,AX$7,'Job Catalog'!$I$10:$I$509,AX$9)/COUNTA('Job Catalog'!$C$10:$C$509),""))</f>
        <v/>
      </c>
      <c r="AY11" s="57">
        <f>IF(OR($A11="",AY$9=""),"",IFERROR(COUNTIFS('Job Catalog'!$D$10:$D$509,$A11,'Job Catalog'!$H$10:$H$509,AY$7,'Job Catalog'!$I$10:$I$509,AY$9)/COUNTA('Job Catalog'!$C$10:$C$509),""))</f>
        <v/>
      </c>
      <c r="AZ11" s="57">
        <f>IF(OR($A11="",AZ$9=""),"",IFERROR(COUNTIFS('Job Catalog'!$D$10:$D$509,$A11,'Job Catalog'!$H$10:$H$509,AZ$7,'Job Catalog'!$I$10:$I$509,AZ$9)/COUNTA('Job Catalog'!$C$10:$C$509),""))</f>
        <v/>
      </c>
      <c r="BA11" s="57">
        <f>IF(OR($A11="",BA$9=""),"",IFERROR(COUNTIFS('Job Catalog'!$D$10:$D$509,$A11,'Job Catalog'!$H$10:$H$509,BA$7,'Job Catalog'!$I$10:$I$509,BA$9)/COUNTA('Job Catalog'!$C$10:$C$509),""))</f>
        <v/>
      </c>
      <c r="BB11" s="57">
        <f>IF(OR($A11="",BB$9=""),"",IFERROR(COUNTIFS('Job Catalog'!$D$10:$D$509,$A11,'Job Catalog'!$H$10:$H$509,BB$7,'Job Catalog'!$I$10:$I$509,BB$9)/COUNTA('Job Catalog'!$C$10:$C$509),""))</f>
        <v/>
      </c>
      <c r="BC11" s="57">
        <f>IF(OR($A11="",BC$9=""),"",IFERROR(COUNTIFS('Job Catalog'!$D$10:$D$509,$A11,'Job Catalog'!$H$10:$H$509,BC$7,'Job Catalog'!$I$10:$I$509,BC$9)/COUNTA('Job Catalog'!$C$10:$C$509),""))</f>
        <v/>
      </c>
      <c r="BD11" s="57">
        <f>IF(OR($A11="",BD$9=""),"",IFERROR(COUNTIFS('Job Catalog'!$D$10:$D$509,$A11,'Job Catalog'!$H$10:$H$509,BD$7,'Job Catalog'!$I$10:$I$509,BD$9)/COUNTA('Job Catalog'!$C$10:$C$509),""))</f>
        <v/>
      </c>
      <c r="BE11" s="57">
        <f>IF(OR($A11="",BE$9=""),"",IFERROR(COUNTIFS('Job Catalog'!$D$10:$D$509,$A11,'Job Catalog'!$H$10:$H$509,BE$7,'Job Catalog'!$I$10:$I$509,BE$9)/COUNTA('Job Catalog'!$C$10:$C$509),""))</f>
        <v/>
      </c>
      <c r="BF11" s="57">
        <f>IF(OR($A11="",BF$9=""),"",IFERROR(COUNTIFS('Job Catalog'!$D$10:$D$509,$A11,'Job Catalog'!$H$10:$H$509,BF$7,'Job Catalog'!$I$10:$I$509,BF$9)/COUNTA('Job Catalog'!$C$10:$C$509),""))</f>
        <v/>
      </c>
      <c r="BG11" s="57">
        <f>IF(OR($A11="",BG$9=""),"",IFERROR(COUNTIFS('Job Catalog'!$D$10:$D$509,$A11,'Job Catalog'!$H$10:$H$509,BG$7,'Job Catalog'!$I$10:$I$509,BG$9)/COUNTA('Job Catalog'!$C$10:$C$509),""))</f>
        <v/>
      </c>
      <c r="BH11" s="57">
        <f>IF(OR($A11="",BH$9=""),"",IFERROR(COUNTIFS('Job Catalog'!$D$10:$D$509,$A11,'Job Catalog'!$H$10:$H$509,BH$7,'Job Catalog'!$I$10:$I$509,BH$9)/COUNTA('Job Catalog'!$C$10:$C$509),""))</f>
        <v/>
      </c>
      <c r="BI11" s="57">
        <f>IF(OR($A11="",BI$9=""),"",IFERROR(COUNTIFS('Job Catalog'!$D$10:$D$509,$A11,'Job Catalog'!$H$10:$H$509,BI$7,'Job Catalog'!$I$10:$I$509,BI$9)/COUNTA('Job Catalog'!$C$10:$C$509),""))</f>
        <v/>
      </c>
      <c r="BJ11" s="57">
        <f>IF(OR($A11="",BJ$9=""),"",IFERROR(COUNTIFS('Job Catalog'!$D$10:$D$509,$A11,'Job Catalog'!$H$10:$H$509,BJ$7,'Job Catalog'!$I$10:$I$509,BJ$9)/COUNTA('Job Catalog'!$C$10:$C$509),""))</f>
        <v/>
      </c>
      <c r="BK11" s="57">
        <f>IF(OR($A11="",BK$9=""),"",IFERROR(COUNTIFS('Job Catalog'!$D$10:$D$509,$A11,'Job Catalog'!$H$10:$H$509,BK$7,'Job Catalog'!$I$10:$I$509,BK$9)/COUNTA('Job Catalog'!$C$10:$C$509),""))</f>
        <v/>
      </c>
      <c r="BL11" s="57">
        <f>IF(OR($A11="",BL$9=""),"",IFERROR(COUNTIFS('Job Catalog'!$D$10:$D$509,$A11,'Job Catalog'!$H$10:$H$509,BL$7,'Job Catalog'!$I$10:$I$509,BL$9)/COUNTA('Job Catalog'!$C$10:$C$509),""))</f>
        <v/>
      </c>
      <c r="BM11" s="57">
        <f>IF(OR($A11="",BM$9=""),"",IFERROR(COUNTIFS('Job Catalog'!$D$10:$D$509,$A11,'Job Catalog'!$H$10:$H$509,BM$7,'Job Catalog'!$I$10:$I$509,BM$9)/COUNTA('Job Catalog'!$C$10:$C$509),""))</f>
        <v/>
      </c>
      <c r="BN11" s="57">
        <f>IF(OR($A11="",BN$9=""),"",IFERROR(COUNTIFS('Job Catalog'!$D$10:$D$509,$A11,'Job Catalog'!$H$10:$H$509,BN$7,'Job Catalog'!$I$10:$I$509,BN$9)/COUNTA('Job Catalog'!$C$10:$C$509),""))</f>
        <v/>
      </c>
      <c r="BO11" s="57">
        <f>IF(OR($A11="",BO$9=""),"",IFERROR(COUNTIFS('Job Catalog'!$D$10:$D$509,$A11,'Job Catalog'!$H$10:$H$509,BO$7,'Job Catalog'!$I$10:$I$509,BO$9)/COUNTA('Job Catalog'!$C$10:$C$509),""))</f>
        <v/>
      </c>
      <c r="BP11" s="57">
        <f>IF(OR($A11="",BP$9=""),"",IFERROR(COUNTIFS('Job Catalog'!$D$10:$D$509,$A11,'Job Catalog'!$H$10:$H$509,BP$7,'Job Catalog'!$I$10:$I$509,BP$9)/COUNTA('Job Catalog'!$C$10:$C$509),""))</f>
        <v/>
      </c>
      <c r="BQ11" s="57">
        <f>IF(OR($A11="",BQ$9=""),"",IFERROR(COUNTIFS('Job Catalog'!$D$10:$D$509,$A11,'Job Catalog'!$H$10:$H$509,BQ$7,'Job Catalog'!$I$10:$I$509,BQ$9)/COUNTA('Job Catalog'!$C$10:$C$509),""))</f>
        <v/>
      </c>
      <c r="BR11" s="57">
        <f>IF(OR($A11="",BR$9=""),"",IFERROR(COUNTIFS('Job Catalog'!$D$10:$D$509,$A11,'Job Catalog'!$H$10:$H$509,BR$7,'Job Catalog'!$I$10:$I$509,BR$9)/COUNTA('Job Catalog'!$C$10:$C$509),""))</f>
        <v/>
      </c>
      <c r="BS11" s="57">
        <f>IF(OR($A11="",BS$9=""),"",IFERROR(COUNTIFS('Job Catalog'!$D$10:$D$509,$A11,'Job Catalog'!$H$10:$H$509,BS$7,'Job Catalog'!$I$10:$I$509,BS$9)/COUNTA('Job Catalog'!$C$10:$C$509),""))</f>
        <v/>
      </c>
      <c r="BT11" s="57">
        <f>IF(OR($A11="",BT$9=""),"",IFERROR(COUNTIFS('Job Catalog'!$D$10:$D$509,$A11,'Job Catalog'!$H$10:$H$509,BT$7,'Job Catalog'!$I$10:$I$509,BT$9)/COUNTA('Job Catalog'!$C$10:$C$509),""))</f>
        <v/>
      </c>
      <c r="BU11" s="57">
        <f>IF(OR($A11="",BU$9=""),"",IFERROR(COUNTIFS('Job Catalog'!$D$10:$D$509,$A11,'Job Catalog'!$H$10:$H$509,BU$7,'Job Catalog'!$I$10:$I$509,BU$9)/COUNTA('Job Catalog'!$C$10:$C$509),""))</f>
        <v/>
      </c>
      <c r="BV11" s="57">
        <f>IF(OR($A11="",BV$9=""),"",IFERROR(COUNTIFS('Job Catalog'!$D$10:$D$509,$A11,'Job Catalog'!$H$10:$H$509,BV$7,'Job Catalog'!$I$10:$I$509,BV$9)/COUNTA('Job Catalog'!$C$10:$C$509),""))</f>
        <v/>
      </c>
      <c r="BW11" s="57">
        <f>IF(OR($A11="",BW$9=""),"",IFERROR(COUNTIFS('Job Catalog'!$D$10:$D$509,$A11,'Job Catalog'!$H$10:$H$509,BW$7,'Job Catalog'!$I$10:$I$509,BW$9)/COUNTA('Job Catalog'!$C$10:$C$509),""))</f>
        <v/>
      </c>
      <c r="BX11" s="57">
        <f>IF(OR($A11="",BX$9=""),"",IFERROR(COUNTIFS('Job Catalog'!$D$10:$D$509,$A11,'Job Catalog'!$H$10:$H$509,BX$7,'Job Catalog'!$I$10:$I$509,BX$9)/COUNTA('Job Catalog'!$C$10:$C$509),""))</f>
        <v/>
      </c>
      <c r="BY11" s="57">
        <f>IF(OR($A11="",BY$9=""),"",IFERROR(COUNTIFS('Job Catalog'!$D$10:$D$509,$A11,'Job Catalog'!$H$10:$H$509,BY$7,'Job Catalog'!$I$10:$I$509,BY$9)/COUNTA('Job Catalog'!$C$10:$C$509),""))</f>
        <v/>
      </c>
      <c r="BZ11" s="57">
        <f>IF(OR($A11="",BZ$9=""),"",IFERROR(COUNTIFS('Job Catalog'!$D$10:$D$509,$A11,'Job Catalog'!$H$10:$H$509,BZ$7,'Job Catalog'!$I$10:$I$509,BZ$9)/COUNTA('Job Catalog'!$C$10:$C$509),""))</f>
        <v/>
      </c>
      <c r="CA11" s="57">
        <f>IF(OR($A11="",CA$9=""),"",IFERROR(COUNTIFS('Job Catalog'!$D$10:$D$509,$A11,'Job Catalog'!$H$10:$H$509,CA$7,'Job Catalog'!$I$10:$I$509,CA$9)/COUNTA('Job Catalog'!$C$10:$C$509),""))</f>
        <v/>
      </c>
      <c r="CB11" s="57">
        <f>IF(OR($A11="",CB$9=""),"",IFERROR(COUNTIFS('Job Catalog'!$D$10:$D$509,$A11,'Job Catalog'!$H$10:$H$509,CB$7,'Job Catalog'!$I$10:$I$509,CB$9)/COUNTA('Job Catalog'!$C$10:$C$509),""))</f>
        <v/>
      </c>
      <c r="CC11" s="57">
        <f>IF(OR($A11="",CC$9=""),"",IFERROR(COUNTIFS('Job Catalog'!$D$10:$D$509,$A11,'Job Catalog'!$H$10:$H$509,CC$7,'Job Catalog'!$I$10:$I$509,CC$9)/COUNTA('Job Catalog'!$C$10:$C$509),""))</f>
        <v/>
      </c>
      <c r="CD11" s="57">
        <f>IF(OR($A11="",CD$9=""),"",IFERROR(COUNTIFS('Job Catalog'!$D$10:$D$509,$A11,'Job Catalog'!$H$10:$H$509,CD$7,'Job Catalog'!$I$10:$I$509,CD$9)/COUNTA('Job Catalog'!$C$10:$C$509),""))</f>
        <v/>
      </c>
      <c r="CE11" s="57">
        <f>IF(OR($A11="",CE$9=""),"",IFERROR(COUNTIFS('Job Catalog'!$D$10:$D$509,$A11,'Job Catalog'!$H$10:$H$509,CE$7,'Job Catalog'!$I$10:$I$509,CE$9)/COUNTA('Job Catalog'!$C$10:$C$509),""))</f>
        <v/>
      </c>
      <c r="CF11" s="57">
        <f>IF(OR($A11="",CF$9=""),"",IFERROR(COUNTIFS('Job Catalog'!$D$10:$D$509,$A11,'Job Catalog'!$H$10:$H$509,CF$7,'Job Catalog'!$I$10:$I$509,CF$9)/COUNTA('Job Catalog'!$C$10:$C$509),""))</f>
        <v/>
      </c>
      <c r="CG11" s="57">
        <f>IF(OR($A11="",CG$9=""),"",IFERROR(COUNTIFS('Job Catalog'!$D$10:$D$509,$A11,'Job Catalog'!$H$10:$H$509,CG$7,'Job Catalog'!$I$10:$I$509,CG$9)/COUNTA('Job Catalog'!$C$10:$C$509),""))</f>
        <v/>
      </c>
      <c r="CH11" s="57">
        <f>IF(OR($A11="",CH$9=""),"",IFERROR(COUNTIFS('Job Catalog'!$D$10:$D$509,$A11,'Job Catalog'!$H$10:$H$509,CH$7,'Job Catalog'!$I$10:$I$509,CH$9)/COUNTA('Job Catalog'!$C$10:$C$509),""))</f>
        <v/>
      </c>
      <c r="CI11" s="57">
        <f>IF(OR($A11="",CI$9=""),"",IFERROR(COUNTIFS('Job Catalog'!$D$10:$D$509,$A11,'Job Catalog'!$H$10:$H$509,CI$7,'Job Catalog'!$I$10:$I$509,CI$9)/COUNTA('Job Catalog'!$C$10:$C$509),""))</f>
        <v/>
      </c>
      <c r="CJ11" s="57">
        <f>IF(OR($A11="",CJ$9=""),"",IFERROR(COUNTIFS('Job Catalog'!$D$10:$D$509,$A11,'Job Catalog'!$H$10:$H$509,CJ$7,'Job Catalog'!$I$10:$I$509,CJ$9)/COUNTA('Job Catalog'!$C$10:$C$509),""))</f>
        <v/>
      </c>
      <c r="CK11" s="57">
        <f>IF(OR($A11="",CK$9=""),"",IFERROR(COUNTIFS('Job Catalog'!$D$10:$D$509,$A11,'Job Catalog'!$H$10:$H$509,CK$7,'Job Catalog'!$I$10:$I$509,CK$9)/COUNTA('Job Catalog'!$C$10:$C$509),""))</f>
        <v/>
      </c>
      <c r="CL11" s="57">
        <f>IF(OR($A11="",CL$9=""),"",IFERROR(COUNTIFS('Job Catalog'!$D$10:$D$509,$A11,'Job Catalog'!$H$10:$H$509,CL$7,'Job Catalog'!$I$10:$I$509,CL$9)/COUNTA('Job Catalog'!$C$10:$C$509),""))</f>
        <v/>
      </c>
      <c r="CM11" s="57">
        <f>IF(OR($A11="",CM$9=""),"",IFERROR(COUNTIFS('Job Catalog'!$D$10:$D$509,$A11,'Job Catalog'!$H$10:$H$509,CM$7,'Job Catalog'!$I$10:$I$509,CM$9)/COUNTA('Job Catalog'!$C$10:$C$509),""))</f>
        <v/>
      </c>
      <c r="CN11" s="57">
        <f>IF(OR($A11="",CN$9=""),"",IFERROR(COUNTIFS('Job Catalog'!$D$10:$D$509,$A11,'Job Catalog'!$H$10:$H$509,CN$7,'Job Catalog'!$I$10:$I$509,CN$9)/COUNTA('Job Catalog'!$C$10:$C$509),""))</f>
        <v/>
      </c>
      <c r="CO11" s="57">
        <f>IF(OR($A11="",CO$9=""),"",IFERROR(COUNTIFS('Job Catalog'!$D$10:$D$509,$A11,'Job Catalog'!$H$10:$H$509,CO$7,'Job Catalog'!$I$10:$I$509,CO$9)/COUNTA('Job Catalog'!$C$10:$C$509),""))</f>
        <v/>
      </c>
      <c r="CP11" s="57">
        <f>IF(OR($A11="",CP$9=""),"",IFERROR(COUNTIFS('Job Catalog'!$D$10:$D$509,$A11,'Job Catalog'!$H$10:$H$509,CP$7,'Job Catalog'!$I$10:$I$509,CP$9)/COUNTA('Job Catalog'!$C$10:$C$509),""))</f>
        <v/>
      </c>
      <c r="CQ11" s="57">
        <f>IF(OR($A11="",CQ$9=""),"",IFERROR(COUNTIFS('Job Catalog'!$D$10:$D$509,$A11,'Job Catalog'!$H$10:$H$509,CQ$7,'Job Catalog'!$I$10:$I$509,CQ$9)/COUNTA('Job Catalog'!$C$10:$C$509),""))</f>
        <v/>
      </c>
      <c r="CR11" s="57">
        <f>IF(OR($A11="",CR$9=""),"",IFERROR(COUNTIFS('Job Catalog'!$D$10:$D$509,$A11,'Job Catalog'!$H$10:$H$509,CR$7,'Job Catalog'!$I$10:$I$509,CR$9)/COUNTA('Job Catalog'!$C$10:$C$509),""))</f>
        <v/>
      </c>
      <c r="CS11" s="57">
        <f>IF(OR($A11="",CS$9=""),"",IFERROR(COUNTIFS('Job Catalog'!$D$10:$D$509,$A11,'Job Catalog'!$H$10:$H$509,CS$7,'Job Catalog'!$I$10:$I$509,CS$9)/COUNTA('Job Catalog'!$C$10:$C$509),""))</f>
        <v/>
      </c>
      <c r="CT11" s="57">
        <f>IF(OR($A11="",CT$9=""),"",IFERROR(COUNTIFS('Job Catalog'!$D$10:$D$509,$A11,'Job Catalog'!$H$10:$H$509,CT$7,'Job Catalog'!$I$10:$I$509,CT$9)/COUNTA('Job Catalog'!$C$10:$C$509),""))</f>
        <v/>
      </c>
      <c r="CU11" s="58">
        <f>IF($A11="","",SUM(C11:CT11))</f>
        <v/>
      </c>
    </row>
    <row r="12">
      <c r="A12">
        <f>IF(SETUP!$B122="","",SETUP!$B122)</f>
        <v/>
      </c>
      <c r="B12" s="9">
        <f>IF(SETUP!$B122="","",SETUP!$C122)</f>
        <v/>
      </c>
      <c r="C12" s="57">
        <f>IF(OR($A12="",C$9=""),"",IFERROR(COUNTIFS('Job Catalog'!$D$10:$D$509,$A12,'Job Catalog'!$H$10:$H$509,C$7,'Job Catalog'!$I$10:$I$509,C$9)/COUNTA('Job Catalog'!$C$10:$C$509),""))</f>
        <v/>
      </c>
      <c r="D12" s="57">
        <f>IF(OR($A12="",D$9=""),"",IFERROR(COUNTIFS('Job Catalog'!$D$10:$D$509,$A12,'Job Catalog'!$H$10:$H$509,D$7,'Job Catalog'!$I$10:$I$509,D$9)/COUNTA('Job Catalog'!$C$10:$C$509),""))</f>
        <v/>
      </c>
      <c r="E12" s="57">
        <f>IF(OR($A12="",E$9=""),"",IFERROR(COUNTIFS('Job Catalog'!$D$10:$D$509,$A12,'Job Catalog'!$H$10:$H$509,E$7,'Job Catalog'!$I$10:$I$509,E$9)/COUNTA('Job Catalog'!$C$10:$C$509),""))</f>
        <v/>
      </c>
      <c r="F12" s="57">
        <f>IF(OR($A12="",F$9=""),"",IFERROR(COUNTIFS('Job Catalog'!$D$10:$D$509,$A12,'Job Catalog'!$H$10:$H$509,F$7,'Job Catalog'!$I$10:$I$509,F$9)/COUNTA('Job Catalog'!$C$10:$C$509),""))</f>
        <v/>
      </c>
      <c r="G12" s="57">
        <f>IF(OR($A12="",G$9=""),"",IFERROR(COUNTIFS('Job Catalog'!$D$10:$D$509,$A12,'Job Catalog'!$H$10:$H$509,G$7,'Job Catalog'!$I$10:$I$509,G$9)/COUNTA('Job Catalog'!$C$10:$C$509),""))</f>
        <v/>
      </c>
      <c r="H12" s="57">
        <f>IF(OR($A12="",H$9=""),"",IFERROR(COUNTIFS('Job Catalog'!$D$10:$D$509,$A12,'Job Catalog'!$H$10:$H$509,H$7,'Job Catalog'!$I$10:$I$509,H$9)/COUNTA('Job Catalog'!$C$10:$C$509),""))</f>
        <v/>
      </c>
      <c r="I12" s="57">
        <f>IF(OR($A12="",I$9=""),"",IFERROR(COUNTIFS('Job Catalog'!$D$10:$D$509,$A12,'Job Catalog'!$H$10:$H$509,I$7,'Job Catalog'!$I$10:$I$509,I$9)/COUNTA('Job Catalog'!$C$10:$C$509),""))</f>
        <v/>
      </c>
      <c r="J12" s="57">
        <f>IF(OR($A12="",J$9=""),"",IFERROR(COUNTIFS('Job Catalog'!$D$10:$D$509,$A12,'Job Catalog'!$H$10:$H$509,J$7,'Job Catalog'!$I$10:$I$509,J$9)/COUNTA('Job Catalog'!$C$10:$C$509),""))</f>
        <v/>
      </c>
      <c r="K12" s="57">
        <f>IF(OR($A12="",K$9=""),"",IFERROR(COUNTIFS('Job Catalog'!$D$10:$D$509,$A12,'Job Catalog'!$H$10:$H$509,K$7,'Job Catalog'!$I$10:$I$509,K$9)/COUNTA('Job Catalog'!$C$10:$C$509),""))</f>
        <v/>
      </c>
      <c r="L12" s="57">
        <f>IF(OR($A12="",L$9=""),"",IFERROR(COUNTIFS('Job Catalog'!$D$10:$D$509,$A12,'Job Catalog'!$H$10:$H$509,L$7,'Job Catalog'!$I$10:$I$509,L$9)/COUNTA('Job Catalog'!$C$10:$C$509),""))</f>
        <v/>
      </c>
      <c r="M12" s="57">
        <f>IF(OR($A12="",M$9=""),"",IFERROR(COUNTIFS('Job Catalog'!$D$10:$D$509,$A12,'Job Catalog'!$H$10:$H$509,M$7,'Job Catalog'!$I$10:$I$509,M$9)/COUNTA('Job Catalog'!$C$10:$C$509),""))</f>
        <v/>
      </c>
      <c r="N12" s="57">
        <f>IF(OR($A12="",N$9=""),"",IFERROR(COUNTIFS('Job Catalog'!$D$10:$D$509,$A12,'Job Catalog'!$H$10:$H$509,N$7,'Job Catalog'!$I$10:$I$509,N$9)/COUNTA('Job Catalog'!$C$10:$C$509),""))</f>
        <v/>
      </c>
      <c r="O12" s="57">
        <f>IF(OR($A12="",O$9=""),"",IFERROR(COUNTIFS('Job Catalog'!$D$10:$D$509,$A12,'Job Catalog'!$H$10:$H$509,O$7,'Job Catalog'!$I$10:$I$509,O$9)/COUNTA('Job Catalog'!$C$10:$C$509),""))</f>
        <v/>
      </c>
      <c r="P12" s="57">
        <f>IF(OR($A12="",P$9=""),"",IFERROR(COUNTIFS('Job Catalog'!$D$10:$D$509,$A12,'Job Catalog'!$H$10:$H$509,P$7,'Job Catalog'!$I$10:$I$509,P$9)/COUNTA('Job Catalog'!$C$10:$C$509),""))</f>
        <v/>
      </c>
      <c r="Q12" s="57">
        <f>IF(OR($A12="",Q$9=""),"",IFERROR(COUNTIFS('Job Catalog'!$D$10:$D$509,$A12,'Job Catalog'!$H$10:$H$509,Q$7,'Job Catalog'!$I$10:$I$509,Q$9)/COUNTA('Job Catalog'!$C$10:$C$509),""))</f>
        <v/>
      </c>
      <c r="R12" s="57">
        <f>IF(OR($A12="",R$9=""),"",IFERROR(COUNTIFS('Job Catalog'!$D$10:$D$509,$A12,'Job Catalog'!$H$10:$H$509,R$7,'Job Catalog'!$I$10:$I$509,R$9)/COUNTA('Job Catalog'!$C$10:$C$509),""))</f>
        <v/>
      </c>
      <c r="S12" s="57">
        <f>IF(OR($A12="",S$9=""),"",IFERROR(COUNTIFS('Job Catalog'!$D$10:$D$509,$A12,'Job Catalog'!$H$10:$H$509,S$7,'Job Catalog'!$I$10:$I$509,S$9)/COUNTA('Job Catalog'!$C$10:$C$509),""))</f>
        <v/>
      </c>
      <c r="T12" s="57">
        <f>IF(OR($A12="",T$9=""),"",IFERROR(COUNTIFS('Job Catalog'!$D$10:$D$509,$A12,'Job Catalog'!$H$10:$H$509,T$7,'Job Catalog'!$I$10:$I$509,T$9)/COUNTA('Job Catalog'!$C$10:$C$509),""))</f>
        <v/>
      </c>
      <c r="U12" s="57">
        <f>IF(OR($A12="",U$9=""),"",IFERROR(COUNTIFS('Job Catalog'!$D$10:$D$509,$A12,'Job Catalog'!$H$10:$H$509,U$7,'Job Catalog'!$I$10:$I$509,U$9)/COUNTA('Job Catalog'!$C$10:$C$509),""))</f>
        <v/>
      </c>
      <c r="V12" s="57">
        <f>IF(OR($A12="",V$9=""),"",IFERROR(COUNTIFS('Job Catalog'!$D$10:$D$509,$A12,'Job Catalog'!$H$10:$H$509,V$7,'Job Catalog'!$I$10:$I$509,V$9)/COUNTA('Job Catalog'!$C$10:$C$509),""))</f>
        <v/>
      </c>
      <c r="W12" s="57">
        <f>IF(OR($A12="",W$9=""),"",IFERROR(COUNTIFS('Job Catalog'!$D$10:$D$509,$A12,'Job Catalog'!$H$10:$H$509,W$7,'Job Catalog'!$I$10:$I$509,W$9)/COUNTA('Job Catalog'!$C$10:$C$509),""))</f>
        <v/>
      </c>
      <c r="X12" s="57">
        <f>IF(OR($A12="",X$9=""),"",IFERROR(COUNTIFS('Job Catalog'!$D$10:$D$509,$A12,'Job Catalog'!$H$10:$H$509,X$7,'Job Catalog'!$I$10:$I$509,X$9)/COUNTA('Job Catalog'!$C$10:$C$509),""))</f>
        <v/>
      </c>
      <c r="Y12" s="57">
        <f>IF(OR($A12="",Y$9=""),"",IFERROR(COUNTIFS('Job Catalog'!$D$10:$D$509,$A12,'Job Catalog'!$H$10:$H$509,Y$7,'Job Catalog'!$I$10:$I$509,Y$9)/COUNTA('Job Catalog'!$C$10:$C$509),""))</f>
        <v/>
      </c>
      <c r="Z12" s="57">
        <f>IF(OR($A12="",Z$9=""),"",IFERROR(COUNTIFS('Job Catalog'!$D$10:$D$509,$A12,'Job Catalog'!$H$10:$H$509,Z$7,'Job Catalog'!$I$10:$I$509,Z$9)/COUNTA('Job Catalog'!$C$10:$C$509),""))</f>
        <v/>
      </c>
      <c r="AA12" s="57">
        <f>IF(OR($A12="",AA$9=""),"",IFERROR(COUNTIFS('Job Catalog'!$D$10:$D$509,$A12,'Job Catalog'!$H$10:$H$509,AA$7,'Job Catalog'!$I$10:$I$509,AA$9)/COUNTA('Job Catalog'!$C$10:$C$509),""))</f>
        <v/>
      </c>
      <c r="AB12" s="57">
        <f>IF(OR($A12="",AB$9=""),"",IFERROR(COUNTIFS('Job Catalog'!$D$10:$D$509,$A12,'Job Catalog'!$H$10:$H$509,AB$7,'Job Catalog'!$I$10:$I$509,AB$9)/COUNTA('Job Catalog'!$C$10:$C$509),""))</f>
        <v/>
      </c>
      <c r="AC12" s="57">
        <f>IF(OR($A12="",AC$9=""),"",IFERROR(COUNTIFS('Job Catalog'!$D$10:$D$509,$A12,'Job Catalog'!$H$10:$H$509,AC$7,'Job Catalog'!$I$10:$I$509,AC$9)/COUNTA('Job Catalog'!$C$10:$C$509),""))</f>
        <v/>
      </c>
      <c r="AD12" s="57">
        <f>IF(OR($A12="",AD$9=""),"",IFERROR(COUNTIFS('Job Catalog'!$D$10:$D$509,$A12,'Job Catalog'!$H$10:$H$509,AD$7,'Job Catalog'!$I$10:$I$509,AD$9)/COUNTA('Job Catalog'!$C$10:$C$509),""))</f>
        <v/>
      </c>
      <c r="AE12" s="57">
        <f>IF(OR($A12="",AE$9=""),"",IFERROR(COUNTIFS('Job Catalog'!$D$10:$D$509,$A12,'Job Catalog'!$H$10:$H$509,AE$7,'Job Catalog'!$I$10:$I$509,AE$9)/COUNTA('Job Catalog'!$C$10:$C$509),""))</f>
        <v/>
      </c>
      <c r="AF12" s="57">
        <f>IF(OR($A12="",AF$9=""),"",IFERROR(COUNTIFS('Job Catalog'!$D$10:$D$509,$A12,'Job Catalog'!$H$10:$H$509,AF$7,'Job Catalog'!$I$10:$I$509,AF$9)/COUNTA('Job Catalog'!$C$10:$C$509),""))</f>
        <v/>
      </c>
      <c r="AG12" s="57">
        <f>IF(OR($A12="",AG$9=""),"",IFERROR(COUNTIFS('Job Catalog'!$D$10:$D$509,$A12,'Job Catalog'!$H$10:$H$509,AG$7,'Job Catalog'!$I$10:$I$509,AG$9)/COUNTA('Job Catalog'!$C$10:$C$509),""))</f>
        <v/>
      </c>
      <c r="AH12" s="57">
        <f>IF(OR($A12="",AH$9=""),"",IFERROR(COUNTIFS('Job Catalog'!$D$10:$D$509,$A12,'Job Catalog'!$H$10:$H$509,AH$7,'Job Catalog'!$I$10:$I$509,AH$9)/COUNTA('Job Catalog'!$C$10:$C$509),""))</f>
        <v/>
      </c>
      <c r="AI12" s="57">
        <f>IF(OR($A12="",AI$9=""),"",IFERROR(COUNTIFS('Job Catalog'!$D$10:$D$509,$A12,'Job Catalog'!$H$10:$H$509,AI$7,'Job Catalog'!$I$10:$I$509,AI$9)/COUNTA('Job Catalog'!$C$10:$C$509),""))</f>
        <v/>
      </c>
      <c r="AJ12" s="57">
        <f>IF(OR($A12="",AJ$9=""),"",IFERROR(COUNTIFS('Job Catalog'!$D$10:$D$509,$A12,'Job Catalog'!$H$10:$H$509,AJ$7,'Job Catalog'!$I$10:$I$509,AJ$9)/COUNTA('Job Catalog'!$C$10:$C$509),""))</f>
        <v/>
      </c>
      <c r="AK12" s="57">
        <f>IF(OR($A12="",AK$9=""),"",IFERROR(COUNTIFS('Job Catalog'!$D$10:$D$509,$A12,'Job Catalog'!$H$10:$H$509,AK$7,'Job Catalog'!$I$10:$I$509,AK$9)/COUNTA('Job Catalog'!$C$10:$C$509),""))</f>
        <v/>
      </c>
      <c r="AL12" s="57">
        <f>IF(OR($A12="",AL$9=""),"",IFERROR(COUNTIFS('Job Catalog'!$D$10:$D$509,$A12,'Job Catalog'!$H$10:$H$509,AL$7,'Job Catalog'!$I$10:$I$509,AL$9)/COUNTA('Job Catalog'!$C$10:$C$509),""))</f>
        <v/>
      </c>
      <c r="AM12" s="57">
        <f>IF(OR($A12="",AM$9=""),"",IFERROR(COUNTIFS('Job Catalog'!$D$10:$D$509,$A12,'Job Catalog'!$H$10:$H$509,AM$7,'Job Catalog'!$I$10:$I$509,AM$9)/COUNTA('Job Catalog'!$C$10:$C$509),""))</f>
        <v/>
      </c>
      <c r="AN12" s="57">
        <f>IF(OR($A12="",AN$9=""),"",IFERROR(COUNTIFS('Job Catalog'!$D$10:$D$509,$A12,'Job Catalog'!$H$10:$H$509,AN$7,'Job Catalog'!$I$10:$I$509,AN$9)/COUNTA('Job Catalog'!$C$10:$C$509),""))</f>
        <v/>
      </c>
      <c r="AO12" s="57">
        <f>IF(OR($A12="",AO$9=""),"",IFERROR(COUNTIFS('Job Catalog'!$D$10:$D$509,$A12,'Job Catalog'!$H$10:$H$509,AO$7,'Job Catalog'!$I$10:$I$509,AO$9)/COUNTA('Job Catalog'!$C$10:$C$509),""))</f>
        <v/>
      </c>
      <c r="AP12" s="57">
        <f>IF(OR($A12="",AP$9=""),"",IFERROR(COUNTIFS('Job Catalog'!$D$10:$D$509,$A12,'Job Catalog'!$H$10:$H$509,AP$7,'Job Catalog'!$I$10:$I$509,AP$9)/COUNTA('Job Catalog'!$C$10:$C$509),""))</f>
        <v/>
      </c>
      <c r="AQ12" s="57">
        <f>IF(OR($A12="",AQ$9=""),"",IFERROR(COUNTIFS('Job Catalog'!$D$10:$D$509,$A12,'Job Catalog'!$H$10:$H$509,AQ$7,'Job Catalog'!$I$10:$I$509,AQ$9)/COUNTA('Job Catalog'!$C$10:$C$509),""))</f>
        <v/>
      </c>
      <c r="AR12" s="57">
        <f>IF(OR($A12="",AR$9=""),"",IFERROR(COUNTIFS('Job Catalog'!$D$10:$D$509,$A12,'Job Catalog'!$H$10:$H$509,AR$7,'Job Catalog'!$I$10:$I$509,AR$9)/COUNTA('Job Catalog'!$C$10:$C$509),""))</f>
        <v/>
      </c>
      <c r="AS12" s="57">
        <f>IF(OR($A12="",AS$9=""),"",IFERROR(COUNTIFS('Job Catalog'!$D$10:$D$509,$A12,'Job Catalog'!$H$10:$H$509,AS$7,'Job Catalog'!$I$10:$I$509,AS$9)/COUNTA('Job Catalog'!$C$10:$C$509),""))</f>
        <v/>
      </c>
      <c r="AT12" s="57">
        <f>IF(OR($A12="",AT$9=""),"",IFERROR(COUNTIFS('Job Catalog'!$D$10:$D$509,$A12,'Job Catalog'!$H$10:$H$509,AT$7,'Job Catalog'!$I$10:$I$509,AT$9)/COUNTA('Job Catalog'!$C$10:$C$509),""))</f>
        <v/>
      </c>
      <c r="AU12" s="57">
        <f>IF(OR($A12="",AU$9=""),"",IFERROR(COUNTIFS('Job Catalog'!$D$10:$D$509,$A12,'Job Catalog'!$H$10:$H$509,AU$7,'Job Catalog'!$I$10:$I$509,AU$9)/COUNTA('Job Catalog'!$C$10:$C$509),""))</f>
        <v/>
      </c>
      <c r="AV12" s="57">
        <f>IF(OR($A12="",AV$9=""),"",IFERROR(COUNTIFS('Job Catalog'!$D$10:$D$509,$A12,'Job Catalog'!$H$10:$H$509,AV$7,'Job Catalog'!$I$10:$I$509,AV$9)/COUNTA('Job Catalog'!$C$10:$C$509),""))</f>
        <v/>
      </c>
      <c r="AW12" s="57">
        <f>IF(OR($A12="",AW$9=""),"",IFERROR(COUNTIFS('Job Catalog'!$D$10:$D$509,$A12,'Job Catalog'!$H$10:$H$509,AW$7,'Job Catalog'!$I$10:$I$509,AW$9)/COUNTA('Job Catalog'!$C$10:$C$509),""))</f>
        <v/>
      </c>
      <c r="AX12" s="57">
        <f>IF(OR($A12="",AX$9=""),"",IFERROR(COUNTIFS('Job Catalog'!$D$10:$D$509,$A12,'Job Catalog'!$H$10:$H$509,AX$7,'Job Catalog'!$I$10:$I$509,AX$9)/COUNTA('Job Catalog'!$C$10:$C$509),""))</f>
        <v/>
      </c>
      <c r="AY12" s="57">
        <f>IF(OR($A12="",AY$9=""),"",IFERROR(COUNTIFS('Job Catalog'!$D$10:$D$509,$A12,'Job Catalog'!$H$10:$H$509,AY$7,'Job Catalog'!$I$10:$I$509,AY$9)/COUNTA('Job Catalog'!$C$10:$C$509),""))</f>
        <v/>
      </c>
      <c r="AZ12" s="57">
        <f>IF(OR($A12="",AZ$9=""),"",IFERROR(COUNTIFS('Job Catalog'!$D$10:$D$509,$A12,'Job Catalog'!$H$10:$H$509,AZ$7,'Job Catalog'!$I$10:$I$509,AZ$9)/COUNTA('Job Catalog'!$C$10:$C$509),""))</f>
        <v/>
      </c>
      <c r="BA12" s="57">
        <f>IF(OR($A12="",BA$9=""),"",IFERROR(COUNTIFS('Job Catalog'!$D$10:$D$509,$A12,'Job Catalog'!$H$10:$H$509,BA$7,'Job Catalog'!$I$10:$I$509,BA$9)/COUNTA('Job Catalog'!$C$10:$C$509),""))</f>
        <v/>
      </c>
      <c r="BB12" s="57">
        <f>IF(OR($A12="",BB$9=""),"",IFERROR(COUNTIFS('Job Catalog'!$D$10:$D$509,$A12,'Job Catalog'!$H$10:$H$509,BB$7,'Job Catalog'!$I$10:$I$509,BB$9)/COUNTA('Job Catalog'!$C$10:$C$509),""))</f>
        <v/>
      </c>
      <c r="BC12" s="57">
        <f>IF(OR($A12="",BC$9=""),"",IFERROR(COUNTIFS('Job Catalog'!$D$10:$D$509,$A12,'Job Catalog'!$H$10:$H$509,BC$7,'Job Catalog'!$I$10:$I$509,BC$9)/COUNTA('Job Catalog'!$C$10:$C$509),""))</f>
        <v/>
      </c>
      <c r="BD12" s="57">
        <f>IF(OR($A12="",BD$9=""),"",IFERROR(COUNTIFS('Job Catalog'!$D$10:$D$509,$A12,'Job Catalog'!$H$10:$H$509,BD$7,'Job Catalog'!$I$10:$I$509,BD$9)/COUNTA('Job Catalog'!$C$10:$C$509),""))</f>
        <v/>
      </c>
      <c r="BE12" s="57">
        <f>IF(OR($A12="",BE$9=""),"",IFERROR(COUNTIFS('Job Catalog'!$D$10:$D$509,$A12,'Job Catalog'!$H$10:$H$509,BE$7,'Job Catalog'!$I$10:$I$509,BE$9)/COUNTA('Job Catalog'!$C$10:$C$509),""))</f>
        <v/>
      </c>
      <c r="BF12" s="57">
        <f>IF(OR($A12="",BF$9=""),"",IFERROR(COUNTIFS('Job Catalog'!$D$10:$D$509,$A12,'Job Catalog'!$H$10:$H$509,BF$7,'Job Catalog'!$I$10:$I$509,BF$9)/COUNTA('Job Catalog'!$C$10:$C$509),""))</f>
        <v/>
      </c>
      <c r="BG12" s="57">
        <f>IF(OR($A12="",BG$9=""),"",IFERROR(COUNTIFS('Job Catalog'!$D$10:$D$509,$A12,'Job Catalog'!$H$10:$H$509,BG$7,'Job Catalog'!$I$10:$I$509,BG$9)/COUNTA('Job Catalog'!$C$10:$C$509),""))</f>
        <v/>
      </c>
      <c r="BH12" s="57">
        <f>IF(OR($A12="",BH$9=""),"",IFERROR(COUNTIFS('Job Catalog'!$D$10:$D$509,$A12,'Job Catalog'!$H$10:$H$509,BH$7,'Job Catalog'!$I$10:$I$509,BH$9)/COUNTA('Job Catalog'!$C$10:$C$509),""))</f>
        <v/>
      </c>
      <c r="BI12" s="57">
        <f>IF(OR($A12="",BI$9=""),"",IFERROR(COUNTIFS('Job Catalog'!$D$10:$D$509,$A12,'Job Catalog'!$H$10:$H$509,BI$7,'Job Catalog'!$I$10:$I$509,BI$9)/COUNTA('Job Catalog'!$C$10:$C$509),""))</f>
        <v/>
      </c>
      <c r="BJ12" s="57">
        <f>IF(OR($A12="",BJ$9=""),"",IFERROR(COUNTIFS('Job Catalog'!$D$10:$D$509,$A12,'Job Catalog'!$H$10:$H$509,BJ$7,'Job Catalog'!$I$10:$I$509,BJ$9)/COUNTA('Job Catalog'!$C$10:$C$509),""))</f>
        <v/>
      </c>
      <c r="BK12" s="57">
        <f>IF(OR($A12="",BK$9=""),"",IFERROR(COUNTIFS('Job Catalog'!$D$10:$D$509,$A12,'Job Catalog'!$H$10:$H$509,BK$7,'Job Catalog'!$I$10:$I$509,BK$9)/COUNTA('Job Catalog'!$C$10:$C$509),""))</f>
        <v/>
      </c>
      <c r="BL12" s="57">
        <f>IF(OR($A12="",BL$9=""),"",IFERROR(COUNTIFS('Job Catalog'!$D$10:$D$509,$A12,'Job Catalog'!$H$10:$H$509,BL$7,'Job Catalog'!$I$10:$I$509,BL$9)/COUNTA('Job Catalog'!$C$10:$C$509),""))</f>
        <v/>
      </c>
      <c r="BM12" s="57">
        <f>IF(OR($A12="",BM$9=""),"",IFERROR(COUNTIFS('Job Catalog'!$D$10:$D$509,$A12,'Job Catalog'!$H$10:$H$509,BM$7,'Job Catalog'!$I$10:$I$509,BM$9)/COUNTA('Job Catalog'!$C$10:$C$509),""))</f>
        <v/>
      </c>
      <c r="BN12" s="57">
        <f>IF(OR($A12="",BN$9=""),"",IFERROR(COUNTIFS('Job Catalog'!$D$10:$D$509,$A12,'Job Catalog'!$H$10:$H$509,BN$7,'Job Catalog'!$I$10:$I$509,BN$9)/COUNTA('Job Catalog'!$C$10:$C$509),""))</f>
        <v/>
      </c>
      <c r="BO12" s="57">
        <f>IF(OR($A12="",BO$9=""),"",IFERROR(COUNTIFS('Job Catalog'!$D$10:$D$509,$A12,'Job Catalog'!$H$10:$H$509,BO$7,'Job Catalog'!$I$10:$I$509,BO$9)/COUNTA('Job Catalog'!$C$10:$C$509),""))</f>
        <v/>
      </c>
      <c r="BP12" s="57">
        <f>IF(OR($A12="",BP$9=""),"",IFERROR(COUNTIFS('Job Catalog'!$D$10:$D$509,$A12,'Job Catalog'!$H$10:$H$509,BP$7,'Job Catalog'!$I$10:$I$509,BP$9)/COUNTA('Job Catalog'!$C$10:$C$509),""))</f>
        <v/>
      </c>
      <c r="BQ12" s="57">
        <f>IF(OR($A12="",BQ$9=""),"",IFERROR(COUNTIFS('Job Catalog'!$D$10:$D$509,$A12,'Job Catalog'!$H$10:$H$509,BQ$7,'Job Catalog'!$I$10:$I$509,BQ$9)/COUNTA('Job Catalog'!$C$10:$C$509),""))</f>
        <v/>
      </c>
      <c r="BR12" s="57">
        <f>IF(OR($A12="",BR$9=""),"",IFERROR(COUNTIFS('Job Catalog'!$D$10:$D$509,$A12,'Job Catalog'!$H$10:$H$509,BR$7,'Job Catalog'!$I$10:$I$509,BR$9)/COUNTA('Job Catalog'!$C$10:$C$509),""))</f>
        <v/>
      </c>
      <c r="BS12" s="57">
        <f>IF(OR($A12="",BS$9=""),"",IFERROR(COUNTIFS('Job Catalog'!$D$10:$D$509,$A12,'Job Catalog'!$H$10:$H$509,BS$7,'Job Catalog'!$I$10:$I$509,BS$9)/COUNTA('Job Catalog'!$C$10:$C$509),""))</f>
        <v/>
      </c>
      <c r="BT12" s="57">
        <f>IF(OR($A12="",BT$9=""),"",IFERROR(COUNTIFS('Job Catalog'!$D$10:$D$509,$A12,'Job Catalog'!$H$10:$H$509,BT$7,'Job Catalog'!$I$10:$I$509,BT$9)/COUNTA('Job Catalog'!$C$10:$C$509),""))</f>
        <v/>
      </c>
      <c r="BU12" s="57">
        <f>IF(OR($A12="",BU$9=""),"",IFERROR(COUNTIFS('Job Catalog'!$D$10:$D$509,$A12,'Job Catalog'!$H$10:$H$509,BU$7,'Job Catalog'!$I$10:$I$509,BU$9)/COUNTA('Job Catalog'!$C$10:$C$509),""))</f>
        <v/>
      </c>
      <c r="BV12" s="57">
        <f>IF(OR($A12="",BV$9=""),"",IFERROR(COUNTIFS('Job Catalog'!$D$10:$D$509,$A12,'Job Catalog'!$H$10:$H$509,BV$7,'Job Catalog'!$I$10:$I$509,BV$9)/COUNTA('Job Catalog'!$C$10:$C$509),""))</f>
        <v/>
      </c>
      <c r="BW12" s="57">
        <f>IF(OR($A12="",BW$9=""),"",IFERROR(COUNTIFS('Job Catalog'!$D$10:$D$509,$A12,'Job Catalog'!$H$10:$H$509,BW$7,'Job Catalog'!$I$10:$I$509,BW$9)/COUNTA('Job Catalog'!$C$10:$C$509),""))</f>
        <v/>
      </c>
      <c r="BX12" s="57">
        <f>IF(OR($A12="",BX$9=""),"",IFERROR(COUNTIFS('Job Catalog'!$D$10:$D$509,$A12,'Job Catalog'!$H$10:$H$509,BX$7,'Job Catalog'!$I$10:$I$509,BX$9)/COUNTA('Job Catalog'!$C$10:$C$509),""))</f>
        <v/>
      </c>
      <c r="BY12" s="57">
        <f>IF(OR($A12="",BY$9=""),"",IFERROR(COUNTIFS('Job Catalog'!$D$10:$D$509,$A12,'Job Catalog'!$H$10:$H$509,BY$7,'Job Catalog'!$I$10:$I$509,BY$9)/COUNTA('Job Catalog'!$C$10:$C$509),""))</f>
        <v/>
      </c>
      <c r="BZ12" s="57">
        <f>IF(OR($A12="",BZ$9=""),"",IFERROR(COUNTIFS('Job Catalog'!$D$10:$D$509,$A12,'Job Catalog'!$H$10:$H$509,BZ$7,'Job Catalog'!$I$10:$I$509,BZ$9)/COUNTA('Job Catalog'!$C$10:$C$509),""))</f>
        <v/>
      </c>
      <c r="CA12" s="57">
        <f>IF(OR($A12="",CA$9=""),"",IFERROR(COUNTIFS('Job Catalog'!$D$10:$D$509,$A12,'Job Catalog'!$H$10:$H$509,CA$7,'Job Catalog'!$I$10:$I$509,CA$9)/COUNTA('Job Catalog'!$C$10:$C$509),""))</f>
        <v/>
      </c>
      <c r="CB12" s="57">
        <f>IF(OR($A12="",CB$9=""),"",IFERROR(COUNTIFS('Job Catalog'!$D$10:$D$509,$A12,'Job Catalog'!$H$10:$H$509,CB$7,'Job Catalog'!$I$10:$I$509,CB$9)/COUNTA('Job Catalog'!$C$10:$C$509),""))</f>
        <v/>
      </c>
      <c r="CC12" s="57">
        <f>IF(OR($A12="",CC$9=""),"",IFERROR(COUNTIFS('Job Catalog'!$D$10:$D$509,$A12,'Job Catalog'!$H$10:$H$509,CC$7,'Job Catalog'!$I$10:$I$509,CC$9)/COUNTA('Job Catalog'!$C$10:$C$509),""))</f>
        <v/>
      </c>
      <c r="CD12" s="57">
        <f>IF(OR($A12="",CD$9=""),"",IFERROR(COUNTIFS('Job Catalog'!$D$10:$D$509,$A12,'Job Catalog'!$H$10:$H$509,CD$7,'Job Catalog'!$I$10:$I$509,CD$9)/COUNTA('Job Catalog'!$C$10:$C$509),""))</f>
        <v/>
      </c>
      <c r="CE12" s="57">
        <f>IF(OR($A12="",CE$9=""),"",IFERROR(COUNTIFS('Job Catalog'!$D$10:$D$509,$A12,'Job Catalog'!$H$10:$H$509,CE$7,'Job Catalog'!$I$10:$I$509,CE$9)/COUNTA('Job Catalog'!$C$10:$C$509),""))</f>
        <v/>
      </c>
      <c r="CF12" s="57">
        <f>IF(OR($A12="",CF$9=""),"",IFERROR(COUNTIFS('Job Catalog'!$D$10:$D$509,$A12,'Job Catalog'!$H$10:$H$509,CF$7,'Job Catalog'!$I$10:$I$509,CF$9)/COUNTA('Job Catalog'!$C$10:$C$509),""))</f>
        <v/>
      </c>
      <c r="CG12" s="57">
        <f>IF(OR($A12="",CG$9=""),"",IFERROR(COUNTIFS('Job Catalog'!$D$10:$D$509,$A12,'Job Catalog'!$H$10:$H$509,CG$7,'Job Catalog'!$I$10:$I$509,CG$9)/COUNTA('Job Catalog'!$C$10:$C$509),""))</f>
        <v/>
      </c>
      <c r="CH12" s="57">
        <f>IF(OR($A12="",CH$9=""),"",IFERROR(COUNTIFS('Job Catalog'!$D$10:$D$509,$A12,'Job Catalog'!$H$10:$H$509,CH$7,'Job Catalog'!$I$10:$I$509,CH$9)/COUNTA('Job Catalog'!$C$10:$C$509),""))</f>
        <v/>
      </c>
      <c r="CI12" s="57">
        <f>IF(OR($A12="",CI$9=""),"",IFERROR(COUNTIFS('Job Catalog'!$D$10:$D$509,$A12,'Job Catalog'!$H$10:$H$509,CI$7,'Job Catalog'!$I$10:$I$509,CI$9)/COUNTA('Job Catalog'!$C$10:$C$509),""))</f>
        <v/>
      </c>
      <c r="CJ12" s="57">
        <f>IF(OR($A12="",CJ$9=""),"",IFERROR(COUNTIFS('Job Catalog'!$D$10:$D$509,$A12,'Job Catalog'!$H$10:$H$509,CJ$7,'Job Catalog'!$I$10:$I$509,CJ$9)/COUNTA('Job Catalog'!$C$10:$C$509),""))</f>
        <v/>
      </c>
      <c r="CK12" s="57">
        <f>IF(OR($A12="",CK$9=""),"",IFERROR(COUNTIFS('Job Catalog'!$D$10:$D$509,$A12,'Job Catalog'!$H$10:$H$509,CK$7,'Job Catalog'!$I$10:$I$509,CK$9)/COUNTA('Job Catalog'!$C$10:$C$509),""))</f>
        <v/>
      </c>
      <c r="CL12" s="57">
        <f>IF(OR($A12="",CL$9=""),"",IFERROR(COUNTIFS('Job Catalog'!$D$10:$D$509,$A12,'Job Catalog'!$H$10:$H$509,CL$7,'Job Catalog'!$I$10:$I$509,CL$9)/COUNTA('Job Catalog'!$C$10:$C$509),""))</f>
        <v/>
      </c>
      <c r="CM12" s="57">
        <f>IF(OR($A12="",CM$9=""),"",IFERROR(COUNTIFS('Job Catalog'!$D$10:$D$509,$A12,'Job Catalog'!$H$10:$H$509,CM$7,'Job Catalog'!$I$10:$I$509,CM$9)/COUNTA('Job Catalog'!$C$10:$C$509),""))</f>
        <v/>
      </c>
      <c r="CN12" s="57">
        <f>IF(OR($A12="",CN$9=""),"",IFERROR(COUNTIFS('Job Catalog'!$D$10:$D$509,$A12,'Job Catalog'!$H$10:$H$509,CN$7,'Job Catalog'!$I$10:$I$509,CN$9)/COUNTA('Job Catalog'!$C$10:$C$509),""))</f>
        <v/>
      </c>
      <c r="CO12" s="57">
        <f>IF(OR($A12="",CO$9=""),"",IFERROR(COUNTIFS('Job Catalog'!$D$10:$D$509,$A12,'Job Catalog'!$H$10:$H$509,CO$7,'Job Catalog'!$I$10:$I$509,CO$9)/COUNTA('Job Catalog'!$C$10:$C$509),""))</f>
        <v/>
      </c>
      <c r="CP12" s="57">
        <f>IF(OR($A12="",CP$9=""),"",IFERROR(COUNTIFS('Job Catalog'!$D$10:$D$509,$A12,'Job Catalog'!$H$10:$H$509,CP$7,'Job Catalog'!$I$10:$I$509,CP$9)/COUNTA('Job Catalog'!$C$10:$C$509),""))</f>
        <v/>
      </c>
      <c r="CQ12" s="57">
        <f>IF(OR($A12="",CQ$9=""),"",IFERROR(COUNTIFS('Job Catalog'!$D$10:$D$509,$A12,'Job Catalog'!$H$10:$H$509,CQ$7,'Job Catalog'!$I$10:$I$509,CQ$9)/COUNTA('Job Catalog'!$C$10:$C$509),""))</f>
        <v/>
      </c>
      <c r="CR12" s="57">
        <f>IF(OR($A12="",CR$9=""),"",IFERROR(COUNTIFS('Job Catalog'!$D$10:$D$509,$A12,'Job Catalog'!$H$10:$H$509,CR$7,'Job Catalog'!$I$10:$I$509,CR$9)/COUNTA('Job Catalog'!$C$10:$C$509),""))</f>
        <v/>
      </c>
      <c r="CS12" s="57">
        <f>IF(OR($A12="",CS$9=""),"",IFERROR(COUNTIFS('Job Catalog'!$D$10:$D$509,$A12,'Job Catalog'!$H$10:$H$509,CS$7,'Job Catalog'!$I$10:$I$509,CS$9)/COUNTA('Job Catalog'!$C$10:$C$509),""))</f>
        <v/>
      </c>
      <c r="CT12" s="57">
        <f>IF(OR($A12="",CT$9=""),"",IFERROR(COUNTIFS('Job Catalog'!$D$10:$D$509,$A12,'Job Catalog'!$H$10:$H$509,CT$7,'Job Catalog'!$I$10:$I$509,CT$9)/COUNTA('Job Catalog'!$C$10:$C$509),""))</f>
        <v/>
      </c>
      <c r="CU12" s="58">
        <f>IF($A12="","",SUM(C12:CT12))</f>
        <v/>
      </c>
    </row>
    <row r="13">
      <c r="A13">
        <f>IF(SETUP!$B123="","",SETUP!$B123)</f>
        <v/>
      </c>
      <c r="B13" s="9">
        <f>IF(SETUP!$B123="","",SETUP!$C123)</f>
        <v/>
      </c>
      <c r="C13" s="57">
        <f>IF(OR($A13="",C$9=""),"",IFERROR(COUNTIFS('Job Catalog'!$D$10:$D$509,$A13,'Job Catalog'!$H$10:$H$509,C$7,'Job Catalog'!$I$10:$I$509,C$9)/COUNTA('Job Catalog'!$C$10:$C$509),""))</f>
        <v/>
      </c>
      <c r="D13" s="57">
        <f>IF(OR($A13="",D$9=""),"",IFERROR(COUNTIFS('Job Catalog'!$D$10:$D$509,$A13,'Job Catalog'!$H$10:$H$509,D$7,'Job Catalog'!$I$10:$I$509,D$9)/COUNTA('Job Catalog'!$C$10:$C$509),""))</f>
        <v/>
      </c>
      <c r="E13" s="57">
        <f>IF(OR($A13="",E$9=""),"",IFERROR(COUNTIFS('Job Catalog'!$D$10:$D$509,$A13,'Job Catalog'!$H$10:$H$509,E$7,'Job Catalog'!$I$10:$I$509,E$9)/COUNTA('Job Catalog'!$C$10:$C$509),""))</f>
        <v/>
      </c>
      <c r="F13" s="57">
        <f>IF(OR($A13="",F$9=""),"",IFERROR(COUNTIFS('Job Catalog'!$D$10:$D$509,$A13,'Job Catalog'!$H$10:$H$509,F$7,'Job Catalog'!$I$10:$I$509,F$9)/COUNTA('Job Catalog'!$C$10:$C$509),""))</f>
        <v/>
      </c>
      <c r="G13" s="57">
        <f>IF(OR($A13="",G$9=""),"",IFERROR(COUNTIFS('Job Catalog'!$D$10:$D$509,$A13,'Job Catalog'!$H$10:$H$509,G$7,'Job Catalog'!$I$10:$I$509,G$9)/COUNTA('Job Catalog'!$C$10:$C$509),""))</f>
        <v/>
      </c>
      <c r="H13" s="57">
        <f>IF(OR($A13="",H$9=""),"",IFERROR(COUNTIFS('Job Catalog'!$D$10:$D$509,$A13,'Job Catalog'!$H$10:$H$509,H$7,'Job Catalog'!$I$10:$I$509,H$9)/COUNTA('Job Catalog'!$C$10:$C$509),""))</f>
        <v/>
      </c>
      <c r="I13" s="57">
        <f>IF(OR($A13="",I$9=""),"",IFERROR(COUNTIFS('Job Catalog'!$D$10:$D$509,$A13,'Job Catalog'!$H$10:$H$509,I$7,'Job Catalog'!$I$10:$I$509,I$9)/COUNTA('Job Catalog'!$C$10:$C$509),""))</f>
        <v/>
      </c>
      <c r="J13" s="57">
        <f>IF(OR($A13="",J$9=""),"",IFERROR(COUNTIFS('Job Catalog'!$D$10:$D$509,$A13,'Job Catalog'!$H$10:$H$509,J$7,'Job Catalog'!$I$10:$I$509,J$9)/COUNTA('Job Catalog'!$C$10:$C$509),""))</f>
        <v/>
      </c>
      <c r="K13" s="57">
        <f>IF(OR($A13="",K$9=""),"",IFERROR(COUNTIFS('Job Catalog'!$D$10:$D$509,$A13,'Job Catalog'!$H$10:$H$509,K$7,'Job Catalog'!$I$10:$I$509,K$9)/COUNTA('Job Catalog'!$C$10:$C$509),""))</f>
        <v/>
      </c>
      <c r="L13" s="57">
        <f>IF(OR($A13="",L$9=""),"",IFERROR(COUNTIFS('Job Catalog'!$D$10:$D$509,$A13,'Job Catalog'!$H$10:$H$509,L$7,'Job Catalog'!$I$10:$I$509,L$9)/COUNTA('Job Catalog'!$C$10:$C$509),""))</f>
        <v/>
      </c>
      <c r="M13" s="57">
        <f>IF(OR($A13="",M$9=""),"",IFERROR(COUNTIFS('Job Catalog'!$D$10:$D$509,$A13,'Job Catalog'!$H$10:$H$509,M$7,'Job Catalog'!$I$10:$I$509,M$9)/COUNTA('Job Catalog'!$C$10:$C$509),""))</f>
        <v/>
      </c>
      <c r="N13" s="57">
        <f>IF(OR($A13="",N$9=""),"",IFERROR(COUNTIFS('Job Catalog'!$D$10:$D$509,$A13,'Job Catalog'!$H$10:$H$509,N$7,'Job Catalog'!$I$10:$I$509,N$9)/COUNTA('Job Catalog'!$C$10:$C$509),""))</f>
        <v/>
      </c>
      <c r="O13" s="57">
        <f>IF(OR($A13="",O$9=""),"",IFERROR(COUNTIFS('Job Catalog'!$D$10:$D$509,$A13,'Job Catalog'!$H$10:$H$509,O$7,'Job Catalog'!$I$10:$I$509,O$9)/COUNTA('Job Catalog'!$C$10:$C$509),""))</f>
        <v/>
      </c>
      <c r="P13" s="57">
        <f>IF(OR($A13="",P$9=""),"",IFERROR(COUNTIFS('Job Catalog'!$D$10:$D$509,$A13,'Job Catalog'!$H$10:$H$509,P$7,'Job Catalog'!$I$10:$I$509,P$9)/COUNTA('Job Catalog'!$C$10:$C$509),""))</f>
        <v/>
      </c>
      <c r="Q13" s="57">
        <f>IF(OR($A13="",Q$9=""),"",IFERROR(COUNTIFS('Job Catalog'!$D$10:$D$509,$A13,'Job Catalog'!$H$10:$H$509,Q$7,'Job Catalog'!$I$10:$I$509,Q$9)/COUNTA('Job Catalog'!$C$10:$C$509),""))</f>
        <v/>
      </c>
      <c r="R13" s="57">
        <f>IF(OR($A13="",R$9=""),"",IFERROR(COUNTIFS('Job Catalog'!$D$10:$D$509,$A13,'Job Catalog'!$H$10:$H$509,R$7,'Job Catalog'!$I$10:$I$509,R$9)/COUNTA('Job Catalog'!$C$10:$C$509),""))</f>
        <v/>
      </c>
      <c r="S13" s="57">
        <f>IF(OR($A13="",S$9=""),"",IFERROR(COUNTIFS('Job Catalog'!$D$10:$D$509,$A13,'Job Catalog'!$H$10:$H$509,S$7,'Job Catalog'!$I$10:$I$509,S$9)/COUNTA('Job Catalog'!$C$10:$C$509),""))</f>
        <v/>
      </c>
      <c r="T13" s="57">
        <f>IF(OR($A13="",T$9=""),"",IFERROR(COUNTIFS('Job Catalog'!$D$10:$D$509,$A13,'Job Catalog'!$H$10:$H$509,T$7,'Job Catalog'!$I$10:$I$509,T$9)/COUNTA('Job Catalog'!$C$10:$C$509),""))</f>
        <v/>
      </c>
      <c r="U13" s="57">
        <f>IF(OR($A13="",U$9=""),"",IFERROR(COUNTIFS('Job Catalog'!$D$10:$D$509,$A13,'Job Catalog'!$H$10:$H$509,U$7,'Job Catalog'!$I$10:$I$509,U$9)/COUNTA('Job Catalog'!$C$10:$C$509),""))</f>
        <v/>
      </c>
      <c r="V13" s="57">
        <f>IF(OR($A13="",V$9=""),"",IFERROR(COUNTIFS('Job Catalog'!$D$10:$D$509,$A13,'Job Catalog'!$H$10:$H$509,V$7,'Job Catalog'!$I$10:$I$509,V$9)/COUNTA('Job Catalog'!$C$10:$C$509),""))</f>
        <v/>
      </c>
      <c r="W13" s="57">
        <f>IF(OR($A13="",W$9=""),"",IFERROR(COUNTIFS('Job Catalog'!$D$10:$D$509,$A13,'Job Catalog'!$H$10:$H$509,W$7,'Job Catalog'!$I$10:$I$509,W$9)/COUNTA('Job Catalog'!$C$10:$C$509),""))</f>
        <v/>
      </c>
      <c r="X13" s="57">
        <f>IF(OR($A13="",X$9=""),"",IFERROR(COUNTIFS('Job Catalog'!$D$10:$D$509,$A13,'Job Catalog'!$H$10:$H$509,X$7,'Job Catalog'!$I$10:$I$509,X$9)/COUNTA('Job Catalog'!$C$10:$C$509),""))</f>
        <v/>
      </c>
      <c r="Y13" s="57">
        <f>IF(OR($A13="",Y$9=""),"",IFERROR(COUNTIFS('Job Catalog'!$D$10:$D$509,$A13,'Job Catalog'!$H$10:$H$509,Y$7,'Job Catalog'!$I$10:$I$509,Y$9)/COUNTA('Job Catalog'!$C$10:$C$509),""))</f>
        <v/>
      </c>
      <c r="Z13" s="57">
        <f>IF(OR($A13="",Z$9=""),"",IFERROR(COUNTIFS('Job Catalog'!$D$10:$D$509,$A13,'Job Catalog'!$H$10:$H$509,Z$7,'Job Catalog'!$I$10:$I$509,Z$9)/COUNTA('Job Catalog'!$C$10:$C$509),""))</f>
        <v/>
      </c>
      <c r="AA13" s="57">
        <f>IF(OR($A13="",AA$9=""),"",IFERROR(COUNTIFS('Job Catalog'!$D$10:$D$509,$A13,'Job Catalog'!$H$10:$H$509,AA$7,'Job Catalog'!$I$10:$I$509,AA$9)/COUNTA('Job Catalog'!$C$10:$C$509),""))</f>
        <v/>
      </c>
      <c r="AB13" s="57">
        <f>IF(OR($A13="",AB$9=""),"",IFERROR(COUNTIFS('Job Catalog'!$D$10:$D$509,$A13,'Job Catalog'!$H$10:$H$509,AB$7,'Job Catalog'!$I$10:$I$509,AB$9)/COUNTA('Job Catalog'!$C$10:$C$509),""))</f>
        <v/>
      </c>
      <c r="AC13" s="57">
        <f>IF(OR($A13="",AC$9=""),"",IFERROR(COUNTIFS('Job Catalog'!$D$10:$D$509,$A13,'Job Catalog'!$H$10:$H$509,AC$7,'Job Catalog'!$I$10:$I$509,AC$9)/COUNTA('Job Catalog'!$C$10:$C$509),""))</f>
        <v/>
      </c>
      <c r="AD13" s="57">
        <f>IF(OR($A13="",AD$9=""),"",IFERROR(COUNTIFS('Job Catalog'!$D$10:$D$509,$A13,'Job Catalog'!$H$10:$H$509,AD$7,'Job Catalog'!$I$10:$I$509,AD$9)/COUNTA('Job Catalog'!$C$10:$C$509),""))</f>
        <v/>
      </c>
      <c r="AE13" s="57">
        <f>IF(OR($A13="",AE$9=""),"",IFERROR(COUNTIFS('Job Catalog'!$D$10:$D$509,$A13,'Job Catalog'!$H$10:$H$509,AE$7,'Job Catalog'!$I$10:$I$509,AE$9)/COUNTA('Job Catalog'!$C$10:$C$509),""))</f>
        <v/>
      </c>
      <c r="AF13" s="57">
        <f>IF(OR($A13="",AF$9=""),"",IFERROR(COUNTIFS('Job Catalog'!$D$10:$D$509,$A13,'Job Catalog'!$H$10:$H$509,AF$7,'Job Catalog'!$I$10:$I$509,AF$9)/COUNTA('Job Catalog'!$C$10:$C$509),""))</f>
        <v/>
      </c>
      <c r="AG13" s="57">
        <f>IF(OR($A13="",AG$9=""),"",IFERROR(COUNTIFS('Job Catalog'!$D$10:$D$509,$A13,'Job Catalog'!$H$10:$H$509,AG$7,'Job Catalog'!$I$10:$I$509,AG$9)/COUNTA('Job Catalog'!$C$10:$C$509),""))</f>
        <v/>
      </c>
      <c r="AH13" s="57">
        <f>IF(OR($A13="",AH$9=""),"",IFERROR(COUNTIFS('Job Catalog'!$D$10:$D$509,$A13,'Job Catalog'!$H$10:$H$509,AH$7,'Job Catalog'!$I$10:$I$509,AH$9)/COUNTA('Job Catalog'!$C$10:$C$509),""))</f>
        <v/>
      </c>
      <c r="AI13" s="57">
        <f>IF(OR($A13="",AI$9=""),"",IFERROR(COUNTIFS('Job Catalog'!$D$10:$D$509,$A13,'Job Catalog'!$H$10:$H$509,AI$7,'Job Catalog'!$I$10:$I$509,AI$9)/COUNTA('Job Catalog'!$C$10:$C$509),""))</f>
        <v/>
      </c>
      <c r="AJ13" s="57">
        <f>IF(OR($A13="",AJ$9=""),"",IFERROR(COUNTIFS('Job Catalog'!$D$10:$D$509,$A13,'Job Catalog'!$H$10:$H$509,AJ$7,'Job Catalog'!$I$10:$I$509,AJ$9)/COUNTA('Job Catalog'!$C$10:$C$509),""))</f>
        <v/>
      </c>
      <c r="AK13" s="57">
        <f>IF(OR($A13="",AK$9=""),"",IFERROR(COUNTIFS('Job Catalog'!$D$10:$D$509,$A13,'Job Catalog'!$H$10:$H$509,AK$7,'Job Catalog'!$I$10:$I$509,AK$9)/COUNTA('Job Catalog'!$C$10:$C$509),""))</f>
        <v/>
      </c>
      <c r="AL13" s="57">
        <f>IF(OR($A13="",AL$9=""),"",IFERROR(COUNTIFS('Job Catalog'!$D$10:$D$509,$A13,'Job Catalog'!$H$10:$H$509,AL$7,'Job Catalog'!$I$10:$I$509,AL$9)/COUNTA('Job Catalog'!$C$10:$C$509),""))</f>
        <v/>
      </c>
      <c r="AM13" s="57">
        <f>IF(OR($A13="",AM$9=""),"",IFERROR(COUNTIFS('Job Catalog'!$D$10:$D$509,$A13,'Job Catalog'!$H$10:$H$509,AM$7,'Job Catalog'!$I$10:$I$509,AM$9)/COUNTA('Job Catalog'!$C$10:$C$509),""))</f>
        <v/>
      </c>
      <c r="AN13" s="57">
        <f>IF(OR($A13="",AN$9=""),"",IFERROR(COUNTIFS('Job Catalog'!$D$10:$D$509,$A13,'Job Catalog'!$H$10:$H$509,AN$7,'Job Catalog'!$I$10:$I$509,AN$9)/COUNTA('Job Catalog'!$C$10:$C$509),""))</f>
        <v/>
      </c>
      <c r="AO13" s="57">
        <f>IF(OR($A13="",AO$9=""),"",IFERROR(COUNTIFS('Job Catalog'!$D$10:$D$509,$A13,'Job Catalog'!$H$10:$H$509,AO$7,'Job Catalog'!$I$10:$I$509,AO$9)/COUNTA('Job Catalog'!$C$10:$C$509),""))</f>
        <v/>
      </c>
      <c r="AP13" s="57">
        <f>IF(OR($A13="",AP$9=""),"",IFERROR(COUNTIFS('Job Catalog'!$D$10:$D$509,$A13,'Job Catalog'!$H$10:$H$509,AP$7,'Job Catalog'!$I$10:$I$509,AP$9)/COUNTA('Job Catalog'!$C$10:$C$509),""))</f>
        <v/>
      </c>
      <c r="AQ13" s="57">
        <f>IF(OR($A13="",AQ$9=""),"",IFERROR(COUNTIFS('Job Catalog'!$D$10:$D$509,$A13,'Job Catalog'!$H$10:$H$509,AQ$7,'Job Catalog'!$I$10:$I$509,AQ$9)/COUNTA('Job Catalog'!$C$10:$C$509),""))</f>
        <v/>
      </c>
      <c r="AR13" s="57">
        <f>IF(OR($A13="",AR$9=""),"",IFERROR(COUNTIFS('Job Catalog'!$D$10:$D$509,$A13,'Job Catalog'!$H$10:$H$509,AR$7,'Job Catalog'!$I$10:$I$509,AR$9)/COUNTA('Job Catalog'!$C$10:$C$509),""))</f>
        <v/>
      </c>
      <c r="AS13" s="57">
        <f>IF(OR($A13="",AS$9=""),"",IFERROR(COUNTIFS('Job Catalog'!$D$10:$D$509,$A13,'Job Catalog'!$H$10:$H$509,AS$7,'Job Catalog'!$I$10:$I$509,AS$9)/COUNTA('Job Catalog'!$C$10:$C$509),""))</f>
        <v/>
      </c>
      <c r="AT13" s="57">
        <f>IF(OR($A13="",AT$9=""),"",IFERROR(COUNTIFS('Job Catalog'!$D$10:$D$509,$A13,'Job Catalog'!$H$10:$H$509,AT$7,'Job Catalog'!$I$10:$I$509,AT$9)/COUNTA('Job Catalog'!$C$10:$C$509),""))</f>
        <v/>
      </c>
      <c r="AU13" s="57">
        <f>IF(OR($A13="",AU$9=""),"",IFERROR(COUNTIFS('Job Catalog'!$D$10:$D$509,$A13,'Job Catalog'!$H$10:$H$509,AU$7,'Job Catalog'!$I$10:$I$509,AU$9)/COUNTA('Job Catalog'!$C$10:$C$509),""))</f>
        <v/>
      </c>
      <c r="AV13" s="57">
        <f>IF(OR($A13="",AV$9=""),"",IFERROR(COUNTIFS('Job Catalog'!$D$10:$D$509,$A13,'Job Catalog'!$H$10:$H$509,AV$7,'Job Catalog'!$I$10:$I$509,AV$9)/COUNTA('Job Catalog'!$C$10:$C$509),""))</f>
        <v/>
      </c>
      <c r="AW13" s="57">
        <f>IF(OR($A13="",AW$9=""),"",IFERROR(COUNTIFS('Job Catalog'!$D$10:$D$509,$A13,'Job Catalog'!$H$10:$H$509,AW$7,'Job Catalog'!$I$10:$I$509,AW$9)/COUNTA('Job Catalog'!$C$10:$C$509),""))</f>
        <v/>
      </c>
      <c r="AX13" s="57">
        <f>IF(OR($A13="",AX$9=""),"",IFERROR(COUNTIFS('Job Catalog'!$D$10:$D$509,$A13,'Job Catalog'!$H$10:$H$509,AX$7,'Job Catalog'!$I$10:$I$509,AX$9)/COUNTA('Job Catalog'!$C$10:$C$509),""))</f>
        <v/>
      </c>
      <c r="AY13" s="57">
        <f>IF(OR($A13="",AY$9=""),"",IFERROR(COUNTIFS('Job Catalog'!$D$10:$D$509,$A13,'Job Catalog'!$H$10:$H$509,AY$7,'Job Catalog'!$I$10:$I$509,AY$9)/COUNTA('Job Catalog'!$C$10:$C$509),""))</f>
        <v/>
      </c>
      <c r="AZ13" s="57">
        <f>IF(OR($A13="",AZ$9=""),"",IFERROR(COUNTIFS('Job Catalog'!$D$10:$D$509,$A13,'Job Catalog'!$H$10:$H$509,AZ$7,'Job Catalog'!$I$10:$I$509,AZ$9)/COUNTA('Job Catalog'!$C$10:$C$509),""))</f>
        <v/>
      </c>
      <c r="BA13" s="57">
        <f>IF(OR($A13="",BA$9=""),"",IFERROR(COUNTIFS('Job Catalog'!$D$10:$D$509,$A13,'Job Catalog'!$H$10:$H$509,BA$7,'Job Catalog'!$I$10:$I$509,BA$9)/COUNTA('Job Catalog'!$C$10:$C$509),""))</f>
        <v/>
      </c>
      <c r="BB13" s="57">
        <f>IF(OR($A13="",BB$9=""),"",IFERROR(COUNTIFS('Job Catalog'!$D$10:$D$509,$A13,'Job Catalog'!$H$10:$H$509,BB$7,'Job Catalog'!$I$10:$I$509,BB$9)/COUNTA('Job Catalog'!$C$10:$C$509),""))</f>
        <v/>
      </c>
      <c r="BC13" s="57">
        <f>IF(OR($A13="",BC$9=""),"",IFERROR(COUNTIFS('Job Catalog'!$D$10:$D$509,$A13,'Job Catalog'!$H$10:$H$509,BC$7,'Job Catalog'!$I$10:$I$509,BC$9)/COUNTA('Job Catalog'!$C$10:$C$509),""))</f>
        <v/>
      </c>
      <c r="BD13" s="57">
        <f>IF(OR($A13="",BD$9=""),"",IFERROR(COUNTIFS('Job Catalog'!$D$10:$D$509,$A13,'Job Catalog'!$H$10:$H$509,BD$7,'Job Catalog'!$I$10:$I$509,BD$9)/COUNTA('Job Catalog'!$C$10:$C$509),""))</f>
        <v/>
      </c>
      <c r="BE13" s="57">
        <f>IF(OR($A13="",BE$9=""),"",IFERROR(COUNTIFS('Job Catalog'!$D$10:$D$509,$A13,'Job Catalog'!$H$10:$H$509,BE$7,'Job Catalog'!$I$10:$I$509,BE$9)/COUNTA('Job Catalog'!$C$10:$C$509),""))</f>
        <v/>
      </c>
      <c r="BF13" s="57">
        <f>IF(OR($A13="",BF$9=""),"",IFERROR(COUNTIFS('Job Catalog'!$D$10:$D$509,$A13,'Job Catalog'!$H$10:$H$509,BF$7,'Job Catalog'!$I$10:$I$509,BF$9)/COUNTA('Job Catalog'!$C$10:$C$509),""))</f>
        <v/>
      </c>
      <c r="BG13" s="57">
        <f>IF(OR($A13="",BG$9=""),"",IFERROR(COUNTIFS('Job Catalog'!$D$10:$D$509,$A13,'Job Catalog'!$H$10:$H$509,BG$7,'Job Catalog'!$I$10:$I$509,BG$9)/COUNTA('Job Catalog'!$C$10:$C$509),""))</f>
        <v/>
      </c>
      <c r="BH13" s="57">
        <f>IF(OR($A13="",BH$9=""),"",IFERROR(COUNTIFS('Job Catalog'!$D$10:$D$509,$A13,'Job Catalog'!$H$10:$H$509,BH$7,'Job Catalog'!$I$10:$I$509,BH$9)/COUNTA('Job Catalog'!$C$10:$C$509),""))</f>
        <v/>
      </c>
      <c r="BI13" s="57">
        <f>IF(OR($A13="",BI$9=""),"",IFERROR(COUNTIFS('Job Catalog'!$D$10:$D$509,$A13,'Job Catalog'!$H$10:$H$509,BI$7,'Job Catalog'!$I$10:$I$509,BI$9)/COUNTA('Job Catalog'!$C$10:$C$509),""))</f>
        <v/>
      </c>
      <c r="BJ13" s="57">
        <f>IF(OR($A13="",BJ$9=""),"",IFERROR(COUNTIFS('Job Catalog'!$D$10:$D$509,$A13,'Job Catalog'!$H$10:$H$509,BJ$7,'Job Catalog'!$I$10:$I$509,BJ$9)/COUNTA('Job Catalog'!$C$10:$C$509),""))</f>
        <v/>
      </c>
      <c r="BK13" s="57">
        <f>IF(OR($A13="",BK$9=""),"",IFERROR(COUNTIFS('Job Catalog'!$D$10:$D$509,$A13,'Job Catalog'!$H$10:$H$509,BK$7,'Job Catalog'!$I$10:$I$509,BK$9)/COUNTA('Job Catalog'!$C$10:$C$509),""))</f>
        <v/>
      </c>
      <c r="BL13" s="57">
        <f>IF(OR($A13="",BL$9=""),"",IFERROR(COUNTIFS('Job Catalog'!$D$10:$D$509,$A13,'Job Catalog'!$H$10:$H$509,BL$7,'Job Catalog'!$I$10:$I$509,BL$9)/COUNTA('Job Catalog'!$C$10:$C$509),""))</f>
        <v/>
      </c>
      <c r="BM13" s="57">
        <f>IF(OR($A13="",BM$9=""),"",IFERROR(COUNTIFS('Job Catalog'!$D$10:$D$509,$A13,'Job Catalog'!$H$10:$H$509,BM$7,'Job Catalog'!$I$10:$I$509,BM$9)/COUNTA('Job Catalog'!$C$10:$C$509),""))</f>
        <v/>
      </c>
      <c r="BN13" s="57">
        <f>IF(OR($A13="",BN$9=""),"",IFERROR(COUNTIFS('Job Catalog'!$D$10:$D$509,$A13,'Job Catalog'!$H$10:$H$509,BN$7,'Job Catalog'!$I$10:$I$509,BN$9)/COUNTA('Job Catalog'!$C$10:$C$509),""))</f>
        <v/>
      </c>
      <c r="BO13" s="57">
        <f>IF(OR($A13="",BO$9=""),"",IFERROR(COUNTIFS('Job Catalog'!$D$10:$D$509,$A13,'Job Catalog'!$H$10:$H$509,BO$7,'Job Catalog'!$I$10:$I$509,BO$9)/COUNTA('Job Catalog'!$C$10:$C$509),""))</f>
        <v/>
      </c>
      <c r="BP13" s="57">
        <f>IF(OR($A13="",BP$9=""),"",IFERROR(COUNTIFS('Job Catalog'!$D$10:$D$509,$A13,'Job Catalog'!$H$10:$H$509,BP$7,'Job Catalog'!$I$10:$I$509,BP$9)/COUNTA('Job Catalog'!$C$10:$C$509),""))</f>
        <v/>
      </c>
      <c r="BQ13" s="57">
        <f>IF(OR($A13="",BQ$9=""),"",IFERROR(COUNTIFS('Job Catalog'!$D$10:$D$509,$A13,'Job Catalog'!$H$10:$H$509,BQ$7,'Job Catalog'!$I$10:$I$509,BQ$9)/COUNTA('Job Catalog'!$C$10:$C$509),""))</f>
        <v/>
      </c>
      <c r="BR13" s="57">
        <f>IF(OR($A13="",BR$9=""),"",IFERROR(COUNTIFS('Job Catalog'!$D$10:$D$509,$A13,'Job Catalog'!$H$10:$H$509,BR$7,'Job Catalog'!$I$10:$I$509,BR$9)/COUNTA('Job Catalog'!$C$10:$C$509),""))</f>
        <v/>
      </c>
      <c r="BS13" s="57">
        <f>IF(OR($A13="",BS$9=""),"",IFERROR(COUNTIFS('Job Catalog'!$D$10:$D$509,$A13,'Job Catalog'!$H$10:$H$509,BS$7,'Job Catalog'!$I$10:$I$509,BS$9)/COUNTA('Job Catalog'!$C$10:$C$509),""))</f>
        <v/>
      </c>
      <c r="BT13" s="57">
        <f>IF(OR($A13="",BT$9=""),"",IFERROR(COUNTIFS('Job Catalog'!$D$10:$D$509,$A13,'Job Catalog'!$H$10:$H$509,BT$7,'Job Catalog'!$I$10:$I$509,BT$9)/COUNTA('Job Catalog'!$C$10:$C$509),""))</f>
        <v/>
      </c>
      <c r="BU13" s="57">
        <f>IF(OR($A13="",BU$9=""),"",IFERROR(COUNTIFS('Job Catalog'!$D$10:$D$509,$A13,'Job Catalog'!$H$10:$H$509,BU$7,'Job Catalog'!$I$10:$I$509,BU$9)/COUNTA('Job Catalog'!$C$10:$C$509),""))</f>
        <v/>
      </c>
      <c r="BV13" s="57">
        <f>IF(OR($A13="",BV$9=""),"",IFERROR(COUNTIFS('Job Catalog'!$D$10:$D$509,$A13,'Job Catalog'!$H$10:$H$509,BV$7,'Job Catalog'!$I$10:$I$509,BV$9)/COUNTA('Job Catalog'!$C$10:$C$509),""))</f>
        <v/>
      </c>
      <c r="BW13" s="57">
        <f>IF(OR($A13="",BW$9=""),"",IFERROR(COUNTIFS('Job Catalog'!$D$10:$D$509,$A13,'Job Catalog'!$H$10:$H$509,BW$7,'Job Catalog'!$I$10:$I$509,BW$9)/COUNTA('Job Catalog'!$C$10:$C$509),""))</f>
        <v/>
      </c>
      <c r="BX13" s="57">
        <f>IF(OR($A13="",BX$9=""),"",IFERROR(COUNTIFS('Job Catalog'!$D$10:$D$509,$A13,'Job Catalog'!$H$10:$H$509,BX$7,'Job Catalog'!$I$10:$I$509,BX$9)/COUNTA('Job Catalog'!$C$10:$C$509),""))</f>
        <v/>
      </c>
      <c r="BY13" s="57">
        <f>IF(OR($A13="",BY$9=""),"",IFERROR(COUNTIFS('Job Catalog'!$D$10:$D$509,$A13,'Job Catalog'!$H$10:$H$509,BY$7,'Job Catalog'!$I$10:$I$509,BY$9)/COUNTA('Job Catalog'!$C$10:$C$509),""))</f>
        <v/>
      </c>
      <c r="BZ13" s="57">
        <f>IF(OR($A13="",BZ$9=""),"",IFERROR(COUNTIFS('Job Catalog'!$D$10:$D$509,$A13,'Job Catalog'!$H$10:$H$509,BZ$7,'Job Catalog'!$I$10:$I$509,BZ$9)/COUNTA('Job Catalog'!$C$10:$C$509),""))</f>
        <v/>
      </c>
      <c r="CA13" s="57">
        <f>IF(OR($A13="",CA$9=""),"",IFERROR(COUNTIFS('Job Catalog'!$D$10:$D$509,$A13,'Job Catalog'!$H$10:$H$509,CA$7,'Job Catalog'!$I$10:$I$509,CA$9)/COUNTA('Job Catalog'!$C$10:$C$509),""))</f>
        <v/>
      </c>
      <c r="CB13" s="57">
        <f>IF(OR($A13="",CB$9=""),"",IFERROR(COUNTIFS('Job Catalog'!$D$10:$D$509,$A13,'Job Catalog'!$H$10:$H$509,CB$7,'Job Catalog'!$I$10:$I$509,CB$9)/COUNTA('Job Catalog'!$C$10:$C$509),""))</f>
        <v/>
      </c>
      <c r="CC13" s="57">
        <f>IF(OR($A13="",CC$9=""),"",IFERROR(COUNTIFS('Job Catalog'!$D$10:$D$509,$A13,'Job Catalog'!$H$10:$H$509,CC$7,'Job Catalog'!$I$10:$I$509,CC$9)/COUNTA('Job Catalog'!$C$10:$C$509),""))</f>
        <v/>
      </c>
      <c r="CD13" s="57">
        <f>IF(OR($A13="",CD$9=""),"",IFERROR(COUNTIFS('Job Catalog'!$D$10:$D$509,$A13,'Job Catalog'!$H$10:$H$509,CD$7,'Job Catalog'!$I$10:$I$509,CD$9)/COUNTA('Job Catalog'!$C$10:$C$509),""))</f>
        <v/>
      </c>
      <c r="CE13" s="57">
        <f>IF(OR($A13="",CE$9=""),"",IFERROR(COUNTIFS('Job Catalog'!$D$10:$D$509,$A13,'Job Catalog'!$H$10:$H$509,CE$7,'Job Catalog'!$I$10:$I$509,CE$9)/COUNTA('Job Catalog'!$C$10:$C$509),""))</f>
        <v/>
      </c>
      <c r="CF13" s="57">
        <f>IF(OR($A13="",CF$9=""),"",IFERROR(COUNTIFS('Job Catalog'!$D$10:$D$509,$A13,'Job Catalog'!$H$10:$H$509,CF$7,'Job Catalog'!$I$10:$I$509,CF$9)/COUNTA('Job Catalog'!$C$10:$C$509),""))</f>
        <v/>
      </c>
      <c r="CG13" s="57">
        <f>IF(OR($A13="",CG$9=""),"",IFERROR(COUNTIFS('Job Catalog'!$D$10:$D$509,$A13,'Job Catalog'!$H$10:$H$509,CG$7,'Job Catalog'!$I$10:$I$509,CG$9)/COUNTA('Job Catalog'!$C$10:$C$509),""))</f>
        <v/>
      </c>
      <c r="CH13" s="57">
        <f>IF(OR($A13="",CH$9=""),"",IFERROR(COUNTIFS('Job Catalog'!$D$10:$D$509,$A13,'Job Catalog'!$H$10:$H$509,CH$7,'Job Catalog'!$I$10:$I$509,CH$9)/COUNTA('Job Catalog'!$C$10:$C$509),""))</f>
        <v/>
      </c>
      <c r="CI13" s="57">
        <f>IF(OR($A13="",CI$9=""),"",IFERROR(COUNTIFS('Job Catalog'!$D$10:$D$509,$A13,'Job Catalog'!$H$10:$H$509,CI$7,'Job Catalog'!$I$10:$I$509,CI$9)/COUNTA('Job Catalog'!$C$10:$C$509),""))</f>
        <v/>
      </c>
      <c r="CJ13" s="57">
        <f>IF(OR($A13="",CJ$9=""),"",IFERROR(COUNTIFS('Job Catalog'!$D$10:$D$509,$A13,'Job Catalog'!$H$10:$H$509,CJ$7,'Job Catalog'!$I$10:$I$509,CJ$9)/COUNTA('Job Catalog'!$C$10:$C$509),""))</f>
        <v/>
      </c>
      <c r="CK13" s="57">
        <f>IF(OR($A13="",CK$9=""),"",IFERROR(COUNTIFS('Job Catalog'!$D$10:$D$509,$A13,'Job Catalog'!$H$10:$H$509,CK$7,'Job Catalog'!$I$10:$I$509,CK$9)/COUNTA('Job Catalog'!$C$10:$C$509),""))</f>
        <v/>
      </c>
      <c r="CL13" s="57">
        <f>IF(OR($A13="",CL$9=""),"",IFERROR(COUNTIFS('Job Catalog'!$D$10:$D$509,$A13,'Job Catalog'!$H$10:$H$509,CL$7,'Job Catalog'!$I$10:$I$509,CL$9)/COUNTA('Job Catalog'!$C$10:$C$509),""))</f>
        <v/>
      </c>
      <c r="CM13" s="57">
        <f>IF(OR($A13="",CM$9=""),"",IFERROR(COUNTIFS('Job Catalog'!$D$10:$D$509,$A13,'Job Catalog'!$H$10:$H$509,CM$7,'Job Catalog'!$I$10:$I$509,CM$9)/COUNTA('Job Catalog'!$C$10:$C$509),""))</f>
        <v/>
      </c>
      <c r="CN13" s="57">
        <f>IF(OR($A13="",CN$9=""),"",IFERROR(COUNTIFS('Job Catalog'!$D$10:$D$509,$A13,'Job Catalog'!$H$10:$H$509,CN$7,'Job Catalog'!$I$10:$I$509,CN$9)/COUNTA('Job Catalog'!$C$10:$C$509),""))</f>
        <v/>
      </c>
      <c r="CO13" s="57">
        <f>IF(OR($A13="",CO$9=""),"",IFERROR(COUNTIFS('Job Catalog'!$D$10:$D$509,$A13,'Job Catalog'!$H$10:$H$509,CO$7,'Job Catalog'!$I$10:$I$509,CO$9)/COUNTA('Job Catalog'!$C$10:$C$509),""))</f>
        <v/>
      </c>
      <c r="CP13" s="57">
        <f>IF(OR($A13="",CP$9=""),"",IFERROR(COUNTIFS('Job Catalog'!$D$10:$D$509,$A13,'Job Catalog'!$H$10:$H$509,CP$7,'Job Catalog'!$I$10:$I$509,CP$9)/COUNTA('Job Catalog'!$C$10:$C$509),""))</f>
        <v/>
      </c>
      <c r="CQ13" s="57">
        <f>IF(OR($A13="",CQ$9=""),"",IFERROR(COUNTIFS('Job Catalog'!$D$10:$D$509,$A13,'Job Catalog'!$H$10:$H$509,CQ$7,'Job Catalog'!$I$10:$I$509,CQ$9)/COUNTA('Job Catalog'!$C$10:$C$509),""))</f>
        <v/>
      </c>
      <c r="CR13" s="57">
        <f>IF(OR($A13="",CR$9=""),"",IFERROR(COUNTIFS('Job Catalog'!$D$10:$D$509,$A13,'Job Catalog'!$H$10:$H$509,CR$7,'Job Catalog'!$I$10:$I$509,CR$9)/COUNTA('Job Catalog'!$C$10:$C$509),""))</f>
        <v/>
      </c>
      <c r="CS13" s="57">
        <f>IF(OR($A13="",CS$9=""),"",IFERROR(COUNTIFS('Job Catalog'!$D$10:$D$509,$A13,'Job Catalog'!$H$10:$H$509,CS$7,'Job Catalog'!$I$10:$I$509,CS$9)/COUNTA('Job Catalog'!$C$10:$C$509),""))</f>
        <v/>
      </c>
      <c r="CT13" s="57">
        <f>IF(OR($A13="",CT$9=""),"",IFERROR(COUNTIFS('Job Catalog'!$D$10:$D$509,$A13,'Job Catalog'!$H$10:$H$509,CT$7,'Job Catalog'!$I$10:$I$509,CT$9)/COUNTA('Job Catalog'!$C$10:$C$509),""))</f>
        <v/>
      </c>
      <c r="CU13" s="58">
        <f>IF($A13="","",SUM(C13:CT13))</f>
        <v/>
      </c>
    </row>
    <row r="14">
      <c r="A14">
        <f>IF(SETUP!$B124="","",SETUP!$B124)</f>
        <v/>
      </c>
      <c r="B14" s="9">
        <f>IF(SETUP!$B124="","",SETUP!$C124)</f>
        <v/>
      </c>
      <c r="C14" s="57">
        <f>IF(OR($A14="",C$9=""),"",IFERROR(COUNTIFS('Job Catalog'!$D$10:$D$509,$A14,'Job Catalog'!$H$10:$H$509,C$7,'Job Catalog'!$I$10:$I$509,C$9)/COUNTA('Job Catalog'!$C$10:$C$509),""))</f>
        <v/>
      </c>
      <c r="D14" s="57">
        <f>IF(OR($A14="",D$9=""),"",IFERROR(COUNTIFS('Job Catalog'!$D$10:$D$509,$A14,'Job Catalog'!$H$10:$H$509,D$7,'Job Catalog'!$I$10:$I$509,D$9)/COUNTA('Job Catalog'!$C$10:$C$509),""))</f>
        <v/>
      </c>
      <c r="E14" s="57">
        <f>IF(OR($A14="",E$9=""),"",IFERROR(COUNTIFS('Job Catalog'!$D$10:$D$509,$A14,'Job Catalog'!$H$10:$H$509,E$7,'Job Catalog'!$I$10:$I$509,E$9)/COUNTA('Job Catalog'!$C$10:$C$509),""))</f>
        <v/>
      </c>
      <c r="F14" s="57">
        <f>IF(OR($A14="",F$9=""),"",IFERROR(COUNTIFS('Job Catalog'!$D$10:$D$509,$A14,'Job Catalog'!$H$10:$H$509,F$7,'Job Catalog'!$I$10:$I$509,F$9)/COUNTA('Job Catalog'!$C$10:$C$509),""))</f>
        <v/>
      </c>
      <c r="G14" s="57">
        <f>IF(OR($A14="",G$9=""),"",IFERROR(COUNTIFS('Job Catalog'!$D$10:$D$509,$A14,'Job Catalog'!$H$10:$H$509,G$7,'Job Catalog'!$I$10:$I$509,G$9)/COUNTA('Job Catalog'!$C$10:$C$509),""))</f>
        <v/>
      </c>
      <c r="H14" s="57">
        <f>IF(OR($A14="",H$9=""),"",IFERROR(COUNTIFS('Job Catalog'!$D$10:$D$509,$A14,'Job Catalog'!$H$10:$H$509,H$7,'Job Catalog'!$I$10:$I$509,H$9)/COUNTA('Job Catalog'!$C$10:$C$509),""))</f>
        <v/>
      </c>
      <c r="I14" s="57">
        <f>IF(OR($A14="",I$9=""),"",IFERROR(COUNTIFS('Job Catalog'!$D$10:$D$509,$A14,'Job Catalog'!$H$10:$H$509,I$7,'Job Catalog'!$I$10:$I$509,I$9)/COUNTA('Job Catalog'!$C$10:$C$509),""))</f>
        <v/>
      </c>
      <c r="J14" s="57">
        <f>IF(OR($A14="",J$9=""),"",IFERROR(COUNTIFS('Job Catalog'!$D$10:$D$509,$A14,'Job Catalog'!$H$10:$H$509,J$7,'Job Catalog'!$I$10:$I$509,J$9)/COUNTA('Job Catalog'!$C$10:$C$509),""))</f>
        <v/>
      </c>
      <c r="K14" s="57">
        <f>IF(OR($A14="",K$9=""),"",IFERROR(COUNTIFS('Job Catalog'!$D$10:$D$509,$A14,'Job Catalog'!$H$10:$H$509,K$7,'Job Catalog'!$I$10:$I$509,K$9)/COUNTA('Job Catalog'!$C$10:$C$509),""))</f>
        <v/>
      </c>
      <c r="L14" s="57">
        <f>IF(OR($A14="",L$9=""),"",IFERROR(COUNTIFS('Job Catalog'!$D$10:$D$509,$A14,'Job Catalog'!$H$10:$H$509,L$7,'Job Catalog'!$I$10:$I$509,L$9)/COUNTA('Job Catalog'!$C$10:$C$509),""))</f>
        <v/>
      </c>
      <c r="M14" s="57">
        <f>IF(OR($A14="",M$9=""),"",IFERROR(COUNTIFS('Job Catalog'!$D$10:$D$509,$A14,'Job Catalog'!$H$10:$H$509,M$7,'Job Catalog'!$I$10:$I$509,M$9)/COUNTA('Job Catalog'!$C$10:$C$509),""))</f>
        <v/>
      </c>
      <c r="N14" s="57">
        <f>IF(OR($A14="",N$9=""),"",IFERROR(COUNTIFS('Job Catalog'!$D$10:$D$509,$A14,'Job Catalog'!$H$10:$H$509,N$7,'Job Catalog'!$I$10:$I$509,N$9)/COUNTA('Job Catalog'!$C$10:$C$509),""))</f>
        <v/>
      </c>
      <c r="O14" s="57">
        <f>IF(OR($A14="",O$9=""),"",IFERROR(COUNTIFS('Job Catalog'!$D$10:$D$509,$A14,'Job Catalog'!$H$10:$H$509,O$7,'Job Catalog'!$I$10:$I$509,O$9)/COUNTA('Job Catalog'!$C$10:$C$509),""))</f>
        <v/>
      </c>
      <c r="P14" s="57">
        <f>IF(OR($A14="",P$9=""),"",IFERROR(COUNTIFS('Job Catalog'!$D$10:$D$509,$A14,'Job Catalog'!$H$10:$H$509,P$7,'Job Catalog'!$I$10:$I$509,P$9)/COUNTA('Job Catalog'!$C$10:$C$509),""))</f>
        <v/>
      </c>
      <c r="Q14" s="57">
        <f>IF(OR($A14="",Q$9=""),"",IFERROR(COUNTIFS('Job Catalog'!$D$10:$D$509,$A14,'Job Catalog'!$H$10:$H$509,Q$7,'Job Catalog'!$I$10:$I$509,Q$9)/COUNTA('Job Catalog'!$C$10:$C$509),""))</f>
        <v/>
      </c>
      <c r="R14" s="57">
        <f>IF(OR($A14="",R$9=""),"",IFERROR(COUNTIFS('Job Catalog'!$D$10:$D$509,$A14,'Job Catalog'!$H$10:$H$509,R$7,'Job Catalog'!$I$10:$I$509,R$9)/COUNTA('Job Catalog'!$C$10:$C$509),""))</f>
        <v/>
      </c>
      <c r="S14" s="57">
        <f>IF(OR($A14="",S$9=""),"",IFERROR(COUNTIFS('Job Catalog'!$D$10:$D$509,$A14,'Job Catalog'!$H$10:$H$509,S$7,'Job Catalog'!$I$10:$I$509,S$9)/COUNTA('Job Catalog'!$C$10:$C$509),""))</f>
        <v/>
      </c>
      <c r="T14" s="57">
        <f>IF(OR($A14="",T$9=""),"",IFERROR(COUNTIFS('Job Catalog'!$D$10:$D$509,$A14,'Job Catalog'!$H$10:$H$509,T$7,'Job Catalog'!$I$10:$I$509,T$9)/COUNTA('Job Catalog'!$C$10:$C$509),""))</f>
        <v/>
      </c>
      <c r="U14" s="57">
        <f>IF(OR($A14="",U$9=""),"",IFERROR(COUNTIFS('Job Catalog'!$D$10:$D$509,$A14,'Job Catalog'!$H$10:$H$509,U$7,'Job Catalog'!$I$10:$I$509,U$9)/COUNTA('Job Catalog'!$C$10:$C$509),""))</f>
        <v/>
      </c>
      <c r="V14" s="57">
        <f>IF(OR($A14="",V$9=""),"",IFERROR(COUNTIFS('Job Catalog'!$D$10:$D$509,$A14,'Job Catalog'!$H$10:$H$509,V$7,'Job Catalog'!$I$10:$I$509,V$9)/COUNTA('Job Catalog'!$C$10:$C$509),""))</f>
        <v/>
      </c>
      <c r="W14" s="57">
        <f>IF(OR($A14="",W$9=""),"",IFERROR(COUNTIFS('Job Catalog'!$D$10:$D$509,$A14,'Job Catalog'!$H$10:$H$509,W$7,'Job Catalog'!$I$10:$I$509,W$9)/COUNTA('Job Catalog'!$C$10:$C$509),""))</f>
        <v/>
      </c>
      <c r="X14" s="57">
        <f>IF(OR($A14="",X$9=""),"",IFERROR(COUNTIFS('Job Catalog'!$D$10:$D$509,$A14,'Job Catalog'!$H$10:$H$509,X$7,'Job Catalog'!$I$10:$I$509,X$9)/COUNTA('Job Catalog'!$C$10:$C$509),""))</f>
        <v/>
      </c>
      <c r="Y14" s="57">
        <f>IF(OR($A14="",Y$9=""),"",IFERROR(COUNTIFS('Job Catalog'!$D$10:$D$509,$A14,'Job Catalog'!$H$10:$H$509,Y$7,'Job Catalog'!$I$10:$I$509,Y$9)/COUNTA('Job Catalog'!$C$10:$C$509),""))</f>
        <v/>
      </c>
      <c r="Z14" s="57">
        <f>IF(OR($A14="",Z$9=""),"",IFERROR(COUNTIFS('Job Catalog'!$D$10:$D$509,$A14,'Job Catalog'!$H$10:$H$509,Z$7,'Job Catalog'!$I$10:$I$509,Z$9)/COUNTA('Job Catalog'!$C$10:$C$509),""))</f>
        <v/>
      </c>
      <c r="AA14" s="57">
        <f>IF(OR($A14="",AA$9=""),"",IFERROR(COUNTIFS('Job Catalog'!$D$10:$D$509,$A14,'Job Catalog'!$H$10:$H$509,AA$7,'Job Catalog'!$I$10:$I$509,AA$9)/COUNTA('Job Catalog'!$C$10:$C$509),""))</f>
        <v/>
      </c>
      <c r="AB14" s="57">
        <f>IF(OR($A14="",AB$9=""),"",IFERROR(COUNTIFS('Job Catalog'!$D$10:$D$509,$A14,'Job Catalog'!$H$10:$H$509,AB$7,'Job Catalog'!$I$10:$I$509,AB$9)/COUNTA('Job Catalog'!$C$10:$C$509),""))</f>
        <v/>
      </c>
      <c r="AC14" s="57">
        <f>IF(OR($A14="",AC$9=""),"",IFERROR(COUNTIFS('Job Catalog'!$D$10:$D$509,$A14,'Job Catalog'!$H$10:$H$509,AC$7,'Job Catalog'!$I$10:$I$509,AC$9)/COUNTA('Job Catalog'!$C$10:$C$509),""))</f>
        <v/>
      </c>
      <c r="AD14" s="57">
        <f>IF(OR($A14="",AD$9=""),"",IFERROR(COUNTIFS('Job Catalog'!$D$10:$D$509,$A14,'Job Catalog'!$H$10:$H$509,AD$7,'Job Catalog'!$I$10:$I$509,AD$9)/COUNTA('Job Catalog'!$C$10:$C$509),""))</f>
        <v/>
      </c>
      <c r="AE14" s="57">
        <f>IF(OR($A14="",AE$9=""),"",IFERROR(COUNTIFS('Job Catalog'!$D$10:$D$509,$A14,'Job Catalog'!$H$10:$H$509,AE$7,'Job Catalog'!$I$10:$I$509,AE$9)/COUNTA('Job Catalog'!$C$10:$C$509),""))</f>
        <v/>
      </c>
      <c r="AF14" s="57">
        <f>IF(OR($A14="",AF$9=""),"",IFERROR(COUNTIFS('Job Catalog'!$D$10:$D$509,$A14,'Job Catalog'!$H$10:$H$509,AF$7,'Job Catalog'!$I$10:$I$509,AF$9)/COUNTA('Job Catalog'!$C$10:$C$509),""))</f>
        <v/>
      </c>
      <c r="AG14" s="57">
        <f>IF(OR($A14="",AG$9=""),"",IFERROR(COUNTIFS('Job Catalog'!$D$10:$D$509,$A14,'Job Catalog'!$H$10:$H$509,AG$7,'Job Catalog'!$I$10:$I$509,AG$9)/COUNTA('Job Catalog'!$C$10:$C$509),""))</f>
        <v/>
      </c>
      <c r="AH14" s="57">
        <f>IF(OR($A14="",AH$9=""),"",IFERROR(COUNTIFS('Job Catalog'!$D$10:$D$509,$A14,'Job Catalog'!$H$10:$H$509,AH$7,'Job Catalog'!$I$10:$I$509,AH$9)/COUNTA('Job Catalog'!$C$10:$C$509),""))</f>
        <v/>
      </c>
      <c r="AI14" s="57">
        <f>IF(OR($A14="",AI$9=""),"",IFERROR(COUNTIFS('Job Catalog'!$D$10:$D$509,$A14,'Job Catalog'!$H$10:$H$509,AI$7,'Job Catalog'!$I$10:$I$509,AI$9)/COUNTA('Job Catalog'!$C$10:$C$509),""))</f>
        <v/>
      </c>
      <c r="AJ14" s="57">
        <f>IF(OR($A14="",AJ$9=""),"",IFERROR(COUNTIFS('Job Catalog'!$D$10:$D$509,$A14,'Job Catalog'!$H$10:$H$509,AJ$7,'Job Catalog'!$I$10:$I$509,AJ$9)/COUNTA('Job Catalog'!$C$10:$C$509),""))</f>
        <v/>
      </c>
      <c r="AK14" s="57">
        <f>IF(OR($A14="",AK$9=""),"",IFERROR(COUNTIFS('Job Catalog'!$D$10:$D$509,$A14,'Job Catalog'!$H$10:$H$509,AK$7,'Job Catalog'!$I$10:$I$509,AK$9)/COUNTA('Job Catalog'!$C$10:$C$509),""))</f>
        <v/>
      </c>
      <c r="AL14" s="57">
        <f>IF(OR($A14="",AL$9=""),"",IFERROR(COUNTIFS('Job Catalog'!$D$10:$D$509,$A14,'Job Catalog'!$H$10:$H$509,AL$7,'Job Catalog'!$I$10:$I$509,AL$9)/COUNTA('Job Catalog'!$C$10:$C$509),""))</f>
        <v/>
      </c>
      <c r="AM14" s="57">
        <f>IF(OR($A14="",AM$9=""),"",IFERROR(COUNTIFS('Job Catalog'!$D$10:$D$509,$A14,'Job Catalog'!$H$10:$H$509,AM$7,'Job Catalog'!$I$10:$I$509,AM$9)/COUNTA('Job Catalog'!$C$10:$C$509),""))</f>
        <v/>
      </c>
      <c r="AN14" s="57">
        <f>IF(OR($A14="",AN$9=""),"",IFERROR(COUNTIFS('Job Catalog'!$D$10:$D$509,$A14,'Job Catalog'!$H$10:$H$509,AN$7,'Job Catalog'!$I$10:$I$509,AN$9)/COUNTA('Job Catalog'!$C$10:$C$509),""))</f>
        <v/>
      </c>
      <c r="AO14" s="57">
        <f>IF(OR($A14="",AO$9=""),"",IFERROR(COUNTIFS('Job Catalog'!$D$10:$D$509,$A14,'Job Catalog'!$H$10:$H$509,AO$7,'Job Catalog'!$I$10:$I$509,AO$9)/COUNTA('Job Catalog'!$C$10:$C$509),""))</f>
        <v/>
      </c>
      <c r="AP14" s="57">
        <f>IF(OR($A14="",AP$9=""),"",IFERROR(COUNTIFS('Job Catalog'!$D$10:$D$509,$A14,'Job Catalog'!$H$10:$H$509,AP$7,'Job Catalog'!$I$10:$I$509,AP$9)/COUNTA('Job Catalog'!$C$10:$C$509),""))</f>
        <v/>
      </c>
      <c r="AQ14" s="57">
        <f>IF(OR($A14="",AQ$9=""),"",IFERROR(COUNTIFS('Job Catalog'!$D$10:$D$509,$A14,'Job Catalog'!$H$10:$H$509,AQ$7,'Job Catalog'!$I$10:$I$509,AQ$9)/COUNTA('Job Catalog'!$C$10:$C$509),""))</f>
        <v/>
      </c>
      <c r="AR14" s="57">
        <f>IF(OR($A14="",AR$9=""),"",IFERROR(COUNTIFS('Job Catalog'!$D$10:$D$509,$A14,'Job Catalog'!$H$10:$H$509,AR$7,'Job Catalog'!$I$10:$I$509,AR$9)/COUNTA('Job Catalog'!$C$10:$C$509),""))</f>
        <v/>
      </c>
      <c r="AS14" s="57">
        <f>IF(OR($A14="",AS$9=""),"",IFERROR(COUNTIFS('Job Catalog'!$D$10:$D$509,$A14,'Job Catalog'!$H$10:$H$509,AS$7,'Job Catalog'!$I$10:$I$509,AS$9)/COUNTA('Job Catalog'!$C$10:$C$509),""))</f>
        <v/>
      </c>
      <c r="AT14" s="57">
        <f>IF(OR($A14="",AT$9=""),"",IFERROR(COUNTIFS('Job Catalog'!$D$10:$D$509,$A14,'Job Catalog'!$H$10:$H$509,AT$7,'Job Catalog'!$I$10:$I$509,AT$9)/COUNTA('Job Catalog'!$C$10:$C$509),""))</f>
        <v/>
      </c>
      <c r="AU14" s="57">
        <f>IF(OR($A14="",AU$9=""),"",IFERROR(COUNTIFS('Job Catalog'!$D$10:$D$509,$A14,'Job Catalog'!$H$10:$H$509,AU$7,'Job Catalog'!$I$10:$I$509,AU$9)/COUNTA('Job Catalog'!$C$10:$C$509),""))</f>
        <v/>
      </c>
      <c r="AV14" s="57">
        <f>IF(OR($A14="",AV$9=""),"",IFERROR(COUNTIFS('Job Catalog'!$D$10:$D$509,$A14,'Job Catalog'!$H$10:$H$509,AV$7,'Job Catalog'!$I$10:$I$509,AV$9)/COUNTA('Job Catalog'!$C$10:$C$509),""))</f>
        <v/>
      </c>
      <c r="AW14" s="57">
        <f>IF(OR($A14="",AW$9=""),"",IFERROR(COUNTIFS('Job Catalog'!$D$10:$D$509,$A14,'Job Catalog'!$H$10:$H$509,AW$7,'Job Catalog'!$I$10:$I$509,AW$9)/COUNTA('Job Catalog'!$C$10:$C$509),""))</f>
        <v/>
      </c>
      <c r="AX14" s="57">
        <f>IF(OR($A14="",AX$9=""),"",IFERROR(COUNTIFS('Job Catalog'!$D$10:$D$509,$A14,'Job Catalog'!$H$10:$H$509,AX$7,'Job Catalog'!$I$10:$I$509,AX$9)/COUNTA('Job Catalog'!$C$10:$C$509),""))</f>
        <v/>
      </c>
      <c r="AY14" s="57">
        <f>IF(OR($A14="",AY$9=""),"",IFERROR(COUNTIFS('Job Catalog'!$D$10:$D$509,$A14,'Job Catalog'!$H$10:$H$509,AY$7,'Job Catalog'!$I$10:$I$509,AY$9)/COUNTA('Job Catalog'!$C$10:$C$509),""))</f>
        <v/>
      </c>
      <c r="AZ14" s="57">
        <f>IF(OR($A14="",AZ$9=""),"",IFERROR(COUNTIFS('Job Catalog'!$D$10:$D$509,$A14,'Job Catalog'!$H$10:$H$509,AZ$7,'Job Catalog'!$I$10:$I$509,AZ$9)/COUNTA('Job Catalog'!$C$10:$C$509),""))</f>
        <v/>
      </c>
      <c r="BA14" s="57">
        <f>IF(OR($A14="",BA$9=""),"",IFERROR(COUNTIFS('Job Catalog'!$D$10:$D$509,$A14,'Job Catalog'!$H$10:$H$509,BA$7,'Job Catalog'!$I$10:$I$509,BA$9)/COUNTA('Job Catalog'!$C$10:$C$509),""))</f>
        <v/>
      </c>
      <c r="BB14" s="57">
        <f>IF(OR($A14="",BB$9=""),"",IFERROR(COUNTIFS('Job Catalog'!$D$10:$D$509,$A14,'Job Catalog'!$H$10:$H$509,BB$7,'Job Catalog'!$I$10:$I$509,BB$9)/COUNTA('Job Catalog'!$C$10:$C$509),""))</f>
        <v/>
      </c>
      <c r="BC14" s="57">
        <f>IF(OR($A14="",BC$9=""),"",IFERROR(COUNTIFS('Job Catalog'!$D$10:$D$509,$A14,'Job Catalog'!$H$10:$H$509,BC$7,'Job Catalog'!$I$10:$I$509,BC$9)/COUNTA('Job Catalog'!$C$10:$C$509),""))</f>
        <v/>
      </c>
      <c r="BD14" s="57">
        <f>IF(OR($A14="",BD$9=""),"",IFERROR(COUNTIFS('Job Catalog'!$D$10:$D$509,$A14,'Job Catalog'!$H$10:$H$509,BD$7,'Job Catalog'!$I$10:$I$509,BD$9)/COUNTA('Job Catalog'!$C$10:$C$509),""))</f>
        <v/>
      </c>
      <c r="BE14" s="57">
        <f>IF(OR($A14="",BE$9=""),"",IFERROR(COUNTIFS('Job Catalog'!$D$10:$D$509,$A14,'Job Catalog'!$H$10:$H$509,BE$7,'Job Catalog'!$I$10:$I$509,BE$9)/COUNTA('Job Catalog'!$C$10:$C$509),""))</f>
        <v/>
      </c>
      <c r="BF14" s="57">
        <f>IF(OR($A14="",BF$9=""),"",IFERROR(COUNTIFS('Job Catalog'!$D$10:$D$509,$A14,'Job Catalog'!$H$10:$H$509,BF$7,'Job Catalog'!$I$10:$I$509,BF$9)/COUNTA('Job Catalog'!$C$10:$C$509),""))</f>
        <v/>
      </c>
      <c r="BG14" s="57">
        <f>IF(OR($A14="",BG$9=""),"",IFERROR(COUNTIFS('Job Catalog'!$D$10:$D$509,$A14,'Job Catalog'!$H$10:$H$509,BG$7,'Job Catalog'!$I$10:$I$509,BG$9)/COUNTA('Job Catalog'!$C$10:$C$509),""))</f>
        <v/>
      </c>
      <c r="BH14" s="57">
        <f>IF(OR($A14="",BH$9=""),"",IFERROR(COUNTIFS('Job Catalog'!$D$10:$D$509,$A14,'Job Catalog'!$H$10:$H$509,BH$7,'Job Catalog'!$I$10:$I$509,BH$9)/COUNTA('Job Catalog'!$C$10:$C$509),""))</f>
        <v/>
      </c>
      <c r="BI14" s="57">
        <f>IF(OR($A14="",BI$9=""),"",IFERROR(COUNTIFS('Job Catalog'!$D$10:$D$509,$A14,'Job Catalog'!$H$10:$H$509,BI$7,'Job Catalog'!$I$10:$I$509,BI$9)/COUNTA('Job Catalog'!$C$10:$C$509),""))</f>
        <v/>
      </c>
      <c r="BJ14" s="57">
        <f>IF(OR($A14="",BJ$9=""),"",IFERROR(COUNTIFS('Job Catalog'!$D$10:$D$509,$A14,'Job Catalog'!$H$10:$H$509,BJ$7,'Job Catalog'!$I$10:$I$509,BJ$9)/COUNTA('Job Catalog'!$C$10:$C$509),""))</f>
        <v/>
      </c>
      <c r="BK14" s="57">
        <f>IF(OR($A14="",BK$9=""),"",IFERROR(COUNTIFS('Job Catalog'!$D$10:$D$509,$A14,'Job Catalog'!$H$10:$H$509,BK$7,'Job Catalog'!$I$10:$I$509,BK$9)/COUNTA('Job Catalog'!$C$10:$C$509),""))</f>
        <v/>
      </c>
      <c r="BL14" s="57">
        <f>IF(OR($A14="",BL$9=""),"",IFERROR(COUNTIFS('Job Catalog'!$D$10:$D$509,$A14,'Job Catalog'!$H$10:$H$509,BL$7,'Job Catalog'!$I$10:$I$509,BL$9)/COUNTA('Job Catalog'!$C$10:$C$509),""))</f>
        <v/>
      </c>
      <c r="BM14" s="57">
        <f>IF(OR($A14="",BM$9=""),"",IFERROR(COUNTIFS('Job Catalog'!$D$10:$D$509,$A14,'Job Catalog'!$H$10:$H$509,BM$7,'Job Catalog'!$I$10:$I$509,BM$9)/COUNTA('Job Catalog'!$C$10:$C$509),""))</f>
        <v/>
      </c>
      <c r="BN14" s="57">
        <f>IF(OR($A14="",BN$9=""),"",IFERROR(COUNTIFS('Job Catalog'!$D$10:$D$509,$A14,'Job Catalog'!$H$10:$H$509,BN$7,'Job Catalog'!$I$10:$I$509,BN$9)/COUNTA('Job Catalog'!$C$10:$C$509),""))</f>
        <v/>
      </c>
      <c r="BO14" s="57">
        <f>IF(OR($A14="",BO$9=""),"",IFERROR(COUNTIFS('Job Catalog'!$D$10:$D$509,$A14,'Job Catalog'!$H$10:$H$509,BO$7,'Job Catalog'!$I$10:$I$509,BO$9)/COUNTA('Job Catalog'!$C$10:$C$509),""))</f>
        <v/>
      </c>
      <c r="BP14" s="57">
        <f>IF(OR($A14="",BP$9=""),"",IFERROR(COUNTIFS('Job Catalog'!$D$10:$D$509,$A14,'Job Catalog'!$H$10:$H$509,BP$7,'Job Catalog'!$I$10:$I$509,BP$9)/COUNTA('Job Catalog'!$C$10:$C$509),""))</f>
        <v/>
      </c>
      <c r="BQ14" s="57">
        <f>IF(OR($A14="",BQ$9=""),"",IFERROR(COUNTIFS('Job Catalog'!$D$10:$D$509,$A14,'Job Catalog'!$H$10:$H$509,BQ$7,'Job Catalog'!$I$10:$I$509,BQ$9)/COUNTA('Job Catalog'!$C$10:$C$509),""))</f>
        <v/>
      </c>
      <c r="BR14" s="57">
        <f>IF(OR($A14="",BR$9=""),"",IFERROR(COUNTIFS('Job Catalog'!$D$10:$D$509,$A14,'Job Catalog'!$H$10:$H$509,BR$7,'Job Catalog'!$I$10:$I$509,BR$9)/COUNTA('Job Catalog'!$C$10:$C$509),""))</f>
        <v/>
      </c>
      <c r="BS14" s="57">
        <f>IF(OR($A14="",BS$9=""),"",IFERROR(COUNTIFS('Job Catalog'!$D$10:$D$509,$A14,'Job Catalog'!$H$10:$H$509,BS$7,'Job Catalog'!$I$10:$I$509,BS$9)/COUNTA('Job Catalog'!$C$10:$C$509),""))</f>
        <v/>
      </c>
      <c r="BT14" s="57">
        <f>IF(OR($A14="",BT$9=""),"",IFERROR(COUNTIFS('Job Catalog'!$D$10:$D$509,$A14,'Job Catalog'!$H$10:$H$509,BT$7,'Job Catalog'!$I$10:$I$509,BT$9)/COUNTA('Job Catalog'!$C$10:$C$509),""))</f>
        <v/>
      </c>
      <c r="BU14" s="57">
        <f>IF(OR($A14="",BU$9=""),"",IFERROR(COUNTIFS('Job Catalog'!$D$10:$D$509,$A14,'Job Catalog'!$H$10:$H$509,BU$7,'Job Catalog'!$I$10:$I$509,BU$9)/COUNTA('Job Catalog'!$C$10:$C$509),""))</f>
        <v/>
      </c>
      <c r="BV14" s="57">
        <f>IF(OR($A14="",BV$9=""),"",IFERROR(COUNTIFS('Job Catalog'!$D$10:$D$509,$A14,'Job Catalog'!$H$10:$H$509,BV$7,'Job Catalog'!$I$10:$I$509,BV$9)/COUNTA('Job Catalog'!$C$10:$C$509),""))</f>
        <v/>
      </c>
      <c r="BW14" s="57">
        <f>IF(OR($A14="",BW$9=""),"",IFERROR(COUNTIFS('Job Catalog'!$D$10:$D$509,$A14,'Job Catalog'!$H$10:$H$509,BW$7,'Job Catalog'!$I$10:$I$509,BW$9)/COUNTA('Job Catalog'!$C$10:$C$509),""))</f>
        <v/>
      </c>
      <c r="BX14" s="57">
        <f>IF(OR($A14="",BX$9=""),"",IFERROR(COUNTIFS('Job Catalog'!$D$10:$D$509,$A14,'Job Catalog'!$H$10:$H$509,BX$7,'Job Catalog'!$I$10:$I$509,BX$9)/COUNTA('Job Catalog'!$C$10:$C$509),""))</f>
        <v/>
      </c>
      <c r="BY14" s="57">
        <f>IF(OR($A14="",BY$9=""),"",IFERROR(COUNTIFS('Job Catalog'!$D$10:$D$509,$A14,'Job Catalog'!$H$10:$H$509,BY$7,'Job Catalog'!$I$10:$I$509,BY$9)/COUNTA('Job Catalog'!$C$10:$C$509),""))</f>
        <v/>
      </c>
      <c r="BZ14" s="57">
        <f>IF(OR($A14="",BZ$9=""),"",IFERROR(COUNTIFS('Job Catalog'!$D$10:$D$509,$A14,'Job Catalog'!$H$10:$H$509,BZ$7,'Job Catalog'!$I$10:$I$509,BZ$9)/COUNTA('Job Catalog'!$C$10:$C$509),""))</f>
        <v/>
      </c>
      <c r="CA14" s="57">
        <f>IF(OR($A14="",CA$9=""),"",IFERROR(COUNTIFS('Job Catalog'!$D$10:$D$509,$A14,'Job Catalog'!$H$10:$H$509,CA$7,'Job Catalog'!$I$10:$I$509,CA$9)/COUNTA('Job Catalog'!$C$10:$C$509),""))</f>
        <v/>
      </c>
      <c r="CB14" s="57">
        <f>IF(OR($A14="",CB$9=""),"",IFERROR(COUNTIFS('Job Catalog'!$D$10:$D$509,$A14,'Job Catalog'!$H$10:$H$509,CB$7,'Job Catalog'!$I$10:$I$509,CB$9)/COUNTA('Job Catalog'!$C$10:$C$509),""))</f>
        <v/>
      </c>
      <c r="CC14" s="57">
        <f>IF(OR($A14="",CC$9=""),"",IFERROR(COUNTIFS('Job Catalog'!$D$10:$D$509,$A14,'Job Catalog'!$H$10:$H$509,CC$7,'Job Catalog'!$I$10:$I$509,CC$9)/COUNTA('Job Catalog'!$C$10:$C$509),""))</f>
        <v/>
      </c>
      <c r="CD14" s="57">
        <f>IF(OR($A14="",CD$9=""),"",IFERROR(COUNTIFS('Job Catalog'!$D$10:$D$509,$A14,'Job Catalog'!$H$10:$H$509,CD$7,'Job Catalog'!$I$10:$I$509,CD$9)/COUNTA('Job Catalog'!$C$10:$C$509),""))</f>
        <v/>
      </c>
      <c r="CE14" s="57">
        <f>IF(OR($A14="",CE$9=""),"",IFERROR(COUNTIFS('Job Catalog'!$D$10:$D$509,$A14,'Job Catalog'!$H$10:$H$509,CE$7,'Job Catalog'!$I$10:$I$509,CE$9)/COUNTA('Job Catalog'!$C$10:$C$509),""))</f>
        <v/>
      </c>
      <c r="CF14" s="57">
        <f>IF(OR($A14="",CF$9=""),"",IFERROR(COUNTIFS('Job Catalog'!$D$10:$D$509,$A14,'Job Catalog'!$H$10:$H$509,CF$7,'Job Catalog'!$I$10:$I$509,CF$9)/COUNTA('Job Catalog'!$C$10:$C$509),""))</f>
        <v/>
      </c>
      <c r="CG14" s="57">
        <f>IF(OR($A14="",CG$9=""),"",IFERROR(COUNTIFS('Job Catalog'!$D$10:$D$509,$A14,'Job Catalog'!$H$10:$H$509,CG$7,'Job Catalog'!$I$10:$I$509,CG$9)/COUNTA('Job Catalog'!$C$10:$C$509),""))</f>
        <v/>
      </c>
      <c r="CH14" s="57">
        <f>IF(OR($A14="",CH$9=""),"",IFERROR(COUNTIFS('Job Catalog'!$D$10:$D$509,$A14,'Job Catalog'!$H$10:$H$509,CH$7,'Job Catalog'!$I$10:$I$509,CH$9)/COUNTA('Job Catalog'!$C$10:$C$509),""))</f>
        <v/>
      </c>
      <c r="CI14" s="57">
        <f>IF(OR($A14="",CI$9=""),"",IFERROR(COUNTIFS('Job Catalog'!$D$10:$D$509,$A14,'Job Catalog'!$H$10:$H$509,CI$7,'Job Catalog'!$I$10:$I$509,CI$9)/COUNTA('Job Catalog'!$C$10:$C$509),""))</f>
        <v/>
      </c>
      <c r="CJ14" s="57">
        <f>IF(OR($A14="",CJ$9=""),"",IFERROR(COUNTIFS('Job Catalog'!$D$10:$D$509,$A14,'Job Catalog'!$H$10:$H$509,CJ$7,'Job Catalog'!$I$10:$I$509,CJ$9)/COUNTA('Job Catalog'!$C$10:$C$509),""))</f>
        <v/>
      </c>
      <c r="CK14" s="57">
        <f>IF(OR($A14="",CK$9=""),"",IFERROR(COUNTIFS('Job Catalog'!$D$10:$D$509,$A14,'Job Catalog'!$H$10:$H$509,CK$7,'Job Catalog'!$I$10:$I$509,CK$9)/COUNTA('Job Catalog'!$C$10:$C$509),""))</f>
        <v/>
      </c>
      <c r="CL14" s="57">
        <f>IF(OR($A14="",CL$9=""),"",IFERROR(COUNTIFS('Job Catalog'!$D$10:$D$509,$A14,'Job Catalog'!$H$10:$H$509,CL$7,'Job Catalog'!$I$10:$I$509,CL$9)/COUNTA('Job Catalog'!$C$10:$C$509),""))</f>
        <v/>
      </c>
      <c r="CM14" s="57">
        <f>IF(OR($A14="",CM$9=""),"",IFERROR(COUNTIFS('Job Catalog'!$D$10:$D$509,$A14,'Job Catalog'!$H$10:$H$509,CM$7,'Job Catalog'!$I$10:$I$509,CM$9)/COUNTA('Job Catalog'!$C$10:$C$509),""))</f>
        <v/>
      </c>
      <c r="CN14" s="57">
        <f>IF(OR($A14="",CN$9=""),"",IFERROR(COUNTIFS('Job Catalog'!$D$10:$D$509,$A14,'Job Catalog'!$H$10:$H$509,CN$7,'Job Catalog'!$I$10:$I$509,CN$9)/COUNTA('Job Catalog'!$C$10:$C$509),""))</f>
        <v/>
      </c>
      <c r="CO14" s="57">
        <f>IF(OR($A14="",CO$9=""),"",IFERROR(COUNTIFS('Job Catalog'!$D$10:$D$509,$A14,'Job Catalog'!$H$10:$H$509,CO$7,'Job Catalog'!$I$10:$I$509,CO$9)/COUNTA('Job Catalog'!$C$10:$C$509),""))</f>
        <v/>
      </c>
      <c r="CP14" s="57">
        <f>IF(OR($A14="",CP$9=""),"",IFERROR(COUNTIFS('Job Catalog'!$D$10:$D$509,$A14,'Job Catalog'!$H$10:$H$509,CP$7,'Job Catalog'!$I$10:$I$509,CP$9)/COUNTA('Job Catalog'!$C$10:$C$509),""))</f>
        <v/>
      </c>
      <c r="CQ14" s="57">
        <f>IF(OR($A14="",CQ$9=""),"",IFERROR(COUNTIFS('Job Catalog'!$D$10:$D$509,$A14,'Job Catalog'!$H$10:$H$509,CQ$7,'Job Catalog'!$I$10:$I$509,CQ$9)/COUNTA('Job Catalog'!$C$10:$C$509),""))</f>
        <v/>
      </c>
      <c r="CR14" s="57">
        <f>IF(OR($A14="",CR$9=""),"",IFERROR(COUNTIFS('Job Catalog'!$D$10:$D$509,$A14,'Job Catalog'!$H$10:$H$509,CR$7,'Job Catalog'!$I$10:$I$509,CR$9)/COUNTA('Job Catalog'!$C$10:$C$509),""))</f>
        <v/>
      </c>
      <c r="CS14" s="57">
        <f>IF(OR($A14="",CS$9=""),"",IFERROR(COUNTIFS('Job Catalog'!$D$10:$D$509,$A14,'Job Catalog'!$H$10:$H$509,CS$7,'Job Catalog'!$I$10:$I$509,CS$9)/COUNTA('Job Catalog'!$C$10:$C$509),""))</f>
        <v/>
      </c>
      <c r="CT14" s="57">
        <f>IF(OR($A14="",CT$9=""),"",IFERROR(COUNTIFS('Job Catalog'!$D$10:$D$509,$A14,'Job Catalog'!$H$10:$H$509,CT$7,'Job Catalog'!$I$10:$I$509,CT$9)/COUNTA('Job Catalog'!$C$10:$C$509),""))</f>
        <v/>
      </c>
      <c r="CU14" s="58">
        <f>IF($A14="","",SUM(C14:CT14))</f>
        <v/>
      </c>
    </row>
    <row r="15">
      <c r="A15">
        <f>IF(SETUP!$B125="","",SETUP!$B125)</f>
        <v/>
      </c>
      <c r="B15" s="9">
        <f>IF(SETUP!$B125="","",SETUP!$C125)</f>
        <v/>
      </c>
      <c r="C15" s="57">
        <f>IF(OR($A15="",C$9=""),"",IFERROR(COUNTIFS('Job Catalog'!$D$10:$D$509,$A15,'Job Catalog'!$H$10:$H$509,C$7,'Job Catalog'!$I$10:$I$509,C$9)/COUNTA('Job Catalog'!$C$10:$C$509),""))</f>
        <v/>
      </c>
      <c r="D15" s="57">
        <f>IF(OR($A15="",D$9=""),"",IFERROR(COUNTIFS('Job Catalog'!$D$10:$D$509,$A15,'Job Catalog'!$H$10:$H$509,D$7,'Job Catalog'!$I$10:$I$509,D$9)/COUNTA('Job Catalog'!$C$10:$C$509),""))</f>
        <v/>
      </c>
      <c r="E15" s="57">
        <f>IF(OR($A15="",E$9=""),"",IFERROR(COUNTIFS('Job Catalog'!$D$10:$D$509,$A15,'Job Catalog'!$H$10:$H$509,E$7,'Job Catalog'!$I$10:$I$509,E$9)/COUNTA('Job Catalog'!$C$10:$C$509),""))</f>
        <v/>
      </c>
      <c r="F15" s="57">
        <f>IF(OR($A15="",F$9=""),"",IFERROR(COUNTIFS('Job Catalog'!$D$10:$D$509,$A15,'Job Catalog'!$H$10:$H$509,F$7,'Job Catalog'!$I$10:$I$509,F$9)/COUNTA('Job Catalog'!$C$10:$C$509),""))</f>
        <v/>
      </c>
      <c r="G15" s="57">
        <f>IF(OR($A15="",G$9=""),"",IFERROR(COUNTIFS('Job Catalog'!$D$10:$D$509,$A15,'Job Catalog'!$H$10:$H$509,G$7,'Job Catalog'!$I$10:$I$509,G$9)/COUNTA('Job Catalog'!$C$10:$C$509),""))</f>
        <v/>
      </c>
      <c r="H15" s="57">
        <f>IF(OR($A15="",H$9=""),"",IFERROR(COUNTIFS('Job Catalog'!$D$10:$D$509,$A15,'Job Catalog'!$H$10:$H$509,H$7,'Job Catalog'!$I$10:$I$509,H$9)/COUNTA('Job Catalog'!$C$10:$C$509),""))</f>
        <v/>
      </c>
      <c r="I15" s="57">
        <f>IF(OR($A15="",I$9=""),"",IFERROR(COUNTIFS('Job Catalog'!$D$10:$D$509,$A15,'Job Catalog'!$H$10:$H$509,I$7,'Job Catalog'!$I$10:$I$509,I$9)/COUNTA('Job Catalog'!$C$10:$C$509),""))</f>
        <v/>
      </c>
      <c r="J15" s="57">
        <f>IF(OR($A15="",J$9=""),"",IFERROR(COUNTIFS('Job Catalog'!$D$10:$D$509,$A15,'Job Catalog'!$H$10:$H$509,J$7,'Job Catalog'!$I$10:$I$509,J$9)/COUNTA('Job Catalog'!$C$10:$C$509),""))</f>
        <v/>
      </c>
      <c r="K15" s="57">
        <f>IF(OR($A15="",K$9=""),"",IFERROR(COUNTIFS('Job Catalog'!$D$10:$D$509,$A15,'Job Catalog'!$H$10:$H$509,K$7,'Job Catalog'!$I$10:$I$509,K$9)/COUNTA('Job Catalog'!$C$10:$C$509),""))</f>
        <v/>
      </c>
      <c r="L15" s="57">
        <f>IF(OR($A15="",L$9=""),"",IFERROR(COUNTIFS('Job Catalog'!$D$10:$D$509,$A15,'Job Catalog'!$H$10:$H$509,L$7,'Job Catalog'!$I$10:$I$509,L$9)/COUNTA('Job Catalog'!$C$10:$C$509),""))</f>
        <v/>
      </c>
      <c r="M15" s="57">
        <f>IF(OR($A15="",M$9=""),"",IFERROR(COUNTIFS('Job Catalog'!$D$10:$D$509,$A15,'Job Catalog'!$H$10:$H$509,M$7,'Job Catalog'!$I$10:$I$509,M$9)/COUNTA('Job Catalog'!$C$10:$C$509),""))</f>
        <v/>
      </c>
      <c r="N15" s="57">
        <f>IF(OR($A15="",N$9=""),"",IFERROR(COUNTIFS('Job Catalog'!$D$10:$D$509,$A15,'Job Catalog'!$H$10:$H$509,N$7,'Job Catalog'!$I$10:$I$509,N$9)/COUNTA('Job Catalog'!$C$10:$C$509),""))</f>
        <v/>
      </c>
      <c r="O15" s="57">
        <f>IF(OR($A15="",O$9=""),"",IFERROR(COUNTIFS('Job Catalog'!$D$10:$D$509,$A15,'Job Catalog'!$H$10:$H$509,O$7,'Job Catalog'!$I$10:$I$509,O$9)/COUNTA('Job Catalog'!$C$10:$C$509),""))</f>
        <v/>
      </c>
      <c r="P15" s="57">
        <f>IF(OR($A15="",P$9=""),"",IFERROR(COUNTIFS('Job Catalog'!$D$10:$D$509,$A15,'Job Catalog'!$H$10:$H$509,P$7,'Job Catalog'!$I$10:$I$509,P$9)/COUNTA('Job Catalog'!$C$10:$C$509),""))</f>
        <v/>
      </c>
      <c r="Q15" s="57">
        <f>IF(OR($A15="",Q$9=""),"",IFERROR(COUNTIFS('Job Catalog'!$D$10:$D$509,$A15,'Job Catalog'!$H$10:$H$509,Q$7,'Job Catalog'!$I$10:$I$509,Q$9)/COUNTA('Job Catalog'!$C$10:$C$509),""))</f>
        <v/>
      </c>
      <c r="R15" s="57">
        <f>IF(OR($A15="",R$9=""),"",IFERROR(COUNTIFS('Job Catalog'!$D$10:$D$509,$A15,'Job Catalog'!$H$10:$H$509,R$7,'Job Catalog'!$I$10:$I$509,R$9)/COUNTA('Job Catalog'!$C$10:$C$509),""))</f>
        <v/>
      </c>
      <c r="S15" s="57">
        <f>IF(OR($A15="",S$9=""),"",IFERROR(COUNTIFS('Job Catalog'!$D$10:$D$509,$A15,'Job Catalog'!$H$10:$H$509,S$7,'Job Catalog'!$I$10:$I$509,S$9)/COUNTA('Job Catalog'!$C$10:$C$509),""))</f>
        <v/>
      </c>
      <c r="T15" s="57">
        <f>IF(OR($A15="",T$9=""),"",IFERROR(COUNTIFS('Job Catalog'!$D$10:$D$509,$A15,'Job Catalog'!$H$10:$H$509,T$7,'Job Catalog'!$I$10:$I$509,T$9)/COUNTA('Job Catalog'!$C$10:$C$509),""))</f>
        <v/>
      </c>
      <c r="U15" s="57">
        <f>IF(OR($A15="",U$9=""),"",IFERROR(COUNTIFS('Job Catalog'!$D$10:$D$509,$A15,'Job Catalog'!$H$10:$H$509,U$7,'Job Catalog'!$I$10:$I$509,U$9)/COUNTA('Job Catalog'!$C$10:$C$509),""))</f>
        <v/>
      </c>
      <c r="V15" s="57">
        <f>IF(OR($A15="",V$9=""),"",IFERROR(COUNTIFS('Job Catalog'!$D$10:$D$509,$A15,'Job Catalog'!$H$10:$H$509,V$7,'Job Catalog'!$I$10:$I$509,V$9)/COUNTA('Job Catalog'!$C$10:$C$509),""))</f>
        <v/>
      </c>
      <c r="W15" s="57">
        <f>IF(OR($A15="",W$9=""),"",IFERROR(COUNTIFS('Job Catalog'!$D$10:$D$509,$A15,'Job Catalog'!$H$10:$H$509,W$7,'Job Catalog'!$I$10:$I$509,W$9)/COUNTA('Job Catalog'!$C$10:$C$509),""))</f>
        <v/>
      </c>
      <c r="X15" s="57">
        <f>IF(OR($A15="",X$9=""),"",IFERROR(COUNTIFS('Job Catalog'!$D$10:$D$509,$A15,'Job Catalog'!$H$10:$H$509,X$7,'Job Catalog'!$I$10:$I$509,X$9)/COUNTA('Job Catalog'!$C$10:$C$509),""))</f>
        <v/>
      </c>
      <c r="Y15" s="57">
        <f>IF(OR($A15="",Y$9=""),"",IFERROR(COUNTIFS('Job Catalog'!$D$10:$D$509,$A15,'Job Catalog'!$H$10:$H$509,Y$7,'Job Catalog'!$I$10:$I$509,Y$9)/COUNTA('Job Catalog'!$C$10:$C$509),""))</f>
        <v/>
      </c>
      <c r="Z15" s="57">
        <f>IF(OR($A15="",Z$9=""),"",IFERROR(COUNTIFS('Job Catalog'!$D$10:$D$509,$A15,'Job Catalog'!$H$10:$H$509,Z$7,'Job Catalog'!$I$10:$I$509,Z$9)/COUNTA('Job Catalog'!$C$10:$C$509),""))</f>
        <v/>
      </c>
      <c r="AA15" s="57">
        <f>IF(OR($A15="",AA$9=""),"",IFERROR(COUNTIFS('Job Catalog'!$D$10:$D$509,$A15,'Job Catalog'!$H$10:$H$509,AA$7,'Job Catalog'!$I$10:$I$509,AA$9)/COUNTA('Job Catalog'!$C$10:$C$509),""))</f>
        <v/>
      </c>
      <c r="AB15" s="57">
        <f>IF(OR($A15="",AB$9=""),"",IFERROR(COUNTIFS('Job Catalog'!$D$10:$D$509,$A15,'Job Catalog'!$H$10:$H$509,AB$7,'Job Catalog'!$I$10:$I$509,AB$9)/COUNTA('Job Catalog'!$C$10:$C$509),""))</f>
        <v/>
      </c>
      <c r="AC15" s="57">
        <f>IF(OR($A15="",AC$9=""),"",IFERROR(COUNTIFS('Job Catalog'!$D$10:$D$509,$A15,'Job Catalog'!$H$10:$H$509,AC$7,'Job Catalog'!$I$10:$I$509,AC$9)/COUNTA('Job Catalog'!$C$10:$C$509),""))</f>
        <v/>
      </c>
      <c r="AD15" s="57">
        <f>IF(OR($A15="",AD$9=""),"",IFERROR(COUNTIFS('Job Catalog'!$D$10:$D$509,$A15,'Job Catalog'!$H$10:$H$509,AD$7,'Job Catalog'!$I$10:$I$509,AD$9)/COUNTA('Job Catalog'!$C$10:$C$509),""))</f>
        <v/>
      </c>
      <c r="AE15" s="57">
        <f>IF(OR($A15="",AE$9=""),"",IFERROR(COUNTIFS('Job Catalog'!$D$10:$D$509,$A15,'Job Catalog'!$H$10:$H$509,AE$7,'Job Catalog'!$I$10:$I$509,AE$9)/COUNTA('Job Catalog'!$C$10:$C$509),""))</f>
        <v/>
      </c>
      <c r="AF15" s="57">
        <f>IF(OR($A15="",AF$9=""),"",IFERROR(COUNTIFS('Job Catalog'!$D$10:$D$509,$A15,'Job Catalog'!$H$10:$H$509,AF$7,'Job Catalog'!$I$10:$I$509,AF$9)/COUNTA('Job Catalog'!$C$10:$C$509),""))</f>
        <v/>
      </c>
      <c r="AG15" s="57">
        <f>IF(OR($A15="",AG$9=""),"",IFERROR(COUNTIFS('Job Catalog'!$D$10:$D$509,$A15,'Job Catalog'!$H$10:$H$509,AG$7,'Job Catalog'!$I$10:$I$509,AG$9)/COUNTA('Job Catalog'!$C$10:$C$509),""))</f>
        <v/>
      </c>
      <c r="AH15" s="57">
        <f>IF(OR($A15="",AH$9=""),"",IFERROR(COUNTIFS('Job Catalog'!$D$10:$D$509,$A15,'Job Catalog'!$H$10:$H$509,AH$7,'Job Catalog'!$I$10:$I$509,AH$9)/COUNTA('Job Catalog'!$C$10:$C$509),""))</f>
        <v/>
      </c>
      <c r="AI15" s="57">
        <f>IF(OR($A15="",AI$9=""),"",IFERROR(COUNTIFS('Job Catalog'!$D$10:$D$509,$A15,'Job Catalog'!$H$10:$H$509,AI$7,'Job Catalog'!$I$10:$I$509,AI$9)/COUNTA('Job Catalog'!$C$10:$C$509),""))</f>
        <v/>
      </c>
      <c r="AJ15" s="57">
        <f>IF(OR($A15="",AJ$9=""),"",IFERROR(COUNTIFS('Job Catalog'!$D$10:$D$509,$A15,'Job Catalog'!$H$10:$H$509,AJ$7,'Job Catalog'!$I$10:$I$509,AJ$9)/COUNTA('Job Catalog'!$C$10:$C$509),""))</f>
        <v/>
      </c>
      <c r="AK15" s="57">
        <f>IF(OR($A15="",AK$9=""),"",IFERROR(COUNTIFS('Job Catalog'!$D$10:$D$509,$A15,'Job Catalog'!$H$10:$H$509,AK$7,'Job Catalog'!$I$10:$I$509,AK$9)/COUNTA('Job Catalog'!$C$10:$C$509),""))</f>
        <v/>
      </c>
      <c r="AL15" s="57">
        <f>IF(OR($A15="",AL$9=""),"",IFERROR(COUNTIFS('Job Catalog'!$D$10:$D$509,$A15,'Job Catalog'!$H$10:$H$509,AL$7,'Job Catalog'!$I$10:$I$509,AL$9)/COUNTA('Job Catalog'!$C$10:$C$509),""))</f>
        <v/>
      </c>
      <c r="AM15" s="57">
        <f>IF(OR($A15="",AM$9=""),"",IFERROR(COUNTIFS('Job Catalog'!$D$10:$D$509,$A15,'Job Catalog'!$H$10:$H$509,AM$7,'Job Catalog'!$I$10:$I$509,AM$9)/COUNTA('Job Catalog'!$C$10:$C$509),""))</f>
        <v/>
      </c>
      <c r="AN15" s="57">
        <f>IF(OR($A15="",AN$9=""),"",IFERROR(COUNTIFS('Job Catalog'!$D$10:$D$509,$A15,'Job Catalog'!$H$10:$H$509,AN$7,'Job Catalog'!$I$10:$I$509,AN$9)/COUNTA('Job Catalog'!$C$10:$C$509),""))</f>
        <v/>
      </c>
      <c r="AO15" s="57">
        <f>IF(OR($A15="",AO$9=""),"",IFERROR(COUNTIFS('Job Catalog'!$D$10:$D$509,$A15,'Job Catalog'!$H$10:$H$509,AO$7,'Job Catalog'!$I$10:$I$509,AO$9)/COUNTA('Job Catalog'!$C$10:$C$509),""))</f>
        <v/>
      </c>
      <c r="AP15" s="57">
        <f>IF(OR($A15="",AP$9=""),"",IFERROR(COUNTIFS('Job Catalog'!$D$10:$D$509,$A15,'Job Catalog'!$H$10:$H$509,AP$7,'Job Catalog'!$I$10:$I$509,AP$9)/COUNTA('Job Catalog'!$C$10:$C$509),""))</f>
        <v/>
      </c>
      <c r="AQ15" s="57">
        <f>IF(OR($A15="",AQ$9=""),"",IFERROR(COUNTIFS('Job Catalog'!$D$10:$D$509,$A15,'Job Catalog'!$H$10:$H$509,AQ$7,'Job Catalog'!$I$10:$I$509,AQ$9)/COUNTA('Job Catalog'!$C$10:$C$509),""))</f>
        <v/>
      </c>
      <c r="AR15" s="57">
        <f>IF(OR($A15="",AR$9=""),"",IFERROR(COUNTIFS('Job Catalog'!$D$10:$D$509,$A15,'Job Catalog'!$H$10:$H$509,AR$7,'Job Catalog'!$I$10:$I$509,AR$9)/COUNTA('Job Catalog'!$C$10:$C$509),""))</f>
        <v/>
      </c>
      <c r="AS15" s="57">
        <f>IF(OR($A15="",AS$9=""),"",IFERROR(COUNTIFS('Job Catalog'!$D$10:$D$509,$A15,'Job Catalog'!$H$10:$H$509,AS$7,'Job Catalog'!$I$10:$I$509,AS$9)/COUNTA('Job Catalog'!$C$10:$C$509),""))</f>
        <v/>
      </c>
      <c r="AT15" s="57">
        <f>IF(OR($A15="",AT$9=""),"",IFERROR(COUNTIFS('Job Catalog'!$D$10:$D$509,$A15,'Job Catalog'!$H$10:$H$509,AT$7,'Job Catalog'!$I$10:$I$509,AT$9)/COUNTA('Job Catalog'!$C$10:$C$509),""))</f>
        <v/>
      </c>
      <c r="AU15" s="57">
        <f>IF(OR($A15="",AU$9=""),"",IFERROR(COUNTIFS('Job Catalog'!$D$10:$D$509,$A15,'Job Catalog'!$H$10:$H$509,AU$7,'Job Catalog'!$I$10:$I$509,AU$9)/COUNTA('Job Catalog'!$C$10:$C$509),""))</f>
        <v/>
      </c>
      <c r="AV15" s="57">
        <f>IF(OR($A15="",AV$9=""),"",IFERROR(COUNTIFS('Job Catalog'!$D$10:$D$509,$A15,'Job Catalog'!$H$10:$H$509,AV$7,'Job Catalog'!$I$10:$I$509,AV$9)/COUNTA('Job Catalog'!$C$10:$C$509),""))</f>
        <v/>
      </c>
      <c r="AW15" s="57">
        <f>IF(OR($A15="",AW$9=""),"",IFERROR(COUNTIFS('Job Catalog'!$D$10:$D$509,$A15,'Job Catalog'!$H$10:$H$509,AW$7,'Job Catalog'!$I$10:$I$509,AW$9)/COUNTA('Job Catalog'!$C$10:$C$509),""))</f>
        <v/>
      </c>
      <c r="AX15" s="57">
        <f>IF(OR($A15="",AX$9=""),"",IFERROR(COUNTIFS('Job Catalog'!$D$10:$D$509,$A15,'Job Catalog'!$H$10:$H$509,AX$7,'Job Catalog'!$I$10:$I$509,AX$9)/COUNTA('Job Catalog'!$C$10:$C$509),""))</f>
        <v/>
      </c>
      <c r="AY15" s="57">
        <f>IF(OR($A15="",AY$9=""),"",IFERROR(COUNTIFS('Job Catalog'!$D$10:$D$509,$A15,'Job Catalog'!$H$10:$H$509,AY$7,'Job Catalog'!$I$10:$I$509,AY$9)/COUNTA('Job Catalog'!$C$10:$C$509),""))</f>
        <v/>
      </c>
      <c r="AZ15" s="57">
        <f>IF(OR($A15="",AZ$9=""),"",IFERROR(COUNTIFS('Job Catalog'!$D$10:$D$509,$A15,'Job Catalog'!$H$10:$H$509,AZ$7,'Job Catalog'!$I$10:$I$509,AZ$9)/COUNTA('Job Catalog'!$C$10:$C$509),""))</f>
        <v/>
      </c>
      <c r="BA15" s="57">
        <f>IF(OR($A15="",BA$9=""),"",IFERROR(COUNTIFS('Job Catalog'!$D$10:$D$509,$A15,'Job Catalog'!$H$10:$H$509,BA$7,'Job Catalog'!$I$10:$I$509,BA$9)/COUNTA('Job Catalog'!$C$10:$C$509),""))</f>
        <v/>
      </c>
      <c r="BB15" s="57">
        <f>IF(OR($A15="",BB$9=""),"",IFERROR(COUNTIFS('Job Catalog'!$D$10:$D$509,$A15,'Job Catalog'!$H$10:$H$509,BB$7,'Job Catalog'!$I$10:$I$509,BB$9)/COUNTA('Job Catalog'!$C$10:$C$509),""))</f>
        <v/>
      </c>
      <c r="BC15" s="57">
        <f>IF(OR($A15="",BC$9=""),"",IFERROR(COUNTIFS('Job Catalog'!$D$10:$D$509,$A15,'Job Catalog'!$H$10:$H$509,BC$7,'Job Catalog'!$I$10:$I$509,BC$9)/COUNTA('Job Catalog'!$C$10:$C$509),""))</f>
        <v/>
      </c>
      <c r="BD15" s="57">
        <f>IF(OR($A15="",BD$9=""),"",IFERROR(COUNTIFS('Job Catalog'!$D$10:$D$509,$A15,'Job Catalog'!$H$10:$H$509,BD$7,'Job Catalog'!$I$10:$I$509,BD$9)/COUNTA('Job Catalog'!$C$10:$C$509),""))</f>
        <v/>
      </c>
      <c r="BE15" s="57">
        <f>IF(OR($A15="",BE$9=""),"",IFERROR(COUNTIFS('Job Catalog'!$D$10:$D$509,$A15,'Job Catalog'!$H$10:$H$509,BE$7,'Job Catalog'!$I$10:$I$509,BE$9)/COUNTA('Job Catalog'!$C$10:$C$509),""))</f>
        <v/>
      </c>
      <c r="BF15" s="57">
        <f>IF(OR($A15="",BF$9=""),"",IFERROR(COUNTIFS('Job Catalog'!$D$10:$D$509,$A15,'Job Catalog'!$H$10:$H$509,BF$7,'Job Catalog'!$I$10:$I$509,BF$9)/COUNTA('Job Catalog'!$C$10:$C$509),""))</f>
        <v/>
      </c>
      <c r="BG15" s="57">
        <f>IF(OR($A15="",BG$9=""),"",IFERROR(COUNTIFS('Job Catalog'!$D$10:$D$509,$A15,'Job Catalog'!$H$10:$H$509,BG$7,'Job Catalog'!$I$10:$I$509,BG$9)/COUNTA('Job Catalog'!$C$10:$C$509),""))</f>
        <v/>
      </c>
      <c r="BH15" s="57">
        <f>IF(OR($A15="",BH$9=""),"",IFERROR(COUNTIFS('Job Catalog'!$D$10:$D$509,$A15,'Job Catalog'!$H$10:$H$509,BH$7,'Job Catalog'!$I$10:$I$509,BH$9)/COUNTA('Job Catalog'!$C$10:$C$509),""))</f>
        <v/>
      </c>
      <c r="BI15" s="57">
        <f>IF(OR($A15="",BI$9=""),"",IFERROR(COUNTIFS('Job Catalog'!$D$10:$D$509,$A15,'Job Catalog'!$H$10:$H$509,BI$7,'Job Catalog'!$I$10:$I$509,BI$9)/COUNTA('Job Catalog'!$C$10:$C$509),""))</f>
        <v/>
      </c>
      <c r="BJ15" s="57">
        <f>IF(OR($A15="",BJ$9=""),"",IFERROR(COUNTIFS('Job Catalog'!$D$10:$D$509,$A15,'Job Catalog'!$H$10:$H$509,BJ$7,'Job Catalog'!$I$10:$I$509,BJ$9)/COUNTA('Job Catalog'!$C$10:$C$509),""))</f>
        <v/>
      </c>
      <c r="BK15" s="57">
        <f>IF(OR($A15="",BK$9=""),"",IFERROR(COUNTIFS('Job Catalog'!$D$10:$D$509,$A15,'Job Catalog'!$H$10:$H$509,BK$7,'Job Catalog'!$I$10:$I$509,BK$9)/COUNTA('Job Catalog'!$C$10:$C$509),""))</f>
        <v/>
      </c>
      <c r="BL15" s="57">
        <f>IF(OR($A15="",BL$9=""),"",IFERROR(COUNTIFS('Job Catalog'!$D$10:$D$509,$A15,'Job Catalog'!$H$10:$H$509,BL$7,'Job Catalog'!$I$10:$I$509,BL$9)/COUNTA('Job Catalog'!$C$10:$C$509),""))</f>
        <v/>
      </c>
      <c r="BM15" s="57">
        <f>IF(OR($A15="",BM$9=""),"",IFERROR(COUNTIFS('Job Catalog'!$D$10:$D$509,$A15,'Job Catalog'!$H$10:$H$509,BM$7,'Job Catalog'!$I$10:$I$509,BM$9)/COUNTA('Job Catalog'!$C$10:$C$509),""))</f>
        <v/>
      </c>
      <c r="BN15" s="57">
        <f>IF(OR($A15="",BN$9=""),"",IFERROR(COUNTIFS('Job Catalog'!$D$10:$D$509,$A15,'Job Catalog'!$H$10:$H$509,BN$7,'Job Catalog'!$I$10:$I$509,BN$9)/COUNTA('Job Catalog'!$C$10:$C$509),""))</f>
        <v/>
      </c>
      <c r="BO15" s="57">
        <f>IF(OR($A15="",BO$9=""),"",IFERROR(COUNTIFS('Job Catalog'!$D$10:$D$509,$A15,'Job Catalog'!$H$10:$H$509,BO$7,'Job Catalog'!$I$10:$I$509,BO$9)/COUNTA('Job Catalog'!$C$10:$C$509),""))</f>
        <v/>
      </c>
      <c r="BP15" s="57">
        <f>IF(OR($A15="",BP$9=""),"",IFERROR(COUNTIFS('Job Catalog'!$D$10:$D$509,$A15,'Job Catalog'!$H$10:$H$509,BP$7,'Job Catalog'!$I$10:$I$509,BP$9)/COUNTA('Job Catalog'!$C$10:$C$509),""))</f>
        <v/>
      </c>
      <c r="BQ15" s="57">
        <f>IF(OR($A15="",BQ$9=""),"",IFERROR(COUNTIFS('Job Catalog'!$D$10:$D$509,$A15,'Job Catalog'!$H$10:$H$509,BQ$7,'Job Catalog'!$I$10:$I$509,BQ$9)/COUNTA('Job Catalog'!$C$10:$C$509),""))</f>
        <v/>
      </c>
      <c r="BR15" s="57">
        <f>IF(OR($A15="",BR$9=""),"",IFERROR(COUNTIFS('Job Catalog'!$D$10:$D$509,$A15,'Job Catalog'!$H$10:$H$509,BR$7,'Job Catalog'!$I$10:$I$509,BR$9)/COUNTA('Job Catalog'!$C$10:$C$509),""))</f>
        <v/>
      </c>
      <c r="BS15" s="57">
        <f>IF(OR($A15="",BS$9=""),"",IFERROR(COUNTIFS('Job Catalog'!$D$10:$D$509,$A15,'Job Catalog'!$H$10:$H$509,BS$7,'Job Catalog'!$I$10:$I$509,BS$9)/COUNTA('Job Catalog'!$C$10:$C$509),""))</f>
        <v/>
      </c>
      <c r="BT15" s="57">
        <f>IF(OR($A15="",BT$9=""),"",IFERROR(COUNTIFS('Job Catalog'!$D$10:$D$509,$A15,'Job Catalog'!$H$10:$H$509,BT$7,'Job Catalog'!$I$10:$I$509,BT$9)/COUNTA('Job Catalog'!$C$10:$C$509),""))</f>
        <v/>
      </c>
      <c r="BU15" s="57">
        <f>IF(OR($A15="",BU$9=""),"",IFERROR(COUNTIFS('Job Catalog'!$D$10:$D$509,$A15,'Job Catalog'!$H$10:$H$509,BU$7,'Job Catalog'!$I$10:$I$509,BU$9)/COUNTA('Job Catalog'!$C$10:$C$509),""))</f>
        <v/>
      </c>
      <c r="BV15" s="57">
        <f>IF(OR($A15="",BV$9=""),"",IFERROR(COUNTIFS('Job Catalog'!$D$10:$D$509,$A15,'Job Catalog'!$H$10:$H$509,BV$7,'Job Catalog'!$I$10:$I$509,BV$9)/COUNTA('Job Catalog'!$C$10:$C$509),""))</f>
        <v/>
      </c>
      <c r="BW15" s="57">
        <f>IF(OR($A15="",BW$9=""),"",IFERROR(COUNTIFS('Job Catalog'!$D$10:$D$509,$A15,'Job Catalog'!$H$10:$H$509,BW$7,'Job Catalog'!$I$10:$I$509,BW$9)/COUNTA('Job Catalog'!$C$10:$C$509),""))</f>
        <v/>
      </c>
      <c r="BX15" s="57">
        <f>IF(OR($A15="",BX$9=""),"",IFERROR(COUNTIFS('Job Catalog'!$D$10:$D$509,$A15,'Job Catalog'!$H$10:$H$509,BX$7,'Job Catalog'!$I$10:$I$509,BX$9)/COUNTA('Job Catalog'!$C$10:$C$509),""))</f>
        <v/>
      </c>
      <c r="BY15" s="57">
        <f>IF(OR($A15="",BY$9=""),"",IFERROR(COUNTIFS('Job Catalog'!$D$10:$D$509,$A15,'Job Catalog'!$H$10:$H$509,BY$7,'Job Catalog'!$I$10:$I$509,BY$9)/COUNTA('Job Catalog'!$C$10:$C$509),""))</f>
        <v/>
      </c>
      <c r="BZ15" s="57">
        <f>IF(OR($A15="",BZ$9=""),"",IFERROR(COUNTIFS('Job Catalog'!$D$10:$D$509,$A15,'Job Catalog'!$H$10:$H$509,BZ$7,'Job Catalog'!$I$10:$I$509,BZ$9)/COUNTA('Job Catalog'!$C$10:$C$509),""))</f>
        <v/>
      </c>
      <c r="CA15" s="57">
        <f>IF(OR($A15="",CA$9=""),"",IFERROR(COUNTIFS('Job Catalog'!$D$10:$D$509,$A15,'Job Catalog'!$H$10:$H$509,CA$7,'Job Catalog'!$I$10:$I$509,CA$9)/COUNTA('Job Catalog'!$C$10:$C$509),""))</f>
        <v/>
      </c>
      <c r="CB15" s="57">
        <f>IF(OR($A15="",CB$9=""),"",IFERROR(COUNTIFS('Job Catalog'!$D$10:$D$509,$A15,'Job Catalog'!$H$10:$H$509,CB$7,'Job Catalog'!$I$10:$I$509,CB$9)/COUNTA('Job Catalog'!$C$10:$C$509),""))</f>
        <v/>
      </c>
      <c r="CC15" s="57">
        <f>IF(OR($A15="",CC$9=""),"",IFERROR(COUNTIFS('Job Catalog'!$D$10:$D$509,$A15,'Job Catalog'!$H$10:$H$509,CC$7,'Job Catalog'!$I$10:$I$509,CC$9)/COUNTA('Job Catalog'!$C$10:$C$509),""))</f>
        <v/>
      </c>
      <c r="CD15" s="57">
        <f>IF(OR($A15="",CD$9=""),"",IFERROR(COUNTIFS('Job Catalog'!$D$10:$D$509,$A15,'Job Catalog'!$H$10:$H$509,CD$7,'Job Catalog'!$I$10:$I$509,CD$9)/COUNTA('Job Catalog'!$C$10:$C$509),""))</f>
        <v/>
      </c>
      <c r="CE15" s="57">
        <f>IF(OR($A15="",CE$9=""),"",IFERROR(COUNTIFS('Job Catalog'!$D$10:$D$509,$A15,'Job Catalog'!$H$10:$H$509,CE$7,'Job Catalog'!$I$10:$I$509,CE$9)/COUNTA('Job Catalog'!$C$10:$C$509),""))</f>
        <v/>
      </c>
      <c r="CF15" s="57">
        <f>IF(OR($A15="",CF$9=""),"",IFERROR(COUNTIFS('Job Catalog'!$D$10:$D$509,$A15,'Job Catalog'!$H$10:$H$509,CF$7,'Job Catalog'!$I$10:$I$509,CF$9)/COUNTA('Job Catalog'!$C$10:$C$509),""))</f>
        <v/>
      </c>
      <c r="CG15" s="57">
        <f>IF(OR($A15="",CG$9=""),"",IFERROR(COUNTIFS('Job Catalog'!$D$10:$D$509,$A15,'Job Catalog'!$H$10:$H$509,CG$7,'Job Catalog'!$I$10:$I$509,CG$9)/COUNTA('Job Catalog'!$C$10:$C$509),""))</f>
        <v/>
      </c>
      <c r="CH15" s="57">
        <f>IF(OR($A15="",CH$9=""),"",IFERROR(COUNTIFS('Job Catalog'!$D$10:$D$509,$A15,'Job Catalog'!$H$10:$H$509,CH$7,'Job Catalog'!$I$10:$I$509,CH$9)/COUNTA('Job Catalog'!$C$10:$C$509),""))</f>
        <v/>
      </c>
      <c r="CI15" s="57">
        <f>IF(OR($A15="",CI$9=""),"",IFERROR(COUNTIFS('Job Catalog'!$D$10:$D$509,$A15,'Job Catalog'!$H$10:$H$509,CI$7,'Job Catalog'!$I$10:$I$509,CI$9)/COUNTA('Job Catalog'!$C$10:$C$509),""))</f>
        <v/>
      </c>
      <c r="CJ15" s="57">
        <f>IF(OR($A15="",CJ$9=""),"",IFERROR(COUNTIFS('Job Catalog'!$D$10:$D$509,$A15,'Job Catalog'!$H$10:$H$509,CJ$7,'Job Catalog'!$I$10:$I$509,CJ$9)/COUNTA('Job Catalog'!$C$10:$C$509),""))</f>
        <v/>
      </c>
      <c r="CK15" s="57">
        <f>IF(OR($A15="",CK$9=""),"",IFERROR(COUNTIFS('Job Catalog'!$D$10:$D$509,$A15,'Job Catalog'!$H$10:$H$509,CK$7,'Job Catalog'!$I$10:$I$509,CK$9)/COUNTA('Job Catalog'!$C$10:$C$509),""))</f>
        <v/>
      </c>
      <c r="CL15" s="57">
        <f>IF(OR($A15="",CL$9=""),"",IFERROR(COUNTIFS('Job Catalog'!$D$10:$D$509,$A15,'Job Catalog'!$H$10:$H$509,CL$7,'Job Catalog'!$I$10:$I$509,CL$9)/COUNTA('Job Catalog'!$C$10:$C$509),""))</f>
        <v/>
      </c>
      <c r="CM15" s="57">
        <f>IF(OR($A15="",CM$9=""),"",IFERROR(COUNTIFS('Job Catalog'!$D$10:$D$509,$A15,'Job Catalog'!$H$10:$H$509,CM$7,'Job Catalog'!$I$10:$I$509,CM$9)/COUNTA('Job Catalog'!$C$10:$C$509),""))</f>
        <v/>
      </c>
      <c r="CN15" s="57">
        <f>IF(OR($A15="",CN$9=""),"",IFERROR(COUNTIFS('Job Catalog'!$D$10:$D$509,$A15,'Job Catalog'!$H$10:$H$509,CN$7,'Job Catalog'!$I$10:$I$509,CN$9)/COUNTA('Job Catalog'!$C$10:$C$509),""))</f>
        <v/>
      </c>
      <c r="CO15" s="57">
        <f>IF(OR($A15="",CO$9=""),"",IFERROR(COUNTIFS('Job Catalog'!$D$10:$D$509,$A15,'Job Catalog'!$H$10:$H$509,CO$7,'Job Catalog'!$I$10:$I$509,CO$9)/COUNTA('Job Catalog'!$C$10:$C$509),""))</f>
        <v/>
      </c>
      <c r="CP15" s="57">
        <f>IF(OR($A15="",CP$9=""),"",IFERROR(COUNTIFS('Job Catalog'!$D$10:$D$509,$A15,'Job Catalog'!$H$10:$H$509,CP$7,'Job Catalog'!$I$10:$I$509,CP$9)/COUNTA('Job Catalog'!$C$10:$C$509),""))</f>
        <v/>
      </c>
      <c r="CQ15" s="57">
        <f>IF(OR($A15="",CQ$9=""),"",IFERROR(COUNTIFS('Job Catalog'!$D$10:$D$509,$A15,'Job Catalog'!$H$10:$H$509,CQ$7,'Job Catalog'!$I$10:$I$509,CQ$9)/COUNTA('Job Catalog'!$C$10:$C$509),""))</f>
        <v/>
      </c>
      <c r="CR15" s="57">
        <f>IF(OR($A15="",CR$9=""),"",IFERROR(COUNTIFS('Job Catalog'!$D$10:$D$509,$A15,'Job Catalog'!$H$10:$H$509,CR$7,'Job Catalog'!$I$10:$I$509,CR$9)/COUNTA('Job Catalog'!$C$10:$C$509),""))</f>
        <v/>
      </c>
      <c r="CS15" s="57">
        <f>IF(OR($A15="",CS$9=""),"",IFERROR(COUNTIFS('Job Catalog'!$D$10:$D$509,$A15,'Job Catalog'!$H$10:$H$509,CS$7,'Job Catalog'!$I$10:$I$509,CS$9)/COUNTA('Job Catalog'!$C$10:$C$509),""))</f>
        <v/>
      </c>
      <c r="CT15" s="57">
        <f>IF(OR($A15="",CT$9=""),"",IFERROR(COUNTIFS('Job Catalog'!$D$10:$D$509,$A15,'Job Catalog'!$H$10:$H$509,CT$7,'Job Catalog'!$I$10:$I$509,CT$9)/COUNTA('Job Catalog'!$C$10:$C$509),""))</f>
        <v/>
      </c>
      <c r="CU15" s="58">
        <f>IF($A15="","",SUM(C15:CT15))</f>
        <v/>
      </c>
    </row>
    <row r="16">
      <c r="A16">
        <f>IF(SETUP!$B126="","",SETUP!$B126)</f>
        <v/>
      </c>
      <c r="B16" s="9">
        <f>IF(SETUP!$B126="","",SETUP!$C126)</f>
        <v/>
      </c>
      <c r="C16" s="57">
        <f>IF(OR($A16="",C$9=""),"",IFERROR(COUNTIFS('Job Catalog'!$D$10:$D$509,$A16,'Job Catalog'!$H$10:$H$509,C$7,'Job Catalog'!$I$10:$I$509,C$9)/COUNTA('Job Catalog'!$C$10:$C$509),""))</f>
        <v/>
      </c>
      <c r="D16" s="57">
        <f>IF(OR($A16="",D$9=""),"",IFERROR(COUNTIFS('Job Catalog'!$D$10:$D$509,$A16,'Job Catalog'!$H$10:$H$509,D$7,'Job Catalog'!$I$10:$I$509,D$9)/COUNTA('Job Catalog'!$C$10:$C$509),""))</f>
        <v/>
      </c>
      <c r="E16" s="57">
        <f>IF(OR($A16="",E$9=""),"",IFERROR(COUNTIFS('Job Catalog'!$D$10:$D$509,$A16,'Job Catalog'!$H$10:$H$509,E$7,'Job Catalog'!$I$10:$I$509,E$9)/COUNTA('Job Catalog'!$C$10:$C$509),""))</f>
        <v/>
      </c>
      <c r="F16" s="57">
        <f>IF(OR($A16="",F$9=""),"",IFERROR(COUNTIFS('Job Catalog'!$D$10:$D$509,$A16,'Job Catalog'!$H$10:$H$509,F$7,'Job Catalog'!$I$10:$I$509,F$9)/COUNTA('Job Catalog'!$C$10:$C$509),""))</f>
        <v/>
      </c>
      <c r="G16" s="57">
        <f>IF(OR($A16="",G$9=""),"",IFERROR(COUNTIFS('Job Catalog'!$D$10:$D$509,$A16,'Job Catalog'!$H$10:$H$509,G$7,'Job Catalog'!$I$10:$I$509,G$9)/COUNTA('Job Catalog'!$C$10:$C$509),""))</f>
        <v/>
      </c>
      <c r="H16" s="57">
        <f>IF(OR($A16="",H$9=""),"",IFERROR(COUNTIFS('Job Catalog'!$D$10:$D$509,$A16,'Job Catalog'!$H$10:$H$509,H$7,'Job Catalog'!$I$10:$I$509,H$9)/COUNTA('Job Catalog'!$C$10:$C$509),""))</f>
        <v/>
      </c>
      <c r="I16" s="57">
        <f>IF(OR($A16="",I$9=""),"",IFERROR(COUNTIFS('Job Catalog'!$D$10:$D$509,$A16,'Job Catalog'!$H$10:$H$509,I$7,'Job Catalog'!$I$10:$I$509,I$9)/COUNTA('Job Catalog'!$C$10:$C$509),""))</f>
        <v/>
      </c>
      <c r="J16" s="57">
        <f>IF(OR($A16="",J$9=""),"",IFERROR(COUNTIFS('Job Catalog'!$D$10:$D$509,$A16,'Job Catalog'!$H$10:$H$509,J$7,'Job Catalog'!$I$10:$I$509,J$9)/COUNTA('Job Catalog'!$C$10:$C$509),""))</f>
        <v/>
      </c>
      <c r="K16" s="57">
        <f>IF(OR($A16="",K$9=""),"",IFERROR(COUNTIFS('Job Catalog'!$D$10:$D$509,$A16,'Job Catalog'!$H$10:$H$509,K$7,'Job Catalog'!$I$10:$I$509,K$9)/COUNTA('Job Catalog'!$C$10:$C$509),""))</f>
        <v/>
      </c>
      <c r="L16" s="57">
        <f>IF(OR($A16="",L$9=""),"",IFERROR(COUNTIFS('Job Catalog'!$D$10:$D$509,$A16,'Job Catalog'!$H$10:$H$509,L$7,'Job Catalog'!$I$10:$I$509,L$9)/COUNTA('Job Catalog'!$C$10:$C$509),""))</f>
        <v/>
      </c>
      <c r="M16" s="57">
        <f>IF(OR($A16="",M$9=""),"",IFERROR(COUNTIFS('Job Catalog'!$D$10:$D$509,$A16,'Job Catalog'!$H$10:$H$509,M$7,'Job Catalog'!$I$10:$I$509,M$9)/COUNTA('Job Catalog'!$C$10:$C$509),""))</f>
        <v/>
      </c>
      <c r="N16" s="57">
        <f>IF(OR($A16="",N$9=""),"",IFERROR(COUNTIFS('Job Catalog'!$D$10:$D$509,$A16,'Job Catalog'!$H$10:$H$509,N$7,'Job Catalog'!$I$10:$I$509,N$9)/COUNTA('Job Catalog'!$C$10:$C$509),""))</f>
        <v/>
      </c>
      <c r="O16" s="57">
        <f>IF(OR($A16="",O$9=""),"",IFERROR(COUNTIFS('Job Catalog'!$D$10:$D$509,$A16,'Job Catalog'!$H$10:$H$509,O$7,'Job Catalog'!$I$10:$I$509,O$9)/COUNTA('Job Catalog'!$C$10:$C$509),""))</f>
        <v/>
      </c>
      <c r="P16" s="57">
        <f>IF(OR($A16="",P$9=""),"",IFERROR(COUNTIFS('Job Catalog'!$D$10:$D$509,$A16,'Job Catalog'!$H$10:$H$509,P$7,'Job Catalog'!$I$10:$I$509,P$9)/COUNTA('Job Catalog'!$C$10:$C$509),""))</f>
        <v/>
      </c>
      <c r="Q16" s="57">
        <f>IF(OR($A16="",Q$9=""),"",IFERROR(COUNTIFS('Job Catalog'!$D$10:$D$509,$A16,'Job Catalog'!$H$10:$H$509,Q$7,'Job Catalog'!$I$10:$I$509,Q$9)/COUNTA('Job Catalog'!$C$10:$C$509),""))</f>
        <v/>
      </c>
      <c r="R16" s="57">
        <f>IF(OR($A16="",R$9=""),"",IFERROR(COUNTIFS('Job Catalog'!$D$10:$D$509,$A16,'Job Catalog'!$H$10:$H$509,R$7,'Job Catalog'!$I$10:$I$509,R$9)/COUNTA('Job Catalog'!$C$10:$C$509),""))</f>
        <v/>
      </c>
      <c r="S16" s="57">
        <f>IF(OR($A16="",S$9=""),"",IFERROR(COUNTIFS('Job Catalog'!$D$10:$D$509,$A16,'Job Catalog'!$H$10:$H$509,S$7,'Job Catalog'!$I$10:$I$509,S$9)/COUNTA('Job Catalog'!$C$10:$C$509),""))</f>
        <v/>
      </c>
      <c r="T16" s="57">
        <f>IF(OR($A16="",T$9=""),"",IFERROR(COUNTIFS('Job Catalog'!$D$10:$D$509,$A16,'Job Catalog'!$H$10:$H$509,T$7,'Job Catalog'!$I$10:$I$509,T$9)/COUNTA('Job Catalog'!$C$10:$C$509),""))</f>
        <v/>
      </c>
      <c r="U16" s="57">
        <f>IF(OR($A16="",U$9=""),"",IFERROR(COUNTIFS('Job Catalog'!$D$10:$D$509,$A16,'Job Catalog'!$H$10:$H$509,U$7,'Job Catalog'!$I$10:$I$509,U$9)/COUNTA('Job Catalog'!$C$10:$C$509),""))</f>
        <v/>
      </c>
      <c r="V16" s="57">
        <f>IF(OR($A16="",V$9=""),"",IFERROR(COUNTIFS('Job Catalog'!$D$10:$D$509,$A16,'Job Catalog'!$H$10:$H$509,V$7,'Job Catalog'!$I$10:$I$509,V$9)/COUNTA('Job Catalog'!$C$10:$C$509),""))</f>
        <v/>
      </c>
      <c r="W16" s="57">
        <f>IF(OR($A16="",W$9=""),"",IFERROR(COUNTIFS('Job Catalog'!$D$10:$D$509,$A16,'Job Catalog'!$H$10:$H$509,W$7,'Job Catalog'!$I$10:$I$509,W$9)/COUNTA('Job Catalog'!$C$10:$C$509),""))</f>
        <v/>
      </c>
      <c r="X16" s="57">
        <f>IF(OR($A16="",X$9=""),"",IFERROR(COUNTIFS('Job Catalog'!$D$10:$D$509,$A16,'Job Catalog'!$H$10:$H$509,X$7,'Job Catalog'!$I$10:$I$509,X$9)/COUNTA('Job Catalog'!$C$10:$C$509),""))</f>
        <v/>
      </c>
      <c r="Y16" s="57">
        <f>IF(OR($A16="",Y$9=""),"",IFERROR(COUNTIFS('Job Catalog'!$D$10:$D$509,$A16,'Job Catalog'!$H$10:$H$509,Y$7,'Job Catalog'!$I$10:$I$509,Y$9)/COUNTA('Job Catalog'!$C$10:$C$509),""))</f>
        <v/>
      </c>
      <c r="Z16" s="57">
        <f>IF(OR($A16="",Z$9=""),"",IFERROR(COUNTIFS('Job Catalog'!$D$10:$D$509,$A16,'Job Catalog'!$H$10:$H$509,Z$7,'Job Catalog'!$I$10:$I$509,Z$9)/COUNTA('Job Catalog'!$C$10:$C$509),""))</f>
        <v/>
      </c>
      <c r="AA16" s="57">
        <f>IF(OR($A16="",AA$9=""),"",IFERROR(COUNTIFS('Job Catalog'!$D$10:$D$509,$A16,'Job Catalog'!$H$10:$H$509,AA$7,'Job Catalog'!$I$10:$I$509,AA$9)/COUNTA('Job Catalog'!$C$10:$C$509),""))</f>
        <v/>
      </c>
      <c r="AB16" s="57">
        <f>IF(OR($A16="",AB$9=""),"",IFERROR(COUNTIFS('Job Catalog'!$D$10:$D$509,$A16,'Job Catalog'!$H$10:$H$509,AB$7,'Job Catalog'!$I$10:$I$509,AB$9)/COUNTA('Job Catalog'!$C$10:$C$509),""))</f>
        <v/>
      </c>
      <c r="AC16" s="57">
        <f>IF(OR($A16="",AC$9=""),"",IFERROR(COUNTIFS('Job Catalog'!$D$10:$D$509,$A16,'Job Catalog'!$H$10:$H$509,AC$7,'Job Catalog'!$I$10:$I$509,AC$9)/COUNTA('Job Catalog'!$C$10:$C$509),""))</f>
        <v/>
      </c>
      <c r="AD16" s="57">
        <f>IF(OR($A16="",AD$9=""),"",IFERROR(COUNTIFS('Job Catalog'!$D$10:$D$509,$A16,'Job Catalog'!$H$10:$H$509,AD$7,'Job Catalog'!$I$10:$I$509,AD$9)/COUNTA('Job Catalog'!$C$10:$C$509),""))</f>
        <v/>
      </c>
      <c r="AE16" s="57">
        <f>IF(OR($A16="",AE$9=""),"",IFERROR(COUNTIFS('Job Catalog'!$D$10:$D$509,$A16,'Job Catalog'!$H$10:$H$509,AE$7,'Job Catalog'!$I$10:$I$509,AE$9)/COUNTA('Job Catalog'!$C$10:$C$509),""))</f>
        <v/>
      </c>
      <c r="AF16" s="57">
        <f>IF(OR($A16="",AF$9=""),"",IFERROR(COUNTIFS('Job Catalog'!$D$10:$D$509,$A16,'Job Catalog'!$H$10:$H$509,AF$7,'Job Catalog'!$I$10:$I$509,AF$9)/COUNTA('Job Catalog'!$C$10:$C$509),""))</f>
        <v/>
      </c>
      <c r="AG16" s="57">
        <f>IF(OR($A16="",AG$9=""),"",IFERROR(COUNTIFS('Job Catalog'!$D$10:$D$509,$A16,'Job Catalog'!$H$10:$H$509,AG$7,'Job Catalog'!$I$10:$I$509,AG$9)/COUNTA('Job Catalog'!$C$10:$C$509),""))</f>
        <v/>
      </c>
      <c r="AH16" s="57">
        <f>IF(OR($A16="",AH$9=""),"",IFERROR(COUNTIFS('Job Catalog'!$D$10:$D$509,$A16,'Job Catalog'!$H$10:$H$509,AH$7,'Job Catalog'!$I$10:$I$509,AH$9)/COUNTA('Job Catalog'!$C$10:$C$509),""))</f>
        <v/>
      </c>
      <c r="AI16" s="57">
        <f>IF(OR($A16="",AI$9=""),"",IFERROR(COUNTIFS('Job Catalog'!$D$10:$D$509,$A16,'Job Catalog'!$H$10:$H$509,AI$7,'Job Catalog'!$I$10:$I$509,AI$9)/COUNTA('Job Catalog'!$C$10:$C$509),""))</f>
        <v/>
      </c>
      <c r="AJ16" s="57">
        <f>IF(OR($A16="",AJ$9=""),"",IFERROR(COUNTIFS('Job Catalog'!$D$10:$D$509,$A16,'Job Catalog'!$H$10:$H$509,AJ$7,'Job Catalog'!$I$10:$I$509,AJ$9)/COUNTA('Job Catalog'!$C$10:$C$509),""))</f>
        <v/>
      </c>
      <c r="AK16" s="57">
        <f>IF(OR($A16="",AK$9=""),"",IFERROR(COUNTIFS('Job Catalog'!$D$10:$D$509,$A16,'Job Catalog'!$H$10:$H$509,AK$7,'Job Catalog'!$I$10:$I$509,AK$9)/COUNTA('Job Catalog'!$C$10:$C$509),""))</f>
        <v/>
      </c>
      <c r="AL16" s="57">
        <f>IF(OR($A16="",AL$9=""),"",IFERROR(COUNTIFS('Job Catalog'!$D$10:$D$509,$A16,'Job Catalog'!$H$10:$H$509,AL$7,'Job Catalog'!$I$10:$I$509,AL$9)/COUNTA('Job Catalog'!$C$10:$C$509),""))</f>
        <v/>
      </c>
      <c r="AM16" s="57">
        <f>IF(OR($A16="",AM$9=""),"",IFERROR(COUNTIFS('Job Catalog'!$D$10:$D$509,$A16,'Job Catalog'!$H$10:$H$509,AM$7,'Job Catalog'!$I$10:$I$509,AM$9)/COUNTA('Job Catalog'!$C$10:$C$509),""))</f>
        <v/>
      </c>
      <c r="AN16" s="57">
        <f>IF(OR($A16="",AN$9=""),"",IFERROR(COUNTIFS('Job Catalog'!$D$10:$D$509,$A16,'Job Catalog'!$H$10:$H$509,AN$7,'Job Catalog'!$I$10:$I$509,AN$9)/COUNTA('Job Catalog'!$C$10:$C$509),""))</f>
        <v/>
      </c>
      <c r="AO16" s="57">
        <f>IF(OR($A16="",AO$9=""),"",IFERROR(COUNTIFS('Job Catalog'!$D$10:$D$509,$A16,'Job Catalog'!$H$10:$H$509,AO$7,'Job Catalog'!$I$10:$I$509,AO$9)/COUNTA('Job Catalog'!$C$10:$C$509),""))</f>
        <v/>
      </c>
      <c r="AP16" s="57">
        <f>IF(OR($A16="",AP$9=""),"",IFERROR(COUNTIFS('Job Catalog'!$D$10:$D$509,$A16,'Job Catalog'!$H$10:$H$509,AP$7,'Job Catalog'!$I$10:$I$509,AP$9)/COUNTA('Job Catalog'!$C$10:$C$509),""))</f>
        <v/>
      </c>
      <c r="AQ16" s="57">
        <f>IF(OR($A16="",AQ$9=""),"",IFERROR(COUNTIFS('Job Catalog'!$D$10:$D$509,$A16,'Job Catalog'!$H$10:$H$509,AQ$7,'Job Catalog'!$I$10:$I$509,AQ$9)/COUNTA('Job Catalog'!$C$10:$C$509),""))</f>
        <v/>
      </c>
      <c r="AR16" s="57">
        <f>IF(OR($A16="",AR$9=""),"",IFERROR(COUNTIFS('Job Catalog'!$D$10:$D$509,$A16,'Job Catalog'!$H$10:$H$509,AR$7,'Job Catalog'!$I$10:$I$509,AR$9)/COUNTA('Job Catalog'!$C$10:$C$509),""))</f>
        <v/>
      </c>
      <c r="AS16" s="57">
        <f>IF(OR($A16="",AS$9=""),"",IFERROR(COUNTIFS('Job Catalog'!$D$10:$D$509,$A16,'Job Catalog'!$H$10:$H$509,AS$7,'Job Catalog'!$I$10:$I$509,AS$9)/COUNTA('Job Catalog'!$C$10:$C$509),""))</f>
        <v/>
      </c>
      <c r="AT16" s="57">
        <f>IF(OR($A16="",AT$9=""),"",IFERROR(COUNTIFS('Job Catalog'!$D$10:$D$509,$A16,'Job Catalog'!$H$10:$H$509,AT$7,'Job Catalog'!$I$10:$I$509,AT$9)/COUNTA('Job Catalog'!$C$10:$C$509),""))</f>
        <v/>
      </c>
      <c r="AU16" s="57">
        <f>IF(OR($A16="",AU$9=""),"",IFERROR(COUNTIFS('Job Catalog'!$D$10:$D$509,$A16,'Job Catalog'!$H$10:$H$509,AU$7,'Job Catalog'!$I$10:$I$509,AU$9)/COUNTA('Job Catalog'!$C$10:$C$509),""))</f>
        <v/>
      </c>
      <c r="AV16" s="57">
        <f>IF(OR($A16="",AV$9=""),"",IFERROR(COUNTIFS('Job Catalog'!$D$10:$D$509,$A16,'Job Catalog'!$H$10:$H$509,AV$7,'Job Catalog'!$I$10:$I$509,AV$9)/COUNTA('Job Catalog'!$C$10:$C$509),""))</f>
        <v/>
      </c>
      <c r="AW16" s="57">
        <f>IF(OR($A16="",AW$9=""),"",IFERROR(COUNTIFS('Job Catalog'!$D$10:$D$509,$A16,'Job Catalog'!$H$10:$H$509,AW$7,'Job Catalog'!$I$10:$I$509,AW$9)/COUNTA('Job Catalog'!$C$10:$C$509),""))</f>
        <v/>
      </c>
      <c r="AX16" s="57">
        <f>IF(OR($A16="",AX$9=""),"",IFERROR(COUNTIFS('Job Catalog'!$D$10:$D$509,$A16,'Job Catalog'!$H$10:$H$509,AX$7,'Job Catalog'!$I$10:$I$509,AX$9)/COUNTA('Job Catalog'!$C$10:$C$509),""))</f>
        <v/>
      </c>
      <c r="AY16" s="57">
        <f>IF(OR($A16="",AY$9=""),"",IFERROR(COUNTIFS('Job Catalog'!$D$10:$D$509,$A16,'Job Catalog'!$H$10:$H$509,AY$7,'Job Catalog'!$I$10:$I$509,AY$9)/COUNTA('Job Catalog'!$C$10:$C$509),""))</f>
        <v/>
      </c>
      <c r="AZ16" s="57">
        <f>IF(OR($A16="",AZ$9=""),"",IFERROR(COUNTIFS('Job Catalog'!$D$10:$D$509,$A16,'Job Catalog'!$H$10:$H$509,AZ$7,'Job Catalog'!$I$10:$I$509,AZ$9)/COUNTA('Job Catalog'!$C$10:$C$509),""))</f>
        <v/>
      </c>
      <c r="BA16" s="57">
        <f>IF(OR($A16="",BA$9=""),"",IFERROR(COUNTIFS('Job Catalog'!$D$10:$D$509,$A16,'Job Catalog'!$H$10:$H$509,BA$7,'Job Catalog'!$I$10:$I$509,BA$9)/COUNTA('Job Catalog'!$C$10:$C$509),""))</f>
        <v/>
      </c>
      <c r="BB16" s="57">
        <f>IF(OR($A16="",BB$9=""),"",IFERROR(COUNTIFS('Job Catalog'!$D$10:$D$509,$A16,'Job Catalog'!$H$10:$H$509,BB$7,'Job Catalog'!$I$10:$I$509,BB$9)/COUNTA('Job Catalog'!$C$10:$C$509),""))</f>
        <v/>
      </c>
      <c r="BC16" s="57">
        <f>IF(OR($A16="",BC$9=""),"",IFERROR(COUNTIFS('Job Catalog'!$D$10:$D$509,$A16,'Job Catalog'!$H$10:$H$509,BC$7,'Job Catalog'!$I$10:$I$509,BC$9)/COUNTA('Job Catalog'!$C$10:$C$509),""))</f>
        <v/>
      </c>
      <c r="BD16" s="57">
        <f>IF(OR($A16="",BD$9=""),"",IFERROR(COUNTIFS('Job Catalog'!$D$10:$D$509,$A16,'Job Catalog'!$H$10:$H$509,BD$7,'Job Catalog'!$I$10:$I$509,BD$9)/COUNTA('Job Catalog'!$C$10:$C$509),""))</f>
        <v/>
      </c>
      <c r="BE16" s="57">
        <f>IF(OR($A16="",BE$9=""),"",IFERROR(COUNTIFS('Job Catalog'!$D$10:$D$509,$A16,'Job Catalog'!$H$10:$H$509,BE$7,'Job Catalog'!$I$10:$I$509,BE$9)/COUNTA('Job Catalog'!$C$10:$C$509),""))</f>
        <v/>
      </c>
      <c r="BF16" s="57">
        <f>IF(OR($A16="",BF$9=""),"",IFERROR(COUNTIFS('Job Catalog'!$D$10:$D$509,$A16,'Job Catalog'!$H$10:$H$509,BF$7,'Job Catalog'!$I$10:$I$509,BF$9)/COUNTA('Job Catalog'!$C$10:$C$509),""))</f>
        <v/>
      </c>
      <c r="BG16" s="57">
        <f>IF(OR($A16="",BG$9=""),"",IFERROR(COUNTIFS('Job Catalog'!$D$10:$D$509,$A16,'Job Catalog'!$H$10:$H$509,BG$7,'Job Catalog'!$I$10:$I$509,BG$9)/COUNTA('Job Catalog'!$C$10:$C$509),""))</f>
        <v/>
      </c>
      <c r="BH16" s="57">
        <f>IF(OR($A16="",BH$9=""),"",IFERROR(COUNTIFS('Job Catalog'!$D$10:$D$509,$A16,'Job Catalog'!$H$10:$H$509,BH$7,'Job Catalog'!$I$10:$I$509,BH$9)/COUNTA('Job Catalog'!$C$10:$C$509),""))</f>
        <v/>
      </c>
      <c r="BI16" s="57">
        <f>IF(OR($A16="",BI$9=""),"",IFERROR(COUNTIFS('Job Catalog'!$D$10:$D$509,$A16,'Job Catalog'!$H$10:$H$509,BI$7,'Job Catalog'!$I$10:$I$509,BI$9)/COUNTA('Job Catalog'!$C$10:$C$509),""))</f>
        <v/>
      </c>
      <c r="BJ16" s="57">
        <f>IF(OR($A16="",BJ$9=""),"",IFERROR(COUNTIFS('Job Catalog'!$D$10:$D$509,$A16,'Job Catalog'!$H$10:$H$509,BJ$7,'Job Catalog'!$I$10:$I$509,BJ$9)/COUNTA('Job Catalog'!$C$10:$C$509),""))</f>
        <v/>
      </c>
      <c r="BK16" s="57">
        <f>IF(OR($A16="",BK$9=""),"",IFERROR(COUNTIFS('Job Catalog'!$D$10:$D$509,$A16,'Job Catalog'!$H$10:$H$509,BK$7,'Job Catalog'!$I$10:$I$509,BK$9)/COUNTA('Job Catalog'!$C$10:$C$509),""))</f>
        <v/>
      </c>
      <c r="BL16" s="57">
        <f>IF(OR($A16="",BL$9=""),"",IFERROR(COUNTIFS('Job Catalog'!$D$10:$D$509,$A16,'Job Catalog'!$H$10:$H$509,BL$7,'Job Catalog'!$I$10:$I$509,BL$9)/COUNTA('Job Catalog'!$C$10:$C$509),""))</f>
        <v/>
      </c>
      <c r="BM16" s="57">
        <f>IF(OR($A16="",BM$9=""),"",IFERROR(COUNTIFS('Job Catalog'!$D$10:$D$509,$A16,'Job Catalog'!$H$10:$H$509,BM$7,'Job Catalog'!$I$10:$I$509,BM$9)/COUNTA('Job Catalog'!$C$10:$C$509),""))</f>
        <v/>
      </c>
      <c r="BN16" s="57">
        <f>IF(OR($A16="",BN$9=""),"",IFERROR(COUNTIFS('Job Catalog'!$D$10:$D$509,$A16,'Job Catalog'!$H$10:$H$509,BN$7,'Job Catalog'!$I$10:$I$509,BN$9)/COUNTA('Job Catalog'!$C$10:$C$509),""))</f>
        <v/>
      </c>
      <c r="BO16" s="57">
        <f>IF(OR($A16="",BO$9=""),"",IFERROR(COUNTIFS('Job Catalog'!$D$10:$D$509,$A16,'Job Catalog'!$H$10:$H$509,BO$7,'Job Catalog'!$I$10:$I$509,BO$9)/COUNTA('Job Catalog'!$C$10:$C$509),""))</f>
        <v/>
      </c>
      <c r="BP16" s="57">
        <f>IF(OR($A16="",BP$9=""),"",IFERROR(COUNTIFS('Job Catalog'!$D$10:$D$509,$A16,'Job Catalog'!$H$10:$H$509,BP$7,'Job Catalog'!$I$10:$I$509,BP$9)/COUNTA('Job Catalog'!$C$10:$C$509),""))</f>
        <v/>
      </c>
      <c r="BQ16" s="57">
        <f>IF(OR($A16="",BQ$9=""),"",IFERROR(COUNTIFS('Job Catalog'!$D$10:$D$509,$A16,'Job Catalog'!$H$10:$H$509,BQ$7,'Job Catalog'!$I$10:$I$509,BQ$9)/COUNTA('Job Catalog'!$C$10:$C$509),""))</f>
        <v/>
      </c>
      <c r="BR16" s="57">
        <f>IF(OR($A16="",BR$9=""),"",IFERROR(COUNTIFS('Job Catalog'!$D$10:$D$509,$A16,'Job Catalog'!$H$10:$H$509,BR$7,'Job Catalog'!$I$10:$I$509,BR$9)/COUNTA('Job Catalog'!$C$10:$C$509),""))</f>
        <v/>
      </c>
      <c r="BS16" s="57">
        <f>IF(OR($A16="",BS$9=""),"",IFERROR(COUNTIFS('Job Catalog'!$D$10:$D$509,$A16,'Job Catalog'!$H$10:$H$509,BS$7,'Job Catalog'!$I$10:$I$509,BS$9)/COUNTA('Job Catalog'!$C$10:$C$509),""))</f>
        <v/>
      </c>
      <c r="BT16" s="57">
        <f>IF(OR($A16="",BT$9=""),"",IFERROR(COUNTIFS('Job Catalog'!$D$10:$D$509,$A16,'Job Catalog'!$H$10:$H$509,BT$7,'Job Catalog'!$I$10:$I$509,BT$9)/COUNTA('Job Catalog'!$C$10:$C$509),""))</f>
        <v/>
      </c>
      <c r="BU16" s="57">
        <f>IF(OR($A16="",BU$9=""),"",IFERROR(COUNTIFS('Job Catalog'!$D$10:$D$509,$A16,'Job Catalog'!$H$10:$H$509,BU$7,'Job Catalog'!$I$10:$I$509,BU$9)/COUNTA('Job Catalog'!$C$10:$C$509),""))</f>
        <v/>
      </c>
      <c r="BV16" s="57">
        <f>IF(OR($A16="",BV$9=""),"",IFERROR(COUNTIFS('Job Catalog'!$D$10:$D$509,$A16,'Job Catalog'!$H$10:$H$509,BV$7,'Job Catalog'!$I$10:$I$509,BV$9)/COUNTA('Job Catalog'!$C$10:$C$509),""))</f>
        <v/>
      </c>
      <c r="BW16" s="57">
        <f>IF(OR($A16="",BW$9=""),"",IFERROR(COUNTIFS('Job Catalog'!$D$10:$D$509,$A16,'Job Catalog'!$H$10:$H$509,BW$7,'Job Catalog'!$I$10:$I$509,BW$9)/COUNTA('Job Catalog'!$C$10:$C$509),""))</f>
        <v/>
      </c>
      <c r="BX16" s="57">
        <f>IF(OR($A16="",BX$9=""),"",IFERROR(COUNTIFS('Job Catalog'!$D$10:$D$509,$A16,'Job Catalog'!$H$10:$H$509,BX$7,'Job Catalog'!$I$10:$I$509,BX$9)/COUNTA('Job Catalog'!$C$10:$C$509),""))</f>
        <v/>
      </c>
      <c r="BY16" s="57">
        <f>IF(OR($A16="",BY$9=""),"",IFERROR(COUNTIFS('Job Catalog'!$D$10:$D$509,$A16,'Job Catalog'!$H$10:$H$509,BY$7,'Job Catalog'!$I$10:$I$509,BY$9)/COUNTA('Job Catalog'!$C$10:$C$509),""))</f>
        <v/>
      </c>
      <c r="BZ16" s="57">
        <f>IF(OR($A16="",BZ$9=""),"",IFERROR(COUNTIFS('Job Catalog'!$D$10:$D$509,$A16,'Job Catalog'!$H$10:$H$509,BZ$7,'Job Catalog'!$I$10:$I$509,BZ$9)/COUNTA('Job Catalog'!$C$10:$C$509),""))</f>
        <v/>
      </c>
      <c r="CA16" s="57">
        <f>IF(OR($A16="",CA$9=""),"",IFERROR(COUNTIFS('Job Catalog'!$D$10:$D$509,$A16,'Job Catalog'!$H$10:$H$509,CA$7,'Job Catalog'!$I$10:$I$509,CA$9)/COUNTA('Job Catalog'!$C$10:$C$509),""))</f>
        <v/>
      </c>
      <c r="CB16" s="57">
        <f>IF(OR($A16="",CB$9=""),"",IFERROR(COUNTIFS('Job Catalog'!$D$10:$D$509,$A16,'Job Catalog'!$H$10:$H$509,CB$7,'Job Catalog'!$I$10:$I$509,CB$9)/COUNTA('Job Catalog'!$C$10:$C$509),""))</f>
        <v/>
      </c>
      <c r="CC16" s="57">
        <f>IF(OR($A16="",CC$9=""),"",IFERROR(COUNTIFS('Job Catalog'!$D$10:$D$509,$A16,'Job Catalog'!$H$10:$H$509,CC$7,'Job Catalog'!$I$10:$I$509,CC$9)/COUNTA('Job Catalog'!$C$10:$C$509),""))</f>
        <v/>
      </c>
      <c r="CD16" s="57">
        <f>IF(OR($A16="",CD$9=""),"",IFERROR(COUNTIFS('Job Catalog'!$D$10:$D$509,$A16,'Job Catalog'!$H$10:$H$509,CD$7,'Job Catalog'!$I$10:$I$509,CD$9)/COUNTA('Job Catalog'!$C$10:$C$509),""))</f>
        <v/>
      </c>
      <c r="CE16" s="57">
        <f>IF(OR($A16="",CE$9=""),"",IFERROR(COUNTIFS('Job Catalog'!$D$10:$D$509,$A16,'Job Catalog'!$H$10:$H$509,CE$7,'Job Catalog'!$I$10:$I$509,CE$9)/COUNTA('Job Catalog'!$C$10:$C$509),""))</f>
        <v/>
      </c>
      <c r="CF16" s="57">
        <f>IF(OR($A16="",CF$9=""),"",IFERROR(COUNTIFS('Job Catalog'!$D$10:$D$509,$A16,'Job Catalog'!$H$10:$H$509,CF$7,'Job Catalog'!$I$10:$I$509,CF$9)/COUNTA('Job Catalog'!$C$10:$C$509),""))</f>
        <v/>
      </c>
      <c r="CG16" s="57">
        <f>IF(OR($A16="",CG$9=""),"",IFERROR(COUNTIFS('Job Catalog'!$D$10:$D$509,$A16,'Job Catalog'!$H$10:$H$509,CG$7,'Job Catalog'!$I$10:$I$509,CG$9)/COUNTA('Job Catalog'!$C$10:$C$509),""))</f>
        <v/>
      </c>
      <c r="CH16" s="57">
        <f>IF(OR($A16="",CH$9=""),"",IFERROR(COUNTIFS('Job Catalog'!$D$10:$D$509,$A16,'Job Catalog'!$H$10:$H$509,CH$7,'Job Catalog'!$I$10:$I$509,CH$9)/COUNTA('Job Catalog'!$C$10:$C$509),""))</f>
        <v/>
      </c>
      <c r="CI16" s="57">
        <f>IF(OR($A16="",CI$9=""),"",IFERROR(COUNTIFS('Job Catalog'!$D$10:$D$509,$A16,'Job Catalog'!$H$10:$H$509,CI$7,'Job Catalog'!$I$10:$I$509,CI$9)/COUNTA('Job Catalog'!$C$10:$C$509),""))</f>
        <v/>
      </c>
      <c r="CJ16" s="57">
        <f>IF(OR($A16="",CJ$9=""),"",IFERROR(COUNTIFS('Job Catalog'!$D$10:$D$509,$A16,'Job Catalog'!$H$10:$H$509,CJ$7,'Job Catalog'!$I$10:$I$509,CJ$9)/COUNTA('Job Catalog'!$C$10:$C$509),""))</f>
        <v/>
      </c>
      <c r="CK16" s="57">
        <f>IF(OR($A16="",CK$9=""),"",IFERROR(COUNTIFS('Job Catalog'!$D$10:$D$509,$A16,'Job Catalog'!$H$10:$H$509,CK$7,'Job Catalog'!$I$10:$I$509,CK$9)/COUNTA('Job Catalog'!$C$10:$C$509),""))</f>
        <v/>
      </c>
      <c r="CL16" s="57">
        <f>IF(OR($A16="",CL$9=""),"",IFERROR(COUNTIFS('Job Catalog'!$D$10:$D$509,$A16,'Job Catalog'!$H$10:$H$509,CL$7,'Job Catalog'!$I$10:$I$509,CL$9)/COUNTA('Job Catalog'!$C$10:$C$509),""))</f>
        <v/>
      </c>
      <c r="CM16" s="57">
        <f>IF(OR($A16="",CM$9=""),"",IFERROR(COUNTIFS('Job Catalog'!$D$10:$D$509,$A16,'Job Catalog'!$H$10:$H$509,CM$7,'Job Catalog'!$I$10:$I$509,CM$9)/COUNTA('Job Catalog'!$C$10:$C$509),""))</f>
        <v/>
      </c>
      <c r="CN16" s="57">
        <f>IF(OR($A16="",CN$9=""),"",IFERROR(COUNTIFS('Job Catalog'!$D$10:$D$509,$A16,'Job Catalog'!$H$10:$H$509,CN$7,'Job Catalog'!$I$10:$I$509,CN$9)/COUNTA('Job Catalog'!$C$10:$C$509),""))</f>
        <v/>
      </c>
      <c r="CO16" s="57">
        <f>IF(OR($A16="",CO$9=""),"",IFERROR(COUNTIFS('Job Catalog'!$D$10:$D$509,$A16,'Job Catalog'!$H$10:$H$509,CO$7,'Job Catalog'!$I$10:$I$509,CO$9)/COUNTA('Job Catalog'!$C$10:$C$509),""))</f>
        <v/>
      </c>
      <c r="CP16" s="57">
        <f>IF(OR($A16="",CP$9=""),"",IFERROR(COUNTIFS('Job Catalog'!$D$10:$D$509,$A16,'Job Catalog'!$H$10:$H$509,CP$7,'Job Catalog'!$I$10:$I$509,CP$9)/COUNTA('Job Catalog'!$C$10:$C$509),""))</f>
        <v/>
      </c>
      <c r="CQ16" s="57">
        <f>IF(OR($A16="",CQ$9=""),"",IFERROR(COUNTIFS('Job Catalog'!$D$10:$D$509,$A16,'Job Catalog'!$H$10:$H$509,CQ$7,'Job Catalog'!$I$10:$I$509,CQ$9)/COUNTA('Job Catalog'!$C$10:$C$509),""))</f>
        <v/>
      </c>
      <c r="CR16" s="57">
        <f>IF(OR($A16="",CR$9=""),"",IFERROR(COUNTIFS('Job Catalog'!$D$10:$D$509,$A16,'Job Catalog'!$H$10:$H$509,CR$7,'Job Catalog'!$I$10:$I$509,CR$9)/COUNTA('Job Catalog'!$C$10:$C$509),""))</f>
        <v/>
      </c>
      <c r="CS16" s="57">
        <f>IF(OR($A16="",CS$9=""),"",IFERROR(COUNTIFS('Job Catalog'!$D$10:$D$509,$A16,'Job Catalog'!$H$10:$H$509,CS$7,'Job Catalog'!$I$10:$I$509,CS$9)/COUNTA('Job Catalog'!$C$10:$C$509),""))</f>
        <v/>
      </c>
      <c r="CT16" s="57">
        <f>IF(OR($A16="",CT$9=""),"",IFERROR(COUNTIFS('Job Catalog'!$D$10:$D$509,$A16,'Job Catalog'!$H$10:$H$509,CT$7,'Job Catalog'!$I$10:$I$509,CT$9)/COUNTA('Job Catalog'!$C$10:$C$509),""))</f>
        <v/>
      </c>
      <c r="CU16" s="58">
        <f>IF($A16="","",SUM(C16:CT16))</f>
        <v/>
      </c>
    </row>
    <row r="17">
      <c r="A17">
        <f>IF(SETUP!$B127="","",SETUP!$B127)</f>
        <v/>
      </c>
      <c r="B17" s="9">
        <f>IF(SETUP!$B127="","",SETUP!$C127)</f>
        <v/>
      </c>
      <c r="C17" s="57">
        <f>IF(OR($A17="",C$9=""),"",IFERROR(COUNTIFS('Job Catalog'!$D$10:$D$509,$A17,'Job Catalog'!$H$10:$H$509,C$7,'Job Catalog'!$I$10:$I$509,C$9)/COUNTA('Job Catalog'!$C$10:$C$509),""))</f>
        <v/>
      </c>
      <c r="D17" s="57">
        <f>IF(OR($A17="",D$9=""),"",IFERROR(COUNTIFS('Job Catalog'!$D$10:$D$509,$A17,'Job Catalog'!$H$10:$H$509,D$7,'Job Catalog'!$I$10:$I$509,D$9)/COUNTA('Job Catalog'!$C$10:$C$509),""))</f>
        <v/>
      </c>
      <c r="E17" s="57">
        <f>IF(OR($A17="",E$9=""),"",IFERROR(COUNTIFS('Job Catalog'!$D$10:$D$509,$A17,'Job Catalog'!$H$10:$H$509,E$7,'Job Catalog'!$I$10:$I$509,E$9)/COUNTA('Job Catalog'!$C$10:$C$509),""))</f>
        <v/>
      </c>
      <c r="F17" s="57">
        <f>IF(OR($A17="",F$9=""),"",IFERROR(COUNTIFS('Job Catalog'!$D$10:$D$509,$A17,'Job Catalog'!$H$10:$H$509,F$7,'Job Catalog'!$I$10:$I$509,F$9)/COUNTA('Job Catalog'!$C$10:$C$509),""))</f>
        <v/>
      </c>
      <c r="G17" s="57">
        <f>IF(OR($A17="",G$9=""),"",IFERROR(COUNTIFS('Job Catalog'!$D$10:$D$509,$A17,'Job Catalog'!$H$10:$H$509,G$7,'Job Catalog'!$I$10:$I$509,G$9)/COUNTA('Job Catalog'!$C$10:$C$509),""))</f>
        <v/>
      </c>
      <c r="H17" s="57">
        <f>IF(OR($A17="",H$9=""),"",IFERROR(COUNTIFS('Job Catalog'!$D$10:$D$509,$A17,'Job Catalog'!$H$10:$H$509,H$7,'Job Catalog'!$I$10:$I$509,H$9)/COUNTA('Job Catalog'!$C$10:$C$509),""))</f>
        <v/>
      </c>
      <c r="I17" s="57">
        <f>IF(OR($A17="",I$9=""),"",IFERROR(COUNTIFS('Job Catalog'!$D$10:$D$509,$A17,'Job Catalog'!$H$10:$H$509,I$7,'Job Catalog'!$I$10:$I$509,I$9)/COUNTA('Job Catalog'!$C$10:$C$509),""))</f>
        <v/>
      </c>
      <c r="J17" s="57">
        <f>IF(OR($A17="",J$9=""),"",IFERROR(COUNTIFS('Job Catalog'!$D$10:$D$509,$A17,'Job Catalog'!$H$10:$H$509,J$7,'Job Catalog'!$I$10:$I$509,J$9)/COUNTA('Job Catalog'!$C$10:$C$509),""))</f>
        <v/>
      </c>
      <c r="K17" s="57">
        <f>IF(OR($A17="",K$9=""),"",IFERROR(COUNTIFS('Job Catalog'!$D$10:$D$509,$A17,'Job Catalog'!$H$10:$H$509,K$7,'Job Catalog'!$I$10:$I$509,K$9)/COUNTA('Job Catalog'!$C$10:$C$509),""))</f>
        <v/>
      </c>
      <c r="L17" s="57">
        <f>IF(OR($A17="",L$9=""),"",IFERROR(COUNTIFS('Job Catalog'!$D$10:$D$509,$A17,'Job Catalog'!$H$10:$H$509,L$7,'Job Catalog'!$I$10:$I$509,L$9)/COUNTA('Job Catalog'!$C$10:$C$509),""))</f>
        <v/>
      </c>
      <c r="M17" s="57">
        <f>IF(OR($A17="",M$9=""),"",IFERROR(COUNTIFS('Job Catalog'!$D$10:$D$509,$A17,'Job Catalog'!$H$10:$H$509,M$7,'Job Catalog'!$I$10:$I$509,M$9)/COUNTA('Job Catalog'!$C$10:$C$509),""))</f>
        <v/>
      </c>
      <c r="N17" s="57">
        <f>IF(OR($A17="",N$9=""),"",IFERROR(COUNTIFS('Job Catalog'!$D$10:$D$509,$A17,'Job Catalog'!$H$10:$H$509,N$7,'Job Catalog'!$I$10:$I$509,N$9)/COUNTA('Job Catalog'!$C$10:$C$509),""))</f>
        <v/>
      </c>
      <c r="O17" s="57">
        <f>IF(OR($A17="",O$9=""),"",IFERROR(COUNTIFS('Job Catalog'!$D$10:$D$509,$A17,'Job Catalog'!$H$10:$H$509,O$7,'Job Catalog'!$I$10:$I$509,O$9)/COUNTA('Job Catalog'!$C$10:$C$509),""))</f>
        <v/>
      </c>
      <c r="P17" s="57">
        <f>IF(OR($A17="",P$9=""),"",IFERROR(COUNTIFS('Job Catalog'!$D$10:$D$509,$A17,'Job Catalog'!$H$10:$H$509,P$7,'Job Catalog'!$I$10:$I$509,P$9)/COUNTA('Job Catalog'!$C$10:$C$509),""))</f>
        <v/>
      </c>
      <c r="Q17" s="57">
        <f>IF(OR($A17="",Q$9=""),"",IFERROR(COUNTIFS('Job Catalog'!$D$10:$D$509,$A17,'Job Catalog'!$H$10:$H$509,Q$7,'Job Catalog'!$I$10:$I$509,Q$9)/COUNTA('Job Catalog'!$C$10:$C$509),""))</f>
        <v/>
      </c>
      <c r="R17" s="57">
        <f>IF(OR($A17="",R$9=""),"",IFERROR(COUNTIFS('Job Catalog'!$D$10:$D$509,$A17,'Job Catalog'!$H$10:$H$509,R$7,'Job Catalog'!$I$10:$I$509,R$9)/COUNTA('Job Catalog'!$C$10:$C$509),""))</f>
        <v/>
      </c>
      <c r="S17" s="57">
        <f>IF(OR($A17="",S$9=""),"",IFERROR(COUNTIFS('Job Catalog'!$D$10:$D$509,$A17,'Job Catalog'!$H$10:$H$509,S$7,'Job Catalog'!$I$10:$I$509,S$9)/COUNTA('Job Catalog'!$C$10:$C$509),""))</f>
        <v/>
      </c>
      <c r="T17" s="57">
        <f>IF(OR($A17="",T$9=""),"",IFERROR(COUNTIFS('Job Catalog'!$D$10:$D$509,$A17,'Job Catalog'!$H$10:$H$509,T$7,'Job Catalog'!$I$10:$I$509,T$9)/COUNTA('Job Catalog'!$C$10:$C$509),""))</f>
        <v/>
      </c>
      <c r="U17" s="57">
        <f>IF(OR($A17="",U$9=""),"",IFERROR(COUNTIFS('Job Catalog'!$D$10:$D$509,$A17,'Job Catalog'!$H$10:$H$509,U$7,'Job Catalog'!$I$10:$I$509,U$9)/COUNTA('Job Catalog'!$C$10:$C$509),""))</f>
        <v/>
      </c>
      <c r="V17" s="57">
        <f>IF(OR($A17="",V$9=""),"",IFERROR(COUNTIFS('Job Catalog'!$D$10:$D$509,$A17,'Job Catalog'!$H$10:$H$509,V$7,'Job Catalog'!$I$10:$I$509,V$9)/COUNTA('Job Catalog'!$C$10:$C$509),""))</f>
        <v/>
      </c>
      <c r="W17" s="57">
        <f>IF(OR($A17="",W$9=""),"",IFERROR(COUNTIFS('Job Catalog'!$D$10:$D$509,$A17,'Job Catalog'!$H$10:$H$509,W$7,'Job Catalog'!$I$10:$I$509,W$9)/COUNTA('Job Catalog'!$C$10:$C$509),""))</f>
        <v/>
      </c>
      <c r="X17" s="57">
        <f>IF(OR($A17="",X$9=""),"",IFERROR(COUNTIFS('Job Catalog'!$D$10:$D$509,$A17,'Job Catalog'!$H$10:$H$509,X$7,'Job Catalog'!$I$10:$I$509,X$9)/COUNTA('Job Catalog'!$C$10:$C$509),""))</f>
        <v/>
      </c>
      <c r="Y17" s="57">
        <f>IF(OR($A17="",Y$9=""),"",IFERROR(COUNTIFS('Job Catalog'!$D$10:$D$509,$A17,'Job Catalog'!$H$10:$H$509,Y$7,'Job Catalog'!$I$10:$I$509,Y$9)/COUNTA('Job Catalog'!$C$10:$C$509),""))</f>
        <v/>
      </c>
      <c r="Z17" s="57">
        <f>IF(OR($A17="",Z$9=""),"",IFERROR(COUNTIFS('Job Catalog'!$D$10:$D$509,$A17,'Job Catalog'!$H$10:$H$509,Z$7,'Job Catalog'!$I$10:$I$509,Z$9)/COUNTA('Job Catalog'!$C$10:$C$509),""))</f>
        <v/>
      </c>
      <c r="AA17" s="57">
        <f>IF(OR($A17="",AA$9=""),"",IFERROR(COUNTIFS('Job Catalog'!$D$10:$D$509,$A17,'Job Catalog'!$H$10:$H$509,AA$7,'Job Catalog'!$I$10:$I$509,AA$9)/COUNTA('Job Catalog'!$C$10:$C$509),""))</f>
        <v/>
      </c>
      <c r="AB17" s="57">
        <f>IF(OR($A17="",AB$9=""),"",IFERROR(COUNTIFS('Job Catalog'!$D$10:$D$509,$A17,'Job Catalog'!$H$10:$H$509,AB$7,'Job Catalog'!$I$10:$I$509,AB$9)/COUNTA('Job Catalog'!$C$10:$C$509),""))</f>
        <v/>
      </c>
      <c r="AC17" s="57">
        <f>IF(OR($A17="",AC$9=""),"",IFERROR(COUNTIFS('Job Catalog'!$D$10:$D$509,$A17,'Job Catalog'!$H$10:$H$509,AC$7,'Job Catalog'!$I$10:$I$509,AC$9)/COUNTA('Job Catalog'!$C$10:$C$509),""))</f>
        <v/>
      </c>
      <c r="AD17" s="57">
        <f>IF(OR($A17="",AD$9=""),"",IFERROR(COUNTIFS('Job Catalog'!$D$10:$D$509,$A17,'Job Catalog'!$H$10:$H$509,AD$7,'Job Catalog'!$I$10:$I$509,AD$9)/COUNTA('Job Catalog'!$C$10:$C$509),""))</f>
        <v/>
      </c>
      <c r="AE17" s="57">
        <f>IF(OR($A17="",AE$9=""),"",IFERROR(COUNTIFS('Job Catalog'!$D$10:$D$509,$A17,'Job Catalog'!$H$10:$H$509,AE$7,'Job Catalog'!$I$10:$I$509,AE$9)/COUNTA('Job Catalog'!$C$10:$C$509),""))</f>
        <v/>
      </c>
      <c r="AF17" s="57">
        <f>IF(OR($A17="",AF$9=""),"",IFERROR(COUNTIFS('Job Catalog'!$D$10:$D$509,$A17,'Job Catalog'!$H$10:$H$509,AF$7,'Job Catalog'!$I$10:$I$509,AF$9)/COUNTA('Job Catalog'!$C$10:$C$509),""))</f>
        <v/>
      </c>
      <c r="AG17" s="57">
        <f>IF(OR($A17="",AG$9=""),"",IFERROR(COUNTIFS('Job Catalog'!$D$10:$D$509,$A17,'Job Catalog'!$H$10:$H$509,AG$7,'Job Catalog'!$I$10:$I$509,AG$9)/COUNTA('Job Catalog'!$C$10:$C$509),""))</f>
        <v/>
      </c>
      <c r="AH17" s="57">
        <f>IF(OR($A17="",AH$9=""),"",IFERROR(COUNTIFS('Job Catalog'!$D$10:$D$509,$A17,'Job Catalog'!$H$10:$H$509,AH$7,'Job Catalog'!$I$10:$I$509,AH$9)/COUNTA('Job Catalog'!$C$10:$C$509),""))</f>
        <v/>
      </c>
      <c r="AI17" s="57">
        <f>IF(OR($A17="",AI$9=""),"",IFERROR(COUNTIFS('Job Catalog'!$D$10:$D$509,$A17,'Job Catalog'!$H$10:$H$509,AI$7,'Job Catalog'!$I$10:$I$509,AI$9)/COUNTA('Job Catalog'!$C$10:$C$509),""))</f>
        <v/>
      </c>
      <c r="AJ17" s="57">
        <f>IF(OR($A17="",AJ$9=""),"",IFERROR(COUNTIFS('Job Catalog'!$D$10:$D$509,$A17,'Job Catalog'!$H$10:$H$509,AJ$7,'Job Catalog'!$I$10:$I$509,AJ$9)/COUNTA('Job Catalog'!$C$10:$C$509),""))</f>
        <v/>
      </c>
      <c r="AK17" s="57">
        <f>IF(OR($A17="",AK$9=""),"",IFERROR(COUNTIFS('Job Catalog'!$D$10:$D$509,$A17,'Job Catalog'!$H$10:$H$509,AK$7,'Job Catalog'!$I$10:$I$509,AK$9)/COUNTA('Job Catalog'!$C$10:$C$509),""))</f>
        <v/>
      </c>
      <c r="AL17" s="57">
        <f>IF(OR($A17="",AL$9=""),"",IFERROR(COUNTIFS('Job Catalog'!$D$10:$D$509,$A17,'Job Catalog'!$H$10:$H$509,AL$7,'Job Catalog'!$I$10:$I$509,AL$9)/COUNTA('Job Catalog'!$C$10:$C$509),""))</f>
        <v/>
      </c>
      <c r="AM17" s="57">
        <f>IF(OR($A17="",AM$9=""),"",IFERROR(COUNTIFS('Job Catalog'!$D$10:$D$509,$A17,'Job Catalog'!$H$10:$H$509,AM$7,'Job Catalog'!$I$10:$I$509,AM$9)/COUNTA('Job Catalog'!$C$10:$C$509),""))</f>
        <v/>
      </c>
      <c r="AN17" s="57">
        <f>IF(OR($A17="",AN$9=""),"",IFERROR(COUNTIFS('Job Catalog'!$D$10:$D$509,$A17,'Job Catalog'!$H$10:$H$509,AN$7,'Job Catalog'!$I$10:$I$509,AN$9)/COUNTA('Job Catalog'!$C$10:$C$509),""))</f>
        <v/>
      </c>
      <c r="AO17" s="57">
        <f>IF(OR($A17="",AO$9=""),"",IFERROR(COUNTIFS('Job Catalog'!$D$10:$D$509,$A17,'Job Catalog'!$H$10:$H$509,AO$7,'Job Catalog'!$I$10:$I$509,AO$9)/COUNTA('Job Catalog'!$C$10:$C$509),""))</f>
        <v/>
      </c>
      <c r="AP17" s="57">
        <f>IF(OR($A17="",AP$9=""),"",IFERROR(COUNTIFS('Job Catalog'!$D$10:$D$509,$A17,'Job Catalog'!$H$10:$H$509,AP$7,'Job Catalog'!$I$10:$I$509,AP$9)/COUNTA('Job Catalog'!$C$10:$C$509),""))</f>
        <v/>
      </c>
      <c r="AQ17" s="57">
        <f>IF(OR($A17="",AQ$9=""),"",IFERROR(COUNTIFS('Job Catalog'!$D$10:$D$509,$A17,'Job Catalog'!$H$10:$H$509,AQ$7,'Job Catalog'!$I$10:$I$509,AQ$9)/COUNTA('Job Catalog'!$C$10:$C$509),""))</f>
        <v/>
      </c>
      <c r="AR17" s="57">
        <f>IF(OR($A17="",AR$9=""),"",IFERROR(COUNTIFS('Job Catalog'!$D$10:$D$509,$A17,'Job Catalog'!$H$10:$H$509,AR$7,'Job Catalog'!$I$10:$I$509,AR$9)/COUNTA('Job Catalog'!$C$10:$C$509),""))</f>
        <v/>
      </c>
      <c r="AS17" s="57">
        <f>IF(OR($A17="",AS$9=""),"",IFERROR(COUNTIFS('Job Catalog'!$D$10:$D$509,$A17,'Job Catalog'!$H$10:$H$509,AS$7,'Job Catalog'!$I$10:$I$509,AS$9)/COUNTA('Job Catalog'!$C$10:$C$509),""))</f>
        <v/>
      </c>
      <c r="AT17" s="57">
        <f>IF(OR($A17="",AT$9=""),"",IFERROR(COUNTIFS('Job Catalog'!$D$10:$D$509,$A17,'Job Catalog'!$H$10:$H$509,AT$7,'Job Catalog'!$I$10:$I$509,AT$9)/COUNTA('Job Catalog'!$C$10:$C$509),""))</f>
        <v/>
      </c>
      <c r="AU17" s="57">
        <f>IF(OR($A17="",AU$9=""),"",IFERROR(COUNTIFS('Job Catalog'!$D$10:$D$509,$A17,'Job Catalog'!$H$10:$H$509,AU$7,'Job Catalog'!$I$10:$I$509,AU$9)/COUNTA('Job Catalog'!$C$10:$C$509),""))</f>
        <v/>
      </c>
      <c r="AV17" s="57">
        <f>IF(OR($A17="",AV$9=""),"",IFERROR(COUNTIFS('Job Catalog'!$D$10:$D$509,$A17,'Job Catalog'!$H$10:$H$509,AV$7,'Job Catalog'!$I$10:$I$509,AV$9)/COUNTA('Job Catalog'!$C$10:$C$509),""))</f>
        <v/>
      </c>
      <c r="AW17" s="57">
        <f>IF(OR($A17="",AW$9=""),"",IFERROR(COUNTIFS('Job Catalog'!$D$10:$D$509,$A17,'Job Catalog'!$H$10:$H$509,AW$7,'Job Catalog'!$I$10:$I$509,AW$9)/COUNTA('Job Catalog'!$C$10:$C$509),""))</f>
        <v/>
      </c>
      <c r="AX17" s="57">
        <f>IF(OR($A17="",AX$9=""),"",IFERROR(COUNTIFS('Job Catalog'!$D$10:$D$509,$A17,'Job Catalog'!$H$10:$H$509,AX$7,'Job Catalog'!$I$10:$I$509,AX$9)/COUNTA('Job Catalog'!$C$10:$C$509),""))</f>
        <v/>
      </c>
      <c r="AY17" s="57">
        <f>IF(OR($A17="",AY$9=""),"",IFERROR(COUNTIFS('Job Catalog'!$D$10:$D$509,$A17,'Job Catalog'!$H$10:$H$509,AY$7,'Job Catalog'!$I$10:$I$509,AY$9)/COUNTA('Job Catalog'!$C$10:$C$509),""))</f>
        <v/>
      </c>
      <c r="AZ17" s="57">
        <f>IF(OR($A17="",AZ$9=""),"",IFERROR(COUNTIFS('Job Catalog'!$D$10:$D$509,$A17,'Job Catalog'!$H$10:$H$509,AZ$7,'Job Catalog'!$I$10:$I$509,AZ$9)/COUNTA('Job Catalog'!$C$10:$C$509),""))</f>
        <v/>
      </c>
      <c r="BA17" s="57">
        <f>IF(OR($A17="",BA$9=""),"",IFERROR(COUNTIFS('Job Catalog'!$D$10:$D$509,$A17,'Job Catalog'!$H$10:$H$509,BA$7,'Job Catalog'!$I$10:$I$509,BA$9)/COUNTA('Job Catalog'!$C$10:$C$509),""))</f>
        <v/>
      </c>
      <c r="BB17" s="57">
        <f>IF(OR($A17="",BB$9=""),"",IFERROR(COUNTIFS('Job Catalog'!$D$10:$D$509,$A17,'Job Catalog'!$H$10:$H$509,BB$7,'Job Catalog'!$I$10:$I$509,BB$9)/COUNTA('Job Catalog'!$C$10:$C$509),""))</f>
        <v/>
      </c>
      <c r="BC17" s="57">
        <f>IF(OR($A17="",BC$9=""),"",IFERROR(COUNTIFS('Job Catalog'!$D$10:$D$509,$A17,'Job Catalog'!$H$10:$H$509,BC$7,'Job Catalog'!$I$10:$I$509,BC$9)/COUNTA('Job Catalog'!$C$10:$C$509),""))</f>
        <v/>
      </c>
      <c r="BD17" s="57">
        <f>IF(OR($A17="",BD$9=""),"",IFERROR(COUNTIFS('Job Catalog'!$D$10:$D$509,$A17,'Job Catalog'!$H$10:$H$509,BD$7,'Job Catalog'!$I$10:$I$509,BD$9)/COUNTA('Job Catalog'!$C$10:$C$509),""))</f>
        <v/>
      </c>
      <c r="BE17" s="57">
        <f>IF(OR($A17="",BE$9=""),"",IFERROR(COUNTIFS('Job Catalog'!$D$10:$D$509,$A17,'Job Catalog'!$H$10:$H$509,BE$7,'Job Catalog'!$I$10:$I$509,BE$9)/COUNTA('Job Catalog'!$C$10:$C$509),""))</f>
        <v/>
      </c>
      <c r="BF17" s="57">
        <f>IF(OR($A17="",BF$9=""),"",IFERROR(COUNTIFS('Job Catalog'!$D$10:$D$509,$A17,'Job Catalog'!$H$10:$H$509,BF$7,'Job Catalog'!$I$10:$I$509,BF$9)/COUNTA('Job Catalog'!$C$10:$C$509),""))</f>
        <v/>
      </c>
      <c r="BG17" s="57">
        <f>IF(OR($A17="",BG$9=""),"",IFERROR(COUNTIFS('Job Catalog'!$D$10:$D$509,$A17,'Job Catalog'!$H$10:$H$509,BG$7,'Job Catalog'!$I$10:$I$509,BG$9)/COUNTA('Job Catalog'!$C$10:$C$509),""))</f>
        <v/>
      </c>
      <c r="BH17" s="57">
        <f>IF(OR($A17="",BH$9=""),"",IFERROR(COUNTIFS('Job Catalog'!$D$10:$D$509,$A17,'Job Catalog'!$H$10:$H$509,BH$7,'Job Catalog'!$I$10:$I$509,BH$9)/COUNTA('Job Catalog'!$C$10:$C$509),""))</f>
        <v/>
      </c>
      <c r="BI17" s="57">
        <f>IF(OR($A17="",BI$9=""),"",IFERROR(COUNTIFS('Job Catalog'!$D$10:$D$509,$A17,'Job Catalog'!$H$10:$H$509,BI$7,'Job Catalog'!$I$10:$I$509,BI$9)/COUNTA('Job Catalog'!$C$10:$C$509),""))</f>
        <v/>
      </c>
      <c r="BJ17" s="57">
        <f>IF(OR($A17="",BJ$9=""),"",IFERROR(COUNTIFS('Job Catalog'!$D$10:$D$509,$A17,'Job Catalog'!$H$10:$H$509,BJ$7,'Job Catalog'!$I$10:$I$509,BJ$9)/COUNTA('Job Catalog'!$C$10:$C$509),""))</f>
        <v/>
      </c>
      <c r="BK17" s="57">
        <f>IF(OR($A17="",BK$9=""),"",IFERROR(COUNTIFS('Job Catalog'!$D$10:$D$509,$A17,'Job Catalog'!$H$10:$H$509,BK$7,'Job Catalog'!$I$10:$I$509,BK$9)/COUNTA('Job Catalog'!$C$10:$C$509),""))</f>
        <v/>
      </c>
      <c r="BL17" s="57">
        <f>IF(OR($A17="",BL$9=""),"",IFERROR(COUNTIFS('Job Catalog'!$D$10:$D$509,$A17,'Job Catalog'!$H$10:$H$509,BL$7,'Job Catalog'!$I$10:$I$509,BL$9)/COUNTA('Job Catalog'!$C$10:$C$509),""))</f>
        <v/>
      </c>
      <c r="BM17" s="57">
        <f>IF(OR($A17="",BM$9=""),"",IFERROR(COUNTIFS('Job Catalog'!$D$10:$D$509,$A17,'Job Catalog'!$H$10:$H$509,BM$7,'Job Catalog'!$I$10:$I$509,BM$9)/COUNTA('Job Catalog'!$C$10:$C$509),""))</f>
        <v/>
      </c>
      <c r="BN17" s="57">
        <f>IF(OR($A17="",BN$9=""),"",IFERROR(COUNTIFS('Job Catalog'!$D$10:$D$509,$A17,'Job Catalog'!$H$10:$H$509,BN$7,'Job Catalog'!$I$10:$I$509,BN$9)/COUNTA('Job Catalog'!$C$10:$C$509),""))</f>
        <v/>
      </c>
      <c r="BO17" s="57">
        <f>IF(OR($A17="",BO$9=""),"",IFERROR(COUNTIFS('Job Catalog'!$D$10:$D$509,$A17,'Job Catalog'!$H$10:$H$509,BO$7,'Job Catalog'!$I$10:$I$509,BO$9)/COUNTA('Job Catalog'!$C$10:$C$509),""))</f>
        <v/>
      </c>
      <c r="BP17" s="57">
        <f>IF(OR($A17="",BP$9=""),"",IFERROR(COUNTIFS('Job Catalog'!$D$10:$D$509,$A17,'Job Catalog'!$H$10:$H$509,BP$7,'Job Catalog'!$I$10:$I$509,BP$9)/COUNTA('Job Catalog'!$C$10:$C$509),""))</f>
        <v/>
      </c>
      <c r="BQ17" s="57">
        <f>IF(OR($A17="",BQ$9=""),"",IFERROR(COUNTIFS('Job Catalog'!$D$10:$D$509,$A17,'Job Catalog'!$H$10:$H$509,BQ$7,'Job Catalog'!$I$10:$I$509,BQ$9)/COUNTA('Job Catalog'!$C$10:$C$509),""))</f>
        <v/>
      </c>
      <c r="BR17" s="57">
        <f>IF(OR($A17="",BR$9=""),"",IFERROR(COUNTIFS('Job Catalog'!$D$10:$D$509,$A17,'Job Catalog'!$H$10:$H$509,BR$7,'Job Catalog'!$I$10:$I$509,BR$9)/COUNTA('Job Catalog'!$C$10:$C$509),""))</f>
        <v/>
      </c>
      <c r="BS17" s="57">
        <f>IF(OR($A17="",BS$9=""),"",IFERROR(COUNTIFS('Job Catalog'!$D$10:$D$509,$A17,'Job Catalog'!$H$10:$H$509,BS$7,'Job Catalog'!$I$10:$I$509,BS$9)/COUNTA('Job Catalog'!$C$10:$C$509),""))</f>
        <v/>
      </c>
      <c r="BT17" s="57">
        <f>IF(OR($A17="",BT$9=""),"",IFERROR(COUNTIFS('Job Catalog'!$D$10:$D$509,$A17,'Job Catalog'!$H$10:$H$509,BT$7,'Job Catalog'!$I$10:$I$509,BT$9)/COUNTA('Job Catalog'!$C$10:$C$509),""))</f>
        <v/>
      </c>
      <c r="BU17" s="57">
        <f>IF(OR($A17="",BU$9=""),"",IFERROR(COUNTIFS('Job Catalog'!$D$10:$D$509,$A17,'Job Catalog'!$H$10:$H$509,BU$7,'Job Catalog'!$I$10:$I$509,BU$9)/COUNTA('Job Catalog'!$C$10:$C$509),""))</f>
        <v/>
      </c>
      <c r="BV17" s="57">
        <f>IF(OR($A17="",BV$9=""),"",IFERROR(COUNTIFS('Job Catalog'!$D$10:$D$509,$A17,'Job Catalog'!$H$10:$H$509,BV$7,'Job Catalog'!$I$10:$I$509,BV$9)/COUNTA('Job Catalog'!$C$10:$C$509),""))</f>
        <v/>
      </c>
      <c r="BW17" s="57">
        <f>IF(OR($A17="",BW$9=""),"",IFERROR(COUNTIFS('Job Catalog'!$D$10:$D$509,$A17,'Job Catalog'!$H$10:$H$509,BW$7,'Job Catalog'!$I$10:$I$509,BW$9)/COUNTA('Job Catalog'!$C$10:$C$509),""))</f>
        <v/>
      </c>
      <c r="BX17" s="57">
        <f>IF(OR($A17="",BX$9=""),"",IFERROR(COUNTIFS('Job Catalog'!$D$10:$D$509,$A17,'Job Catalog'!$H$10:$H$509,BX$7,'Job Catalog'!$I$10:$I$509,BX$9)/COUNTA('Job Catalog'!$C$10:$C$509),""))</f>
        <v/>
      </c>
      <c r="BY17" s="57">
        <f>IF(OR($A17="",BY$9=""),"",IFERROR(COUNTIFS('Job Catalog'!$D$10:$D$509,$A17,'Job Catalog'!$H$10:$H$509,BY$7,'Job Catalog'!$I$10:$I$509,BY$9)/COUNTA('Job Catalog'!$C$10:$C$509),""))</f>
        <v/>
      </c>
      <c r="BZ17" s="57">
        <f>IF(OR($A17="",BZ$9=""),"",IFERROR(COUNTIFS('Job Catalog'!$D$10:$D$509,$A17,'Job Catalog'!$H$10:$H$509,BZ$7,'Job Catalog'!$I$10:$I$509,BZ$9)/COUNTA('Job Catalog'!$C$10:$C$509),""))</f>
        <v/>
      </c>
      <c r="CA17" s="57">
        <f>IF(OR($A17="",CA$9=""),"",IFERROR(COUNTIFS('Job Catalog'!$D$10:$D$509,$A17,'Job Catalog'!$H$10:$H$509,CA$7,'Job Catalog'!$I$10:$I$509,CA$9)/COUNTA('Job Catalog'!$C$10:$C$509),""))</f>
        <v/>
      </c>
      <c r="CB17" s="57">
        <f>IF(OR($A17="",CB$9=""),"",IFERROR(COUNTIFS('Job Catalog'!$D$10:$D$509,$A17,'Job Catalog'!$H$10:$H$509,CB$7,'Job Catalog'!$I$10:$I$509,CB$9)/COUNTA('Job Catalog'!$C$10:$C$509),""))</f>
        <v/>
      </c>
      <c r="CC17" s="57">
        <f>IF(OR($A17="",CC$9=""),"",IFERROR(COUNTIFS('Job Catalog'!$D$10:$D$509,$A17,'Job Catalog'!$H$10:$H$509,CC$7,'Job Catalog'!$I$10:$I$509,CC$9)/COUNTA('Job Catalog'!$C$10:$C$509),""))</f>
        <v/>
      </c>
      <c r="CD17" s="57">
        <f>IF(OR($A17="",CD$9=""),"",IFERROR(COUNTIFS('Job Catalog'!$D$10:$D$509,$A17,'Job Catalog'!$H$10:$H$509,CD$7,'Job Catalog'!$I$10:$I$509,CD$9)/COUNTA('Job Catalog'!$C$10:$C$509),""))</f>
        <v/>
      </c>
      <c r="CE17" s="57">
        <f>IF(OR($A17="",CE$9=""),"",IFERROR(COUNTIFS('Job Catalog'!$D$10:$D$509,$A17,'Job Catalog'!$H$10:$H$509,CE$7,'Job Catalog'!$I$10:$I$509,CE$9)/COUNTA('Job Catalog'!$C$10:$C$509),""))</f>
        <v/>
      </c>
      <c r="CF17" s="57">
        <f>IF(OR($A17="",CF$9=""),"",IFERROR(COUNTIFS('Job Catalog'!$D$10:$D$509,$A17,'Job Catalog'!$H$10:$H$509,CF$7,'Job Catalog'!$I$10:$I$509,CF$9)/COUNTA('Job Catalog'!$C$10:$C$509),""))</f>
        <v/>
      </c>
      <c r="CG17" s="57">
        <f>IF(OR($A17="",CG$9=""),"",IFERROR(COUNTIFS('Job Catalog'!$D$10:$D$509,$A17,'Job Catalog'!$H$10:$H$509,CG$7,'Job Catalog'!$I$10:$I$509,CG$9)/COUNTA('Job Catalog'!$C$10:$C$509),""))</f>
        <v/>
      </c>
      <c r="CH17" s="57">
        <f>IF(OR($A17="",CH$9=""),"",IFERROR(COUNTIFS('Job Catalog'!$D$10:$D$509,$A17,'Job Catalog'!$H$10:$H$509,CH$7,'Job Catalog'!$I$10:$I$509,CH$9)/COUNTA('Job Catalog'!$C$10:$C$509),""))</f>
        <v/>
      </c>
      <c r="CI17" s="57">
        <f>IF(OR($A17="",CI$9=""),"",IFERROR(COUNTIFS('Job Catalog'!$D$10:$D$509,$A17,'Job Catalog'!$H$10:$H$509,CI$7,'Job Catalog'!$I$10:$I$509,CI$9)/COUNTA('Job Catalog'!$C$10:$C$509),""))</f>
        <v/>
      </c>
      <c r="CJ17" s="57">
        <f>IF(OR($A17="",CJ$9=""),"",IFERROR(COUNTIFS('Job Catalog'!$D$10:$D$509,$A17,'Job Catalog'!$H$10:$H$509,CJ$7,'Job Catalog'!$I$10:$I$509,CJ$9)/COUNTA('Job Catalog'!$C$10:$C$509),""))</f>
        <v/>
      </c>
      <c r="CK17" s="57">
        <f>IF(OR($A17="",CK$9=""),"",IFERROR(COUNTIFS('Job Catalog'!$D$10:$D$509,$A17,'Job Catalog'!$H$10:$H$509,CK$7,'Job Catalog'!$I$10:$I$509,CK$9)/COUNTA('Job Catalog'!$C$10:$C$509),""))</f>
        <v/>
      </c>
      <c r="CL17" s="57">
        <f>IF(OR($A17="",CL$9=""),"",IFERROR(COUNTIFS('Job Catalog'!$D$10:$D$509,$A17,'Job Catalog'!$H$10:$H$509,CL$7,'Job Catalog'!$I$10:$I$509,CL$9)/COUNTA('Job Catalog'!$C$10:$C$509),""))</f>
        <v/>
      </c>
      <c r="CM17" s="57">
        <f>IF(OR($A17="",CM$9=""),"",IFERROR(COUNTIFS('Job Catalog'!$D$10:$D$509,$A17,'Job Catalog'!$H$10:$H$509,CM$7,'Job Catalog'!$I$10:$I$509,CM$9)/COUNTA('Job Catalog'!$C$10:$C$509),""))</f>
        <v/>
      </c>
      <c r="CN17" s="57">
        <f>IF(OR($A17="",CN$9=""),"",IFERROR(COUNTIFS('Job Catalog'!$D$10:$D$509,$A17,'Job Catalog'!$H$10:$H$509,CN$7,'Job Catalog'!$I$10:$I$509,CN$9)/COUNTA('Job Catalog'!$C$10:$C$509),""))</f>
        <v/>
      </c>
      <c r="CO17" s="57">
        <f>IF(OR($A17="",CO$9=""),"",IFERROR(COUNTIFS('Job Catalog'!$D$10:$D$509,$A17,'Job Catalog'!$H$10:$H$509,CO$7,'Job Catalog'!$I$10:$I$509,CO$9)/COUNTA('Job Catalog'!$C$10:$C$509),""))</f>
        <v/>
      </c>
      <c r="CP17" s="57">
        <f>IF(OR($A17="",CP$9=""),"",IFERROR(COUNTIFS('Job Catalog'!$D$10:$D$509,$A17,'Job Catalog'!$H$10:$H$509,CP$7,'Job Catalog'!$I$10:$I$509,CP$9)/COUNTA('Job Catalog'!$C$10:$C$509),""))</f>
        <v/>
      </c>
      <c r="CQ17" s="57">
        <f>IF(OR($A17="",CQ$9=""),"",IFERROR(COUNTIFS('Job Catalog'!$D$10:$D$509,$A17,'Job Catalog'!$H$10:$H$509,CQ$7,'Job Catalog'!$I$10:$I$509,CQ$9)/COUNTA('Job Catalog'!$C$10:$C$509),""))</f>
        <v/>
      </c>
      <c r="CR17" s="57">
        <f>IF(OR($A17="",CR$9=""),"",IFERROR(COUNTIFS('Job Catalog'!$D$10:$D$509,$A17,'Job Catalog'!$H$10:$H$509,CR$7,'Job Catalog'!$I$10:$I$509,CR$9)/COUNTA('Job Catalog'!$C$10:$C$509),""))</f>
        <v/>
      </c>
      <c r="CS17" s="57">
        <f>IF(OR($A17="",CS$9=""),"",IFERROR(COUNTIFS('Job Catalog'!$D$10:$D$509,$A17,'Job Catalog'!$H$10:$H$509,CS$7,'Job Catalog'!$I$10:$I$509,CS$9)/COUNTA('Job Catalog'!$C$10:$C$509),""))</f>
        <v/>
      </c>
      <c r="CT17" s="57">
        <f>IF(OR($A17="",CT$9=""),"",IFERROR(COUNTIFS('Job Catalog'!$D$10:$D$509,$A17,'Job Catalog'!$H$10:$H$509,CT$7,'Job Catalog'!$I$10:$I$509,CT$9)/COUNTA('Job Catalog'!$C$10:$C$509),""))</f>
        <v/>
      </c>
      <c r="CU17" s="58">
        <f>IF($A17="","",SUM(C17:CT17))</f>
        <v/>
      </c>
    </row>
    <row r="18">
      <c r="A18">
        <f>IF(SETUP!$B128="","",SETUP!$B128)</f>
        <v/>
      </c>
      <c r="B18" s="9">
        <f>IF(SETUP!$B128="","",SETUP!$C128)</f>
        <v/>
      </c>
      <c r="C18" s="57">
        <f>IF(OR($A18="",C$9=""),"",IFERROR(COUNTIFS('Job Catalog'!$D$10:$D$509,$A18,'Job Catalog'!$H$10:$H$509,C$7,'Job Catalog'!$I$10:$I$509,C$9)/COUNTA('Job Catalog'!$C$10:$C$509),""))</f>
        <v/>
      </c>
      <c r="D18" s="57">
        <f>IF(OR($A18="",D$9=""),"",IFERROR(COUNTIFS('Job Catalog'!$D$10:$D$509,$A18,'Job Catalog'!$H$10:$H$509,D$7,'Job Catalog'!$I$10:$I$509,D$9)/COUNTA('Job Catalog'!$C$10:$C$509),""))</f>
        <v/>
      </c>
      <c r="E18" s="57">
        <f>IF(OR($A18="",E$9=""),"",IFERROR(COUNTIFS('Job Catalog'!$D$10:$D$509,$A18,'Job Catalog'!$H$10:$H$509,E$7,'Job Catalog'!$I$10:$I$509,E$9)/COUNTA('Job Catalog'!$C$10:$C$509),""))</f>
        <v/>
      </c>
      <c r="F18" s="57">
        <f>IF(OR($A18="",F$9=""),"",IFERROR(COUNTIFS('Job Catalog'!$D$10:$D$509,$A18,'Job Catalog'!$H$10:$H$509,F$7,'Job Catalog'!$I$10:$I$509,F$9)/COUNTA('Job Catalog'!$C$10:$C$509),""))</f>
        <v/>
      </c>
      <c r="G18" s="57">
        <f>IF(OR($A18="",G$9=""),"",IFERROR(COUNTIFS('Job Catalog'!$D$10:$D$509,$A18,'Job Catalog'!$H$10:$H$509,G$7,'Job Catalog'!$I$10:$I$509,G$9)/COUNTA('Job Catalog'!$C$10:$C$509),""))</f>
        <v/>
      </c>
      <c r="H18" s="57">
        <f>IF(OR($A18="",H$9=""),"",IFERROR(COUNTIFS('Job Catalog'!$D$10:$D$509,$A18,'Job Catalog'!$H$10:$H$509,H$7,'Job Catalog'!$I$10:$I$509,H$9)/COUNTA('Job Catalog'!$C$10:$C$509),""))</f>
        <v/>
      </c>
      <c r="I18" s="57">
        <f>IF(OR($A18="",I$9=""),"",IFERROR(COUNTIFS('Job Catalog'!$D$10:$D$509,$A18,'Job Catalog'!$H$10:$H$509,I$7,'Job Catalog'!$I$10:$I$509,I$9)/COUNTA('Job Catalog'!$C$10:$C$509),""))</f>
        <v/>
      </c>
      <c r="J18" s="57">
        <f>IF(OR($A18="",J$9=""),"",IFERROR(COUNTIFS('Job Catalog'!$D$10:$D$509,$A18,'Job Catalog'!$H$10:$H$509,J$7,'Job Catalog'!$I$10:$I$509,J$9)/COUNTA('Job Catalog'!$C$10:$C$509),""))</f>
        <v/>
      </c>
      <c r="K18" s="57">
        <f>IF(OR($A18="",K$9=""),"",IFERROR(COUNTIFS('Job Catalog'!$D$10:$D$509,$A18,'Job Catalog'!$H$10:$H$509,K$7,'Job Catalog'!$I$10:$I$509,K$9)/COUNTA('Job Catalog'!$C$10:$C$509),""))</f>
        <v/>
      </c>
      <c r="L18" s="57">
        <f>IF(OR($A18="",L$9=""),"",IFERROR(COUNTIFS('Job Catalog'!$D$10:$D$509,$A18,'Job Catalog'!$H$10:$H$509,L$7,'Job Catalog'!$I$10:$I$509,L$9)/COUNTA('Job Catalog'!$C$10:$C$509),""))</f>
        <v/>
      </c>
      <c r="M18" s="57">
        <f>IF(OR($A18="",M$9=""),"",IFERROR(COUNTIFS('Job Catalog'!$D$10:$D$509,$A18,'Job Catalog'!$H$10:$H$509,M$7,'Job Catalog'!$I$10:$I$509,M$9)/COUNTA('Job Catalog'!$C$10:$C$509),""))</f>
        <v/>
      </c>
      <c r="N18" s="57">
        <f>IF(OR($A18="",N$9=""),"",IFERROR(COUNTIFS('Job Catalog'!$D$10:$D$509,$A18,'Job Catalog'!$H$10:$H$509,N$7,'Job Catalog'!$I$10:$I$509,N$9)/COUNTA('Job Catalog'!$C$10:$C$509),""))</f>
        <v/>
      </c>
      <c r="O18" s="57">
        <f>IF(OR($A18="",O$9=""),"",IFERROR(COUNTIFS('Job Catalog'!$D$10:$D$509,$A18,'Job Catalog'!$H$10:$H$509,O$7,'Job Catalog'!$I$10:$I$509,O$9)/COUNTA('Job Catalog'!$C$10:$C$509),""))</f>
        <v/>
      </c>
      <c r="P18" s="57">
        <f>IF(OR($A18="",P$9=""),"",IFERROR(COUNTIFS('Job Catalog'!$D$10:$D$509,$A18,'Job Catalog'!$H$10:$H$509,P$7,'Job Catalog'!$I$10:$I$509,P$9)/COUNTA('Job Catalog'!$C$10:$C$509),""))</f>
        <v/>
      </c>
      <c r="Q18" s="57">
        <f>IF(OR($A18="",Q$9=""),"",IFERROR(COUNTIFS('Job Catalog'!$D$10:$D$509,$A18,'Job Catalog'!$H$10:$H$509,Q$7,'Job Catalog'!$I$10:$I$509,Q$9)/COUNTA('Job Catalog'!$C$10:$C$509),""))</f>
        <v/>
      </c>
      <c r="R18" s="57">
        <f>IF(OR($A18="",R$9=""),"",IFERROR(COUNTIFS('Job Catalog'!$D$10:$D$509,$A18,'Job Catalog'!$H$10:$H$509,R$7,'Job Catalog'!$I$10:$I$509,R$9)/COUNTA('Job Catalog'!$C$10:$C$509),""))</f>
        <v/>
      </c>
      <c r="S18" s="57">
        <f>IF(OR($A18="",S$9=""),"",IFERROR(COUNTIFS('Job Catalog'!$D$10:$D$509,$A18,'Job Catalog'!$H$10:$H$509,S$7,'Job Catalog'!$I$10:$I$509,S$9)/COUNTA('Job Catalog'!$C$10:$C$509),""))</f>
        <v/>
      </c>
      <c r="T18" s="57">
        <f>IF(OR($A18="",T$9=""),"",IFERROR(COUNTIFS('Job Catalog'!$D$10:$D$509,$A18,'Job Catalog'!$H$10:$H$509,T$7,'Job Catalog'!$I$10:$I$509,T$9)/COUNTA('Job Catalog'!$C$10:$C$509),""))</f>
        <v/>
      </c>
      <c r="U18" s="57">
        <f>IF(OR($A18="",U$9=""),"",IFERROR(COUNTIFS('Job Catalog'!$D$10:$D$509,$A18,'Job Catalog'!$H$10:$H$509,U$7,'Job Catalog'!$I$10:$I$509,U$9)/COUNTA('Job Catalog'!$C$10:$C$509),""))</f>
        <v/>
      </c>
      <c r="V18" s="57">
        <f>IF(OR($A18="",V$9=""),"",IFERROR(COUNTIFS('Job Catalog'!$D$10:$D$509,$A18,'Job Catalog'!$H$10:$H$509,V$7,'Job Catalog'!$I$10:$I$509,V$9)/COUNTA('Job Catalog'!$C$10:$C$509),""))</f>
        <v/>
      </c>
      <c r="W18" s="57">
        <f>IF(OR($A18="",W$9=""),"",IFERROR(COUNTIFS('Job Catalog'!$D$10:$D$509,$A18,'Job Catalog'!$H$10:$H$509,W$7,'Job Catalog'!$I$10:$I$509,W$9)/COUNTA('Job Catalog'!$C$10:$C$509),""))</f>
        <v/>
      </c>
      <c r="X18" s="57">
        <f>IF(OR($A18="",X$9=""),"",IFERROR(COUNTIFS('Job Catalog'!$D$10:$D$509,$A18,'Job Catalog'!$H$10:$H$509,X$7,'Job Catalog'!$I$10:$I$509,X$9)/COUNTA('Job Catalog'!$C$10:$C$509),""))</f>
        <v/>
      </c>
      <c r="Y18" s="57">
        <f>IF(OR($A18="",Y$9=""),"",IFERROR(COUNTIFS('Job Catalog'!$D$10:$D$509,$A18,'Job Catalog'!$H$10:$H$509,Y$7,'Job Catalog'!$I$10:$I$509,Y$9)/COUNTA('Job Catalog'!$C$10:$C$509),""))</f>
        <v/>
      </c>
      <c r="Z18" s="57">
        <f>IF(OR($A18="",Z$9=""),"",IFERROR(COUNTIFS('Job Catalog'!$D$10:$D$509,$A18,'Job Catalog'!$H$10:$H$509,Z$7,'Job Catalog'!$I$10:$I$509,Z$9)/COUNTA('Job Catalog'!$C$10:$C$509),""))</f>
        <v/>
      </c>
      <c r="AA18" s="57">
        <f>IF(OR($A18="",AA$9=""),"",IFERROR(COUNTIFS('Job Catalog'!$D$10:$D$509,$A18,'Job Catalog'!$H$10:$H$509,AA$7,'Job Catalog'!$I$10:$I$509,AA$9)/COUNTA('Job Catalog'!$C$10:$C$509),""))</f>
        <v/>
      </c>
      <c r="AB18" s="57">
        <f>IF(OR($A18="",AB$9=""),"",IFERROR(COUNTIFS('Job Catalog'!$D$10:$D$509,$A18,'Job Catalog'!$H$10:$H$509,AB$7,'Job Catalog'!$I$10:$I$509,AB$9)/COUNTA('Job Catalog'!$C$10:$C$509),""))</f>
        <v/>
      </c>
      <c r="AC18" s="57">
        <f>IF(OR($A18="",AC$9=""),"",IFERROR(COUNTIFS('Job Catalog'!$D$10:$D$509,$A18,'Job Catalog'!$H$10:$H$509,AC$7,'Job Catalog'!$I$10:$I$509,AC$9)/COUNTA('Job Catalog'!$C$10:$C$509),""))</f>
        <v/>
      </c>
      <c r="AD18" s="57">
        <f>IF(OR($A18="",AD$9=""),"",IFERROR(COUNTIFS('Job Catalog'!$D$10:$D$509,$A18,'Job Catalog'!$H$10:$H$509,AD$7,'Job Catalog'!$I$10:$I$509,AD$9)/COUNTA('Job Catalog'!$C$10:$C$509),""))</f>
        <v/>
      </c>
      <c r="AE18" s="57">
        <f>IF(OR($A18="",AE$9=""),"",IFERROR(COUNTIFS('Job Catalog'!$D$10:$D$509,$A18,'Job Catalog'!$H$10:$H$509,AE$7,'Job Catalog'!$I$10:$I$509,AE$9)/COUNTA('Job Catalog'!$C$10:$C$509),""))</f>
        <v/>
      </c>
      <c r="AF18" s="57">
        <f>IF(OR($A18="",AF$9=""),"",IFERROR(COUNTIFS('Job Catalog'!$D$10:$D$509,$A18,'Job Catalog'!$H$10:$H$509,AF$7,'Job Catalog'!$I$10:$I$509,AF$9)/COUNTA('Job Catalog'!$C$10:$C$509),""))</f>
        <v/>
      </c>
      <c r="AG18" s="57">
        <f>IF(OR($A18="",AG$9=""),"",IFERROR(COUNTIFS('Job Catalog'!$D$10:$D$509,$A18,'Job Catalog'!$H$10:$H$509,AG$7,'Job Catalog'!$I$10:$I$509,AG$9)/COUNTA('Job Catalog'!$C$10:$C$509),""))</f>
        <v/>
      </c>
      <c r="AH18" s="57">
        <f>IF(OR($A18="",AH$9=""),"",IFERROR(COUNTIFS('Job Catalog'!$D$10:$D$509,$A18,'Job Catalog'!$H$10:$H$509,AH$7,'Job Catalog'!$I$10:$I$509,AH$9)/COUNTA('Job Catalog'!$C$10:$C$509),""))</f>
        <v/>
      </c>
      <c r="AI18" s="57">
        <f>IF(OR($A18="",AI$9=""),"",IFERROR(COUNTIFS('Job Catalog'!$D$10:$D$509,$A18,'Job Catalog'!$H$10:$H$509,AI$7,'Job Catalog'!$I$10:$I$509,AI$9)/COUNTA('Job Catalog'!$C$10:$C$509),""))</f>
        <v/>
      </c>
      <c r="AJ18" s="57">
        <f>IF(OR($A18="",AJ$9=""),"",IFERROR(COUNTIFS('Job Catalog'!$D$10:$D$509,$A18,'Job Catalog'!$H$10:$H$509,AJ$7,'Job Catalog'!$I$10:$I$509,AJ$9)/COUNTA('Job Catalog'!$C$10:$C$509),""))</f>
        <v/>
      </c>
      <c r="AK18" s="57">
        <f>IF(OR($A18="",AK$9=""),"",IFERROR(COUNTIFS('Job Catalog'!$D$10:$D$509,$A18,'Job Catalog'!$H$10:$H$509,AK$7,'Job Catalog'!$I$10:$I$509,AK$9)/COUNTA('Job Catalog'!$C$10:$C$509),""))</f>
        <v/>
      </c>
      <c r="AL18" s="57">
        <f>IF(OR($A18="",AL$9=""),"",IFERROR(COUNTIFS('Job Catalog'!$D$10:$D$509,$A18,'Job Catalog'!$H$10:$H$509,AL$7,'Job Catalog'!$I$10:$I$509,AL$9)/COUNTA('Job Catalog'!$C$10:$C$509),""))</f>
        <v/>
      </c>
      <c r="AM18" s="57">
        <f>IF(OR($A18="",AM$9=""),"",IFERROR(COUNTIFS('Job Catalog'!$D$10:$D$509,$A18,'Job Catalog'!$H$10:$H$509,AM$7,'Job Catalog'!$I$10:$I$509,AM$9)/COUNTA('Job Catalog'!$C$10:$C$509),""))</f>
        <v/>
      </c>
      <c r="AN18" s="57">
        <f>IF(OR($A18="",AN$9=""),"",IFERROR(COUNTIFS('Job Catalog'!$D$10:$D$509,$A18,'Job Catalog'!$H$10:$H$509,AN$7,'Job Catalog'!$I$10:$I$509,AN$9)/COUNTA('Job Catalog'!$C$10:$C$509),""))</f>
        <v/>
      </c>
      <c r="AO18" s="57">
        <f>IF(OR($A18="",AO$9=""),"",IFERROR(COUNTIFS('Job Catalog'!$D$10:$D$509,$A18,'Job Catalog'!$H$10:$H$509,AO$7,'Job Catalog'!$I$10:$I$509,AO$9)/COUNTA('Job Catalog'!$C$10:$C$509),""))</f>
        <v/>
      </c>
      <c r="AP18" s="57">
        <f>IF(OR($A18="",AP$9=""),"",IFERROR(COUNTIFS('Job Catalog'!$D$10:$D$509,$A18,'Job Catalog'!$H$10:$H$509,AP$7,'Job Catalog'!$I$10:$I$509,AP$9)/COUNTA('Job Catalog'!$C$10:$C$509),""))</f>
        <v/>
      </c>
      <c r="AQ18" s="57">
        <f>IF(OR($A18="",AQ$9=""),"",IFERROR(COUNTIFS('Job Catalog'!$D$10:$D$509,$A18,'Job Catalog'!$H$10:$H$509,AQ$7,'Job Catalog'!$I$10:$I$509,AQ$9)/COUNTA('Job Catalog'!$C$10:$C$509),""))</f>
        <v/>
      </c>
      <c r="AR18" s="57">
        <f>IF(OR($A18="",AR$9=""),"",IFERROR(COUNTIFS('Job Catalog'!$D$10:$D$509,$A18,'Job Catalog'!$H$10:$H$509,AR$7,'Job Catalog'!$I$10:$I$509,AR$9)/COUNTA('Job Catalog'!$C$10:$C$509),""))</f>
        <v/>
      </c>
      <c r="AS18" s="57">
        <f>IF(OR($A18="",AS$9=""),"",IFERROR(COUNTIFS('Job Catalog'!$D$10:$D$509,$A18,'Job Catalog'!$H$10:$H$509,AS$7,'Job Catalog'!$I$10:$I$509,AS$9)/COUNTA('Job Catalog'!$C$10:$C$509),""))</f>
        <v/>
      </c>
      <c r="AT18" s="57">
        <f>IF(OR($A18="",AT$9=""),"",IFERROR(COUNTIFS('Job Catalog'!$D$10:$D$509,$A18,'Job Catalog'!$H$10:$H$509,AT$7,'Job Catalog'!$I$10:$I$509,AT$9)/COUNTA('Job Catalog'!$C$10:$C$509),""))</f>
        <v/>
      </c>
      <c r="AU18" s="57">
        <f>IF(OR($A18="",AU$9=""),"",IFERROR(COUNTIFS('Job Catalog'!$D$10:$D$509,$A18,'Job Catalog'!$H$10:$H$509,AU$7,'Job Catalog'!$I$10:$I$509,AU$9)/COUNTA('Job Catalog'!$C$10:$C$509),""))</f>
        <v/>
      </c>
      <c r="AV18" s="57">
        <f>IF(OR($A18="",AV$9=""),"",IFERROR(COUNTIFS('Job Catalog'!$D$10:$D$509,$A18,'Job Catalog'!$H$10:$H$509,AV$7,'Job Catalog'!$I$10:$I$509,AV$9)/COUNTA('Job Catalog'!$C$10:$C$509),""))</f>
        <v/>
      </c>
      <c r="AW18" s="57">
        <f>IF(OR($A18="",AW$9=""),"",IFERROR(COUNTIFS('Job Catalog'!$D$10:$D$509,$A18,'Job Catalog'!$H$10:$H$509,AW$7,'Job Catalog'!$I$10:$I$509,AW$9)/COUNTA('Job Catalog'!$C$10:$C$509),""))</f>
        <v/>
      </c>
      <c r="AX18" s="57">
        <f>IF(OR($A18="",AX$9=""),"",IFERROR(COUNTIFS('Job Catalog'!$D$10:$D$509,$A18,'Job Catalog'!$H$10:$H$509,AX$7,'Job Catalog'!$I$10:$I$509,AX$9)/COUNTA('Job Catalog'!$C$10:$C$509),""))</f>
        <v/>
      </c>
      <c r="AY18" s="57">
        <f>IF(OR($A18="",AY$9=""),"",IFERROR(COUNTIFS('Job Catalog'!$D$10:$D$509,$A18,'Job Catalog'!$H$10:$H$509,AY$7,'Job Catalog'!$I$10:$I$509,AY$9)/COUNTA('Job Catalog'!$C$10:$C$509),""))</f>
        <v/>
      </c>
      <c r="AZ18" s="57">
        <f>IF(OR($A18="",AZ$9=""),"",IFERROR(COUNTIFS('Job Catalog'!$D$10:$D$509,$A18,'Job Catalog'!$H$10:$H$509,AZ$7,'Job Catalog'!$I$10:$I$509,AZ$9)/COUNTA('Job Catalog'!$C$10:$C$509),""))</f>
        <v/>
      </c>
      <c r="BA18" s="57">
        <f>IF(OR($A18="",BA$9=""),"",IFERROR(COUNTIFS('Job Catalog'!$D$10:$D$509,$A18,'Job Catalog'!$H$10:$H$509,BA$7,'Job Catalog'!$I$10:$I$509,BA$9)/COUNTA('Job Catalog'!$C$10:$C$509),""))</f>
        <v/>
      </c>
      <c r="BB18" s="57">
        <f>IF(OR($A18="",BB$9=""),"",IFERROR(COUNTIFS('Job Catalog'!$D$10:$D$509,$A18,'Job Catalog'!$H$10:$H$509,BB$7,'Job Catalog'!$I$10:$I$509,BB$9)/COUNTA('Job Catalog'!$C$10:$C$509),""))</f>
        <v/>
      </c>
      <c r="BC18" s="57">
        <f>IF(OR($A18="",BC$9=""),"",IFERROR(COUNTIFS('Job Catalog'!$D$10:$D$509,$A18,'Job Catalog'!$H$10:$H$509,BC$7,'Job Catalog'!$I$10:$I$509,BC$9)/COUNTA('Job Catalog'!$C$10:$C$509),""))</f>
        <v/>
      </c>
      <c r="BD18" s="57">
        <f>IF(OR($A18="",BD$9=""),"",IFERROR(COUNTIFS('Job Catalog'!$D$10:$D$509,$A18,'Job Catalog'!$H$10:$H$509,BD$7,'Job Catalog'!$I$10:$I$509,BD$9)/COUNTA('Job Catalog'!$C$10:$C$509),""))</f>
        <v/>
      </c>
      <c r="BE18" s="57">
        <f>IF(OR($A18="",BE$9=""),"",IFERROR(COUNTIFS('Job Catalog'!$D$10:$D$509,$A18,'Job Catalog'!$H$10:$H$509,BE$7,'Job Catalog'!$I$10:$I$509,BE$9)/COUNTA('Job Catalog'!$C$10:$C$509),""))</f>
        <v/>
      </c>
      <c r="BF18" s="57">
        <f>IF(OR($A18="",BF$9=""),"",IFERROR(COUNTIFS('Job Catalog'!$D$10:$D$509,$A18,'Job Catalog'!$H$10:$H$509,BF$7,'Job Catalog'!$I$10:$I$509,BF$9)/COUNTA('Job Catalog'!$C$10:$C$509),""))</f>
        <v/>
      </c>
      <c r="BG18" s="57">
        <f>IF(OR($A18="",BG$9=""),"",IFERROR(COUNTIFS('Job Catalog'!$D$10:$D$509,$A18,'Job Catalog'!$H$10:$H$509,BG$7,'Job Catalog'!$I$10:$I$509,BG$9)/COUNTA('Job Catalog'!$C$10:$C$509),""))</f>
        <v/>
      </c>
      <c r="BH18" s="57">
        <f>IF(OR($A18="",BH$9=""),"",IFERROR(COUNTIFS('Job Catalog'!$D$10:$D$509,$A18,'Job Catalog'!$H$10:$H$509,BH$7,'Job Catalog'!$I$10:$I$509,BH$9)/COUNTA('Job Catalog'!$C$10:$C$509),""))</f>
        <v/>
      </c>
      <c r="BI18" s="57">
        <f>IF(OR($A18="",BI$9=""),"",IFERROR(COUNTIFS('Job Catalog'!$D$10:$D$509,$A18,'Job Catalog'!$H$10:$H$509,BI$7,'Job Catalog'!$I$10:$I$509,BI$9)/COUNTA('Job Catalog'!$C$10:$C$509),""))</f>
        <v/>
      </c>
      <c r="BJ18" s="57">
        <f>IF(OR($A18="",BJ$9=""),"",IFERROR(COUNTIFS('Job Catalog'!$D$10:$D$509,$A18,'Job Catalog'!$H$10:$H$509,BJ$7,'Job Catalog'!$I$10:$I$509,BJ$9)/COUNTA('Job Catalog'!$C$10:$C$509),""))</f>
        <v/>
      </c>
      <c r="BK18" s="57">
        <f>IF(OR($A18="",BK$9=""),"",IFERROR(COUNTIFS('Job Catalog'!$D$10:$D$509,$A18,'Job Catalog'!$H$10:$H$509,BK$7,'Job Catalog'!$I$10:$I$509,BK$9)/COUNTA('Job Catalog'!$C$10:$C$509),""))</f>
        <v/>
      </c>
      <c r="BL18" s="57">
        <f>IF(OR($A18="",BL$9=""),"",IFERROR(COUNTIFS('Job Catalog'!$D$10:$D$509,$A18,'Job Catalog'!$H$10:$H$509,BL$7,'Job Catalog'!$I$10:$I$509,BL$9)/COUNTA('Job Catalog'!$C$10:$C$509),""))</f>
        <v/>
      </c>
      <c r="BM18" s="57">
        <f>IF(OR($A18="",BM$9=""),"",IFERROR(COUNTIFS('Job Catalog'!$D$10:$D$509,$A18,'Job Catalog'!$H$10:$H$509,BM$7,'Job Catalog'!$I$10:$I$509,BM$9)/COUNTA('Job Catalog'!$C$10:$C$509),""))</f>
        <v/>
      </c>
      <c r="BN18" s="57">
        <f>IF(OR($A18="",BN$9=""),"",IFERROR(COUNTIFS('Job Catalog'!$D$10:$D$509,$A18,'Job Catalog'!$H$10:$H$509,BN$7,'Job Catalog'!$I$10:$I$509,BN$9)/COUNTA('Job Catalog'!$C$10:$C$509),""))</f>
        <v/>
      </c>
      <c r="BO18" s="57">
        <f>IF(OR($A18="",BO$9=""),"",IFERROR(COUNTIFS('Job Catalog'!$D$10:$D$509,$A18,'Job Catalog'!$H$10:$H$509,BO$7,'Job Catalog'!$I$10:$I$509,BO$9)/COUNTA('Job Catalog'!$C$10:$C$509),""))</f>
        <v/>
      </c>
      <c r="BP18" s="57">
        <f>IF(OR($A18="",BP$9=""),"",IFERROR(COUNTIFS('Job Catalog'!$D$10:$D$509,$A18,'Job Catalog'!$H$10:$H$509,BP$7,'Job Catalog'!$I$10:$I$509,BP$9)/COUNTA('Job Catalog'!$C$10:$C$509),""))</f>
        <v/>
      </c>
      <c r="BQ18" s="57">
        <f>IF(OR($A18="",BQ$9=""),"",IFERROR(COUNTIFS('Job Catalog'!$D$10:$D$509,$A18,'Job Catalog'!$H$10:$H$509,BQ$7,'Job Catalog'!$I$10:$I$509,BQ$9)/COUNTA('Job Catalog'!$C$10:$C$509),""))</f>
        <v/>
      </c>
      <c r="BR18" s="57">
        <f>IF(OR($A18="",BR$9=""),"",IFERROR(COUNTIFS('Job Catalog'!$D$10:$D$509,$A18,'Job Catalog'!$H$10:$H$509,BR$7,'Job Catalog'!$I$10:$I$509,BR$9)/COUNTA('Job Catalog'!$C$10:$C$509),""))</f>
        <v/>
      </c>
      <c r="BS18" s="57">
        <f>IF(OR($A18="",BS$9=""),"",IFERROR(COUNTIFS('Job Catalog'!$D$10:$D$509,$A18,'Job Catalog'!$H$10:$H$509,BS$7,'Job Catalog'!$I$10:$I$509,BS$9)/COUNTA('Job Catalog'!$C$10:$C$509),""))</f>
        <v/>
      </c>
      <c r="BT18" s="57">
        <f>IF(OR($A18="",BT$9=""),"",IFERROR(COUNTIFS('Job Catalog'!$D$10:$D$509,$A18,'Job Catalog'!$H$10:$H$509,BT$7,'Job Catalog'!$I$10:$I$509,BT$9)/COUNTA('Job Catalog'!$C$10:$C$509),""))</f>
        <v/>
      </c>
      <c r="BU18" s="57">
        <f>IF(OR($A18="",BU$9=""),"",IFERROR(COUNTIFS('Job Catalog'!$D$10:$D$509,$A18,'Job Catalog'!$H$10:$H$509,BU$7,'Job Catalog'!$I$10:$I$509,BU$9)/COUNTA('Job Catalog'!$C$10:$C$509),""))</f>
        <v/>
      </c>
      <c r="BV18" s="57">
        <f>IF(OR($A18="",BV$9=""),"",IFERROR(COUNTIFS('Job Catalog'!$D$10:$D$509,$A18,'Job Catalog'!$H$10:$H$509,BV$7,'Job Catalog'!$I$10:$I$509,BV$9)/COUNTA('Job Catalog'!$C$10:$C$509),""))</f>
        <v/>
      </c>
      <c r="BW18" s="57">
        <f>IF(OR($A18="",BW$9=""),"",IFERROR(COUNTIFS('Job Catalog'!$D$10:$D$509,$A18,'Job Catalog'!$H$10:$H$509,BW$7,'Job Catalog'!$I$10:$I$509,BW$9)/COUNTA('Job Catalog'!$C$10:$C$509),""))</f>
        <v/>
      </c>
      <c r="BX18" s="57">
        <f>IF(OR($A18="",BX$9=""),"",IFERROR(COUNTIFS('Job Catalog'!$D$10:$D$509,$A18,'Job Catalog'!$H$10:$H$509,BX$7,'Job Catalog'!$I$10:$I$509,BX$9)/COUNTA('Job Catalog'!$C$10:$C$509),""))</f>
        <v/>
      </c>
      <c r="BY18" s="57">
        <f>IF(OR($A18="",BY$9=""),"",IFERROR(COUNTIFS('Job Catalog'!$D$10:$D$509,$A18,'Job Catalog'!$H$10:$H$509,BY$7,'Job Catalog'!$I$10:$I$509,BY$9)/COUNTA('Job Catalog'!$C$10:$C$509),""))</f>
        <v/>
      </c>
      <c r="BZ18" s="57">
        <f>IF(OR($A18="",BZ$9=""),"",IFERROR(COUNTIFS('Job Catalog'!$D$10:$D$509,$A18,'Job Catalog'!$H$10:$H$509,BZ$7,'Job Catalog'!$I$10:$I$509,BZ$9)/COUNTA('Job Catalog'!$C$10:$C$509),""))</f>
        <v/>
      </c>
      <c r="CA18" s="57">
        <f>IF(OR($A18="",CA$9=""),"",IFERROR(COUNTIFS('Job Catalog'!$D$10:$D$509,$A18,'Job Catalog'!$H$10:$H$509,CA$7,'Job Catalog'!$I$10:$I$509,CA$9)/COUNTA('Job Catalog'!$C$10:$C$509),""))</f>
        <v/>
      </c>
      <c r="CB18" s="57">
        <f>IF(OR($A18="",CB$9=""),"",IFERROR(COUNTIFS('Job Catalog'!$D$10:$D$509,$A18,'Job Catalog'!$H$10:$H$509,CB$7,'Job Catalog'!$I$10:$I$509,CB$9)/COUNTA('Job Catalog'!$C$10:$C$509),""))</f>
        <v/>
      </c>
      <c r="CC18" s="57">
        <f>IF(OR($A18="",CC$9=""),"",IFERROR(COUNTIFS('Job Catalog'!$D$10:$D$509,$A18,'Job Catalog'!$H$10:$H$509,CC$7,'Job Catalog'!$I$10:$I$509,CC$9)/COUNTA('Job Catalog'!$C$10:$C$509),""))</f>
        <v/>
      </c>
      <c r="CD18" s="57">
        <f>IF(OR($A18="",CD$9=""),"",IFERROR(COUNTIFS('Job Catalog'!$D$10:$D$509,$A18,'Job Catalog'!$H$10:$H$509,CD$7,'Job Catalog'!$I$10:$I$509,CD$9)/COUNTA('Job Catalog'!$C$10:$C$509),""))</f>
        <v/>
      </c>
      <c r="CE18" s="57">
        <f>IF(OR($A18="",CE$9=""),"",IFERROR(COUNTIFS('Job Catalog'!$D$10:$D$509,$A18,'Job Catalog'!$H$10:$H$509,CE$7,'Job Catalog'!$I$10:$I$509,CE$9)/COUNTA('Job Catalog'!$C$10:$C$509),""))</f>
        <v/>
      </c>
      <c r="CF18" s="57">
        <f>IF(OR($A18="",CF$9=""),"",IFERROR(COUNTIFS('Job Catalog'!$D$10:$D$509,$A18,'Job Catalog'!$H$10:$H$509,CF$7,'Job Catalog'!$I$10:$I$509,CF$9)/COUNTA('Job Catalog'!$C$10:$C$509),""))</f>
        <v/>
      </c>
      <c r="CG18" s="57">
        <f>IF(OR($A18="",CG$9=""),"",IFERROR(COUNTIFS('Job Catalog'!$D$10:$D$509,$A18,'Job Catalog'!$H$10:$H$509,CG$7,'Job Catalog'!$I$10:$I$509,CG$9)/COUNTA('Job Catalog'!$C$10:$C$509),""))</f>
        <v/>
      </c>
      <c r="CH18" s="57">
        <f>IF(OR($A18="",CH$9=""),"",IFERROR(COUNTIFS('Job Catalog'!$D$10:$D$509,$A18,'Job Catalog'!$H$10:$H$509,CH$7,'Job Catalog'!$I$10:$I$509,CH$9)/COUNTA('Job Catalog'!$C$10:$C$509),""))</f>
        <v/>
      </c>
      <c r="CI18" s="57">
        <f>IF(OR($A18="",CI$9=""),"",IFERROR(COUNTIFS('Job Catalog'!$D$10:$D$509,$A18,'Job Catalog'!$H$10:$H$509,CI$7,'Job Catalog'!$I$10:$I$509,CI$9)/COUNTA('Job Catalog'!$C$10:$C$509),""))</f>
        <v/>
      </c>
      <c r="CJ18" s="57">
        <f>IF(OR($A18="",CJ$9=""),"",IFERROR(COUNTIFS('Job Catalog'!$D$10:$D$509,$A18,'Job Catalog'!$H$10:$H$509,CJ$7,'Job Catalog'!$I$10:$I$509,CJ$9)/COUNTA('Job Catalog'!$C$10:$C$509),""))</f>
        <v/>
      </c>
      <c r="CK18" s="57">
        <f>IF(OR($A18="",CK$9=""),"",IFERROR(COUNTIFS('Job Catalog'!$D$10:$D$509,$A18,'Job Catalog'!$H$10:$H$509,CK$7,'Job Catalog'!$I$10:$I$509,CK$9)/COUNTA('Job Catalog'!$C$10:$C$509),""))</f>
        <v/>
      </c>
      <c r="CL18" s="57">
        <f>IF(OR($A18="",CL$9=""),"",IFERROR(COUNTIFS('Job Catalog'!$D$10:$D$509,$A18,'Job Catalog'!$H$10:$H$509,CL$7,'Job Catalog'!$I$10:$I$509,CL$9)/COUNTA('Job Catalog'!$C$10:$C$509),""))</f>
        <v/>
      </c>
      <c r="CM18" s="57">
        <f>IF(OR($A18="",CM$9=""),"",IFERROR(COUNTIFS('Job Catalog'!$D$10:$D$509,$A18,'Job Catalog'!$H$10:$H$509,CM$7,'Job Catalog'!$I$10:$I$509,CM$9)/COUNTA('Job Catalog'!$C$10:$C$509),""))</f>
        <v/>
      </c>
      <c r="CN18" s="57">
        <f>IF(OR($A18="",CN$9=""),"",IFERROR(COUNTIFS('Job Catalog'!$D$10:$D$509,$A18,'Job Catalog'!$H$10:$H$509,CN$7,'Job Catalog'!$I$10:$I$509,CN$9)/COUNTA('Job Catalog'!$C$10:$C$509),""))</f>
        <v/>
      </c>
      <c r="CO18" s="57">
        <f>IF(OR($A18="",CO$9=""),"",IFERROR(COUNTIFS('Job Catalog'!$D$10:$D$509,$A18,'Job Catalog'!$H$10:$H$509,CO$7,'Job Catalog'!$I$10:$I$509,CO$9)/COUNTA('Job Catalog'!$C$10:$C$509),""))</f>
        <v/>
      </c>
      <c r="CP18" s="57">
        <f>IF(OR($A18="",CP$9=""),"",IFERROR(COUNTIFS('Job Catalog'!$D$10:$D$509,$A18,'Job Catalog'!$H$10:$H$509,CP$7,'Job Catalog'!$I$10:$I$509,CP$9)/COUNTA('Job Catalog'!$C$10:$C$509),""))</f>
        <v/>
      </c>
      <c r="CQ18" s="57">
        <f>IF(OR($A18="",CQ$9=""),"",IFERROR(COUNTIFS('Job Catalog'!$D$10:$D$509,$A18,'Job Catalog'!$H$10:$H$509,CQ$7,'Job Catalog'!$I$10:$I$509,CQ$9)/COUNTA('Job Catalog'!$C$10:$C$509),""))</f>
        <v/>
      </c>
      <c r="CR18" s="57">
        <f>IF(OR($A18="",CR$9=""),"",IFERROR(COUNTIFS('Job Catalog'!$D$10:$D$509,$A18,'Job Catalog'!$H$10:$H$509,CR$7,'Job Catalog'!$I$10:$I$509,CR$9)/COUNTA('Job Catalog'!$C$10:$C$509),""))</f>
        <v/>
      </c>
      <c r="CS18" s="57">
        <f>IF(OR($A18="",CS$9=""),"",IFERROR(COUNTIFS('Job Catalog'!$D$10:$D$509,$A18,'Job Catalog'!$H$10:$H$509,CS$7,'Job Catalog'!$I$10:$I$509,CS$9)/COUNTA('Job Catalog'!$C$10:$C$509),""))</f>
        <v/>
      </c>
      <c r="CT18" s="57">
        <f>IF(OR($A18="",CT$9=""),"",IFERROR(COUNTIFS('Job Catalog'!$D$10:$D$509,$A18,'Job Catalog'!$H$10:$H$509,CT$7,'Job Catalog'!$I$10:$I$509,CT$9)/COUNTA('Job Catalog'!$C$10:$C$509),""))</f>
        <v/>
      </c>
      <c r="CU18" s="58">
        <f>IF($A18="","",SUM(C18:CT18))</f>
        <v/>
      </c>
    </row>
    <row r="19">
      <c r="A19">
        <f>IF(SETUP!$B129="","",SETUP!$B129)</f>
        <v/>
      </c>
      <c r="B19" s="9">
        <f>IF(SETUP!$B129="","",SETUP!$C129)</f>
        <v/>
      </c>
      <c r="C19" s="57">
        <f>IF(OR($A19="",C$9=""),"",IFERROR(COUNTIFS('Job Catalog'!$D$10:$D$509,$A19,'Job Catalog'!$H$10:$H$509,C$7,'Job Catalog'!$I$10:$I$509,C$9)/COUNTA('Job Catalog'!$C$10:$C$509),""))</f>
        <v/>
      </c>
      <c r="D19" s="57">
        <f>IF(OR($A19="",D$9=""),"",IFERROR(COUNTIFS('Job Catalog'!$D$10:$D$509,$A19,'Job Catalog'!$H$10:$H$509,D$7,'Job Catalog'!$I$10:$I$509,D$9)/COUNTA('Job Catalog'!$C$10:$C$509),""))</f>
        <v/>
      </c>
      <c r="E19" s="57">
        <f>IF(OR($A19="",E$9=""),"",IFERROR(COUNTIFS('Job Catalog'!$D$10:$D$509,$A19,'Job Catalog'!$H$10:$H$509,E$7,'Job Catalog'!$I$10:$I$509,E$9)/COUNTA('Job Catalog'!$C$10:$C$509),""))</f>
        <v/>
      </c>
      <c r="F19" s="57">
        <f>IF(OR($A19="",F$9=""),"",IFERROR(COUNTIFS('Job Catalog'!$D$10:$D$509,$A19,'Job Catalog'!$H$10:$H$509,F$7,'Job Catalog'!$I$10:$I$509,F$9)/COUNTA('Job Catalog'!$C$10:$C$509),""))</f>
        <v/>
      </c>
      <c r="G19" s="57">
        <f>IF(OR($A19="",G$9=""),"",IFERROR(COUNTIFS('Job Catalog'!$D$10:$D$509,$A19,'Job Catalog'!$H$10:$H$509,G$7,'Job Catalog'!$I$10:$I$509,G$9)/COUNTA('Job Catalog'!$C$10:$C$509),""))</f>
        <v/>
      </c>
      <c r="H19" s="57">
        <f>IF(OR($A19="",H$9=""),"",IFERROR(COUNTIFS('Job Catalog'!$D$10:$D$509,$A19,'Job Catalog'!$H$10:$H$509,H$7,'Job Catalog'!$I$10:$I$509,H$9)/COUNTA('Job Catalog'!$C$10:$C$509),""))</f>
        <v/>
      </c>
      <c r="I19" s="57">
        <f>IF(OR($A19="",I$9=""),"",IFERROR(COUNTIFS('Job Catalog'!$D$10:$D$509,$A19,'Job Catalog'!$H$10:$H$509,I$7,'Job Catalog'!$I$10:$I$509,I$9)/COUNTA('Job Catalog'!$C$10:$C$509),""))</f>
        <v/>
      </c>
      <c r="J19" s="57">
        <f>IF(OR($A19="",J$9=""),"",IFERROR(COUNTIFS('Job Catalog'!$D$10:$D$509,$A19,'Job Catalog'!$H$10:$H$509,J$7,'Job Catalog'!$I$10:$I$509,J$9)/COUNTA('Job Catalog'!$C$10:$C$509),""))</f>
        <v/>
      </c>
      <c r="K19" s="57">
        <f>IF(OR($A19="",K$9=""),"",IFERROR(COUNTIFS('Job Catalog'!$D$10:$D$509,$A19,'Job Catalog'!$H$10:$H$509,K$7,'Job Catalog'!$I$10:$I$509,K$9)/COUNTA('Job Catalog'!$C$10:$C$509),""))</f>
        <v/>
      </c>
      <c r="L19" s="57">
        <f>IF(OR($A19="",L$9=""),"",IFERROR(COUNTIFS('Job Catalog'!$D$10:$D$509,$A19,'Job Catalog'!$H$10:$H$509,L$7,'Job Catalog'!$I$10:$I$509,L$9)/COUNTA('Job Catalog'!$C$10:$C$509),""))</f>
        <v/>
      </c>
      <c r="M19" s="57">
        <f>IF(OR($A19="",M$9=""),"",IFERROR(COUNTIFS('Job Catalog'!$D$10:$D$509,$A19,'Job Catalog'!$H$10:$H$509,M$7,'Job Catalog'!$I$10:$I$509,M$9)/COUNTA('Job Catalog'!$C$10:$C$509),""))</f>
        <v/>
      </c>
      <c r="N19" s="57">
        <f>IF(OR($A19="",N$9=""),"",IFERROR(COUNTIFS('Job Catalog'!$D$10:$D$509,$A19,'Job Catalog'!$H$10:$H$509,N$7,'Job Catalog'!$I$10:$I$509,N$9)/COUNTA('Job Catalog'!$C$10:$C$509),""))</f>
        <v/>
      </c>
      <c r="O19" s="57">
        <f>IF(OR($A19="",O$9=""),"",IFERROR(COUNTIFS('Job Catalog'!$D$10:$D$509,$A19,'Job Catalog'!$H$10:$H$509,O$7,'Job Catalog'!$I$10:$I$509,O$9)/COUNTA('Job Catalog'!$C$10:$C$509),""))</f>
        <v/>
      </c>
      <c r="P19" s="57">
        <f>IF(OR($A19="",P$9=""),"",IFERROR(COUNTIFS('Job Catalog'!$D$10:$D$509,$A19,'Job Catalog'!$H$10:$H$509,P$7,'Job Catalog'!$I$10:$I$509,P$9)/COUNTA('Job Catalog'!$C$10:$C$509),""))</f>
        <v/>
      </c>
      <c r="Q19" s="57">
        <f>IF(OR($A19="",Q$9=""),"",IFERROR(COUNTIFS('Job Catalog'!$D$10:$D$509,$A19,'Job Catalog'!$H$10:$H$509,Q$7,'Job Catalog'!$I$10:$I$509,Q$9)/COUNTA('Job Catalog'!$C$10:$C$509),""))</f>
        <v/>
      </c>
      <c r="R19" s="57">
        <f>IF(OR($A19="",R$9=""),"",IFERROR(COUNTIFS('Job Catalog'!$D$10:$D$509,$A19,'Job Catalog'!$H$10:$H$509,R$7,'Job Catalog'!$I$10:$I$509,R$9)/COUNTA('Job Catalog'!$C$10:$C$509),""))</f>
        <v/>
      </c>
      <c r="S19" s="57">
        <f>IF(OR($A19="",S$9=""),"",IFERROR(COUNTIFS('Job Catalog'!$D$10:$D$509,$A19,'Job Catalog'!$H$10:$H$509,S$7,'Job Catalog'!$I$10:$I$509,S$9)/COUNTA('Job Catalog'!$C$10:$C$509),""))</f>
        <v/>
      </c>
      <c r="T19" s="57">
        <f>IF(OR($A19="",T$9=""),"",IFERROR(COUNTIFS('Job Catalog'!$D$10:$D$509,$A19,'Job Catalog'!$H$10:$H$509,T$7,'Job Catalog'!$I$10:$I$509,T$9)/COUNTA('Job Catalog'!$C$10:$C$509),""))</f>
        <v/>
      </c>
      <c r="U19" s="57">
        <f>IF(OR($A19="",U$9=""),"",IFERROR(COUNTIFS('Job Catalog'!$D$10:$D$509,$A19,'Job Catalog'!$H$10:$H$509,U$7,'Job Catalog'!$I$10:$I$509,U$9)/COUNTA('Job Catalog'!$C$10:$C$509),""))</f>
        <v/>
      </c>
      <c r="V19" s="57">
        <f>IF(OR($A19="",V$9=""),"",IFERROR(COUNTIFS('Job Catalog'!$D$10:$D$509,$A19,'Job Catalog'!$H$10:$H$509,V$7,'Job Catalog'!$I$10:$I$509,V$9)/COUNTA('Job Catalog'!$C$10:$C$509),""))</f>
        <v/>
      </c>
      <c r="W19" s="57">
        <f>IF(OR($A19="",W$9=""),"",IFERROR(COUNTIFS('Job Catalog'!$D$10:$D$509,$A19,'Job Catalog'!$H$10:$H$509,W$7,'Job Catalog'!$I$10:$I$509,W$9)/COUNTA('Job Catalog'!$C$10:$C$509),""))</f>
        <v/>
      </c>
      <c r="X19" s="57">
        <f>IF(OR($A19="",X$9=""),"",IFERROR(COUNTIFS('Job Catalog'!$D$10:$D$509,$A19,'Job Catalog'!$H$10:$H$509,X$7,'Job Catalog'!$I$10:$I$509,X$9)/COUNTA('Job Catalog'!$C$10:$C$509),""))</f>
        <v/>
      </c>
      <c r="Y19" s="57">
        <f>IF(OR($A19="",Y$9=""),"",IFERROR(COUNTIFS('Job Catalog'!$D$10:$D$509,$A19,'Job Catalog'!$H$10:$H$509,Y$7,'Job Catalog'!$I$10:$I$509,Y$9)/COUNTA('Job Catalog'!$C$10:$C$509),""))</f>
        <v/>
      </c>
      <c r="Z19" s="57">
        <f>IF(OR($A19="",Z$9=""),"",IFERROR(COUNTIFS('Job Catalog'!$D$10:$D$509,$A19,'Job Catalog'!$H$10:$H$509,Z$7,'Job Catalog'!$I$10:$I$509,Z$9)/COUNTA('Job Catalog'!$C$10:$C$509),""))</f>
        <v/>
      </c>
      <c r="AA19" s="57">
        <f>IF(OR($A19="",AA$9=""),"",IFERROR(COUNTIFS('Job Catalog'!$D$10:$D$509,$A19,'Job Catalog'!$H$10:$H$509,AA$7,'Job Catalog'!$I$10:$I$509,AA$9)/COUNTA('Job Catalog'!$C$10:$C$509),""))</f>
        <v/>
      </c>
      <c r="AB19" s="57">
        <f>IF(OR($A19="",AB$9=""),"",IFERROR(COUNTIFS('Job Catalog'!$D$10:$D$509,$A19,'Job Catalog'!$H$10:$H$509,AB$7,'Job Catalog'!$I$10:$I$509,AB$9)/COUNTA('Job Catalog'!$C$10:$C$509),""))</f>
        <v/>
      </c>
      <c r="AC19" s="57">
        <f>IF(OR($A19="",AC$9=""),"",IFERROR(COUNTIFS('Job Catalog'!$D$10:$D$509,$A19,'Job Catalog'!$H$10:$H$509,AC$7,'Job Catalog'!$I$10:$I$509,AC$9)/COUNTA('Job Catalog'!$C$10:$C$509),""))</f>
        <v/>
      </c>
      <c r="AD19" s="57">
        <f>IF(OR($A19="",AD$9=""),"",IFERROR(COUNTIFS('Job Catalog'!$D$10:$D$509,$A19,'Job Catalog'!$H$10:$H$509,AD$7,'Job Catalog'!$I$10:$I$509,AD$9)/COUNTA('Job Catalog'!$C$10:$C$509),""))</f>
        <v/>
      </c>
      <c r="AE19" s="57">
        <f>IF(OR($A19="",AE$9=""),"",IFERROR(COUNTIFS('Job Catalog'!$D$10:$D$509,$A19,'Job Catalog'!$H$10:$H$509,AE$7,'Job Catalog'!$I$10:$I$509,AE$9)/COUNTA('Job Catalog'!$C$10:$C$509),""))</f>
        <v/>
      </c>
      <c r="AF19" s="57">
        <f>IF(OR($A19="",AF$9=""),"",IFERROR(COUNTIFS('Job Catalog'!$D$10:$D$509,$A19,'Job Catalog'!$H$10:$H$509,AF$7,'Job Catalog'!$I$10:$I$509,AF$9)/COUNTA('Job Catalog'!$C$10:$C$509),""))</f>
        <v/>
      </c>
      <c r="AG19" s="57">
        <f>IF(OR($A19="",AG$9=""),"",IFERROR(COUNTIFS('Job Catalog'!$D$10:$D$509,$A19,'Job Catalog'!$H$10:$H$509,AG$7,'Job Catalog'!$I$10:$I$509,AG$9)/COUNTA('Job Catalog'!$C$10:$C$509),""))</f>
        <v/>
      </c>
      <c r="AH19" s="57">
        <f>IF(OR($A19="",AH$9=""),"",IFERROR(COUNTIFS('Job Catalog'!$D$10:$D$509,$A19,'Job Catalog'!$H$10:$H$509,AH$7,'Job Catalog'!$I$10:$I$509,AH$9)/COUNTA('Job Catalog'!$C$10:$C$509),""))</f>
        <v/>
      </c>
      <c r="AI19" s="57">
        <f>IF(OR($A19="",AI$9=""),"",IFERROR(COUNTIFS('Job Catalog'!$D$10:$D$509,$A19,'Job Catalog'!$H$10:$H$509,AI$7,'Job Catalog'!$I$10:$I$509,AI$9)/COUNTA('Job Catalog'!$C$10:$C$509),""))</f>
        <v/>
      </c>
      <c r="AJ19" s="57">
        <f>IF(OR($A19="",AJ$9=""),"",IFERROR(COUNTIFS('Job Catalog'!$D$10:$D$509,$A19,'Job Catalog'!$H$10:$H$509,AJ$7,'Job Catalog'!$I$10:$I$509,AJ$9)/COUNTA('Job Catalog'!$C$10:$C$509),""))</f>
        <v/>
      </c>
      <c r="AK19" s="57">
        <f>IF(OR($A19="",AK$9=""),"",IFERROR(COUNTIFS('Job Catalog'!$D$10:$D$509,$A19,'Job Catalog'!$H$10:$H$509,AK$7,'Job Catalog'!$I$10:$I$509,AK$9)/COUNTA('Job Catalog'!$C$10:$C$509),""))</f>
        <v/>
      </c>
      <c r="AL19" s="57">
        <f>IF(OR($A19="",AL$9=""),"",IFERROR(COUNTIFS('Job Catalog'!$D$10:$D$509,$A19,'Job Catalog'!$H$10:$H$509,AL$7,'Job Catalog'!$I$10:$I$509,AL$9)/COUNTA('Job Catalog'!$C$10:$C$509),""))</f>
        <v/>
      </c>
      <c r="AM19" s="57">
        <f>IF(OR($A19="",AM$9=""),"",IFERROR(COUNTIFS('Job Catalog'!$D$10:$D$509,$A19,'Job Catalog'!$H$10:$H$509,AM$7,'Job Catalog'!$I$10:$I$509,AM$9)/COUNTA('Job Catalog'!$C$10:$C$509),""))</f>
        <v/>
      </c>
      <c r="AN19" s="57">
        <f>IF(OR($A19="",AN$9=""),"",IFERROR(COUNTIFS('Job Catalog'!$D$10:$D$509,$A19,'Job Catalog'!$H$10:$H$509,AN$7,'Job Catalog'!$I$10:$I$509,AN$9)/COUNTA('Job Catalog'!$C$10:$C$509),""))</f>
        <v/>
      </c>
      <c r="AO19" s="57">
        <f>IF(OR($A19="",AO$9=""),"",IFERROR(COUNTIFS('Job Catalog'!$D$10:$D$509,$A19,'Job Catalog'!$H$10:$H$509,AO$7,'Job Catalog'!$I$10:$I$509,AO$9)/COUNTA('Job Catalog'!$C$10:$C$509),""))</f>
        <v/>
      </c>
      <c r="AP19" s="57">
        <f>IF(OR($A19="",AP$9=""),"",IFERROR(COUNTIFS('Job Catalog'!$D$10:$D$509,$A19,'Job Catalog'!$H$10:$H$509,AP$7,'Job Catalog'!$I$10:$I$509,AP$9)/COUNTA('Job Catalog'!$C$10:$C$509),""))</f>
        <v/>
      </c>
      <c r="AQ19" s="57">
        <f>IF(OR($A19="",AQ$9=""),"",IFERROR(COUNTIFS('Job Catalog'!$D$10:$D$509,$A19,'Job Catalog'!$H$10:$H$509,AQ$7,'Job Catalog'!$I$10:$I$509,AQ$9)/COUNTA('Job Catalog'!$C$10:$C$509),""))</f>
        <v/>
      </c>
      <c r="AR19" s="57">
        <f>IF(OR($A19="",AR$9=""),"",IFERROR(COUNTIFS('Job Catalog'!$D$10:$D$509,$A19,'Job Catalog'!$H$10:$H$509,AR$7,'Job Catalog'!$I$10:$I$509,AR$9)/COUNTA('Job Catalog'!$C$10:$C$509),""))</f>
        <v/>
      </c>
      <c r="AS19" s="57">
        <f>IF(OR($A19="",AS$9=""),"",IFERROR(COUNTIFS('Job Catalog'!$D$10:$D$509,$A19,'Job Catalog'!$H$10:$H$509,AS$7,'Job Catalog'!$I$10:$I$509,AS$9)/COUNTA('Job Catalog'!$C$10:$C$509),""))</f>
        <v/>
      </c>
      <c r="AT19" s="57">
        <f>IF(OR($A19="",AT$9=""),"",IFERROR(COUNTIFS('Job Catalog'!$D$10:$D$509,$A19,'Job Catalog'!$H$10:$H$509,AT$7,'Job Catalog'!$I$10:$I$509,AT$9)/COUNTA('Job Catalog'!$C$10:$C$509),""))</f>
        <v/>
      </c>
      <c r="AU19" s="57">
        <f>IF(OR($A19="",AU$9=""),"",IFERROR(COUNTIFS('Job Catalog'!$D$10:$D$509,$A19,'Job Catalog'!$H$10:$H$509,AU$7,'Job Catalog'!$I$10:$I$509,AU$9)/COUNTA('Job Catalog'!$C$10:$C$509),""))</f>
        <v/>
      </c>
      <c r="AV19" s="57">
        <f>IF(OR($A19="",AV$9=""),"",IFERROR(COUNTIFS('Job Catalog'!$D$10:$D$509,$A19,'Job Catalog'!$H$10:$H$509,AV$7,'Job Catalog'!$I$10:$I$509,AV$9)/COUNTA('Job Catalog'!$C$10:$C$509),""))</f>
        <v/>
      </c>
      <c r="AW19" s="57">
        <f>IF(OR($A19="",AW$9=""),"",IFERROR(COUNTIFS('Job Catalog'!$D$10:$D$509,$A19,'Job Catalog'!$H$10:$H$509,AW$7,'Job Catalog'!$I$10:$I$509,AW$9)/COUNTA('Job Catalog'!$C$10:$C$509),""))</f>
        <v/>
      </c>
      <c r="AX19" s="57">
        <f>IF(OR($A19="",AX$9=""),"",IFERROR(COUNTIFS('Job Catalog'!$D$10:$D$509,$A19,'Job Catalog'!$H$10:$H$509,AX$7,'Job Catalog'!$I$10:$I$509,AX$9)/COUNTA('Job Catalog'!$C$10:$C$509),""))</f>
        <v/>
      </c>
      <c r="AY19" s="57">
        <f>IF(OR($A19="",AY$9=""),"",IFERROR(COUNTIFS('Job Catalog'!$D$10:$D$509,$A19,'Job Catalog'!$H$10:$H$509,AY$7,'Job Catalog'!$I$10:$I$509,AY$9)/COUNTA('Job Catalog'!$C$10:$C$509),""))</f>
        <v/>
      </c>
      <c r="AZ19" s="57">
        <f>IF(OR($A19="",AZ$9=""),"",IFERROR(COUNTIFS('Job Catalog'!$D$10:$D$509,$A19,'Job Catalog'!$H$10:$H$509,AZ$7,'Job Catalog'!$I$10:$I$509,AZ$9)/COUNTA('Job Catalog'!$C$10:$C$509),""))</f>
        <v/>
      </c>
      <c r="BA19" s="57">
        <f>IF(OR($A19="",BA$9=""),"",IFERROR(COUNTIFS('Job Catalog'!$D$10:$D$509,$A19,'Job Catalog'!$H$10:$H$509,BA$7,'Job Catalog'!$I$10:$I$509,BA$9)/COUNTA('Job Catalog'!$C$10:$C$509),""))</f>
        <v/>
      </c>
      <c r="BB19" s="57">
        <f>IF(OR($A19="",BB$9=""),"",IFERROR(COUNTIFS('Job Catalog'!$D$10:$D$509,$A19,'Job Catalog'!$H$10:$H$509,BB$7,'Job Catalog'!$I$10:$I$509,BB$9)/COUNTA('Job Catalog'!$C$10:$C$509),""))</f>
        <v/>
      </c>
      <c r="BC19" s="57">
        <f>IF(OR($A19="",BC$9=""),"",IFERROR(COUNTIFS('Job Catalog'!$D$10:$D$509,$A19,'Job Catalog'!$H$10:$H$509,BC$7,'Job Catalog'!$I$10:$I$509,BC$9)/COUNTA('Job Catalog'!$C$10:$C$509),""))</f>
        <v/>
      </c>
      <c r="BD19" s="57">
        <f>IF(OR($A19="",BD$9=""),"",IFERROR(COUNTIFS('Job Catalog'!$D$10:$D$509,$A19,'Job Catalog'!$H$10:$H$509,BD$7,'Job Catalog'!$I$10:$I$509,BD$9)/COUNTA('Job Catalog'!$C$10:$C$509),""))</f>
        <v/>
      </c>
      <c r="BE19" s="57">
        <f>IF(OR($A19="",BE$9=""),"",IFERROR(COUNTIFS('Job Catalog'!$D$10:$D$509,$A19,'Job Catalog'!$H$10:$H$509,BE$7,'Job Catalog'!$I$10:$I$509,BE$9)/COUNTA('Job Catalog'!$C$10:$C$509),""))</f>
        <v/>
      </c>
      <c r="BF19" s="57">
        <f>IF(OR($A19="",BF$9=""),"",IFERROR(COUNTIFS('Job Catalog'!$D$10:$D$509,$A19,'Job Catalog'!$H$10:$H$509,BF$7,'Job Catalog'!$I$10:$I$509,BF$9)/COUNTA('Job Catalog'!$C$10:$C$509),""))</f>
        <v/>
      </c>
      <c r="BG19" s="57">
        <f>IF(OR($A19="",BG$9=""),"",IFERROR(COUNTIFS('Job Catalog'!$D$10:$D$509,$A19,'Job Catalog'!$H$10:$H$509,BG$7,'Job Catalog'!$I$10:$I$509,BG$9)/COUNTA('Job Catalog'!$C$10:$C$509),""))</f>
        <v/>
      </c>
      <c r="BH19" s="57">
        <f>IF(OR($A19="",BH$9=""),"",IFERROR(COUNTIFS('Job Catalog'!$D$10:$D$509,$A19,'Job Catalog'!$H$10:$H$509,BH$7,'Job Catalog'!$I$10:$I$509,BH$9)/COUNTA('Job Catalog'!$C$10:$C$509),""))</f>
        <v/>
      </c>
      <c r="BI19" s="57">
        <f>IF(OR($A19="",BI$9=""),"",IFERROR(COUNTIFS('Job Catalog'!$D$10:$D$509,$A19,'Job Catalog'!$H$10:$H$509,BI$7,'Job Catalog'!$I$10:$I$509,BI$9)/COUNTA('Job Catalog'!$C$10:$C$509),""))</f>
        <v/>
      </c>
      <c r="BJ19" s="57">
        <f>IF(OR($A19="",BJ$9=""),"",IFERROR(COUNTIFS('Job Catalog'!$D$10:$D$509,$A19,'Job Catalog'!$H$10:$H$509,BJ$7,'Job Catalog'!$I$10:$I$509,BJ$9)/COUNTA('Job Catalog'!$C$10:$C$509),""))</f>
        <v/>
      </c>
      <c r="BK19" s="57">
        <f>IF(OR($A19="",BK$9=""),"",IFERROR(COUNTIFS('Job Catalog'!$D$10:$D$509,$A19,'Job Catalog'!$H$10:$H$509,BK$7,'Job Catalog'!$I$10:$I$509,BK$9)/COUNTA('Job Catalog'!$C$10:$C$509),""))</f>
        <v/>
      </c>
      <c r="BL19" s="57">
        <f>IF(OR($A19="",BL$9=""),"",IFERROR(COUNTIFS('Job Catalog'!$D$10:$D$509,$A19,'Job Catalog'!$H$10:$H$509,BL$7,'Job Catalog'!$I$10:$I$509,BL$9)/COUNTA('Job Catalog'!$C$10:$C$509),""))</f>
        <v/>
      </c>
      <c r="BM19" s="57">
        <f>IF(OR($A19="",BM$9=""),"",IFERROR(COUNTIFS('Job Catalog'!$D$10:$D$509,$A19,'Job Catalog'!$H$10:$H$509,BM$7,'Job Catalog'!$I$10:$I$509,BM$9)/COUNTA('Job Catalog'!$C$10:$C$509),""))</f>
        <v/>
      </c>
      <c r="BN19" s="57">
        <f>IF(OR($A19="",BN$9=""),"",IFERROR(COUNTIFS('Job Catalog'!$D$10:$D$509,$A19,'Job Catalog'!$H$10:$H$509,BN$7,'Job Catalog'!$I$10:$I$509,BN$9)/COUNTA('Job Catalog'!$C$10:$C$509),""))</f>
        <v/>
      </c>
      <c r="BO19" s="57">
        <f>IF(OR($A19="",BO$9=""),"",IFERROR(COUNTIFS('Job Catalog'!$D$10:$D$509,$A19,'Job Catalog'!$H$10:$H$509,BO$7,'Job Catalog'!$I$10:$I$509,BO$9)/COUNTA('Job Catalog'!$C$10:$C$509),""))</f>
        <v/>
      </c>
      <c r="BP19" s="57">
        <f>IF(OR($A19="",BP$9=""),"",IFERROR(COUNTIFS('Job Catalog'!$D$10:$D$509,$A19,'Job Catalog'!$H$10:$H$509,BP$7,'Job Catalog'!$I$10:$I$509,BP$9)/COUNTA('Job Catalog'!$C$10:$C$509),""))</f>
        <v/>
      </c>
      <c r="BQ19" s="57">
        <f>IF(OR($A19="",BQ$9=""),"",IFERROR(COUNTIFS('Job Catalog'!$D$10:$D$509,$A19,'Job Catalog'!$H$10:$H$509,BQ$7,'Job Catalog'!$I$10:$I$509,BQ$9)/COUNTA('Job Catalog'!$C$10:$C$509),""))</f>
        <v/>
      </c>
      <c r="BR19" s="57">
        <f>IF(OR($A19="",BR$9=""),"",IFERROR(COUNTIFS('Job Catalog'!$D$10:$D$509,$A19,'Job Catalog'!$H$10:$H$509,BR$7,'Job Catalog'!$I$10:$I$509,BR$9)/COUNTA('Job Catalog'!$C$10:$C$509),""))</f>
        <v/>
      </c>
      <c r="BS19" s="57">
        <f>IF(OR($A19="",BS$9=""),"",IFERROR(COUNTIFS('Job Catalog'!$D$10:$D$509,$A19,'Job Catalog'!$H$10:$H$509,BS$7,'Job Catalog'!$I$10:$I$509,BS$9)/COUNTA('Job Catalog'!$C$10:$C$509),""))</f>
        <v/>
      </c>
      <c r="BT19" s="57">
        <f>IF(OR($A19="",BT$9=""),"",IFERROR(COUNTIFS('Job Catalog'!$D$10:$D$509,$A19,'Job Catalog'!$H$10:$H$509,BT$7,'Job Catalog'!$I$10:$I$509,BT$9)/COUNTA('Job Catalog'!$C$10:$C$509),""))</f>
        <v/>
      </c>
      <c r="BU19" s="57">
        <f>IF(OR($A19="",BU$9=""),"",IFERROR(COUNTIFS('Job Catalog'!$D$10:$D$509,$A19,'Job Catalog'!$H$10:$H$509,BU$7,'Job Catalog'!$I$10:$I$509,BU$9)/COUNTA('Job Catalog'!$C$10:$C$509),""))</f>
        <v/>
      </c>
      <c r="BV19" s="57">
        <f>IF(OR($A19="",BV$9=""),"",IFERROR(COUNTIFS('Job Catalog'!$D$10:$D$509,$A19,'Job Catalog'!$H$10:$H$509,BV$7,'Job Catalog'!$I$10:$I$509,BV$9)/COUNTA('Job Catalog'!$C$10:$C$509),""))</f>
        <v/>
      </c>
      <c r="BW19" s="57">
        <f>IF(OR($A19="",BW$9=""),"",IFERROR(COUNTIFS('Job Catalog'!$D$10:$D$509,$A19,'Job Catalog'!$H$10:$H$509,BW$7,'Job Catalog'!$I$10:$I$509,BW$9)/COUNTA('Job Catalog'!$C$10:$C$509),""))</f>
        <v/>
      </c>
      <c r="BX19" s="57">
        <f>IF(OR($A19="",BX$9=""),"",IFERROR(COUNTIFS('Job Catalog'!$D$10:$D$509,$A19,'Job Catalog'!$H$10:$H$509,BX$7,'Job Catalog'!$I$10:$I$509,BX$9)/COUNTA('Job Catalog'!$C$10:$C$509),""))</f>
        <v/>
      </c>
      <c r="BY19" s="57">
        <f>IF(OR($A19="",BY$9=""),"",IFERROR(COUNTIFS('Job Catalog'!$D$10:$D$509,$A19,'Job Catalog'!$H$10:$H$509,BY$7,'Job Catalog'!$I$10:$I$509,BY$9)/COUNTA('Job Catalog'!$C$10:$C$509),""))</f>
        <v/>
      </c>
      <c r="BZ19" s="57">
        <f>IF(OR($A19="",BZ$9=""),"",IFERROR(COUNTIFS('Job Catalog'!$D$10:$D$509,$A19,'Job Catalog'!$H$10:$H$509,BZ$7,'Job Catalog'!$I$10:$I$509,BZ$9)/COUNTA('Job Catalog'!$C$10:$C$509),""))</f>
        <v/>
      </c>
      <c r="CA19" s="57">
        <f>IF(OR($A19="",CA$9=""),"",IFERROR(COUNTIFS('Job Catalog'!$D$10:$D$509,$A19,'Job Catalog'!$H$10:$H$509,CA$7,'Job Catalog'!$I$10:$I$509,CA$9)/COUNTA('Job Catalog'!$C$10:$C$509),""))</f>
        <v/>
      </c>
      <c r="CB19" s="57">
        <f>IF(OR($A19="",CB$9=""),"",IFERROR(COUNTIFS('Job Catalog'!$D$10:$D$509,$A19,'Job Catalog'!$H$10:$H$509,CB$7,'Job Catalog'!$I$10:$I$509,CB$9)/COUNTA('Job Catalog'!$C$10:$C$509),""))</f>
        <v/>
      </c>
      <c r="CC19" s="57">
        <f>IF(OR($A19="",CC$9=""),"",IFERROR(COUNTIFS('Job Catalog'!$D$10:$D$509,$A19,'Job Catalog'!$H$10:$H$509,CC$7,'Job Catalog'!$I$10:$I$509,CC$9)/COUNTA('Job Catalog'!$C$10:$C$509),""))</f>
        <v/>
      </c>
      <c r="CD19" s="57">
        <f>IF(OR($A19="",CD$9=""),"",IFERROR(COUNTIFS('Job Catalog'!$D$10:$D$509,$A19,'Job Catalog'!$H$10:$H$509,CD$7,'Job Catalog'!$I$10:$I$509,CD$9)/COUNTA('Job Catalog'!$C$10:$C$509),""))</f>
        <v/>
      </c>
      <c r="CE19" s="57">
        <f>IF(OR($A19="",CE$9=""),"",IFERROR(COUNTIFS('Job Catalog'!$D$10:$D$509,$A19,'Job Catalog'!$H$10:$H$509,CE$7,'Job Catalog'!$I$10:$I$509,CE$9)/COUNTA('Job Catalog'!$C$10:$C$509),""))</f>
        <v/>
      </c>
      <c r="CF19" s="57">
        <f>IF(OR($A19="",CF$9=""),"",IFERROR(COUNTIFS('Job Catalog'!$D$10:$D$509,$A19,'Job Catalog'!$H$10:$H$509,CF$7,'Job Catalog'!$I$10:$I$509,CF$9)/COUNTA('Job Catalog'!$C$10:$C$509),""))</f>
        <v/>
      </c>
      <c r="CG19" s="57">
        <f>IF(OR($A19="",CG$9=""),"",IFERROR(COUNTIFS('Job Catalog'!$D$10:$D$509,$A19,'Job Catalog'!$H$10:$H$509,CG$7,'Job Catalog'!$I$10:$I$509,CG$9)/COUNTA('Job Catalog'!$C$10:$C$509),""))</f>
        <v/>
      </c>
      <c r="CH19" s="57">
        <f>IF(OR($A19="",CH$9=""),"",IFERROR(COUNTIFS('Job Catalog'!$D$10:$D$509,$A19,'Job Catalog'!$H$10:$H$509,CH$7,'Job Catalog'!$I$10:$I$509,CH$9)/COUNTA('Job Catalog'!$C$10:$C$509),""))</f>
        <v/>
      </c>
      <c r="CI19" s="57">
        <f>IF(OR($A19="",CI$9=""),"",IFERROR(COUNTIFS('Job Catalog'!$D$10:$D$509,$A19,'Job Catalog'!$H$10:$H$509,CI$7,'Job Catalog'!$I$10:$I$509,CI$9)/COUNTA('Job Catalog'!$C$10:$C$509),""))</f>
        <v/>
      </c>
      <c r="CJ19" s="57">
        <f>IF(OR($A19="",CJ$9=""),"",IFERROR(COUNTIFS('Job Catalog'!$D$10:$D$509,$A19,'Job Catalog'!$H$10:$H$509,CJ$7,'Job Catalog'!$I$10:$I$509,CJ$9)/COUNTA('Job Catalog'!$C$10:$C$509),""))</f>
        <v/>
      </c>
      <c r="CK19" s="57">
        <f>IF(OR($A19="",CK$9=""),"",IFERROR(COUNTIFS('Job Catalog'!$D$10:$D$509,$A19,'Job Catalog'!$H$10:$H$509,CK$7,'Job Catalog'!$I$10:$I$509,CK$9)/COUNTA('Job Catalog'!$C$10:$C$509),""))</f>
        <v/>
      </c>
      <c r="CL19" s="57">
        <f>IF(OR($A19="",CL$9=""),"",IFERROR(COUNTIFS('Job Catalog'!$D$10:$D$509,$A19,'Job Catalog'!$H$10:$H$509,CL$7,'Job Catalog'!$I$10:$I$509,CL$9)/COUNTA('Job Catalog'!$C$10:$C$509),""))</f>
        <v/>
      </c>
      <c r="CM19" s="57">
        <f>IF(OR($A19="",CM$9=""),"",IFERROR(COUNTIFS('Job Catalog'!$D$10:$D$509,$A19,'Job Catalog'!$H$10:$H$509,CM$7,'Job Catalog'!$I$10:$I$509,CM$9)/COUNTA('Job Catalog'!$C$10:$C$509),""))</f>
        <v/>
      </c>
      <c r="CN19" s="57">
        <f>IF(OR($A19="",CN$9=""),"",IFERROR(COUNTIFS('Job Catalog'!$D$10:$D$509,$A19,'Job Catalog'!$H$10:$H$509,CN$7,'Job Catalog'!$I$10:$I$509,CN$9)/COUNTA('Job Catalog'!$C$10:$C$509),""))</f>
        <v/>
      </c>
      <c r="CO19" s="57">
        <f>IF(OR($A19="",CO$9=""),"",IFERROR(COUNTIFS('Job Catalog'!$D$10:$D$509,$A19,'Job Catalog'!$H$10:$H$509,CO$7,'Job Catalog'!$I$10:$I$509,CO$9)/COUNTA('Job Catalog'!$C$10:$C$509),""))</f>
        <v/>
      </c>
      <c r="CP19" s="57">
        <f>IF(OR($A19="",CP$9=""),"",IFERROR(COUNTIFS('Job Catalog'!$D$10:$D$509,$A19,'Job Catalog'!$H$10:$H$509,CP$7,'Job Catalog'!$I$10:$I$509,CP$9)/COUNTA('Job Catalog'!$C$10:$C$509),""))</f>
        <v/>
      </c>
      <c r="CQ19" s="57">
        <f>IF(OR($A19="",CQ$9=""),"",IFERROR(COUNTIFS('Job Catalog'!$D$10:$D$509,$A19,'Job Catalog'!$H$10:$H$509,CQ$7,'Job Catalog'!$I$10:$I$509,CQ$9)/COUNTA('Job Catalog'!$C$10:$C$509),""))</f>
        <v/>
      </c>
      <c r="CR19" s="57">
        <f>IF(OR($A19="",CR$9=""),"",IFERROR(COUNTIFS('Job Catalog'!$D$10:$D$509,$A19,'Job Catalog'!$H$10:$H$509,CR$7,'Job Catalog'!$I$10:$I$509,CR$9)/COUNTA('Job Catalog'!$C$10:$C$509),""))</f>
        <v/>
      </c>
      <c r="CS19" s="57">
        <f>IF(OR($A19="",CS$9=""),"",IFERROR(COUNTIFS('Job Catalog'!$D$10:$D$509,$A19,'Job Catalog'!$H$10:$H$509,CS$7,'Job Catalog'!$I$10:$I$509,CS$9)/COUNTA('Job Catalog'!$C$10:$C$509),""))</f>
        <v/>
      </c>
      <c r="CT19" s="57">
        <f>IF(OR($A19="",CT$9=""),"",IFERROR(COUNTIFS('Job Catalog'!$D$10:$D$509,$A19,'Job Catalog'!$H$10:$H$509,CT$7,'Job Catalog'!$I$10:$I$509,CT$9)/COUNTA('Job Catalog'!$C$10:$C$509),""))</f>
        <v/>
      </c>
      <c r="CU19" s="58">
        <f>IF($A19="","",SUM(C19:CT19))</f>
        <v/>
      </c>
    </row>
    <row r="20">
      <c r="A20">
        <f>IF(SETUP!$B130="","",SETUP!$B130)</f>
        <v/>
      </c>
      <c r="B20" s="9">
        <f>IF(SETUP!$B130="","",SETUP!$C130)</f>
        <v/>
      </c>
      <c r="C20" s="57">
        <f>IF(OR($A20="",C$9=""),"",IFERROR(COUNTIFS('Job Catalog'!$D$10:$D$509,$A20,'Job Catalog'!$H$10:$H$509,C$7,'Job Catalog'!$I$10:$I$509,C$9)/COUNTA('Job Catalog'!$C$10:$C$509),""))</f>
        <v/>
      </c>
      <c r="D20" s="57">
        <f>IF(OR($A20="",D$9=""),"",IFERROR(COUNTIFS('Job Catalog'!$D$10:$D$509,$A20,'Job Catalog'!$H$10:$H$509,D$7,'Job Catalog'!$I$10:$I$509,D$9)/COUNTA('Job Catalog'!$C$10:$C$509),""))</f>
        <v/>
      </c>
      <c r="E20" s="57">
        <f>IF(OR($A20="",E$9=""),"",IFERROR(COUNTIFS('Job Catalog'!$D$10:$D$509,$A20,'Job Catalog'!$H$10:$H$509,E$7,'Job Catalog'!$I$10:$I$509,E$9)/COUNTA('Job Catalog'!$C$10:$C$509),""))</f>
        <v/>
      </c>
      <c r="F20" s="57">
        <f>IF(OR($A20="",F$9=""),"",IFERROR(COUNTIFS('Job Catalog'!$D$10:$D$509,$A20,'Job Catalog'!$H$10:$H$509,F$7,'Job Catalog'!$I$10:$I$509,F$9)/COUNTA('Job Catalog'!$C$10:$C$509),""))</f>
        <v/>
      </c>
      <c r="G20" s="57">
        <f>IF(OR($A20="",G$9=""),"",IFERROR(COUNTIFS('Job Catalog'!$D$10:$D$509,$A20,'Job Catalog'!$H$10:$H$509,G$7,'Job Catalog'!$I$10:$I$509,G$9)/COUNTA('Job Catalog'!$C$10:$C$509),""))</f>
        <v/>
      </c>
      <c r="H20" s="57">
        <f>IF(OR($A20="",H$9=""),"",IFERROR(COUNTIFS('Job Catalog'!$D$10:$D$509,$A20,'Job Catalog'!$H$10:$H$509,H$7,'Job Catalog'!$I$10:$I$509,H$9)/COUNTA('Job Catalog'!$C$10:$C$509),""))</f>
        <v/>
      </c>
      <c r="I20" s="57">
        <f>IF(OR($A20="",I$9=""),"",IFERROR(COUNTIFS('Job Catalog'!$D$10:$D$509,$A20,'Job Catalog'!$H$10:$H$509,I$7,'Job Catalog'!$I$10:$I$509,I$9)/COUNTA('Job Catalog'!$C$10:$C$509),""))</f>
        <v/>
      </c>
      <c r="J20" s="57">
        <f>IF(OR($A20="",J$9=""),"",IFERROR(COUNTIFS('Job Catalog'!$D$10:$D$509,$A20,'Job Catalog'!$H$10:$H$509,J$7,'Job Catalog'!$I$10:$I$509,J$9)/COUNTA('Job Catalog'!$C$10:$C$509),""))</f>
        <v/>
      </c>
      <c r="K20" s="57">
        <f>IF(OR($A20="",K$9=""),"",IFERROR(COUNTIFS('Job Catalog'!$D$10:$D$509,$A20,'Job Catalog'!$H$10:$H$509,K$7,'Job Catalog'!$I$10:$I$509,K$9)/COUNTA('Job Catalog'!$C$10:$C$509),""))</f>
        <v/>
      </c>
      <c r="L20" s="57">
        <f>IF(OR($A20="",L$9=""),"",IFERROR(COUNTIFS('Job Catalog'!$D$10:$D$509,$A20,'Job Catalog'!$H$10:$H$509,L$7,'Job Catalog'!$I$10:$I$509,L$9)/COUNTA('Job Catalog'!$C$10:$C$509),""))</f>
        <v/>
      </c>
      <c r="M20" s="57">
        <f>IF(OR($A20="",M$9=""),"",IFERROR(COUNTIFS('Job Catalog'!$D$10:$D$509,$A20,'Job Catalog'!$H$10:$H$509,M$7,'Job Catalog'!$I$10:$I$509,M$9)/COUNTA('Job Catalog'!$C$10:$C$509),""))</f>
        <v/>
      </c>
      <c r="N20" s="57">
        <f>IF(OR($A20="",N$9=""),"",IFERROR(COUNTIFS('Job Catalog'!$D$10:$D$509,$A20,'Job Catalog'!$H$10:$H$509,N$7,'Job Catalog'!$I$10:$I$509,N$9)/COUNTA('Job Catalog'!$C$10:$C$509),""))</f>
        <v/>
      </c>
      <c r="O20" s="57">
        <f>IF(OR($A20="",O$9=""),"",IFERROR(COUNTIFS('Job Catalog'!$D$10:$D$509,$A20,'Job Catalog'!$H$10:$H$509,O$7,'Job Catalog'!$I$10:$I$509,O$9)/COUNTA('Job Catalog'!$C$10:$C$509),""))</f>
        <v/>
      </c>
      <c r="P20" s="57">
        <f>IF(OR($A20="",P$9=""),"",IFERROR(COUNTIFS('Job Catalog'!$D$10:$D$509,$A20,'Job Catalog'!$H$10:$H$509,P$7,'Job Catalog'!$I$10:$I$509,P$9)/COUNTA('Job Catalog'!$C$10:$C$509),""))</f>
        <v/>
      </c>
      <c r="Q20" s="57">
        <f>IF(OR($A20="",Q$9=""),"",IFERROR(COUNTIFS('Job Catalog'!$D$10:$D$509,$A20,'Job Catalog'!$H$10:$H$509,Q$7,'Job Catalog'!$I$10:$I$509,Q$9)/COUNTA('Job Catalog'!$C$10:$C$509),""))</f>
        <v/>
      </c>
      <c r="R20" s="57">
        <f>IF(OR($A20="",R$9=""),"",IFERROR(COUNTIFS('Job Catalog'!$D$10:$D$509,$A20,'Job Catalog'!$H$10:$H$509,R$7,'Job Catalog'!$I$10:$I$509,R$9)/COUNTA('Job Catalog'!$C$10:$C$509),""))</f>
        <v/>
      </c>
      <c r="S20" s="57">
        <f>IF(OR($A20="",S$9=""),"",IFERROR(COUNTIFS('Job Catalog'!$D$10:$D$509,$A20,'Job Catalog'!$H$10:$H$509,S$7,'Job Catalog'!$I$10:$I$509,S$9)/COUNTA('Job Catalog'!$C$10:$C$509),""))</f>
        <v/>
      </c>
      <c r="T20" s="57">
        <f>IF(OR($A20="",T$9=""),"",IFERROR(COUNTIFS('Job Catalog'!$D$10:$D$509,$A20,'Job Catalog'!$H$10:$H$509,T$7,'Job Catalog'!$I$10:$I$509,T$9)/COUNTA('Job Catalog'!$C$10:$C$509),""))</f>
        <v/>
      </c>
      <c r="U20" s="57">
        <f>IF(OR($A20="",U$9=""),"",IFERROR(COUNTIFS('Job Catalog'!$D$10:$D$509,$A20,'Job Catalog'!$H$10:$H$509,U$7,'Job Catalog'!$I$10:$I$509,U$9)/COUNTA('Job Catalog'!$C$10:$C$509),""))</f>
        <v/>
      </c>
      <c r="V20" s="57">
        <f>IF(OR($A20="",V$9=""),"",IFERROR(COUNTIFS('Job Catalog'!$D$10:$D$509,$A20,'Job Catalog'!$H$10:$H$509,V$7,'Job Catalog'!$I$10:$I$509,V$9)/COUNTA('Job Catalog'!$C$10:$C$509),""))</f>
        <v/>
      </c>
      <c r="W20" s="57">
        <f>IF(OR($A20="",W$9=""),"",IFERROR(COUNTIFS('Job Catalog'!$D$10:$D$509,$A20,'Job Catalog'!$H$10:$H$509,W$7,'Job Catalog'!$I$10:$I$509,W$9)/COUNTA('Job Catalog'!$C$10:$C$509),""))</f>
        <v/>
      </c>
      <c r="X20" s="57">
        <f>IF(OR($A20="",X$9=""),"",IFERROR(COUNTIFS('Job Catalog'!$D$10:$D$509,$A20,'Job Catalog'!$H$10:$H$509,X$7,'Job Catalog'!$I$10:$I$509,X$9)/COUNTA('Job Catalog'!$C$10:$C$509),""))</f>
        <v/>
      </c>
      <c r="Y20" s="57">
        <f>IF(OR($A20="",Y$9=""),"",IFERROR(COUNTIFS('Job Catalog'!$D$10:$D$509,$A20,'Job Catalog'!$H$10:$H$509,Y$7,'Job Catalog'!$I$10:$I$509,Y$9)/COUNTA('Job Catalog'!$C$10:$C$509),""))</f>
        <v/>
      </c>
      <c r="Z20" s="57">
        <f>IF(OR($A20="",Z$9=""),"",IFERROR(COUNTIFS('Job Catalog'!$D$10:$D$509,$A20,'Job Catalog'!$H$10:$H$509,Z$7,'Job Catalog'!$I$10:$I$509,Z$9)/COUNTA('Job Catalog'!$C$10:$C$509),""))</f>
        <v/>
      </c>
      <c r="AA20" s="57">
        <f>IF(OR($A20="",AA$9=""),"",IFERROR(COUNTIFS('Job Catalog'!$D$10:$D$509,$A20,'Job Catalog'!$H$10:$H$509,AA$7,'Job Catalog'!$I$10:$I$509,AA$9)/COUNTA('Job Catalog'!$C$10:$C$509),""))</f>
        <v/>
      </c>
      <c r="AB20" s="57">
        <f>IF(OR($A20="",AB$9=""),"",IFERROR(COUNTIFS('Job Catalog'!$D$10:$D$509,$A20,'Job Catalog'!$H$10:$H$509,AB$7,'Job Catalog'!$I$10:$I$509,AB$9)/COUNTA('Job Catalog'!$C$10:$C$509),""))</f>
        <v/>
      </c>
      <c r="AC20" s="57">
        <f>IF(OR($A20="",AC$9=""),"",IFERROR(COUNTIFS('Job Catalog'!$D$10:$D$509,$A20,'Job Catalog'!$H$10:$H$509,AC$7,'Job Catalog'!$I$10:$I$509,AC$9)/COUNTA('Job Catalog'!$C$10:$C$509),""))</f>
        <v/>
      </c>
      <c r="AD20" s="57">
        <f>IF(OR($A20="",AD$9=""),"",IFERROR(COUNTIFS('Job Catalog'!$D$10:$D$509,$A20,'Job Catalog'!$H$10:$H$509,AD$7,'Job Catalog'!$I$10:$I$509,AD$9)/COUNTA('Job Catalog'!$C$10:$C$509),""))</f>
        <v/>
      </c>
      <c r="AE20" s="57">
        <f>IF(OR($A20="",AE$9=""),"",IFERROR(COUNTIFS('Job Catalog'!$D$10:$D$509,$A20,'Job Catalog'!$H$10:$H$509,AE$7,'Job Catalog'!$I$10:$I$509,AE$9)/COUNTA('Job Catalog'!$C$10:$C$509),""))</f>
        <v/>
      </c>
      <c r="AF20" s="57">
        <f>IF(OR($A20="",AF$9=""),"",IFERROR(COUNTIFS('Job Catalog'!$D$10:$D$509,$A20,'Job Catalog'!$H$10:$H$509,AF$7,'Job Catalog'!$I$10:$I$509,AF$9)/COUNTA('Job Catalog'!$C$10:$C$509),""))</f>
        <v/>
      </c>
      <c r="AG20" s="57">
        <f>IF(OR($A20="",AG$9=""),"",IFERROR(COUNTIFS('Job Catalog'!$D$10:$D$509,$A20,'Job Catalog'!$H$10:$H$509,AG$7,'Job Catalog'!$I$10:$I$509,AG$9)/COUNTA('Job Catalog'!$C$10:$C$509),""))</f>
        <v/>
      </c>
      <c r="AH20" s="57">
        <f>IF(OR($A20="",AH$9=""),"",IFERROR(COUNTIFS('Job Catalog'!$D$10:$D$509,$A20,'Job Catalog'!$H$10:$H$509,AH$7,'Job Catalog'!$I$10:$I$509,AH$9)/COUNTA('Job Catalog'!$C$10:$C$509),""))</f>
        <v/>
      </c>
      <c r="AI20" s="57">
        <f>IF(OR($A20="",AI$9=""),"",IFERROR(COUNTIFS('Job Catalog'!$D$10:$D$509,$A20,'Job Catalog'!$H$10:$H$509,AI$7,'Job Catalog'!$I$10:$I$509,AI$9)/COUNTA('Job Catalog'!$C$10:$C$509),""))</f>
        <v/>
      </c>
      <c r="AJ20" s="57">
        <f>IF(OR($A20="",AJ$9=""),"",IFERROR(COUNTIFS('Job Catalog'!$D$10:$D$509,$A20,'Job Catalog'!$H$10:$H$509,AJ$7,'Job Catalog'!$I$10:$I$509,AJ$9)/COUNTA('Job Catalog'!$C$10:$C$509),""))</f>
        <v/>
      </c>
      <c r="AK20" s="57">
        <f>IF(OR($A20="",AK$9=""),"",IFERROR(COUNTIFS('Job Catalog'!$D$10:$D$509,$A20,'Job Catalog'!$H$10:$H$509,AK$7,'Job Catalog'!$I$10:$I$509,AK$9)/COUNTA('Job Catalog'!$C$10:$C$509),""))</f>
        <v/>
      </c>
      <c r="AL20" s="57">
        <f>IF(OR($A20="",AL$9=""),"",IFERROR(COUNTIFS('Job Catalog'!$D$10:$D$509,$A20,'Job Catalog'!$H$10:$H$509,AL$7,'Job Catalog'!$I$10:$I$509,AL$9)/COUNTA('Job Catalog'!$C$10:$C$509),""))</f>
        <v/>
      </c>
      <c r="AM20" s="57">
        <f>IF(OR($A20="",AM$9=""),"",IFERROR(COUNTIFS('Job Catalog'!$D$10:$D$509,$A20,'Job Catalog'!$H$10:$H$509,AM$7,'Job Catalog'!$I$10:$I$509,AM$9)/COUNTA('Job Catalog'!$C$10:$C$509),""))</f>
        <v/>
      </c>
      <c r="AN20" s="57">
        <f>IF(OR($A20="",AN$9=""),"",IFERROR(COUNTIFS('Job Catalog'!$D$10:$D$509,$A20,'Job Catalog'!$H$10:$H$509,AN$7,'Job Catalog'!$I$10:$I$509,AN$9)/COUNTA('Job Catalog'!$C$10:$C$509),""))</f>
        <v/>
      </c>
      <c r="AO20" s="57">
        <f>IF(OR($A20="",AO$9=""),"",IFERROR(COUNTIFS('Job Catalog'!$D$10:$D$509,$A20,'Job Catalog'!$H$10:$H$509,AO$7,'Job Catalog'!$I$10:$I$509,AO$9)/COUNTA('Job Catalog'!$C$10:$C$509),""))</f>
        <v/>
      </c>
      <c r="AP20" s="57">
        <f>IF(OR($A20="",AP$9=""),"",IFERROR(COUNTIFS('Job Catalog'!$D$10:$D$509,$A20,'Job Catalog'!$H$10:$H$509,AP$7,'Job Catalog'!$I$10:$I$509,AP$9)/COUNTA('Job Catalog'!$C$10:$C$509),""))</f>
        <v/>
      </c>
      <c r="AQ20" s="57">
        <f>IF(OR($A20="",AQ$9=""),"",IFERROR(COUNTIFS('Job Catalog'!$D$10:$D$509,$A20,'Job Catalog'!$H$10:$H$509,AQ$7,'Job Catalog'!$I$10:$I$509,AQ$9)/COUNTA('Job Catalog'!$C$10:$C$509),""))</f>
        <v/>
      </c>
      <c r="AR20" s="57">
        <f>IF(OR($A20="",AR$9=""),"",IFERROR(COUNTIFS('Job Catalog'!$D$10:$D$509,$A20,'Job Catalog'!$H$10:$H$509,AR$7,'Job Catalog'!$I$10:$I$509,AR$9)/COUNTA('Job Catalog'!$C$10:$C$509),""))</f>
        <v/>
      </c>
      <c r="AS20" s="57">
        <f>IF(OR($A20="",AS$9=""),"",IFERROR(COUNTIFS('Job Catalog'!$D$10:$D$509,$A20,'Job Catalog'!$H$10:$H$509,AS$7,'Job Catalog'!$I$10:$I$509,AS$9)/COUNTA('Job Catalog'!$C$10:$C$509),""))</f>
        <v/>
      </c>
      <c r="AT20" s="57">
        <f>IF(OR($A20="",AT$9=""),"",IFERROR(COUNTIFS('Job Catalog'!$D$10:$D$509,$A20,'Job Catalog'!$H$10:$H$509,AT$7,'Job Catalog'!$I$10:$I$509,AT$9)/COUNTA('Job Catalog'!$C$10:$C$509),""))</f>
        <v/>
      </c>
      <c r="AU20" s="57">
        <f>IF(OR($A20="",AU$9=""),"",IFERROR(COUNTIFS('Job Catalog'!$D$10:$D$509,$A20,'Job Catalog'!$H$10:$H$509,AU$7,'Job Catalog'!$I$10:$I$509,AU$9)/COUNTA('Job Catalog'!$C$10:$C$509),""))</f>
        <v/>
      </c>
      <c r="AV20" s="57">
        <f>IF(OR($A20="",AV$9=""),"",IFERROR(COUNTIFS('Job Catalog'!$D$10:$D$509,$A20,'Job Catalog'!$H$10:$H$509,AV$7,'Job Catalog'!$I$10:$I$509,AV$9)/COUNTA('Job Catalog'!$C$10:$C$509),""))</f>
        <v/>
      </c>
      <c r="AW20" s="57">
        <f>IF(OR($A20="",AW$9=""),"",IFERROR(COUNTIFS('Job Catalog'!$D$10:$D$509,$A20,'Job Catalog'!$H$10:$H$509,AW$7,'Job Catalog'!$I$10:$I$509,AW$9)/COUNTA('Job Catalog'!$C$10:$C$509),""))</f>
        <v/>
      </c>
      <c r="AX20" s="57">
        <f>IF(OR($A20="",AX$9=""),"",IFERROR(COUNTIFS('Job Catalog'!$D$10:$D$509,$A20,'Job Catalog'!$H$10:$H$509,AX$7,'Job Catalog'!$I$10:$I$509,AX$9)/COUNTA('Job Catalog'!$C$10:$C$509),""))</f>
        <v/>
      </c>
      <c r="AY20" s="57">
        <f>IF(OR($A20="",AY$9=""),"",IFERROR(COUNTIFS('Job Catalog'!$D$10:$D$509,$A20,'Job Catalog'!$H$10:$H$509,AY$7,'Job Catalog'!$I$10:$I$509,AY$9)/COUNTA('Job Catalog'!$C$10:$C$509),""))</f>
        <v/>
      </c>
      <c r="AZ20" s="57">
        <f>IF(OR($A20="",AZ$9=""),"",IFERROR(COUNTIFS('Job Catalog'!$D$10:$D$509,$A20,'Job Catalog'!$H$10:$H$509,AZ$7,'Job Catalog'!$I$10:$I$509,AZ$9)/COUNTA('Job Catalog'!$C$10:$C$509),""))</f>
        <v/>
      </c>
      <c r="BA20" s="57">
        <f>IF(OR($A20="",BA$9=""),"",IFERROR(COUNTIFS('Job Catalog'!$D$10:$D$509,$A20,'Job Catalog'!$H$10:$H$509,BA$7,'Job Catalog'!$I$10:$I$509,BA$9)/COUNTA('Job Catalog'!$C$10:$C$509),""))</f>
        <v/>
      </c>
      <c r="BB20" s="57">
        <f>IF(OR($A20="",BB$9=""),"",IFERROR(COUNTIFS('Job Catalog'!$D$10:$D$509,$A20,'Job Catalog'!$H$10:$H$509,BB$7,'Job Catalog'!$I$10:$I$509,BB$9)/COUNTA('Job Catalog'!$C$10:$C$509),""))</f>
        <v/>
      </c>
      <c r="BC20" s="57">
        <f>IF(OR($A20="",BC$9=""),"",IFERROR(COUNTIFS('Job Catalog'!$D$10:$D$509,$A20,'Job Catalog'!$H$10:$H$509,BC$7,'Job Catalog'!$I$10:$I$509,BC$9)/COUNTA('Job Catalog'!$C$10:$C$509),""))</f>
        <v/>
      </c>
      <c r="BD20" s="57">
        <f>IF(OR($A20="",BD$9=""),"",IFERROR(COUNTIFS('Job Catalog'!$D$10:$D$509,$A20,'Job Catalog'!$H$10:$H$509,BD$7,'Job Catalog'!$I$10:$I$509,BD$9)/COUNTA('Job Catalog'!$C$10:$C$509),""))</f>
        <v/>
      </c>
      <c r="BE20" s="57">
        <f>IF(OR($A20="",BE$9=""),"",IFERROR(COUNTIFS('Job Catalog'!$D$10:$D$509,$A20,'Job Catalog'!$H$10:$H$509,BE$7,'Job Catalog'!$I$10:$I$509,BE$9)/COUNTA('Job Catalog'!$C$10:$C$509),""))</f>
        <v/>
      </c>
      <c r="BF20" s="57">
        <f>IF(OR($A20="",BF$9=""),"",IFERROR(COUNTIFS('Job Catalog'!$D$10:$D$509,$A20,'Job Catalog'!$H$10:$H$509,BF$7,'Job Catalog'!$I$10:$I$509,BF$9)/COUNTA('Job Catalog'!$C$10:$C$509),""))</f>
        <v/>
      </c>
      <c r="BG20" s="57">
        <f>IF(OR($A20="",BG$9=""),"",IFERROR(COUNTIFS('Job Catalog'!$D$10:$D$509,$A20,'Job Catalog'!$H$10:$H$509,BG$7,'Job Catalog'!$I$10:$I$509,BG$9)/COUNTA('Job Catalog'!$C$10:$C$509),""))</f>
        <v/>
      </c>
      <c r="BH20" s="57">
        <f>IF(OR($A20="",BH$9=""),"",IFERROR(COUNTIFS('Job Catalog'!$D$10:$D$509,$A20,'Job Catalog'!$H$10:$H$509,BH$7,'Job Catalog'!$I$10:$I$509,BH$9)/COUNTA('Job Catalog'!$C$10:$C$509),""))</f>
        <v/>
      </c>
      <c r="BI20" s="57">
        <f>IF(OR($A20="",BI$9=""),"",IFERROR(COUNTIFS('Job Catalog'!$D$10:$D$509,$A20,'Job Catalog'!$H$10:$H$509,BI$7,'Job Catalog'!$I$10:$I$509,BI$9)/COUNTA('Job Catalog'!$C$10:$C$509),""))</f>
        <v/>
      </c>
      <c r="BJ20" s="57">
        <f>IF(OR($A20="",BJ$9=""),"",IFERROR(COUNTIFS('Job Catalog'!$D$10:$D$509,$A20,'Job Catalog'!$H$10:$H$509,BJ$7,'Job Catalog'!$I$10:$I$509,BJ$9)/COUNTA('Job Catalog'!$C$10:$C$509),""))</f>
        <v/>
      </c>
      <c r="BK20" s="57">
        <f>IF(OR($A20="",BK$9=""),"",IFERROR(COUNTIFS('Job Catalog'!$D$10:$D$509,$A20,'Job Catalog'!$H$10:$H$509,BK$7,'Job Catalog'!$I$10:$I$509,BK$9)/COUNTA('Job Catalog'!$C$10:$C$509),""))</f>
        <v/>
      </c>
      <c r="BL20" s="57">
        <f>IF(OR($A20="",BL$9=""),"",IFERROR(COUNTIFS('Job Catalog'!$D$10:$D$509,$A20,'Job Catalog'!$H$10:$H$509,BL$7,'Job Catalog'!$I$10:$I$509,BL$9)/COUNTA('Job Catalog'!$C$10:$C$509),""))</f>
        <v/>
      </c>
      <c r="BM20" s="57">
        <f>IF(OR($A20="",BM$9=""),"",IFERROR(COUNTIFS('Job Catalog'!$D$10:$D$509,$A20,'Job Catalog'!$H$10:$H$509,BM$7,'Job Catalog'!$I$10:$I$509,BM$9)/COUNTA('Job Catalog'!$C$10:$C$509),""))</f>
        <v/>
      </c>
      <c r="BN20" s="57">
        <f>IF(OR($A20="",BN$9=""),"",IFERROR(COUNTIFS('Job Catalog'!$D$10:$D$509,$A20,'Job Catalog'!$H$10:$H$509,BN$7,'Job Catalog'!$I$10:$I$509,BN$9)/COUNTA('Job Catalog'!$C$10:$C$509),""))</f>
        <v/>
      </c>
      <c r="BO20" s="57">
        <f>IF(OR($A20="",BO$9=""),"",IFERROR(COUNTIFS('Job Catalog'!$D$10:$D$509,$A20,'Job Catalog'!$H$10:$H$509,BO$7,'Job Catalog'!$I$10:$I$509,BO$9)/COUNTA('Job Catalog'!$C$10:$C$509),""))</f>
        <v/>
      </c>
      <c r="BP20" s="57">
        <f>IF(OR($A20="",BP$9=""),"",IFERROR(COUNTIFS('Job Catalog'!$D$10:$D$509,$A20,'Job Catalog'!$H$10:$H$509,BP$7,'Job Catalog'!$I$10:$I$509,BP$9)/COUNTA('Job Catalog'!$C$10:$C$509),""))</f>
        <v/>
      </c>
      <c r="BQ20" s="57">
        <f>IF(OR($A20="",BQ$9=""),"",IFERROR(COUNTIFS('Job Catalog'!$D$10:$D$509,$A20,'Job Catalog'!$H$10:$H$509,BQ$7,'Job Catalog'!$I$10:$I$509,BQ$9)/COUNTA('Job Catalog'!$C$10:$C$509),""))</f>
        <v/>
      </c>
      <c r="BR20" s="57">
        <f>IF(OR($A20="",BR$9=""),"",IFERROR(COUNTIFS('Job Catalog'!$D$10:$D$509,$A20,'Job Catalog'!$H$10:$H$509,BR$7,'Job Catalog'!$I$10:$I$509,BR$9)/COUNTA('Job Catalog'!$C$10:$C$509),""))</f>
        <v/>
      </c>
      <c r="BS20" s="57">
        <f>IF(OR($A20="",BS$9=""),"",IFERROR(COUNTIFS('Job Catalog'!$D$10:$D$509,$A20,'Job Catalog'!$H$10:$H$509,BS$7,'Job Catalog'!$I$10:$I$509,BS$9)/COUNTA('Job Catalog'!$C$10:$C$509),""))</f>
        <v/>
      </c>
      <c r="BT20" s="57">
        <f>IF(OR($A20="",BT$9=""),"",IFERROR(COUNTIFS('Job Catalog'!$D$10:$D$509,$A20,'Job Catalog'!$H$10:$H$509,BT$7,'Job Catalog'!$I$10:$I$509,BT$9)/COUNTA('Job Catalog'!$C$10:$C$509),""))</f>
        <v/>
      </c>
      <c r="BU20" s="57">
        <f>IF(OR($A20="",BU$9=""),"",IFERROR(COUNTIFS('Job Catalog'!$D$10:$D$509,$A20,'Job Catalog'!$H$10:$H$509,BU$7,'Job Catalog'!$I$10:$I$509,BU$9)/COUNTA('Job Catalog'!$C$10:$C$509),""))</f>
        <v/>
      </c>
      <c r="BV20" s="57">
        <f>IF(OR($A20="",BV$9=""),"",IFERROR(COUNTIFS('Job Catalog'!$D$10:$D$509,$A20,'Job Catalog'!$H$10:$H$509,BV$7,'Job Catalog'!$I$10:$I$509,BV$9)/COUNTA('Job Catalog'!$C$10:$C$509),""))</f>
        <v/>
      </c>
      <c r="BW20" s="57">
        <f>IF(OR($A20="",BW$9=""),"",IFERROR(COUNTIFS('Job Catalog'!$D$10:$D$509,$A20,'Job Catalog'!$H$10:$H$509,BW$7,'Job Catalog'!$I$10:$I$509,BW$9)/COUNTA('Job Catalog'!$C$10:$C$509),""))</f>
        <v/>
      </c>
      <c r="BX20" s="57">
        <f>IF(OR($A20="",BX$9=""),"",IFERROR(COUNTIFS('Job Catalog'!$D$10:$D$509,$A20,'Job Catalog'!$H$10:$H$509,BX$7,'Job Catalog'!$I$10:$I$509,BX$9)/COUNTA('Job Catalog'!$C$10:$C$509),""))</f>
        <v/>
      </c>
      <c r="BY20" s="57">
        <f>IF(OR($A20="",BY$9=""),"",IFERROR(COUNTIFS('Job Catalog'!$D$10:$D$509,$A20,'Job Catalog'!$H$10:$H$509,BY$7,'Job Catalog'!$I$10:$I$509,BY$9)/COUNTA('Job Catalog'!$C$10:$C$509),""))</f>
        <v/>
      </c>
      <c r="BZ20" s="57">
        <f>IF(OR($A20="",BZ$9=""),"",IFERROR(COUNTIFS('Job Catalog'!$D$10:$D$509,$A20,'Job Catalog'!$H$10:$H$509,BZ$7,'Job Catalog'!$I$10:$I$509,BZ$9)/COUNTA('Job Catalog'!$C$10:$C$509),""))</f>
        <v/>
      </c>
      <c r="CA20" s="57">
        <f>IF(OR($A20="",CA$9=""),"",IFERROR(COUNTIFS('Job Catalog'!$D$10:$D$509,$A20,'Job Catalog'!$H$10:$H$509,CA$7,'Job Catalog'!$I$10:$I$509,CA$9)/COUNTA('Job Catalog'!$C$10:$C$509),""))</f>
        <v/>
      </c>
      <c r="CB20" s="57">
        <f>IF(OR($A20="",CB$9=""),"",IFERROR(COUNTIFS('Job Catalog'!$D$10:$D$509,$A20,'Job Catalog'!$H$10:$H$509,CB$7,'Job Catalog'!$I$10:$I$509,CB$9)/COUNTA('Job Catalog'!$C$10:$C$509),""))</f>
        <v/>
      </c>
      <c r="CC20" s="57">
        <f>IF(OR($A20="",CC$9=""),"",IFERROR(COUNTIFS('Job Catalog'!$D$10:$D$509,$A20,'Job Catalog'!$H$10:$H$509,CC$7,'Job Catalog'!$I$10:$I$509,CC$9)/COUNTA('Job Catalog'!$C$10:$C$509),""))</f>
        <v/>
      </c>
      <c r="CD20" s="57">
        <f>IF(OR($A20="",CD$9=""),"",IFERROR(COUNTIFS('Job Catalog'!$D$10:$D$509,$A20,'Job Catalog'!$H$10:$H$509,CD$7,'Job Catalog'!$I$10:$I$509,CD$9)/COUNTA('Job Catalog'!$C$10:$C$509),""))</f>
        <v/>
      </c>
      <c r="CE20" s="57">
        <f>IF(OR($A20="",CE$9=""),"",IFERROR(COUNTIFS('Job Catalog'!$D$10:$D$509,$A20,'Job Catalog'!$H$10:$H$509,CE$7,'Job Catalog'!$I$10:$I$509,CE$9)/COUNTA('Job Catalog'!$C$10:$C$509),""))</f>
        <v/>
      </c>
      <c r="CF20" s="57">
        <f>IF(OR($A20="",CF$9=""),"",IFERROR(COUNTIFS('Job Catalog'!$D$10:$D$509,$A20,'Job Catalog'!$H$10:$H$509,CF$7,'Job Catalog'!$I$10:$I$509,CF$9)/COUNTA('Job Catalog'!$C$10:$C$509),""))</f>
        <v/>
      </c>
      <c r="CG20" s="57">
        <f>IF(OR($A20="",CG$9=""),"",IFERROR(COUNTIFS('Job Catalog'!$D$10:$D$509,$A20,'Job Catalog'!$H$10:$H$509,CG$7,'Job Catalog'!$I$10:$I$509,CG$9)/COUNTA('Job Catalog'!$C$10:$C$509),""))</f>
        <v/>
      </c>
      <c r="CH20" s="57">
        <f>IF(OR($A20="",CH$9=""),"",IFERROR(COUNTIFS('Job Catalog'!$D$10:$D$509,$A20,'Job Catalog'!$H$10:$H$509,CH$7,'Job Catalog'!$I$10:$I$509,CH$9)/COUNTA('Job Catalog'!$C$10:$C$509),""))</f>
        <v/>
      </c>
      <c r="CI20" s="57">
        <f>IF(OR($A20="",CI$9=""),"",IFERROR(COUNTIFS('Job Catalog'!$D$10:$D$509,$A20,'Job Catalog'!$H$10:$H$509,CI$7,'Job Catalog'!$I$10:$I$509,CI$9)/COUNTA('Job Catalog'!$C$10:$C$509),""))</f>
        <v/>
      </c>
      <c r="CJ20" s="57">
        <f>IF(OR($A20="",CJ$9=""),"",IFERROR(COUNTIFS('Job Catalog'!$D$10:$D$509,$A20,'Job Catalog'!$H$10:$H$509,CJ$7,'Job Catalog'!$I$10:$I$509,CJ$9)/COUNTA('Job Catalog'!$C$10:$C$509),""))</f>
        <v/>
      </c>
      <c r="CK20" s="57">
        <f>IF(OR($A20="",CK$9=""),"",IFERROR(COUNTIFS('Job Catalog'!$D$10:$D$509,$A20,'Job Catalog'!$H$10:$H$509,CK$7,'Job Catalog'!$I$10:$I$509,CK$9)/COUNTA('Job Catalog'!$C$10:$C$509),""))</f>
        <v/>
      </c>
      <c r="CL20" s="57">
        <f>IF(OR($A20="",CL$9=""),"",IFERROR(COUNTIFS('Job Catalog'!$D$10:$D$509,$A20,'Job Catalog'!$H$10:$H$509,CL$7,'Job Catalog'!$I$10:$I$509,CL$9)/COUNTA('Job Catalog'!$C$10:$C$509),""))</f>
        <v/>
      </c>
      <c r="CM20" s="57">
        <f>IF(OR($A20="",CM$9=""),"",IFERROR(COUNTIFS('Job Catalog'!$D$10:$D$509,$A20,'Job Catalog'!$H$10:$H$509,CM$7,'Job Catalog'!$I$10:$I$509,CM$9)/COUNTA('Job Catalog'!$C$10:$C$509),""))</f>
        <v/>
      </c>
      <c r="CN20" s="57">
        <f>IF(OR($A20="",CN$9=""),"",IFERROR(COUNTIFS('Job Catalog'!$D$10:$D$509,$A20,'Job Catalog'!$H$10:$H$509,CN$7,'Job Catalog'!$I$10:$I$509,CN$9)/COUNTA('Job Catalog'!$C$10:$C$509),""))</f>
        <v/>
      </c>
      <c r="CO20" s="57">
        <f>IF(OR($A20="",CO$9=""),"",IFERROR(COUNTIFS('Job Catalog'!$D$10:$D$509,$A20,'Job Catalog'!$H$10:$H$509,CO$7,'Job Catalog'!$I$10:$I$509,CO$9)/COUNTA('Job Catalog'!$C$10:$C$509),""))</f>
        <v/>
      </c>
      <c r="CP20" s="57">
        <f>IF(OR($A20="",CP$9=""),"",IFERROR(COUNTIFS('Job Catalog'!$D$10:$D$509,$A20,'Job Catalog'!$H$10:$H$509,CP$7,'Job Catalog'!$I$10:$I$509,CP$9)/COUNTA('Job Catalog'!$C$10:$C$509),""))</f>
        <v/>
      </c>
      <c r="CQ20" s="57">
        <f>IF(OR($A20="",CQ$9=""),"",IFERROR(COUNTIFS('Job Catalog'!$D$10:$D$509,$A20,'Job Catalog'!$H$10:$H$509,CQ$7,'Job Catalog'!$I$10:$I$509,CQ$9)/COUNTA('Job Catalog'!$C$10:$C$509),""))</f>
        <v/>
      </c>
      <c r="CR20" s="57">
        <f>IF(OR($A20="",CR$9=""),"",IFERROR(COUNTIFS('Job Catalog'!$D$10:$D$509,$A20,'Job Catalog'!$H$10:$H$509,CR$7,'Job Catalog'!$I$10:$I$509,CR$9)/COUNTA('Job Catalog'!$C$10:$C$509),""))</f>
        <v/>
      </c>
      <c r="CS20" s="57">
        <f>IF(OR($A20="",CS$9=""),"",IFERROR(COUNTIFS('Job Catalog'!$D$10:$D$509,$A20,'Job Catalog'!$H$10:$H$509,CS$7,'Job Catalog'!$I$10:$I$509,CS$9)/COUNTA('Job Catalog'!$C$10:$C$509),""))</f>
        <v/>
      </c>
      <c r="CT20" s="57">
        <f>IF(OR($A20="",CT$9=""),"",IFERROR(COUNTIFS('Job Catalog'!$D$10:$D$509,$A20,'Job Catalog'!$H$10:$H$509,CT$7,'Job Catalog'!$I$10:$I$509,CT$9)/COUNTA('Job Catalog'!$C$10:$C$509),""))</f>
        <v/>
      </c>
      <c r="CU20" s="58">
        <f>IF($A20="","",SUM(C20:CT20))</f>
        <v/>
      </c>
    </row>
    <row r="21">
      <c r="A21">
        <f>IF(SETUP!$B131="","",SETUP!$B131)</f>
        <v/>
      </c>
      <c r="B21" s="9">
        <f>IF(SETUP!$B131="","",SETUP!$C131)</f>
        <v/>
      </c>
      <c r="C21" s="57">
        <f>IF(OR($A21="",C$9=""),"",IFERROR(COUNTIFS('Job Catalog'!$D$10:$D$509,$A21,'Job Catalog'!$H$10:$H$509,C$7,'Job Catalog'!$I$10:$I$509,C$9)/COUNTA('Job Catalog'!$C$10:$C$509),""))</f>
        <v/>
      </c>
      <c r="D21" s="57">
        <f>IF(OR($A21="",D$9=""),"",IFERROR(COUNTIFS('Job Catalog'!$D$10:$D$509,$A21,'Job Catalog'!$H$10:$H$509,D$7,'Job Catalog'!$I$10:$I$509,D$9)/COUNTA('Job Catalog'!$C$10:$C$509),""))</f>
        <v/>
      </c>
      <c r="E21" s="57">
        <f>IF(OR($A21="",E$9=""),"",IFERROR(COUNTIFS('Job Catalog'!$D$10:$D$509,$A21,'Job Catalog'!$H$10:$H$509,E$7,'Job Catalog'!$I$10:$I$509,E$9)/COUNTA('Job Catalog'!$C$10:$C$509),""))</f>
        <v/>
      </c>
      <c r="F21" s="57">
        <f>IF(OR($A21="",F$9=""),"",IFERROR(COUNTIFS('Job Catalog'!$D$10:$D$509,$A21,'Job Catalog'!$H$10:$H$509,F$7,'Job Catalog'!$I$10:$I$509,F$9)/COUNTA('Job Catalog'!$C$10:$C$509),""))</f>
        <v/>
      </c>
      <c r="G21" s="57">
        <f>IF(OR($A21="",G$9=""),"",IFERROR(COUNTIFS('Job Catalog'!$D$10:$D$509,$A21,'Job Catalog'!$H$10:$H$509,G$7,'Job Catalog'!$I$10:$I$509,G$9)/COUNTA('Job Catalog'!$C$10:$C$509),""))</f>
        <v/>
      </c>
      <c r="H21" s="57">
        <f>IF(OR($A21="",H$9=""),"",IFERROR(COUNTIFS('Job Catalog'!$D$10:$D$509,$A21,'Job Catalog'!$H$10:$H$509,H$7,'Job Catalog'!$I$10:$I$509,H$9)/COUNTA('Job Catalog'!$C$10:$C$509),""))</f>
        <v/>
      </c>
      <c r="I21" s="57">
        <f>IF(OR($A21="",I$9=""),"",IFERROR(COUNTIFS('Job Catalog'!$D$10:$D$509,$A21,'Job Catalog'!$H$10:$H$509,I$7,'Job Catalog'!$I$10:$I$509,I$9)/COUNTA('Job Catalog'!$C$10:$C$509),""))</f>
        <v/>
      </c>
      <c r="J21" s="57">
        <f>IF(OR($A21="",J$9=""),"",IFERROR(COUNTIFS('Job Catalog'!$D$10:$D$509,$A21,'Job Catalog'!$H$10:$H$509,J$7,'Job Catalog'!$I$10:$I$509,J$9)/COUNTA('Job Catalog'!$C$10:$C$509),""))</f>
        <v/>
      </c>
      <c r="K21" s="57">
        <f>IF(OR($A21="",K$9=""),"",IFERROR(COUNTIFS('Job Catalog'!$D$10:$D$509,$A21,'Job Catalog'!$H$10:$H$509,K$7,'Job Catalog'!$I$10:$I$509,K$9)/COUNTA('Job Catalog'!$C$10:$C$509),""))</f>
        <v/>
      </c>
      <c r="L21" s="57">
        <f>IF(OR($A21="",L$9=""),"",IFERROR(COUNTIFS('Job Catalog'!$D$10:$D$509,$A21,'Job Catalog'!$H$10:$H$509,L$7,'Job Catalog'!$I$10:$I$509,L$9)/COUNTA('Job Catalog'!$C$10:$C$509),""))</f>
        <v/>
      </c>
      <c r="M21" s="57">
        <f>IF(OR($A21="",M$9=""),"",IFERROR(COUNTIFS('Job Catalog'!$D$10:$D$509,$A21,'Job Catalog'!$H$10:$H$509,M$7,'Job Catalog'!$I$10:$I$509,M$9)/COUNTA('Job Catalog'!$C$10:$C$509),""))</f>
        <v/>
      </c>
      <c r="N21" s="57">
        <f>IF(OR($A21="",N$9=""),"",IFERROR(COUNTIFS('Job Catalog'!$D$10:$D$509,$A21,'Job Catalog'!$H$10:$H$509,N$7,'Job Catalog'!$I$10:$I$509,N$9)/COUNTA('Job Catalog'!$C$10:$C$509),""))</f>
        <v/>
      </c>
      <c r="O21" s="57">
        <f>IF(OR($A21="",O$9=""),"",IFERROR(COUNTIFS('Job Catalog'!$D$10:$D$509,$A21,'Job Catalog'!$H$10:$H$509,O$7,'Job Catalog'!$I$10:$I$509,O$9)/COUNTA('Job Catalog'!$C$10:$C$509),""))</f>
        <v/>
      </c>
      <c r="P21" s="57">
        <f>IF(OR($A21="",P$9=""),"",IFERROR(COUNTIFS('Job Catalog'!$D$10:$D$509,$A21,'Job Catalog'!$H$10:$H$509,P$7,'Job Catalog'!$I$10:$I$509,P$9)/COUNTA('Job Catalog'!$C$10:$C$509),""))</f>
        <v/>
      </c>
      <c r="Q21" s="57">
        <f>IF(OR($A21="",Q$9=""),"",IFERROR(COUNTIFS('Job Catalog'!$D$10:$D$509,$A21,'Job Catalog'!$H$10:$H$509,Q$7,'Job Catalog'!$I$10:$I$509,Q$9)/COUNTA('Job Catalog'!$C$10:$C$509),""))</f>
        <v/>
      </c>
      <c r="R21" s="57">
        <f>IF(OR($A21="",R$9=""),"",IFERROR(COUNTIFS('Job Catalog'!$D$10:$D$509,$A21,'Job Catalog'!$H$10:$H$509,R$7,'Job Catalog'!$I$10:$I$509,R$9)/COUNTA('Job Catalog'!$C$10:$C$509),""))</f>
        <v/>
      </c>
      <c r="S21" s="57">
        <f>IF(OR($A21="",S$9=""),"",IFERROR(COUNTIFS('Job Catalog'!$D$10:$D$509,$A21,'Job Catalog'!$H$10:$H$509,S$7,'Job Catalog'!$I$10:$I$509,S$9)/COUNTA('Job Catalog'!$C$10:$C$509),""))</f>
        <v/>
      </c>
      <c r="T21" s="57">
        <f>IF(OR($A21="",T$9=""),"",IFERROR(COUNTIFS('Job Catalog'!$D$10:$D$509,$A21,'Job Catalog'!$H$10:$H$509,T$7,'Job Catalog'!$I$10:$I$509,T$9)/COUNTA('Job Catalog'!$C$10:$C$509),""))</f>
        <v/>
      </c>
      <c r="U21" s="57">
        <f>IF(OR($A21="",U$9=""),"",IFERROR(COUNTIFS('Job Catalog'!$D$10:$D$509,$A21,'Job Catalog'!$H$10:$H$509,U$7,'Job Catalog'!$I$10:$I$509,U$9)/COUNTA('Job Catalog'!$C$10:$C$509),""))</f>
        <v/>
      </c>
      <c r="V21" s="57">
        <f>IF(OR($A21="",V$9=""),"",IFERROR(COUNTIFS('Job Catalog'!$D$10:$D$509,$A21,'Job Catalog'!$H$10:$H$509,V$7,'Job Catalog'!$I$10:$I$509,V$9)/COUNTA('Job Catalog'!$C$10:$C$509),""))</f>
        <v/>
      </c>
      <c r="W21" s="57">
        <f>IF(OR($A21="",W$9=""),"",IFERROR(COUNTIFS('Job Catalog'!$D$10:$D$509,$A21,'Job Catalog'!$H$10:$H$509,W$7,'Job Catalog'!$I$10:$I$509,W$9)/COUNTA('Job Catalog'!$C$10:$C$509),""))</f>
        <v/>
      </c>
      <c r="X21" s="57">
        <f>IF(OR($A21="",X$9=""),"",IFERROR(COUNTIFS('Job Catalog'!$D$10:$D$509,$A21,'Job Catalog'!$H$10:$H$509,X$7,'Job Catalog'!$I$10:$I$509,X$9)/COUNTA('Job Catalog'!$C$10:$C$509),""))</f>
        <v/>
      </c>
      <c r="Y21" s="57">
        <f>IF(OR($A21="",Y$9=""),"",IFERROR(COUNTIFS('Job Catalog'!$D$10:$D$509,$A21,'Job Catalog'!$H$10:$H$509,Y$7,'Job Catalog'!$I$10:$I$509,Y$9)/COUNTA('Job Catalog'!$C$10:$C$509),""))</f>
        <v/>
      </c>
      <c r="Z21" s="57">
        <f>IF(OR($A21="",Z$9=""),"",IFERROR(COUNTIFS('Job Catalog'!$D$10:$D$509,$A21,'Job Catalog'!$H$10:$H$509,Z$7,'Job Catalog'!$I$10:$I$509,Z$9)/COUNTA('Job Catalog'!$C$10:$C$509),""))</f>
        <v/>
      </c>
      <c r="AA21" s="57">
        <f>IF(OR($A21="",AA$9=""),"",IFERROR(COUNTIFS('Job Catalog'!$D$10:$D$509,$A21,'Job Catalog'!$H$10:$H$509,AA$7,'Job Catalog'!$I$10:$I$509,AA$9)/COUNTA('Job Catalog'!$C$10:$C$509),""))</f>
        <v/>
      </c>
      <c r="AB21" s="57">
        <f>IF(OR($A21="",AB$9=""),"",IFERROR(COUNTIFS('Job Catalog'!$D$10:$D$509,$A21,'Job Catalog'!$H$10:$H$509,AB$7,'Job Catalog'!$I$10:$I$509,AB$9)/COUNTA('Job Catalog'!$C$10:$C$509),""))</f>
        <v/>
      </c>
      <c r="AC21" s="57">
        <f>IF(OR($A21="",AC$9=""),"",IFERROR(COUNTIFS('Job Catalog'!$D$10:$D$509,$A21,'Job Catalog'!$H$10:$H$509,AC$7,'Job Catalog'!$I$10:$I$509,AC$9)/COUNTA('Job Catalog'!$C$10:$C$509),""))</f>
        <v/>
      </c>
      <c r="AD21" s="57">
        <f>IF(OR($A21="",AD$9=""),"",IFERROR(COUNTIFS('Job Catalog'!$D$10:$D$509,$A21,'Job Catalog'!$H$10:$H$509,AD$7,'Job Catalog'!$I$10:$I$509,AD$9)/COUNTA('Job Catalog'!$C$10:$C$509),""))</f>
        <v/>
      </c>
      <c r="AE21" s="57">
        <f>IF(OR($A21="",AE$9=""),"",IFERROR(COUNTIFS('Job Catalog'!$D$10:$D$509,$A21,'Job Catalog'!$H$10:$H$509,AE$7,'Job Catalog'!$I$10:$I$509,AE$9)/COUNTA('Job Catalog'!$C$10:$C$509),""))</f>
        <v/>
      </c>
      <c r="AF21" s="57">
        <f>IF(OR($A21="",AF$9=""),"",IFERROR(COUNTIFS('Job Catalog'!$D$10:$D$509,$A21,'Job Catalog'!$H$10:$H$509,AF$7,'Job Catalog'!$I$10:$I$509,AF$9)/COUNTA('Job Catalog'!$C$10:$C$509),""))</f>
        <v/>
      </c>
      <c r="AG21" s="57">
        <f>IF(OR($A21="",AG$9=""),"",IFERROR(COUNTIFS('Job Catalog'!$D$10:$D$509,$A21,'Job Catalog'!$H$10:$H$509,AG$7,'Job Catalog'!$I$10:$I$509,AG$9)/COUNTA('Job Catalog'!$C$10:$C$509),""))</f>
        <v/>
      </c>
      <c r="AH21" s="57">
        <f>IF(OR($A21="",AH$9=""),"",IFERROR(COUNTIFS('Job Catalog'!$D$10:$D$509,$A21,'Job Catalog'!$H$10:$H$509,AH$7,'Job Catalog'!$I$10:$I$509,AH$9)/COUNTA('Job Catalog'!$C$10:$C$509),""))</f>
        <v/>
      </c>
      <c r="AI21" s="57">
        <f>IF(OR($A21="",AI$9=""),"",IFERROR(COUNTIFS('Job Catalog'!$D$10:$D$509,$A21,'Job Catalog'!$H$10:$H$509,AI$7,'Job Catalog'!$I$10:$I$509,AI$9)/COUNTA('Job Catalog'!$C$10:$C$509),""))</f>
        <v/>
      </c>
      <c r="AJ21" s="57">
        <f>IF(OR($A21="",AJ$9=""),"",IFERROR(COUNTIFS('Job Catalog'!$D$10:$D$509,$A21,'Job Catalog'!$H$10:$H$509,AJ$7,'Job Catalog'!$I$10:$I$509,AJ$9)/COUNTA('Job Catalog'!$C$10:$C$509),""))</f>
        <v/>
      </c>
      <c r="AK21" s="57">
        <f>IF(OR($A21="",AK$9=""),"",IFERROR(COUNTIFS('Job Catalog'!$D$10:$D$509,$A21,'Job Catalog'!$H$10:$H$509,AK$7,'Job Catalog'!$I$10:$I$509,AK$9)/COUNTA('Job Catalog'!$C$10:$C$509),""))</f>
        <v/>
      </c>
      <c r="AL21" s="57">
        <f>IF(OR($A21="",AL$9=""),"",IFERROR(COUNTIFS('Job Catalog'!$D$10:$D$509,$A21,'Job Catalog'!$H$10:$H$509,AL$7,'Job Catalog'!$I$10:$I$509,AL$9)/COUNTA('Job Catalog'!$C$10:$C$509),""))</f>
        <v/>
      </c>
      <c r="AM21" s="57">
        <f>IF(OR($A21="",AM$9=""),"",IFERROR(COUNTIFS('Job Catalog'!$D$10:$D$509,$A21,'Job Catalog'!$H$10:$H$509,AM$7,'Job Catalog'!$I$10:$I$509,AM$9)/COUNTA('Job Catalog'!$C$10:$C$509),""))</f>
        <v/>
      </c>
      <c r="AN21" s="57">
        <f>IF(OR($A21="",AN$9=""),"",IFERROR(COUNTIFS('Job Catalog'!$D$10:$D$509,$A21,'Job Catalog'!$H$10:$H$509,AN$7,'Job Catalog'!$I$10:$I$509,AN$9)/COUNTA('Job Catalog'!$C$10:$C$509),""))</f>
        <v/>
      </c>
      <c r="AO21" s="57">
        <f>IF(OR($A21="",AO$9=""),"",IFERROR(COUNTIFS('Job Catalog'!$D$10:$D$509,$A21,'Job Catalog'!$H$10:$H$509,AO$7,'Job Catalog'!$I$10:$I$509,AO$9)/COUNTA('Job Catalog'!$C$10:$C$509),""))</f>
        <v/>
      </c>
      <c r="AP21" s="57">
        <f>IF(OR($A21="",AP$9=""),"",IFERROR(COUNTIFS('Job Catalog'!$D$10:$D$509,$A21,'Job Catalog'!$H$10:$H$509,AP$7,'Job Catalog'!$I$10:$I$509,AP$9)/COUNTA('Job Catalog'!$C$10:$C$509),""))</f>
        <v/>
      </c>
      <c r="AQ21" s="57">
        <f>IF(OR($A21="",AQ$9=""),"",IFERROR(COUNTIFS('Job Catalog'!$D$10:$D$509,$A21,'Job Catalog'!$H$10:$H$509,AQ$7,'Job Catalog'!$I$10:$I$509,AQ$9)/COUNTA('Job Catalog'!$C$10:$C$509),""))</f>
        <v/>
      </c>
      <c r="AR21" s="57">
        <f>IF(OR($A21="",AR$9=""),"",IFERROR(COUNTIFS('Job Catalog'!$D$10:$D$509,$A21,'Job Catalog'!$H$10:$H$509,AR$7,'Job Catalog'!$I$10:$I$509,AR$9)/COUNTA('Job Catalog'!$C$10:$C$509),""))</f>
        <v/>
      </c>
      <c r="AS21" s="57">
        <f>IF(OR($A21="",AS$9=""),"",IFERROR(COUNTIFS('Job Catalog'!$D$10:$D$509,$A21,'Job Catalog'!$H$10:$H$509,AS$7,'Job Catalog'!$I$10:$I$509,AS$9)/COUNTA('Job Catalog'!$C$10:$C$509),""))</f>
        <v/>
      </c>
      <c r="AT21" s="57">
        <f>IF(OR($A21="",AT$9=""),"",IFERROR(COUNTIFS('Job Catalog'!$D$10:$D$509,$A21,'Job Catalog'!$H$10:$H$509,AT$7,'Job Catalog'!$I$10:$I$509,AT$9)/COUNTA('Job Catalog'!$C$10:$C$509),""))</f>
        <v/>
      </c>
      <c r="AU21" s="57">
        <f>IF(OR($A21="",AU$9=""),"",IFERROR(COUNTIFS('Job Catalog'!$D$10:$D$509,$A21,'Job Catalog'!$H$10:$H$509,AU$7,'Job Catalog'!$I$10:$I$509,AU$9)/COUNTA('Job Catalog'!$C$10:$C$509),""))</f>
        <v/>
      </c>
      <c r="AV21" s="57">
        <f>IF(OR($A21="",AV$9=""),"",IFERROR(COUNTIFS('Job Catalog'!$D$10:$D$509,$A21,'Job Catalog'!$H$10:$H$509,AV$7,'Job Catalog'!$I$10:$I$509,AV$9)/COUNTA('Job Catalog'!$C$10:$C$509),""))</f>
        <v/>
      </c>
      <c r="AW21" s="57">
        <f>IF(OR($A21="",AW$9=""),"",IFERROR(COUNTIFS('Job Catalog'!$D$10:$D$509,$A21,'Job Catalog'!$H$10:$H$509,AW$7,'Job Catalog'!$I$10:$I$509,AW$9)/COUNTA('Job Catalog'!$C$10:$C$509),""))</f>
        <v/>
      </c>
      <c r="AX21" s="57">
        <f>IF(OR($A21="",AX$9=""),"",IFERROR(COUNTIFS('Job Catalog'!$D$10:$D$509,$A21,'Job Catalog'!$H$10:$H$509,AX$7,'Job Catalog'!$I$10:$I$509,AX$9)/COUNTA('Job Catalog'!$C$10:$C$509),""))</f>
        <v/>
      </c>
      <c r="AY21" s="57">
        <f>IF(OR($A21="",AY$9=""),"",IFERROR(COUNTIFS('Job Catalog'!$D$10:$D$509,$A21,'Job Catalog'!$H$10:$H$509,AY$7,'Job Catalog'!$I$10:$I$509,AY$9)/COUNTA('Job Catalog'!$C$10:$C$509),""))</f>
        <v/>
      </c>
      <c r="AZ21" s="57">
        <f>IF(OR($A21="",AZ$9=""),"",IFERROR(COUNTIFS('Job Catalog'!$D$10:$D$509,$A21,'Job Catalog'!$H$10:$H$509,AZ$7,'Job Catalog'!$I$10:$I$509,AZ$9)/COUNTA('Job Catalog'!$C$10:$C$509),""))</f>
        <v/>
      </c>
      <c r="BA21" s="57">
        <f>IF(OR($A21="",BA$9=""),"",IFERROR(COUNTIFS('Job Catalog'!$D$10:$D$509,$A21,'Job Catalog'!$H$10:$H$509,BA$7,'Job Catalog'!$I$10:$I$509,BA$9)/COUNTA('Job Catalog'!$C$10:$C$509),""))</f>
        <v/>
      </c>
      <c r="BB21" s="57">
        <f>IF(OR($A21="",BB$9=""),"",IFERROR(COUNTIFS('Job Catalog'!$D$10:$D$509,$A21,'Job Catalog'!$H$10:$H$509,BB$7,'Job Catalog'!$I$10:$I$509,BB$9)/COUNTA('Job Catalog'!$C$10:$C$509),""))</f>
        <v/>
      </c>
      <c r="BC21" s="57">
        <f>IF(OR($A21="",BC$9=""),"",IFERROR(COUNTIFS('Job Catalog'!$D$10:$D$509,$A21,'Job Catalog'!$H$10:$H$509,BC$7,'Job Catalog'!$I$10:$I$509,BC$9)/COUNTA('Job Catalog'!$C$10:$C$509),""))</f>
        <v/>
      </c>
      <c r="BD21" s="57">
        <f>IF(OR($A21="",BD$9=""),"",IFERROR(COUNTIFS('Job Catalog'!$D$10:$D$509,$A21,'Job Catalog'!$H$10:$H$509,BD$7,'Job Catalog'!$I$10:$I$509,BD$9)/COUNTA('Job Catalog'!$C$10:$C$509),""))</f>
        <v/>
      </c>
      <c r="BE21" s="57">
        <f>IF(OR($A21="",BE$9=""),"",IFERROR(COUNTIFS('Job Catalog'!$D$10:$D$509,$A21,'Job Catalog'!$H$10:$H$509,BE$7,'Job Catalog'!$I$10:$I$509,BE$9)/COUNTA('Job Catalog'!$C$10:$C$509),""))</f>
        <v/>
      </c>
      <c r="BF21" s="57">
        <f>IF(OR($A21="",BF$9=""),"",IFERROR(COUNTIFS('Job Catalog'!$D$10:$D$509,$A21,'Job Catalog'!$H$10:$H$509,BF$7,'Job Catalog'!$I$10:$I$509,BF$9)/COUNTA('Job Catalog'!$C$10:$C$509),""))</f>
        <v/>
      </c>
      <c r="BG21" s="57">
        <f>IF(OR($A21="",BG$9=""),"",IFERROR(COUNTIFS('Job Catalog'!$D$10:$D$509,$A21,'Job Catalog'!$H$10:$H$509,BG$7,'Job Catalog'!$I$10:$I$509,BG$9)/COUNTA('Job Catalog'!$C$10:$C$509),""))</f>
        <v/>
      </c>
      <c r="BH21" s="57">
        <f>IF(OR($A21="",BH$9=""),"",IFERROR(COUNTIFS('Job Catalog'!$D$10:$D$509,$A21,'Job Catalog'!$H$10:$H$509,BH$7,'Job Catalog'!$I$10:$I$509,BH$9)/COUNTA('Job Catalog'!$C$10:$C$509),""))</f>
        <v/>
      </c>
      <c r="BI21" s="57">
        <f>IF(OR($A21="",BI$9=""),"",IFERROR(COUNTIFS('Job Catalog'!$D$10:$D$509,$A21,'Job Catalog'!$H$10:$H$509,BI$7,'Job Catalog'!$I$10:$I$509,BI$9)/COUNTA('Job Catalog'!$C$10:$C$509),""))</f>
        <v/>
      </c>
      <c r="BJ21" s="57">
        <f>IF(OR($A21="",BJ$9=""),"",IFERROR(COUNTIFS('Job Catalog'!$D$10:$D$509,$A21,'Job Catalog'!$H$10:$H$509,BJ$7,'Job Catalog'!$I$10:$I$509,BJ$9)/COUNTA('Job Catalog'!$C$10:$C$509),""))</f>
        <v/>
      </c>
      <c r="BK21" s="57">
        <f>IF(OR($A21="",BK$9=""),"",IFERROR(COUNTIFS('Job Catalog'!$D$10:$D$509,$A21,'Job Catalog'!$H$10:$H$509,BK$7,'Job Catalog'!$I$10:$I$509,BK$9)/COUNTA('Job Catalog'!$C$10:$C$509),""))</f>
        <v/>
      </c>
      <c r="BL21" s="57">
        <f>IF(OR($A21="",BL$9=""),"",IFERROR(COUNTIFS('Job Catalog'!$D$10:$D$509,$A21,'Job Catalog'!$H$10:$H$509,BL$7,'Job Catalog'!$I$10:$I$509,BL$9)/COUNTA('Job Catalog'!$C$10:$C$509),""))</f>
        <v/>
      </c>
      <c r="BM21" s="57">
        <f>IF(OR($A21="",BM$9=""),"",IFERROR(COUNTIFS('Job Catalog'!$D$10:$D$509,$A21,'Job Catalog'!$H$10:$H$509,BM$7,'Job Catalog'!$I$10:$I$509,BM$9)/COUNTA('Job Catalog'!$C$10:$C$509),""))</f>
        <v/>
      </c>
      <c r="BN21" s="57">
        <f>IF(OR($A21="",BN$9=""),"",IFERROR(COUNTIFS('Job Catalog'!$D$10:$D$509,$A21,'Job Catalog'!$H$10:$H$509,BN$7,'Job Catalog'!$I$10:$I$509,BN$9)/COUNTA('Job Catalog'!$C$10:$C$509),""))</f>
        <v/>
      </c>
      <c r="BO21" s="57">
        <f>IF(OR($A21="",BO$9=""),"",IFERROR(COUNTIFS('Job Catalog'!$D$10:$D$509,$A21,'Job Catalog'!$H$10:$H$509,BO$7,'Job Catalog'!$I$10:$I$509,BO$9)/COUNTA('Job Catalog'!$C$10:$C$509),""))</f>
        <v/>
      </c>
      <c r="BP21" s="57">
        <f>IF(OR($A21="",BP$9=""),"",IFERROR(COUNTIFS('Job Catalog'!$D$10:$D$509,$A21,'Job Catalog'!$H$10:$H$509,BP$7,'Job Catalog'!$I$10:$I$509,BP$9)/COUNTA('Job Catalog'!$C$10:$C$509),""))</f>
        <v/>
      </c>
      <c r="BQ21" s="57">
        <f>IF(OR($A21="",BQ$9=""),"",IFERROR(COUNTIFS('Job Catalog'!$D$10:$D$509,$A21,'Job Catalog'!$H$10:$H$509,BQ$7,'Job Catalog'!$I$10:$I$509,BQ$9)/COUNTA('Job Catalog'!$C$10:$C$509),""))</f>
        <v/>
      </c>
      <c r="BR21" s="57">
        <f>IF(OR($A21="",BR$9=""),"",IFERROR(COUNTIFS('Job Catalog'!$D$10:$D$509,$A21,'Job Catalog'!$H$10:$H$509,BR$7,'Job Catalog'!$I$10:$I$509,BR$9)/COUNTA('Job Catalog'!$C$10:$C$509),""))</f>
        <v/>
      </c>
      <c r="BS21" s="57">
        <f>IF(OR($A21="",BS$9=""),"",IFERROR(COUNTIFS('Job Catalog'!$D$10:$D$509,$A21,'Job Catalog'!$H$10:$H$509,BS$7,'Job Catalog'!$I$10:$I$509,BS$9)/COUNTA('Job Catalog'!$C$10:$C$509),""))</f>
        <v/>
      </c>
      <c r="BT21" s="57">
        <f>IF(OR($A21="",BT$9=""),"",IFERROR(COUNTIFS('Job Catalog'!$D$10:$D$509,$A21,'Job Catalog'!$H$10:$H$509,BT$7,'Job Catalog'!$I$10:$I$509,BT$9)/COUNTA('Job Catalog'!$C$10:$C$509),""))</f>
        <v/>
      </c>
      <c r="BU21" s="57">
        <f>IF(OR($A21="",BU$9=""),"",IFERROR(COUNTIFS('Job Catalog'!$D$10:$D$509,$A21,'Job Catalog'!$H$10:$H$509,BU$7,'Job Catalog'!$I$10:$I$509,BU$9)/COUNTA('Job Catalog'!$C$10:$C$509),""))</f>
        <v/>
      </c>
      <c r="BV21" s="57">
        <f>IF(OR($A21="",BV$9=""),"",IFERROR(COUNTIFS('Job Catalog'!$D$10:$D$509,$A21,'Job Catalog'!$H$10:$H$509,BV$7,'Job Catalog'!$I$10:$I$509,BV$9)/COUNTA('Job Catalog'!$C$10:$C$509),""))</f>
        <v/>
      </c>
      <c r="BW21" s="57">
        <f>IF(OR($A21="",BW$9=""),"",IFERROR(COUNTIFS('Job Catalog'!$D$10:$D$509,$A21,'Job Catalog'!$H$10:$H$509,BW$7,'Job Catalog'!$I$10:$I$509,BW$9)/COUNTA('Job Catalog'!$C$10:$C$509),""))</f>
        <v/>
      </c>
      <c r="BX21" s="57">
        <f>IF(OR($A21="",BX$9=""),"",IFERROR(COUNTIFS('Job Catalog'!$D$10:$D$509,$A21,'Job Catalog'!$H$10:$H$509,BX$7,'Job Catalog'!$I$10:$I$509,BX$9)/COUNTA('Job Catalog'!$C$10:$C$509),""))</f>
        <v/>
      </c>
      <c r="BY21" s="57">
        <f>IF(OR($A21="",BY$9=""),"",IFERROR(COUNTIFS('Job Catalog'!$D$10:$D$509,$A21,'Job Catalog'!$H$10:$H$509,BY$7,'Job Catalog'!$I$10:$I$509,BY$9)/COUNTA('Job Catalog'!$C$10:$C$509),""))</f>
        <v/>
      </c>
      <c r="BZ21" s="57">
        <f>IF(OR($A21="",BZ$9=""),"",IFERROR(COUNTIFS('Job Catalog'!$D$10:$D$509,$A21,'Job Catalog'!$H$10:$H$509,BZ$7,'Job Catalog'!$I$10:$I$509,BZ$9)/COUNTA('Job Catalog'!$C$10:$C$509),""))</f>
        <v/>
      </c>
      <c r="CA21" s="57">
        <f>IF(OR($A21="",CA$9=""),"",IFERROR(COUNTIFS('Job Catalog'!$D$10:$D$509,$A21,'Job Catalog'!$H$10:$H$509,CA$7,'Job Catalog'!$I$10:$I$509,CA$9)/COUNTA('Job Catalog'!$C$10:$C$509),""))</f>
        <v/>
      </c>
      <c r="CB21" s="57">
        <f>IF(OR($A21="",CB$9=""),"",IFERROR(COUNTIFS('Job Catalog'!$D$10:$D$509,$A21,'Job Catalog'!$H$10:$H$509,CB$7,'Job Catalog'!$I$10:$I$509,CB$9)/COUNTA('Job Catalog'!$C$10:$C$509),""))</f>
        <v/>
      </c>
      <c r="CC21" s="57">
        <f>IF(OR($A21="",CC$9=""),"",IFERROR(COUNTIFS('Job Catalog'!$D$10:$D$509,$A21,'Job Catalog'!$H$10:$H$509,CC$7,'Job Catalog'!$I$10:$I$509,CC$9)/COUNTA('Job Catalog'!$C$10:$C$509),""))</f>
        <v/>
      </c>
      <c r="CD21" s="57">
        <f>IF(OR($A21="",CD$9=""),"",IFERROR(COUNTIFS('Job Catalog'!$D$10:$D$509,$A21,'Job Catalog'!$H$10:$H$509,CD$7,'Job Catalog'!$I$10:$I$509,CD$9)/COUNTA('Job Catalog'!$C$10:$C$509),""))</f>
        <v/>
      </c>
      <c r="CE21" s="57">
        <f>IF(OR($A21="",CE$9=""),"",IFERROR(COUNTIFS('Job Catalog'!$D$10:$D$509,$A21,'Job Catalog'!$H$10:$H$509,CE$7,'Job Catalog'!$I$10:$I$509,CE$9)/COUNTA('Job Catalog'!$C$10:$C$509),""))</f>
        <v/>
      </c>
      <c r="CF21" s="57">
        <f>IF(OR($A21="",CF$9=""),"",IFERROR(COUNTIFS('Job Catalog'!$D$10:$D$509,$A21,'Job Catalog'!$H$10:$H$509,CF$7,'Job Catalog'!$I$10:$I$509,CF$9)/COUNTA('Job Catalog'!$C$10:$C$509),""))</f>
        <v/>
      </c>
      <c r="CG21" s="57">
        <f>IF(OR($A21="",CG$9=""),"",IFERROR(COUNTIFS('Job Catalog'!$D$10:$D$509,$A21,'Job Catalog'!$H$10:$H$509,CG$7,'Job Catalog'!$I$10:$I$509,CG$9)/COUNTA('Job Catalog'!$C$10:$C$509),""))</f>
        <v/>
      </c>
      <c r="CH21" s="57">
        <f>IF(OR($A21="",CH$9=""),"",IFERROR(COUNTIFS('Job Catalog'!$D$10:$D$509,$A21,'Job Catalog'!$H$10:$H$509,CH$7,'Job Catalog'!$I$10:$I$509,CH$9)/COUNTA('Job Catalog'!$C$10:$C$509),""))</f>
        <v/>
      </c>
      <c r="CI21" s="57">
        <f>IF(OR($A21="",CI$9=""),"",IFERROR(COUNTIFS('Job Catalog'!$D$10:$D$509,$A21,'Job Catalog'!$H$10:$H$509,CI$7,'Job Catalog'!$I$10:$I$509,CI$9)/COUNTA('Job Catalog'!$C$10:$C$509),""))</f>
        <v/>
      </c>
      <c r="CJ21" s="57">
        <f>IF(OR($A21="",CJ$9=""),"",IFERROR(COUNTIFS('Job Catalog'!$D$10:$D$509,$A21,'Job Catalog'!$H$10:$H$509,CJ$7,'Job Catalog'!$I$10:$I$509,CJ$9)/COUNTA('Job Catalog'!$C$10:$C$509),""))</f>
        <v/>
      </c>
      <c r="CK21" s="57">
        <f>IF(OR($A21="",CK$9=""),"",IFERROR(COUNTIFS('Job Catalog'!$D$10:$D$509,$A21,'Job Catalog'!$H$10:$H$509,CK$7,'Job Catalog'!$I$10:$I$509,CK$9)/COUNTA('Job Catalog'!$C$10:$C$509),""))</f>
        <v/>
      </c>
      <c r="CL21" s="57">
        <f>IF(OR($A21="",CL$9=""),"",IFERROR(COUNTIFS('Job Catalog'!$D$10:$D$509,$A21,'Job Catalog'!$H$10:$H$509,CL$7,'Job Catalog'!$I$10:$I$509,CL$9)/COUNTA('Job Catalog'!$C$10:$C$509),""))</f>
        <v/>
      </c>
      <c r="CM21" s="57">
        <f>IF(OR($A21="",CM$9=""),"",IFERROR(COUNTIFS('Job Catalog'!$D$10:$D$509,$A21,'Job Catalog'!$H$10:$H$509,CM$7,'Job Catalog'!$I$10:$I$509,CM$9)/COUNTA('Job Catalog'!$C$10:$C$509),""))</f>
        <v/>
      </c>
      <c r="CN21" s="57">
        <f>IF(OR($A21="",CN$9=""),"",IFERROR(COUNTIFS('Job Catalog'!$D$10:$D$509,$A21,'Job Catalog'!$H$10:$H$509,CN$7,'Job Catalog'!$I$10:$I$509,CN$9)/COUNTA('Job Catalog'!$C$10:$C$509),""))</f>
        <v/>
      </c>
      <c r="CO21" s="57">
        <f>IF(OR($A21="",CO$9=""),"",IFERROR(COUNTIFS('Job Catalog'!$D$10:$D$509,$A21,'Job Catalog'!$H$10:$H$509,CO$7,'Job Catalog'!$I$10:$I$509,CO$9)/COUNTA('Job Catalog'!$C$10:$C$509),""))</f>
        <v/>
      </c>
      <c r="CP21" s="57">
        <f>IF(OR($A21="",CP$9=""),"",IFERROR(COUNTIFS('Job Catalog'!$D$10:$D$509,$A21,'Job Catalog'!$H$10:$H$509,CP$7,'Job Catalog'!$I$10:$I$509,CP$9)/COUNTA('Job Catalog'!$C$10:$C$509),""))</f>
        <v/>
      </c>
      <c r="CQ21" s="57">
        <f>IF(OR($A21="",CQ$9=""),"",IFERROR(COUNTIFS('Job Catalog'!$D$10:$D$509,$A21,'Job Catalog'!$H$10:$H$509,CQ$7,'Job Catalog'!$I$10:$I$509,CQ$9)/COUNTA('Job Catalog'!$C$10:$C$509),""))</f>
        <v/>
      </c>
      <c r="CR21" s="57">
        <f>IF(OR($A21="",CR$9=""),"",IFERROR(COUNTIFS('Job Catalog'!$D$10:$D$509,$A21,'Job Catalog'!$H$10:$H$509,CR$7,'Job Catalog'!$I$10:$I$509,CR$9)/COUNTA('Job Catalog'!$C$10:$C$509),""))</f>
        <v/>
      </c>
      <c r="CS21" s="57">
        <f>IF(OR($A21="",CS$9=""),"",IFERROR(COUNTIFS('Job Catalog'!$D$10:$D$509,$A21,'Job Catalog'!$H$10:$H$509,CS$7,'Job Catalog'!$I$10:$I$509,CS$9)/COUNTA('Job Catalog'!$C$10:$C$509),""))</f>
        <v/>
      </c>
      <c r="CT21" s="57">
        <f>IF(OR($A21="",CT$9=""),"",IFERROR(COUNTIFS('Job Catalog'!$D$10:$D$509,$A21,'Job Catalog'!$H$10:$H$509,CT$7,'Job Catalog'!$I$10:$I$509,CT$9)/COUNTA('Job Catalog'!$C$10:$C$509),""))</f>
        <v/>
      </c>
      <c r="CU21" s="58">
        <f>IF($A21="","",SUM(C21:CT21))</f>
        <v/>
      </c>
    </row>
    <row r="22">
      <c r="A22">
        <f>IF(SETUP!$B132="","",SETUP!$B132)</f>
        <v/>
      </c>
      <c r="B22" s="9">
        <f>IF(SETUP!$B132="","",SETUP!$C132)</f>
        <v/>
      </c>
      <c r="C22" s="57">
        <f>IF(OR($A22="",C$9=""),"",IFERROR(COUNTIFS('Job Catalog'!$D$10:$D$509,$A22,'Job Catalog'!$H$10:$H$509,C$7,'Job Catalog'!$I$10:$I$509,C$9)/COUNTA('Job Catalog'!$C$10:$C$509),""))</f>
        <v/>
      </c>
      <c r="D22" s="57">
        <f>IF(OR($A22="",D$9=""),"",IFERROR(COUNTIFS('Job Catalog'!$D$10:$D$509,$A22,'Job Catalog'!$H$10:$H$509,D$7,'Job Catalog'!$I$10:$I$509,D$9)/COUNTA('Job Catalog'!$C$10:$C$509),""))</f>
        <v/>
      </c>
      <c r="E22" s="57">
        <f>IF(OR($A22="",E$9=""),"",IFERROR(COUNTIFS('Job Catalog'!$D$10:$D$509,$A22,'Job Catalog'!$H$10:$H$509,E$7,'Job Catalog'!$I$10:$I$509,E$9)/COUNTA('Job Catalog'!$C$10:$C$509),""))</f>
        <v/>
      </c>
      <c r="F22" s="57">
        <f>IF(OR($A22="",F$9=""),"",IFERROR(COUNTIFS('Job Catalog'!$D$10:$D$509,$A22,'Job Catalog'!$H$10:$H$509,F$7,'Job Catalog'!$I$10:$I$509,F$9)/COUNTA('Job Catalog'!$C$10:$C$509),""))</f>
        <v/>
      </c>
      <c r="G22" s="57">
        <f>IF(OR($A22="",G$9=""),"",IFERROR(COUNTIFS('Job Catalog'!$D$10:$D$509,$A22,'Job Catalog'!$H$10:$H$509,G$7,'Job Catalog'!$I$10:$I$509,G$9)/COUNTA('Job Catalog'!$C$10:$C$509),""))</f>
        <v/>
      </c>
      <c r="H22" s="57">
        <f>IF(OR($A22="",H$9=""),"",IFERROR(COUNTIFS('Job Catalog'!$D$10:$D$509,$A22,'Job Catalog'!$H$10:$H$509,H$7,'Job Catalog'!$I$10:$I$509,H$9)/COUNTA('Job Catalog'!$C$10:$C$509),""))</f>
        <v/>
      </c>
      <c r="I22" s="57">
        <f>IF(OR($A22="",I$9=""),"",IFERROR(COUNTIFS('Job Catalog'!$D$10:$D$509,$A22,'Job Catalog'!$H$10:$H$509,I$7,'Job Catalog'!$I$10:$I$509,I$9)/COUNTA('Job Catalog'!$C$10:$C$509),""))</f>
        <v/>
      </c>
      <c r="J22" s="57">
        <f>IF(OR($A22="",J$9=""),"",IFERROR(COUNTIFS('Job Catalog'!$D$10:$D$509,$A22,'Job Catalog'!$H$10:$H$509,J$7,'Job Catalog'!$I$10:$I$509,J$9)/COUNTA('Job Catalog'!$C$10:$C$509),""))</f>
        <v/>
      </c>
      <c r="K22" s="57">
        <f>IF(OR($A22="",K$9=""),"",IFERROR(COUNTIFS('Job Catalog'!$D$10:$D$509,$A22,'Job Catalog'!$H$10:$H$509,K$7,'Job Catalog'!$I$10:$I$509,K$9)/COUNTA('Job Catalog'!$C$10:$C$509),""))</f>
        <v/>
      </c>
      <c r="L22" s="57">
        <f>IF(OR($A22="",L$9=""),"",IFERROR(COUNTIFS('Job Catalog'!$D$10:$D$509,$A22,'Job Catalog'!$H$10:$H$509,L$7,'Job Catalog'!$I$10:$I$509,L$9)/COUNTA('Job Catalog'!$C$10:$C$509),""))</f>
        <v/>
      </c>
      <c r="M22" s="57">
        <f>IF(OR($A22="",M$9=""),"",IFERROR(COUNTIFS('Job Catalog'!$D$10:$D$509,$A22,'Job Catalog'!$H$10:$H$509,M$7,'Job Catalog'!$I$10:$I$509,M$9)/COUNTA('Job Catalog'!$C$10:$C$509),""))</f>
        <v/>
      </c>
      <c r="N22" s="57">
        <f>IF(OR($A22="",N$9=""),"",IFERROR(COUNTIFS('Job Catalog'!$D$10:$D$509,$A22,'Job Catalog'!$H$10:$H$509,N$7,'Job Catalog'!$I$10:$I$509,N$9)/COUNTA('Job Catalog'!$C$10:$C$509),""))</f>
        <v/>
      </c>
      <c r="O22" s="57">
        <f>IF(OR($A22="",O$9=""),"",IFERROR(COUNTIFS('Job Catalog'!$D$10:$D$509,$A22,'Job Catalog'!$H$10:$H$509,O$7,'Job Catalog'!$I$10:$I$509,O$9)/COUNTA('Job Catalog'!$C$10:$C$509),""))</f>
        <v/>
      </c>
      <c r="P22" s="57">
        <f>IF(OR($A22="",P$9=""),"",IFERROR(COUNTIFS('Job Catalog'!$D$10:$D$509,$A22,'Job Catalog'!$H$10:$H$509,P$7,'Job Catalog'!$I$10:$I$509,P$9)/COUNTA('Job Catalog'!$C$10:$C$509),""))</f>
        <v/>
      </c>
      <c r="Q22" s="57">
        <f>IF(OR($A22="",Q$9=""),"",IFERROR(COUNTIFS('Job Catalog'!$D$10:$D$509,$A22,'Job Catalog'!$H$10:$H$509,Q$7,'Job Catalog'!$I$10:$I$509,Q$9)/COUNTA('Job Catalog'!$C$10:$C$509),""))</f>
        <v/>
      </c>
      <c r="R22" s="57">
        <f>IF(OR($A22="",R$9=""),"",IFERROR(COUNTIFS('Job Catalog'!$D$10:$D$509,$A22,'Job Catalog'!$H$10:$H$509,R$7,'Job Catalog'!$I$10:$I$509,R$9)/COUNTA('Job Catalog'!$C$10:$C$509),""))</f>
        <v/>
      </c>
      <c r="S22" s="57">
        <f>IF(OR($A22="",S$9=""),"",IFERROR(COUNTIFS('Job Catalog'!$D$10:$D$509,$A22,'Job Catalog'!$H$10:$H$509,S$7,'Job Catalog'!$I$10:$I$509,S$9)/COUNTA('Job Catalog'!$C$10:$C$509),""))</f>
        <v/>
      </c>
      <c r="T22" s="57">
        <f>IF(OR($A22="",T$9=""),"",IFERROR(COUNTIFS('Job Catalog'!$D$10:$D$509,$A22,'Job Catalog'!$H$10:$H$509,T$7,'Job Catalog'!$I$10:$I$509,T$9)/COUNTA('Job Catalog'!$C$10:$C$509),""))</f>
        <v/>
      </c>
      <c r="U22" s="57">
        <f>IF(OR($A22="",U$9=""),"",IFERROR(COUNTIFS('Job Catalog'!$D$10:$D$509,$A22,'Job Catalog'!$H$10:$H$509,U$7,'Job Catalog'!$I$10:$I$509,U$9)/COUNTA('Job Catalog'!$C$10:$C$509),""))</f>
        <v/>
      </c>
      <c r="V22" s="57">
        <f>IF(OR($A22="",V$9=""),"",IFERROR(COUNTIFS('Job Catalog'!$D$10:$D$509,$A22,'Job Catalog'!$H$10:$H$509,V$7,'Job Catalog'!$I$10:$I$509,V$9)/COUNTA('Job Catalog'!$C$10:$C$509),""))</f>
        <v/>
      </c>
      <c r="W22" s="57">
        <f>IF(OR($A22="",W$9=""),"",IFERROR(COUNTIFS('Job Catalog'!$D$10:$D$509,$A22,'Job Catalog'!$H$10:$H$509,W$7,'Job Catalog'!$I$10:$I$509,W$9)/COUNTA('Job Catalog'!$C$10:$C$509),""))</f>
        <v/>
      </c>
      <c r="X22" s="57">
        <f>IF(OR($A22="",X$9=""),"",IFERROR(COUNTIFS('Job Catalog'!$D$10:$D$509,$A22,'Job Catalog'!$H$10:$H$509,X$7,'Job Catalog'!$I$10:$I$509,X$9)/COUNTA('Job Catalog'!$C$10:$C$509),""))</f>
        <v/>
      </c>
      <c r="Y22" s="57">
        <f>IF(OR($A22="",Y$9=""),"",IFERROR(COUNTIFS('Job Catalog'!$D$10:$D$509,$A22,'Job Catalog'!$H$10:$H$509,Y$7,'Job Catalog'!$I$10:$I$509,Y$9)/COUNTA('Job Catalog'!$C$10:$C$509),""))</f>
        <v/>
      </c>
      <c r="Z22" s="57">
        <f>IF(OR($A22="",Z$9=""),"",IFERROR(COUNTIFS('Job Catalog'!$D$10:$D$509,$A22,'Job Catalog'!$H$10:$H$509,Z$7,'Job Catalog'!$I$10:$I$509,Z$9)/COUNTA('Job Catalog'!$C$10:$C$509),""))</f>
        <v/>
      </c>
      <c r="AA22" s="57">
        <f>IF(OR($A22="",AA$9=""),"",IFERROR(COUNTIFS('Job Catalog'!$D$10:$D$509,$A22,'Job Catalog'!$H$10:$H$509,AA$7,'Job Catalog'!$I$10:$I$509,AA$9)/COUNTA('Job Catalog'!$C$10:$C$509),""))</f>
        <v/>
      </c>
      <c r="AB22" s="57">
        <f>IF(OR($A22="",AB$9=""),"",IFERROR(COUNTIFS('Job Catalog'!$D$10:$D$509,$A22,'Job Catalog'!$H$10:$H$509,AB$7,'Job Catalog'!$I$10:$I$509,AB$9)/COUNTA('Job Catalog'!$C$10:$C$509),""))</f>
        <v/>
      </c>
      <c r="AC22" s="57">
        <f>IF(OR($A22="",AC$9=""),"",IFERROR(COUNTIFS('Job Catalog'!$D$10:$D$509,$A22,'Job Catalog'!$H$10:$H$509,AC$7,'Job Catalog'!$I$10:$I$509,AC$9)/COUNTA('Job Catalog'!$C$10:$C$509),""))</f>
        <v/>
      </c>
      <c r="AD22" s="57">
        <f>IF(OR($A22="",AD$9=""),"",IFERROR(COUNTIFS('Job Catalog'!$D$10:$D$509,$A22,'Job Catalog'!$H$10:$H$509,AD$7,'Job Catalog'!$I$10:$I$509,AD$9)/COUNTA('Job Catalog'!$C$10:$C$509),""))</f>
        <v/>
      </c>
      <c r="AE22" s="57">
        <f>IF(OR($A22="",AE$9=""),"",IFERROR(COUNTIFS('Job Catalog'!$D$10:$D$509,$A22,'Job Catalog'!$H$10:$H$509,AE$7,'Job Catalog'!$I$10:$I$509,AE$9)/COUNTA('Job Catalog'!$C$10:$C$509),""))</f>
        <v/>
      </c>
      <c r="AF22" s="57">
        <f>IF(OR($A22="",AF$9=""),"",IFERROR(COUNTIFS('Job Catalog'!$D$10:$D$509,$A22,'Job Catalog'!$H$10:$H$509,AF$7,'Job Catalog'!$I$10:$I$509,AF$9)/COUNTA('Job Catalog'!$C$10:$C$509),""))</f>
        <v/>
      </c>
      <c r="AG22" s="57">
        <f>IF(OR($A22="",AG$9=""),"",IFERROR(COUNTIFS('Job Catalog'!$D$10:$D$509,$A22,'Job Catalog'!$H$10:$H$509,AG$7,'Job Catalog'!$I$10:$I$509,AG$9)/COUNTA('Job Catalog'!$C$10:$C$509),""))</f>
        <v/>
      </c>
      <c r="AH22" s="57">
        <f>IF(OR($A22="",AH$9=""),"",IFERROR(COUNTIFS('Job Catalog'!$D$10:$D$509,$A22,'Job Catalog'!$H$10:$H$509,AH$7,'Job Catalog'!$I$10:$I$509,AH$9)/COUNTA('Job Catalog'!$C$10:$C$509),""))</f>
        <v/>
      </c>
      <c r="AI22" s="57">
        <f>IF(OR($A22="",AI$9=""),"",IFERROR(COUNTIFS('Job Catalog'!$D$10:$D$509,$A22,'Job Catalog'!$H$10:$H$509,AI$7,'Job Catalog'!$I$10:$I$509,AI$9)/COUNTA('Job Catalog'!$C$10:$C$509),""))</f>
        <v/>
      </c>
      <c r="AJ22" s="57">
        <f>IF(OR($A22="",AJ$9=""),"",IFERROR(COUNTIFS('Job Catalog'!$D$10:$D$509,$A22,'Job Catalog'!$H$10:$H$509,AJ$7,'Job Catalog'!$I$10:$I$509,AJ$9)/COUNTA('Job Catalog'!$C$10:$C$509),""))</f>
        <v/>
      </c>
      <c r="AK22" s="57">
        <f>IF(OR($A22="",AK$9=""),"",IFERROR(COUNTIFS('Job Catalog'!$D$10:$D$509,$A22,'Job Catalog'!$H$10:$H$509,AK$7,'Job Catalog'!$I$10:$I$509,AK$9)/COUNTA('Job Catalog'!$C$10:$C$509),""))</f>
        <v/>
      </c>
      <c r="AL22" s="57">
        <f>IF(OR($A22="",AL$9=""),"",IFERROR(COUNTIFS('Job Catalog'!$D$10:$D$509,$A22,'Job Catalog'!$H$10:$H$509,AL$7,'Job Catalog'!$I$10:$I$509,AL$9)/COUNTA('Job Catalog'!$C$10:$C$509),""))</f>
        <v/>
      </c>
      <c r="AM22" s="57">
        <f>IF(OR($A22="",AM$9=""),"",IFERROR(COUNTIFS('Job Catalog'!$D$10:$D$509,$A22,'Job Catalog'!$H$10:$H$509,AM$7,'Job Catalog'!$I$10:$I$509,AM$9)/COUNTA('Job Catalog'!$C$10:$C$509),""))</f>
        <v/>
      </c>
      <c r="AN22" s="57">
        <f>IF(OR($A22="",AN$9=""),"",IFERROR(COUNTIFS('Job Catalog'!$D$10:$D$509,$A22,'Job Catalog'!$H$10:$H$509,AN$7,'Job Catalog'!$I$10:$I$509,AN$9)/COUNTA('Job Catalog'!$C$10:$C$509),""))</f>
        <v/>
      </c>
      <c r="AO22" s="57">
        <f>IF(OR($A22="",AO$9=""),"",IFERROR(COUNTIFS('Job Catalog'!$D$10:$D$509,$A22,'Job Catalog'!$H$10:$H$509,AO$7,'Job Catalog'!$I$10:$I$509,AO$9)/COUNTA('Job Catalog'!$C$10:$C$509),""))</f>
        <v/>
      </c>
      <c r="AP22" s="57">
        <f>IF(OR($A22="",AP$9=""),"",IFERROR(COUNTIFS('Job Catalog'!$D$10:$D$509,$A22,'Job Catalog'!$H$10:$H$509,AP$7,'Job Catalog'!$I$10:$I$509,AP$9)/COUNTA('Job Catalog'!$C$10:$C$509),""))</f>
        <v/>
      </c>
      <c r="AQ22" s="57">
        <f>IF(OR($A22="",AQ$9=""),"",IFERROR(COUNTIFS('Job Catalog'!$D$10:$D$509,$A22,'Job Catalog'!$H$10:$H$509,AQ$7,'Job Catalog'!$I$10:$I$509,AQ$9)/COUNTA('Job Catalog'!$C$10:$C$509),""))</f>
        <v/>
      </c>
      <c r="AR22" s="57">
        <f>IF(OR($A22="",AR$9=""),"",IFERROR(COUNTIFS('Job Catalog'!$D$10:$D$509,$A22,'Job Catalog'!$H$10:$H$509,AR$7,'Job Catalog'!$I$10:$I$509,AR$9)/COUNTA('Job Catalog'!$C$10:$C$509),""))</f>
        <v/>
      </c>
      <c r="AS22" s="57">
        <f>IF(OR($A22="",AS$9=""),"",IFERROR(COUNTIFS('Job Catalog'!$D$10:$D$509,$A22,'Job Catalog'!$H$10:$H$509,AS$7,'Job Catalog'!$I$10:$I$509,AS$9)/COUNTA('Job Catalog'!$C$10:$C$509),""))</f>
        <v/>
      </c>
      <c r="AT22" s="57">
        <f>IF(OR($A22="",AT$9=""),"",IFERROR(COUNTIFS('Job Catalog'!$D$10:$D$509,$A22,'Job Catalog'!$H$10:$H$509,AT$7,'Job Catalog'!$I$10:$I$509,AT$9)/COUNTA('Job Catalog'!$C$10:$C$509),""))</f>
        <v/>
      </c>
      <c r="AU22" s="57">
        <f>IF(OR($A22="",AU$9=""),"",IFERROR(COUNTIFS('Job Catalog'!$D$10:$D$509,$A22,'Job Catalog'!$H$10:$H$509,AU$7,'Job Catalog'!$I$10:$I$509,AU$9)/COUNTA('Job Catalog'!$C$10:$C$509),""))</f>
        <v/>
      </c>
      <c r="AV22" s="57">
        <f>IF(OR($A22="",AV$9=""),"",IFERROR(COUNTIFS('Job Catalog'!$D$10:$D$509,$A22,'Job Catalog'!$H$10:$H$509,AV$7,'Job Catalog'!$I$10:$I$509,AV$9)/COUNTA('Job Catalog'!$C$10:$C$509),""))</f>
        <v/>
      </c>
      <c r="AW22" s="57">
        <f>IF(OR($A22="",AW$9=""),"",IFERROR(COUNTIFS('Job Catalog'!$D$10:$D$509,$A22,'Job Catalog'!$H$10:$H$509,AW$7,'Job Catalog'!$I$10:$I$509,AW$9)/COUNTA('Job Catalog'!$C$10:$C$509),""))</f>
        <v/>
      </c>
      <c r="AX22" s="57">
        <f>IF(OR($A22="",AX$9=""),"",IFERROR(COUNTIFS('Job Catalog'!$D$10:$D$509,$A22,'Job Catalog'!$H$10:$H$509,AX$7,'Job Catalog'!$I$10:$I$509,AX$9)/COUNTA('Job Catalog'!$C$10:$C$509),""))</f>
        <v/>
      </c>
      <c r="AY22" s="57">
        <f>IF(OR($A22="",AY$9=""),"",IFERROR(COUNTIFS('Job Catalog'!$D$10:$D$509,$A22,'Job Catalog'!$H$10:$H$509,AY$7,'Job Catalog'!$I$10:$I$509,AY$9)/COUNTA('Job Catalog'!$C$10:$C$509),""))</f>
        <v/>
      </c>
      <c r="AZ22" s="57">
        <f>IF(OR($A22="",AZ$9=""),"",IFERROR(COUNTIFS('Job Catalog'!$D$10:$D$509,$A22,'Job Catalog'!$H$10:$H$509,AZ$7,'Job Catalog'!$I$10:$I$509,AZ$9)/COUNTA('Job Catalog'!$C$10:$C$509),""))</f>
        <v/>
      </c>
      <c r="BA22" s="57">
        <f>IF(OR($A22="",BA$9=""),"",IFERROR(COUNTIFS('Job Catalog'!$D$10:$D$509,$A22,'Job Catalog'!$H$10:$H$509,BA$7,'Job Catalog'!$I$10:$I$509,BA$9)/COUNTA('Job Catalog'!$C$10:$C$509),""))</f>
        <v/>
      </c>
      <c r="BB22" s="57">
        <f>IF(OR($A22="",BB$9=""),"",IFERROR(COUNTIFS('Job Catalog'!$D$10:$D$509,$A22,'Job Catalog'!$H$10:$H$509,BB$7,'Job Catalog'!$I$10:$I$509,BB$9)/COUNTA('Job Catalog'!$C$10:$C$509),""))</f>
        <v/>
      </c>
      <c r="BC22" s="57">
        <f>IF(OR($A22="",BC$9=""),"",IFERROR(COUNTIFS('Job Catalog'!$D$10:$D$509,$A22,'Job Catalog'!$H$10:$H$509,BC$7,'Job Catalog'!$I$10:$I$509,BC$9)/COUNTA('Job Catalog'!$C$10:$C$509),""))</f>
        <v/>
      </c>
      <c r="BD22" s="57">
        <f>IF(OR($A22="",BD$9=""),"",IFERROR(COUNTIFS('Job Catalog'!$D$10:$D$509,$A22,'Job Catalog'!$H$10:$H$509,BD$7,'Job Catalog'!$I$10:$I$509,BD$9)/COUNTA('Job Catalog'!$C$10:$C$509),""))</f>
        <v/>
      </c>
      <c r="BE22" s="57">
        <f>IF(OR($A22="",BE$9=""),"",IFERROR(COUNTIFS('Job Catalog'!$D$10:$D$509,$A22,'Job Catalog'!$H$10:$H$509,BE$7,'Job Catalog'!$I$10:$I$509,BE$9)/COUNTA('Job Catalog'!$C$10:$C$509),""))</f>
        <v/>
      </c>
      <c r="BF22" s="57">
        <f>IF(OR($A22="",BF$9=""),"",IFERROR(COUNTIFS('Job Catalog'!$D$10:$D$509,$A22,'Job Catalog'!$H$10:$H$509,BF$7,'Job Catalog'!$I$10:$I$509,BF$9)/COUNTA('Job Catalog'!$C$10:$C$509),""))</f>
        <v/>
      </c>
      <c r="BG22" s="57">
        <f>IF(OR($A22="",BG$9=""),"",IFERROR(COUNTIFS('Job Catalog'!$D$10:$D$509,$A22,'Job Catalog'!$H$10:$H$509,BG$7,'Job Catalog'!$I$10:$I$509,BG$9)/COUNTA('Job Catalog'!$C$10:$C$509),""))</f>
        <v/>
      </c>
      <c r="BH22" s="57">
        <f>IF(OR($A22="",BH$9=""),"",IFERROR(COUNTIFS('Job Catalog'!$D$10:$D$509,$A22,'Job Catalog'!$H$10:$H$509,BH$7,'Job Catalog'!$I$10:$I$509,BH$9)/COUNTA('Job Catalog'!$C$10:$C$509),""))</f>
        <v/>
      </c>
      <c r="BI22" s="57">
        <f>IF(OR($A22="",BI$9=""),"",IFERROR(COUNTIFS('Job Catalog'!$D$10:$D$509,$A22,'Job Catalog'!$H$10:$H$509,BI$7,'Job Catalog'!$I$10:$I$509,BI$9)/COUNTA('Job Catalog'!$C$10:$C$509),""))</f>
        <v/>
      </c>
      <c r="BJ22" s="57">
        <f>IF(OR($A22="",BJ$9=""),"",IFERROR(COUNTIFS('Job Catalog'!$D$10:$D$509,$A22,'Job Catalog'!$H$10:$H$509,BJ$7,'Job Catalog'!$I$10:$I$509,BJ$9)/COUNTA('Job Catalog'!$C$10:$C$509),""))</f>
        <v/>
      </c>
      <c r="BK22" s="57">
        <f>IF(OR($A22="",BK$9=""),"",IFERROR(COUNTIFS('Job Catalog'!$D$10:$D$509,$A22,'Job Catalog'!$H$10:$H$509,BK$7,'Job Catalog'!$I$10:$I$509,BK$9)/COUNTA('Job Catalog'!$C$10:$C$509),""))</f>
        <v/>
      </c>
      <c r="BL22" s="57">
        <f>IF(OR($A22="",BL$9=""),"",IFERROR(COUNTIFS('Job Catalog'!$D$10:$D$509,$A22,'Job Catalog'!$H$10:$H$509,BL$7,'Job Catalog'!$I$10:$I$509,BL$9)/COUNTA('Job Catalog'!$C$10:$C$509),""))</f>
        <v/>
      </c>
      <c r="BM22" s="57">
        <f>IF(OR($A22="",BM$9=""),"",IFERROR(COUNTIFS('Job Catalog'!$D$10:$D$509,$A22,'Job Catalog'!$H$10:$H$509,BM$7,'Job Catalog'!$I$10:$I$509,BM$9)/COUNTA('Job Catalog'!$C$10:$C$509),""))</f>
        <v/>
      </c>
      <c r="BN22" s="57">
        <f>IF(OR($A22="",BN$9=""),"",IFERROR(COUNTIFS('Job Catalog'!$D$10:$D$509,$A22,'Job Catalog'!$H$10:$H$509,BN$7,'Job Catalog'!$I$10:$I$509,BN$9)/COUNTA('Job Catalog'!$C$10:$C$509),""))</f>
        <v/>
      </c>
      <c r="BO22" s="57">
        <f>IF(OR($A22="",BO$9=""),"",IFERROR(COUNTIFS('Job Catalog'!$D$10:$D$509,$A22,'Job Catalog'!$H$10:$H$509,BO$7,'Job Catalog'!$I$10:$I$509,BO$9)/COUNTA('Job Catalog'!$C$10:$C$509),""))</f>
        <v/>
      </c>
      <c r="BP22" s="57">
        <f>IF(OR($A22="",BP$9=""),"",IFERROR(COUNTIFS('Job Catalog'!$D$10:$D$509,$A22,'Job Catalog'!$H$10:$H$509,BP$7,'Job Catalog'!$I$10:$I$509,BP$9)/COUNTA('Job Catalog'!$C$10:$C$509),""))</f>
        <v/>
      </c>
      <c r="BQ22" s="57">
        <f>IF(OR($A22="",BQ$9=""),"",IFERROR(COUNTIFS('Job Catalog'!$D$10:$D$509,$A22,'Job Catalog'!$H$10:$H$509,BQ$7,'Job Catalog'!$I$10:$I$509,BQ$9)/COUNTA('Job Catalog'!$C$10:$C$509),""))</f>
        <v/>
      </c>
      <c r="BR22" s="57">
        <f>IF(OR($A22="",BR$9=""),"",IFERROR(COUNTIFS('Job Catalog'!$D$10:$D$509,$A22,'Job Catalog'!$H$10:$H$509,BR$7,'Job Catalog'!$I$10:$I$509,BR$9)/COUNTA('Job Catalog'!$C$10:$C$509),""))</f>
        <v/>
      </c>
      <c r="BS22" s="57">
        <f>IF(OR($A22="",BS$9=""),"",IFERROR(COUNTIFS('Job Catalog'!$D$10:$D$509,$A22,'Job Catalog'!$H$10:$H$509,BS$7,'Job Catalog'!$I$10:$I$509,BS$9)/COUNTA('Job Catalog'!$C$10:$C$509),""))</f>
        <v/>
      </c>
      <c r="BT22" s="57">
        <f>IF(OR($A22="",BT$9=""),"",IFERROR(COUNTIFS('Job Catalog'!$D$10:$D$509,$A22,'Job Catalog'!$H$10:$H$509,BT$7,'Job Catalog'!$I$10:$I$509,BT$9)/COUNTA('Job Catalog'!$C$10:$C$509),""))</f>
        <v/>
      </c>
      <c r="BU22" s="57">
        <f>IF(OR($A22="",BU$9=""),"",IFERROR(COUNTIFS('Job Catalog'!$D$10:$D$509,$A22,'Job Catalog'!$H$10:$H$509,BU$7,'Job Catalog'!$I$10:$I$509,BU$9)/COUNTA('Job Catalog'!$C$10:$C$509),""))</f>
        <v/>
      </c>
      <c r="BV22" s="57">
        <f>IF(OR($A22="",BV$9=""),"",IFERROR(COUNTIFS('Job Catalog'!$D$10:$D$509,$A22,'Job Catalog'!$H$10:$H$509,BV$7,'Job Catalog'!$I$10:$I$509,BV$9)/COUNTA('Job Catalog'!$C$10:$C$509),""))</f>
        <v/>
      </c>
      <c r="BW22" s="57">
        <f>IF(OR($A22="",BW$9=""),"",IFERROR(COUNTIFS('Job Catalog'!$D$10:$D$509,$A22,'Job Catalog'!$H$10:$H$509,BW$7,'Job Catalog'!$I$10:$I$509,BW$9)/COUNTA('Job Catalog'!$C$10:$C$509),""))</f>
        <v/>
      </c>
      <c r="BX22" s="57">
        <f>IF(OR($A22="",BX$9=""),"",IFERROR(COUNTIFS('Job Catalog'!$D$10:$D$509,$A22,'Job Catalog'!$H$10:$H$509,BX$7,'Job Catalog'!$I$10:$I$509,BX$9)/COUNTA('Job Catalog'!$C$10:$C$509),""))</f>
        <v/>
      </c>
      <c r="BY22" s="57">
        <f>IF(OR($A22="",BY$9=""),"",IFERROR(COUNTIFS('Job Catalog'!$D$10:$D$509,$A22,'Job Catalog'!$H$10:$H$509,BY$7,'Job Catalog'!$I$10:$I$509,BY$9)/COUNTA('Job Catalog'!$C$10:$C$509),""))</f>
        <v/>
      </c>
      <c r="BZ22" s="57">
        <f>IF(OR($A22="",BZ$9=""),"",IFERROR(COUNTIFS('Job Catalog'!$D$10:$D$509,$A22,'Job Catalog'!$H$10:$H$509,BZ$7,'Job Catalog'!$I$10:$I$509,BZ$9)/COUNTA('Job Catalog'!$C$10:$C$509),""))</f>
        <v/>
      </c>
      <c r="CA22" s="57">
        <f>IF(OR($A22="",CA$9=""),"",IFERROR(COUNTIFS('Job Catalog'!$D$10:$D$509,$A22,'Job Catalog'!$H$10:$H$509,CA$7,'Job Catalog'!$I$10:$I$509,CA$9)/COUNTA('Job Catalog'!$C$10:$C$509),""))</f>
        <v/>
      </c>
      <c r="CB22" s="57">
        <f>IF(OR($A22="",CB$9=""),"",IFERROR(COUNTIFS('Job Catalog'!$D$10:$D$509,$A22,'Job Catalog'!$H$10:$H$509,CB$7,'Job Catalog'!$I$10:$I$509,CB$9)/COUNTA('Job Catalog'!$C$10:$C$509),""))</f>
        <v/>
      </c>
      <c r="CC22" s="57">
        <f>IF(OR($A22="",CC$9=""),"",IFERROR(COUNTIFS('Job Catalog'!$D$10:$D$509,$A22,'Job Catalog'!$H$10:$H$509,CC$7,'Job Catalog'!$I$10:$I$509,CC$9)/COUNTA('Job Catalog'!$C$10:$C$509),""))</f>
        <v/>
      </c>
      <c r="CD22" s="57">
        <f>IF(OR($A22="",CD$9=""),"",IFERROR(COUNTIFS('Job Catalog'!$D$10:$D$509,$A22,'Job Catalog'!$H$10:$H$509,CD$7,'Job Catalog'!$I$10:$I$509,CD$9)/COUNTA('Job Catalog'!$C$10:$C$509),""))</f>
        <v/>
      </c>
      <c r="CE22" s="57">
        <f>IF(OR($A22="",CE$9=""),"",IFERROR(COUNTIFS('Job Catalog'!$D$10:$D$509,$A22,'Job Catalog'!$H$10:$H$509,CE$7,'Job Catalog'!$I$10:$I$509,CE$9)/COUNTA('Job Catalog'!$C$10:$C$509),""))</f>
        <v/>
      </c>
      <c r="CF22" s="57">
        <f>IF(OR($A22="",CF$9=""),"",IFERROR(COUNTIFS('Job Catalog'!$D$10:$D$509,$A22,'Job Catalog'!$H$10:$H$509,CF$7,'Job Catalog'!$I$10:$I$509,CF$9)/COUNTA('Job Catalog'!$C$10:$C$509),""))</f>
        <v/>
      </c>
      <c r="CG22" s="57">
        <f>IF(OR($A22="",CG$9=""),"",IFERROR(COUNTIFS('Job Catalog'!$D$10:$D$509,$A22,'Job Catalog'!$H$10:$H$509,CG$7,'Job Catalog'!$I$10:$I$509,CG$9)/COUNTA('Job Catalog'!$C$10:$C$509),""))</f>
        <v/>
      </c>
      <c r="CH22" s="57">
        <f>IF(OR($A22="",CH$9=""),"",IFERROR(COUNTIFS('Job Catalog'!$D$10:$D$509,$A22,'Job Catalog'!$H$10:$H$509,CH$7,'Job Catalog'!$I$10:$I$509,CH$9)/COUNTA('Job Catalog'!$C$10:$C$509),""))</f>
        <v/>
      </c>
      <c r="CI22" s="57">
        <f>IF(OR($A22="",CI$9=""),"",IFERROR(COUNTIFS('Job Catalog'!$D$10:$D$509,$A22,'Job Catalog'!$H$10:$H$509,CI$7,'Job Catalog'!$I$10:$I$509,CI$9)/COUNTA('Job Catalog'!$C$10:$C$509),""))</f>
        <v/>
      </c>
      <c r="CJ22" s="57">
        <f>IF(OR($A22="",CJ$9=""),"",IFERROR(COUNTIFS('Job Catalog'!$D$10:$D$509,$A22,'Job Catalog'!$H$10:$H$509,CJ$7,'Job Catalog'!$I$10:$I$509,CJ$9)/COUNTA('Job Catalog'!$C$10:$C$509),""))</f>
        <v/>
      </c>
      <c r="CK22" s="57">
        <f>IF(OR($A22="",CK$9=""),"",IFERROR(COUNTIFS('Job Catalog'!$D$10:$D$509,$A22,'Job Catalog'!$H$10:$H$509,CK$7,'Job Catalog'!$I$10:$I$509,CK$9)/COUNTA('Job Catalog'!$C$10:$C$509),""))</f>
        <v/>
      </c>
      <c r="CL22" s="57">
        <f>IF(OR($A22="",CL$9=""),"",IFERROR(COUNTIFS('Job Catalog'!$D$10:$D$509,$A22,'Job Catalog'!$H$10:$H$509,CL$7,'Job Catalog'!$I$10:$I$509,CL$9)/COUNTA('Job Catalog'!$C$10:$C$509),""))</f>
        <v/>
      </c>
      <c r="CM22" s="57">
        <f>IF(OR($A22="",CM$9=""),"",IFERROR(COUNTIFS('Job Catalog'!$D$10:$D$509,$A22,'Job Catalog'!$H$10:$H$509,CM$7,'Job Catalog'!$I$10:$I$509,CM$9)/COUNTA('Job Catalog'!$C$10:$C$509),""))</f>
        <v/>
      </c>
      <c r="CN22" s="57">
        <f>IF(OR($A22="",CN$9=""),"",IFERROR(COUNTIFS('Job Catalog'!$D$10:$D$509,$A22,'Job Catalog'!$H$10:$H$509,CN$7,'Job Catalog'!$I$10:$I$509,CN$9)/COUNTA('Job Catalog'!$C$10:$C$509),""))</f>
        <v/>
      </c>
      <c r="CO22" s="57">
        <f>IF(OR($A22="",CO$9=""),"",IFERROR(COUNTIFS('Job Catalog'!$D$10:$D$509,$A22,'Job Catalog'!$H$10:$H$509,CO$7,'Job Catalog'!$I$10:$I$509,CO$9)/COUNTA('Job Catalog'!$C$10:$C$509),""))</f>
        <v/>
      </c>
      <c r="CP22" s="57">
        <f>IF(OR($A22="",CP$9=""),"",IFERROR(COUNTIFS('Job Catalog'!$D$10:$D$509,$A22,'Job Catalog'!$H$10:$H$509,CP$7,'Job Catalog'!$I$10:$I$509,CP$9)/COUNTA('Job Catalog'!$C$10:$C$509),""))</f>
        <v/>
      </c>
      <c r="CQ22" s="57">
        <f>IF(OR($A22="",CQ$9=""),"",IFERROR(COUNTIFS('Job Catalog'!$D$10:$D$509,$A22,'Job Catalog'!$H$10:$H$509,CQ$7,'Job Catalog'!$I$10:$I$509,CQ$9)/COUNTA('Job Catalog'!$C$10:$C$509),""))</f>
        <v/>
      </c>
      <c r="CR22" s="57">
        <f>IF(OR($A22="",CR$9=""),"",IFERROR(COUNTIFS('Job Catalog'!$D$10:$D$509,$A22,'Job Catalog'!$H$10:$H$509,CR$7,'Job Catalog'!$I$10:$I$509,CR$9)/COUNTA('Job Catalog'!$C$10:$C$509),""))</f>
        <v/>
      </c>
      <c r="CS22" s="57">
        <f>IF(OR($A22="",CS$9=""),"",IFERROR(COUNTIFS('Job Catalog'!$D$10:$D$509,$A22,'Job Catalog'!$H$10:$H$509,CS$7,'Job Catalog'!$I$10:$I$509,CS$9)/COUNTA('Job Catalog'!$C$10:$C$509),""))</f>
        <v/>
      </c>
      <c r="CT22" s="57">
        <f>IF(OR($A22="",CT$9=""),"",IFERROR(COUNTIFS('Job Catalog'!$D$10:$D$509,$A22,'Job Catalog'!$H$10:$H$509,CT$7,'Job Catalog'!$I$10:$I$509,CT$9)/COUNTA('Job Catalog'!$C$10:$C$509),""))</f>
        <v/>
      </c>
      <c r="CU22" s="58">
        <f>IF($A22="","",SUM(C22:CT22))</f>
        <v/>
      </c>
    </row>
    <row r="23">
      <c r="A23">
        <f>IF(SETUP!$B133="","",SETUP!$B133)</f>
        <v/>
      </c>
      <c r="B23" s="9">
        <f>IF(SETUP!$B133="","",SETUP!$C133)</f>
        <v/>
      </c>
      <c r="C23" s="57">
        <f>IF(OR($A23="",C$9=""),"",IFERROR(COUNTIFS('Job Catalog'!$D$10:$D$509,$A23,'Job Catalog'!$H$10:$H$509,C$7,'Job Catalog'!$I$10:$I$509,C$9)/COUNTA('Job Catalog'!$C$10:$C$509),""))</f>
        <v/>
      </c>
      <c r="D23" s="57">
        <f>IF(OR($A23="",D$9=""),"",IFERROR(COUNTIFS('Job Catalog'!$D$10:$D$509,$A23,'Job Catalog'!$H$10:$H$509,D$7,'Job Catalog'!$I$10:$I$509,D$9)/COUNTA('Job Catalog'!$C$10:$C$509),""))</f>
        <v/>
      </c>
      <c r="E23" s="57">
        <f>IF(OR($A23="",E$9=""),"",IFERROR(COUNTIFS('Job Catalog'!$D$10:$D$509,$A23,'Job Catalog'!$H$10:$H$509,E$7,'Job Catalog'!$I$10:$I$509,E$9)/COUNTA('Job Catalog'!$C$10:$C$509),""))</f>
        <v/>
      </c>
      <c r="F23" s="57">
        <f>IF(OR($A23="",F$9=""),"",IFERROR(COUNTIFS('Job Catalog'!$D$10:$D$509,$A23,'Job Catalog'!$H$10:$H$509,F$7,'Job Catalog'!$I$10:$I$509,F$9)/COUNTA('Job Catalog'!$C$10:$C$509),""))</f>
        <v/>
      </c>
      <c r="G23" s="57">
        <f>IF(OR($A23="",G$9=""),"",IFERROR(COUNTIFS('Job Catalog'!$D$10:$D$509,$A23,'Job Catalog'!$H$10:$H$509,G$7,'Job Catalog'!$I$10:$I$509,G$9)/COUNTA('Job Catalog'!$C$10:$C$509),""))</f>
        <v/>
      </c>
      <c r="H23" s="57">
        <f>IF(OR($A23="",H$9=""),"",IFERROR(COUNTIFS('Job Catalog'!$D$10:$D$509,$A23,'Job Catalog'!$H$10:$H$509,H$7,'Job Catalog'!$I$10:$I$509,H$9)/COUNTA('Job Catalog'!$C$10:$C$509),""))</f>
        <v/>
      </c>
      <c r="I23" s="57">
        <f>IF(OR($A23="",I$9=""),"",IFERROR(COUNTIFS('Job Catalog'!$D$10:$D$509,$A23,'Job Catalog'!$H$10:$H$509,I$7,'Job Catalog'!$I$10:$I$509,I$9)/COUNTA('Job Catalog'!$C$10:$C$509),""))</f>
        <v/>
      </c>
      <c r="J23" s="57">
        <f>IF(OR($A23="",J$9=""),"",IFERROR(COUNTIFS('Job Catalog'!$D$10:$D$509,$A23,'Job Catalog'!$H$10:$H$509,J$7,'Job Catalog'!$I$10:$I$509,J$9)/COUNTA('Job Catalog'!$C$10:$C$509),""))</f>
        <v/>
      </c>
      <c r="K23" s="57">
        <f>IF(OR($A23="",K$9=""),"",IFERROR(COUNTIFS('Job Catalog'!$D$10:$D$509,$A23,'Job Catalog'!$H$10:$H$509,K$7,'Job Catalog'!$I$10:$I$509,K$9)/COUNTA('Job Catalog'!$C$10:$C$509),""))</f>
        <v/>
      </c>
      <c r="L23" s="57">
        <f>IF(OR($A23="",L$9=""),"",IFERROR(COUNTIFS('Job Catalog'!$D$10:$D$509,$A23,'Job Catalog'!$H$10:$H$509,L$7,'Job Catalog'!$I$10:$I$509,L$9)/COUNTA('Job Catalog'!$C$10:$C$509),""))</f>
        <v/>
      </c>
      <c r="M23" s="57">
        <f>IF(OR($A23="",M$9=""),"",IFERROR(COUNTIFS('Job Catalog'!$D$10:$D$509,$A23,'Job Catalog'!$H$10:$H$509,M$7,'Job Catalog'!$I$10:$I$509,M$9)/COUNTA('Job Catalog'!$C$10:$C$509),""))</f>
        <v/>
      </c>
      <c r="N23" s="57">
        <f>IF(OR($A23="",N$9=""),"",IFERROR(COUNTIFS('Job Catalog'!$D$10:$D$509,$A23,'Job Catalog'!$H$10:$H$509,N$7,'Job Catalog'!$I$10:$I$509,N$9)/COUNTA('Job Catalog'!$C$10:$C$509),""))</f>
        <v/>
      </c>
      <c r="O23" s="57">
        <f>IF(OR($A23="",O$9=""),"",IFERROR(COUNTIFS('Job Catalog'!$D$10:$D$509,$A23,'Job Catalog'!$H$10:$H$509,O$7,'Job Catalog'!$I$10:$I$509,O$9)/COUNTA('Job Catalog'!$C$10:$C$509),""))</f>
        <v/>
      </c>
      <c r="P23" s="57">
        <f>IF(OR($A23="",P$9=""),"",IFERROR(COUNTIFS('Job Catalog'!$D$10:$D$509,$A23,'Job Catalog'!$H$10:$H$509,P$7,'Job Catalog'!$I$10:$I$509,P$9)/COUNTA('Job Catalog'!$C$10:$C$509),""))</f>
        <v/>
      </c>
      <c r="Q23" s="57">
        <f>IF(OR($A23="",Q$9=""),"",IFERROR(COUNTIFS('Job Catalog'!$D$10:$D$509,$A23,'Job Catalog'!$H$10:$H$509,Q$7,'Job Catalog'!$I$10:$I$509,Q$9)/COUNTA('Job Catalog'!$C$10:$C$509),""))</f>
        <v/>
      </c>
      <c r="R23" s="57">
        <f>IF(OR($A23="",R$9=""),"",IFERROR(COUNTIFS('Job Catalog'!$D$10:$D$509,$A23,'Job Catalog'!$H$10:$H$509,R$7,'Job Catalog'!$I$10:$I$509,R$9)/COUNTA('Job Catalog'!$C$10:$C$509),""))</f>
        <v/>
      </c>
      <c r="S23" s="57">
        <f>IF(OR($A23="",S$9=""),"",IFERROR(COUNTIFS('Job Catalog'!$D$10:$D$509,$A23,'Job Catalog'!$H$10:$H$509,S$7,'Job Catalog'!$I$10:$I$509,S$9)/COUNTA('Job Catalog'!$C$10:$C$509),""))</f>
        <v/>
      </c>
      <c r="T23" s="57">
        <f>IF(OR($A23="",T$9=""),"",IFERROR(COUNTIFS('Job Catalog'!$D$10:$D$509,$A23,'Job Catalog'!$H$10:$H$509,T$7,'Job Catalog'!$I$10:$I$509,T$9)/COUNTA('Job Catalog'!$C$10:$C$509),""))</f>
        <v/>
      </c>
      <c r="U23" s="57">
        <f>IF(OR($A23="",U$9=""),"",IFERROR(COUNTIFS('Job Catalog'!$D$10:$D$509,$A23,'Job Catalog'!$H$10:$H$509,U$7,'Job Catalog'!$I$10:$I$509,U$9)/COUNTA('Job Catalog'!$C$10:$C$509),""))</f>
        <v/>
      </c>
      <c r="V23" s="57">
        <f>IF(OR($A23="",V$9=""),"",IFERROR(COUNTIFS('Job Catalog'!$D$10:$D$509,$A23,'Job Catalog'!$H$10:$H$509,V$7,'Job Catalog'!$I$10:$I$509,V$9)/COUNTA('Job Catalog'!$C$10:$C$509),""))</f>
        <v/>
      </c>
      <c r="W23" s="57">
        <f>IF(OR($A23="",W$9=""),"",IFERROR(COUNTIFS('Job Catalog'!$D$10:$D$509,$A23,'Job Catalog'!$H$10:$H$509,W$7,'Job Catalog'!$I$10:$I$509,W$9)/COUNTA('Job Catalog'!$C$10:$C$509),""))</f>
        <v/>
      </c>
      <c r="X23" s="57">
        <f>IF(OR($A23="",X$9=""),"",IFERROR(COUNTIFS('Job Catalog'!$D$10:$D$509,$A23,'Job Catalog'!$H$10:$H$509,X$7,'Job Catalog'!$I$10:$I$509,X$9)/COUNTA('Job Catalog'!$C$10:$C$509),""))</f>
        <v/>
      </c>
      <c r="Y23" s="57">
        <f>IF(OR($A23="",Y$9=""),"",IFERROR(COUNTIFS('Job Catalog'!$D$10:$D$509,$A23,'Job Catalog'!$H$10:$H$509,Y$7,'Job Catalog'!$I$10:$I$509,Y$9)/COUNTA('Job Catalog'!$C$10:$C$509),""))</f>
        <v/>
      </c>
      <c r="Z23" s="57">
        <f>IF(OR($A23="",Z$9=""),"",IFERROR(COUNTIFS('Job Catalog'!$D$10:$D$509,$A23,'Job Catalog'!$H$10:$H$509,Z$7,'Job Catalog'!$I$10:$I$509,Z$9)/COUNTA('Job Catalog'!$C$10:$C$509),""))</f>
        <v/>
      </c>
      <c r="AA23" s="57">
        <f>IF(OR($A23="",AA$9=""),"",IFERROR(COUNTIFS('Job Catalog'!$D$10:$D$509,$A23,'Job Catalog'!$H$10:$H$509,AA$7,'Job Catalog'!$I$10:$I$509,AA$9)/COUNTA('Job Catalog'!$C$10:$C$509),""))</f>
        <v/>
      </c>
      <c r="AB23" s="57">
        <f>IF(OR($A23="",AB$9=""),"",IFERROR(COUNTIFS('Job Catalog'!$D$10:$D$509,$A23,'Job Catalog'!$H$10:$H$509,AB$7,'Job Catalog'!$I$10:$I$509,AB$9)/COUNTA('Job Catalog'!$C$10:$C$509),""))</f>
        <v/>
      </c>
      <c r="AC23" s="57">
        <f>IF(OR($A23="",AC$9=""),"",IFERROR(COUNTIFS('Job Catalog'!$D$10:$D$509,$A23,'Job Catalog'!$H$10:$H$509,AC$7,'Job Catalog'!$I$10:$I$509,AC$9)/COUNTA('Job Catalog'!$C$10:$C$509),""))</f>
        <v/>
      </c>
      <c r="AD23" s="57">
        <f>IF(OR($A23="",AD$9=""),"",IFERROR(COUNTIFS('Job Catalog'!$D$10:$D$509,$A23,'Job Catalog'!$H$10:$H$509,AD$7,'Job Catalog'!$I$10:$I$509,AD$9)/COUNTA('Job Catalog'!$C$10:$C$509),""))</f>
        <v/>
      </c>
      <c r="AE23" s="57">
        <f>IF(OR($A23="",AE$9=""),"",IFERROR(COUNTIFS('Job Catalog'!$D$10:$D$509,$A23,'Job Catalog'!$H$10:$H$509,AE$7,'Job Catalog'!$I$10:$I$509,AE$9)/COUNTA('Job Catalog'!$C$10:$C$509),""))</f>
        <v/>
      </c>
      <c r="AF23" s="57">
        <f>IF(OR($A23="",AF$9=""),"",IFERROR(COUNTIFS('Job Catalog'!$D$10:$D$509,$A23,'Job Catalog'!$H$10:$H$509,AF$7,'Job Catalog'!$I$10:$I$509,AF$9)/COUNTA('Job Catalog'!$C$10:$C$509),""))</f>
        <v/>
      </c>
      <c r="AG23" s="57">
        <f>IF(OR($A23="",AG$9=""),"",IFERROR(COUNTIFS('Job Catalog'!$D$10:$D$509,$A23,'Job Catalog'!$H$10:$H$509,AG$7,'Job Catalog'!$I$10:$I$509,AG$9)/COUNTA('Job Catalog'!$C$10:$C$509),""))</f>
        <v/>
      </c>
      <c r="AH23" s="57">
        <f>IF(OR($A23="",AH$9=""),"",IFERROR(COUNTIFS('Job Catalog'!$D$10:$D$509,$A23,'Job Catalog'!$H$10:$H$509,AH$7,'Job Catalog'!$I$10:$I$509,AH$9)/COUNTA('Job Catalog'!$C$10:$C$509),""))</f>
        <v/>
      </c>
      <c r="AI23" s="57">
        <f>IF(OR($A23="",AI$9=""),"",IFERROR(COUNTIFS('Job Catalog'!$D$10:$D$509,$A23,'Job Catalog'!$H$10:$H$509,AI$7,'Job Catalog'!$I$10:$I$509,AI$9)/COUNTA('Job Catalog'!$C$10:$C$509),""))</f>
        <v/>
      </c>
      <c r="AJ23" s="57">
        <f>IF(OR($A23="",AJ$9=""),"",IFERROR(COUNTIFS('Job Catalog'!$D$10:$D$509,$A23,'Job Catalog'!$H$10:$H$509,AJ$7,'Job Catalog'!$I$10:$I$509,AJ$9)/COUNTA('Job Catalog'!$C$10:$C$509),""))</f>
        <v/>
      </c>
      <c r="AK23" s="57">
        <f>IF(OR($A23="",AK$9=""),"",IFERROR(COUNTIFS('Job Catalog'!$D$10:$D$509,$A23,'Job Catalog'!$H$10:$H$509,AK$7,'Job Catalog'!$I$10:$I$509,AK$9)/COUNTA('Job Catalog'!$C$10:$C$509),""))</f>
        <v/>
      </c>
      <c r="AL23" s="57">
        <f>IF(OR($A23="",AL$9=""),"",IFERROR(COUNTIFS('Job Catalog'!$D$10:$D$509,$A23,'Job Catalog'!$H$10:$H$509,AL$7,'Job Catalog'!$I$10:$I$509,AL$9)/COUNTA('Job Catalog'!$C$10:$C$509),""))</f>
        <v/>
      </c>
      <c r="AM23" s="57">
        <f>IF(OR($A23="",AM$9=""),"",IFERROR(COUNTIFS('Job Catalog'!$D$10:$D$509,$A23,'Job Catalog'!$H$10:$H$509,AM$7,'Job Catalog'!$I$10:$I$509,AM$9)/COUNTA('Job Catalog'!$C$10:$C$509),""))</f>
        <v/>
      </c>
      <c r="AN23" s="57">
        <f>IF(OR($A23="",AN$9=""),"",IFERROR(COUNTIFS('Job Catalog'!$D$10:$D$509,$A23,'Job Catalog'!$H$10:$H$509,AN$7,'Job Catalog'!$I$10:$I$509,AN$9)/COUNTA('Job Catalog'!$C$10:$C$509),""))</f>
        <v/>
      </c>
      <c r="AO23" s="57">
        <f>IF(OR($A23="",AO$9=""),"",IFERROR(COUNTIFS('Job Catalog'!$D$10:$D$509,$A23,'Job Catalog'!$H$10:$H$509,AO$7,'Job Catalog'!$I$10:$I$509,AO$9)/COUNTA('Job Catalog'!$C$10:$C$509),""))</f>
        <v/>
      </c>
      <c r="AP23" s="57">
        <f>IF(OR($A23="",AP$9=""),"",IFERROR(COUNTIFS('Job Catalog'!$D$10:$D$509,$A23,'Job Catalog'!$H$10:$H$509,AP$7,'Job Catalog'!$I$10:$I$509,AP$9)/COUNTA('Job Catalog'!$C$10:$C$509),""))</f>
        <v/>
      </c>
      <c r="AQ23" s="57">
        <f>IF(OR($A23="",AQ$9=""),"",IFERROR(COUNTIFS('Job Catalog'!$D$10:$D$509,$A23,'Job Catalog'!$H$10:$H$509,AQ$7,'Job Catalog'!$I$10:$I$509,AQ$9)/COUNTA('Job Catalog'!$C$10:$C$509),""))</f>
        <v/>
      </c>
      <c r="AR23" s="57">
        <f>IF(OR($A23="",AR$9=""),"",IFERROR(COUNTIFS('Job Catalog'!$D$10:$D$509,$A23,'Job Catalog'!$H$10:$H$509,AR$7,'Job Catalog'!$I$10:$I$509,AR$9)/COUNTA('Job Catalog'!$C$10:$C$509),""))</f>
        <v/>
      </c>
      <c r="AS23" s="57">
        <f>IF(OR($A23="",AS$9=""),"",IFERROR(COUNTIFS('Job Catalog'!$D$10:$D$509,$A23,'Job Catalog'!$H$10:$H$509,AS$7,'Job Catalog'!$I$10:$I$509,AS$9)/COUNTA('Job Catalog'!$C$10:$C$509),""))</f>
        <v/>
      </c>
      <c r="AT23" s="57">
        <f>IF(OR($A23="",AT$9=""),"",IFERROR(COUNTIFS('Job Catalog'!$D$10:$D$509,$A23,'Job Catalog'!$H$10:$H$509,AT$7,'Job Catalog'!$I$10:$I$509,AT$9)/COUNTA('Job Catalog'!$C$10:$C$509),""))</f>
        <v/>
      </c>
      <c r="AU23" s="57">
        <f>IF(OR($A23="",AU$9=""),"",IFERROR(COUNTIFS('Job Catalog'!$D$10:$D$509,$A23,'Job Catalog'!$H$10:$H$509,AU$7,'Job Catalog'!$I$10:$I$509,AU$9)/COUNTA('Job Catalog'!$C$10:$C$509),""))</f>
        <v/>
      </c>
      <c r="AV23" s="57">
        <f>IF(OR($A23="",AV$9=""),"",IFERROR(COUNTIFS('Job Catalog'!$D$10:$D$509,$A23,'Job Catalog'!$H$10:$H$509,AV$7,'Job Catalog'!$I$10:$I$509,AV$9)/COUNTA('Job Catalog'!$C$10:$C$509),""))</f>
        <v/>
      </c>
      <c r="AW23" s="57">
        <f>IF(OR($A23="",AW$9=""),"",IFERROR(COUNTIFS('Job Catalog'!$D$10:$D$509,$A23,'Job Catalog'!$H$10:$H$509,AW$7,'Job Catalog'!$I$10:$I$509,AW$9)/COUNTA('Job Catalog'!$C$10:$C$509),""))</f>
        <v/>
      </c>
      <c r="AX23" s="57">
        <f>IF(OR($A23="",AX$9=""),"",IFERROR(COUNTIFS('Job Catalog'!$D$10:$D$509,$A23,'Job Catalog'!$H$10:$H$509,AX$7,'Job Catalog'!$I$10:$I$509,AX$9)/COUNTA('Job Catalog'!$C$10:$C$509),""))</f>
        <v/>
      </c>
      <c r="AY23" s="57">
        <f>IF(OR($A23="",AY$9=""),"",IFERROR(COUNTIFS('Job Catalog'!$D$10:$D$509,$A23,'Job Catalog'!$H$10:$H$509,AY$7,'Job Catalog'!$I$10:$I$509,AY$9)/COUNTA('Job Catalog'!$C$10:$C$509),""))</f>
        <v/>
      </c>
      <c r="AZ23" s="57">
        <f>IF(OR($A23="",AZ$9=""),"",IFERROR(COUNTIFS('Job Catalog'!$D$10:$D$509,$A23,'Job Catalog'!$H$10:$H$509,AZ$7,'Job Catalog'!$I$10:$I$509,AZ$9)/COUNTA('Job Catalog'!$C$10:$C$509),""))</f>
        <v/>
      </c>
      <c r="BA23" s="57">
        <f>IF(OR($A23="",BA$9=""),"",IFERROR(COUNTIFS('Job Catalog'!$D$10:$D$509,$A23,'Job Catalog'!$H$10:$H$509,BA$7,'Job Catalog'!$I$10:$I$509,BA$9)/COUNTA('Job Catalog'!$C$10:$C$509),""))</f>
        <v/>
      </c>
      <c r="BB23" s="57">
        <f>IF(OR($A23="",BB$9=""),"",IFERROR(COUNTIFS('Job Catalog'!$D$10:$D$509,$A23,'Job Catalog'!$H$10:$H$509,BB$7,'Job Catalog'!$I$10:$I$509,BB$9)/COUNTA('Job Catalog'!$C$10:$C$509),""))</f>
        <v/>
      </c>
      <c r="BC23" s="57">
        <f>IF(OR($A23="",BC$9=""),"",IFERROR(COUNTIFS('Job Catalog'!$D$10:$D$509,$A23,'Job Catalog'!$H$10:$H$509,BC$7,'Job Catalog'!$I$10:$I$509,BC$9)/COUNTA('Job Catalog'!$C$10:$C$509),""))</f>
        <v/>
      </c>
      <c r="BD23" s="57">
        <f>IF(OR($A23="",BD$9=""),"",IFERROR(COUNTIFS('Job Catalog'!$D$10:$D$509,$A23,'Job Catalog'!$H$10:$H$509,BD$7,'Job Catalog'!$I$10:$I$509,BD$9)/COUNTA('Job Catalog'!$C$10:$C$509),""))</f>
        <v/>
      </c>
      <c r="BE23" s="57">
        <f>IF(OR($A23="",BE$9=""),"",IFERROR(COUNTIFS('Job Catalog'!$D$10:$D$509,$A23,'Job Catalog'!$H$10:$H$509,BE$7,'Job Catalog'!$I$10:$I$509,BE$9)/COUNTA('Job Catalog'!$C$10:$C$509),""))</f>
        <v/>
      </c>
      <c r="BF23" s="57">
        <f>IF(OR($A23="",BF$9=""),"",IFERROR(COUNTIFS('Job Catalog'!$D$10:$D$509,$A23,'Job Catalog'!$H$10:$H$509,BF$7,'Job Catalog'!$I$10:$I$509,BF$9)/COUNTA('Job Catalog'!$C$10:$C$509),""))</f>
        <v/>
      </c>
      <c r="BG23" s="57">
        <f>IF(OR($A23="",BG$9=""),"",IFERROR(COUNTIFS('Job Catalog'!$D$10:$D$509,$A23,'Job Catalog'!$H$10:$H$509,BG$7,'Job Catalog'!$I$10:$I$509,BG$9)/COUNTA('Job Catalog'!$C$10:$C$509),""))</f>
        <v/>
      </c>
      <c r="BH23" s="57">
        <f>IF(OR($A23="",BH$9=""),"",IFERROR(COUNTIFS('Job Catalog'!$D$10:$D$509,$A23,'Job Catalog'!$H$10:$H$509,BH$7,'Job Catalog'!$I$10:$I$509,BH$9)/COUNTA('Job Catalog'!$C$10:$C$509),""))</f>
        <v/>
      </c>
      <c r="BI23" s="57">
        <f>IF(OR($A23="",BI$9=""),"",IFERROR(COUNTIFS('Job Catalog'!$D$10:$D$509,$A23,'Job Catalog'!$H$10:$H$509,BI$7,'Job Catalog'!$I$10:$I$509,BI$9)/COUNTA('Job Catalog'!$C$10:$C$509),""))</f>
        <v/>
      </c>
      <c r="BJ23" s="57">
        <f>IF(OR($A23="",BJ$9=""),"",IFERROR(COUNTIFS('Job Catalog'!$D$10:$D$509,$A23,'Job Catalog'!$H$10:$H$509,BJ$7,'Job Catalog'!$I$10:$I$509,BJ$9)/COUNTA('Job Catalog'!$C$10:$C$509),""))</f>
        <v/>
      </c>
      <c r="BK23" s="57">
        <f>IF(OR($A23="",BK$9=""),"",IFERROR(COUNTIFS('Job Catalog'!$D$10:$D$509,$A23,'Job Catalog'!$H$10:$H$509,BK$7,'Job Catalog'!$I$10:$I$509,BK$9)/COUNTA('Job Catalog'!$C$10:$C$509),""))</f>
        <v/>
      </c>
      <c r="BL23" s="57">
        <f>IF(OR($A23="",BL$9=""),"",IFERROR(COUNTIFS('Job Catalog'!$D$10:$D$509,$A23,'Job Catalog'!$H$10:$H$509,BL$7,'Job Catalog'!$I$10:$I$509,BL$9)/COUNTA('Job Catalog'!$C$10:$C$509),""))</f>
        <v/>
      </c>
      <c r="BM23" s="57">
        <f>IF(OR($A23="",BM$9=""),"",IFERROR(COUNTIFS('Job Catalog'!$D$10:$D$509,$A23,'Job Catalog'!$H$10:$H$509,BM$7,'Job Catalog'!$I$10:$I$509,BM$9)/COUNTA('Job Catalog'!$C$10:$C$509),""))</f>
        <v/>
      </c>
      <c r="BN23" s="57">
        <f>IF(OR($A23="",BN$9=""),"",IFERROR(COUNTIFS('Job Catalog'!$D$10:$D$509,$A23,'Job Catalog'!$H$10:$H$509,BN$7,'Job Catalog'!$I$10:$I$509,BN$9)/COUNTA('Job Catalog'!$C$10:$C$509),""))</f>
        <v/>
      </c>
      <c r="BO23" s="57">
        <f>IF(OR($A23="",BO$9=""),"",IFERROR(COUNTIFS('Job Catalog'!$D$10:$D$509,$A23,'Job Catalog'!$H$10:$H$509,BO$7,'Job Catalog'!$I$10:$I$509,BO$9)/COUNTA('Job Catalog'!$C$10:$C$509),""))</f>
        <v/>
      </c>
      <c r="BP23" s="57">
        <f>IF(OR($A23="",BP$9=""),"",IFERROR(COUNTIFS('Job Catalog'!$D$10:$D$509,$A23,'Job Catalog'!$H$10:$H$509,BP$7,'Job Catalog'!$I$10:$I$509,BP$9)/COUNTA('Job Catalog'!$C$10:$C$509),""))</f>
        <v/>
      </c>
      <c r="BQ23" s="57">
        <f>IF(OR($A23="",BQ$9=""),"",IFERROR(COUNTIFS('Job Catalog'!$D$10:$D$509,$A23,'Job Catalog'!$H$10:$H$509,BQ$7,'Job Catalog'!$I$10:$I$509,BQ$9)/COUNTA('Job Catalog'!$C$10:$C$509),""))</f>
        <v/>
      </c>
      <c r="BR23" s="57">
        <f>IF(OR($A23="",BR$9=""),"",IFERROR(COUNTIFS('Job Catalog'!$D$10:$D$509,$A23,'Job Catalog'!$H$10:$H$509,BR$7,'Job Catalog'!$I$10:$I$509,BR$9)/COUNTA('Job Catalog'!$C$10:$C$509),""))</f>
        <v/>
      </c>
      <c r="BS23" s="57">
        <f>IF(OR($A23="",BS$9=""),"",IFERROR(COUNTIFS('Job Catalog'!$D$10:$D$509,$A23,'Job Catalog'!$H$10:$H$509,BS$7,'Job Catalog'!$I$10:$I$509,BS$9)/COUNTA('Job Catalog'!$C$10:$C$509),""))</f>
        <v/>
      </c>
      <c r="BT23" s="57">
        <f>IF(OR($A23="",BT$9=""),"",IFERROR(COUNTIFS('Job Catalog'!$D$10:$D$509,$A23,'Job Catalog'!$H$10:$H$509,BT$7,'Job Catalog'!$I$10:$I$509,BT$9)/COUNTA('Job Catalog'!$C$10:$C$509),""))</f>
        <v/>
      </c>
      <c r="BU23" s="57">
        <f>IF(OR($A23="",BU$9=""),"",IFERROR(COUNTIFS('Job Catalog'!$D$10:$D$509,$A23,'Job Catalog'!$H$10:$H$509,BU$7,'Job Catalog'!$I$10:$I$509,BU$9)/COUNTA('Job Catalog'!$C$10:$C$509),""))</f>
        <v/>
      </c>
      <c r="BV23" s="57">
        <f>IF(OR($A23="",BV$9=""),"",IFERROR(COUNTIFS('Job Catalog'!$D$10:$D$509,$A23,'Job Catalog'!$H$10:$H$509,BV$7,'Job Catalog'!$I$10:$I$509,BV$9)/COUNTA('Job Catalog'!$C$10:$C$509),""))</f>
        <v/>
      </c>
      <c r="BW23" s="57">
        <f>IF(OR($A23="",BW$9=""),"",IFERROR(COUNTIFS('Job Catalog'!$D$10:$D$509,$A23,'Job Catalog'!$H$10:$H$509,BW$7,'Job Catalog'!$I$10:$I$509,BW$9)/COUNTA('Job Catalog'!$C$10:$C$509),""))</f>
        <v/>
      </c>
      <c r="BX23" s="57">
        <f>IF(OR($A23="",BX$9=""),"",IFERROR(COUNTIFS('Job Catalog'!$D$10:$D$509,$A23,'Job Catalog'!$H$10:$H$509,BX$7,'Job Catalog'!$I$10:$I$509,BX$9)/COUNTA('Job Catalog'!$C$10:$C$509),""))</f>
        <v/>
      </c>
      <c r="BY23" s="57">
        <f>IF(OR($A23="",BY$9=""),"",IFERROR(COUNTIFS('Job Catalog'!$D$10:$D$509,$A23,'Job Catalog'!$H$10:$H$509,BY$7,'Job Catalog'!$I$10:$I$509,BY$9)/COUNTA('Job Catalog'!$C$10:$C$509),""))</f>
        <v/>
      </c>
      <c r="BZ23" s="57">
        <f>IF(OR($A23="",BZ$9=""),"",IFERROR(COUNTIFS('Job Catalog'!$D$10:$D$509,$A23,'Job Catalog'!$H$10:$H$509,BZ$7,'Job Catalog'!$I$10:$I$509,BZ$9)/COUNTA('Job Catalog'!$C$10:$C$509),""))</f>
        <v/>
      </c>
      <c r="CA23" s="57">
        <f>IF(OR($A23="",CA$9=""),"",IFERROR(COUNTIFS('Job Catalog'!$D$10:$D$509,$A23,'Job Catalog'!$H$10:$H$509,CA$7,'Job Catalog'!$I$10:$I$509,CA$9)/COUNTA('Job Catalog'!$C$10:$C$509),""))</f>
        <v/>
      </c>
      <c r="CB23" s="57">
        <f>IF(OR($A23="",CB$9=""),"",IFERROR(COUNTIFS('Job Catalog'!$D$10:$D$509,$A23,'Job Catalog'!$H$10:$H$509,CB$7,'Job Catalog'!$I$10:$I$509,CB$9)/COUNTA('Job Catalog'!$C$10:$C$509),""))</f>
        <v/>
      </c>
      <c r="CC23" s="57">
        <f>IF(OR($A23="",CC$9=""),"",IFERROR(COUNTIFS('Job Catalog'!$D$10:$D$509,$A23,'Job Catalog'!$H$10:$H$509,CC$7,'Job Catalog'!$I$10:$I$509,CC$9)/COUNTA('Job Catalog'!$C$10:$C$509),""))</f>
        <v/>
      </c>
      <c r="CD23" s="57">
        <f>IF(OR($A23="",CD$9=""),"",IFERROR(COUNTIFS('Job Catalog'!$D$10:$D$509,$A23,'Job Catalog'!$H$10:$H$509,CD$7,'Job Catalog'!$I$10:$I$509,CD$9)/COUNTA('Job Catalog'!$C$10:$C$509),""))</f>
        <v/>
      </c>
      <c r="CE23" s="57">
        <f>IF(OR($A23="",CE$9=""),"",IFERROR(COUNTIFS('Job Catalog'!$D$10:$D$509,$A23,'Job Catalog'!$H$10:$H$509,CE$7,'Job Catalog'!$I$10:$I$509,CE$9)/COUNTA('Job Catalog'!$C$10:$C$509),""))</f>
        <v/>
      </c>
      <c r="CF23" s="57">
        <f>IF(OR($A23="",CF$9=""),"",IFERROR(COUNTIFS('Job Catalog'!$D$10:$D$509,$A23,'Job Catalog'!$H$10:$H$509,CF$7,'Job Catalog'!$I$10:$I$509,CF$9)/COUNTA('Job Catalog'!$C$10:$C$509),""))</f>
        <v/>
      </c>
      <c r="CG23" s="57">
        <f>IF(OR($A23="",CG$9=""),"",IFERROR(COUNTIFS('Job Catalog'!$D$10:$D$509,$A23,'Job Catalog'!$H$10:$H$509,CG$7,'Job Catalog'!$I$10:$I$509,CG$9)/COUNTA('Job Catalog'!$C$10:$C$509),""))</f>
        <v/>
      </c>
      <c r="CH23" s="57">
        <f>IF(OR($A23="",CH$9=""),"",IFERROR(COUNTIFS('Job Catalog'!$D$10:$D$509,$A23,'Job Catalog'!$H$10:$H$509,CH$7,'Job Catalog'!$I$10:$I$509,CH$9)/COUNTA('Job Catalog'!$C$10:$C$509),""))</f>
        <v/>
      </c>
      <c r="CI23" s="57">
        <f>IF(OR($A23="",CI$9=""),"",IFERROR(COUNTIFS('Job Catalog'!$D$10:$D$509,$A23,'Job Catalog'!$H$10:$H$509,CI$7,'Job Catalog'!$I$10:$I$509,CI$9)/COUNTA('Job Catalog'!$C$10:$C$509),""))</f>
        <v/>
      </c>
      <c r="CJ23" s="57">
        <f>IF(OR($A23="",CJ$9=""),"",IFERROR(COUNTIFS('Job Catalog'!$D$10:$D$509,$A23,'Job Catalog'!$H$10:$H$509,CJ$7,'Job Catalog'!$I$10:$I$509,CJ$9)/COUNTA('Job Catalog'!$C$10:$C$509),""))</f>
        <v/>
      </c>
      <c r="CK23" s="57">
        <f>IF(OR($A23="",CK$9=""),"",IFERROR(COUNTIFS('Job Catalog'!$D$10:$D$509,$A23,'Job Catalog'!$H$10:$H$509,CK$7,'Job Catalog'!$I$10:$I$509,CK$9)/COUNTA('Job Catalog'!$C$10:$C$509),""))</f>
        <v/>
      </c>
      <c r="CL23" s="57">
        <f>IF(OR($A23="",CL$9=""),"",IFERROR(COUNTIFS('Job Catalog'!$D$10:$D$509,$A23,'Job Catalog'!$H$10:$H$509,CL$7,'Job Catalog'!$I$10:$I$509,CL$9)/COUNTA('Job Catalog'!$C$10:$C$509),""))</f>
        <v/>
      </c>
      <c r="CM23" s="57">
        <f>IF(OR($A23="",CM$9=""),"",IFERROR(COUNTIFS('Job Catalog'!$D$10:$D$509,$A23,'Job Catalog'!$H$10:$H$509,CM$7,'Job Catalog'!$I$10:$I$509,CM$9)/COUNTA('Job Catalog'!$C$10:$C$509),""))</f>
        <v/>
      </c>
      <c r="CN23" s="57">
        <f>IF(OR($A23="",CN$9=""),"",IFERROR(COUNTIFS('Job Catalog'!$D$10:$D$509,$A23,'Job Catalog'!$H$10:$H$509,CN$7,'Job Catalog'!$I$10:$I$509,CN$9)/COUNTA('Job Catalog'!$C$10:$C$509),""))</f>
        <v/>
      </c>
      <c r="CO23" s="57">
        <f>IF(OR($A23="",CO$9=""),"",IFERROR(COUNTIFS('Job Catalog'!$D$10:$D$509,$A23,'Job Catalog'!$H$10:$H$509,CO$7,'Job Catalog'!$I$10:$I$509,CO$9)/COUNTA('Job Catalog'!$C$10:$C$509),""))</f>
        <v/>
      </c>
      <c r="CP23" s="57">
        <f>IF(OR($A23="",CP$9=""),"",IFERROR(COUNTIFS('Job Catalog'!$D$10:$D$509,$A23,'Job Catalog'!$H$10:$H$509,CP$7,'Job Catalog'!$I$10:$I$509,CP$9)/COUNTA('Job Catalog'!$C$10:$C$509),""))</f>
        <v/>
      </c>
      <c r="CQ23" s="57">
        <f>IF(OR($A23="",CQ$9=""),"",IFERROR(COUNTIFS('Job Catalog'!$D$10:$D$509,$A23,'Job Catalog'!$H$10:$H$509,CQ$7,'Job Catalog'!$I$10:$I$509,CQ$9)/COUNTA('Job Catalog'!$C$10:$C$509),""))</f>
        <v/>
      </c>
      <c r="CR23" s="57">
        <f>IF(OR($A23="",CR$9=""),"",IFERROR(COUNTIFS('Job Catalog'!$D$10:$D$509,$A23,'Job Catalog'!$H$10:$H$509,CR$7,'Job Catalog'!$I$10:$I$509,CR$9)/COUNTA('Job Catalog'!$C$10:$C$509),""))</f>
        <v/>
      </c>
      <c r="CS23" s="57">
        <f>IF(OR($A23="",CS$9=""),"",IFERROR(COUNTIFS('Job Catalog'!$D$10:$D$509,$A23,'Job Catalog'!$H$10:$H$509,CS$7,'Job Catalog'!$I$10:$I$509,CS$9)/COUNTA('Job Catalog'!$C$10:$C$509),""))</f>
        <v/>
      </c>
      <c r="CT23" s="57">
        <f>IF(OR($A23="",CT$9=""),"",IFERROR(COUNTIFS('Job Catalog'!$D$10:$D$509,$A23,'Job Catalog'!$H$10:$H$509,CT$7,'Job Catalog'!$I$10:$I$509,CT$9)/COUNTA('Job Catalog'!$C$10:$C$509),""))</f>
        <v/>
      </c>
      <c r="CU23" s="58">
        <f>IF($A23="","",SUM(C23:CT23))</f>
        <v/>
      </c>
    </row>
    <row r="24">
      <c r="A24">
        <f>IF(SETUP!$B134="","",SETUP!$B134)</f>
        <v/>
      </c>
      <c r="B24" s="9">
        <f>IF(SETUP!$B134="","",SETUP!$C134)</f>
        <v/>
      </c>
      <c r="C24" s="57">
        <f>IF(OR($A24="",C$9=""),"",IFERROR(COUNTIFS('Job Catalog'!$D$10:$D$509,$A24,'Job Catalog'!$H$10:$H$509,C$7,'Job Catalog'!$I$10:$I$509,C$9)/COUNTA('Job Catalog'!$C$10:$C$509),""))</f>
        <v/>
      </c>
      <c r="D24" s="57">
        <f>IF(OR($A24="",D$9=""),"",IFERROR(COUNTIFS('Job Catalog'!$D$10:$D$509,$A24,'Job Catalog'!$H$10:$H$509,D$7,'Job Catalog'!$I$10:$I$509,D$9)/COUNTA('Job Catalog'!$C$10:$C$509),""))</f>
        <v/>
      </c>
      <c r="E24" s="57">
        <f>IF(OR($A24="",E$9=""),"",IFERROR(COUNTIFS('Job Catalog'!$D$10:$D$509,$A24,'Job Catalog'!$H$10:$H$509,E$7,'Job Catalog'!$I$10:$I$509,E$9)/COUNTA('Job Catalog'!$C$10:$C$509),""))</f>
        <v/>
      </c>
      <c r="F24" s="57">
        <f>IF(OR($A24="",F$9=""),"",IFERROR(COUNTIFS('Job Catalog'!$D$10:$D$509,$A24,'Job Catalog'!$H$10:$H$509,F$7,'Job Catalog'!$I$10:$I$509,F$9)/COUNTA('Job Catalog'!$C$10:$C$509),""))</f>
        <v/>
      </c>
      <c r="G24" s="57">
        <f>IF(OR($A24="",G$9=""),"",IFERROR(COUNTIFS('Job Catalog'!$D$10:$D$509,$A24,'Job Catalog'!$H$10:$H$509,G$7,'Job Catalog'!$I$10:$I$509,G$9)/COUNTA('Job Catalog'!$C$10:$C$509),""))</f>
        <v/>
      </c>
      <c r="H24" s="57">
        <f>IF(OR($A24="",H$9=""),"",IFERROR(COUNTIFS('Job Catalog'!$D$10:$D$509,$A24,'Job Catalog'!$H$10:$H$509,H$7,'Job Catalog'!$I$10:$I$509,H$9)/COUNTA('Job Catalog'!$C$10:$C$509),""))</f>
        <v/>
      </c>
      <c r="I24" s="57">
        <f>IF(OR($A24="",I$9=""),"",IFERROR(COUNTIFS('Job Catalog'!$D$10:$D$509,$A24,'Job Catalog'!$H$10:$H$509,I$7,'Job Catalog'!$I$10:$I$509,I$9)/COUNTA('Job Catalog'!$C$10:$C$509),""))</f>
        <v/>
      </c>
      <c r="J24" s="57">
        <f>IF(OR($A24="",J$9=""),"",IFERROR(COUNTIFS('Job Catalog'!$D$10:$D$509,$A24,'Job Catalog'!$H$10:$H$509,J$7,'Job Catalog'!$I$10:$I$509,J$9)/COUNTA('Job Catalog'!$C$10:$C$509),""))</f>
        <v/>
      </c>
      <c r="K24" s="57">
        <f>IF(OR($A24="",K$9=""),"",IFERROR(COUNTIFS('Job Catalog'!$D$10:$D$509,$A24,'Job Catalog'!$H$10:$H$509,K$7,'Job Catalog'!$I$10:$I$509,K$9)/COUNTA('Job Catalog'!$C$10:$C$509),""))</f>
        <v/>
      </c>
      <c r="L24" s="57">
        <f>IF(OR($A24="",L$9=""),"",IFERROR(COUNTIFS('Job Catalog'!$D$10:$D$509,$A24,'Job Catalog'!$H$10:$H$509,L$7,'Job Catalog'!$I$10:$I$509,L$9)/COUNTA('Job Catalog'!$C$10:$C$509),""))</f>
        <v/>
      </c>
      <c r="M24" s="57">
        <f>IF(OR($A24="",M$9=""),"",IFERROR(COUNTIFS('Job Catalog'!$D$10:$D$509,$A24,'Job Catalog'!$H$10:$H$509,M$7,'Job Catalog'!$I$10:$I$509,M$9)/COUNTA('Job Catalog'!$C$10:$C$509),""))</f>
        <v/>
      </c>
      <c r="N24" s="57">
        <f>IF(OR($A24="",N$9=""),"",IFERROR(COUNTIFS('Job Catalog'!$D$10:$D$509,$A24,'Job Catalog'!$H$10:$H$509,N$7,'Job Catalog'!$I$10:$I$509,N$9)/COUNTA('Job Catalog'!$C$10:$C$509),""))</f>
        <v/>
      </c>
      <c r="O24" s="57">
        <f>IF(OR($A24="",O$9=""),"",IFERROR(COUNTIFS('Job Catalog'!$D$10:$D$509,$A24,'Job Catalog'!$H$10:$H$509,O$7,'Job Catalog'!$I$10:$I$509,O$9)/COUNTA('Job Catalog'!$C$10:$C$509),""))</f>
        <v/>
      </c>
      <c r="P24" s="57">
        <f>IF(OR($A24="",P$9=""),"",IFERROR(COUNTIFS('Job Catalog'!$D$10:$D$509,$A24,'Job Catalog'!$H$10:$H$509,P$7,'Job Catalog'!$I$10:$I$509,P$9)/COUNTA('Job Catalog'!$C$10:$C$509),""))</f>
        <v/>
      </c>
      <c r="Q24" s="57">
        <f>IF(OR($A24="",Q$9=""),"",IFERROR(COUNTIFS('Job Catalog'!$D$10:$D$509,$A24,'Job Catalog'!$H$10:$H$509,Q$7,'Job Catalog'!$I$10:$I$509,Q$9)/COUNTA('Job Catalog'!$C$10:$C$509),""))</f>
        <v/>
      </c>
      <c r="R24" s="57">
        <f>IF(OR($A24="",R$9=""),"",IFERROR(COUNTIFS('Job Catalog'!$D$10:$D$509,$A24,'Job Catalog'!$H$10:$H$509,R$7,'Job Catalog'!$I$10:$I$509,R$9)/COUNTA('Job Catalog'!$C$10:$C$509),""))</f>
        <v/>
      </c>
      <c r="S24" s="57">
        <f>IF(OR($A24="",S$9=""),"",IFERROR(COUNTIFS('Job Catalog'!$D$10:$D$509,$A24,'Job Catalog'!$H$10:$H$509,S$7,'Job Catalog'!$I$10:$I$509,S$9)/COUNTA('Job Catalog'!$C$10:$C$509),""))</f>
        <v/>
      </c>
      <c r="T24" s="57">
        <f>IF(OR($A24="",T$9=""),"",IFERROR(COUNTIFS('Job Catalog'!$D$10:$D$509,$A24,'Job Catalog'!$H$10:$H$509,T$7,'Job Catalog'!$I$10:$I$509,T$9)/COUNTA('Job Catalog'!$C$10:$C$509),""))</f>
        <v/>
      </c>
      <c r="U24" s="57">
        <f>IF(OR($A24="",U$9=""),"",IFERROR(COUNTIFS('Job Catalog'!$D$10:$D$509,$A24,'Job Catalog'!$H$10:$H$509,U$7,'Job Catalog'!$I$10:$I$509,U$9)/COUNTA('Job Catalog'!$C$10:$C$509),""))</f>
        <v/>
      </c>
      <c r="V24" s="57">
        <f>IF(OR($A24="",V$9=""),"",IFERROR(COUNTIFS('Job Catalog'!$D$10:$D$509,$A24,'Job Catalog'!$H$10:$H$509,V$7,'Job Catalog'!$I$10:$I$509,V$9)/COUNTA('Job Catalog'!$C$10:$C$509),""))</f>
        <v/>
      </c>
      <c r="W24" s="57">
        <f>IF(OR($A24="",W$9=""),"",IFERROR(COUNTIFS('Job Catalog'!$D$10:$D$509,$A24,'Job Catalog'!$H$10:$H$509,W$7,'Job Catalog'!$I$10:$I$509,W$9)/COUNTA('Job Catalog'!$C$10:$C$509),""))</f>
        <v/>
      </c>
      <c r="X24" s="57">
        <f>IF(OR($A24="",X$9=""),"",IFERROR(COUNTIFS('Job Catalog'!$D$10:$D$509,$A24,'Job Catalog'!$H$10:$H$509,X$7,'Job Catalog'!$I$10:$I$509,X$9)/COUNTA('Job Catalog'!$C$10:$C$509),""))</f>
        <v/>
      </c>
      <c r="Y24" s="57">
        <f>IF(OR($A24="",Y$9=""),"",IFERROR(COUNTIFS('Job Catalog'!$D$10:$D$509,$A24,'Job Catalog'!$H$10:$H$509,Y$7,'Job Catalog'!$I$10:$I$509,Y$9)/COUNTA('Job Catalog'!$C$10:$C$509),""))</f>
        <v/>
      </c>
      <c r="Z24" s="57">
        <f>IF(OR($A24="",Z$9=""),"",IFERROR(COUNTIFS('Job Catalog'!$D$10:$D$509,$A24,'Job Catalog'!$H$10:$H$509,Z$7,'Job Catalog'!$I$10:$I$509,Z$9)/COUNTA('Job Catalog'!$C$10:$C$509),""))</f>
        <v/>
      </c>
      <c r="AA24" s="57">
        <f>IF(OR($A24="",AA$9=""),"",IFERROR(COUNTIFS('Job Catalog'!$D$10:$D$509,$A24,'Job Catalog'!$H$10:$H$509,AA$7,'Job Catalog'!$I$10:$I$509,AA$9)/COUNTA('Job Catalog'!$C$10:$C$509),""))</f>
        <v/>
      </c>
      <c r="AB24" s="57">
        <f>IF(OR($A24="",AB$9=""),"",IFERROR(COUNTIFS('Job Catalog'!$D$10:$D$509,$A24,'Job Catalog'!$H$10:$H$509,AB$7,'Job Catalog'!$I$10:$I$509,AB$9)/COUNTA('Job Catalog'!$C$10:$C$509),""))</f>
        <v/>
      </c>
      <c r="AC24" s="57">
        <f>IF(OR($A24="",AC$9=""),"",IFERROR(COUNTIFS('Job Catalog'!$D$10:$D$509,$A24,'Job Catalog'!$H$10:$H$509,AC$7,'Job Catalog'!$I$10:$I$509,AC$9)/COUNTA('Job Catalog'!$C$10:$C$509),""))</f>
        <v/>
      </c>
      <c r="AD24" s="57">
        <f>IF(OR($A24="",AD$9=""),"",IFERROR(COUNTIFS('Job Catalog'!$D$10:$D$509,$A24,'Job Catalog'!$H$10:$H$509,AD$7,'Job Catalog'!$I$10:$I$509,AD$9)/COUNTA('Job Catalog'!$C$10:$C$509),""))</f>
        <v/>
      </c>
      <c r="AE24" s="57">
        <f>IF(OR($A24="",AE$9=""),"",IFERROR(COUNTIFS('Job Catalog'!$D$10:$D$509,$A24,'Job Catalog'!$H$10:$H$509,AE$7,'Job Catalog'!$I$10:$I$509,AE$9)/COUNTA('Job Catalog'!$C$10:$C$509),""))</f>
        <v/>
      </c>
      <c r="AF24" s="57">
        <f>IF(OR($A24="",AF$9=""),"",IFERROR(COUNTIFS('Job Catalog'!$D$10:$D$509,$A24,'Job Catalog'!$H$10:$H$509,AF$7,'Job Catalog'!$I$10:$I$509,AF$9)/COUNTA('Job Catalog'!$C$10:$C$509),""))</f>
        <v/>
      </c>
      <c r="AG24" s="57">
        <f>IF(OR($A24="",AG$9=""),"",IFERROR(COUNTIFS('Job Catalog'!$D$10:$D$509,$A24,'Job Catalog'!$H$10:$H$509,AG$7,'Job Catalog'!$I$10:$I$509,AG$9)/COUNTA('Job Catalog'!$C$10:$C$509),""))</f>
        <v/>
      </c>
      <c r="AH24" s="57">
        <f>IF(OR($A24="",AH$9=""),"",IFERROR(COUNTIFS('Job Catalog'!$D$10:$D$509,$A24,'Job Catalog'!$H$10:$H$509,AH$7,'Job Catalog'!$I$10:$I$509,AH$9)/COUNTA('Job Catalog'!$C$10:$C$509),""))</f>
        <v/>
      </c>
      <c r="AI24" s="57">
        <f>IF(OR($A24="",AI$9=""),"",IFERROR(COUNTIFS('Job Catalog'!$D$10:$D$509,$A24,'Job Catalog'!$H$10:$H$509,AI$7,'Job Catalog'!$I$10:$I$509,AI$9)/COUNTA('Job Catalog'!$C$10:$C$509),""))</f>
        <v/>
      </c>
      <c r="AJ24" s="57">
        <f>IF(OR($A24="",AJ$9=""),"",IFERROR(COUNTIFS('Job Catalog'!$D$10:$D$509,$A24,'Job Catalog'!$H$10:$H$509,AJ$7,'Job Catalog'!$I$10:$I$509,AJ$9)/COUNTA('Job Catalog'!$C$10:$C$509),""))</f>
        <v/>
      </c>
      <c r="AK24" s="57">
        <f>IF(OR($A24="",AK$9=""),"",IFERROR(COUNTIFS('Job Catalog'!$D$10:$D$509,$A24,'Job Catalog'!$H$10:$H$509,AK$7,'Job Catalog'!$I$10:$I$509,AK$9)/COUNTA('Job Catalog'!$C$10:$C$509),""))</f>
        <v/>
      </c>
      <c r="AL24" s="57">
        <f>IF(OR($A24="",AL$9=""),"",IFERROR(COUNTIFS('Job Catalog'!$D$10:$D$509,$A24,'Job Catalog'!$H$10:$H$509,AL$7,'Job Catalog'!$I$10:$I$509,AL$9)/COUNTA('Job Catalog'!$C$10:$C$509),""))</f>
        <v/>
      </c>
      <c r="AM24" s="57">
        <f>IF(OR($A24="",AM$9=""),"",IFERROR(COUNTIFS('Job Catalog'!$D$10:$D$509,$A24,'Job Catalog'!$H$10:$H$509,AM$7,'Job Catalog'!$I$10:$I$509,AM$9)/COUNTA('Job Catalog'!$C$10:$C$509),""))</f>
        <v/>
      </c>
      <c r="AN24" s="57">
        <f>IF(OR($A24="",AN$9=""),"",IFERROR(COUNTIFS('Job Catalog'!$D$10:$D$509,$A24,'Job Catalog'!$H$10:$H$509,AN$7,'Job Catalog'!$I$10:$I$509,AN$9)/COUNTA('Job Catalog'!$C$10:$C$509),""))</f>
        <v/>
      </c>
      <c r="AO24" s="57">
        <f>IF(OR($A24="",AO$9=""),"",IFERROR(COUNTIFS('Job Catalog'!$D$10:$D$509,$A24,'Job Catalog'!$H$10:$H$509,AO$7,'Job Catalog'!$I$10:$I$509,AO$9)/COUNTA('Job Catalog'!$C$10:$C$509),""))</f>
        <v/>
      </c>
      <c r="AP24" s="57">
        <f>IF(OR($A24="",AP$9=""),"",IFERROR(COUNTIFS('Job Catalog'!$D$10:$D$509,$A24,'Job Catalog'!$H$10:$H$509,AP$7,'Job Catalog'!$I$10:$I$509,AP$9)/COUNTA('Job Catalog'!$C$10:$C$509),""))</f>
        <v/>
      </c>
      <c r="AQ24" s="57">
        <f>IF(OR($A24="",AQ$9=""),"",IFERROR(COUNTIFS('Job Catalog'!$D$10:$D$509,$A24,'Job Catalog'!$H$10:$H$509,AQ$7,'Job Catalog'!$I$10:$I$509,AQ$9)/COUNTA('Job Catalog'!$C$10:$C$509),""))</f>
        <v/>
      </c>
      <c r="AR24" s="57">
        <f>IF(OR($A24="",AR$9=""),"",IFERROR(COUNTIFS('Job Catalog'!$D$10:$D$509,$A24,'Job Catalog'!$H$10:$H$509,AR$7,'Job Catalog'!$I$10:$I$509,AR$9)/COUNTA('Job Catalog'!$C$10:$C$509),""))</f>
        <v/>
      </c>
      <c r="AS24" s="57">
        <f>IF(OR($A24="",AS$9=""),"",IFERROR(COUNTIFS('Job Catalog'!$D$10:$D$509,$A24,'Job Catalog'!$H$10:$H$509,AS$7,'Job Catalog'!$I$10:$I$509,AS$9)/COUNTA('Job Catalog'!$C$10:$C$509),""))</f>
        <v/>
      </c>
      <c r="AT24" s="57">
        <f>IF(OR($A24="",AT$9=""),"",IFERROR(COUNTIFS('Job Catalog'!$D$10:$D$509,$A24,'Job Catalog'!$H$10:$H$509,AT$7,'Job Catalog'!$I$10:$I$509,AT$9)/COUNTA('Job Catalog'!$C$10:$C$509),""))</f>
        <v/>
      </c>
      <c r="AU24" s="57">
        <f>IF(OR($A24="",AU$9=""),"",IFERROR(COUNTIFS('Job Catalog'!$D$10:$D$509,$A24,'Job Catalog'!$H$10:$H$509,AU$7,'Job Catalog'!$I$10:$I$509,AU$9)/COUNTA('Job Catalog'!$C$10:$C$509),""))</f>
        <v/>
      </c>
      <c r="AV24" s="57">
        <f>IF(OR($A24="",AV$9=""),"",IFERROR(COUNTIFS('Job Catalog'!$D$10:$D$509,$A24,'Job Catalog'!$H$10:$H$509,AV$7,'Job Catalog'!$I$10:$I$509,AV$9)/COUNTA('Job Catalog'!$C$10:$C$509),""))</f>
        <v/>
      </c>
      <c r="AW24" s="57">
        <f>IF(OR($A24="",AW$9=""),"",IFERROR(COUNTIFS('Job Catalog'!$D$10:$D$509,$A24,'Job Catalog'!$H$10:$H$509,AW$7,'Job Catalog'!$I$10:$I$509,AW$9)/COUNTA('Job Catalog'!$C$10:$C$509),""))</f>
        <v/>
      </c>
      <c r="AX24" s="57">
        <f>IF(OR($A24="",AX$9=""),"",IFERROR(COUNTIFS('Job Catalog'!$D$10:$D$509,$A24,'Job Catalog'!$H$10:$H$509,AX$7,'Job Catalog'!$I$10:$I$509,AX$9)/COUNTA('Job Catalog'!$C$10:$C$509),""))</f>
        <v/>
      </c>
      <c r="AY24" s="57">
        <f>IF(OR($A24="",AY$9=""),"",IFERROR(COUNTIFS('Job Catalog'!$D$10:$D$509,$A24,'Job Catalog'!$H$10:$H$509,AY$7,'Job Catalog'!$I$10:$I$509,AY$9)/COUNTA('Job Catalog'!$C$10:$C$509),""))</f>
        <v/>
      </c>
      <c r="AZ24" s="57">
        <f>IF(OR($A24="",AZ$9=""),"",IFERROR(COUNTIFS('Job Catalog'!$D$10:$D$509,$A24,'Job Catalog'!$H$10:$H$509,AZ$7,'Job Catalog'!$I$10:$I$509,AZ$9)/COUNTA('Job Catalog'!$C$10:$C$509),""))</f>
        <v/>
      </c>
      <c r="BA24" s="57">
        <f>IF(OR($A24="",BA$9=""),"",IFERROR(COUNTIFS('Job Catalog'!$D$10:$D$509,$A24,'Job Catalog'!$H$10:$H$509,BA$7,'Job Catalog'!$I$10:$I$509,BA$9)/COUNTA('Job Catalog'!$C$10:$C$509),""))</f>
        <v/>
      </c>
      <c r="BB24" s="57">
        <f>IF(OR($A24="",BB$9=""),"",IFERROR(COUNTIFS('Job Catalog'!$D$10:$D$509,$A24,'Job Catalog'!$H$10:$H$509,BB$7,'Job Catalog'!$I$10:$I$509,BB$9)/COUNTA('Job Catalog'!$C$10:$C$509),""))</f>
        <v/>
      </c>
      <c r="BC24" s="57">
        <f>IF(OR($A24="",BC$9=""),"",IFERROR(COUNTIFS('Job Catalog'!$D$10:$D$509,$A24,'Job Catalog'!$H$10:$H$509,BC$7,'Job Catalog'!$I$10:$I$509,BC$9)/COUNTA('Job Catalog'!$C$10:$C$509),""))</f>
        <v/>
      </c>
      <c r="BD24" s="57">
        <f>IF(OR($A24="",BD$9=""),"",IFERROR(COUNTIFS('Job Catalog'!$D$10:$D$509,$A24,'Job Catalog'!$H$10:$H$509,BD$7,'Job Catalog'!$I$10:$I$509,BD$9)/COUNTA('Job Catalog'!$C$10:$C$509),""))</f>
        <v/>
      </c>
      <c r="BE24" s="57">
        <f>IF(OR($A24="",BE$9=""),"",IFERROR(COUNTIFS('Job Catalog'!$D$10:$D$509,$A24,'Job Catalog'!$H$10:$H$509,BE$7,'Job Catalog'!$I$10:$I$509,BE$9)/COUNTA('Job Catalog'!$C$10:$C$509),""))</f>
        <v/>
      </c>
      <c r="BF24" s="57">
        <f>IF(OR($A24="",BF$9=""),"",IFERROR(COUNTIFS('Job Catalog'!$D$10:$D$509,$A24,'Job Catalog'!$H$10:$H$509,BF$7,'Job Catalog'!$I$10:$I$509,BF$9)/COUNTA('Job Catalog'!$C$10:$C$509),""))</f>
        <v/>
      </c>
      <c r="BG24" s="57">
        <f>IF(OR($A24="",BG$9=""),"",IFERROR(COUNTIFS('Job Catalog'!$D$10:$D$509,$A24,'Job Catalog'!$H$10:$H$509,BG$7,'Job Catalog'!$I$10:$I$509,BG$9)/COUNTA('Job Catalog'!$C$10:$C$509),""))</f>
        <v/>
      </c>
      <c r="BH24" s="57">
        <f>IF(OR($A24="",BH$9=""),"",IFERROR(COUNTIFS('Job Catalog'!$D$10:$D$509,$A24,'Job Catalog'!$H$10:$H$509,BH$7,'Job Catalog'!$I$10:$I$509,BH$9)/COUNTA('Job Catalog'!$C$10:$C$509),""))</f>
        <v/>
      </c>
      <c r="BI24" s="57">
        <f>IF(OR($A24="",BI$9=""),"",IFERROR(COUNTIFS('Job Catalog'!$D$10:$D$509,$A24,'Job Catalog'!$H$10:$H$509,BI$7,'Job Catalog'!$I$10:$I$509,BI$9)/COUNTA('Job Catalog'!$C$10:$C$509),""))</f>
        <v/>
      </c>
      <c r="BJ24" s="57">
        <f>IF(OR($A24="",BJ$9=""),"",IFERROR(COUNTIFS('Job Catalog'!$D$10:$D$509,$A24,'Job Catalog'!$H$10:$H$509,BJ$7,'Job Catalog'!$I$10:$I$509,BJ$9)/COUNTA('Job Catalog'!$C$10:$C$509),""))</f>
        <v/>
      </c>
      <c r="BK24" s="57">
        <f>IF(OR($A24="",BK$9=""),"",IFERROR(COUNTIFS('Job Catalog'!$D$10:$D$509,$A24,'Job Catalog'!$H$10:$H$509,BK$7,'Job Catalog'!$I$10:$I$509,BK$9)/COUNTA('Job Catalog'!$C$10:$C$509),""))</f>
        <v/>
      </c>
      <c r="BL24" s="57">
        <f>IF(OR($A24="",BL$9=""),"",IFERROR(COUNTIFS('Job Catalog'!$D$10:$D$509,$A24,'Job Catalog'!$H$10:$H$509,BL$7,'Job Catalog'!$I$10:$I$509,BL$9)/COUNTA('Job Catalog'!$C$10:$C$509),""))</f>
        <v/>
      </c>
      <c r="BM24" s="57">
        <f>IF(OR($A24="",BM$9=""),"",IFERROR(COUNTIFS('Job Catalog'!$D$10:$D$509,$A24,'Job Catalog'!$H$10:$H$509,BM$7,'Job Catalog'!$I$10:$I$509,BM$9)/COUNTA('Job Catalog'!$C$10:$C$509),""))</f>
        <v/>
      </c>
      <c r="BN24" s="57">
        <f>IF(OR($A24="",BN$9=""),"",IFERROR(COUNTIFS('Job Catalog'!$D$10:$D$509,$A24,'Job Catalog'!$H$10:$H$509,BN$7,'Job Catalog'!$I$10:$I$509,BN$9)/COUNTA('Job Catalog'!$C$10:$C$509),""))</f>
        <v/>
      </c>
      <c r="BO24" s="57">
        <f>IF(OR($A24="",BO$9=""),"",IFERROR(COUNTIFS('Job Catalog'!$D$10:$D$509,$A24,'Job Catalog'!$H$10:$H$509,BO$7,'Job Catalog'!$I$10:$I$509,BO$9)/COUNTA('Job Catalog'!$C$10:$C$509),""))</f>
        <v/>
      </c>
      <c r="BP24" s="57">
        <f>IF(OR($A24="",BP$9=""),"",IFERROR(COUNTIFS('Job Catalog'!$D$10:$D$509,$A24,'Job Catalog'!$H$10:$H$509,BP$7,'Job Catalog'!$I$10:$I$509,BP$9)/COUNTA('Job Catalog'!$C$10:$C$509),""))</f>
        <v/>
      </c>
      <c r="BQ24" s="57">
        <f>IF(OR($A24="",BQ$9=""),"",IFERROR(COUNTIFS('Job Catalog'!$D$10:$D$509,$A24,'Job Catalog'!$H$10:$H$509,BQ$7,'Job Catalog'!$I$10:$I$509,BQ$9)/COUNTA('Job Catalog'!$C$10:$C$509),""))</f>
        <v/>
      </c>
      <c r="BR24" s="57">
        <f>IF(OR($A24="",BR$9=""),"",IFERROR(COUNTIFS('Job Catalog'!$D$10:$D$509,$A24,'Job Catalog'!$H$10:$H$509,BR$7,'Job Catalog'!$I$10:$I$509,BR$9)/COUNTA('Job Catalog'!$C$10:$C$509),""))</f>
        <v/>
      </c>
      <c r="BS24" s="57">
        <f>IF(OR($A24="",BS$9=""),"",IFERROR(COUNTIFS('Job Catalog'!$D$10:$D$509,$A24,'Job Catalog'!$H$10:$H$509,BS$7,'Job Catalog'!$I$10:$I$509,BS$9)/COUNTA('Job Catalog'!$C$10:$C$509),""))</f>
        <v/>
      </c>
      <c r="BT24" s="57">
        <f>IF(OR($A24="",BT$9=""),"",IFERROR(COUNTIFS('Job Catalog'!$D$10:$D$509,$A24,'Job Catalog'!$H$10:$H$509,BT$7,'Job Catalog'!$I$10:$I$509,BT$9)/COUNTA('Job Catalog'!$C$10:$C$509),""))</f>
        <v/>
      </c>
      <c r="BU24" s="57">
        <f>IF(OR($A24="",BU$9=""),"",IFERROR(COUNTIFS('Job Catalog'!$D$10:$D$509,$A24,'Job Catalog'!$H$10:$H$509,BU$7,'Job Catalog'!$I$10:$I$509,BU$9)/COUNTA('Job Catalog'!$C$10:$C$509),""))</f>
        <v/>
      </c>
      <c r="BV24" s="57">
        <f>IF(OR($A24="",BV$9=""),"",IFERROR(COUNTIFS('Job Catalog'!$D$10:$D$509,$A24,'Job Catalog'!$H$10:$H$509,BV$7,'Job Catalog'!$I$10:$I$509,BV$9)/COUNTA('Job Catalog'!$C$10:$C$509),""))</f>
        <v/>
      </c>
      <c r="BW24" s="57">
        <f>IF(OR($A24="",BW$9=""),"",IFERROR(COUNTIFS('Job Catalog'!$D$10:$D$509,$A24,'Job Catalog'!$H$10:$H$509,BW$7,'Job Catalog'!$I$10:$I$509,BW$9)/COUNTA('Job Catalog'!$C$10:$C$509),""))</f>
        <v/>
      </c>
      <c r="BX24" s="57">
        <f>IF(OR($A24="",BX$9=""),"",IFERROR(COUNTIFS('Job Catalog'!$D$10:$D$509,$A24,'Job Catalog'!$H$10:$H$509,BX$7,'Job Catalog'!$I$10:$I$509,BX$9)/COUNTA('Job Catalog'!$C$10:$C$509),""))</f>
        <v/>
      </c>
      <c r="BY24" s="57">
        <f>IF(OR($A24="",BY$9=""),"",IFERROR(COUNTIFS('Job Catalog'!$D$10:$D$509,$A24,'Job Catalog'!$H$10:$H$509,BY$7,'Job Catalog'!$I$10:$I$509,BY$9)/COUNTA('Job Catalog'!$C$10:$C$509),""))</f>
        <v/>
      </c>
      <c r="BZ24" s="57">
        <f>IF(OR($A24="",BZ$9=""),"",IFERROR(COUNTIFS('Job Catalog'!$D$10:$D$509,$A24,'Job Catalog'!$H$10:$H$509,BZ$7,'Job Catalog'!$I$10:$I$509,BZ$9)/COUNTA('Job Catalog'!$C$10:$C$509),""))</f>
        <v/>
      </c>
      <c r="CA24" s="57">
        <f>IF(OR($A24="",CA$9=""),"",IFERROR(COUNTIFS('Job Catalog'!$D$10:$D$509,$A24,'Job Catalog'!$H$10:$H$509,CA$7,'Job Catalog'!$I$10:$I$509,CA$9)/COUNTA('Job Catalog'!$C$10:$C$509),""))</f>
        <v/>
      </c>
      <c r="CB24" s="57">
        <f>IF(OR($A24="",CB$9=""),"",IFERROR(COUNTIFS('Job Catalog'!$D$10:$D$509,$A24,'Job Catalog'!$H$10:$H$509,CB$7,'Job Catalog'!$I$10:$I$509,CB$9)/COUNTA('Job Catalog'!$C$10:$C$509),""))</f>
        <v/>
      </c>
      <c r="CC24" s="57">
        <f>IF(OR($A24="",CC$9=""),"",IFERROR(COUNTIFS('Job Catalog'!$D$10:$D$509,$A24,'Job Catalog'!$H$10:$H$509,CC$7,'Job Catalog'!$I$10:$I$509,CC$9)/COUNTA('Job Catalog'!$C$10:$C$509),""))</f>
        <v/>
      </c>
      <c r="CD24" s="57">
        <f>IF(OR($A24="",CD$9=""),"",IFERROR(COUNTIFS('Job Catalog'!$D$10:$D$509,$A24,'Job Catalog'!$H$10:$H$509,CD$7,'Job Catalog'!$I$10:$I$509,CD$9)/COUNTA('Job Catalog'!$C$10:$C$509),""))</f>
        <v/>
      </c>
      <c r="CE24" s="57">
        <f>IF(OR($A24="",CE$9=""),"",IFERROR(COUNTIFS('Job Catalog'!$D$10:$D$509,$A24,'Job Catalog'!$H$10:$H$509,CE$7,'Job Catalog'!$I$10:$I$509,CE$9)/COUNTA('Job Catalog'!$C$10:$C$509),""))</f>
        <v/>
      </c>
      <c r="CF24" s="57">
        <f>IF(OR($A24="",CF$9=""),"",IFERROR(COUNTIFS('Job Catalog'!$D$10:$D$509,$A24,'Job Catalog'!$H$10:$H$509,CF$7,'Job Catalog'!$I$10:$I$509,CF$9)/COUNTA('Job Catalog'!$C$10:$C$509),""))</f>
        <v/>
      </c>
      <c r="CG24" s="57">
        <f>IF(OR($A24="",CG$9=""),"",IFERROR(COUNTIFS('Job Catalog'!$D$10:$D$509,$A24,'Job Catalog'!$H$10:$H$509,CG$7,'Job Catalog'!$I$10:$I$509,CG$9)/COUNTA('Job Catalog'!$C$10:$C$509),""))</f>
        <v/>
      </c>
      <c r="CH24" s="57">
        <f>IF(OR($A24="",CH$9=""),"",IFERROR(COUNTIFS('Job Catalog'!$D$10:$D$509,$A24,'Job Catalog'!$H$10:$H$509,CH$7,'Job Catalog'!$I$10:$I$509,CH$9)/COUNTA('Job Catalog'!$C$10:$C$509),""))</f>
        <v/>
      </c>
      <c r="CI24" s="57">
        <f>IF(OR($A24="",CI$9=""),"",IFERROR(COUNTIFS('Job Catalog'!$D$10:$D$509,$A24,'Job Catalog'!$H$10:$H$509,CI$7,'Job Catalog'!$I$10:$I$509,CI$9)/COUNTA('Job Catalog'!$C$10:$C$509),""))</f>
        <v/>
      </c>
      <c r="CJ24" s="57">
        <f>IF(OR($A24="",CJ$9=""),"",IFERROR(COUNTIFS('Job Catalog'!$D$10:$D$509,$A24,'Job Catalog'!$H$10:$H$509,CJ$7,'Job Catalog'!$I$10:$I$509,CJ$9)/COUNTA('Job Catalog'!$C$10:$C$509),""))</f>
        <v/>
      </c>
      <c r="CK24" s="57">
        <f>IF(OR($A24="",CK$9=""),"",IFERROR(COUNTIFS('Job Catalog'!$D$10:$D$509,$A24,'Job Catalog'!$H$10:$H$509,CK$7,'Job Catalog'!$I$10:$I$509,CK$9)/COUNTA('Job Catalog'!$C$10:$C$509),""))</f>
        <v/>
      </c>
      <c r="CL24" s="57">
        <f>IF(OR($A24="",CL$9=""),"",IFERROR(COUNTIFS('Job Catalog'!$D$10:$D$509,$A24,'Job Catalog'!$H$10:$H$509,CL$7,'Job Catalog'!$I$10:$I$509,CL$9)/COUNTA('Job Catalog'!$C$10:$C$509),""))</f>
        <v/>
      </c>
      <c r="CM24" s="57">
        <f>IF(OR($A24="",CM$9=""),"",IFERROR(COUNTIFS('Job Catalog'!$D$10:$D$509,$A24,'Job Catalog'!$H$10:$H$509,CM$7,'Job Catalog'!$I$10:$I$509,CM$9)/COUNTA('Job Catalog'!$C$10:$C$509),""))</f>
        <v/>
      </c>
      <c r="CN24" s="57">
        <f>IF(OR($A24="",CN$9=""),"",IFERROR(COUNTIFS('Job Catalog'!$D$10:$D$509,$A24,'Job Catalog'!$H$10:$H$509,CN$7,'Job Catalog'!$I$10:$I$509,CN$9)/COUNTA('Job Catalog'!$C$10:$C$509),""))</f>
        <v/>
      </c>
      <c r="CO24" s="57">
        <f>IF(OR($A24="",CO$9=""),"",IFERROR(COUNTIFS('Job Catalog'!$D$10:$D$509,$A24,'Job Catalog'!$H$10:$H$509,CO$7,'Job Catalog'!$I$10:$I$509,CO$9)/COUNTA('Job Catalog'!$C$10:$C$509),""))</f>
        <v/>
      </c>
      <c r="CP24" s="57">
        <f>IF(OR($A24="",CP$9=""),"",IFERROR(COUNTIFS('Job Catalog'!$D$10:$D$509,$A24,'Job Catalog'!$H$10:$H$509,CP$7,'Job Catalog'!$I$10:$I$509,CP$9)/COUNTA('Job Catalog'!$C$10:$C$509),""))</f>
        <v/>
      </c>
      <c r="CQ24" s="57">
        <f>IF(OR($A24="",CQ$9=""),"",IFERROR(COUNTIFS('Job Catalog'!$D$10:$D$509,$A24,'Job Catalog'!$H$10:$H$509,CQ$7,'Job Catalog'!$I$10:$I$509,CQ$9)/COUNTA('Job Catalog'!$C$10:$C$509),""))</f>
        <v/>
      </c>
      <c r="CR24" s="57">
        <f>IF(OR($A24="",CR$9=""),"",IFERROR(COUNTIFS('Job Catalog'!$D$10:$D$509,$A24,'Job Catalog'!$H$10:$H$509,CR$7,'Job Catalog'!$I$10:$I$509,CR$9)/COUNTA('Job Catalog'!$C$10:$C$509),""))</f>
        <v/>
      </c>
      <c r="CS24" s="57">
        <f>IF(OR($A24="",CS$9=""),"",IFERROR(COUNTIFS('Job Catalog'!$D$10:$D$509,$A24,'Job Catalog'!$H$10:$H$509,CS$7,'Job Catalog'!$I$10:$I$509,CS$9)/COUNTA('Job Catalog'!$C$10:$C$509),""))</f>
        <v/>
      </c>
      <c r="CT24" s="57">
        <f>IF(OR($A24="",CT$9=""),"",IFERROR(COUNTIFS('Job Catalog'!$D$10:$D$509,$A24,'Job Catalog'!$H$10:$H$509,CT$7,'Job Catalog'!$I$10:$I$509,CT$9)/COUNTA('Job Catalog'!$C$10:$C$509),""))</f>
        <v/>
      </c>
      <c r="CU24" s="58">
        <f>IF($A24="","",SUM(C24:CT24))</f>
        <v/>
      </c>
    </row>
    <row r="25">
      <c r="A25">
        <f>IF(SETUP!$B135="","",SETUP!$B135)</f>
        <v/>
      </c>
      <c r="B25" s="9">
        <f>IF(SETUP!$B135="","",SETUP!$C135)</f>
        <v/>
      </c>
      <c r="C25" s="57">
        <f>IF(OR($A25="",C$9=""),"",IFERROR(COUNTIFS('Job Catalog'!$D$10:$D$509,$A25,'Job Catalog'!$H$10:$H$509,C$7,'Job Catalog'!$I$10:$I$509,C$9)/COUNTA('Job Catalog'!$C$10:$C$509),""))</f>
        <v/>
      </c>
      <c r="D25" s="57">
        <f>IF(OR($A25="",D$9=""),"",IFERROR(COUNTIFS('Job Catalog'!$D$10:$D$509,$A25,'Job Catalog'!$H$10:$H$509,D$7,'Job Catalog'!$I$10:$I$509,D$9)/COUNTA('Job Catalog'!$C$10:$C$509),""))</f>
        <v/>
      </c>
      <c r="E25" s="57">
        <f>IF(OR($A25="",E$9=""),"",IFERROR(COUNTIFS('Job Catalog'!$D$10:$D$509,$A25,'Job Catalog'!$H$10:$H$509,E$7,'Job Catalog'!$I$10:$I$509,E$9)/COUNTA('Job Catalog'!$C$10:$C$509),""))</f>
        <v/>
      </c>
      <c r="F25" s="57">
        <f>IF(OR($A25="",F$9=""),"",IFERROR(COUNTIFS('Job Catalog'!$D$10:$D$509,$A25,'Job Catalog'!$H$10:$H$509,F$7,'Job Catalog'!$I$10:$I$509,F$9)/COUNTA('Job Catalog'!$C$10:$C$509),""))</f>
        <v/>
      </c>
      <c r="G25" s="57">
        <f>IF(OR($A25="",G$9=""),"",IFERROR(COUNTIFS('Job Catalog'!$D$10:$D$509,$A25,'Job Catalog'!$H$10:$H$509,G$7,'Job Catalog'!$I$10:$I$509,G$9)/COUNTA('Job Catalog'!$C$10:$C$509),""))</f>
        <v/>
      </c>
      <c r="H25" s="57">
        <f>IF(OR($A25="",H$9=""),"",IFERROR(COUNTIFS('Job Catalog'!$D$10:$D$509,$A25,'Job Catalog'!$H$10:$H$509,H$7,'Job Catalog'!$I$10:$I$509,H$9)/COUNTA('Job Catalog'!$C$10:$C$509),""))</f>
        <v/>
      </c>
      <c r="I25" s="57">
        <f>IF(OR($A25="",I$9=""),"",IFERROR(COUNTIFS('Job Catalog'!$D$10:$D$509,$A25,'Job Catalog'!$H$10:$H$509,I$7,'Job Catalog'!$I$10:$I$509,I$9)/COUNTA('Job Catalog'!$C$10:$C$509),""))</f>
        <v/>
      </c>
      <c r="J25" s="57">
        <f>IF(OR($A25="",J$9=""),"",IFERROR(COUNTIFS('Job Catalog'!$D$10:$D$509,$A25,'Job Catalog'!$H$10:$H$509,J$7,'Job Catalog'!$I$10:$I$509,J$9)/COUNTA('Job Catalog'!$C$10:$C$509),""))</f>
        <v/>
      </c>
      <c r="K25" s="57">
        <f>IF(OR($A25="",K$9=""),"",IFERROR(COUNTIFS('Job Catalog'!$D$10:$D$509,$A25,'Job Catalog'!$H$10:$H$509,K$7,'Job Catalog'!$I$10:$I$509,K$9)/COUNTA('Job Catalog'!$C$10:$C$509),""))</f>
        <v/>
      </c>
      <c r="L25" s="57">
        <f>IF(OR($A25="",L$9=""),"",IFERROR(COUNTIFS('Job Catalog'!$D$10:$D$509,$A25,'Job Catalog'!$H$10:$H$509,L$7,'Job Catalog'!$I$10:$I$509,L$9)/COUNTA('Job Catalog'!$C$10:$C$509),""))</f>
        <v/>
      </c>
      <c r="M25" s="57">
        <f>IF(OR($A25="",M$9=""),"",IFERROR(COUNTIFS('Job Catalog'!$D$10:$D$509,$A25,'Job Catalog'!$H$10:$H$509,M$7,'Job Catalog'!$I$10:$I$509,M$9)/COUNTA('Job Catalog'!$C$10:$C$509),""))</f>
        <v/>
      </c>
      <c r="N25" s="57">
        <f>IF(OR($A25="",N$9=""),"",IFERROR(COUNTIFS('Job Catalog'!$D$10:$D$509,$A25,'Job Catalog'!$H$10:$H$509,N$7,'Job Catalog'!$I$10:$I$509,N$9)/COUNTA('Job Catalog'!$C$10:$C$509),""))</f>
        <v/>
      </c>
      <c r="O25" s="57">
        <f>IF(OR($A25="",O$9=""),"",IFERROR(COUNTIFS('Job Catalog'!$D$10:$D$509,$A25,'Job Catalog'!$H$10:$H$509,O$7,'Job Catalog'!$I$10:$I$509,O$9)/COUNTA('Job Catalog'!$C$10:$C$509),""))</f>
        <v/>
      </c>
      <c r="P25" s="57">
        <f>IF(OR($A25="",P$9=""),"",IFERROR(COUNTIFS('Job Catalog'!$D$10:$D$509,$A25,'Job Catalog'!$H$10:$H$509,P$7,'Job Catalog'!$I$10:$I$509,P$9)/COUNTA('Job Catalog'!$C$10:$C$509),""))</f>
        <v/>
      </c>
      <c r="Q25" s="57">
        <f>IF(OR($A25="",Q$9=""),"",IFERROR(COUNTIFS('Job Catalog'!$D$10:$D$509,$A25,'Job Catalog'!$H$10:$H$509,Q$7,'Job Catalog'!$I$10:$I$509,Q$9)/COUNTA('Job Catalog'!$C$10:$C$509),""))</f>
        <v/>
      </c>
      <c r="R25" s="57">
        <f>IF(OR($A25="",R$9=""),"",IFERROR(COUNTIFS('Job Catalog'!$D$10:$D$509,$A25,'Job Catalog'!$H$10:$H$509,R$7,'Job Catalog'!$I$10:$I$509,R$9)/COUNTA('Job Catalog'!$C$10:$C$509),""))</f>
        <v/>
      </c>
      <c r="S25" s="57">
        <f>IF(OR($A25="",S$9=""),"",IFERROR(COUNTIFS('Job Catalog'!$D$10:$D$509,$A25,'Job Catalog'!$H$10:$H$509,S$7,'Job Catalog'!$I$10:$I$509,S$9)/COUNTA('Job Catalog'!$C$10:$C$509),""))</f>
        <v/>
      </c>
      <c r="T25" s="57">
        <f>IF(OR($A25="",T$9=""),"",IFERROR(COUNTIFS('Job Catalog'!$D$10:$D$509,$A25,'Job Catalog'!$H$10:$H$509,T$7,'Job Catalog'!$I$10:$I$509,T$9)/COUNTA('Job Catalog'!$C$10:$C$509),""))</f>
        <v/>
      </c>
      <c r="U25" s="57">
        <f>IF(OR($A25="",U$9=""),"",IFERROR(COUNTIFS('Job Catalog'!$D$10:$D$509,$A25,'Job Catalog'!$H$10:$H$509,U$7,'Job Catalog'!$I$10:$I$509,U$9)/COUNTA('Job Catalog'!$C$10:$C$509),""))</f>
        <v/>
      </c>
      <c r="V25" s="57">
        <f>IF(OR($A25="",V$9=""),"",IFERROR(COUNTIFS('Job Catalog'!$D$10:$D$509,$A25,'Job Catalog'!$H$10:$H$509,V$7,'Job Catalog'!$I$10:$I$509,V$9)/COUNTA('Job Catalog'!$C$10:$C$509),""))</f>
        <v/>
      </c>
      <c r="W25" s="57">
        <f>IF(OR($A25="",W$9=""),"",IFERROR(COUNTIFS('Job Catalog'!$D$10:$D$509,$A25,'Job Catalog'!$H$10:$H$509,W$7,'Job Catalog'!$I$10:$I$509,W$9)/COUNTA('Job Catalog'!$C$10:$C$509),""))</f>
        <v/>
      </c>
      <c r="X25" s="57">
        <f>IF(OR($A25="",X$9=""),"",IFERROR(COUNTIFS('Job Catalog'!$D$10:$D$509,$A25,'Job Catalog'!$H$10:$H$509,X$7,'Job Catalog'!$I$10:$I$509,X$9)/COUNTA('Job Catalog'!$C$10:$C$509),""))</f>
        <v/>
      </c>
      <c r="Y25" s="57">
        <f>IF(OR($A25="",Y$9=""),"",IFERROR(COUNTIFS('Job Catalog'!$D$10:$D$509,$A25,'Job Catalog'!$H$10:$H$509,Y$7,'Job Catalog'!$I$10:$I$509,Y$9)/COUNTA('Job Catalog'!$C$10:$C$509),""))</f>
        <v/>
      </c>
      <c r="Z25" s="57">
        <f>IF(OR($A25="",Z$9=""),"",IFERROR(COUNTIFS('Job Catalog'!$D$10:$D$509,$A25,'Job Catalog'!$H$10:$H$509,Z$7,'Job Catalog'!$I$10:$I$509,Z$9)/COUNTA('Job Catalog'!$C$10:$C$509),""))</f>
        <v/>
      </c>
      <c r="AA25" s="57">
        <f>IF(OR($A25="",AA$9=""),"",IFERROR(COUNTIFS('Job Catalog'!$D$10:$D$509,$A25,'Job Catalog'!$H$10:$H$509,AA$7,'Job Catalog'!$I$10:$I$509,AA$9)/COUNTA('Job Catalog'!$C$10:$C$509),""))</f>
        <v/>
      </c>
      <c r="AB25" s="57">
        <f>IF(OR($A25="",AB$9=""),"",IFERROR(COUNTIFS('Job Catalog'!$D$10:$D$509,$A25,'Job Catalog'!$H$10:$H$509,AB$7,'Job Catalog'!$I$10:$I$509,AB$9)/COUNTA('Job Catalog'!$C$10:$C$509),""))</f>
        <v/>
      </c>
      <c r="AC25" s="57">
        <f>IF(OR($A25="",AC$9=""),"",IFERROR(COUNTIFS('Job Catalog'!$D$10:$D$509,$A25,'Job Catalog'!$H$10:$H$509,AC$7,'Job Catalog'!$I$10:$I$509,AC$9)/COUNTA('Job Catalog'!$C$10:$C$509),""))</f>
        <v/>
      </c>
      <c r="AD25" s="57">
        <f>IF(OR($A25="",AD$9=""),"",IFERROR(COUNTIFS('Job Catalog'!$D$10:$D$509,$A25,'Job Catalog'!$H$10:$H$509,AD$7,'Job Catalog'!$I$10:$I$509,AD$9)/COUNTA('Job Catalog'!$C$10:$C$509),""))</f>
        <v/>
      </c>
      <c r="AE25" s="57">
        <f>IF(OR($A25="",AE$9=""),"",IFERROR(COUNTIFS('Job Catalog'!$D$10:$D$509,$A25,'Job Catalog'!$H$10:$H$509,AE$7,'Job Catalog'!$I$10:$I$509,AE$9)/COUNTA('Job Catalog'!$C$10:$C$509),""))</f>
        <v/>
      </c>
      <c r="AF25" s="57">
        <f>IF(OR($A25="",AF$9=""),"",IFERROR(COUNTIFS('Job Catalog'!$D$10:$D$509,$A25,'Job Catalog'!$H$10:$H$509,AF$7,'Job Catalog'!$I$10:$I$509,AF$9)/COUNTA('Job Catalog'!$C$10:$C$509),""))</f>
        <v/>
      </c>
      <c r="AG25" s="57">
        <f>IF(OR($A25="",AG$9=""),"",IFERROR(COUNTIFS('Job Catalog'!$D$10:$D$509,$A25,'Job Catalog'!$H$10:$H$509,AG$7,'Job Catalog'!$I$10:$I$509,AG$9)/COUNTA('Job Catalog'!$C$10:$C$509),""))</f>
        <v/>
      </c>
      <c r="AH25" s="57">
        <f>IF(OR($A25="",AH$9=""),"",IFERROR(COUNTIFS('Job Catalog'!$D$10:$D$509,$A25,'Job Catalog'!$H$10:$H$509,AH$7,'Job Catalog'!$I$10:$I$509,AH$9)/COUNTA('Job Catalog'!$C$10:$C$509),""))</f>
        <v/>
      </c>
      <c r="AI25" s="57">
        <f>IF(OR($A25="",AI$9=""),"",IFERROR(COUNTIFS('Job Catalog'!$D$10:$D$509,$A25,'Job Catalog'!$H$10:$H$509,AI$7,'Job Catalog'!$I$10:$I$509,AI$9)/COUNTA('Job Catalog'!$C$10:$C$509),""))</f>
        <v/>
      </c>
      <c r="AJ25" s="57">
        <f>IF(OR($A25="",AJ$9=""),"",IFERROR(COUNTIFS('Job Catalog'!$D$10:$D$509,$A25,'Job Catalog'!$H$10:$H$509,AJ$7,'Job Catalog'!$I$10:$I$509,AJ$9)/COUNTA('Job Catalog'!$C$10:$C$509),""))</f>
        <v/>
      </c>
      <c r="AK25" s="57">
        <f>IF(OR($A25="",AK$9=""),"",IFERROR(COUNTIFS('Job Catalog'!$D$10:$D$509,$A25,'Job Catalog'!$H$10:$H$509,AK$7,'Job Catalog'!$I$10:$I$509,AK$9)/COUNTA('Job Catalog'!$C$10:$C$509),""))</f>
        <v/>
      </c>
      <c r="AL25" s="57">
        <f>IF(OR($A25="",AL$9=""),"",IFERROR(COUNTIFS('Job Catalog'!$D$10:$D$509,$A25,'Job Catalog'!$H$10:$H$509,AL$7,'Job Catalog'!$I$10:$I$509,AL$9)/COUNTA('Job Catalog'!$C$10:$C$509),""))</f>
        <v/>
      </c>
      <c r="AM25" s="57">
        <f>IF(OR($A25="",AM$9=""),"",IFERROR(COUNTIFS('Job Catalog'!$D$10:$D$509,$A25,'Job Catalog'!$H$10:$H$509,AM$7,'Job Catalog'!$I$10:$I$509,AM$9)/COUNTA('Job Catalog'!$C$10:$C$509),""))</f>
        <v/>
      </c>
      <c r="AN25" s="57">
        <f>IF(OR($A25="",AN$9=""),"",IFERROR(COUNTIFS('Job Catalog'!$D$10:$D$509,$A25,'Job Catalog'!$H$10:$H$509,AN$7,'Job Catalog'!$I$10:$I$509,AN$9)/COUNTA('Job Catalog'!$C$10:$C$509),""))</f>
        <v/>
      </c>
      <c r="AO25" s="57">
        <f>IF(OR($A25="",AO$9=""),"",IFERROR(COUNTIFS('Job Catalog'!$D$10:$D$509,$A25,'Job Catalog'!$H$10:$H$509,AO$7,'Job Catalog'!$I$10:$I$509,AO$9)/COUNTA('Job Catalog'!$C$10:$C$509),""))</f>
        <v/>
      </c>
      <c r="AP25" s="57">
        <f>IF(OR($A25="",AP$9=""),"",IFERROR(COUNTIFS('Job Catalog'!$D$10:$D$509,$A25,'Job Catalog'!$H$10:$H$509,AP$7,'Job Catalog'!$I$10:$I$509,AP$9)/COUNTA('Job Catalog'!$C$10:$C$509),""))</f>
        <v/>
      </c>
      <c r="AQ25" s="57">
        <f>IF(OR($A25="",AQ$9=""),"",IFERROR(COUNTIFS('Job Catalog'!$D$10:$D$509,$A25,'Job Catalog'!$H$10:$H$509,AQ$7,'Job Catalog'!$I$10:$I$509,AQ$9)/COUNTA('Job Catalog'!$C$10:$C$509),""))</f>
        <v/>
      </c>
      <c r="AR25" s="57">
        <f>IF(OR($A25="",AR$9=""),"",IFERROR(COUNTIFS('Job Catalog'!$D$10:$D$509,$A25,'Job Catalog'!$H$10:$H$509,AR$7,'Job Catalog'!$I$10:$I$509,AR$9)/COUNTA('Job Catalog'!$C$10:$C$509),""))</f>
        <v/>
      </c>
      <c r="AS25" s="57">
        <f>IF(OR($A25="",AS$9=""),"",IFERROR(COUNTIFS('Job Catalog'!$D$10:$D$509,$A25,'Job Catalog'!$H$10:$H$509,AS$7,'Job Catalog'!$I$10:$I$509,AS$9)/COUNTA('Job Catalog'!$C$10:$C$509),""))</f>
        <v/>
      </c>
      <c r="AT25" s="57">
        <f>IF(OR($A25="",AT$9=""),"",IFERROR(COUNTIFS('Job Catalog'!$D$10:$D$509,$A25,'Job Catalog'!$H$10:$H$509,AT$7,'Job Catalog'!$I$10:$I$509,AT$9)/COUNTA('Job Catalog'!$C$10:$C$509),""))</f>
        <v/>
      </c>
      <c r="AU25" s="57">
        <f>IF(OR($A25="",AU$9=""),"",IFERROR(COUNTIFS('Job Catalog'!$D$10:$D$509,$A25,'Job Catalog'!$H$10:$H$509,AU$7,'Job Catalog'!$I$10:$I$509,AU$9)/COUNTA('Job Catalog'!$C$10:$C$509),""))</f>
        <v/>
      </c>
      <c r="AV25" s="57">
        <f>IF(OR($A25="",AV$9=""),"",IFERROR(COUNTIFS('Job Catalog'!$D$10:$D$509,$A25,'Job Catalog'!$H$10:$H$509,AV$7,'Job Catalog'!$I$10:$I$509,AV$9)/COUNTA('Job Catalog'!$C$10:$C$509),""))</f>
        <v/>
      </c>
      <c r="AW25" s="57">
        <f>IF(OR($A25="",AW$9=""),"",IFERROR(COUNTIFS('Job Catalog'!$D$10:$D$509,$A25,'Job Catalog'!$H$10:$H$509,AW$7,'Job Catalog'!$I$10:$I$509,AW$9)/COUNTA('Job Catalog'!$C$10:$C$509),""))</f>
        <v/>
      </c>
      <c r="AX25" s="57">
        <f>IF(OR($A25="",AX$9=""),"",IFERROR(COUNTIFS('Job Catalog'!$D$10:$D$509,$A25,'Job Catalog'!$H$10:$H$509,AX$7,'Job Catalog'!$I$10:$I$509,AX$9)/COUNTA('Job Catalog'!$C$10:$C$509),""))</f>
        <v/>
      </c>
      <c r="AY25" s="57">
        <f>IF(OR($A25="",AY$9=""),"",IFERROR(COUNTIFS('Job Catalog'!$D$10:$D$509,$A25,'Job Catalog'!$H$10:$H$509,AY$7,'Job Catalog'!$I$10:$I$509,AY$9)/COUNTA('Job Catalog'!$C$10:$C$509),""))</f>
        <v/>
      </c>
      <c r="AZ25" s="57">
        <f>IF(OR($A25="",AZ$9=""),"",IFERROR(COUNTIFS('Job Catalog'!$D$10:$D$509,$A25,'Job Catalog'!$H$10:$H$509,AZ$7,'Job Catalog'!$I$10:$I$509,AZ$9)/COUNTA('Job Catalog'!$C$10:$C$509),""))</f>
        <v/>
      </c>
      <c r="BA25" s="57">
        <f>IF(OR($A25="",BA$9=""),"",IFERROR(COUNTIFS('Job Catalog'!$D$10:$D$509,$A25,'Job Catalog'!$H$10:$H$509,BA$7,'Job Catalog'!$I$10:$I$509,BA$9)/COUNTA('Job Catalog'!$C$10:$C$509),""))</f>
        <v/>
      </c>
      <c r="BB25" s="57">
        <f>IF(OR($A25="",BB$9=""),"",IFERROR(COUNTIFS('Job Catalog'!$D$10:$D$509,$A25,'Job Catalog'!$H$10:$H$509,BB$7,'Job Catalog'!$I$10:$I$509,BB$9)/COUNTA('Job Catalog'!$C$10:$C$509),""))</f>
        <v/>
      </c>
      <c r="BC25" s="57">
        <f>IF(OR($A25="",BC$9=""),"",IFERROR(COUNTIFS('Job Catalog'!$D$10:$D$509,$A25,'Job Catalog'!$H$10:$H$509,BC$7,'Job Catalog'!$I$10:$I$509,BC$9)/COUNTA('Job Catalog'!$C$10:$C$509),""))</f>
        <v/>
      </c>
      <c r="BD25" s="57">
        <f>IF(OR($A25="",BD$9=""),"",IFERROR(COUNTIFS('Job Catalog'!$D$10:$D$509,$A25,'Job Catalog'!$H$10:$H$509,BD$7,'Job Catalog'!$I$10:$I$509,BD$9)/COUNTA('Job Catalog'!$C$10:$C$509),""))</f>
        <v/>
      </c>
      <c r="BE25" s="57">
        <f>IF(OR($A25="",BE$9=""),"",IFERROR(COUNTIFS('Job Catalog'!$D$10:$D$509,$A25,'Job Catalog'!$H$10:$H$509,BE$7,'Job Catalog'!$I$10:$I$509,BE$9)/COUNTA('Job Catalog'!$C$10:$C$509),""))</f>
        <v/>
      </c>
      <c r="BF25" s="57">
        <f>IF(OR($A25="",BF$9=""),"",IFERROR(COUNTIFS('Job Catalog'!$D$10:$D$509,$A25,'Job Catalog'!$H$10:$H$509,BF$7,'Job Catalog'!$I$10:$I$509,BF$9)/COUNTA('Job Catalog'!$C$10:$C$509),""))</f>
        <v/>
      </c>
      <c r="BG25" s="57">
        <f>IF(OR($A25="",BG$9=""),"",IFERROR(COUNTIFS('Job Catalog'!$D$10:$D$509,$A25,'Job Catalog'!$H$10:$H$509,BG$7,'Job Catalog'!$I$10:$I$509,BG$9)/COUNTA('Job Catalog'!$C$10:$C$509),""))</f>
        <v/>
      </c>
      <c r="BH25" s="57">
        <f>IF(OR($A25="",BH$9=""),"",IFERROR(COUNTIFS('Job Catalog'!$D$10:$D$509,$A25,'Job Catalog'!$H$10:$H$509,BH$7,'Job Catalog'!$I$10:$I$509,BH$9)/COUNTA('Job Catalog'!$C$10:$C$509),""))</f>
        <v/>
      </c>
      <c r="BI25" s="57">
        <f>IF(OR($A25="",BI$9=""),"",IFERROR(COUNTIFS('Job Catalog'!$D$10:$D$509,$A25,'Job Catalog'!$H$10:$H$509,BI$7,'Job Catalog'!$I$10:$I$509,BI$9)/COUNTA('Job Catalog'!$C$10:$C$509),""))</f>
        <v/>
      </c>
      <c r="BJ25" s="57">
        <f>IF(OR($A25="",BJ$9=""),"",IFERROR(COUNTIFS('Job Catalog'!$D$10:$D$509,$A25,'Job Catalog'!$H$10:$H$509,BJ$7,'Job Catalog'!$I$10:$I$509,BJ$9)/COUNTA('Job Catalog'!$C$10:$C$509),""))</f>
        <v/>
      </c>
      <c r="BK25" s="57">
        <f>IF(OR($A25="",BK$9=""),"",IFERROR(COUNTIFS('Job Catalog'!$D$10:$D$509,$A25,'Job Catalog'!$H$10:$H$509,BK$7,'Job Catalog'!$I$10:$I$509,BK$9)/COUNTA('Job Catalog'!$C$10:$C$509),""))</f>
        <v/>
      </c>
      <c r="BL25" s="57">
        <f>IF(OR($A25="",BL$9=""),"",IFERROR(COUNTIFS('Job Catalog'!$D$10:$D$509,$A25,'Job Catalog'!$H$10:$H$509,BL$7,'Job Catalog'!$I$10:$I$509,BL$9)/COUNTA('Job Catalog'!$C$10:$C$509),""))</f>
        <v/>
      </c>
      <c r="BM25" s="57">
        <f>IF(OR($A25="",BM$9=""),"",IFERROR(COUNTIFS('Job Catalog'!$D$10:$D$509,$A25,'Job Catalog'!$H$10:$H$509,BM$7,'Job Catalog'!$I$10:$I$509,BM$9)/COUNTA('Job Catalog'!$C$10:$C$509),""))</f>
        <v/>
      </c>
      <c r="BN25" s="57">
        <f>IF(OR($A25="",BN$9=""),"",IFERROR(COUNTIFS('Job Catalog'!$D$10:$D$509,$A25,'Job Catalog'!$H$10:$H$509,BN$7,'Job Catalog'!$I$10:$I$509,BN$9)/COUNTA('Job Catalog'!$C$10:$C$509),""))</f>
        <v/>
      </c>
      <c r="BO25" s="57">
        <f>IF(OR($A25="",BO$9=""),"",IFERROR(COUNTIFS('Job Catalog'!$D$10:$D$509,$A25,'Job Catalog'!$H$10:$H$509,BO$7,'Job Catalog'!$I$10:$I$509,BO$9)/COUNTA('Job Catalog'!$C$10:$C$509),""))</f>
        <v/>
      </c>
      <c r="BP25" s="57">
        <f>IF(OR($A25="",BP$9=""),"",IFERROR(COUNTIFS('Job Catalog'!$D$10:$D$509,$A25,'Job Catalog'!$H$10:$H$509,BP$7,'Job Catalog'!$I$10:$I$509,BP$9)/COUNTA('Job Catalog'!$C$10:$C$509),""))</f>
        <v/>
      </c>
      <c r="BQ25" s="57">
        <f>IF(OR($A25="",BQ$9=""),"",IFERROR(COUNTIFS('Job Catalog'!$D$10:$D$509,$A25,'Job Catalog'!$H$10:$H$509,BQ$7,'Job Catalog'!$I$10:$I$509,BQ$9)/COUNTA('Job Catalog'!$C$10:$C$509),""))</f>
        <v/>
      </c>
      <c r="BR25" s="57">
        <f>IF(OR($A25="",BR$9=""),"",IFERROR(COUNTIFS('Job Catalog'!$D$10:$D$509,$A25,'Job Catalog'!$H$10:$H$509,BR$7,'Job Catalog'!$I$10:$I$509,BR$9)/COUNTA('Job Catalog'!$C$10:$C$509),""))</f>
        <v/>
      </c>
      <c r="BS25" s="57">
        <f>IF(OR($A25="",BS$9=""),"",IFERROR(COUNTIFS('Job Catalog'!$D$10:$D$509,$A25,'Job Catalog'!$H$10:$H$509,BS$7,'Job Catalog'!$I$10:$I$509,BS$9)/COUNTA('Job Catalog'!$C$10:$C$509),""))</f>
        <v/>
      </c>
      <c r="BT25" s="57">
        <f>IF(OR($A25="",BT$9=""),"",IFERROR(COUNTIFS('Job Catalog'!$D$10:$D$509,$A25,'Job Catalog'!$H$10:$H$509,BT$7,'Job Catalog'!$I$10:$I$509,BT$9)/COUNTA('Job Catalog'!$C$10:$C$509),""))</f>
        <v/>
      </c>
      <c r="BU25" s="57">
        <f>IF(OR($A25="",BU$9=""),"",IFERROR(COUNTIFS('Job Catalog'!$D$10:$D$509,$A25,'Job Catalog'!$H$10:$H$509,BU$7,'Job Catalog'!$I$10:$I$509,BU$9)/COUNTA('Job Catalog'!$C$10:$C$509),""))</f>
        <v/>
      </c>
      <c r="BV25" s="57">
        <f>IF(OR($A25="",BV$9=""),"",IFERROR(COUNTIFS('Job Catalog'!$D$10:$D$509,$A25,'Job Catalog'!$H$10:$H$509,BV$7,'Job Catalog'!$I$10:$I$509,BV$9)/COUNTA('Job Catalog'!$C$10:$C$509),""))</f>
        <v/>
      </c>
      <c r="BW25" s="57">
        <f>IF(OR($A25="",BW$9=""),"",IFERROR(COUNTIFS('Job Catalog'!$D$10:$D$509,$A25,'Job Catalog'!$H$10:$H$509,BW$7,'Job Catalog'!$I$10:$I$509,BW$9)/COUNTA('Job Catalog'!$C$10:$C$509),""))</f>
        <v/>
      </c>
      <c r="BX25" s="57">
        <f>IF(OR($A25="",BX$9=""),"",IFERROR(COUNTIFS('Job Catalog'!$D$10:$D$509,$A25,'Job Catalog'!$H$10:$H$509,BX$7,'Job Catalog'!$I$10:$I$509,BX$9)/COUNTA('Job Catalog'!$C$10:$C$509),""))</f>
        <v/>
      </c>
      <c r="BY25" s="57">
        <f>IF(OR($A25="",BY$9=""),"",IFERROR(COUNTIFS('Job Catalog'!$D$10:$D$509,$A25,'Job Catalog'!$H$10:$H$509,BY$7,'Job Catalog'!$I$10:$I$509,BY$9)/COUNTA('Job Catalog'!$C$10:$C$509),""))</f>
        <v/>
      </c>
      <c r="BZ25" s="57">
        <f>IF(OR($A25="",BZ$9=""),"",IFERROR(COUNTIFS('Job Catalog'!$D$10:$D$509,$A25,'Job Catalog'!$H$10:$H$509,BZ$7,'Job Catalog'!$I$10:$I$509,BZ$9)/COUNTA('Job Catalog'!$C$10:$C$509),""))</f>
        <v/>
      </c>
      <c r="CA25" s="57">
        <f>IF(OR($A25="",CA$9=""),"",IFERROR(COUNTIFS('Job Catalog'!$D$10:$D$509,$A25,'Job Catalog'!$H$10:$H$509,CA$7,'Job Catalog'!$I$10:$I$509,CA$9)/COUNTA('Job Catalog'!$C$10:$C$509),""))</f>
        <v/>
      </c>
      <c r="CB25" s="57">
        <f>IF(OR($A25="",CB$9=""),"",IFERROR(COUNTIFS('Job Catalog'!$D$10:$D$509,$A25,'Job Catalog'!$H$10:$H$509,CB$7,'Job Catalog'!$I$10:$I$509,CB$9)/COUNTA('Job Catalog'!$C$10:$C$509),""))</f>
        <v/>
      </c>
      <c r="CC25" s="57">
        <f>IF(OR($A25="",CC$9=""),"",IFERROR(COUNTIFS('Job Catalog'!$D$10:$D$509,$A25,'Job Catalog'!$H$10:$H$509,CC$7,'Job Catalog'!$I$10:$I$509,CC$9)/COUNTA('Job Catalog'!$C$10:$C$509),""))</f>
        <v/>
      </c>
      <c r="CD25" s="57">
        <f>IF(OR($A25="",CD$9=""),"",IFERROR(COUNTIFS('Job Catalog'!$D$10:$D$509,$A25,'Job Catalog'!$H$10:$H$509,CD$7,'Job Catalog'!$I$10:$I$509,CD$9)/COUNTA('Job Catalog'!$C$10:$C$509),""))</f>
        <v/>
      </c>
      <c r="CE25" s="57">
        <f>IF(OR($A25="",CE$9=""),"",IFERROR(COUNTIFS('Job Catalog'!$D$10:$D$509,$A25,'Job Catalog'!$H$10:$H$509,CE$7,'Job Catalog'!$I$10:$I$509,CE$9)/COUNTA('Job Catalog'!$C$10:$C$509),""))</f>
        <v/>
      </c>
      <c r="CF25" s="57">
        <f>IF(OR($A25="",CF$9=""),"",IFERROR(COUNTIFS('Job Catalog'!$D$10:$D$509,$A25,'Job Catalog'!$H$10:$H$509,CF$7,'Job Catalog'!$I$10:$I$509,CF$9)/COUNTA('Job Catalog'!$C$10:$C$509),""))</f>
        <v/>
      </c>
      <c r="CG25" s="57">
        <f>IF(OR($A25="",CG$9=""),"",IFERROR(COUNTIFS('Job Catalog'!$D$10:$D$509,$A25,'Job Catalog'!$H$10:$H$509,CG$7,'Job Catalog'!$I$10:$I$509,CG$9)/COUNTA('Job Catalog'!$C$10:$C$509),""))</f>
        <v/>
      </c>
      <c r="CH25" s="57">
        <f>IF(OR($A25="",CH$9=""),"",IFERROR(COUNTIFS('Job Catalog'!$D$10:$D$509,$A25,'Job Catalog'!$H$10:$H$509,CH$7,'Job Catalog'!$I$10:$I$509,CH$9)/COUNTA('Job Catalog'!$C$10:$C$509),""))</f>
        <v/>
      </c>
      <c r="CI25" s="57">
        <f>IF(OR($A25="",CI$9=""),"",IFERROR(COUNTIFS('Job Catalog'!$D$10:$D$509,$A25,'Job Catalog'!$H$10:$H$509,CI$7,'Job Catalog'!$I$10:$I$509,CI$9)/COUNTA('Job Catalog'!$C$10:$C$509),""))</f>
        <v/>
      </c>
      <c r="CJ25" s="57">
        <f>IF(OR($A25="",CJ$9=""),"",IFERROR(COUNTIFS('Job Catalog'!$D$10:$D$509,$A25,'Job Catalog'!$H$10:$H$509,CJ$7,'Job Catalog'!$I$10:$I$509,CJ$9)/COUNTA('Job Catalog'!$C$10:$C$509),""))</f>
        <v/>
      </c>
      <c r="CK25" s="57">
        <f>IF(OR($A25="",CK$9=""),"",IFERROR(COUNTIFS('Job Catalog'!$D$10:$D$509,$A25,'Job Catalog'!$H$10:$H$509,CK$7,'Job Catalog'!$I$10:$I$509,CK$9)/COUNTA('Job Catalog'!$C$10:$C$509),""))</f>
        <v/>
      </c>
      <c r="CL25" s="57">
        <f>IF(OR($A25="",CL$9=""),"",IFERROR(COUNTIFS('Job Catalog'!$D$10:$D$509,$A25,'Job Catalog'!$H$10:$H$509,CL$7,'Job Catalog'!$I$10:$I$509,CL$9)/COUNTA('Job Catalog'!$C$10:$C$509),""))</f>
        <v/>
      </c>
      <c r="CM25" s="57">
        <f>IF(OR($A25="",CM$9=""),"",IFERROR(COUNTIFS('Job Catalog'!$D$10:$D$509,$A25,'Job Catalog'!$H$10:$H$509,CM$7,'Job Catalog'!$I$10:$I$509,CM$9)/COUNTA('Job Catalog'!$C$10:$C$509),""))</f>
        <v/>
      </c>
      <c r="CN25" s="57">
        <f>IF(OR($A25="",CN$9=""),"",IFERROR(COUNTIFS('Job Catalog'!$D$10:$D$509,$A25,'Job Catalog'!$H$10:$H$509,CN$7,'Job Catalog'!$I$10:$I$509,CN$9)/COUNTA('Job Catalog'!$C$10:$C$509),""))</f>
        <v/>
      </c>
      <c r="CO25" s="57">
        <f>IF(OR($A25="",CO$9=""),"",IFERROR(COUNTIFS('Job Catalog'!$D$10:$D$509,$A25,'Job Catalog'!$H$10:$H$509,CO$7,'Job Catalog'!$I$10:$I$509,CO$9)/COUNTA('Job Catalog'!$C$10:$C$509),""))</f>
        <v/>
      </c>
      <c r="CP25" s="57">
        <f>IF(OR($A25="",CP$9=""),"",IFERROR(COUNTIFS('Job Catalog'!$D$10:$D$509,$A25,'Job Catalog'!$H$10:$H$509,CP$7,'Job Catalog'!$I$10:$I$509,CP$9)/COUNTA('Job Catalog'!$C$10:$C$509),""))</f>
        <v/>
      </c>
      <c r="CQ25" s="57">
        <f>IF(OR($A25="",CQ$9=""),"",IFERROR(COUNTIFS('Job Catalog'!$D$10:$D$509,$A25,'Job Catalog'!$H$10:$H$509,CQ$7,'Job Catalog'!$I$10:$I$509,CQ$9)/COUNTA('Job Catalog'!$C$10:$C$509),""))</f>
        <v/>
      </c>
      <c r="CR25" s="57">
        <f>IF(OR($A25="",CR$9=""),"",IFERROR(COUNTIFS('Job Catalog'!$D$10:$D$509,$A25,'Job Catalog'!$H$10:$H$509,CR$7,'Job Catalog'!$I$10:$I$509,CR$9)/COUNTA('Job Catalog'!$C$10:$C$509),""))</f>
        <v/>
      </c>
      <c r="CS25" s="57">
        <f>IF(OR($A25="",CS$9=""),"",IFERROR(COUNTIFS('Job Catalog'!$D$10:$D$509,$A25,'Job Catalog'!$H$10:$H$509,CS$7,'Job Catalog'!$I$10:$I$509,CS$9)/COUNTA('Job Catalog'!$C$10:$C$509),""))</f>
        <v/>
      </c>
      <c r="CT25" s="57">
        <f>IF(OR($A25="",CT$9=""),"",IFERROR(COUNTIFS('Job Catalog'!$D$10:$D$509,$A25,'Job Catalog'!$H$10:$H$509,CT$7,'Job Catalog'!$I$10:$I$509,CT$9)/COUNTA('Job Catalog'!$C$10:$C$509),""))</f>
        <v/>
      </c>
      <c r="CU25" s="58">
        <f>IF($A25="","",SUM(C25:CT25))</f>
        <v/>
      </c>
    </row>
    <row r="26">
      <c r="A26">
        <f>IF(SETUP!$B136="","",SETUP!$B136)</f>
        <v/>
      </c>
      <c r="B26" s="9">
        <f>IF(SETUP!$B136="","",SETUP!$C136)</f>
        <v/>
      </c>
      <c r="C26" s="57">
        <f>IF(OR($A26="",C$9=""),"",IFERROR(COUNTIFS('Job Catalog'!$D$10:$D$509,$A26,'Job Catalog'!$H$10:$H$509,C$7,'Job Catalog'!$I$10:$I$509,C$9)/COUNTA('Job Catalog'!$C$10:$C$509),""))</f>
        <v/>
      </c>
      <c r="D26" s="57">
        <f>IF(OR($A26="",D$9=""),"",IFERROR(COUNTIFS('Job Catalog'!$D$10:$D$509,$A26,'Job Catalog'!$H$10:$H$509,D$7,'Job Catalog'!$I$10:$I$509,D$9)/COUNTA('Job Catalog'!$C$10:$C$509),""))</f>
        <v/>
      </c>
      <c r="E26" s="57">
        <f>IF(OR($A26="",E$9=""),"",IFERROR(COUNTIFS('Job Catalog'!$D$10:$D$509,$A26,'Job Catalog'!$H$10:$H$509,E$7,'Job Catalog'!$I$10:$I$509,E$9)/COUNTA('Job Catalog'!$C$10:$C$509),""))</f>
        <v/>
      </c>
      <c r="F26" s="57">
        <f>IF(OR($A26="",F$9=""),"",IFERROR(COUNTIFS('Job Catalog'!$D$10:$D$509,$A26,'Job Catalog'!$H$10:$H$509,F$7,'Job Catalog'!$I$10:$I$509,F$9)/COUNTA('Job Catalog'!$C$10:$C$509),""))</f>
        <v/>
      </c>
      <c r="G26" s="57">
        <f>IF(OR($A26="",G$9=""),"",IFERROR(COUNTIFS('Job Catalog'!$D$10:$D$509,$A26,'Job Catalog'!$H$10:$H$509,G$7,'Job Catalog'!$I$10:$I$509,G$9)/COUNTA('Job Catalog'!$C$10:$C$509),""))</f>
        <v/>
      </c>
      <c r="H26" s="57">
        <f>IF(OR($A26="",H$9=""),"",IFERROR(COUNTIFS('Job Catalog'!$D$10:$D$509,$A26,'Job Catalog'!$H$10:$H$509,H$7,'Job Catalog'!$I$10:$I$509,H$9)/COUNTA('Job Catalog'!$C$10:$C$509),""))</f>
        <v/>
      </c>
      <c r="I26" s="57">
        <f>IF(OR($A26="",I$9=""),"",IFERROR(COUNTIFS('Job Catalog'!$D$10:$D$509,$A26,'Job Catalog'!$H$10:$H$509,I$7,'Job Catalog'!$I$10:$I$509,I$9)/COUNTA('Job Catalog'!$C$10:$C$509),""))</f>
        <v/>
      </c>
      <c r="J26" s="57">
        <f>IF(OR($A26="",J$9=""),"",IFERROR(COUNTIFS('Job Catalog'!$D$10:$D$509,$A26,'Job Catalog'!$H$10:$H$509,J$7,'Job Catalog'!$I$10:$I$509,J$9)/COUNTA('Job Catalog'!$C$10:$C$509),""))</f>
        <v/>
      </c>
      <c r="K26" s="57">
        <f>IF(OR($A26="",K$9=""),"",IFERROR(COUNTIFS('Job Catalog'!$D$10:$D$509,$A26,'Job Catalog'!$H$10:$H$509,K$7,'Job Catalog'!$I$10:$I$509,K$9)/COUNTA('Job Catalog'!$C$10:$C$509),""))</f>
        <v/>
      </c>
      <c r="L26" s="57">
        <f>IF(OR($A26="",L$9=""),"",IFERROR(COUNTIFS('Job Catalog'!$D$10:$D$509,$A26,'Job Catalog'!$H$10:$H$509,L$7,'Job Catalog'!$I$10:$I$509,L$9)/COUNTA('Job Catalog'!$C$10:$C$509),""))</f>
        <v/>
      </c>
      <c r="M26" s="57">
        <f>IF(OR($A26="",M$9=""),"",IFERROR(COUNTIFS('Job Catalog'!$D$10:$D$509,$A26,'Job Catalog'!$H$10:$H$509,M$7,'Job Catalog'!$I$10:$I$509,M$9)/COUNTA('Job Catalog'!$C$10:$C$509),""))</f>
        <v/>
      </c>
      <c r="N26" s="57">
        <f>IF(OR($A26="",N$9=""),"",IFERROR(COUNTIFS('Job Catalog'!$D$10:$D$509,$A26,'Job Catalog'!$H$10:$H$509,N$7,'Job Catalog'!$I$10:$I$509,N$9)/COUNTA('Job Catalog'!$C$10:$C$509),""))</f>
        <v/>
      </c>
      <c r="O26" s="57">
        <f>IF(OR($A26="",O$9=""),"",IFERROR(COUNTIFS('Job Catalog'!$D$10:$D$509,$A26,'Job Catalog'!$H$10:$H$509,O$7,'Job Catalog'!$I$10:$I$509,O$9)/COUNTA('Job Catalog'!$C$10:$C$509),""))</f>
        <v/>
      </c>
      <c r="P26" s="57">
        <f>IF(OR($A26="",P$9=""),"",IFERROR(COUNTIFS('Job Catalog'!$D$10:$D$509,$A26,'Job Catalog'!$H$10:$H$509,P$7,'Job Catalog'!$I$10:$I$509,P$9)/COUNTA('Job Catalog'!$C$10:$C$509),""))</f>
        <v/>
      </c>
      <c r="Q26" s="57">
        <f>IF(OR($A26="",Q$9=""),"",IFERROR(COUNTIFS('Job Catalog'!$D$10:$D$509,$A26,'Job Catalog'!$H$10:$H$509,Q$7,'Job Catalog'!$I$10:$I$509,Q$9)/COUNTA('Job Catalog'!$C$10:$C$509),""))</f>
        <v/>
      </c>
      <c r="R26" s="57">
        <f>IF(OR($A26="",R$9=""),"",IFERROR(COUNTIFS('Job Catalog'!$D$10:$D$509,$A26,'Job Catalog'!$H$10:$H$509,R$7,'Job Catalog'!$I$10:$I$509,R$9)/COUNTA('Job Catalog'!$C$10:$C$509),""))</f>
        <v/>
      </c>
      <c r="S26" s="57">
        <f>IF(OR($A26="",S$9=""),"",IFERROR(COUNTIFS('Job Catalog'!$D$10:$D$509,$A26,'Job Catalog'!$H$10:$H$509,S$7,'Job Catalog'!$I$10:$I$509,S$9)/COUNTA('Job Catalog'!$C$10:$C$509),""))</f>
        <v/>
      </c>
      <c r="T26" s="57">
        <f>IF(OR($A26="",T$9=""),"",IFERROR(COUNTIFS('Job Catalog'!$D$10:$D$509,$A26,'Job Catalog'!$H$10:$H$509,T$7,'Job Catalog'!$I$10:$I$509,T$9)/COUNTA('Job Catalog'!$C$10:$C$509),""))</f>
        <v/>
      </c>
      <c r="U26" s="57">
        <f>IF(OR($A26="",U$9=""),"",IFERROR(COUNTIFS('Job Catalog'!$D$10:$D$509,$A26,'Job Catalog'!$H$10:$H$509,U$7,'Job Catalog'!$I$10:$I$509,U$9)/COUNTA('Job Catalog'!$C$10:$C$509),""))</f>
        <v/>
      </c>
      <c r="V26" s="57">
        <f>IF(OR($A26="",V$9=""),"",IFERROR(COUNTIFS('Job Catalog'!$D$10:$D$509,$A26,'Job Catalog'!$H$10:$H$509,V$7,'Job Catalog'!$I$10:$I$509,V$9)/COUNTA('Job Catalog'!$C$10:$C$509),""))</f>
        <v/>
      </c>
      <c r="W26" s="57">
        <f>IF(OR($A26="",W$9=""),"",IFERROR(COUNTIFS('Job Catalog'!$D$10:$D$509,$A26,'Job Catalog'!$H$10:$H$509,W$7,'Job Catalog'!$I$10:$I$509,W$9)/COUNTA('Job Catalog'!$C$10:$C$509),""))</f>
        <v/>
      </c>
      <c r="X26" s="57">
        <f>IF(OR($A26="",X$9=""),"",IFERROR(COUNTIFS('Job Catalog'!$D$10:$D$509,$A26,'Job Catalog'!$H$10:$H$509,X$7,'Job Catalog'!$I$10:$I$509,X$9)/COUNTA('Job Catalog'!$C$10:$C$509),""))</f>
        <v/>
      </c>
      <c r="Y26" s="57">
        <f>IF(OR($A26="",Y$9=""),"",IFERROR(COUNTIFS('Job Catalog'!$D$10:$D$509,$A26,'Job Catalog'!$H$10:$H$509,Y$7,'Job Catalog'!$I$10:$I$509,Y$9)/COUNTA('Job Catalog'!$C$10:$C$509),""))</f>
        <v/>
      </c>
      <c r="Z26" s="57">
        <f>IF(OR($A26="",Z$9=""),"",IFERROR(COUNTIFS('Job Catalog'!$D$10:$D$509,$A26,'Job Catalog'!$H$10:$H$509,Z$7,'Job Catalog'!$I$10:$I$509,Z$9)/COUNTA('Job Catalog'!$C$10:$C$509),""))</f>
        <v/>
      </c>
      <c r="AA26" s="57">
        <f>IF(OR($A26="",AA$9=""),"",IFERROR(COUNTIFS('Job Catalog'!$D$10:$D$509,$A26,'Job Catalog'!$H$10:$H$509,AA$7,'Job Catalog'!$I$10:$I$509,AA$9)/COUNTA('Job Catalog'!$C$10:$C$509),""))</f>
        <v/>
      </c>
      <c r="AB26" s="57">
        <f>IF(OR($A26="",AB$9=""),"",IFERROR(COUNTIFS('Job Catalog'!$D$10:$D$509,$A26,'Job Catalog'!$H$10:$H$509,AB$7,'Job Catalog'!$I$10:$I$509,AB$9)/COUNTA('Job Catalog'!$C$10:$C$509),""))</f>
        <v/>
      </c>
      <c r="AC26" s="57">
        <f>IF(OR($A26="",AC$9=""),"",IFERROR(COUNTIFS('Job Catalog'!$D$10:$D$509,$A26,'Job Catalog'!$H$10:$H$509,AC$7,'Job Catalog'!$I$10:$I$509,AC$9)/COUNTA('Job Catalog'!$C$10:$C$509),""))</f>
        <v/>
      </c>
      <c r="AD26" s="57">
        <f>IF(OR($A26="",AD$9=""),"",IFERROR(COUNTIFS('Job Catalog'!$D$10:$D$509,$A26,'Job Catalog'!$H$10:$H$509,AD$7,'Job Catalog'!$I$10:$I$509,AD$9)/COUNTA('Job Catalog'!$C$10:$C$509),""))</f>
        <v/>
      </c>
      <c r="AE26" s="57">
        <f>IF(OR($A26="",AE$9=""),"",IFERROR(COUNTIFS('Job Catalog'!$D$10:$D$509,$A26,'Job Catalog'!$H$10:$H$509,AE$7,'Job Catalog'!$I$10:$I$509,AE$9)/COUNTA('Job Catalog'!$C$10:$C$509),""))</f>
        <v/>
      </c>
      <c r="AF26" s="57">
        <f>IF(OR($A26="",AF$9=""),"",IFERROR(COUNTIFS('Job Catalog'!$D$10:$D$509,$A26,'Job Catalog'!$H$10:$H$509,AF$7,'Job Catalog'!$I$10:$I$509,AF$9)/COUNTA('Job Catalog'!$C$10:$C$509),""))</f>
        <v/>
      </c>
      <c r="AG26" s="57">
        <f>IF(OR($A26="",AG$9=""),"",IFERROR(COUNTIFS('Job Catalog'!$D$10:$D$509,$A26,'Job Catalog'!$H$10:$H$509,AG$7,'Job Catalog'!$I$10:$I$509,AG$9)/COUNTA('Job Catalog'!$C$10:$C$509),""))</f>
        <v/>
      </c>
      <c r="AH26" s="57">
        <f>IF(OR($A26="",AH$9=""),"",IFERROR(COUNTIFS('Job Catalog'!$D$10:$D$509,$A26,'Job Catalog'!$H$10:$H$509,AH$7,'Job Catalog'!$I$10:$I$509,AH$9)/COUNTA('Job Catalog'!$C$10:$C$509),""))</f>
        <v/>
      </c>
      <c r="AI26" s="57">
        <f>IF(OR($A26="",AI$9=""),"",IFERROR(COUNTIFS('Job Catalog'!$D$10:$D$509,$A26,'Job Catalog'!$H$10:$H$509,AI$7,'Job Catalog'!$I$10:$I$509,AI$9)/COUNTA('Job Catalog'!$C$10:$C$509),""))</f>
        <v/>
      </c>
      <c r="AJ26" s="57">
        <f>IF(OR($A26="",AJ$9=""),"",IFERROR(COUNTIFS('Job Catalog'!$D$10:$D$509,$A26,'Job Catalog'!$H$10:$H$509,AJ$7,'Job Catalog'!$I$10:$I$509,AJ$9)/COUNTA('Job Catalog'!$C$10:$C$509),""))</f>
        <v/>
      </c>
      <c r="AK26" s="57">
        <f>IF(OR($A26="",AK$9=""),"",IFERROR(COUNTIFS('Job Catalog'!$D$10:$D$509,$A26,'Job Catalog'!$H$10:$H$509,AK$7,'Job Catalog'!$I$10:$I$509,AK$9)/COUNTA('Job Catalog'!$C$10:$C$509),""))</f>
        <v/>
      </c>
      <c r="AL26" s="57">
        <f>IF(OR($A26="",AL$9=""),"",IFERROR(COUNTIFS('Job Catalog'!$D$10:$D$509,$A26,'Job Catalog'!$H$10:$H$509,AL$7,'Job Catalog'!$I$10:$I$509,AL$9)/COUNTA('Job Catalog'!$C$10:$C$509),""))</f>
        <v/>
      </c>
      <c r="AM26" s="57">
        <f>IF(OR($A26="",AM$9=""),"",IFERROR(COUNTIFS('Job Catalog'!$D$10:$D$509,$A26,'Job Catalog'!$H$10:$H$509,AM$7,'Job Catalog'!$I$10:$I$509,AM$9)/COUNTA('Job Catalog'!$C$10:$C$509),""))</f>
        <v/>
      </c>
      <c r="AN26" s="57">
        <f>IF(OR($A26="",AN$9=""),"",IFERROR(COUNTIFS('Job Catalog'!$D$10:$D$509,$A26,'Job Catalog'!$H$10:$H$509,AN$7,'Job Catalog'!$I$10:$I$509,AN$9)/COUNTA('Job Catalog'!$C$10:$C$509),""))</f>
        <v/>
      </c>
      <c r="AO26" s="57">
        <f>IF(OR($A26="",AO$9=""),"",IFERROR(COUNTIFS('Job Catalog'!$D$10:$D$509,$A26,'Job Catalog'!$H$10:$H$509,AO$7,'Job Catalog'!$I$10:$I$509,AO$9)/COUNTA('Job Catalog'!$C$10:$C$509),""))</f>
        <v/>
      </c>
      <c r="AP26" s="57">
        <f>IF(OR($A26="",AP$9=""),"",IFERROR(COUNTIFS('Job Catalog'!$D$10:$D$509,$A26,'Job Catalog'!$H$10:$H$509,AP$7,'Job Catalog'!$I$10:$I$509,AP$9)/COUNTA('Job Catalog'!$C$10:$C$509),""))</f>
        <v/>
      </c>
      <c r="AQ26" s="57">
        <f>IF(OR($A26="",AQ$9=""),"",IFERROR(COUNTIFS('Job Catalog'!$D$10:$D$509,$A26,'Job Catalog'!$H$10:$H$509,AQ$7,'Job Catalog'!$I$10:$I$509,AQ$9)/COUNTA('Job Catalog'!$C$10:$C$509),""))</f>
        <v/>
      </c>
      <c r="AR26" s="57">
        <f>IF(OR($A26="",AR$9=""),"",IFERROR(COUNTIFS('Job Catalog'!$D$10:$D$509,$A26,'Job Catalog'!$H$10:$H$509,AR$7,'Job Catalog'!$I$10:$I$509,AR$9)/COUNTA('Job Catalog'!$C$10:$C$509),""))</f>
        <v/>
      </c>
      <c r="AS26" s="57">
        <f>IF(OR($A26="",AS$9=""),"",IFERROR(COUNTIFS('Job Catalog'!$D$10:$D$509,$A26,'Job Catalog'!$H$10:$H$509,AS$7,'Job Catalog'!$I$10:$I$509,AS$9)/COUNTA('Job Catalog'!$C$10:$C$509),""))</f>
        <v/>
      </c>
      <c r="AT26" s="57">
        <f>IF(OR($A26="",AT$9=""),"",IFERROR(COUNTIFS('Job Catalog'!$D$10:$D$509,$A26,'Job Catalog'!$H$10:$H$509,AT$7,'Job Catalog'!$I$10:$I$509,AT$9)/COUNTA('Job Catalog'!$C$10:$C$509),""))</f>
        <v/>
      </c>
      <c r="AU26" s="57">
        <f>IF(OR($A26="",AU$9=""),"",IFERROR(COUNTIFS('Job Catalog'!$D$10:$D$509,$A26,'Job Catalog'!$H$10:$H$509,AU$7,'Job Catalog'!$I$10:$I$509,AU$9)/COUNTA('Job Catalog'!$C$10:$C$509),""))</f>
        <v/>
      </c>
      <c r="AV26" s="57">
        <f>IF(OR($A26="",AV$9=""),"",IFERROR(COUNTIFS('Job Catalog'!$D$10:$D$509,$A26,'Job Catalog'!$H$10:$H$509,AV$7,'Job Catalog'!$I$10:$I$509,AV$9)/COUNTA('Job Catalog'!$C$10:$C$509),""))</f>
        <v/>
      </c>
      <c r="AW26" s="57">
        <f>IF(OR($A26="",AW$9=""),"",IFERROR(COUNTIFS('Job Catalog'!$D$10:$D$509,$A26,'Job Catalog'!$H$10:$H$509,AW$7,'Job Catalog'!$I$10:$I$509,AW$9)/COUNTA('Job Catalog'!$C$10:$C$509),""))</f>
        <v/>
      </c>
      <c r="AX26" s="57">
        <f>IF(OR($A26="",AX$9=""),"",IFERROR(COUNTIFS('Job Catalog'!$D$10:$D$509,$A26,'Job Catalog'!$H$10:$H$509,AX$7,'Job Catalog'!$I$10:$I$509,AX$9)/COUNTA('Job Catalog'!$C$10:$C$509),""))</f>
        <v/>
      </c>
      <c r="AY26" s="57">
        <f>IF(OR($A26="",AY$9=""),"",IFERROR(COUNTIFS('Job Catalog'!$D$10:$D$509,$A26,'Job Catalog'!$H$10:$H$509,AY$7,'Job Catalog'!$I$10:$I$509,AY$9)/COUNTA('Job Catalog'!$C$10:$C$509),""))</f>
        <v/>
      </c>
      <c r="AZ26" s="57">
        <f>IF(OR($A26="",AZ$9=""),"",IFERROR(COUNTIFS('Job Catalog'!$D$10:$D$509,$A26,'Job Catalog'!$H$10:$H$509,AZ$7,'Job Catalog'!$I$10:$I$509,AZ$9)/COUNTA('Job Catalog'!$C$10:$C$509),""))</f>
        <v/>
      </c>
      <c r="BA26" s="57">
        <f>IF(OR($A26="",BA$9=""),"",IFERROR(COUNTIFS('Job Catalog'!$D$10:$D$509,$A26,'Job Catalog'!$H$10:$H$509,BA$7,'Job Catalog'!$I$10:$I$509,BA$9)/COUNTA('Job Catalog'!$C$10:$C$509),""))</f>
        <v/>
      </c>
      <c r="BB26" s="57">
        <f>IF(OR($A26="",BB$9=""),"",IFERROR(COUNTIFS('Job Catalog'!$D$10:$D$509,$A26,'Job Catalog'!$H$10:$H$509,BB$7,'Job Catalog'!$I$10:$I$509,BB$9)/COUNTA('Job Catalog'!$C$10:$C$509),""))</f>
        <v/>
      </c>
      <c r="BC26" s="57">
        <f>IF(OR($A26="",BC$9=""),"",IFERROR(COUNTIFS('Job Catalog'!$D$10:$D$509,$A26,'Job Catalog'!$H$10:$H$509,BC$7,'Job Catalog'!$I$10:$I$509,BC$9)/COUNTA('Job Catalog'!$C$10:$C$509),""))</f>
        <v/>
      </c>
      <c r="BD26" s="57">
        <f>IF(OR($A26="",BD$9=""),"",IFERROR(COUNTIFS('Job Catalog'!$D$10:$D$509,$A26,'Job Catalog'!$H$10:$H$509,BD$7,'Job Catalog'!$I$10:$I$509,BD$9)/COUNTA('Job Catalog'!$C$10:$C$509),""))</f>
        <v/>
      </c>
      <c r="BE26" s="57">
        <f>IF(OR($A26="",BE$9=""),"",IFERROR(COUNTIFS('Job Catalog'!$D$10:$D$509,$A26,'Job Catalog'!$H$10:$H$509,BE$7,'Job Catalog'!$I$10:$I$509,BE$9)/COUNTA('Job Catalog'!$C$10:$C$509),""))</f>
        <v/>
      </c>
      <c r="BF26" s="57">
        <f>IF(OR($A26="",BF$9=""),"",IFERROR(COUNTIFS('Job Catalog'!$D$10:$D$509,$A26,'Job Catalog'!$H$10:$H$509,BF$7,'Job Catalog'!$I$10:$I$509,BF$9)/COUNTA('Job Catalog'!$C$10:$C$509),""))</f>
        <v/>
      </c>
      <c r="BG26" s="57">
        <f>IF(OR($A26="",BG$9=""),"",IFERROR(COUNTIFS('Job Catalog'!$D$10:$D$509,$A26,'Job Catalog'!$H$10:$H$509,BG$7,'Job Catalog'!$I$10:$I$509,BG$9)/COUNTA('Job Catalog'!$C$10:$C$509),""))</f>
        <v/>
      </c>
      <c r="BH26" s="57">
        <f>IF(OR($A26="",BH$9=""),"",IFERROR(COUNTIFS('Job Catalog'!$D$10:$D$509,$A26,'Job Catalog'!$H$10:$H$509,BH$7,'Job Catalog'!$I$10:$I$509,BH$9)/COUNTA('Job Catalog'!$C$10:$C$509),""))</f>
        <v/>
      </c>
      <c r="BI26" s="57">
        <f>IF(OR($A26="",BI$9=""),"",IFERROR(COUNTIFS('Job Catalog'!$D$10:$D$509,$A26,'Job Catalog'!$H$10:$H$509,BI$7,'Job Catalog'!$I$10:$I$509,BI$9)/COUNTA('Job Catalog'!$C$10:$C$509),""))</f>
        <v/>
      </c>
      <c r="BJ26" s="57">
        <f>IF(OR($A26="",BJ$9=""),"",IFERROR(COUNTIFS('Job Catalog'!$D$10:$D$509,$A26,'Job Catalog'!$H$10:$H$509,BJ$7,'Job Catalog'!$I$10:$I$509,BJ$9)/COUNTA('Job Catalog'!$C$10:$C$509),""))</f>
        <v/>
      </c>
      <c r="BK26" s="57">
        <f>IF(OR($A26="",BK$9=""),"",IFERROR(COUNTIFS('Job Catalog'!$D$10:$D$509,$A26,'Job Catalog'!$H$10:$H$509,BK$7,'Job Catalog'!$I$10:$I$509,BK$9)/COUNTA('Job Catalog'!$C$10:$C$509),""))</f>
        <v/>
      </c>
      <c r="BL26" s="57">
        <f>IF(OR($A26="",BL$9=""),"",IFERROR(COUNTIFS('Job Catalog'!$D$10:$D$509,$A26,'Job Catalog'!$H$10:$H$509,BL$7,'Job Catalog'!$I$10:$I$509,BL$9)/COUNTA('Job Catalog'!$C$10:$C$509),""))</f>
        <v/>
      </c>
      <c r="BM26" s="57">
        <f>IF(OR($A26="",BM$9=""),"",IFERROR(COUNTIFS('Job Catalog'!$D$10:$D$509,$A26,'Job Catalog'!$H$10:$H$509,BM$7,'Job Catalog'!$I$10:$I$509,BM$9)/COUNTA('Job Catalog'!$C$10:$C$509),""))</f>
        <v/>
      </c>
      <c r="BN26" s="57">
        <f>IF(OR($A26="",BN$9=""),"",IFERROR(COUNTIFS('Job Catalog'!$D$10:$D$509,$A26,'Job Catalog'!$H$10:$H$509,BN$7,'Job Catalog'!$I$10:$I$509,BN$9)/COUNTA('Job Catalog'!$C$10:$C$509),""))</f>
        <v/>
      </c>
      <c r="BO26" s="57">
        <f>IF(OR($A26="",BO$9=""),"",IFERROR(COUNTIFS('Job Catalog'!$D$10:$D$509,$A26,'Job Catalog'!$H$10:$H$509,BO$7,'Job Catalog'!$I$10:$I$509,BO$9)/COUNTA('Job Catalog'!$C$10:$C$509),""))</f>
        <v/>
      </c>
      <c r="BP26" s="57">
        <f>IF(OR($A26="",BP$9=""),"",IFERROR(COUNTIFS('Job Catalog'!$D$10:$D$509,$A26,'Job Catalog'!$H$10:$H$509,BP$7,'Job Catalog'!$I$10:$I$509,BP$9)/COUNTA('Job Catalog'!$C$10:$C$509),""))</f>
        <v/>
      </c>
      <c r="BQ26" s="57">
        <f>IF(OR($A26="",BQ$9=""),"",IFERROR(COUNTIFS('Job Catalog'!$D$10:$D$509,$A26,'Job Catalog'!$H$10:$H$509,BQ$7,'Job Catalog'!$I$10:$I$509,BQ$9)/COUNTA('Job Catalog'!$C$10:$C$509),""))</f>
        <v/>
      </c>
      <c r="BR26" s="57">
        <f>IF(OR($A26="",BR$9=""),"",IFERROR(COUNTIFS('Job Catalog'!$D$10:$D$509,$A26,'Job Catalog'!$H$10:$H$509,BR$7,'Job Catalog'!$I$10:$I$509,BR$9)/COUNTA('Job Catalog'!$C$10:$C$509),""))</f>
        <v/>
      </c>
      <c r="BS26" s="57">
        <f>IF(OR($A26="",BS$9=""),"",IFERROR(COUNTIFS('Job Catalog'!$D$10:$D$509,$A26,'Job Catalog'!$H$10:$H$509,BS$7,'Job Catalog'!$I$10:$I$509,BS$9)/COUNTA('Job Catalog'!$C$10:$C$509),""))</f>
        <v/>
      </c>
      <c r="BT26" s="57">
        <f>IF(OR($A26="",BT$9=""),"",IFERROR(COUNTIFS('Job Catalog'!$D$10:$D$509,$A26,'Job Catalog'!$H$10:$H$509,BT$7,'Job Catalog'!$I$10:$I$509,BT$9)/COUNTA('Job Catalog'!$C$10:$C$509),""))</f>
        <v/>
      </c>
      <c r="BU26" s="57">
        <f>IF(OR($A26="",BU$9=""),"",IFERROR(COUNTIFS('Job Catalog'!$D$10:$D$509,$A26,'Job Catalog'!$H$10:$H$509,BU$7,'Job Catalog'!$I$10:$I$509,BU$9)/COUNTA('Job Catalog'!$C$10:$C$509),""))</f>
        <v/>
      </c>
      <c r="BV26" s="57">
        <f>IF(OR($A26="",BV$9=""),"",IFERROR(COUNTIFS('Job Catalog'!$D$10:$D$509,$A26,'Job Catalog'!$H$10:$H$509,BV$7,'Job Catalog'!$I$10:$I$509,BV$9)/COUNTA('Job Catalog'!$C$10:$C$509),""))</f>
        <v/>
      </c>
      <c r="BW26" s="57">
        <f>IF(OR($A26="",BW$9=""),"",IFERROR(COUNTIFS('Job Catalog'!$D$10:$D$509,$A26,'Job Catalog'!$H$10:$H$509,BW$7,'Job Catalog'!$I$10:$I$509,BW$9)/COUNTA('Job Catalog'!$C$10:$C$509),""))</f>
        <v/>
      </c>
      <c r="BX26" s="57">
        <f>IF(OR($A26="",BX$9=""),"",IFERROR(COUNTIFS('Job Catalog'!$D$10:$D$509,$A26,'Job Catalog'!$H$10:$H$509,BX$7,'Job Catalog'!$I$10:$I$509,BX$9)/COUNTA('Job Catalog'!$C$10:$C$509),""))</f>
        <v/>
      </c>
      <c r="BY26" s="57">
        <f>IF(OR($A26="",BY$9=""),"",IFERROR(COUNTIFS('Job Catalog'!$D$10:$D$509,$A26,'Job Catalog'!$H$10:$H$509,BY$7,'Job Catalog'!$I$10:$I$509,BY$9)/COUNTA('Job Catalog'!$C$10:$C$509),""))</f>
        <v/>
      </c>
      <c r="BZ26" s="57">
        <f>IF(OR($A26="",BZ$9=""),"",IFERROR(COUNTIFS('Job Catalog'!$D$10:$D$509,$A26,'Job Catalog'!$H$10:$H$509,BZ$7,'Job Catalog'!$I$10:$I$509,BZ$9)/COUNTA('Job Catalog'!$C$10:$C$509),""))</f>
        <v/>
      </c>
      <c r="CA26" s="57">
        <f>IF(OR($A26="",CA$9=""),"",IFERROR(COUNTIFS('Job Catalog'!$D$10:$D$509,$A26,'Job Catalog'!$H$10:$H$509,CA$7,'Job Catalog'!$I$10:$I$509,CA$9)/COUNTA('Job Catalog'!$C$10:$C$509),""))</f>
        <v/>
      </c>
      <c r="CB26" s="57">
        <f>IF(OR($A26="",CB$9=""),"",IFERROR(COUNTIFS('Job Catalog'!$D$10:$D$509,$A26,'Job Catalog'!$H$10:$H$509,CB$7,'Job Catalog'!$I$10:$I$509,CB$9)/COUNTA('Job Catalog'!$C$10:$C$509),""))</f>
        <v/>
      </c>
      <c r="CC26" s="57">
        <f>IF(OR($A26="",CC$9=""),"",IFERROR(COUNTIFS('Job Catalog'!$D$10:$D$509,$A26,'Job Catalog'!$H$10:$H$509,CC$7,'Job Catalog'!$I$10:$I$509,CC$9)/COUNTA('Job Catalog'!$C$10:$C$509),""))</f>
        <v/>
      </c>
      <c r="CD26" s="57">
        <f>IF(OR($A26="",CD$9=""),"",IFERROR(COUNTIFS('Job Catalog'!$D$10:$D$509,$A26,'Job Catalog'!$H$10:$H$509,CD$7,'Job Catalog'!$I$10:$I$509,CD$9)/COUNTA('Job Catalog'!$C$10:$C$509),""))</f>
        <v/>
      </c>
      <c r="CE26" s="57">
        <f>IF(OR($A26="",CE$9=""),"",IFERROR(COUNTIFS('Job Catalog'!$D$10:$D$509,$A26,'Job Catalog'!$H$10:$H$509,CE$7,'Job Catalog'!$I$10:$I$509,CE$9)/COUNTA('Job Catalog'!$C$10:$C$509),""))</f>
        <v/>
      </c>
      <c r="CF26" s="57">
        <f>IF(OR($A26="",CF$9=""),"",IFERROR(COUNTIFS('Job Catalog'!$D$10:$D$509,$A26,'Job Catalog'!$H$10:$H$509,CF$7,'Job Catalog'!$I$10:$I$509,CF$9)/COUNTA('Job Catalog'!$C$10:$C$509),""))</f>
        <v/>
      </c>
      <c r="CG26" s="57">
        <f>IF(OR($A26="",CG$9=""),"",IFERROR(COUNTIFS('Job Catalog'!$D$10:$D$509,$A26,'Job Catalog'!$H$10:$H$509,CG$7,'Job Catalog'!$I$10:$I$509,CG$9)/COUNTA('Job Catalog'!$C$10:$C$509),""))</f>
        <v/>
      </c>
      <c r="CH26" s="57">
        <f>IF(OR($A26="",CH$9=""),"",IFERROR(COUNTIFS('Job Catalog'!$D$10:$D$509,$A26,'Job Catalog'!$H$10:$H$509,CH$7,'Job Catalog'!$I$10:$I$509,CH$9)/COUNTA('Job Catalog'!$C$10:$C$509),""))</f>
        <v/>
      </c>
      <c r="CI26" s="57">
        <f>IF(OR($A26="",CI$9=""),"",IFERROR(COUNTIFS('Job Catalog'!$D$10:$D$509,$A26,'Job Catalog'!$H$10:$H$509,CI$7,'Job Catalog'!$I$10:$I$509,CI$9)/COUNTA('Job Catalog'!$C$10:$C$509),""))</f>
        <v/>
      </c>
      <c r="CJ26" s="57">
        <f>IF(OR($A26="",CJ$9=""),"",IFERROR(COUNTIFS('Job Catalog'!$D$10:$D$509,$A26,'Job Catalog'!$H$10:$H$509,CJ$7,'Job Catalog'!$I$10:$I$509,CJ$9)/COUNTA('Job Catalog'!$C$10:$C$509),""))</f>
        <v/>
      </c>
      <c r="CK26" s="57">
        <f>IF(OR($A26="",CK$9=""),"",IFERROR(COUNTIFS('Job Catalog'!$D$10:$D$509,$A26,'Job Catalog'!$H$10:$H$509,CK$7,'Job Catalog'!$I$10:$I$509,CK$9)/COUNTA('Job Catalog'!$C$10:$C$509),""))</f>
        <v/>
      </c>
      <c r="CL26" s="57">
        <f>IF(OR($A26="",CL$9=""),"",IFERROR(COUNTIFS('Job Catalog'!$D$10:$D$509,$A26,'Job Catalog'!$H$10:$H$509,CL$7,'Job Catalog'!$I$10:$I$509,CL$9)/COUNTA('Job Catalog'!$C$10:$C$509),""))</f>
        <v/>
      </c>
      <c r="CM26" s="57">
        <f>IF(OR($A26="",CM$9=""),"",IFERROR(COUNTIFS('Job Catalog'!$D$10:$D$509,$A26,'Job Catalog'!$H$10:$H$509,CM$7,'Job Catalog'!$I$10:$I$509,CM$9)/COUNTA('Job Catalog'!$C$10:$C$509),""))</f>
        <v/>
      </c>
      <c r="CN26" s="57">
        <f>IF(OR($A26="",CN$9=""),"",IFERROR(COUNTIFS('Job Catalog'!$D$10:$D$509,$A26,'Job Catalog'!$H$10:$H$509,CN$7,'Job Catalog'!$I$10:$I$509,CN$9)/COUNTA('Job Catalog'!$C$10:$C$509),""))</f>
        <v/>
      </c>
      <c r="CO26" s="57">
        <f>IF(OR($A26="",CO$9=""),"",IFERROR(COUNTIFS('Job Catalog'!$D$10:$D$509,$A26,'Job Catalog'!$H$10:$H$509,CO$7,'Job Catalog'!$I$10:$I$509,CO$9)/COUNTA('Job Catalog'!$C$10:$C$509),""))</f>
        <v/>
      </c>
      <c r="CP26" s="57">
        <f>IF(OR($A26="",CP$9=""),"",IFERROR(COUNTIFS('Job Catalog'!$D$10:$D$509,$A26,'Job Catalog'!$H$10:$H$509,CP$7,'Job Catalog'!$I$10:$I$509,CP$9)/COUNTA('Job Catalog'!$C$10:$C$509),""))</f>
        <v/>
      </c>
      <c r="CQ26" s="57">
        <f>IF(OR($A26="",CQ$9=""),"",IFERROR(COUNTIFS('Job Catalog'!$D$10:$D$509,$A26,'Job Catalog'!$H$10:$H$509,CQ$7,'Job Catalog'!$I$10:$I$509,CQ$9)/COUNTA('Job Catalog'!$C$10:$C$509),""))</f>
        <v/>
      </c>
      <c r="CR26" s="57">
        <f>IF(OR($A26="",CR$9=""),"",IFERROR(COUNTIFS('Job Catalog'!$D$10:$D$509,$A26,'Job Catalog'!$H$10:$H$509,CR$7,'Job Catalog'!$I$10:$I$509,CR$9)/COUNTA('Job Catalog'!$C$10:$C$509),""))</f>
        <v/>
      </c>
      <c r="CS26" s="57">
        <f>IF(OR($A26="",CS$9=""),"",IFERROR(COUNTIFS('Job Catalog'!$D$10:$D$509,$A26,'Job Catalog'!$H$10:$H$509,CS$7,'Job Catalog'!$I$10:$I$509,CS$9)/COUNTA('Job Catalog'!$C$10:$C$509),""))</f>
        <v/>
      </c>
      <c r="CT26" s="57">
        <f>IF(OR($A26="",CT$9=""),"",IFERROR(COUNTIFS('Job Catalog'!$D$10:$D$509,$A26,'Job Catalog'!$H$10:$H$509,CT$7,'Job Catalog'!$I$10:$I$509,CT$9)/COUNTA('Job Catalog'!$C$10:$C$509),""))</f>
        <v/>
      </c>
      <c r="CU26" s="58">
        <f>IF($A26="","",SUM(C26:CT26))</f>
        <v/>
      </c>
    </row>
    <row r="27">
      <c r="A27">
        <f>IF(SETUP!$B137="","",SETUP!$B137)</f>
        <v/>
      </c>
      <c r="B27" s="9">
        <f>IF(SETUP!$B137="","",SETUP!$C137)</f>
        <v/>
      </c>
      <c r="C27" s="57">
        <f>IF(OR($A27="",C$9=""),"",IFERROR(COUNTIFS('Job Catalog'!$D$10:$D$509,$A27,'Job Catalog'!$H$10:$H$509,C$7,'Job Catalog'!$I$10:$I$509,C$9)/COUNTA('Job Catalog'!$C$10:$C$509),""))</f>
        <v/>
      </c>
      <c r="D27" s="57">
        <f>IF(OR($A27="",D$9=""),"",IFERROR(COUNTIFS('Job Catalog'!$D$10:$D$509,$A27,'Job Catalog'!$H$10:$H$509,D$7,'Job Catalog'!$I$10:$I$509,D$9)/COUNTA('Job Catalog'!$C$10:$C$509),""))</f>
        <v/>
      </c>
      <c r="E27" s="57">
        <f>IF(OR($A27="",E$9=""),"",IFERROR(COUNTIFS('Job Catalog'!$D$10:$D$509,$A27,'Job Catalog'!$H$10:$H$509,E$7,'Job Catalog'!$I$10:$I$509,E$9)/COUNTA('Job Catalog'!$C$10:$C$509),""))</f>
        <v/>
      </c>
      <c r="F27" s="57">
        <f>IF(OR($A27="",F$9=""),"",IFERROR(COUNTIFS('Job Catalog'!$D$10:$D$509,$A27,'Job Catalog'!$H$10:$H$509,F$7,'Job Catalog'!$I$10:$I$509,F$9)/COUNTA('Job Catalog'!$C$10:$C$509),""))</f>
        <v/>
      </c>
      <c r="G27" s="57">
        <f>IF(OR($A27="",G$9=""),"",IFERROR(COUNTIFS('Job Catalog'!$D$10:$D$509,$A27,'Job Catalog'!$H$10:$H$509,G$7,'Job Catalog'!$I$10:$I$509,G$9)/COUNTA('Job Catalog'!$C$10:$C$509),""))</f>
        <v/>
      </c>
      <c r="H27" s="57">
        <f>IF(OR($A27="",H$9=""),"",IFERROR(COUNTIFS('Job Catalog'!$D$10:$D$509,$A27,'Job Catalog'!$H$10:$H$509,H$7,'Job Catalog'!$I$10:$I$509,H$9)/COUNTA('Job Catalog'!$C$10:$C$509),""))</f>
        <v/>
      </c>
      <c r="I27" s="57">
        <f>IF(OR($A27="",I$9=""),"",IFERROR(COUNTIFS('Job Catalog'!$D$10:$D$509,$A27,'Job Catalog'!$H$10:$H$509,I$7,'Job Catalog'!$I$10:$I$509,I$9)/COUNTA('Job Catalog'!$C$10:$C$509),""))</f>
        <v/>
      </c>
      <c r="J27" s="57">
        <f>IF(OR($A27="",J$9=""),"",IFERROR(COUNTIFS('Job Catalog'!$D$10:$D$509,$A27,'Job Catalog'!$H$10:$H$509,J$7,'Job Catalog'!$I$10:$I$509,J$9)/COUNTA('Job Catalog'!$C$10:$C$509),""))</f>
        <v/>
      </c>
      <c r="K27" s="57">
        <f>IF(OR($A27="",K$9=""),"",IFERROR(COUNTIFS('Job Catalog'!$D$10:$D$509,$A27,'Job Catalog'!$H$10:$H$509,K$7,'Job Catalog'!$I$10:$I$509,K$9)/COUNTA('Job Catalog'!$C$10:$C$509),""))</f>
        <v/>
      </c>
      <c r="L27" s="57">
        <f>IF(OR($A27="",L$9=""),"",IFERROR(COUNTIFS('Job Catalog'!$D$10:$D$509,$A27,'Job Catalog'!$H$10:$H$509,L$7,'Job Catalog'!$I$10:$I$509,L$9)/COUNTA('Job Catalog'!$C$10:$C$509),""))</f>
        <v/>
      </c>
      <c r="M27" s="57">
        <f>IF(OR($A27="",M$9=""),"",IFERROR(COUNTIFS('Job Catalog'!$D$10:$D$509,$A27,'Job Catalog'!$H$10:$H$509,M$7,'Job Catalog'!$I$10:$I$509,M$9)/COUNTA('Job Catalog'!$C$10:$C$509),""))</f>
        <v/>
      </c>
      <c r="N27" s="57">
        <f>IF(OR($A27="",N$9=""),"",IFERROR(COUNTIFS('Job Catalog'!$D$10:$D$509,$A27,'Job Catalog'!$H$10:$H$509,N$7,'Job Catalog'!$I$10:$I$509,N$9)/COUNTA('Job Catalog'!$C$10:$C$509),""))</f>
        <v/>
      </c>
      <c r="O27" s="57">
        <f>IF(OR($A27="",O$9=""),"",IFERROR(COUNTIFS('Job Catalog'!$D$10:$D$509,$A27,'Job Catalog'!$H$10:$H$509,O$7,'Job Catalog'!$I$10:$I$509,O$9)/COUNTA('Job Catalog'!$C$10:$C$509),""))</f>
        <v/>
      </c>
      <c r="P27" s="57">
        <f>IF(OR($A27="",P$9=""),"",IFERROR(COUNTIFS('Job Catalog'!$D$10:$D$509,$A27,'Job Catalog'!$H$10:$H$509,P$7,'Job Catalog'!$I$10:$I$509,P$9)/COUNTA('Job Catalog'!$C$10:$C$509),""))</f>
        <v/>
      </c>
      <c r="Q27" s="57">
        <f>IF(OR($A27="",Q$9=""),"",IFERROR(COUNTIFS('Job Catalog'!$D$10:$D$509,$A27,'Job Catalog'!$H$10:$H$509,Q$7,'Job Catalog'!$I$10:$I$509,Q$9)/COUNTA('Job Catalog'!$C$10:$C$509),""))</f>
        <v/>
      </c>
      <c r="R27" s="57">
        <f>IF(OR($A27="",R$9=""),"",IFERROR(COUNTIFS('Job Catalog'!$D$10:$D$509,$A27,'Job Catalog'!$H$10:$H$509,R$7,'Job Catalog'!$I$10:$I$509,R$9)/COUNTA('Job Catalog'!$C$10:$C$509),""))</f>
        <v/>
      </c>
      <c r="S27" s="57">
        <f>IF(OR($A27="",S$9=""),"",IFERROR(COUNTIFS('Job Catalog'!$D$10:$D$509,$A27,'Job Catalog'!$H$10:$H$509,S$7,'Job Catalog'!$I$10:$I$509,S$9)/COUNTA('Job Catalog'!$C$10:$C$509),""))</f>
        <v/>
      </c>
      <c r="T27" s="57">
        <f>IF(OR($A27="",T$9=""),"",IFERROR(COUNTIFS('Job Catalog'!$D$10:$D$509,$A27,'Job Catalog'!$H$10:$H$509,T$7,'Job Catalog'!$I$10:$I$509,T$9)/COUNTA('Job Catalog'!$C$10:$C$509),""))</f>
        <v/>
      </c>
      <c r="U27" s="57">
        <f>IF(OR($A27="",U$9=""),"",IFERROR(COUNTIFS('Job Catalog'!$D$10:$D$509,$A27,'Job Catalog'!$H$10:$H$509,U$7,'Job Catalog'!$I$10:$I$509,U$9)/COUNTA('Job Catalog'!$C$10:$C$509),""))</f>
        <v/>
      </c>
      <c r="V27" s="57">
        <f>IF(OR($A27="",V$9=""),"",IFERROR(COUNTIFS('Job Catalog'!$D$10:$D$509,$A27,'Job Catalog'!$H$10:$H$509,V$7,'Job Catalog'!$I$10:$I$509,V$9)/COUNTA('Job Catalog'!$C$10:$C$509),""))</f>
        <v/>
      </c>
      <c r="W27" s="57">
        <f>IF(OR($A27="",W$9=""),"",IFERROR(COUNTIFS('Job Catalog'!$D$10:$D$509,$A27,'Job Catalog'!$H$10:$H$509,W$7,'Job Catalog'!$I$10:$I$509,W$9)/COUNTA('Job Catalog'!$C$10:$C$509),""))</f>
        <v/>
      </c>
      <c r="X27" s="57">
        <f>IF(OR($A27="",X$9=""),"",IFERROR(COUNTIFS('Job Catalog'!$D$10:$D$509,$A27,'Job Catalog'!$H$10:$H$509,X$7,'Job Catalog'!$I$10:$I$509,X$9)/COUNTA('Job Catalog'!$C$10:$C$509),""))</f>
        <v/>
      </c>
      <c r="Y27" s="57">
        <f>IF(OR($A27="",Y$9=""),"",IFERROR(COUNTIFS('Job Catalog'!$D$10:$D$509,$A27,'Job Catalog'!$H$10:$H$509,Y$7,'Job Catalog'!$I$10:$I$509,Y$9)/COUNTA('Job Catalog'!$C$10:$C$509),""))</f>
        <v/>
      </c>
      <c r="Z27" s="57">
        <f>IF(OR($A27="",Z$9=""),"",IFERROR(COUNTIFS('Job Catalog'!$D$10:$D$509,$A27,'Job Catalog'!$H$10:$H$509,Z$7,'Job Catalog'!$I$10:$I$509,Z$9)/COUNTA('Job Catalog'!$C$10:$C$509),""))</f>
        <v/>
      </c>
      <c r="AA27" s="57">
        <f>IF(OR($A27="",AA$9=""),"",IFERROR(COUNTIFS('Job Catalog'!$D$10:$D$509,$A27,'Job Catalog'!$H$10:$H$509,AA$7,'Job Catalog'!$I$10:$I$509,AA$9)/COUNTA('Job Catalog'!$C$10:$C$509),""))</f>
        <v/>
      </c>
      <c r="AB27" s="57">
        <f>IF(OR($A27="",AB$9=""),"",IFERROR(COUNTIFS('Job Catalog'!$D$10:$D$509,$A27,'Job Catalog'!$H$10:$H$509,AB$7,'Job Catalog'!$I$10:$I$509,AB$9)/COUNTA('Job Catalog'!$C$10:$C$509),""))</f>
        <v/>
      </c>
      <c r="AC27" s="57">
        <f>IF(OR($A27="",AC$9=""),"",IFERROR(COUNTIFS('Job Catalog'!$D$10:$D$509,$A27,'Job Catalog'!$H$10:$H$509,AC$7,'Job Catalog'!$I$10:$I$509,AC$9)/COUNTA('Job Catalog'!$C$10:$C$509),""))</f>
        <v/>
      </c>
      <c r="AD27" s="57">
        <f>IF(OR($A27="",AD$9=""),"",IFERROR(COUNTIFS('Job Catalog'!$D$10:$D$509,$A27,'Job Catalog'!$H$10:$H$509,AD$7,'Job Catalog'!$I$10:$I$509,AD$9)/COUNTA('Job Catalog'!$C$10:$C$509),""))</f>
        <v/>
      </c>
      <c r="AE27" s="57">
        <f>IF(OR($A27="",AE$9=""),"",IFERROR(COUNTIFS('Job Catalog'!$D$10:$D$509,$A27,'Job Catalog'!$H$10:$H$509,AE$7,'Job Catalog'!$I$10:$I$509,AE$9)/COUNTA('Job Catalog'!$C$10:$C$509),""))</f>
        <v/>
      </c>
      <c r="AF27" s="57">
        <f>IF(OR($A27="",AF$9=""),"",IFERROR(COUNTIFS('Job Catalog'!$D$10:$D$509,$A27,'Job Catalog'!$H$10:$H$509,AF$7,'Job Catalog'!$I$10:$I$509,AF$9)/COUNTA('Job Catalog'!$C$10:$C$509),""))</f>
        <v/>
      </c>
      <c r="AG27" s="57">
        <f>IF(OR($A27="",AG$9=""),"",IFERROR(COUNTIFS('Job Catalog'!$D$10:$D$509,$A27,'Job Catalog'!$H$10:$H$509,AG$7,'Job Catalog'!$I$10:$I$509,AG$9)/COUNTA('Job Catalog'!$C$10:$C$509),""))</f>
        <v/>
      </c>
      <c r="AH27" s="57">
        <f>IF(OR($A27="",AH$9=""),"",IFERROR(COUNTIFS('Job Catalog'!$D$10:$D$509,$A27,'Job Catalog'!$H$10:$H$509,AH$7,'Job Catalog'!$I$10:$I$509,AH$9)/COUNTA('Job Catalog'!$C$10:$C$509),""))</f>
        <v/>
      </c>
      <c r="AI27" s="57">
        <f>IF(OR($A27="",AI$9=""),"",IFERROR(COUNTIFS('Job Catalog'!$D$10:$D$509,$A27,'Job Catalog'!$H$10:$H$509,AI$7,'Job Catalog'!$I$10:$I$509,AI$9)/COUNTA('Job Catalog'!$C$10:$C$509),""))</f>
        <v/>
      </c>
      <c r="AJ27" s="57">
        <f>IF(OR($A27="",AJ$9=""),"",IFERROR(COUNTIFS('Job Catalog'!$D$10:$D$509,$A27,'Job Catalog'!$H$10:$H$509,AJ$7,'Job Catalog'!$I$10:$I$509,AJ$9)/COUNTA('Job Catalog'!$C$10:$C$509),""))</f>
        <v/>
      </c>
      <c r="AK27" s="57">
        <f>IF(OR($A27="",AK$9=""),"",IFERROR(COUNTIFS('Job Catalog'!$D$10:$D$509,$A27,'Job Catalog'!$H$10:$H$509,AK$7,'Job Catalog'!$I$10:$I$509,AK$9)/COUNTA('Job Catalog'!$C$10:$C$509),""))</f>
        <v/>
      </c>
      <c r="AL27" s="57">
        <f>IF(OR($A27="",AL$9=""),"",IFERROR(COUNTIFS('Job Catalog'!$D$10:$D$509,$A27,'Job Catalog'!$H$10:$H$509,AL$7,'Job Catalog'!$I$10:$I$509,AL$9)/COUNTA('Job Catalog'!$C$10:$C$509),""))</f>
        <v/>
      </c>
      <c r="AM27" s="57">
        <f>IF(OR($A27="",AM$9=""),"",IFERROR(COUNTIFS('Job Catalog'!$D$10:$D$509,$A27,'Job Catalog'!$H$10:$H$509,AM$7,'Job Catalog'!$I$10:$I$509,AM$9)/COUNTA('Job Catalog'!$C$10:$C$509),""))</f>
        <v/>
      </c>
      <c r="AN27" s="57">
        <f>IF(OR($A27="",AN$9=""),"",IFERROR(COUNTIFS('Job Catalog'!$D$10:$D$509,$A27,'Job Catalog'!$H$10:$H$509,AN$7,'Job Catalog'!$I$10:$I$509,AN$9)/COUNTA('Job Catalog'!$C$10:$C$509),""))</f>
        <v/>
      </c>
      <c r="AO27" s="57">
        <f>IF(OR($A27="",AO$9=""),"",IFERROR(COUNTIFS('Job Catalog'!$D$10:$D$509,$A27,'Job Catalog'!$H$10:$H$509,AO$7,'Job Catalog'!$I$10:$I$509,AO$9)/COUNTA('Job Catalog'!$C$10:$C$509),""))</f>
        <v/>
      </c>
      <c r="AP27" s="57">
        <f>IF(OR($A27="",AP$9=""),"",IFERROR(COUNTIFS('Job Catalog'!$D$10:$D$509,$A27,'Job Catalog'!$H$10:$H$509,AP$7,'Job Catalog'!$I$10:$I$509,AP$9)/COUNTA('Job Catalog'!$C$10:$C$509),""))</f>
        <v/>
      </c>
      <c r="AQ27" s="57">
        <f>IF(OR($A27="",AQ$9=""),"",IFERROR(COUNTIFS('Job Catalog'!$D$10:$D$509,$A27,'Job Catalog'!$H$10:$H$509,AQ$7,'Job Catalog'!$I$10:$I$509,AQ$9)/COUNTA('Job Catalog'!$C$10:$C$509),""))</f>
        <v/>
      </c>
      <c r="AR27" s="57">
        <f>IF(OR($A27="",AR$9=""),"",IFERROR(COUNTIFS('Job Catalog'!$D$10:$D$509,$A27,'Job Catalog'!$H$10:$H$509,AR$7,'Job Catalog'!$I$10:$I$509,AR$9)/COUNTA('Job Catalog'!$C$10:$C$509),""))</f>
        <v/>
      </c>
      <c r="AS27" s="57">
        <f>IF(OR($A27="",AS$9=""),"",IFERROR(COUNTIFS('Job Catalog'!$D$10:$D$509,$A27,'Job Catalog'!$H$10:$H$509,AS$7,'Job Catalog'!$I$10:$I$509,AS$9)/COUNTA('Job Catalog'!$C$10:$C$509),""))</f>
        <v/>
      </c>
      <c r="AT27" s="57">
        <f>IF(OR($A27="",AT$9=""),"",IFERROR(COUNTIFS('Job Catalog'!$D$10:$D$509,$A27,'Job Catalog'!$H$10:$H$509,AT$7,'Job Catalog'!$I$10:$I$509,AT$9)/COUNTA('Job Catalog'!$C$10:$C$509),""))</f>
        <v/>
      </c>
      <c r="AU27" s="57">
        <f>IF(OR($A27="",AU$9=""),"",IFERROR(COUNTIFS('Job Catalog'!$D$10:$D$509,$A27,'Job Catalog'!$H$10:$H$509,AU$7,'Job Catalog'!$I$10:$I$509,AU$9)/COUNTA('Job Catalog'!$C$10:$C$509),""))</f>
        <v/>
      </c>
      <c r="AV27" s="57">
        <f>IF(OR($A27="",AV$9=""),"",IFERROR(COUNTIFS('Job Catalog'!$D$10:$D$509,$A27,'Job Catalog'!$H$10:$H$509,AV$7,'Job Catalog'!$I$10:$I$509,AV$9)/COUNTA('Job Catalog'!$C$10:$C$509),""))</f>
        <v/>
      </c>
      <c r="AW27" s="57">
        <f>IF(OR($A27="",AW$9=""),"",IFERROR(COUNTIFS('Job Catalog'!$D$10:$D$509,$A27,'Job Catalog'!$H$10:$H$509,AW$7,'Job Catalog'!$I$10:$I$509,AW$9)/COUNTA('Job Catalog'!$C$10:$C$509),""))</f>
        <v/>
      </c>
      <c r="AX27" s="57">
        <f>IF(OR($A27="",AX$9=""),"",IFERROR(COUNTIFS('Job Catalog'!$D$10:$D$509,$A27,'Job Catalog'!$H$10:$H$509,AX$7,'Job Catalog'!$I$10:$I$509,AX$9)/COUNTA('Job Catalog'!$C$10:$C$509),""))</f>
        <v/>
      </c>
      <c r="AY27" s="57">
        <f>IF(OR($A27="",AY$9=""),"",IFERROR(COUNTIFS('Job Catalog'!$D$10:$D$509,$A27,'Job Catalog'!$H$10:$H$509,AY$7,'Job Catalog'!$I$10:$I$509,AY$9)/COUNTA('Job Catalog'!$C$10:$C$509),""))</f>
        <v/>
      </c>
      <c r="AZ27" s="57">
        <f>IF(OR($A27="",AZ$9=""),"",IFERROR(COUNTIFS('Job Catalog'!$D$10:$D$509,$A27,'Job Catalog'!$H$10:$H$509,AZ$7,'Job Catalog'!$I$10:$I$509,AZ$9)/COUNTA('Job Catalog'!$C$10:$C$509),""))</f>
        <v/>
      </c>
      <c r="BA27" s="57">
        <f>IF(OR($A27="",BA$9=""),"",IFERROR(COUNTIFS('Job Catalog'!$D$10:$D$509,$A27,'Job Catalog'!$H$10:$H$509,BA$7,'Job Catalog'!$I$10:$I$509,BA$9)/COUNTA('Job Catalog'!$C$10:$C$509),""))</f>
        <v/>
      </c>
      <c r="BB27" s="57">
        <f>IF(OR($A27="",BB$9=""),"",IFERROR(COUNTIFS('Job Catalog'!$D$10:$D$509,$A27,'Job Catalog'!$H$10:$H$509,BB$7,'Job Catalog'!$I$10:$I$509,BB$9)/COUNTA('Job Catalog'!$C$10:$C$509),""))</f>
        <v/>
      </c>
      <c r="BC27" s="57">
        <f>IF(OR($A27="",BC$9=""),"",IFERROR(COUNTIFS('Job Catalog'!$D$10:$D$509,$A27,'Job Catalog'!$H$10:$H$509,BC$7,'Job Catalog'!$I$10:$I$509,BC$9)/COUNTA('Job Catalog'!$C$10:$C$509),""))</f>
        <v/>
      </c>
      <c r="BD27" s="57">
        <f>IF(OR($A27="",BD$9=""),"",IFERROR(COUNTIFS('Job Catalog'!$D$10:$D$509,$A27,'Job Catalog'!$H$10:$H$509,BD$7,'Job Catalog'!$I$10:$I$509,BD$9)/COUNTA('Job Catalog'!$C$10:$C$509),""))</f>
        <v/>
      </c>
      <c r="BE27" s="57">
        <f>IF(OR($A27="",BE$9=""),"",IFERROR(COUNTIFS('Job Catalog'!$D$10:$D$509,$A27,'Job Catalog'!$H$10:$H$509,BE$7,'Job Catalog'!$I$10:$I$509,BE$9)/COUNTA('Job Catalog'!$C$10:$C$509),""))</f>
        <v/>
      </c>
      <c r="BF27" s="57">
        <f>IF(OR($A27="",BF$9=""),"",IFERROR(COUNTIFS('Job Catalog'!$D$10:$D$509,$A27,'Job Catalog'!$H$10:$H$509,BF$7,'Job Catalog'!$I$10:$I$509,BF$9)/COUNTA('Job Catalog'!$C$10:$C$509),""))</f>
        <v/>
      </c>
      <c r="BG27" s="57">
        <f>IF(OR($A27="",BG$9=""),"",IFERROR(COUNTIFS('Job Catalog'!$D$10:$D$509,$A27,'Job Catalog'!$H$10:$H$509,BG$7,'Job Catalog'!$I$10:$I$509,BG$9)/COUNTA('Job Catalog'!$C$10:$C$509),""))</f>
        <v/>
      </c>
      <c r="BH27" s="57">
        <f>IF(OR($A27="",BH$9=""),"",IFERROR(COUNTIFS('Job Catalog'!$D$10:$D$509,$A27,'Job Catalog'!$H$10:$H$509,BH$7,'Job Catalog'!$I$10:$I$509,BH$9)/COUNTA('Job Catalog'!$C$10:$C$509),""))</f>
        <v/>
      </c>
      <c r="BI27" s="57">
        <f>IF(OR($A27="",BI$9=""),"",IFERROR(COUNTIFS('Job Catalog'!$D$10:$D$509,$A27,'Job Catalog'!$H$10:$H$509,BI$7,'Job Catalog'!$I$10:$I$509,BI$9)/COUNTA('Job Catalog'!$C$10:$C$509),""))</f>
        <v/>
      </c>
      <c r="BJ27" s="57">
        <f>IF(OR($A27="",BJ$9=""),"",IFERROR(COUNTIFS('Job Catalog'!$D$10:$D$509,$A27,'Job Catalog'!$H$10:$H$509,BJ$7,'Job Catalog'!$I$10:$I$509,BJ$9)/COUNTA('Job Catalog'!$C$10:$C$509),""))</f>
        <v/>
      </c>
      <c r="BK27" s="57">
        <f>IF(OR($A27="",BK$9=""),"",IFERROR(COUNTIFS('Job Catalog'!$D$10:$D$509,$A27,'Job Catalog'!$H$10:$H$509,BK$7,'Job Catalog'!$I$10:$I$509,BK$9)/COUNTA('Job Catalog'!$C$10:$C$509),""))</f>
        <v/>
      </c>
      <c r="BL27" s="57">
        <f>IF(OR($A27="",BL$9=""),"",IFERROR(COUNTIFS('Job Catalog'!$D$10:$D$509,$A27,'Job Catalog'!$H$10:$H$509,BL$7,'Job Catalog'!$I$10:$I$509,BL$9)/COUNTA('Job Catalog'!$C$10:$C$509),""))</f>
        <v/>
      </c>
      <c r="BM27" s="57">
        <f>IF(OR($A27="",BM$9=""),"",IFERROR(COUNTIFS('Job Catalog'!$D$10:$D$509,$A27,'Job Catalog'!$H$10:$H$509,BM$7,'Job Catalog'!$I$10:$I$509,BM$9)/COUNTA('Job Catalog'!$C$10:$C$509),""))</f>
        <v/>
      </c>
      <c r="BN27" s="57">
        <f>IF(OR($A27="",BN$9=""),"",IFERROR(COUNTIFS('Job Catalog'!$D$10:$D$509,$A27,'Job Catalog'!$H$10:$H$509,BN$7,'Job Catalog'!$I$10:$I$509,BN$9)/COUNTA('Job Catalog'!$C$10:$C$509),""))</f>
        <v/>
      </c>
      <c r="BO27" s="57">
        <f>IF(OR($A27="",BO$9=""),"",IFERROR(COUNTIFS('Job Catalog'!$D$10:$D$509,$A27,'Job Catalog'!$H$10:$H$509,BO$7,'Job Catalog'!$I$10:$I$509,BO$9)/COUNTA('Job Catalog'!$C$10:$C$509),""))</f>
        <v/>
      </c>
      <c r="BP27" s="57">
        <f>IF(OR($A27="",BP$9=""),"",IFERROR(COUNTIFS('Job Catalog'!$D$10:$D$509,$A27,'Job Catalog'!$H$10:$H$509,BP$7,'Job Catalog'!$I$10:$I$509,BP$9)/COUNTA('Job Catalog'!$C$10:$C$509),""))</f>
        <v/>
      </c>
      <c r="BQ27" s="57">
        <f>IF(OR($A27="",BQ$9=""),"",IFERROR(COUNTIFS('Job Catalog'!$D$10:$D$509,$A27,'Job Catalog'!$H$10:$H$509,BQ$7,'Job Catalog'!$I$10:$I$509,BQ$9)/COUNTA('Job Catalog'!$C$10:$C$509),""))</f>
        <v/>
      </c>
      <c r="BR27" s="57">
        <f>IF(OR($A27="",BR$9=""),"",IFERROR(COUNTIFS('Job Catalog'!$D$10:$D$509,$A27,'Job Catalog'!$H$10:$H$509,BR$7,'Job Catalog'!$I$10:$I$509,BR$9)/COUNTA('Job Catalog'!$C$10:$C$509),""))</f>
        <v/>
      </c>
      <c r="BS27" s="57">
        <f>IF(OR($A27="",BS$9=""),"",IFERROR(COUNTIFS('Job Catalog'!$D$10:$D$509,$A27,'Job Catalog'!$H$10:$H$509,BS$7,'Job Catalog'!$I$10:$I$509,BS$9)/COUNTA('Job Catalog'!$C$10:$C$509),""))</f>
        <v/>
      </c>
      <c r="BT27" s="57">
        <f>IF(OR($A27="",BT$9=""),"",IFERROR(COUNTIFS('Job Catalog'!$D$10:$D$509,$A27,'Job Catalog'!$H$10:$H$509,BT$7,'Job Catalog'!$I$10:$I$509,BT$9)/COUNTA('Job Catalog'!$C$10:$C$509),""))</f>
        <v/>
      </c>
      <c r="BU27" s="57">
        <f>IF(OR($A27="",BU$9=""),"",IFERROR(COUNTIFS('Job Catalog'!$D$10:$D$509,$A27,'Job Catalog'!$H$10:$H$509,BU$7,'Job Catalog'!$I$10:$I$509,BU$9)/COUNTA('Job Catalog'!$C$10:$C$509),""))</f>
        <v/>
      </c>
      <c r="BV27" s="57">
        <f>IF(OR($A27="",BV$9=""),"",IFERROR(COUNTIFS('Job Catalog'!$D$10:$D$509,$A27,'Job Catalog'!$H$10:$H$509,BV$7,'Job Catalog'!$I$10:$I$509,BV$9)/COUNTA('Job Catalog'!$C$10:$C$509),""))</f>
        <v/>
      </c>
      <c r="BW27" s="57">
        <f>IF(OR($A27="",BW$9=""),"",IFERROR(COUNTIFS('Job Catalog'!$D$10:$D$509,$A27,'Job Catalog'!$H$10:$H$509,BW$7,'Job Catalog'!$I$10:$I$509,BW$9)/COUNTA('Job Catalog'!$C$10:$C$509),""))</f>
        <v/>
      </c>
      <c r="BX27" s="57">
        <f>IF(OR($A27="",BX$9=""),"",IFERROR(COUNTIFS('Job Catalog'!$D$10:$D$509,$A27,'Job Catalog'!$H$10:$H$509,BX$7,'Job Catalog'!$I$10:$I$509,BX$9)/COUNTA('Job Catalog'!$C$10:$C$509),""))</f>
        <v/>
      </c>
      <c r="BY27" s="57">
        <f>IF(OR($A27="",BY$9=""),"",IFERROR(COUNTIFS('Job Catalog'!$D$10:$D$509,$A27,'Job Catalog'!$H$10:$H$509,BY$7,'Job Catalog'!$I$10:$I$509,BY$9)/COUNTA('Job Catalog'!$C$10:$C$509),""))</f>
        <v/>
      </c>
      <c r="BZ27" s="57">
        <f>IF(OR($A27="",BZ$9=""),"",IFERROR(COUNTIFS('Job Catalog'!$D$10:$D$509,$A27,'Job Catalog'!$H$10:$H$509,BZ$7,'Job Catalog'!$I$10:$I$509,BZ$9)/COUNTA('Job Catalog'!$C$10:$C$509),""))</f>
        <v/>
      </c>
      <c r="CA27" s="57">
        <f>IF(OR($A27="",CA$9=""),"",IFERROR(COUNTIFS('Job Catalog'!$D$10:$D$509,$A27,'Job Catalog'!$H$10:$H$509,CA$7,'Job Catalog'!$I$10:$I$509,CA$9)/COUNTA('Job Catalog'!$C$10:$C$509),""))</f>
        <v/>
      </c>
      <c r="CB27" s="57">
        <f>IF(OR($A27="",CB$9=""),"",IFERROR(COUNTIFS('Job Catalog'!$D$10:$D$509,$A27,'Job Catalog'!$H$10:$H$509,CB$7,'Job Catalog'!$I$10:$I$509,CB$9)/COUNTA('Job Catalog'!$C$10:$C$509),""))</f>
        <v/>
      </c>
      <c r="CC27" s="57">
        <f>IF(OR($A27="",CC$9=""),"",IFERROR(COUNTIFS('Job Catalog'!$D$10:$D$509,$A27,'Job Catalog'!$H$10:$H$509,CC$7,'Job Catalog'!$I$10:$I$509,CC$9)/COUNTA('Job Catalog'!$C$10:$C$509),""))</f>
        <v/>
      </c>
      <c r="CD27" s="57">
        <f>IF(OR($A27="",CD$9=""),"",IFERROR(COUNTIFS('Job Catalog'!$D$10:$D$509,$A27,'Job Catalog'!$H$10:$H$509,CD$7,'Job Catalog'!$I$10:$I$509,CD$9)/COUNTA('Job Catalog'!$C$10:$C$509),""))</f>
        <v/>
      </c>
      <c r="CE27" s="57">
        <f>IF(OR($A27="",CE$9=""),"",IFERROR(COUNTIFS('Job Catalog'!$D$10:$D$509,$A27,'Job Catalog'!$H$10:$H$509,CE$7,'Job Catalog'!$I$10:$I$509,CE$9)/COUNTA('Job Catalog'!$C$10:$C$509),""))</f>
        <v/>
      </c>
      <c r="CF27" s="57">
        <f>IF(OR($A27="",CF$9=""),"",IFERROR(COUNTIFS('Job Catalog'!$D$10:$D$509,$A27,'Job Catalog'!$H$10:$H$509,CF$7,'Job Catalog'!$I$10:$I$509,CF$9)/COUNTA('Job Catalog'!$C$10:$C$509),""))</f>
        <v/>
      </c>
      <c r="CG27" s="57">
        <f>IF(OR($A27="",CG$9=""),"",IFERROR(COUNTIFS('Job Catalog'!$D$10:$D$509,$A27,'Job Catalog'!$H$10:$H$509,CG$7,'Job Catalog'!$I$10:$I$509,CG$9)/COUNTA('Job Catalog'!$C$10:$C$509),""))</f>
        <v/>
      </c>
      <c r="CH27" s="57">
        <f>IF(OR($A27="",CH$9=""),"",IFERROR(COUNTIFS('Job Catalog'!$D$10:$D$509,$A27,'Job Catalog'!$H$10:$H$509,CH$7,'Job Catalog'!$I$10:$I$509,CH$9)/COUNTA('Job Catalog'!$C$10:$C$509),""))</f>
        <v/>
      </c>
      <c r="CI27" s="57">
        <f>IF(OR($A27="",CI$9=""),"",IFERROR(COUNTIFS('Job Catalog'!$D$10:$D$509,$A27,'Job Catalog'!$H$10:$H$509,CI$7,'Job Catalog'!$I$10:$I$509,CI$9)/COUNTA('Job Catalog'!$C$10:$C$509),""))</f>
        <v/>
      </c>
      <c r="CJ27" s="57">
        <f>IF(OR($A27="",CJ$9=""),"",IFERROR(COUNTIFS('Job Catalog'!$D$10:$D$509,$A27,'Job Catalog'!$H$10:$H$509,CJ$7,'Job Catalog'!$I$10:$I$509,CJ$9)/COUNTA('Job Catalog'!$C$10:$C$509),""))</f>
        <v/>
      </c>
      <c r="CK27" s="57">
        <f>IF(OR($A27="",CK$9=""),"",IFERROR(COUNTIFS('Job Catalog'!$D$10:$D$509,$A27,'Job Catalog'!$H$10:$H$509,CK$7,'Job Catalog'!$I$10:$I$509,CK$9)/COUNTA('Job Catalog'!$C$10:$C$509),""))</f>
        <v/>
      </c>
      <c r="CL27" s="57">
        <f>IF(OR($A27="",CL$9=""),"",IFERROR(COUNTIFS('Job Catalog'!$D$10:$D$509,$A27,'Job Catalog'!$H$10:$H$509,CL$7,'Job Catalog'!$I$10:$I$509,CL$9)/COUNTA('Job Catalog'!$C$10:$C$509),""))</f>
        <v/>
      </c>
      <c r="CM27" s="57">
        <f>IF(OR($A27="",CM$9=""),"",IFERROR(COUNTIFS('Job Catalog'!$D$10:$D$509,$A27,'Job Catalog'!$H$10:$H$509,CM$7,'Job Catalog'!$I$10:$I$509,CM$9)/COUNTA('Job Catalog'!$C$10:$C$509),""))</f>
        <v/>
      </c>
      <c r="CN27" s="57">
        <f>IF(OR($A27="",CN$9=""),"",IFERROR(COUNTIFS('Job Catalog'!$D$10:$D$509,$A27,'Job Catalog'!$H$10:$H$509,CN$7,'Job Catalog'!$I$10:$I$509,CN$9)/COUNTA('Job Catalog'!$C$10:$C$509),""))</f>
        <v/>
      </c>
      <c r="CO27" s="57">
        <f>IF(OR($A27="",CO$9=""),"",IFERROR(COUNTIFS('Job Catalog'!$D$10:$D$509,$A27,'Job Catalog'!$H$10:$H$509,CO$7,'Job Catalog'!$I$10:$I$509,CO$9)/COUNTA('Job Catalog'!$C$10:$C$509),""))</f>
        <v/>
      </c>
      <c r="CP27" s="57">
        <f>IF(OR($A27="",CP$9=""),"",IFERROR(COUNTIFS('Job Catalog'!$D$10:$D$509,$A27,'Job Catalog'!$H$10:$H$509,CP$7,'Job Catalog'!$I$10:$I$509,CP$9)/COUNTA('Job Catalog'!$C$10:$C$509),""))</f>
        <v/>
      </c>
      <c r="CQ27" s="57">
        <f>IF(OR($A27="",CQ$9=""),"",IFERROR(COUNTIFS('Job Catalog'!$D$10:$D$509,$A27,'Job Catalog'!$H$10:$H$509,CQ$7,'Job Catalog'!$I$10:$I$509,CQ$9)/COUNTA('Job Catalog'!$C$10:$C$509),""))</f>
        <v/>
      </c>
      <c r="CR27" s="57">
        <f>IF(OR($A27="",CR$9=""),"",IFERROR(COUNTIFS('Job Catalog'!$D$10:$D$509,$A27,'Job Catalog'!$H$10:$H$509,CR$7,'Job Catalog'!$I$10:$I$509,CR$9)/COUNTA('Job Catalog'!$C$10:$C$509),""))</f>
        <v/>
      </c>
      <c r="CS27" s="57">
        <f>IF(OR($A27="",CS$9=""),"",IFERROR(COUNTIFS('Job Catalog'!$D$10:$D$509,$A27,'Job Catalog'!$H$10:$H$509,CS$7,'Job Catalog'!$I$10:$I$509,CS$9)/COUNTA('Job Catalog'!$C$10:$C$509),""))</f>
        <v/>
      </c>
      <c r="CT27" s="57">
        <f>IF(OR($A27="",CT$9=""),"",IFERROR(COUNTIFS('Job Catalog'!$D$10:$D$509,$A27,'Job Catalog'!$H$10:$H$509,CT$7,'Job Catalog'!$I$10:$I$509,CT$9)/COUNTA('Job Catalog'!$C$10:$C$509),""))</f>
        <v/>
      </c>
      <c r="CU27" s="58">
        <f>IF($A27="","",SUM(C27:CT27))</f>
        <v/>
      </c>
    </row>
    <row r="28">
      <c r="A28">
        <f>IF(SETUP!$B138="","",SETUP!$B138)</f>
        <v/>
      </c>
      <c r="B28" s="9">
        <f>IF(SETUP!$B138="","",SETUP!$C138)</f>
        <v/>
      </c>
      <c r="C28" s="57">
        <f>IF(OR($A28="",C$9=""),"",IFERROR(COUNTIFS('Job Catalog'!$D$10:$D$509,$A28,'Job Catalog'!$H$10:$H$509,C$7,'Job Catalog'!$I$10:$I$509,C$9)/COUNTA('Job Catalog'!$C$10:$C$509),""))</f>
        <v/>
      </c>
      <c r="D28" s="57">
        <f>IF(OR($A28="",D$9=""),"",IFERROR(COUNTIFS('Job Catalog'!$D$10:$D$509,$A28,'Job Catalog'!$H$10:$H$509,D$7,'Job Catalog'!$I$10:$I$509,D$9)/COUNTA('Job Catalog'!$C$10:$C$509),""))</f>
        <v/>
      </c>
      <c r="E28" s="57">
        <f>IF(OR($A28="",E$9=""),"",IFERROR(COUNTIFS('Job Catalog'!$D$10:$D$509,$A28,'Job Catalog'!$H$10:$H$509,E$7,'Job Catalog'!$I$10:$I$509,E$9)/COUNTA('Job Catalog'!$C$10:$C$509),""))</f>
        <v/>
      </c>
      <c r="F28" s="57">
        <f>IF(OR($A28="",F$9=""),"",IFERROR(COUNTIFS('Job Catalog'!$D$10:$D$509,$A28,'Job Catalog'!$H$10:$H$509,F$7,'Job Catalog'!$I$10:$I$509,F$9)/COUNTA('Job Catalog'!$C$10:$C$509),""))</f>
        <v/>
      </c>
      <c r="G28" s="57">
        <f>IF(OR($A28="",G$9=""),"",IFERROR(COUNTIFS('Job Catalog'!$D$10:$D$509,$A28,'Job Catalog'!$H$10:$H$509,G$7,'Job Catalog'!$I$10:$I$509,G$9)/COUNTA('Job Catalog'!$C$10:$C$509),""))</f>
        <v/>
      </c>
      <c r="H28" s="57">
        <f>IF(OR($A28="",H$9=""),"",IFERROR(COUNTIFS('Job Catalog'!$D$10:$D$509,$A28,'Job Catalog'!$H$10:$H$509,H$7,'Job Catalog'!$I$10:$I$509,H$9)/COUNTA('Job Catalog'!$C$10:$C$509),""))</f>
        <v/>
      </c>
      <c r="I28" s="57">
        <f>IF(OR($A28="",I$9=""),"",IFERROR(COUNTIFS('Job Catalog'!$D$10:$D$509,$A28,'Job Catalog'!$H$10:$H$509,I$7,'Job Catalog'!$I$10:$I$509,I$9)/COUNTA('Job Catalog'!$C$10:$C$509),""))</f>
        <v/>
      </c>
      <c r="J28" s="57">
        <f>IF(OR($A28="",J$9=""),"",IFERROR(COUNTIFS('Job Catalog'!$D$10:$D$509,$A28,'Job Catalog'!$H$10:$H$509,J$7,'Job Catalog'!$I$10:$I$509,J$9)/COUNTA('Job Catalog'!$C$10:$C$509),""))</f>
        <v/>
      </c>
      <c r="K28" s="57">
        <f>IF(OR($A28="",K$9=""),"",IFERROR(COUNTIFS('Job Catalog'!$D$10:$D$509,$A28,'Job Catalog'!$H$10:$H$509,K$7,'Job Catalog'!$I$10:$I$509,K$9)/COUNTA('Job Catalog'!$C$10:$C$509),""))</f>
        <v/>
      </c>
      <c r="L28" s="57">
        <f>IF(OR($A28="",L$9=""),"",IFERROR(COUNTIFS('Job Catalog'!$D$10:$D$509,$A28,'Job Catalog'!$H$10:$H$509,L$7,'Job Catalog'!$I$10:$I$509,L$9)/COUNTA('Job Catalog'!$C$10:$C$509),""))</f>
        <v/>
      </c>
      <c r="M28" s="57">
        <f>IF(OR($A28="",M$9=""),"",IFERROR(COUNTIFS('Job Catalog'!$D$10:$D$509,$A28,'Job Catalog'!$H$10:$H$509,M$7,'Job Catalog'!$I$10:$I$509,M$9)/COUNTA('Job Catalog'!$C$10:$C$509),""))</f>
        <v/>
      </c>
      <c r="N28" s="57">
        <f>IF(OR($A28="",N$9=""),"",IFERROR(COUNTIFS('Job Catalog'!$D$10:$D$509,$A28,'Job Catalog'!$H$10:$H$509,N$7,'Job Catalog'!$I$10:$I$509,N$9)/COUNTA('Job Catalog'!$C$10:$C$509),""))</f>
        <v/>
      </c>
      <c r="O28" s="57">
        <f>IF(OR($A28="",O$9=""),"",IFERROR(COUNTIFS('Job Catalog'!$D$10:$D$509,$A28,'Job Catalog'!$H$10:$H$509,O$7,'Job Catalog'!$I$10:$I$509,O$9)/COUNTA('Job Catalog'!$C$10:$C$509),""))</f>
        <v/>
      </c>
      <c r="P28" s="57">
        <f>IF(OR($A28="",P$9=""),"",IFERROR(COUNTIFS('Job Catalog'!$D$10:$D$509,$A28,'Job Catalog'!$H$10:$H$509,P$7,'Job Catalog'!$I$10:$I$509,P$9)/COUNTA('Job Catalog'!$C$10:$C$509),""))</f>
        <v/>
      </c>
      <c r="Q28" s="57">
        <f>IF(OR($A28="",Q$9=""),"",IFERROR(COUNTIFS('Job Catalog'!$D$10:$D$509,$A28,'Job Catalog'!$H$10:$H$509,Q$7,'Job Catalog'!$I$10:$I$509,Q$9)/COUNTA('Job Catalog'!$C$10:$C$509),""))</f>
        <v/>
      </c>
      <c r="R28" s="57">
        <f>IF(OR($A28="",R$9=""),"",IFERROR(COUNTIFS('Job Catalog'!$D$10:$D$509,$A28,'Job Catalog'!$H$10:$H$509,R$7,'Job Catalog'!$I$10:$I$509,R$9)/COUNTA('Job Catalog'!$C$10:$C$509),""))</f>
        <v/>
      </c>
      <c r="S28" s="57">
        <f>IF(OR($A28="",S$9=""),"",IFERROR(COUNTIFS('Job Catalog'!$D$10:$D$509,$A28,'Job Catalog'!$H$10:$H$509,S$7,'Job Catalog'!$I$10:$I$509,S$9)/COUNTA('Job Catalog'!$C$10:$C$509),""))</f>
        <v/>
      </c>
      <c r="T28" s="57">
        <f>IF(OR($A28="",T$9=""),"",IFERROR(COUNTIFS('Job Catalog'!$D$10:$D$509,$A28,'Job Catalog'!$H$10:$H$509,T$7,'Job Catalog'!$I$10:$I$509,T$9)/COUNTA('Job Catalog'!$C$10:$C$509),""))</f>
        <v/>
      </c>
      <c r="U28" s="57">
        <f>IF(OR($A28="",U$9=""),"",IFERROR(COUNTIFS('Job Catalog'!$D$10:$D$509,$A28,'Job Catalog'!$H$10:$H$509,U$7,'Job Catalog'!$I$10:$I$509,U$9)/COUNTA('Job Catalog'!$C$10:$C$509),""))</f>
        <v/>
      </c>
      <c r="V28" s="57">
        <f>IF(OR($A28="",V$9=""),"",IFERROR(COUNTIFS('Job Catalog'!$D$10:$D$509,$A28,'Job Catalog'!$H$10:$H$509,V$7,'Job Catalog'!$I$10:$I$509,V$9)/COUNTA('Job Catalog'!$C$10:$C$509),""))</f>
        <v/>
      </c>
      <c r="W28" s="57">
        <f>IF(OR($A28="",W$9=""),"",IFERROR(COUNTIFS('Job Catalog'!$D$10:$D$509,$A28,'Job Catalog'!$H$10:$H$509,W$7,'Job Catalog'!$I$10:$I$509,W$9)/COUNTA('Job Catalog'!$C$10:$C$509),""))</f>
        <v/>
      </c>
      <c r="X28" s="57">
        <f>IF(OR($A28="",X$9=""),"",IFERROR(COUNTIFS('Job Catalog'!$D$10:$D$509,$A28,'Job Catalog'!$H$10:$H$509,X$7,'Job Catalog'!$I$10:$I$509,X$9)/COUNTA('Job Catalog'!$C$10:$C$509),""))</f>
        <v/>
      </c>
      <c r="Y28" s="57">
        <f>IF(OR($A28="",Y$9=""),"",IFERROR(COUNTIFS('Job Catalog'!$D$10:$D$509,$A28,'Job Catalog'!$H$10:$H$509,Y$7,'Job Catalog'!$I$10:$I$509,Y$9)/COUNTA('Job Catalog'!$C$10:$C$509),""))</f>
        <v/>
      </c>
      <c r="Z28" s="57">
        <f>IF(OR($A28="",Z$9=""),"",IFERROR(COUNTIFS('Job Catalog'!$D$10:$D$509,$A28,'Job Catalog'!$H$10:$H$509,Z$7,'Job Catalog'!$I$10:$I$509,Z$9)/COUNTA('Job Catalog'!$C$10:$C$509),""))</f>
        <v/>
      </c>
      <c r="AA28" s="57">
        <f>IF(OR($A28="",AA$9=""),"",IFERROR(COUNTIFS('Job Catalog'!$D$10:$D$509,$A28,'Job Catalog'!$H$10:$H$509,AA$7,'Job Catalog'!$I$10:$I$509,AA$9)/COUNTA('Job Catalog'!$C$10:$C$509),""))</f>
        <v/>
      </c>
      <c r="AB28" s="57">
        <f>IF(OR($A28="",AB$9=""),"",IFERROR(COUNTIFS('Job Catalog'!$D$10:$D$509,$A28,'Job Catalog'!$H$10:$H$509,AB$7,'Job Catalog'!$I$10:$I$509,AB$9)/COUNTA('Job Catalog'!$C$10:$C$509),""))</f>
        <v/>
      </c>
      <c r="AC28" s="57">
        <f>IF(OR($A28="",AC$9=""),"",IFERROR(COUNTIFS('Job Catalog'!$D$10:$D$509,$A28,'Job Catalog'!$H$10:$H$509,AC$7,'Job Catalog'!$I$10:$I$509,AC$9)/COUNTA('Job Catalog'!$C$10:$C$509),""))</f>
        <v/>
      </c>
      <c r="AD28" s="57">
        <f>IF(OR($A28="",AD$9=""),"",IFERROR(COUNTIFS('Job Catalog'!$D$10:$D$509,$A28,'Job Catalog'!$H$10:$H$509,AD$7,'Job Catalog'!$I$10:$I$509,AD$9)/COUNTA('Job Catalog'!$C$10:$C$509),""))</f>
        <v/>
      </c>
      <c r="AE28" s="57">
        <f>IF(OR($A28="",AE$9=""),"",IFERROR(COUNTIFS('Job Catalog'!$D$10:$D$509,$A28,'Job Catalog'!$H$10:$H$509,AE$7,'Job Catalog'!$I$10:$I$509,AE$9)/COUNTA('Job Catalog'!$C$10:$C$509),""))</f>
        <v/>
      </c>
      <c r="AF28" s="57">
        <f>IF(OR($A28="",AF$9=""),"",IFERROR(COUNTIFS('Job Catalog'!$D$10:$D$509,$A28,'Job Catalog'!$H$10:$H$509,AF$7,'Job Catalog'!$I$10:$I$509,AF$9)/COUNTA('Job Catalog'!$C$10:$C$509),""))</f>
        <v/>
      </c>
      <c r="AG28" s="57">
        <f>IF(OR($A28="",AG$9=""),"",IFERROR(COUNTIFS('Job Catalog'!$D$10:$D$509,$A28,'Job Catalog'!$H$10:$H$509,AG$7,'Job Catalog'!$I$10:$I$509,AG$9)/COUNTA('Job Catalog'!$C$10:$C$509),""))</f>
        <v/>
      </c>
      <c r="AH28" s="57">
        <f>IF(OR($A28="",AH$9=""),"",IFERROR(COUNTIFS('Job Catalog'!$D$10:$D$509,$A28,'Job Catalog'!$H$10:$H$509,AH$7,'Job Catalog'!$I$10:$I$509,AH$9)/COUNTA('Job Catalog'!$C$10:$C$509),""))</f>
        <v/>
      </c>
      <c r="AI28" s="57">
        <f>IF(OR($A28="",AI$9=""),"",IFERROR(COUNTIFS('Job Catalog'!$D$10:$D$509,$A28,'Job Catalog'!$H$10:$H$509,AI$7,'Job Catalog'!$I$10:$I$509,AI$9)/COUNTA('Job Catalog'!$C$10:$C$509),""))</f>
        <v/>
      </c>
      <c r="AJ28" s="57">
        <f>IF(OR($A28="",AJ$9=""),"",IFERROR(COUNTIFS('Job Catalog'!$D$10:$D$509,$A28,'Job Catalog'!$H$10:$H$509,AJ$7,'Job Catalog'!$I$10:$I$509,AJ$9)/COUNTA('Job Catalog'!$C$10:$C$509),""))</f>
        <v/>
      </c>
      <c r="AK28" s="57">
        <f>IF(OR($A28="",AK$9=""),"",IFERROR(COUNTIFS('Job Catalog'!$D$10:$D$509,$A28,'Job Catalog'!$H$10:$H$509,AK$7,'Job Catalog'!$I$10:$I$509,AK$9)/COUNTA('Job Catalog'!$C$10:$C$509),""))</f>
        <v/>
      </c>
      <c r="AL28" s="57">
        <f>IF(OR($A28="",AL$9=""),"",IFERROR(COUNTIFS('Job Catalog'!$D$10:$D$509,$A28,'Job Catalog'!$H$10:$H$509,AL$7,'Job Catalog'!$I$10:$I$509,AL$9)/COUNTA('Job Catalog'!$C$10:$C$509),""))</f>
        <v/>
      </c>
      <c r="AM28" s="57">
        <f>IF(OR($A28="",AM$9=""),"",IFERROR(COUNTIFS('Job Catalog'!$D$10:$D$509,$A28,'Job Catalog'!$H$10:$H$509,AM$7,'Job Catalog'!$I$10:$I$509,AM$9)/COUNTA('Job Catalog'!$C$10:$C$509),""))</f>
        <v/>
      </c>
      <c r="AN28" s="57">
        <f>IF(OR($A28="",AN$9=""),"",IFERROR(COUNTIFS('Job Catalog'!$D$10:$D$509,$A28,'Job Catalog'!$H$10:$H$509,AN$7,'Job Catalog'!$I$10:$I$509,AN$9)/COUNTA('Job Catalog'!$C$10:$C$509),""))</f>
        <v/>
      </c>
      <c r="AO28" s="57">
        <f>IF(OR($A28="",AO$9=""),"",IFERROR(COUNTIFS('Job Catalog'!$D$10:$D$509,$A28,'Job Catalog'!$H$10:$H$509,AO$7,'Job Catalog'!$I$10:$I$509,AO$9)/COUNTA('Job Catalog'!$C$10:$C$509),""))</f>
        <v/>
      </c>
      <c r="AP28" s="57">
        <f>IF(OR($A28="",AP$9=""),"",IFERROR(COUNTIFS('Job Catalog'!$D$10:$D$509,$A28,'Job Catalog'!$H$10:$H$509,AP$7,'Job Catalog'!$I$10:$I$509,AP$9)/COUNTA('Job Catalog'!$C$10:$C$509),""))</f>
        <v/>
      </c>
      <c r="AQ28" s="57">
        <f>IF(OR($A28="",AQ$9=""),"",IFERROR(COUNTIFS('Job Catalog'!$D$10:$D$509,$A28,'Job Catalog'!$H$10:$H$509,AQ$7,'Job Catalog'!$I$10:$I$509,AQ$9)/COUNTA('Job Catalog'!$C$10:$C$509),""))</f>
        <v/>
      </c>
      <c r="AR28" s="57">
        <f>IF(OR($A28="",AR$9=""),"",IFERROR(COUNTIFS('Job Catalog'!$D$10:$D$509,$A28,'Job Catalog'!$H$10:$H$509,AR$7,'Job Catalog'!$I$10:$I$509,AR$9)/COUNTA('Job Catalog'!$C$10:$C$509),""))</f>
        <v/>
      </c>
      <c r="AS28" s="57">
        <f>IF(OR($A28="",AS$9=""),"",IFERROR(COUNTIFS('Job Catalog'!$D$10:$D$509,$A28,'Job Catalog'!$H$10:$H$509,AS$7,'Job Catalog'!$I$10:$I$509,AS$9)/COUNTA('Job Catalog'!$C$10:$C$509),""))</f>
        <v/>
      </c>
      <c r="AT28" s="57">
        <f>IF(OR($A28="",AT$9=""),"",IFERROR(COUNTIFS('Job Catalog'!$D$10:$D$509,$A28,'Job Catalog'!$H$10:$H$509,AT$7,'Job Catalog'!$I$10:$I$509,AT$9)/COUNTA('Job Catalog'!$C$10:$C$509),""))</f>
        <v/>
      </c>
      <c r="AU28" s="57">
        <f>IF(OR($A28="",AU$9=""),"",IFERROR(COUNTIFS('Job Catalog'!$D$10:$D$509,$A28,'Job Catalog'!$H$10:$H$509,AU$7,'Job Catalog'!$I$10:$I$509,AU$9)/COUNTA('Job Catalog'!$C$10:$C$509),""))</f>
        <v/>
      </c>
      <c r="AV28" s="57">
        <f>IF(OR($A28="",AV$9=""),"",IFERROR(COUNTIFS('Job Catalog'!$D$10:$D$509,$A28,'Job Catalog'!$H$10:$H$509,AV$7,'Job Catalog'!$I$10:$I$509,AV$9)/COUNTA('Job Catalog'!$C$10:$C$509),""))</f>
        <v/>
      </c>
      <c r="AW28" s="57">
        <f>IF(OR($A28="",AW$9=""),"",IFERROR(COUNTIFS('Job Catalog'!$D$10:$D$509,$A28,'Job Catalog'!$H$10:$H$509,AW$7,'Job Catalog'!$I$10:$I$509,AW$9)/COUNTA('Job Catalog'!$C$10:$C$509),""))</f>
        <v/>
      </c>
      <c r="AX28" s="57">
        <f>IF(OR($A28="",AX$9=""),"",IFERROR(COUNTIFS('Job Catalog'!$D$10:$D$509,$A28,'Job Catalog'!$H$10:$H$509,AX$7,'Job Catalog'!$I$10:$I$509,AX$9)/COUNTA('Job Catalog'!$C$10:$C$509),""))</f>
        <v/>
      </c>
      <c r="AY28" s="57">
        <f>IF(OR($A28="",AY$9=""),"",IFERROR(COUNTIFS('Job Catalog'!$D$10:$D$509,$A28,'Job Catalog'!$H$10:$H$509,AY$7,'Job Catalog'!$I$10:$I$509,AY$9)/COUNTA('Job Catalog'!$C$10:$C$509),""))</f>
        <v/>
      </c>
      <c r="AZ28" s="57">
        <f>IF(OR($A28="",AZ$9=""),"",IFERROR(COUNTIFS('Job Catalog'!$D$10:$D$509,$A28,'Job Catalog'!$H$10:$H$509,AZ$7,'Job Catalog'!$I$10:$I$509,AZ$9)/COUNTA('Job Catalog'!$C$10:$C$509),""))</f>
        <v/>
      </c>
      <c r="BA28" s="57">
        <f>IF(OR($A28="",BA$9=""),"",IFERROR(COUNTIFS('Job Catalog'!$D$10:$D$509,$A28,'Job Catalog'!$H$10:$H$509,BA$7,'Job Catalog'!$I$10:$I$509,BA$9)/COUNTA('Job Catalog'!$C$10:$C$509),""))</f>
        <v/>
      </c>
      <c r="BB28" s="57">
        <f>IF(OR($A28="",BB$9=""),"",IFERROR(COUNTIFS('Job Catalog'!$D$10:$D$509,$A28,'Job Catalog'!$H$10:$H$509,BB$7,'Job Catalog'!$I$10:$I$509,BB$9)/COUNTA('Job Catalog'!$C$10:$C$509),""))</f>
        <v/>
      </c>
      <c r="BC28" s="57">
        <f>IF(OR($A28="",BC$9=""),"",IFERROR(COUNTIFS('Job Catalog'!$D$10:$D$509,$A28,'Job Catalog'!$H$10:$H$509,BC$7,'Job Catalog'!$I$10:$I$509,BC$9)/COUNTA('Job Catalog'!$C$10:$C$509),""))</f>
        <v/>
      </c>
      <c r="BD28" s="57">
        <f>IF(OR($A28="",BD$9=""),"",IFERROR(COUNTIFS('Job Catalog'!$D$10:$D$509,$A28,'Job Catalog'!$H$10:$H$509,BD$7,'Job Catalog'!$I$10:$I$509,BD$9)/COUNTA('Job Catalog'!$C$10:$C$509),""))</f>
        <v/>
      </c>
      <c r="BE28" s="57">
        <f>IF(OR($A28="",BE$9=""),"",IFERROR(COUNTIFS('Job Catalog'!$D$10:$D$509,$A28,'Job Catalog'!$H$10:$H$509,BE$7,'Job Catalog'!$I$10:$I$509,BE$9)/COUNTA('Job Catalog'!$C$10:$C$509),""))</f>
        <v/>
      </c>
      <c r="BF28" s="57">
        <f>IF(OR($A28="",BF$9=""),"",IFERROR(COUNTIFS('Job Catalog'!$D$10:$D$509,$A28,'Job Catalog'!$H$10:$H$509,BF$7,'Job Catalog'!$I$10:$I$509,BF$9)/COUNTA('Job Catalog'!$C$10:$C$509),""))</f>
        <v/>
      </c>
      <c r="BG28" s="57">
        <f>IF(OR($A28="",BG$9=""),"",IFERROR(COUNTIFS('Job Catalog'!$D$10:$D$509,$A28,'Job Catalog'!$H$10:$H$509,BG$7,'Job Catalog'!$I$10:$I$509,BG$9)/COUNTA('Job Catalog'!$C$10:$C$509),""))</f>
        <v/>
      </c>
      <c r="BH28" s="57">
        <f>IF(OR($A28="",BH$9=""),"",IFERROR(COUNTIFS('Job Catalog'!$D$10:$D$509,$A28,'Job Catalog'!$H$10:$H$509,BH$7,'Job Catalog'!$I$10:$I$509,BH$9)/COUNTA('Job Catalog'!$C$10:$C$509),""))</f>
        <v/>
      </c>
      <c r="BI28" s="57">
        <f>IF(OR($A28="",BI$9=""),"",IFERROR(COUNTIFS('Job Catalog'!$D$10:$D$509,$A28,'Job Catalog'!$H$10:$H$509,BI$7,'Job Catalog'!$I$10:$I$509,BI$9)/COUNTA('Job Catalog'!$C$10:$C$509),""))</f>
        <v/>
      </c>
      <c r="BJ28" s="57">
        <f>IF(OR($A28="",BJ$9=""),"",IFERROR(COUNTIFS('Job Catalog'!$D$10:$D$509,$A28,'Job Catalog'!$H$10:$H$509,BJ$7,'Job Catalog'!$I$10:$I$509,BJ$9)/COUNTA('Job Catalog'!$C$10:$C$509),""))</f>
        <v/>
      </c>
      <c r="BK28" s="57">
        <f>IF(OR($A28="",BK$9=""),"",IFERROR(COUNTIFS('Job Catalog'!$D$10:$D$509,$A28,'Job Catalog'!$H$10:$H$509,BK$7,'Job Catalog'!$I$10:$I$509,BK$9)/COUNTA('Job Catalog'!$C$10:$C$509),""))</f>
        <v/>
      </c>
      <c r="BL28" s="57">
        <f>IF(OR($A28="",BL$9=""),"",IFERROR(COUNTIFS('Job Catalog'!$D$10:$D$509,$A28,'Job Catalog'!$H$10:$H$509,BL$7,'Job Catalog'!$I$10:$I$509,BL$9)/COUNTA('Job Catalog'!$C$10:$C$509),""))</f>
        <v/>
      </c>
      <c r="BM28" s="57">
        <f>IF(OR($A28="",BM$9=""),"",IFERROR(COUNTIFS('Job Catalog'!$D$10:$D$509,$A28,'Job Catalog'!$H$10:$H$509,BM$7,'Job Catalog'!$I$10:$I$509,BM$9)/COUNTA('Job Catalog'!$C$10:$C$509),""))</f>
        <v/>
      </c>
      <c r="BN28" s="57">
        <f>IF(OR($A28="",BN$9=""),"",IFERROR(COUNTIFS('Job Catalog'!$D$10:$D$509,$A28,'Job Catalog'!$H$10:$H$509,BN$7,'Job Catalog'!$I$10:$I$509,BN$9)/COUNTA('Job Catalog'!$C$10:$C$509),""))</f>
        <v/>
      </c>
      <c r="BO28" s="57">
        <f>IF(OR($A28="",BO$9=""),"",IFERROR(COUNTIFS('Job Catalog'!$D$10:$D$509,$A28,'Job Catalog'!$H$10:$H$509,BO$7,'Job Catalog'!$I$10:$I$509,BO$9)/COUNTA('Job Catalog'!$C$10:$C$509),""))</f>
        <v/>
      </c>
      <c r="BP28" s="57">
        <f>IF(OR($A28="",BP$9=""),"",IFERROR(COUNTIFS('Job Catalog'!$D$10:$D$509,$A28,'Job Catalog'!$H$10:$H$509,BP$7,'Job Catalog'!$I$10:$I$509,BP$9)/COUNTA('Job Catalog'!$C$10:$C$509),""))</f>
        <v/>
      </c>
      <c r="BQ28" s="57">
        <f>IF(OR($A28="",BQ$9=""),"",IFERROR(COUNTIFS('Job Catalog'!$D$10:$D$509,$A28,'Job Catalog'!$H$10:$H$509,BQ$7,'Job Catalog'!$I$10:$I$509,BQ$9)/COUNTA('Job Catalog'!$C$10:$C$509),""))</f>
        <v/>
      </c>
      <c r="BR28" s="57">
        <f>IF(OR($A28="",BR$9=""),"",IFERROR(COUNTIFS('Job Catalog'!$D$10:$D$509,$A28,'Job Catalog'!$H$10:$H$509,BR$7,'Job Catalog'!$I$10:$I$509,BR$9)/COUNTA('Job Catalog'!$C$10:$C$509),""))</f>
        <v/>
      </c>
      <c r="BS28" s="57">
        <f>IF(OR($A28="",BS$9=""),"",IFERROR(COUNTIFS('Job Catalog'!$D$10:$D$509,$A28,'Job Catalog'!$H$10:$H$509,BS$7,'Job Catalog'!$I$10:$I$509,BS$9)/COUNTA('Job Catalog'!$C$10:$C$509),""))</f>
        <v/>
      </c>
      <c r="BT28" s="57">
        <f>IF(OR($A28="",BT$9=""),"",IFERROR(COUNTIFS('Job Catalog'!$D$10:$D$509,$A28,'Job Catalog'!$H$10:$H$509,BT$7,'Job Catalog'!$I$10:$I$509,BT$9)/COUNTA('Job Catalog'!$C$10:$C$509),""))</f>
        <v/>
      </c>
      <c r="BU28" s="57">
        <f>IF(OR($A28="",BU$9=""),"",IFERROR(COUNTIFS('Job Catalog'!$D$10:$D$509,$A28,'Job Catalog'!$H$10:$H$509,BU$7,'Job Catalog'!$I$10:$I$509,BU$9)/COUNTA('Job Catalog'!$C$10:$C$509),""))</f>
        <v/>
      </c>
      <c r="BV28" s="57">
        <f>IF(OR($A28="",BV$9=""),"",IFERROR(COUNTIFS('Job Catalog'!$D$10:$D$509,$A28,'Job Catalog'!$H$10:$H$509,BV$7,'Job Catalog'!$I$10:$I$509,BV$9)/COUNTA('Job Catalog'!$C$10:$C$509),""))</f>
        <v/>
      </c>
      <c r="BW28" s="57">
        <f>IF(OR($A28="",BW$9=""),"",IFERROR(COUNTIFS('Job Catalog'!$D$10:$D$509,$A28,'Job Catalog'!$H$10:$H$509,BW$7,'Job Catalog'!$I$10:$I$509,BW$9)/COUNTA('Job Catalog'!$C$10:$C$509),""))</f>
        <v/>
      </c>
      <c r="BX28" s="57">
        <f>IF(OR($A28="",BX$9=""),"",IFERROR(COUNTIFS('Job Catalog'!$D$10:$D$509,$A28,'Job Catalog'!$H$10:$H$509,BX$7,'Job Catalog'!$I$10:$I$509,BX$9)/COUNTA('Job Catalog'!$C$10:$C$509),""))</f>
        <v/>
      </c>
      <c r="BY28" s="57">
        <f>IF(OR($A28="",BY$9=""),"",IFERROR(COUNTIFS('Job Catalog'!$D$10:$D$509,$A28,'Job Catalog'!$H$10:$H$509,BY$7,'Job Catalog'!$I$10:$I$509,BY$9)/COUNTA('Job Catalog'!$C$10:$C$509),""))</f>
        <v/>
      </c>
      <c r="BZ28" s="57">
        <f>IF(OR($A28="",BZ$9=""),"",IFERROR(COUNTIFS('Job Catalog'!$D$10:$D$509,$A28,'Job Catalog'!$H$10:$H$509,BZ$7,'Job Catalog'!$I$10:$I$509,BZ$9)/COUNTA('Job Catalog'!$C$10:$C$509),""))</f>
        <v/>
      </c>
      <c r="CA28" s="57">
        <f>IF(OR($A28="",CA$9=""),"",IFERROR(COUNTIFS('Job Catalog'!$D$10:$D$509,$A28,'Job Catalog'!$H$10:$H$509,CA$7,'Job Catalog'!$I$10:$I$509,CA$9)/COUNTA('Job Catalog'!$C$10:$C$509),""))</f>
        <v/>
      </c>
      <c r="CB28" s="57">
        <f>IF(OR($A28="",CB$9=""),"",IFERROR(COUNTIFS('Job Catalog'!$D$10:$D$509,$A28,'Job Catalog'!$H$10:$H$509,CB$7,'Job Catalog'!$I$10:$I$509,CB$9)/COUNTA('Job Catalog'!$C$10:$C$509),""))</f>
        <v/>
      </c>
      <c r="CC28" s="57">
        <f>IF(OR($A28="",CC$9=""),"",IFERROR(COUNTIFS('Job Catalog'!$D$10:$D$509,$A28,'Job Catalog'!$H$10:$H$509,CC$7,'Job Catalog'!$I$10:$I$509,CC$9)/COUNTA('Job Catalog'!$C$10:$C$509),""))</f>
        <v/>
      </c>
      <c r="CD28" s="57">
        <f>IF(OR($A28="",CD$9=""),"",IFERROR(COUNTIFS('Job Catalog'!$D$10:$D$509,$A28,'Job Catalog'!$H$10:$H$509,CD$7,'Job Catalog'!$I$10:$I$509,CD$9)/COUNTA('Job Catalog'!$C$10:$C$509),""))</f>
        <v/>
      </c>
      <c r="CE28" s="57">
        <f>IF(OR($A28="",CE$9=""),"",IFERROR(COUNTIFS('Job Catalog'!$D$10:$D$509,$A28,'Job Catalog'!$H$10:$H$509,CE$7,'Job Catalog'!$I$10:$I$509,CE$9)/COUNTA('Job Catalog'!$C$10:$C$509),""))</f>
        <v/>
      </c>
      <c r="CF28" s="57">
        <f>IF(OR($A28="",CF$9=""),"",IFERROR(COUNTIFS('Job Catalog'!$D$10:$D$509,$A28,'Job Catalog'!$H$10:$H$509,CF$7,'Job Catalog'!$I$10:$I$509,CF$9)/COUNTA('Job Catalog'!$C$10:$C$509),""))</f>
        <v/>
      </c>
      <c r="CG28" s="57">
        <f>IF(OR($A28="",CG$9=""),"",IFERROR(COUNTIFS('Job Catalog'!$D$10:$D$509,$A28,'Job Catalog'!$H$10:$H$509,CG$7,'Job Catalog'!$I$10:$I$509,CG$9)/COUNTA('Job Catalog'!$C$10:$C$509),""))</f>
        <v/>
      </c>
      <c r="CH28" s="57">
        <f>IF(OR($A28="",CH$9=""),"",IFERROR(COUNTIFS('Job Catalog'!$D$10:$D$509,$A28,'Job Catalog'!$H$10:$H$509,CH$7,'Job Catalog'!$I$10:$I$509,CH$9)/COUNTA('Job Catalog'!$C$10:$C$509),""))</f>
        <v/>
      </c>
      <c r="CI28" s="57">
        <f>IF(OR($A28="",CI$9=""),"",IFERROR(COUNTIFS('Job Catalog'!$D$10:$D$509,$A28,'Job Catalog'!$H$10:$H$509,CI$7,'Job Catalog'!$I$10:$I$509,CI$9)/COUNTA('Job Catalog'!$C$10:$C$509),""))</f>
        <v/>
      </c>
      <c r="CJ28" s="57">
        <f>IF(OR($A28="",CJ$9=""),"",IFERROR(COUNTIFS('Job Catalog'!$D$10:$D$509,$A28,'Job Catalog'!$H$10:$H$509,CJ$7,'Job Catalog'!$I$10:$I$509,CJ$9)/COUNTA('Job Catalog'!$C$10:$C$509),""))</f>
        <v/>
      </c>
      <c r="CK28" s="57">
        <f>IF(OR($A28="",CK$9=""),"",IFERROR(COUNTIFS('Job Catalog'!$D$10:$D$509,$A28,'Job Catalog'!$H$10:$H$509,CK$7,'Job Catalog'!$I$10:$I$509,CK$9)/COUNTA('Job Catalog'!$C$10:$C$509),""))</f>
        <v/>
      </c>
      <c r="CL28" s="57">
        <f>IF(OR($A28="",CL$9=""),"",IFERROR(COUNTIFS('Job Catalog'!$D$10:$D$509,$A28,'Job Catalog'!$H$10:$H$509,CL$7,'Job Catalog'!$I$10:$I$509,CL$9)/COUNTA('Job Catalog'!$C$10:$C$509),""))</f>
        <v/>
      </c>
      <c r="CM28" s="57">
        <f>IF(OR($A28="",CM$9=""),"",IFERROR(COUNTIFS('Job Catalog'!$D$10:$D$509,$A28,'Job Catalog'!$H$10:$H$509,CM$7,'Job Catalog'!$I$10:$I$509,CM$9)/COUNTA('Job Catalog'!$C$10:$C$509),""))</f>
        <v/>
      </c>
      <c r="CN28" s="57">
        <f>IF(OR($A28="",CN$9=""),"",IFERROR(COUNTIFS('Job Catalog'!$D$10:$D$509,$A28,'Job Catalog'!$H$10:$H$509,CN$7,'Job Catalog'!$I$10:$I$509,CN$9)/COUNTA('Job Catalog'!$C$10:$C$509),""))</f>
        <v/>
      </c>
      <c r="CO28" s="57">
        <f>IF(OR($A28="",CO$9=""),"",IFERROR(COUNTIFS('Job Catalog'!$D$10:$D$509,$A28,'Job Catalog'!$H$10:$H$509,CO$7,'Job Catalog'!$I$10:$I$509,CO$9)/COUNTA('Job Catalog'!$C$10:$C$509),""))</f>
        <v/>
      </c>
      <c r="CP28" s="57">
        <f>IF(OR($A28="",CP$9=""),"",IFERROR(COUNTIFS('Job Catalog'!$D$10:$D$509,$A28,'Job Catalog'!$H$10:$H$509,CP$7,'Job Catalog'!$I$10:$I$509,CP$9)/COUNTA('Job Catalog'!$C$10:$C$509),""))</f>
        <v/>
      </c>
      <c r="CQ28" s="57">
        <f>IF(OR($A28="",CQ$9=""),"",IFERROR(COUNTIFS('Job Catalog'!$D$10:$D$509,$A28,'Job Catalog'!$H$10:$H$509,CQ$7,'Job Catalog'!$I$10:$I$509,CQ$9)/COUNTA('Job Catalog'!$C$10:$C$509),""))</f>
        <v/>
      </c>
      <c r="CR28" s="57">
        <f>IF(OR($A28="",CR$9=""),"",IFERROR(COUNTIFS('Job Catalog'!$D$10:$D$509,$A28,'Job Catalog'!$H$10:$H$509,CR$7,'Job Catalog'!$I$10:$I$509,CR$9)/COUNTA('Job Catalog'!$C$10:$C$509),""))</f>
        <v/>
      </c>
      <c r="CS28" s="57">
        <f>IF(OR($A28="",CS$9=""),"",IFERROR(COUNTIFS('Job Catalog'!$D$10:$D$509,$A28,'Job Catalog'!$H$10:$H$509,CS$7,'Job Catalog'!$I$10:$I$509,CS$9)/COUNTA('Job Catalog'!$C$10:$C$509),""))</f>
        <v/>
      </c>
      <c r="CT28" s="57">
        <f>IF(OR($A28="",CT$9=""),"",IFERROR(COUNTIFS('Job Catalog'!$D$10:$D$509,$A28,'Job Catalog'!$H$10:$H$509,CT$7,'Job Catalog'!$I$10:$I$509,CT$9)/COUNTA('Job Catalog'!$C$10:$C$509),""))</f>
        <v/>
      </c>
      <c r="CU28" s="58">
        <f>IF($A28="","",SUM(C28:CT28))</f>
        <v/>
      </c>
    </row>
    <row r="29">
      <c r="A29">
        <f>IF(SETUP!$B139="","",SETUP!$B139)</f>
        <v/>
      </c>
      <c r="B29" s="9">
        <f>IF(SETUP!$B139="","",SETUP!$C139)</f>
        <v/>
      </c>
      <c r="C29" s="57">
        <f>IF(OR($A29="",C$9=""),"",IFERROR(COUNTIFS('Job Catalog'!$D$10:$D$509,$A29,'Job Catalog'!$H$10:$H$509,C$7,'Job Catalog'!$I$10:$I$509,C$9)/COUNTA('Job Catalog'!$C$10:$C$509),""))</f>
        <v/>
      </c>
      <c r="D29" s="57">
        <f>IF(OR($A29="",D$9=""),"",IFERROR(COUNTIFS('Job Catalog'!$D$10:$D$509,$A29,'Job Catalog'!$H$10:$H$509,D$7,'Job Catalog'!$I$10:$I$509,D$9)/COUNTA('Job Catalog'!$C$10:$C$509),""))</f>
        <v/>
      </c>
      <c r="E29" s="57">
        <f>IF(OR($A29="",E$9=""),"",IFERROR(COUNTIFS('Job Catalog'!$D$10:$D$509,$A29,'Job Catalog'!$H$10:$H$509,E$7,'Job Catalog'!$I$10:$I$509,E$9)/COUNTA('Job Catalog'!$C$10:$C$509),""))</f>
        <v/>
      </c>
      <c r="F29" s="57">
        <f>IF(OR($A29="",F$9=""),"",IFERROR(COUNTIFS('Job Catalog'!$D$10:$D$509,$A29,'Job Catalog'!$H$10:$H$509,F$7,'Job Catalog'!$I$10:$I$509,F$9)/COUNTA('Job Catalog'!$C$10:$C$509),""))</f>
        <v/>
      </c>
      <c r="G29" s="57">
        <f>IF(OR($A29="",G$9=""),"",IFERROR(COUNTIFS('Job Catalog'!$D$10:$D$509,$A29,'Job Catalog'!$H$10:$H$509,G$7,'Job Catalog'!$I$10:$I$509,G$9)/COUNTA('Job Catalog'!$C$10:$C$509),""))</f>
        <v/>
      </c>
      <c r="H29" s="57">
        <f>IF(OR($A29="",H$9=""),"",IFERROR(COUNTIFS('Job Catalog'!$D$10:$D$509,$A29,'Job Catalog'!$H$10:$H$509,H$7,'Job Catalog'!$I$10:$I$509,H$9)/COUNTA('Job Catalog'!$C$10:$C$509),""))</f>
        <v/>
      </c>
      <c r="I29" s="57">
        <f>IF(OR($A29="",I$9=""),"",IFERROR(COUNTIFS('Job Catalog'!$D$10:$D$509,$A29,'Job Catalog'!$H$10:$H$509,I$7,'Job Catalog'!$I$10:$I$509,I$9)/COUNTA('Job Catalog'!$C$10:$C$509),""))</f>
        <v/>
      </c>
      <c r="J29" s="57">
        <f>IF(OR($A29="",J$9=""),"",IFERROR(COUNTIFS('Job Catalog'!$D$10:$D$509,$A29,'Job Catalog'!$H$10:$H$509,J$7,'Job Catalog'!$I$10:$I$509,J$9)/COUNTA('Job Catalog'!$C$10:$C$509),""))</f>
        <v/>
      </c>
      <c r="K29" s="57">
        <f>IF(OR($A29="",K$9=""),"",IFERROR(COUNTIFS('Job Catalog'!$D$10:$D$509,$A29,'Job Catalog'!$H$10:$H$509,K$7,'Job Catalog'!$I$10:$I$509,K$9)/COUNTA('Job Catalog'!$C$10:$C$509),""))</f>
        <v/>
      </c>
      <c r="L29" s="57">
        <f>IF(OR($A29="",L$9=""),"",IFERROR(COUNTIFS('Job Catalog'!$D$10:$D$509,$A29,'Job Catalog'!$H$10:$H$509,L$7,'Job Catalog'!$I$10:$I$509,L$9)/COUNTA('Job Catalog'!$C$10:$C$509),""))</f>
        <v/>
      </c>
      <c r="M29" s="57">
        <f>IF(OR($A29="",M$9=""),"",IFERROR(COUNTIFS('Job Catalog'!$D$10:$D$509,$A29,'Job Catalog'!$H$10:$H$509,M$7,'Job Catalog'!$I$10:$I$509,M$9)/COUNTA('Job Catalog'!$C$10:$C$509),""))</f>
        <v/>
      </c>
      <c r="N29" s="57">
        <f>IF(OR($A29="",N$9=""),"",IFERROR(COUNTIFS('Job Catalog'!$D$10:$D$509,$A29,'Job Catalog'!$H$10:$H$509,N$7,'Job Catalog'!$I$10:$I$509,N$9)/COUNTA('Job Catalog'!$C$10:$C$509),""))</f>
        <v/>
      </c>
      <c r="O29" s="57">
        <f>IF(OR($A29="",O$9=""),"",IFERROR(COUNTIFS('Job Catalog'!$D$10:$D$509,$A29,'Job Catalog'!$H$10:$H$509,O$7,'Job Catalog'!$I$10:$I$509,O$9)/COUNTA('Job Catalog'!$C$10:$C$509),""))</f>
        <v/>
      </c>
      <c r="P29" s="57">
        <f>IF(OR($A29="",P$9=""),"",IFERROR(COUNTIFS('Job Catalog'!$D$10:$D$509,$A29,'Job Catalog'!$H$10:$H$509,P$7,'Job Catalog'!$I$10:$I$509,P$9)/COUNTA('Job Catalog'!$C$10:$C$509),""))</f>
        <v/>
      </c>
      <c r="Q29" s="57">
        <f>IF(OR($A29="",Q$9=""),"",IFERROR(COUNTIFS('Job Catalog'!$D$10:$D$509,$A29,'Job Catalog'!$H$10:$H$509,Q$7,'Job Catalog'!$I$10:$I$509,Q$9)/COUNTA('Job Catalog'!$C$10:$C$509),""))</f>
        <v/>
      </c>
      <c r="R29" s="57">
        <f>IF(OR($A29="",R$9=""),"",IFERROR(COUNTIFS('Job Catalog'!$D$10:$D$509,$A29,'Job Catalog'!$H$10:$H$509,R$7,'Job Catalog'!$I$10:$I$509,R$9)/COUNTA('Job Catalog'!$C$10:$C$509),""))</f>
        <v/>
      </c>
      <c r="S29" s="57">
        <f>IF(OR($A29="",S$9=""),"",IFERROR(COUNTIFS('Job Catalog'!$D$10:$D$509,$A29,'Job Catalog'!$H$10:$H$509,S$7,'Job Catalog'!$I$10:$I$509,S$9)/COUNTA('Job Catalog'!$C$10:$C$509),""))</f>
        <v/>
      </c>
      <c r="T29" s="57">
        <f>IF(OR($A29="",T$9=""),"",IFERROR(COUNTIFS('Job Catalog'!$D$10:$D$509,$A29,'Job Catalog'!$H$10:$H$509,T$7,'Job Catalog'!$I$10:$I$509,T$9)/COUNTA('Job Catalog'!$C$10:$C$509),""))</f>
        <v/>
      </c>
      <c r="U29" s="57">
        <f>IF(OR($A29="",U$9=""),"",IFERROR(COUNTIFS('Job Catalog'!$D$10:$D$509,$A29,'Job Catalog'!$H$10:$H$509,U$7,'Job Catalog'!$I$10:$I$509,U$9)/COUNTA('Job Catalog'!$C$10:$C$509),""))</f>
        <v/>
      </c>
      <c r="V29" s="57">
        <f>IF(OR($A29="",V$9=""),"",IFERROR(COUNTIFS('Job Catalog'!$D$10:$D$509,$A29,'Job Catalog'!$H$10:$H$509,V$7,'Job Catalog'!$I$10:$I$509,V$9)/COUNTA('Job Catalog'!$C$10:$C$509),""))</f>
        <v/>
      </c>
      <c r="W29" s="57">
        <f>IF(OR($A29="",W$9=""),"",IFERROR(COUNTIFS('Job Catalog'!$D$10:$D$509,$A29,'Job Catalog'!$H$10:$H$509,W$7,'Job Catalog'!$I$10:$I$509,W$9)/COUNTA('Job Catalog'!$C$10:$C$509),""))</f>
        <v/>
      </c>
      <c r="X29" s="57">
        <f>IF(OR($A29="",X$9=""),"",IFERROR(COUNTIFS('Job Catalog'!$D$10:$D$509,$A29,'Job Catalog'!$H$10:$H$509,X$7,'Job Catalog'!$I$10:$I$509,X$9)/COUNTA('Job Catalog'!$C$10:$C$509),""))</f>
        <v/>
      </c>
      <c r="Y29" s="57">
        <f>IF(OR($A29="",Y$9=""),"",IFERROR(COUNTIFS('Job Catalog'!$D$10:$D$509,$A29,'Job Catalog'!$H$10:$H$509,Y$7,'Job Catalog'!$I$10:$I$509,Y$9)/COUNTA('Job Catalog'!$C$10:$C$509),""))</f>
        <v/>
      </c>
      <c r="Z29" s="57">
        <f>IF(OR($A29="",Z$9=""),"",IFERROR(COUNTIFS('Job Catalog'!$D$10:$D$509,$A29,'Job Catalog'!$H$10:$H$509,Z$7,'Job Catalog'!$I$10:$I$509,Z$9)/COUNTA('Job Catalog'!$C$10:$C$509),""))</f>
        <v/>
      </c>
      <c r="AA29" s="57">
        <f>IF(OR($A29="",AA$9=""),"",IFERROR(COUNTIFS('Job Catalog'!$D$10:$D$509,$A29,'Job Catalog'!$H$10:$H$509,AA$7,'Job Catalog'!$I$10:$I$509,AA$9)/COUNTA('Job Catalog'!$C$10:$C$509),""))</f>
        <v/>
      </c>
      <c r="AB29" s="57">
        <f>IF(OR($A29="",AB$9=""),"",IFERROR(COUNTIFS('Job Catalog'!$D$10:$D$509,$A29,'Job Catalog'!$H$10:$H$509,AB$7,'Job Catalog'!$I$10:$I$509,AB$9)/COUNTA('Job Catalog'!$C$10:$C$509),""))</f>
        <v/>
      </c>
      <c r="AC29" s="57">
        <f>IF(OR($A29="",AC$9=""),"",IFERROR(COUNTIFS('Job Catalog'!$D$10:$D$509,$A29,'Job Catalog'!$H$10:$H$509,AC$7,'Job Catalog'!$I$10:$I$509,AC$9)/COUNTA('Job Catalog'!$C$10:$C$509),""))</f>
        <v/>
      </c>
      <c r="AD29" s="57">
        <f>IF(OR($A29="",AD$9=""),"",IFERROR(COUNTIFS('Job Catalog'!$D$10:$D$509,$A29,'Job Catalog'!$H$10:$H$509,AD$7,'Job Catalog'!$I$10:$I$509,AD$9)/COUNTA('Job Catalog'!$C$10:$C$509),""))</f>
        <v/>
      </c>
      <c r="AE29" s="57">
        <f>IF(OR($A29="",AE$9=""),"",IFERROR(COUNTIFS('Job Catalog'!$D$10:$D$509,$A29,'Job Catalog'!$H$10:$H$509,AE$7,'Job Catalog'!$I$10:$I$509,AE$9)/COUNTA('Job Catalog'!$C$10:$C$509),""))</f>
        <v/>
      </c>
      <c r="AF29" s="57">
        <f>IF(OR($A29="",AF$9=""),"",IFERROR(COUNTIFS('Job Catalog'!$D$10:$D$509,$A29,'Job Catalog'!$H$10:$H$509,AF$7,'Job Catalog'!$I$10:$I$509,AF$9)/COUNTA('Job Catalog'!$C$10:$C$509),""))</f>
        <v/>
      </c>
      <c r="AG29" s="57">
        <f>IF(OR($A29="",AG$9=""),"",IFERROR(COUNTIFS('Job Catalog'!$D$10:$D$509,$A29,'Job Catalog'!$H$10:$H$509,AG$7,'Job Catalog'!$I$10:$I$509,AG$9)/COUNTA('Job Catalog'!$C$10:$C$509),""))</f>
        <v/>
      </c>
      <c r="AH29" s="57">
        <f>IF(OR($A29="",AH$9=""),"",IFERROR(COUNTIFS('Job Catalog'!$D$10:$D$509,$A29,'Job Catalog'!$H$10:$H$509,AH$7,'Job Catalog'!$I$10:$I$509,AH$9)/COUNTA('Job Catalog'!$C$10:$C$509),""))</f>
        <v/>
      </c>
      <c r="AI29" s="57">
        <f>IF(OR($A29="",AI$9=""),"",IFERROR(COUNTIFS('Job Catalog'!$D$10:$D$509,$A29,'Job Catalog'!$H$10:$H$509,AI$7,'Job Catalog'!$I$10:$I$509,AI$9)/COUNTA('Job Catalog'!$C$10:$C$509),""))</f>
        <v/>
      </c>
      <c r="AJ29" s="57">
        <f>IF(OR($A29="",AJ$9=""),"",IFERROR(COUNTIFS('Job Catalog'!$D$10:$D$509,$A29,'Job Catalog'!$H$10:$H$509,AJ$7,'Job Catalog'!$I$10:$I$509,AJ$9)/COUNTA('Job Catalog'!$C$10:$C$509),""))</f>
        <v/>
      </c>
      <c r="AK29" s="57">
        <f>IF(OR($A29="",AK$9=""),"",IFERROR(COUNTIFS('Job Catalog'!$D$10:$D$509,$A29,'Job Catalog'!$H$10:$H$509,AK$7,'Job Catalog'!$I$10:$I$509,AK$9)/COUNTA('Job Catalog'!$C$10:$C$509),""))</f>
        <v/>
      </c>
      <c r="AL29" s="57">
        <f>IF(OR($A29="",AL$9=""),"",IFERROR(COUNTIFS('Job Catalog'!$D$10:$D$509,$A29,'Job Catalog'!$H$10:$H$509,AL$7,'Job Catalog'!$I$10:$I$509,AL$9)/COUNTA('Job Catalog'!$C$10:$C$509),""))</f>
        <v/>
      </c>
      <c r="AM29" s="57">
        <f>IF(OR($A29="",AM$9=""),"",IFERROR(COUNTIFS('Job Catalog'!$D$10:$D$509,$A29,'Job Catalog'!$H$10:$H$509,AM$7,'Job Catalog'!$I$10:$I$509,AM$9)/COUNTA('Job Catalog'!$C$10:$C$509),""))</f>
        <v/>
      </c>
      <c r="AN29" s="57">
        <f>IF(OR($A29="",AN$9=""),"",IFERROR(COUNTIFS('Job Catalog'!$D$10:$D$509,$A29,'Job Catalog'!$H$10:$H$509,AN$7,'Job Catalog'!$I$10:$I$509,AN$9)/COUNTA('Job Catalog'!$C$10:$C$509),""))</f>
        <v/>
      </c>
      <c r="AO29" s="57">
        <f>IF(OR($A29="",AO$9=""),"",IFERROR(COUNTIFS('Job Catalog'!$D$10:$D$509,$A29,'Job Catalog'!$H$10:$H$509,AO$7,'Job Catalog'!$I$10:$I$509,AO$9)/COUNTA('Job Catalog'!$C$10:$C$509),""))</f>
        <v/>
      </c>
      <c r="AP29" s="57">
        <f>IF(OR($A29="",AP$9=""),"",IFERROR(COUNTIFS('Job Catalog'!$D$10:$D$509,$A29,'Job Catalog'!$H$10:$H$509,AP$7,'Job Catalog'!$I$10:$I$509,AP$9)/COUNTA('Job Catalog'!$C$10:$C$509),""))</f>
        <v/>
      </c>
      <c r="AQ29" s="57">
        <f>IF(OR($A29="",AQ$9=""),"",IFERROR(COUNTIFS('Job Catalog'!$D$10:$D$509,$A29,'Job Catalog'!$H$10:$H$509,AQ$7,'Job Catalog'!$I$10:$I$509,AQ$9)/COUNTA('Job Catalog'!$C$10:$C$509),""))</f>
        <v/>
      </c>
      <c r="AR29" s="57">
        <f>IF(OR($A29="",AR$9=""),"",IFERROR(COUNTIFS('Job Catalog'!$D$10:$D$509,$A29,'Job Catalog'!$H$10:$H$509,AR$7,'Job Catalog'!$I$10:$I$509,AR$9)/COUNTA('Job Catalog'!$C$10:$C$509),""))</f>
        <v/>
      </c>
      <c r="AS29" s="57">
        <f>IF(OR($A29="",AS$9=""),"",IFERROR(COUNTIFS('Job Catalog'!$D$10:$D$509,$A29,'Job Catalog'!$H$10:$H$509,AS$7,'Job Catalog'!$I$10:$I$509,AS$9)/COUNTA('Job Catalog'!$C$10:$C$509),""))</f>
        <v/>
      </c>
      <c r="AT29" s="57">
        <f>IF(OR($A29="",AT$9=""),"",IFERROR(COUNTIFS('Job Catalog'!$D$10:$D$509,$A29,'Job Catalog'!$H$10:$H$509,AT$7,'Job Catalog'!$I$10:$I$509,AT$9)/COUNTA('Job Catalog'!$C$10:$C$509),""))</f>
        <v/>
      </c>
      <c r="AU29" s="57">
        <f>IF(OR($A29="",AU$9=""),"",IFERROR(COUNTIFS('Job Catalog'!$D$10:$D$509,$A29,'Job Catalog'!$H$10:$H$509,AU$7,'Job Catalog'!$I$10:$I$509,AU$9)/COUNTA('Job Catalog'!$C$10:$C$509),""))</f>
        <v/>
      </c>
      <c r="AV29" s="57">
        <f>IF(OR($A29="",AV$9=""),"",IFERROR(COUNTIFS('Job Catalog'!$D$10:$D$509,$A29,'Job Catalog'!$H$10:$H$509,AV$7,'Job Catalog'!$I$10:$I$509,AV$9)/COUNTA('Job Catalog'!$C$10:$C$509),""))</f>
        <v/>
      </c>
      <c r="AW29" s="57">
        <f>IF(OR($A29="",AW$9=""),"",IFERROR(COUNTIFS('Job Catalog'!$D$10:$D$509,$A29,'Job Catalog'!$H$10:$H$509,AW$7,'Job Catalog'!$I$10:$I$509,AW$9)/COUNTA('Job Catalog'!$C$10:$C$509),""))</f>
        <v/>
      </c>
      <c r="AX29" s="57">
        <f>IF(OR($A29="",AX$9=""),"",IFERROR(COUNTIFS('Job Catalog'!$D$10:$D$509,$A29,'Job Catalog'!$H$10:$H$509,AX$7,'Job Catalog'!$I$10:$I$509,AX$9)/COUNTA('Job Catalog'!$C$10:$C$509),""))</f>
        <v/>
      </c>
      <c r="AY29" s="57">
        <f>IF(OR($A29="",AY$9=""),"",IFERROR(COUNTIFS('Job Catalog'!$D$10:$D$509,$A29,'Job Catalog'!$H$10:$H$509,AY$7,'Job Catalog'!$I$10:$I$509,AY$9)/COUNTA('Job Catalog'!$C$10:$C$509),""))</f>
        <v/>
      </c>
      <c r="AZ29" s="57">
        <f>IF(OR($A29="",AZ$9=""),"",IFERROR(COUNTIFS('Job Catalog'!$D$10:$D$509,$A29,'Job Catalog'!$H$10:$H$509,AZ$7,'Job Catalog'!$I$10:$I$509,AZ$9)/COUNTA('Job Catalog'!$C$10:$C$509),""))</f>
        <v/>
      </c>
      <c r="BA29" s="57">
        <f>IF(OR($A29="",BA$9=""),"",IFERROR(COUNTIFS('Job Catalog'!$D$10:$D$509,$A29,'Job Catalog'!$H$10:$H$509,BA$7,'Job Catalog'!$I$10:$I$509,BA$9)/COUNTA('Job Catalog'!$C$10:$C$509),""))</f>
        <v/>
      </c>
      <c r="BB29" s="57">
        <f>IF(OR($A29="",BB$9=""),"",IFERROR(COUNTIFS('Job Catalog'!$D$10:$D$509,$A29,'Job Catalog'!$H$10:$H$509,BB$7,'Job Catalog'!$I$10:$I$509,BB$9)/COUNTA('Job Catalog'!$C$10:$C$509),""))</f>
        <v/>
      </c>
      <c r="BC29" s="57">
        <f>IF(OR($A29="",BC$9=""),"",IFERROR(COUNTIFS('Job Catalog'!$D$10:$D$509,$A29,'Job Catalog'!$H$10:$H$509,BC$7,'Job Catalog'!$I$10:$I$509,BC$9)/COUNTA('Job Catalog'!$C$10:$C$509),""))</f>
        <v/>
      </c>
      <c r="BD29" s="57">
        <f>IF(OR($A29="",BD$9=""),"",IFERROR(COUNTIFS('Job Catalog'!$D$10:$D$509,$A29,'Job Catalog'!$H$10:$H$509,BD$7,'Job Catalog'!$I$10:$I$509,BD$9)/COUNTA('Job Catalog'!$C$10:$C$509),""))</f>
        <v/>
      </c>
      <c r="BE29" s="57">
        <f>IF(OR($A29="",BE$9=""),"",IFERROR(COUNTIFS('Job Catalog'!$D$10:$D$509,$A29,'Job Catalog'!$H$10:$H$509,BE$7,'Job Catalog'!$I$10:$I$509,BE$9)/COUNTA('Job Catalog'!$C$10:$C$509),""))</f>
        <v/>
      </c>
      <c r="BF29" s="57">
        <f>IF(OR($A29="",BF$9=""),"",IFERROR(COUNTIFS('Job Catalog'!$D$10:$D$509,$A29,'Job Catalog'!$H$10:$H$509,BF$7,'Job Catalog'!$I$10:$I$509,BF$9)/COUNTA('Job Catalog'!$C$10:$C$509),""))</f>
        <v/>
      </c>
      <c r="BG29" s="57">
        <f>IF(OR($A29="",BG$9=""),"",IFERROR(COUNTIFS('Job Catalog'!$D$10:$D$509,$A29,'Job Catalog'!$H$10:$H$509,BG$7,'Job Catalog'!$I$10:$I$509,BG$9)/COUNTA('Job Catalog'!$C$10:$C$509),""))</f>
        <v/>
      </c>
      <c r="BH29" s="57">
        <f>IF(OR($A29="",BH$9=""),"",IFERROR(COUNTIFS('Job Catalog'!$D$10:$D$509,$A29,'Job Catalog'!$H$10:$H$509,BH$7,'Job Catalog'!$I$10:$I$509,BH$9)/COUNTA('Job Catalog'!$C$10:$C$509),""))</f>
        <v/>
      </c>
      <c r="BI29" s="57">
        <f>IF(OR($A29="",BI$9=""),"",IFERROR(COUNTIFS('Job Catalog'!$D$10:$D$509,$A29,'Job Catalog'!$H$10:$H$509,BI$7,'Job Catalog'!$I$10:$I$509,BI$9)/COUNTA('Job Catalog'!$C$10:$C$509),""))</f>
        <v/>
      </c>
      <c r="BJ29" s="57">
        <f>IF(OR($A29="",BJ$9=""),"",IFERROR(COUNTIFS('Job Catalog'!$D$10:$D$509,$A29,'Job Catalog'!$H$10:$H$509,BJ$7,'Job Catalog'!$I$10:$I$509,BJ$9)/COUNTA('Job Catalog'!$C$10:$C$509),""))</f>
        <v/>
      </c>
      <c r="BK29" s="57">
        <f>IF(OR($A29="",BK$9=""),"",IFERROR(COUNTIFS('Job Catalog'!$D$10:$D$509,$A29,'Job Catalog'!$H$10:$H$509,BK$7,'Job Catalog'!$I$10:$I$509,BK$9)/COUNTA('Job Catalog'!$C$10:$C$509),""))</f>
        <v/>
      </c>
      <c r="BL29" s="57">
        <f>IF(OR($A29="",BL$9=""),"",IFERROR(COUNTIFS('Job Catalog'!$D$10:$D$509,$A29,'Job Catalog'!$H$10:$H$509,BL$7,'Job Catalog'!$I$10:$I$509,BL$9)/COUNTA('Job Catalog'!$C$10:$C$509),""))</f>
        <v/>
      </c>
      <c r="BM29" s="57">
        <f>IF(OR($A29="",BM$9=""),"",IFERROR(COUNTIFS('Job Catalog'!$D$10:$D$509,$A29,'Job Catalog'!$H$10:$H$509,BM$7,'Job Catalog'!$I$10:$I$509,BM$9)/COUNTA('Job Catalog'!$C$10:$C$509),""))</f>
        <v/>
      </c>
      <c r="BN29" s="57">
        <f>IF(OR($A29="",BN$9=""),"",IFERROR(COUNTIFS('Job Catalog'!$D$10:$D$509,$A29,'Job Catalog'!$H$10:$H$509,BN$7,'Job Catalog'!$I$10:$I$509,BN$9)/COUNTA('Job Catalog'!$C$10:$C$509),""))</f>
        <v/>
      </c>
      <c r="BO29" s="57">
        <f>IF(OR($A29="",BO$9=""),"",IFERROR(COUNTIFS('Job Catalog'!$D$10:$D$509,$A29,'Job Catalog'!$H$10:$H$509,BO$7,'Job Catalog'!$I$10:$I$509,BO$9)/COUNTA('Job Catalog'!$C$10:$C$509),""))</f>
        <v/>
      </c>
      <c r="BP29" s="57">
        <f>IF(OR($A29="",BP$9=""),"",IFERROR(COUNTIFS('Job Catalog'!$D$10:$D$509,$A29,'Job Catalog'!$H$10:$H$509,BP$7,'Job Catalog'!$I$10:$I$509,BP$9)/COUNTA('Job Catalog'!$C$10:$C$509),""))</f>
        <v/>
      </c>
      <c r="BQ29" s="57">
        <f>IF(OR($A29="",BQ$9=""),"",IFERROR(COUNTIFS('Job Catalog'!$D$10:$D$509,$A29,'Job Catalog'!$H$10:$H$509,BQ$7,'Job Catalog'!$I$10:$I$509,BQ$9)/COUNTA('Job Catalog'!$C$10:$C$509),""))</f>
        <v/>
      </c>
      <c r="BR29" s="57">
        <f>IF(OR($A29="",BR$9=""),"",IFERROR(COUNTIFS('Job Catalog'!$D$10:$D$509,$A29,'Job Catalog'!$H$10:$H$509,BR$7,'Job Catalog'!$I$10:$I$509,BR$9)/COUNTA('Job Catalog'!$C$10:$C$509),""))</f>
        <v/>
      </c>
      <c r="BS29" s="57">
        <f>IF(OR($A29="",BS$9=""),"",IFERROR(COUNTIFS('Job Catalog'!$D$10:$D$509,$A29,'Job Catalog'!$H$10:$H$509,BS$7,'Job Catalog'!$I$10:$I$509,BS$9)/COUNTA('Job Catalog'!$C$10:$C$509),""))</f>
        <v/>
      </c>
      <c r="BT29" s="57">
        <f>IF(OR($A29="",BT$9=""),"",IFERROR(COUNTIFS('Job Catalog'!$D$10:$D$509,$A29,'Job Catalog'!$H$10:$H$509,BT$7,'Job Catalog'!$I$10:$I$509,BT$9)/COUNTA('Job Catalog'!$C$10:$C$509),""))</f>
        <v/>
      </c>
      <c r="BU29" s="57">
        <f>IF(OR($A29="",BU$9=""),"",IFERROR(COUNTIFS('Job Catalog'!$D$10:$D$509,$A29,'Job Catalog'!$H$10:$H$509,BU$7,'Job Catalog'!$I$10:$I$509,BU$9)/COUNTA('Job Catalog'!$C$10:$C$509),""))</f>
        <v/>
      </c>
      <c r="BV29" s="57">
        <f>IF(OR($A29="",BV$9=""),"",IFERROR(COUNTIFS('Job Catalog'!$D$10:$D$509,$A29,'Job Catalog'!$H$10:$H$509,BV$7,'Job Catalog'!$I$10:$I$509,BV$9)/COUNTA('Job Catalog'!$C$10:$C$509),""))</f>
        <v/>
      </c>
      <c r="BW29" s="57">
        <f>IF(OR($A29="",BW$9=""),"",IFERROR(COUNTIFS('Job Catalog'!$D$10:$D$509,$A29,'Job Catalog'!$H$10:$H$509,BW$7,'Job Catalog'!$I$10:$I$509,BW$9)/COUNTA('Job Catalog'!$C$10:$C$509),""))</f>
        <v/>
      </c>
      <c r="BX29" s="57">
        <f>IF(OR($A29="",BX$9=""),"",IFERROR(COUNTIFS('Job Catalog'!$D$10:$D$509,$A29,'Job Catalog'!$H$10:$H$509,BX$7,'Job Catalog'!$I$10:$I$509,BX$9)/COUNTA('Job Catalog'!$C$10:$C$509),""))</f>
        <v/>
      </c>
      <c r="BY29" s="57">
        <f>IF(OR($A29="",BY$9=""),"",IFERROR(COUNTIFS('Job Catalog'!$D$10:$D$509,$A29,'Job Catalog'!$H$10:$H$509,BY$7,'Job Catalog'!$I$10:$I$509,BY$9)/COUNTA('Job Catalog'!$C$10:$C$509),""))</f>
        <v/>
      </c>
      <c r="BZ29" s="57">
        <f>IF(OR($A29="",BZ$9=""),"",IFERROR(COUNTIFS('Job Catalog'!$D$10:$D$509,$A29,'Job Catalog'!$H$10:$H$509,BZ$7,'Job Catalog'!$I$10:$I$509,BZ$9)/COUNTA('Job Catalog'!$C$10:$C$509),""))</f>
        <v/>
      </c>
      <c r="CA29" s="57">
        <f>IF(OR($A29="",CA$9=""),"",IFERROR(COUNTIFS('Job Catalog'!$D$10:$D$509,$A29,'Job Catalog'!$H$10:$H$509,CA$7,'Job Catalog'!$I$10:$I$509,CA$9)/COUNTA('Job Catalog'!$C$10:$C$509),""))</f>
        <v/>
      </c>
      <c r="CB29" s="57">
        <f>IF(OR($A29="",CB$9=""),"",IFERROR(COUNTIFS('Job Catalog'!$D$10:$D$509,$A29,'Job Catalog'!$H$10:$H$509,CB$7,'Job Catalog'!$I$10:$I$509,CB$9)/COUNTA('Job Catalog'!$C$10:$C$509),""))</f>
        <v/>
      </c>
      <c r="CC29" s="57">
        <f>IF(OR($A29="",CC$9=""),"",IFERROR(COUNTIFS('Job Catalog'!$D$10:$D$509,$A29,'Job Catalog'!$H$10:$H$509,CC$7,'Job Catalog'!$I$10:$I$509,CC$9)/COUNTA('Job Catalog'!$C$10:$C$509),""))</f>
        <v/>
      </c>
      <c r="CD29" s="57">
        <f>IF(OR($A29="",CD$9=""),"",IFERROR(COUNTIFS('Job Catalog'!$D$10:$D$509,$A29,'Job Catalog'!$H$10:$H$509,CD$7,'Job Catalog'!$I$10:$I$509,CD$9)/COUNTA('Job Catalog'!$C$10:$C$509),""))</f>
        <v/>
      </c>
      <c r="CE29" s="57">
        <f>IF(OR($A29="",CE$9=""),"",IFERROR(COUNTIFS('Job Catalog'!$D$10:$D$509,$A29,'Job Catalog'!$H$10:$H$509,CE$7,'Job Catalog'!$I$10:$I$509,CE$9)/COUNTA('Job Catalog'!$C$10:$C$509),""))</f>
        <v/>
      </c>
      <c r="CF29" s="57">
        <f>IF(OR($A29="",CF$9=""),"",IFERROR(COUNTIFS('Job Catalog'!$D$10:$D$509,$A29,'Job Catalog'!$H$10:$H$509,CF$7,'Job Catalog'!$I$10:$I$509,CF$9)/COUNTA('Job Catalog'!$C$10:$C$509),""))</f>
        <v/>
      </c>
      <c r="CG29" s="57">
        <f>IF(OR($A29="",CG$9=""),"",IFERROR(COUNTIFS('Job Catalog'!$D$10:$D$509,$A29,'Job Catalog'!$H$10:$H$509,CG$7,'Job Catalog'!$I$10:$I$509,CG$9)/COUNTA('Job Catalog'!$C$10:$C$509),""))</f>
        <v/>
      </c>
      <c r="CH29" s="57">
        <f>IF(OR($A29="",CH$9=""),"",IFERROR(COUNTIFS('Job Catalog'!$D$10:$D$509,$A29,'Job Catalog'!$H$10:$H$509,CH$7,'Job Catalog'!$I$10:$I$509,CH$9)/COUNTA('Job Catalog'!$C$10:$C$509),""))</f>
        <v/>
      </c>
      <c r="CI29" s="57">
        <f>IF(OR($A29="",CI$9=""),"",IFERROR(COUNTIFS('Job Catalog'!$D$10:$D$509,$A29,'Job Catalog'!$H$10:$H$509,CI$7,'Job Catalog'!$I$10:$I$509,CI$9)/COUNTA('Job Catalog'!$C$10:$C$509),""))</f>
        <v/>
      </c>
      <c r="CJ29" s="57">
        <f>IF(OR($A29="",CJ$9=""),"",IFERROR(COUNTIFS('Job Catalog'!$D$10:$D$509,$A29,'Job Catalog'!$H$10:$H$509,CJ$7,'Job Catalog'!$I$10:$I$509,CJ$9)/COUNTA('Job Catalog'!$C$10:$C$509),""))</f>
        <v/>
      </c>
      <c r="CK29" s="57">
        <f>IF(OR($A29="",CK$9=""),"",IFERROR(COUNTIFS('Job Catalog'!$D$10:$D$509,$A29,'Job Catalog'!$H$10:$H$509,CK$7,'Job Catalog'!$I$10:$I$509,CK$9)/COUNTA('Job Catalog'!$C$10:$C$509),""))</f>
        <v/>
      </c>
      <c r="CL29" s="57">
        <f>IF(OR($A29="",CL$9=""),"",IFERROR(COUNTIFS('Job Catalog'!$D$10:$D$509,$A29,'Job Catalog'!$H$10:$H$509,CL$7,'Job Catalog'!$I$10:$I$509,CL$9)/COUNTA('Job Catalog'!$C$10:$C$509),""))</f>
        <v/>
      </c>
      <c r="CM29" s="57">
        <f>IF(OR($A29="",CM$9=""),"",IFERROR(COUNTIFS('Job Catalog'!$D$10:$D$509,$A29,'Job Catalog'!$H$10:$H$509,CM$7,'Job Catalog'!$I$10:$I$509,CM$9)/COUNTA('Job Catalog'!$C$10:$C$509),""))</f>
        <v/>
      </c>
      <c r="CN29" s="57">
        <f>IF(OR($A29="",CN$9=""),"",IFERROR(COUNTIFS('Job Catalog'!$D$10:$D$509,$A29,'Job Catalog'!$H$10:$H$509,CN$7,'Job Catalog'!$I$10:$I$509,CN$9)/COUNTA('Job Catalog'!$C$10:$C$509),""))</f>
        <v/>
      </c>
      <c r="CO29" s="57">
        <f>IF(OR($A29="",CO$9=""),"",IFERROR(COUNTIFS('Job Catalog'!$D$10:$D$509,$A29,'Job Catalog'!$H$10:$H$509,CO$7,'Job Catalog'!$I$10:$I$509,CO$9)/COUNTA('Job Catalog'!$C$10:$C$509),""))</f>
        <v/>
      </c>
      <c r="CP29" s="57">
        <f>IF(OR($A29="",CP$9=""),"",IFERROR(COUNTIFS('Job Catalog'!$D$10:$D$509,$A29,'Job Catalog'!$H$10:$H$509,CP$7,'Job Catalog'!$I$10:$I$509,CP$9)/COUNTA('Job Catalog'!$C$10:$C$509),""))</f>
        <v/>
      </c>
      <c r="CQ29" s="57">
        <f>IF(OR($A29="",CQ$9=""),"",IFERROR(COUNTIFS('Job Catalog'!$D$10:$D$509,$A29,'Job Catalog'!$H$10:$H$509,CQ$7,'Job Catalog'!$I$10:$I$509,CQ$9)/COUNTA('Job Catalog'!$C$10:$C$509),""))</f>
        <v/>
      </c>
      <c r="CR29" s="57">
        <f>IF(OR($A29="",CR$9=""),"",IFERROR(COUNTIFS('Job Catalog'!$D$10:$D$509,$A29,'Job Catalog'!$H$10:$H$509,CR$7,'Job Catalog'!$I$10:$I$509,CR$9)/COUNTA('Job Catalog'!$C$10:$C$509),""))</f>
        <v/>
      </c>
      <c r="CS29" s="57">
        <f>IF(OR($A29="",CS$9=""),"",IFERROR(COUNTIFS('Job Catalog'!$D$10:$D$509,$A29,'Job Catalog'!$H$10:$H$509,CS$7,'Job Catalog'!$I$10:$I$509,CS$9)/COUNTA('Job Catalog'!$C$10:$C$509),""))</f>
        <v/>
      </c>
      <c r="CT29" s="57">
        <f>IF(OR($A29="",CT$9=""),"",IFERROR(COUNTIFS('Job Catalog'!$D$10:$D$509,$A29,'Job Catalog'!$H$10:$H$509,CT$7,'Job Catalog'!$I$10:$I$509,CT$9)/COUNTA('Job Catalog'!$C$10:$C$509),""))</f>
        <v/>
      </c>
      <c r="CU29" s="58">
        <f>IF($A29="","",SUM(C29:CT29))</f>
        <v/>
      </c>
    </row>
    <row r="30">
      <c r="A30">
        <f>IF(SETUP!$B140="","",SETUP!$B140)</f>
        <v/>
      </c>
      <c r="B30" s="9">
        <f>IF(SETUP!$B140="","",SETUP!$C140)</f>
        <v/>
      </c>
      <c r="C30" s="57">
        <f>IF(OR($A30="",C$9=""),"",IFERROR(COUNTIFS('Job Catalog'!$D$10:$D$509,$A30,'Job Catalog'!$H$10:$H$509,C$7,'Job Catalog'!$I$10:$I$509,C$9)/COUNTA('Job Catalog'!$C$10:$C$509),""))</f>
        <v/>
      </c>
      <c r="D30" s="57">
        <f>IF(OR($A30="",D$9=""),"",IFERROR(COUNTIFS('Job Catalog'!$D$10:$D$509,$A30,'Job Catalog'!$H$10:$H$509,D$7,'Job Catalog'!$I$10:$I$509,D$9)/COUNTA('Job Catalog'!$C$10:$C$509),""))</f>
        <v/>
      </c>
      <c r="E30" s="57">
        <f>IF(OR($A30="",E$9=""),"",IFERROR(COUNTIFS('Job Catalog'!$D$10:$D$509,$A30,'Job Catalog'!$H$10:$H$509,E$7,'Job Catalog'!$I$10:$I$509,E$9)/COUNTA('Job Catalog'!$C$10:$C$509),""))</f>
        <v/>
      </c>
      <c r="F30" s="57">
        <f>IF(OR($A30="",F$9=""),"",IFERROR(COUNTIFS('Job Catalog'!$D$10:$D$509,$A30,'Job Catalog'!$H$10:$H$509,F$7,'Job Catalog'!$I$10:$I$509,F$9)/COUNTA('Job Catalog'!$C$10:$C$509),""))</f>
        <v/>
      </c>
      <c r="G30" s="57">
        <f>IF(OR($A30="",G$9=""),"",IFERROR(COUNTIFS('Job Catalog'!$D$10:$D$509,$A30,'Job Catalog'!$H$10:$H$509,G$7,'Job Catalog'!$I$10:$I$509,G$9)/COUNTA('Job Catalog'!$C$10:$C$509),""))</f>
        <v/>
      </c>
      <c r="H30" s="57">
        <f>IF(OR($A30="",H$9=""),"",IFERROR(COUNTIFS('Job Catalog'!$D$10:$D$509,$A30,'Job Catalog'!$H$10:$H$509,H$7,'Job Catalog'!$I$10:$I$509,H$9)/COUNTA('Job Catalog'!$C$10:$C$509),""))</f>
        <v/>
      </c>
      <c r="I30" s="57">
        <f>IF(OR($A30="",I$9=""),"",IFERROR(COUNTIFS('Job Catalog'!$D$10:$D$509,$A30,'Job Catalog'!$H$10:$H$509,I$7,'Job Catalog'!$I$10:$I$509,I$9)/COUNTA('Job Catalog'!$C$10:$C$509),""))</f>
        <v/>
      </c>
      <c r="J30" s="57">
        <f>IF(OR($A30="",J$9=""),"",IFERROR(COUNTIFS('Job Catalog'!$D$10:$D$509,$A30,'Job Catalog'!$H$10:$H$509,J$7,'Job Catalog'!$I$10:$I$509,J$9)/COUNTA('Job Catalog'!$C$10:$C$509),""))</f>
        <v/>
      </c>
      <c r="K30" s="57">
        <f>IF(OR($A30="",K$9=""),"",IFERROR(COUNTIFS('Job Catalog'!$D$10:$D$509,$A30,'Job Catalog'!$H$10:$H$509,K$7,'Job Catalog'!$I$10:$I$509,K$9)/COUNTA('Job Catalog'!$C$10:$C$509),""))</f>
        <v/>
      </c>
      <c r="L30" s="57">
        <f>IF(OR($A30="",L$9=""),"",IFERROR(COUNTIFS('Job Catalog'!$D$10:$D$509,$A30,'Job Catalog'!$H$10:$H$509,L$7,'Job Catalog'!$I$10:$I$509,L$9)/COUNTA('Job Catalog'!$C$10:$C$509),""))</f>
        <v/>
      </c>
      <c r="M30" s="57">
        <f>IF(OR($A30="",M$9=""),"",IFERROR(COUNTIFS('Job Catalog'!$D$10:$D$509,$A30,'Job Catalog'!$H$10:$H$509,M$7,'Job Catalog'!$I$10:$I$509,M$9)/COUNTA('Job Catalog'!$C$10:$C$509),""))</f>
        <v/>
      </c>
      <c r="N30" s="57">
        <f>IF(OR($A30="",N$9=""),"",IFERROR(COUNTIFS('Job Catalog'!$D$10:$D$509,$A30,'Job Catalog'!$H$10:$H$509,N$7,'Job Catalog'!$I$10:$I$509,N$9)/COUNTA('Job Catalog'!$C$10:$C$509),""))</f>
        <v/>
      </c>
      <c r="O30" s="57">
        <f>IF(OR($A30="",O$9=""),"",IFERROR(COUNTIFS('Job Catalog'!$D$10:$D$509,$A30,'Job Catalog'!$H$10:$H$509,O$7,'Job Catalog'!$I$10:$I$509,O$9)/COUNTA('Job Catalog'!$C$10:$C$509),""))</f>
        <v/>
      </c>
      <c r="P30" s="57">
        <f>IF(OR($A30="",P$9=""),"",IFERROR(COUNTIFS('Job Catalog'!$D$10:$D$509,$A30,'Job Catalog'!$H$10:$H$509,P$7,'Job Catalog'!$I$10:$I$509,P$9)/COUNTA('Job Catalog'!$C$10:$C$509),""))</f>
        <v/>
      </c>
      <c r="Q30" s="57">
        <f>IF(OR($A30="",Q$9=""),"",IFERROR(COUNTIFS('Job Catalog'!$D$10:$D$509,$A30,'Job Catalog'!$H$10:$H$509,Q$7,'Job Catalog'!$I$10:$I$509,Q$9)/COUNTA('Job Catalog'!$C$10:$C$509),""))</f>
        <v/>
      </c>
      <c r="R30" s="57">
        <f>IF(OR($A30="",R$9=""),"",IFERROR(COUNTIFS('Job Catalog'!$D$10:$D$509,$A30,'Job Catalog'!$H$10:$H$509,R$7,'Job Catalog'!$I$10:$I$509,R$9)/COUNTA('Job Catalog'!$C$10:$C$509),""))</f>
        <v/>
      </c>
      <c r="S30" s="57">
        <f>IF(OR($A30="",S$9=""),"",IFERROR(COUNTIFS('Job Catalog'!$D$10:$D$509,$A30,'Job Catalog'!$H$10:$H$509,S$7,'Job Catalog'!$I$10:$I$509,S$9)/COUNTA('Job Catalog'!$C$10:$C$509),""))</f>
        <v/>
      </c>
      <c r="T30" s="57">
        <f>IF(OR($A30="",T$9=""),"",IFERROR(COUNTIFS('Job Catalog'!$D$10:$D$509,$A30,'Job Catalog'!$H$10:$H$509,T$7,'Job Catalog'!$I$10:$I$509,T$9)/COUNTA('Job Catalog'!$C$10:$C$509),""))</f>
        <v/>
      </c>
      <c r="U30" s="57">
        <f>IF(OR($A30="",U$9=""),"",IFERROR(COUNTIFS('Job Catalog'!$D$10:$D$509,$A30,'Job Catalog'!$H$10:$H$509,U$7,'Job Catalog'!$I$10:$I$509,U$9)/COUNTA('Job Catalog'!$C$10:$C$509),""))</f>
        <v/>
      </c>
      <c r="V30" s="57">
        <f>IF(OR($A30="",V$9=""),"",IFERROR(COUNTIFS('Job Catalog'!$D$10:$D$509,$A30,'Job Catalog'!$H$10:$H$509,V$7,'Job Catalog'!$I$10:$I$509,V$9)/COUNTA('Job Catalog'!$C$10:$C$509),""))</f>
        <v/>
      </c>
      <c r="W30" s="57">
        <f>IF(OR($A30="",W$9=""),"",IFERROR(COUNTIFS('Job Catalog'!$D$10:$D$509,$A30,'Job Catalog'!$H$10:$H$509,W$7,'Job Catalog'!$I$10:$I$509,W$9)/COUNTA('Job Catalog'!$C$10:$C$509),""))</f>
        <v/>
      </c>
      <c r="X30" s="57">
        <f>IF(OR($A30="",X$9=""),"",IFERROR(COUNTIFS('Job Catalog'!$D$10:$D$509,$A30,'Job Catalog'!$H$10:$H$509,X$7,'Job Catalog'!$I$10:$I$509,X$9)/COUNTA('Job Catalog'!$C$10:$C$509),""))</f>
        <v/>
      </c>
      <c r="Y30" s="57">
        <f>IF(OR($A30="",Y$9=""),"",IFERROR(COUNTIFS('Job Catalog'!$D$10:$D$509,$A30,'Job Catalog'!$H$10:$H$509,Y$7,'Job Catalog'!$I$10:$I$509,Y$9)/COUNTA('Job Catalog'!$C$10:$C$509),""))</f>
        <v/>
      </c>
      <c r="Z30" s="57">
        <f>IF(OR($A30="",Z$9=""),"",IFERROR(COUNTIFS('Job Catalog'!$D$10:$D$509,$A30,'Job Catalog'!$H$10:$H$509,Z$7,'Job Catalog'!$I$10:$I$509,Z$9)/COUNTA('Job Catalog'!$C$10:$C$509),""))</f>
        <v/>
      </c>
      <c r="AA30" s="57">
        <f>IF(OR($A30="",AA$9=""),"",IFERROR(COUNTIFS('Job Catalog'!$D$10:$D$509,$A30,'Job Catalog'!$H$10:$H$509,AA$7,'Job Catalog'!$I$10:$I$509,AA$9)/COUNTA('Job Catalog'!$C$10:$C$509),""))</f>
        <v/>
      </c>
      <c r="AB30" s="57">
        <f>IF(OR($A30="",AB$9=""),"",IFERROR(COUNTIFS('Job Catalog'!$D$10:$D$509,$A30,'Job Catalog'!$H$10:$H$509,AB$7,'Job Catalog'!$I$10:$I$509,AB$9)/COUNTA('Job Catalog'!$C$10:$C$509),""))</f>
        <v/>
      </c>
      <c r="AC30" s="57">
        <f>IF(OR($A30="",AC$9=""),"",IFERROR(COUNTIFS('Job Catalog'!$D$10:$D$509,$A30,'Job Catalog'!$H$10:$H$509,AC$7,'Job Catalog'!$I$10:$I$509,AC$9)/COUNTA('Job Catalog'!$C$10:$C$509),""))</f>
        <v/>
      </c>
      <c r="AD30" s="57">
        <f>IF(OR($A30="",AD$9=""),"",IFERROR(COUNTIFS('Job Catalog'!$D$10:$D$509,$A30,'Job Catalog'!$H$10:$H$509,AD$7,'Job Catalog'!$I$10:$I$509,AD$9)/COUNTA('Job Catalog'!$C$10:$C$509),""))</f>
        <v/>
      </c>
      <c r="AE30" s="57">
        <f>IF(OR($A30="",AE$9=""),"",IFERROR(COUNTIFS('Job Catalog'!$D$10:$D$509,$A30,'Job Catalog'!$H$10:$H$509,AE$7,'Job Catalog'!$I$10:$I$509,AE$9)/COUNTA('Job Catalog'!$C$10:$C$509),""))</f>
        <v/>
      </c>
      <c r="AF30" s="57">
        <f>IF(OR($A30="",AF$9=""),"",IFERROR(COUNTIFS('Job Catalog'!$D$10:$D$509,$A30,'Job Catalog'!$H$10:$H$509,AF$7,'Job Catalog'!$I$10:$I$509,AF$9)/COUNTA('Job Catalog'!$C$10:$C$509),""))</f>
        <v/>
      </c>
      <c r="AG30" s="57">
        <f>IF(OR($A30="",AG$9=""),"",IFERROR(COUNTIFS('Job Catalog'!$D$10:$D$509,$A30,'Job Catalog'!$H$10:$H$509,AG$7,'Job Catalog'!$I$10:$I$509,AG$9)/COUNTA('Job Catalog'!$C$10:$C$509),""))</f>
        <v/>
      </c>
      <c r="AH30" s="57">
        <f>IF(OR($A30="",AH$9=""),"",IFERROR(COUNTIFS('Job Catalog'!$D$10:$D$509,$A30,'Job Catalog'!$H$10:$H$509,AH$7,'Job Catalog'!$I$10:$I$509,AH$9)/COUNTA('Job Catalog'!$C$10:$C$509),""))</f>
        <v/>
      </c>
      <c r="AI30" s="57">
        <f>IF(OR($A30="",AI$9=""),"",IFERROR(COUNTIFS('Job Catalog'!$D$10:$D$509,$A30,'Job Catalog'!$H$10:$H$509,AI$7,'Job Catalog'!$I$10:$I$509,AI$9)/COUNTA('Job Catalog'!$C$10:$C$509),""))</f>
        <v/>
      </c>
      <c r="AJ30" s="57">
        <f>IF(OR($A30="",AJ$9=""),"",IFERROR(COUNTIFS('Job Catalog'!$D$10:$D$509,$A30,'Job Catalog'!$H$10:$H$509,AJ$7,'Job Catalog'!$I$10:$I$509,AJ$9)/COUNTA('Job Catalog'!$C$10:$C$509),""))</f>
        <v/>
      </c>
      <c r="AK30" s="57">
        <f>IF(OR($A30="",AK$9=""),"",IFERROR(COUNTIFS('Job Catalog'!$D$10:$D$509,$A30,'Job Catalog'!$H$10:$H$509,AK$7,'Job Catalog'!$I$10:$I$509,AK$9)/COUNTA('Job Catalog'!$C$10:$C$509),""))</f>
        <v/>
      </c>
      <c r="AL30" s="57">
        <f>IF(OR($A30="",AL$9=""),"",IFERROR(COUNTIFS('Job Catalog'!$D$10:$D$509,$A30,'Job Catalog'!$H$10:$H$509,AL$7,'Job Catalog'!$I$10:$I$509,AL$9)/COUNTA('Job Catalog'!$C$10:$C$509),""))</f>
        <v/>
      </c>
      <c r="AM30" s="57">
        <f>IF(OR($A30="",AM$9=""),"",IFERROR(COUNTIFS('Job Catalog'!$D$10:$D$509,$A30,'Job Catalog'!$H$10:$H$509,AM$7,'Job Catalog'!$I$10:$I$509,AM$9)/COUNTA('Job Catalog'!$C$10:$C$509),""))</f>
        <v/>
      </c>
      <c r="AN30" s="57">
        <f>IF(OR($A30="",AN$9=""),"",IFERROR(COUNTIFS('Job Catalog'!$D$10:$D$509,$A30,'Job Catalog'!$H$10:$H$509,AN$7,'Job Catalog'!$I$10:$I$509,AN$9)/COUNTA('Job Catalog'!$C$10:$C$509),""))</f>
        <v/>
      </c>
      <c r="AO30" s="57">
        <f>IF(OR($A30="",AO$9=""),"",IFERROR(COUNTIFS('Job Catalog'!$D$10:$D$509,$A30,'Job Catalog'!$H$10:$H$509,AO$7,'Job Catalog'!$I$10:$I$509,AO$9)/COUNTA('Job Catalog'!$C$10:$C$509),""))</f>
        <v/>
      </c>
      <c r="AP30" s="57">
        <f>IF(OR($A30="",AP$9=""),"",IFERROR(COUNTIFS('Job Catalog'!$D$10:$D$509,$A30,'Job Catalog'!$H$10:$H$509,AP$7,'Job Catalog'!$I$10:$I$509,AP$9)/COUNTA('Job Catalog'!$C$10:$C$509),""))</f>
        <v/>
      </c>
      <c r="AQ30" s="57">
        <f>IF(OR($A30="",AQ$9=""),"",IFERROR(COUNTIFS('Job Catalog'!$D$10:$D$509,$A30,'Job Catalog'!$H$10:$H$509,AQ$7,'Job Catalog'!$I$10:$I$509,AQ$9)/COUNTA('Job Catalog'!$C$10:$C$509),""))</f>
        <v/>
      </c>
      <c r="AR30" s="57">
        <f>IF(OR($A30="",AR$9=""),"",IFERROR(COUNTIFS('Job Catalog'!$D$10:$D$509,$A30,'Job Catalog'!$H$10:$H$509,AR$7,'Job Catalog'!$I$10:$I$509,AR$9)/COUNTA('Job Catalog'!$C$10:$C$509),""))</f>
        <v/>
      </c>
      <c r="AS30" s="57">
        <f>IF(OR($A30="",AS$9=""),"",IFERROR(COUNTIFS('Job Catalog'!$D$10:$D$509,$A30,'Job Catalog'!$H$10:$H$509,AS$7,'Job Catalog'!$I$10:$I$509,AS$9)/COUNTA('Job Catalog'!$C$10:$C$509),""))</f>
        <v/>
      </c>
      <c r="AT30" s="57">
        <f>IF(OR($A30="",AT$9=""),"",IFERROR(COUNTIFS('Job Catalog'!$D$10:$D$509,$A30,'Job Catalog'!$H$10:$H$509,AT$7,'Job Catalog'!$I$10:$I$509,AT$9)/COUNTA('Job Catalog'!$C$10:$C$509),""))</f>
        <v/>
      </c>
      <c r="AU30" s="57">
        <f>IF(OR($A30="",AU$9=""),"",IFERROR(COUNTIFS('Job Catalog'!$D$10:$D$509,$A30,'Job Catalog'!$H$10:$H$509,AU$7,'Job Catalog'!$I$10:$I$509,AU$9)/COUNTA('Job Catalog'!$C$10:$C$509),""))</f>
        <v/>
      </c>
      <c r="AV30" s="57">
        <f>IF(OR($A30="",AV$9=""),"",IFERROR(COUNTIFS('Job Catalog'!$D$10:$D$509,$A30,'Job Catalog'!$H$10:$H$509,AV$7,'Job Catalog'!$I$10:$I$509,AV$9)/COUNTA('Job Catalog'!$C$10:$C$509),""))</f>
        <v/>
      </c>
      <c r="AW30" s="57">
        <f>IF(OR($A30="",AW$9=""),"",IFERROR(COUNTIFS('Job Catalog'!$D$10:$D$509,$A30,'Job Catalog'!$H$10:$H$509,AW$7,'Job Catalog'!$I$10:$I$509,AW$9)/COUNTA('Job Catalog'!$C$10:$C$509),""))</f>
        <v/>
      </c>
      <c r="AX30" s="57">
        <f>IF(OR($A30="",AX$9=""),"",IFERROR(COUNTIFS('Job Catalog'!$D$10:$D$509,$A30,'Job Catalog'!$H$10:$H$509,AX$7,'Job Catalog'!$I$10:$I$509,AX$9)/COUNTA('Job Catalog'!$C$10:$C$509),""))</f>
        <v/>
      </c>
      <c r="AY30" s="57">
        <f>IF(OR($A30="",AY$9=""),"",IFERROR(COUNTIFS('Job Catalog'!$D$10:$D$509,$A30,'Job Catalog'!$H$10:$H$509,AY$7,'Job Catalog'!$I$10:$I$509,AY$9)/COUNTA('Job Catalog'!$C$10:$C$509),""))</f>
        <v/>
      </c>
      <c r="AZ30" s="57">
        <f>IF(OR($A30="",AZ$9=""),"",IFERROR(COUNTIFS('Job Catalog'!$D$10:$D$509,$A30,'Job Catalog'!$H$10:$H$509,AZ$7,'Job Catalog'!$I$10:$I$509,AZ$9)/COUNTA('Job Catalog'!$C$10:$C$509),""))</f>
        <v/>
      </c>
      <c r="BA30" s="57">
        <f>IF(OR($A30="",BA$9=""),"",IFERROR(COUNTIFS('Job Catalog'!$D$10:$D$509,$A30,'Job Catalog'!$H$10:$H$509,BA$7,'Job Catalog'!$I$10:$I$509,BA$9)/COUNTA('Job Catalog'!$C$10:$C$509),""))</f>
        <v/>
      </c>
      <c r="BB30" s="57">
        <f>IF(OR($A30="",BB$9=""),"",IFERROR(COUNTIFS('Job Catalog'!$D$10:$D$509,$A30,'Job Catalog'!$H$10:$H$509,BB$7,'Job Catalog'!$I$10:$I$509,BB$9)/COUNTA('Job Catalog'!$C$10:$C$509),""))</f>
        <v/>
      </c>
      <c r="BC30" s="57">
        <f>IF(OR($A30="",BC$9=""),"",IFERROR(COUNTIFS('Job Catalog'!$D$10:$D$509,$A30,'Job Catalog'!$H$10:$H$509,BC$7,'Job Catalog'!$I$10:$I$509,BC$9)/COUNTA('Job Catalog'!$C$10:$C$509),""))</f>
        <v/>
      </c>
      <c r="BD30" s="57">
        <f>IF(OR($A30="",BD$9=""),"",IFERROR(COUNTIFS('Job Catalog'!$D$10:$D$509,$A30,'Job Catalog'!$H$10:$H$509,BD$7,'Job Catalog'!$I$10:$I$509,BD$9)/COUNTA('Job Catalog'!$C$10:$C$509),""))</f>
        <v/>
      </c>
      <c r="BE30" s="57">
        <f>IF(OR($A30="",BE$9=""),"",IFERROR(COUNTIFS('Job Catalog'!$D$10:$D$509,$A30,'Job Catalog'!$H$10:$H$509,BE$7,'Job Catalog'!$I$10:$I$509,BE$9)/COUNTA('Job Catalog'!$C$10:$C$509),""))</f>
        <v/>
      </c>
      <c r="BF30" s="57">
        <f>IF(OR($A30="",BF$9=""),"",IFERROR(COUNTIFS('Job Catalog'!$D$10:$D$509,$A30,'Job Catalog'!$H$10:$H$509,BF$7,'Job Catalog'!$I$10:$I$509,BF$9)/COUNTA('Job Catalog'!$C$10:$C$509),""))</f>
        <v/>
      </c>
      <c r="BG30" s="57">
        <f>IF(OR($A30="",BG$9=""),"",IFERROR(COUNTIFS('Job Catalog'!$D$10:$D$509,$A30,'Job Catalog'!$H$10:$H$509,BG$7,'Job Catalog'!$I$10:$I$509,BG$9)/COUNTA('Job Catalog'!$C$10:$C$509),""))</f>
        <v/>
      </c>
      <c r="BH30" s="57">
        <f>IF(OR($A30="",BH$9=""),"",IFERROR(COUNTIFS('Job Catalog'!$D$10:$D$509,$A30,'Job Catalog'!$H$10:$H$509,BH$7,'Job Catalog'!$I$10:$I$509,BH$9)/COUNTA('Job Catalog'!$C$10:$C$509),""))</f>
        <v/>
      </c>
      <c r="BI30" s="57">
        <f>IF(OR($A30="",BI$9=""),"",IFERROR(COUNTIFS('Job Catalog'!$D$10:$D$509,$A30,'Job Catalog'!$H$10:$H$509,BI$7,'Job Catalog'!$I$10:$I$509,BI$9)/COUNTA('Job Catalog'!$C$10:$C$509),""))</f>
        <v/>
      </c>
      <c r="BJ30" s="57">
        <f>IF(OR($A30="",BJ$9=""),"",IFERROR(COUNTIFS('Job Catalog'!$D$10:$D$509,$A30,'Job Catalog'!$H$10:$H$509,BJ$7,'Job Catalog'!$I$10:$I$509,BJ$9)/COUNTA('Job Catalog'!$C$10:$C$509),""))</f>
        <v/>
      </c>
      <c r="BK30" s="57">
        <f>IF(OR($A30="",BK$9=""),"",IFERROR(COUNTIFS('Job Catalog'!$D$10:$D$509,$A30,'Job Catalog'!$H$10:$H$509,BK$7,'Job Catalog'!$I$10:$I$509,BK$9)/COUNTA('Job Catalog'!$C$10:$C$509),""))</f>
        <v/>
      </c>
      <c r="BL30" s="57">
        <f>IF(OR($A30="",BL$9=""),"",IFERROR(COUNTIFS('Job Catalog'!$D$10:$D$509,$A30,'Job Catalog'!$H$10:$H$509,BL$7,'Job Catalog'!$I$10:$I$509,BL$9)/COUNTA('Job Catalog'!$C$10:$C$509),""))</f>
        <v/>
      </c>
      <c r="BM30" s="57">
        <f>IF(OR($A30="",BM$9=""),"",IFERROR(COUNTIFS('Job Catalog'!$D$10:$D$509,$A30,'Job Catalog'!$H$10:$H$509,BM$7,'Job Catalog'!$I$10:$I$509,BM$9)/COUNTA('Job Catalog'!$C$10:$C$509),""))</f>
        <v/>
      </c>
      <c r="BN30" s="57">
        <f>IF(OR($A30="",BN$9=""),"",IFERROR(COUNTIFS('Job Catalog'!$D$10:$D$509,$A30,'Job Catalog'!$H$10:$H$509,BN$7,'Job Catalog'!$I$10:$I$509,BN$9)/COUNTA('Job Catalog'!$C$10:$C$509),""))</f>
        <v/>
      </c>
      <c r="BO30" s="57">
        <f>IF(OR($A30="",BO$9=""),"",IFERROR(COUNTIFS('Job Catalog'!$D$10:$D$509,$A30,'Job Catalog'!$H$10:$H$509,BO$7,'Job Catalog'!$I$10:$I$509,BO$9)/COUNTA('Job Catalog'!$C$10:$C$509),""))</f>
        <v/>
      </c>
      <c r="BP30" s="57">
        <f>IF(OR($A30="",BP$9=""),"",IFERROR(COUNTIFS('Job Catalog'!$D$10:$D$509,$A30,'Job Catalog'!$H$10:$H$509,BP$7,'Job Catalog'!$I$10:$I$509,BP$9)/COUNTA('Job Catalog'!$C$10:$C$509),""))</f>
        <v/>
      </c>
      <c r="BQ30" s="57">
        <f>IF(OR($A30="",BQ$9=""),"",IFERROR(COUNTIFS('Job Catalog'!$D$10:$D$509,$A30,'Job Catalog'!$H$10:$H$509,BQ$7,'Job Catalog'!$I$10:$I$509,BQ$9)/COUNTA('Job Catalog'!$C$10:$C$509),""))</f>
        <v/>
      </c>
      <c r="BR30" s="57">
        <f>IF(OR($A30="",BR$9=""),"",IFERROR(COUNTIFS('Job Catalog'!$D$10:$D$509,$A30,'Job Catalog'!$H$10:$H$509,BR$7,'Job Catalog'!$I$10:$I$509,BR$9)/COUNTA('Job Catalog'!$C$10:$C$509),""))</f>
        <v/>
      </c>
      <c r="BS30" s="57">
        <f>IF(OR($A30="",BS$9=""),"",IFERROR(COUNTIFS('Job Catalog'!$D$10:$D$509,$A30,'Job Catalog'!$H$10:$H$509,BS$7,'Job Catalog'!$I$10:$I$509,BS$9)/COUNTA('Job Catalog'!$C$10:$C$509),""))</f>
        <v/>
      </c>
      <c r="BT30" s="57">
        <f>IF(OR($A30="",BT$9=""),"",IFERROR(COUNTIFS('Job Catalog'!$D$10:$D$509,$A30,'Job Catalog'!$H$10:$H$509,BT$7,'Job Catalog'!$I$10:$I$509,BT$9)/COUNTA('Job Catalog'!$C$10:$C$509),""))</f>
        <v/>
      </c>
      <c r="BU30" s="57">
        <f>IF(OR($A30="",BU$9=""),"",IFERROR(COUNTIFS('Job Catalog'!$D$10:$D$509,$A30,'Job Catalog'!$H$10:$H$509,BU$7,'Job Catalog'!$I$10:$I$509,BU$9)/COUNTA('Job Catalog'!$C$10:$C$509),""))</f>
        <v/>
      </c>
      <c r="BV30" s="57">
        <f>IF(OR($A30="",BV$9=""),"",IFERROR(COUNTIFS('Job Catalog'!$D$10:$D$509,$A30,'Job Catalog'!$H$10:$H$509,BV$7,'Job Catalog'!$I$10:$I$509,BV$9)/COUNTA('Job Catalog'!$C$10:$C$509),""))</f>
        <v/>
      </c>
      <c r="BW30" s="57">
        <f>IF(OR($A30="",BW$9=""),"",IFERROR(COUNTIFS('Job Catalog'!$D$10:$D$509,$A30,'Job Catalog'!$H$10:$H$509,BW$7,'Job Catalog'!$I$10:$I$509,BW$9)/COUNTA('Job Catalog'!$C$10:$C$509),""))</f>
        <v/>
      </c>
      <c r="BX30" s="57">
        <f>IF(OR($A30="",BX$9=""),"",IFERROR(COUNTIFS('Job Catalog'!$D$10:$D$509,$A30,'Job Catalog'!$H$10:$H$509,BX$7,'Job Catalog'!$I$10:$I$509,BX$9)/COUNTA('Job Catalog'!$C$10:$C$509),""))</f>
        <v/>
      </c>
      <c r="BY30" s="57">
        <f>IF(OR($A30="",BY$9=""),"",IFERROR(COUNTIFS('Job Catalog'!$D$10:$D$509,$A30,'Job Catalog'!$H$10:$H$509,BY$7,'Job Catalog'!$I$10:$I$509,BY$9)/COUNTA('Job Catalog'!$C$10:$C$509),""))</f>
        <v/>
      </c>
      <c r="BZ30" s="57">
        <f>IF(OR($A30="",BZ$9=""),"",IFERROR(COUNTIFS('Job Catalog'!$D$10:$D$509,$A30,'Job Catalog'!$H$10:$H$509,BZ$7,'Job Catalog'!$I$10:$I$509,BZ$9)/COUNTA('Job Catalog'!$C$10:$C$509),""))</f>
        <v/>
      </c>
      <c r="CA30" s="57">
        <f>IF(OR($A30="",CA$9=""),"",IFERROR(COUNTIFS('Job Catalog'!$D$10:$D$509,$A30,'Job Catalog'!$H$10:$H$509,CA$7,'Job Catalog'!$I$10:$I$509,CA$9)/COUNTA('Job Catalog'!$C$10:$C$509),""))</f>
        <v/>
      </c>
      <c r="CB30" s="57">
        <f>IF(OR($A30="",CB$9=""),"",IFERROR(COUNTIFS('Job Catalog'!$D$10:$D$509,$A30,'Job Catalog'!$H$10:$H$509,CB$7,'Job Catalog'!$I$10:$I$509,CB$9)/COUNTA('Job Catalog'!$C$10:$C$509),""))</f>
        <v/>
      </c>
      <c r="CC30" s="57">
        <f>IF(OR($A30="",CC$9=""),"",IFERROR(COUNTIFS('Job Catalog'!$D$10:$D$509,$A30,'Job Catalog'!$H$10:$H$509,CC$7,'Job Catalog'!$I$10:$I$509,CC$9)/COUNTA('Job Catalog'!$C$10:$C$509),""))</f>
        <v/>
      </c>
      <c r="CD30" s="57">
        <f>IF(OR($A30="",CD$9=""),"",IFERROR(COUNTIFS('Job Catalog'!$D$10:$D$509,$A30,'Job Catalog'!$H$10:$H$509,CD$7,'Job Catalog'!$I$10:$I$509,CD$9)/COUNTA('Job Catalog'!$C$10:$C$509),""))</f>
        <v/>
      </c>
      <c r="CE30" s="57">
        <f>IF(OR($A30="",CE$9=""),"",IFERROR(COUNTIFS('Job Catalog'!$D$10:$D$509,$A30,'Job Catalog'!$H$10:$H$509,CE$7,'Job Catalog'!$I$10:$I$509,CE$9)/COUNTA('Job Catalog'!$C$10:$C$509),""))</f>
        <v/>
      </c>
      <c r="CF30" s="57">
        <f>IF(OR($A30="",CF$9=""),"",IFERROR(COUNTIFS('Job Catalog'!$D$10:$D$509,$A30,'Job Catalog'!$H$10:$H$509,CF$7,'Job Catalog'!$I$10:$I$509,CF$9)/COUNTA('Job Catalog'!$C$10:$C$509),""))</f>
        <v/>
      </c>
      <c r="CG30" s="57">
        <f>IF(OR($A30="",CG$9=""),"",IFERROR(COUNTIFS('Job Catalog'!$D$10:$D$509,$A30,'Job Catalog'!$H$10:$H$509,CG$7,'Job Catalog'!$I$10:$I$509,CG$9)/COUNTA('Job Catalog'!$C$10:$C$509),""))</f>
        <v/>
      </c>
      <c r="CH30" s="57">
        <f>IF(OR($A30="",CH$9=""),"",IFERROR(COUNTIFS('Job Catalog'!$D$10:$D$509,$A30,'Job Catalog'!$H$10:$H$509,CH$7,'Job Catalog'!$I$10:$I$509,CH$9)/COUNTA('Job Catalog'!$C$10:$C$509),""))</f>
        <v/>
      </c>
      <c r="CI30" s="57">
        <f>IF(OR($A30="",CI$9=""),"",IFERROR(COUNTIFS('Job Catalog'!$D$10:$D$509,$A30,'Job Catalog'!$H$10:$H$509,CI$7,'Job Catalog'!$I$10:$I$509,CI$9)/COUNTA('Job Catalog'!$C$10:$C$509),""))</f>
        <v/>
      </c>
      <c r="CJ30" s="57">
        <f>IF(OR($A30="",CJ$9=""),"",IFERROR(COUNTIFS('Job Catalog'!$D$10:$D$509,$A30,'Job Catalog'!$H$10:$H$509,CJ$7,'Job Catalog'!$I$10:$I$509,CJ$9)/COUNTA('Job Catalog'!$C$10:$C$509),""))</f>
        <v/>
      </c>
      <c r="CK30" s="57">
        <f>IF(OR($A30="",CK$9=""),"",IFERROR(COUNTIFS('Job Catalog'!$D$10:$D$509,$A30,'Job Catalog'!$H$10:$H$509,CK$7,'Job Catalog'!$I$10:$I$509,CK$9)/COUNTA('Job Catalog'!$C$10:$C$509),""))</f>
        <v/>
      </c>
      <c r="CL30" s="57">
        <f>IF(OR($A30="",CL$9=""),"",IFERROR(COUNTIFS('Job Catalog'!$D$10:$D$509,$A30,'Job Catalog'!$H$10:$H$509,CL$7,'Job Catalog'!$I$10:$I$509,CL$9)/COUNTA('Job Catalog'!$C$10:$C$509),""))</f>
        <v/>
      </c>
      <c r="CM30" s="57">
        <f>IF(OR($A30="",CM$9=""),"",IFERROR(COUNTIFS('Job Catalog'!$D$10:$D$509,$A30,'Job Catalog'!$H$10:$H$509,CM$7,'Job Catalog'!$I$10:$I$509,CM$9)/COUNTA('Job Catalog'!$C$10:$C$509),""))</f>
        <v/>
      </c>
      <c r="CN30" s="57">
        <f>IF(OR($A30="",CN$9=""),"",IFERROR(COUNTIFS('Job Catalog'!$D$10:$D$509,$A30,'Job Catalog'!$H$10:$H$509,CN$7,'Job Catalog'!$I$10:$I$509,CN$9)/COUNTA('Job Catalog'!$C$10:$C$509),""))</f>
        <v/>
      </c>
      <c r="CO30" s="57">
        <f>IF(OR($A30="",CO$9=""),"",IFERROR(COUNTIFS('Job Catalog'!$D$10:$D$509,$A30,'Job Catalog'!$H$10:$H$509,CO$7,'Job Catalog'!$I$10:$I$509,CO$9)/COUNTA('Job Catalog'!$C$10:$C$509),""))</f>
        <v/>
      </c>
      <c r="CP30" s="57">
        <f>IF(OR($A30="",CP$9=""),"",IFERROR(COUNTIFS('Job Catalog'!$D$10:$D$509,$A30,'Job Catalog'!$H$10:$H$509,CP$7,'Job Catalog'!$I$10:$I$509,CP$9)/COUNTA('Job Catalog'!$C$10:$C$509),""))</f>
        <v/>
      </c>
      <c r="CQ30" s="57">
        <f>IF(OR($A30="",CQ$9=""),"",IFERROR(COUNTIFS('Job Catalog'!$D$10:$D$509,$A30,'Job Catalog'!$H$10:$H$509,CQ$7,'Job Catalog'!$I$10:$I$509,CQ$9)/COUNTA('Job Catalog'!$C$10:$C$509),""))</f>
        <v/>
      </c>
      <c r="CR30" s="57">
        <f>IF(OR($A30="",CR$9=""),"",IFERROR(COUNTIFS('Job Catalog'!$D$10:$D$509,$A30,'Job Catalog'!$H$10:$H$509,CR$7,'Job Catalog'!$I$10:$I$509,CR$9)/COUNTA('Job Catalog'!$C$10:$C$509),""))</f>
        <v/>
      </c>
      <c r="CS30" s="57">
        <f>IF(OR($A30="",CS$9=""),"",IFERROR(COUNTIFS('Job Catalog'!$D$10:$D$509,$A30,'Job Catalog'!$H$10:$H$509,CS$7,'Job Catalog'!$I$10:$I$509,CS$9)/COUNTA('Job Catalog'!$C$10:$C$509),""))</f>
        <v/>
      </c>
      <c r="CT30" s="57">
        <f>IF(OR($A30="",CT$9=""),"",IFERROR(COUNTIFS('Job Catalog'!$D$10:$D$509,$A30,'Job Catalog'!$H$10:$H$509,CT$7,'Job Catalog'!$I$10:$I$509,CT$9)/COUNTA('Job Catalog'!$C$10:$C$509),""))</f>
        <v/>
      </c>
      <c r="CU30" s="58">
        <f>IF($A30="","",SUM(C30:CT30))</f>
        <v/>
      </c>
    </row>
    <row r="31">
      <c r="A31">
        <f>IF(SETUP!$B141="","",SETUP!$B141)</f>
        <v/>
      </c>
      <c r="B31" s="9">
        <f>IF(SETUP!$B141="","",SETUP!$C141)</f>
        <v/>
      </c>
      <c r="C31" s="57">
        <f>IF(OR($A31="",C$9=""),"",IFERROR(COUNTIFS('Job Catalog'!$D$10:$D$509,$A31,'Job Catalog'!$H$10:$H$509,C$7,'Job Catalog'!$I$10:$I$509,C$9)/COUNTA('Job Catalog'!$C$10:$C$509),""))</f>
        <v/>
      </c>
      <c r="D31" s="57">
        <f>IF(OR($A31="",D$9=""),"",IFERROR(COUNTIFS('Job Catalog'!$D$10:$D$509,$A31,'Job Catalog'!$H$10:$H$509,D$7,'Job Catalog'!$I$10:$I$509,D$9)/COUNTA('Job Catalog'!$C$10:$C$509),""))</f>
        <v/>
      </c>
      <c r="E31" s="57">
        <f>IF(OR($A31="",E$9=""),"",IFERROR(COUNTIFS('Job Catalog'!$D$10:$D$509,$A31,'Job Catalog'!$H$10:$H$509,E$7,'Job Catalog'!$I$10:$I$509,E$9)/COUNTA('Job Catalog'!$C$10:$C$509),""))</f>
        <v/>
      </c>
      <c r="F31" s="57">
        <f>IF(OR($A31="",F$9=""),"",IFERROR(COUNTIFS('Job Catalog'!$D$10:$D$509,$A31,'Job Catalog'!$H$10:$H$509,F$7,'Job Catalog'!$I$10:$I$509,F$9)/COUNTA('Job Catalog'!$C$10:$C$509),""))</f>
        <v/>
      </c>
      <c r="G31" s="57">
        <f>IF(OR($A31="",G$9=""),"",IFERROR(COUNTIFS('Job Catalog'!$D$10:$D$509,$A31,'Job Catalog'!$H$10:$H$509,G$7,'Job Catalog'!$I$10:$I$509,G$9)/COUNTA('Job Catalog'!$C$10:$C$509),""))</f>
        <v/>
      </c>
      <c r="H31" s="57">
        <f>IF(OR($A31="",H$9=""),"",IFERROR(COUNTIFS('Job Catalog'!$D$10:$D$509,$A31,'Job Catalog'!$H$10:$H$509,H$7,'Job Catalog'!$I$10:$I$509,H$9)/COUNTA('Job Catalog'!$C$10:$C$509),""))</f>
        <v/>
      </c>
      <c r="I31" s="57">
        <f>IF(OR($A31="",I$9=""),"",IFERROR(COUNTIFS('Job Catalog'!$D$10:$D$509,$A31,'Job Catalog'!$H$10:$H$509,I$7,'Job Catalog'!$I$10:$I$509,I$9)/COUNTA('Job Catalog'!$C$10:$C$509),""))</f>
        <v/>
      </c>
      <c r="J31" s="57">
        <f>IF(OR($A31="",J$9=""),"",IFERROR(COUNTIFS('Job Catalog'!$D$10:$D$509,$A31,'Job Catalog'!$H$10:$H$509,J$7,'Job Catalog'!$I$10:$I$509,J$9)/COUNTA('Job Catalog'!$C$10:$C$509),""))</f>
        <v/>
      </c>
      <c r="K31" s="57">
        <f>IF(OR($A31="",K$9=""),"",IFERROR(COUNTIFS('Job Catalog'!$D$10:$D$509,$A31,'Job Catalog'!$H$10:$H$509,K$7,'Job Catalog'!$I$10:$I$509,K$9)/COUNTA('Job Catalog'!$C$10:$C$509),""))</f>
        <v/>
      </c>
      <c r="L31" s="57">
        <f>IF(OR($A31="",L$9=""),"",IFERROR(COUNTIFS('Job Catalog'!$D$10:$D$509,$A31,'Job Catalog'!$H$10:$H$509,L$7,'Job Catalog'!$I$10:$I$509,L$9)/COUNTA('Job Catalog'!$C$10:$C$509),""))</f>
        <v/>
      </c>
      <c r="M31" s="57">
        <f>IF(OR($A31="",M$9=""),"",IFERROR(COUNTIFS('Job Catalog'!$D$10:$D$509,$A31,'Job Catalog'!$H$10:$H$509,M$7,'Job Catalog'!$I$10:$I$509,M$9)/COUNTA('Job Catalog'!$C$10:$C$509),""))</f>
        <v/>
      </c>
      <c r="N31" s="57">
        <f>IF(OR($A31="",N$9=""),"",IFERROR(COUNTIFS('Job Catalog'!$D$10:$D$509,$A31,'Job Catalog'!$H$10:$H$509,N$7,'Job Catalog'!$I$10:$I$509,N$9)/COUNTA('Job Catalog'!$C$10:$C$509),""))</f>
        <v/>
      </c>
      <c r="O31" s="57">
        <f>IF(OR($A31="",O$9=""),"",IFERROR(COUNTIFS('Job Catalog'!$D$10:$D$509,$A31,'Job Catalog'!$H$10:$H$509,O$7,'Job Catalog'!$I$10:$I$509,O$9)/COUNTA('Job Catalog'!$C$10:$C$509),""))</f>
        <v/>
      </c>
      <c r="P31" s="57">
        <f>IF(OR($A31="",P$9=""),"",IFERROR(COUNTIFS('Job Catalog'!$D$10:$D$509,$A31,'Job Catalog'!$H$10:$H$509,P$7,'Job Catalog'!$I$10:$I$509,P$9)/COUNTA('Job Catalog'!$C$10:$C$509),""))</f>
        <v/>
      </c>
      <c r="Q31" s="57">
        <f>IF(OR($A31="",Q$9=""),"",IFERROR(COUNTIFS('Job Catalog'!$D$10:$D$509,$A31,'Job Catalog'!$H$10:$H$509,Q$7,'Job Catalog'!$I$10:$I$509,Q$9)/COUNTA('Job Catalog'!$C$10:$C$509),""))</f>
        <v/>
      </c>
      <c r="R31" s="57">
        <f>IF(OR($A31="",R$9=""),"",IFERROR(COUNTIFS('Job Catalog'!$D$10:$D$509,$A31,'Job Catalog'!$H$10:$H$509,R$7,'Job Catalog'!$I$10:$I$509,R$9)/COUNTA('Job Catalog'!$C$10:$C$509),""))</f>
        <v/>
      </c>
      <c r="S31" s="57">
        <f>IF(OR($A31="",S$9=""),"",IFERROR(COUNTIFS('Job Catalog'!$D$10:$D$509,$A31,'Job Catalog'!$H$10:$H$509,S$7,'Job Catalog'!$I$10:$I$509,S$9)/COUNTA('Job Catalog'!$C$10:$C$509),""))</f>
        <v/>
      </c>
      <c r="T31" s="57">
        <f>IF(OR($A31="",T$9=""),"",IFERROR(COUNTIFS('Job Catalog'!$D$10:$D$509,$A31,'Job Catalog'!$H$10:$H$509,T$7,'Job Catalog'!$I$10:$I$509,T$9)/COUNTA('Job Catalog'!$C$10:$C$509),""))</f>
        <v/>
      </c>
      <c r="U31" s="57">
        <f>IF(OR($A31="",U$9=""),"",IFERROR(COUNTIFS('Job Catalog'!$D$10:$D$509,$A31,'Job Catalog'!$H$10:$H$509,U$7,'Job Catalog'!$I$10:$I$509,U$9)/COUNTA('Job Catalog'!$C$10:$C$509),""))</f>
        <v/>
      </c>
      <c r="V31" s="57">
        <f>IF(OR($A31="",V$9=""),"",IFERROR(COUNTIFS('Job Catalog'!$D$10:$D$509,$A31,'Job Catalog'!$H$10:$H$509,V$7,'Job Catalog'!$I$10:$I$509,V$9)/COUNTA('Job Catalog'!$C$10:$C$509),""))</f>
        <v/>
      </c>
      <c r="W31" s="57">
        <f>IF(OR($A31="",W$9=""),"",IFERROR(COUNTIFS('Job Catalog'!$D$10:$D$509,$A31,'Job Catalog'!$H$10:$H$509,W$7,'Job Catalog'!$I$10:$I$509,W$9)/COUNTA('Job Catalog'!$C$10:$C$509),""))</f>
        <v/>
      </c>
      <c r="X31" s="57">
        <f>IF(OR($A31="",X$9=""),"",IFERROR(COUNTIFS('Job Catalog'!$D$10:$D$509,$A31,'Job Catalog'!$H$10:$H$509,X$7,'Job Catalog'!$I$10:$I$509,X$9)/COUNTA('Job Catalog'!$C$10:$C$509),""))</f>
        <v/>
      </c>
      <c r="Y31" s="57">
        <f>IF(OR($A31="",Y$9=""),"",IFERROR(COUNTIFS('Job Catalog'!$D$10:$D$509,$A31,'Job Catalog'!$H$10:$H$509,Y$7,'Job Catalog'!$I$10:$I$509,Y$9)/COUNTA('Job Catalog'!$C$10:$C$509),""))</f>
        <v/>
      </c>
      <c r="Z31" s="57">
        <f>IF(OR($A31="",Z$9=""),"",IFERROR(COUNTIFS('Job Catalog'!$D$10:$D$509,$A31,'Job Catalog'!$H$10:$H$509,Z$7,'Job Catalog'!$I$10:$I$509,Z$9)/COUNTA('Job Catalog'!$C$10:$C$509),""))</f>
        <v/>
      </c>
      <c r="AA31" s="57">
        <f>IF(OR($A31="",AA$9=""),"",IFERROR(COUNTIFS('Job Catalog'!$D$10:$D$509,$A31,'Job Catalog'!$H$10:$H$509,AA$7,'Job Catalog'!$I$10:$I$509,AA$9)/COUNTA('Job Catalog'!$C$10:$C$509),""))</f>
        <v/>
      </c>
      <c r="AB31" s="57">
        <f>IF(OR($A31="",AB$9=""),"",IFERROR(COUNTIFS('Job Catalog'!$D$10:$D$509,$A31,'Job Catalog'!$H$10:$H$509,AB$7,'Job Catalog'!$I$10:$I$509,AB$9)/COUNTA('Job Catalog'!$C$10:$C$509),""))</f>
        <v/>
      </c>
      <c r="AC31" s="57">
        <f>IF(OR($A31="",AC$9=""),"",IFERROR(COUNTIFS('Job Catalog'!$D$10:$D$509,$A31,'Job Catalog'!$H$10:$H$509,AC$7,'Job Catalog'!$I$10:$I$509,AC$9)/COUNTA('Job Catalog'!$C$10:$C$509),""))</f>
        <v/>
      </c>
      <c r="AD31" s="57">
        <f>IF(OR($A31="",AD$9=""),"",IFERROR(COUNTIFS('Job Catalog'!$D$10:$D$509,$A31,'Job Catalog'!$H$10:$H$509,AD$7,'Job Catalog'!$I$10:$I$509,AD$9)/COUNTA('Job Catalog'!$C$10:$C$509),""))</f>
        <v/>
      </c>
      <c r="AE31" s="57">
        <f>IF(OR($A31="",AE$9=""),"",IFERROR(COUNTIFS('Job Catalog'!$D$10:$D$509,$A31,'Job Catalog'!$H$10:$H$509,AE$7,'Job Catalog'!$I$10:$I$509,AE$9)/COUNTA('Job Catalog'!$C$10:$C$509),""))</f>
        <v/>
      </c>
      <c r="AF31" s="57">
        <f>IF(OR($A31="",AF$9=""),"",IFERROR(COUNTIFS('Job Catalog'!$D$10:$D$509,$A31,'Job Catalog'!$H$10:$H$509,AF$7,'Job Catalog'!$I$10:$I$509,AF$9)/COUNTA('Job Catalog'!$C$10:$C$509),""))</f>
        <v/>
      </c>
      <c r="AG31" s="57">
        <f>IF(OR($A31="",AG$9=""),"",IFERROR(COUNTIFS('Job Catalog'!$D$10:$D$509,$A31,'Job Catalog'!$H$10:$H$509,AG$7,'Job Catalog'!$I$10:$I$509,AG$9)/COUNTA('Job Catalog'!$C$10:$C$509),""))</f>
        <v/>
      </c>
      <c r="AH31" s="57">
        <f>IF(OR($A31="",AH$9=""),"",IFERROR(COUNTIFS('Job Catalog'!$D$10:$D$509,$A31,'Job Catalog'!$H$10:$H$509,AH$7,'Job Catalog'!$I$10:$I$509,AH$9)/COUNTA('Job Catalog'!$C$10:$C$509),""))</f>
        <v/>
      </c>
      <c r="AI31" s="57">
        <f>IF(OR($A31="",AI$9=""),"",IFERROR(COUNTIFS('Job Catalog'!$D$10:$D$509,$A31,'Job Catalog'!$H$10:$H$509,AI$7,'Job Catalog'!$I$10:$I$509,AI$9)/COUNTA('Job Catalog'!$C$10:$C$509),""))</f>
        <v/>
      </c>
      <c r="AJ31" s="57">
        <f>IF(OR($A31="",AJ$9=""),"",IFERROR(COUNTIFS('Job Catalog'!$D$10:$D$509,$A31,'Job Catalog'!$H$10:$H$509,AJ$7,'Job Catalog'!$I$10:$I$509,AJ$9)/COUNTA('Job Catalog'!$C$10:$C$509),""))</f>
        <v/>
      </c>
      <c r="AK31" s="57">
        <f>IF(OR($A31="",AK$9=""),"",IFERROR(COUNTIFS('Job Catalog'!$D$10:$D$509,$A31,'Job Catalog'!$H$10:$H$509,AK$7,'Job Catalog'!$I$10:$I$509,AK$9)/COUNTA('Job Catalog'!$C$10:$C$509),""))</f>
        <v/>
      </c>
      <c r="AL31" s="57">
        <f>IF(OR($A31="",AL$9=""),"",IFERROR(COUNTIFS('Job Catalog'!$D$10:$D$509,$A31,'Job Catalog'!$H$10:$H$509,AL$7,'Job Catalog'!$I$10:$I$509,AL$9)/COUNTA('Job Catalog'!$C$10:$C$509),""))</f>
        <v/>
      </c>
      <c r="AM31" s="57">
        <f>IF(OR($A31="",AM$9=""),"",IFERROR(COUNTIFS('Job Catalog'!$D$10:$D$509,$A31,'Job Catalog'!$H$10:$H$509,AM$7,'Job Catalog'!$I$10:$I$509,AM$9)/COUNTA('Job Catalog'!$C$10:$C$509),""))</f>
        <v/>
      </c>
      <c r="AN31" s="57">
        <f>IF(OR($A31="",AN$9=""),"",IFERROR(COUNTIFS('Job Catalog'!$D$10:$D$509,$A31,'Job Catalog'!$H$10:$H$509,AN$7,'Job Catalog'!$I$10:$I$509,AN$9)/COUNTA('Job Catalog'!$C$10:$C$509),""))</f>
        <v/>
      </c>
      <c r="AO31" s="57">
        <f>IF(OR($A31="",AO$9=""),"",IFERROR(COUNTIFS('Job Catalog'!$D$10:$D$509,$A31,'Job Catalog'!$H$10:$H$509,AO$7,'Job Catalog'!$I$10:$I$509,AO$9)/COUNTA('Job Catalog'!$C$10:$C$509),""))</f>
        <v/>
      </c>
      <c r="AP31" s="57">
        <f>IF(OR($A31="",AP$9=""),"",IFERROR(COUNTIFS('Job Catalog'!$D$10:$D$509,$A31,'Job Catalog'!$H$10:$H$509,AP$7,'Job Catalog'!$I$10:$I$509,AP$9)/COUNTA('Job Catalog'!$C$10:$C$509),""))</f>
        <v/>
      </c>
      <c r="AQ31" s="57">
        <f>IF(OR($A31="",AQ$9=""),"",IFERROR(COUNTIFS('Job Catalog'!$D$10:$D$509,$A31,'Job Catalog'!$H$10:$H$509,AQ$7,'Job Catalog'!$I$10:$I$509,AQ$9)/COUNTA('Job Catalog'!$C$10:$C$509),""))</f>
        <v/>
      </c>
      <c r="AR31" s="57">
        <f>IF(OR($A31="",AR$9=""),"",IFERROR(COUNTIFS('Job Catalog'!$D$10:$D$509,$A31,'Job Catalog'!$H$10:$H$509,AR$7,'Job Catalog'!$I$10:$I$509,AR$9)/COUNTA('Job Catalog'!$C$10:$C$509),""))</f>
        <v/>
      </c>
      <c r="AS31" s="57">
        <f>IF(OR($A31="",AS$9=""),"",IFERROR(COUNTIFS('Job Catalog'!$D$10:$D$509,$A31,'Job Catalog'!$H$10:$H$509,AS$7,'Job Catalog'!$I$10:$I$509,AS$9)/COUNTA('Job Catalog'!$C$10:$C$509),""))</f>
        <v/>
      </c>
      <c r="AT31" s="57">
        <f>IF(OR($A31="",AT$9=""),"",IFERROR(COUNTIFS('Job Catalog'!$D$10:$D$509,$A31,'Job Catalog'!$H$10:$H$509,AT$7,'Job Catalog'!$I$10:$I$509,AT$9)/COUNTA('Job Catalog'!$C$10:$C$509),""))</f>
        <v/>
      </c>
      <c r="AU31" s="57">
        <f>IF(OR($A31="",AU$9=""),"",IFERROR(COUNTIFS('Job Catalog'!$D$10:$D$509,$A31,'Job Catalog'!$H$10:$H$509,AU$7,'Job Catalog'!$I$10:$I$509,AU$9)/COUNTA('Job Catalog'!$C$10:$C$509),""))</f>
        <v/>
      </c>
      <c r="AV31" s="57">
        <f>IF(OR($A31="",AV$9=""),"",IFERROR(COUNTIFS('Job Catalog'!$D$10:$D$509,$A31,'Job Catalog'!$H$10:$H$509,AV$7,'Job Catalog'!$I$10:$I$509,AV$9)/COUNTA('Job Catalog'!$C$10:$C$509),""))</f>
        <v/>
      </c>
      <c r="AW31" s="57">
        <f>IF(OR($A31="",AW$9=""),"",IFERROR(COUNTIFS('Job Catalog'!$D$10:$D$509,$A31,'Job Catalog'!$H$10:$H$509,AW$7,'Job Catalog'!$I$10:$I$509,AW$9)/COUNTA('Job Catalog'!$C$10:$C$509),""))</f>
        <v/>
      </c>
      <c r="AX31" s="57">
        <f>IF(OR($A31="",AX$9=""),"",IFERROR(COUNTIFS('Job Catalog'!$D$10:$D$509,$A31,'Job Catalog'!$H$10:$H$509,AX$7,'Job Catalog'!$I$10:$I$509,AX$9)/COUNTA('Job Catalog'!$C$10:$C$509),""))</f>
        <v/>
      </c>
      <c r="AY31" s="57">
        <f>IF(OR($A31="",AY$9=""),"",IFERROR(COUNTIFS('Job Catalog'!$D$10:$D$509,$A31,'Job Catalog'!$H$10:$H$509,AY$7,'Job Catalog'!$I$10:$I$509,AY$9)/COUNTA('Job Catalog'!$C$10:$C$509),""))</f>
        <v/>
      </c>
      <c r="AZ31" s="57">
        <f>IF(OR($A31="",AZ$9=""),"",IFERROR(COUNTIFS('Job Catalog'!$D$10:$D$509,$A31,'Job Catalog'!$H$10:$H$509,AZ$7,'Job Catalog'!$I$10:$I$509,AZ$9)/COUNTA('Job Catalog'!$C$10:$C$509),""))</f>
        <v/>
      </c>
      <c r="BA31" s="57">
        <f>IF(OR($A31="",BA$9=""),"",IFERROR(COUNTIFS('Job Catalog'!$D$10:$D$509,$A31,'Job Catalog'!$H$10:$H$509,BA$7,'Job Catalog'!$I$10:$I$509,BA$9)/COUNTA('Job Catalog'!$C$10:$C$509),""))</f>
        <v/>
      </c>
      <c r="BB31" s="57">
        <f>IF(OR($A31="",BB$9=""),"",IFERROR(COUNTIFS('Job Catalog'!$D$10:$D$509,$A31,'Job Catalog'!$H$10:$H$509,BB$7,'Job Catalog'!$I$10:$I$509,BB$9)/COUNTA('Job Catalog'!$C$10:$C$509),""))</f>
        <v/>
      </c>
      <c r="BC31" s="57">
        <f>IF(OR($A31="",BC$9=""),"",IFERROR(COUNTIFS('Job Catalog'!$D$10:$D$509,$A31,'Job Catalog'!$H$10:$H$509,BC$7,'Job Catalog'!$I$10:$I$509,BC$9)/COUNTA('Job Catalog'!$C$10:$C$509),""))</f>
        <v/>
      </c>
      <c r="BD31" s="57">
        <f>IF(OR($A31="",BD$9=""),"",IFERROR(COUNTIFS('Job Catalog'!$D$10:$D$509,$A31,'Job Catalog'!$H$10:$H$509,BD$7,'Job Catalog'!$I$10:$I$509,BD$9)/COUNTA('Job Catalog'!$C$10:$C$509),""))</f>
        <v/>
      </c>
      <c r="BE31" s="57">
        <f>IF(OR($A31="",BE$9=""),"",IFERROR(COUNTIFS('Job Catalog'!$D$10:$D$509,$A31,'Job Catalog'!$H$10:$H$509,BE$7,'Job Catalog'!$I$10:$I$509,BE$9)/COUNTA('Job Catalog'!$C$10:$C$509),""))</f>
        <v/>
      </c>
      <c r="BF31" s="57">
        <f>IF(OR($A31="",BF$9=""),"",IFERROR(COUNTIFS('Job Catalog'!$D$10:$D$509,$A31,'Job Catalog'!$H$10:$H$509,BF$7,'Job Catalog'!$I$10:$I$509,BF$9)/COUNTA('Job Catalog'!$C$10:$C$509),""))</f>
        <v/>
      </c>
      <c r="BG31" s="57">
        <f>IF(OR($A31="",BG$9=""),"",IFERROR(COUNTIFS('Job Catalog'!$D$10:$D$509,$A31,'Job Catalog'!$H$10:$H$509,BG$7,'Job Catalog'!$I$10:$I$509,BG$9)/COUNTA('Job Catalog'!$C$10:$C$509),""))</f>
        <v/>
      </c>
      <c r="BH31" s="57">
        <f>IF(OR($A31="",BH$9=""),"",IFERROR(COUNTIFS('Job Catalog'!$D$10:$D$509,$A31,'Job Catalog'!$H$10:$H$509,BH$7,'Job Catalog'!$I$10:$I$509,BH$9)/COUNTA('Job Catalog'!$C$10:$C$509),""))</f>
        <v/>
      </c>
      <c r="BI31" s="57">
        <f>IF(OR($A31="",BI$9=""),"",IFERROR(COUNTIFS('Job Catalog'!$D$10:$D$509,$A31,'Job Catalog'!$H$10:$H$509,BI$7,'Job Catalog'!$I$10:$I$509,BI$9)/COUNTA('Job Catalog'!$C$10:$C$509),""))</f>
        <v/>
      </c>
      <c r="BJ31" s="57">
        <f>IF(OR($A31="",BJ$9=""),"",IFERROR(COUNTIFS('Job Catalog'!$D$10:$D$509,$A31,'Job Catalog'!$H$10:$H$509,BJ$7,'Job Catalog'!$I$10:$I$509,BJ$9)/COUNTA('Job Catalog'!$C$10:$C$509),""))</f>
        <v/>
      </c>
      <c r="BK31" s="57">
        <f>IF(OR($A31="",BK$9=""),"",IFERROR(COUNTIFS('Job Catalog'!$D$10:$D$509,$A31,'Job Catalog'!$H$10:$H$509,BK$7,'Job Catalog'!$I$10:$I$509,BK$9)/COUNTA('Job Catalog'!$C$10:$C$509),""))</f>
        <v/>
      </c>
      <c r="BL31" s="57">
        <f>IF(OR($A31="",BL$9=""),"",IFERROR(COUNTIFS('Job Catalog'!$D$10:$D$509,$A31,'Job Catalog'!$H$10:$H$509,BL$7,'Job Catalog'!$I$10:$I$509,BL$9)/COUNTA('Job Catalog'!$C$10:$C$509),""))</f>
        <v/>
      </c>
      <c r="BM31" s="57">
        <f>IF(OR($A31="",BM$9=""),"",IFERROR(COUNTIFS('Job Catalog'!$D$10:$D$509,$A31,'Job Catalog'!$H$10:$H$509,BM$7,'Job Catalog'!$I$10:$I$509,BM$9)/COUNTA('Job Catalog'!$C$10:$C$509),""))</f>
        <v/>
      </c>
      <c r="BN31" s="57">
        <f>IF(OR($A31="",BN$9=""),"",IFERROR(COUNTIFS('Job Catalog'!$D$10:$D$509,$A31,'Job Catalog'!$H$10:$H$509,BN$7,'Job Catalog'!$I$10:$I$509,BN$9)/COUNTA('Job Catalog'!$C$10:$C$509),""))</f>
        <v/>
      </c>
      <c r="BO31" s="57">
        <f>IF(OR($A31="",BO$9=""),"",IFERROR(COUNTIFS('Job Catalog'!$D$10:$D$509,$A31,'Job Catalog'!$H$10:$H$509,BO$7,'Job Catalog'!$I$10:$I$509,BO$9)/COUNTA('Job Catalog'!$C$10:$C$509),""))</f>
        <v/>
      </c>
      <c r="BP31" s="57">
        <f>IF(OR($A31="",BP$9=""),"",IFERROR(COUNTIFS('Job Catalog'!$D$10:$D$509,$A31,'Job Catalog'!$H$10:$H$509,BP$7,'Job Catalog'!$I$10:$I$509,BP$9)/COUNTA('Job Catalog'!$C$10:$C$509),""))</f>
        <v/>
      </c>
      <c r="BQ31" s="57">
        <f>IF(OR($A31="",BQ$9=""),"",IFERROR(COUNTIFS('Job Catalog'!$D$10:$D$509,$A31,'Job Catalog'!$H$10:$H$509,BQ$7,'Job Catalog'!$I$10:$I$509,BQ$9)/COUNTA('Job Catalog'!$C$10:$C$509),""))</f>
        <v/>
      </c>
      <c r="BR31" s="57">
        <f>IF(OR($A31="",BR$9=""),"",IFERROR(COUNTIFS('Job Catalog'!$D$10:$D$509,$A31,'Job Catalog'!$H$10:$H$509,BR$7,'Job Catalog'!$I$10:$I$509,BR$9)/COUNTA('Job Catalog'!$C$10:$C$509),""))</f>
        <v/>
      </c>
      <c r="BS31" s="57">
        <f>IF(OR($A31="",BS$9=""),"",IFERROR(COUNTIFS('Job Catalog'!$D$10:$D$509,$A31,'Job Catalog'!$H$10:$H$509,BS$7,'Job Catalog'!$I$10:$I$509,BS$9)/COUNTA('Job Catalog'!$C$10:$C$509),""))</f>
        <v/>
      </c>
      <c r="BT31" s="57">
        <f>IF(OR($A31="",BT$9=""),"",IFERROR(COUNTIFS('Job Catalog'!$D$10:$D$509,$A31,'Job Catalog'!$H$10:$H$509,BT$7,'Job Catalog'!$I$10:$I$509,BT$9)/COUNTA('Job Catalog'!$C$10:$C$509),""))</f>
        <v/>
      </c>
      <c r="BU31" s="57">
        <f>IF(OR($A31="",BU$9=""),"",IFERROR(COUNTIFS('Job Catalog'!$D$10:$D$509,$A31,'Job Catalog'!$H$10:$H$509,BU$7,'Job Catalog'!$I$10:$I$509,BU$9)/COUNTA('Job Catalog'!$C$10:$C$509),""))</f>
        <v/>
      </c>
      <c r="BV31" s="57">
        <f>IF(OR($A31="",BV$9=""),"",IFERROR(COUNTIFS('Job Catalog'!$D$10:$D$509,$A31,'Job Catalog'!$H$10:$H$509,BV$7,'Job Catalog'!$I$10:$I$509,BV$9)/COUNTA('Job Catalog'!$C$10:$C$509),""))</f>
        <v/>
      </c>
      <c r="BW31" s="57">
        <f>IF(OR($A31="",BW$9=""),"",IFERROR(COUNTIFS('Job Catalog'!$D$10:$D$509,$A31,'Job Catalog'!$H$10:$H$509,BW$7,'Job Catalog'!$I$10:$I$509,BW$9)/COUNTA('Job Catalog'!$C$10:$C$509),""))</f>
        <v/>
      </c>
      <c r="BX31" s="57">
        <f>IF(OR($A31="",BX$9=""),"",IFERROR(COUNTIFS('Job Catalog'!$D$10:$D$509,$A31,'Job Catalog'!$H$10:$H$509,BX$7,'Job Catalog'!$I$10:$I$509,BX$9)/COUNTA('Job Catalog'!$C$10:$C$509),""))</f>
        <v/>
      </c>
      <c r="BY31" s="57">
        <f>IF(OR($A31="",BY$9=""),"",IFERROR(COUNTIFS('Job Catalog'!$D$10:$D$509,$A31,'Job Catalog'!$H$10:$H$509,BY$7,'Job Catalog'!$I$10:$I$509,BY$9)/COUNTA('Job Catalog'!$C$10:$C$509),""))</f>
        <v/>
      </c>
      <c r="BZ31" s="57">
        <f>IF(OR($A31="",BZ$9=""),"",IFERROR(COUNTIFS('Job Catalog'!$D$10:$D$509,$A31,'Job Catalog'!$H$10:$H$509,BZ$7,'Job Catalog'!$I$10:$I$509,BZ$9)/COUNTA('Job Catalog'!$C$10:$C$509),""))</f>
        <v/>
      </c>
      <c r="CA31" s="57">
        <f>IF(OR($A31="",CA$9=""),"",IFERROR(COUNTIFS('Job Catalog'!$D$10:$D$509,$A31,'Job Catalog'!$H$10:$H$509,CA$7,'Job Catalog'!$I$10:$I$509,CA$9)/COUNTA('Job Catalog'!$C$10:$C$509),""))</f>
        <v/>
      </c>
      <c r="CB31" s="57">
        <f>IF(OR($A31="",CB$9=""),"",IFERROR(COUNTIFS('Job Catalog'!$D$10:$D$509,$A31,'Job Catalog'!$H$10:$H$509,CB$7,'Job Catalog'!$I$10:$I$509,CB$9)/COUNTA('Job Catalog'!$C$10:$C$509),""))</f>
        <v/>
      </c>
      <c r="CC31" s="57">
        <f>IF(OR($A31="",CC$9=""),"",IFERROR(COUNTIFS('Job Catalog'!$D$10:$D$509,$A31,'Job Catalog'!$H$10:$H$509,CC$7,'Job Catalog'!$I$10:$I$509,CC$9)/COUNTA('Job Catalog'!$C$10:$C$509),""))</f>
        <v/>
      </c>
      <c r="CD31" s="57">
        <f>IF(OR($A31="",CD$9=""),"",IFERROR(COUNTIFS('Job Catalog'!$D$10:$D$509,$A31,'Job Catalog'!$H$10:$H$509,CD$7,'Job Catalog'!$I$10:$I$509,CD$9)/COUNTA('Job Catalog'!$C$10:$C$509),""))</f>
        <v/>
      </c>
      <c r="CE31" s="57">
        <f>IF(OR($A31="",CE$9=""),"",IFERROR(COUNTIFS('Job Catalog'!$D$10:$D$509,$A31,'Job Catalog'!$H$10:$H$509,CE$7,'Job Catalog'!$I$10:$I$509,CE$9)/COUNTA('Job Catalog'!$C$10:$C$509),""))</f>
        <v/>
      </c>
      <c r="CF31" s="57">
        <f>IF(OR($A31="",CF$9=""),"",IFERROR(COUNTIFS('Job Catalog'!$D$10:$D$509,$A31,'Job Catalog'!$H$10:$H$509,CF$7,'Job Catalog'!$I$10:$I$509,CF$9)/COUNTA('Job Catalog'!$C$10:$C$509),""))</f>
        <v/>
      </c>
      <c r="CG31" s="57">
        <f>IF(OR($A31="",CG$9=""),"",IFERROR(COUNTIFS('Job Catalog'!$D$10:$D$509,$A31,'Job Catalog'!$H$10:$H$509,CG$7,'Job Catalog'!$I$10:$I$509,CG$9)/COUNTA('Job Catalog'!$C$10:$C$509),""))</f>
        <v/>
      </c>
      <c r="CH31" s="57">
        <f>IF(OR($A31="",CH$9=""),"",IFERROR(COUNTIFS('Job Catalog'!$D$10:$D$509,$A31,'Job Catalog'!$H$10:$H$509,CH$7,'Job Catalog'!$I$10:$I$509,CH$9)/COUNTA('Job Catalog'!$C$10:$C$509),""))</f>
        <v/>
      </c>
      <c r="CI31" s="57">
        <f>IF(OR($A31="",CI$9=""),"",IFERROR(COUNTIFS('Job Catalog'!$D$10:$D$509,$A31,'Job Catalog'!$H$10:$H$509,CI$7,'Job Catalog'!$I$10:$I$509,CI$9)/COUNTA('Job Catalog'!$C$10:$C$509),""))</f>
        <v/>
      </c>
      <c r="CJ31" s="57">
        <f>IF(OR($A31="",CJ$9=""),"",IFERROR(COUNTIFS('Job Catalog'!$D$10:$D$509,$A31,'Job Catalog'!$H$10:$H$509,CJ$7,'Job Catalog'!$I$10:$I$509,CJ$9)/COUNTA('Job Catalog'!$C$10:$C$509),""))</f>
        <v/>
      </c>
      <c r="CK31" s="57">
        <f>IF(OR($A31="",CK$9=""),"",IFERROR(COUNTIFS('Job Catalog'!$D$10:$D$509,$A31,'Job Catalog'!$H$10:$H$509,CK$7,'Job Catalog'!$I$10:$I$509,CK$9)/COUNTA('Job Catalog'!$C$10:$C$509),""))</f>
        <v/>
      </c>
      <c r="CL31" s="57">
        <f>IF(OR($A31="",CL$9=""),"",IFERROR(COUNTIFS('Job Catalog'!$D$10:$D$509,$A31,'Job Catalog'!$H$10:$H$509,CL$7,'Job Catalog'!$I$10:$I$509,CL$9)/COUNTA('Job Catalog'!$C$10:$C$509),""))</f>
        <v/>
      </c>
      <c r="CM31" s="57">
        <f>IF(OR($A31="",CM$9=""),"",IFERROR(COUNTIFS('Job Catalog'!$D$10:$D$509,$A31,'Job Catalog'!$H$10:$H$509,CM$7,'Job Catalog'!$I$10:$I$509,CM$9)/COUNTA('Job Catalog'!$C$10:$C$509),""))</f>
        <v/>
      </c>
      <c r="CN31" s="57">
        <f>IF(OR($A31="",CN$9=""),"",IFERROR(COUNTIFS('Job Catalog'!$D$10:$D$509,$A31,'Job Catalog'!$H$10:$H$509,CN$7,'Job Catalog'!$I$10:$I$509,CN$9)/COUNTA('Job Catalog'!$C$10:$C$509),""))</f>
        <v/>
      </c>
      <c r="CO31" s="57">
        <f>IF(OR($A31="",CO$9=""),"",IFERROR(COUNTIFS('Job Catalog'!$D$10:$D$509,$A31,'Job Catalog'!$H$10:$H$509,CO$7,'Job Catalog'!$I$10:$I$509,CO$9)/COUNTA('Job Catalog'!$C$10:$C$509),""))</f>
        <v/>
      </c>
      <c r="CP31" s="57">
        <f>IF(OR($A31="",CP$9=""),"",IFERROR(COUNTIFS('Job Catalog'!$D$10:$D$509,$A31,'Job Catalog'!$H$10:$H$509,CP$7,'Job Catalog'!$I$10:$I$509,CP$9)/COUNTA('Job Catalog'!$C$10:$C$509),""))</f>
        <v/>
      </c>
      <c r="CQ31" s="57">
        <f>IF(OR($A31="",CQ$9=""),"",IFERROR(COUNTIFS('Job Catalog'!$D$10:$D$509,$A31,'Job Catalog'!$H$10:$H$509,CQ$7,'Job Catalog'!$I$10:$I$509,CQ$9)/COUNTA('Job Catalog'!$C$10:$C$509),""))</f>
        <v/>
      </c>
      <c r="CR31" s="57">
        <f>IF(OR($A31="",CR$9=""),"",IFERROR(COUNTIFS('Job Catalog'!$D$10:$D$509,$A31,'Job Catalog'!$H$10:$H$509,CR$7,'Job Catalog'!$I$10:$I$509,CR$9)/COUNTA('Job Catalog'!$C$10:$C$509),""))</f>
        <v/>
      </c>
      <c r="CS31" s="57">
        <f>IF(OR($A31="",CS$9=""),"",IFERROR(COUNTIFS('Job Catalog'!$D$10:$D$509,$A31,'Job Catalog'!$H$10:$H$509,CS$7,'Job Catalog'!$I$10:$I$509,CS$9)/COUNTA('Job Catalog'!$C$10:$C$509),""))</f>
        <v/>
      </c>
      <c r="CT31" s="57">
        <f>IF(OR($A31="",CT$9=""),"",IFERROR(COUNTIFS('Job Catalog'!$D$10:$D$509,$A31,'Job Catalog'!$H$10:$H$509,CT$7,'Job Catalog'!$I$10:$I$509,CT$9)/COUNTA('Job Catalog'!$C$10:$C$509),""))</f>
        <v/>
      </c>
      <c r="CU31" s="58">
        <f>IF($A31="","",SUM(C31:CT31))</f>
        <v/>
      </c>
    </row>
    <row r="32">
      <c r="A32">
        <f>IF(SETUP!$B142="","",SETUP!$B142)</f>
        <v/>
      </c>
      <c r="B32" s="9">
        <f>IF(SETUP!$B142="","",SETUP!$C142)</f>
        <v/>
      </c>
      <c r="C32" s="57">
        <f>IF(OR($A32="",C$9=""),"",IFERROR(COUNTIFS('Job Catalog'!$D$10:$D$509,$A32,'Job Catalog'!$H$10:$H$509,C$7,'Job Catalog'!$I$10:$I$509,C$9)/COUNTA('Job Catalog'!$C$10:$C$509),""))</f>
        <v/>
      </c>
      <c r="D32" s="57">
        <f>IF(OR($A32="",D$9=""),"",IFERROR(COUNTIFS('Job Catalog'!$D$10:$D$509,$A32,'Job Catalog'!$H$10:$H$509,D$7,'Job Catalog'!$I$10:$I$509,D$9)/COUNTA('Job Catalog'!$C$10:$C$509),""))</f>
        <v/>
      </c>
      <c r="E32" s="57">
        <f>IF(OR($A32="",E$9=""),"",IFERROR(COUNTIFS('Job Catalog'!$D$10:$D$509,$A32,'Job Catalog'!$H$10:$H$509,E$7,'Job Catalog'!$I$10:$I$509,E$9)/COUNTA('Job Catalog'!$C$10:$C$509),""))</f>
        <v/>
      </c>
      <c r="F32" s="57">
        <f>IF(OR($A32="",F$9=""),"",IFERROR(COUNTIFS('Job Catalog'!$D$10:$D$509,$A32,'Job Catalog'!$H$10:$H$509,F$7,'Job Catalog'!$I$10:$I$509,F$9)/COUNTA('Job Catalog'!$C$10:$C$509),""))</f>
        <v/>
      </c>
      <c r="G32" s="57">
        <f>IF(OR($A32="",G$9=""),"",IFERROR(COUNTIFS('Job Catalog'!$D$10:$D$509,$A32,'Job Catalog'!$H$10:$H$509,G$7,'Job Catalog'!$I$10:$I$509,G$9)/COUNTA('Job Catalog'!$C$10:$C$509),""))</f>
        <v/>
      </c>
      <c r="H32" s="57">
        <f>IF(OR($A32="",H$9=""),"",IFERROR(COUNTIFS('Job Catalog'!$D$10:$D$509,$A32,'Job Catalog'!$H$10:$H$509,H$7,'Job Catalog'!$I$10:$I$509,H$9)/COUNTA('Job Catalog'!$C$10:$C$509),""))</f>
        <v/>
      </c>
      <c r="I32" s="57">
        <f>IF(OR($A32="",I$9=""),"",IFERROR(COUNTIFS('Job Catalog'!$D$10:$D$509,$A32,'Job Catalog'!$H$10:$H$509,I$7,'Job Catalog'!$I$10:$I$509,I$9)/COUNTA('Job Catalog'!$C$10:$C$509),""))</f>
        <v/>
      </c>
      <c r="J32" s="57">
        <f>IF(OR($A32="",J$9=""),"",IFERROR(COUNTIFS('Job Catalog'!$D$10:$D$509,$A32,'Job Catalog'!$H$10:$H$509,J$7,'Job Catalog'!$I$10:$I$509,J$9)/COUNTA('Job Catalog'!$C$10:$C$509),""))</f>
        <v/>
      </c>
      <c r="K32" s="57">
        <f>IF(OR($A32="",K$9=""),"",IFERROR(COUNTIFS('Job Catalog'!$D$10:$D$509,$A32,'Job Catalog'!$H$10:$H$509,K$7,'Job Catalog'!$I$10:$I$509,K$9)/COUNTA('Job Catalog'!$C$10:$C$509),""))</f>
        <v/>
      </c>
      <c r="L32" s="57">
        <f>IF(OR($A32="",L$9=""),"",IFERROR(COUNTIFS('Job Catalog'!$D$10:$D$509,$A32,'Job Catalog'!$H$10:$H$509,L$7,'Job Catalog'!$I$10:$I$509,L$9)/COUNTA('Job Catalog'!$C$10:$C$509),""))</f>
        <v/>
      </c>
      <c r="M32" s="57">
        <f>IF(OR($A32="",M$9=""),"",IFERROR(COUNTIFS('Job Catalog'!$D$10:$D$509,$A32,'Job Catalog'!$H$10:$H$509,M$7,'Job Catalog'!$I$10:$I$509,M$9)/COUNTA('Job Catalog'!$C$10:$C$509),""))</f>
        <v/>
      </c>
      <c r="N32" s="57">
        <f>IF(OR($A32="",N$9=""),"",IFERROR(COUNTIFS('Job Catalog'!$D$10:$D$509,$A32,'Job Catalog'!$H$10:$H$509,N$7,'Job Catalog'!$I$10:$I$509,N$9)/COUNTA('Job Catalog'!$C$10:$C$509),""))</f>
        <v/>
      </c>
      <c r="O32" s="57">
        <f>IF(OR($A32="",O$9=""),"",IFERROR(COUNTIFS('Job Catalog'!$D$10:$D$509,$A32,'Job Catalog'!$H$10:$H$509,O$7,'Job Catalog'!$I$10:$I$509,O$9)/COUNTA('Job Catalog'!$C$10:$C$509),""))</f>
        <v/>
      </c>
      <c r="P32" s="57">
        <f>IF(OR($A32="",P$9=""),"",IFERROR(COUNTIFS('Job Catalog'!$D$10:$D$509,$A32,'Job Catalog'!$H$10:$H$509,P$7,'Job Catalog'!$I$10:$I$509,P$9)/COUNTA('Job Catalog'!$C$10:$C$509),""))</f>
        <v/>
      </c>
      <c r="Q32" s="57">
        <f>IF(OR($A32="",Q$9=""),"",IFERROR(COUNTIFS('Job Catalog'!$D$10:$D$509,$A32,'Job Catalog'!$H$10:$H$509,Q$7,'Job Catalog'!$I$10:$I$509,Q$9)/COUNTA('Job Catalog'!$C$10:$C$509),""))</f>
        <v/>
      </c>
      <c r="R32" s="57">
        <f>IF(OR($A32="",R$9=""),"",IFERROR(COUNTIFS('Job Catalog'!$D$10:$D$509,$A32,'Job Catalog'!$H$10:$H$509,R$7,'Job Catalog'!$I$10:$I$509,R$9)/COUNTA('Job Catalog'!$C$10:$C$509),""))</f>
        <v/>
      </c>
      <c r="S32" s="57">
        <f>IF(OR($A32="",S$9=""),"",IFERROR(COUNTIFS('Job Catalog'!$D$10:$D$509,$A32,'Job Catalog'!$H$10:$H$509,S$7,'Job Catalog'!$I$10:$I$509,S$9)/COUNTA('Job Catalog'!$C$10:$C$509),""))</f>
        <v/>
      </c>
      <c r="T32" s="57">
        <f>IF(OR($A32="",T$9=""),"",IFERROR(COUNTIFS('Job Catalog'!$D$10:$D$509,$A32,'Job Catalog'!$H$10:$H$509,T$7,'Job Catalog'!$I$10:$I$509,T$9)/COUNTA('Job Catalog'!$C$10:$C$509),""))</f>
        <v/>
      </c>
      <c r="U32" s="57">
        <f>IF(OR($A32="",U$9=""),"",IFERROR(COUNTIFS('Job Catalog'!$D$10:$D$509,$A32,'Job Catalog'!$H$10:$H$509,U$7,'Job Catalog'!$I$10:$I$509,U$9)/COUNTA('Job Catalog'!$C$10:$C$509),""))</f>
        <v/>
      </c>
      <c r="V32" s="57">
        <f>IF(OR($A32="",V$9=""),"",IFERROR(COUNTIFS('Job Catalog'!$D$10:$D$509,$A32,'Job Catalog'!$H$10:$H$509,V$7,'Job Catalog'!$I$10:$I$509,V$9)/COUNTA('Job Catalog'!$C$10:$C$509),""))</f>
        <v/>
      </c>
      <c r="W32" s="57">
        <f>IF(OR($A32="",W$9=""),"",IFERROR(COUNTIFS('Job Catalog'!$D$10:$D$509,$A32,'Job Catalog'!$H$10:$H$509,W$7,'Job Catalog'!$I$10:$I$509,W$9)/COUNTA('Job Catalog'!$C$10:$C$509),""))</f>
        <v/>
      </c>
      <c r="X32" s="57">
        <f>IF(OR($A32="",X$9=""),"",IFERROR(COUNTIFS('Job Catalog'!$D$10:$D$509,$A32,'Job Catalog'!$H$10:$H$509,X$7,'Job Catalog'!$I$10:$I$509,X$9)/COUNTA('Job Catalog'!$C$10:$C$509),""))</f>
        <v/>
      </c>
      <c r="Y32" s="57">
        <f>IF(OR($A32="",Y$9=""),"",IFERROR(COUNTIFS('Job Catalog'!$D$10:$D$509,$A32,'Job Catalog'!$H$10:$H$509,Y$7,'Job Catalog'!$I$10:$I$509,Y$9)/COUNTA('Job Catalog'!$C$10:$C$509),""))</f>
        <v/>
      </c>
      <c r="Z32" s="57">
        <f>IF(OR($A32="",Z$9=""),"",IFERROR(COUNTIFS('Job Catalog'!$D$10:$D$509,$A32,'Job Catalog'!$H$10:$H$509,Z$7,'Job Catalog'!$I$10:$I$509,Z$9)/COUNTA('Job Catalog'!$C$10:$C$509),""))</f>
        <v/>
      </c>
      <c r="AA32" s="57">
        <f>IF(OR($A32="",AA$9=""),"",IFERROR(COUNTIFS('Job Catalog'!$D$10:$D$509,$A32,'Job Catalog'!$H$10:$H$509,AA$7,'Job Catalog'!$I$10:$I$509,AA$9)/COUNTA('Job Catalog'!$C$10:$C$509),""))</f>
        <v/>
      </c>
      <c r="AB32" s="57">
        <f>IF(OR($A32="",AB$9=""),"",IFERROR(COUNTIFS('Job Catalog'!$D$10:$D$509,$A32,'Job Catalog'!$H$10:$H$509,AB$7,'Job Catalog'!$I$10:$I$509,AB$9)/COUNTA('Job Catalog'!$C$10:$C$509),""))</f>
        <v/>
      </c>
      <c r="AC32" s="57">
        <f>IF(OR($A32="",AC$9=""),"",IFERROR(COUNTIFS('Job Catalog'!$D$10:$D$509,$A32,'Job Catalog'!$H$10:$H$509,AC$7,'Job Catalog'!$I$10:$I$509,AC$9)/COUNTA('Job Catalog'!$C$10:$C$509),""))</f>
        <v/>
      </c>
      <c r="AD32" s="57">
        <f>IF(OR($A32="",AD$9=""),"",IFERROR(COUNTIFS('Job Catalog'!$D$10:$D$509,$A32,'Job Catalog'!$H$10:$H$509,AD$7,'Job Catalog'!$I$10:$I$509,AD$9)/COUNTA('Job Catalog'!$C$10:$C$509),""))</f>
        <v/>
      </c>
      <c r="AE32" s="57">
        <f>IF(OR($A32="",AE$9=""),"",IFERROR(COUNTIFS('Job Catalog'!$D$10:$D$509,$A32,'Job Catalog'!$H$10:$H$509,AE$7,'Job Catalog'!$I$10:$I$509,AE$9)/COUNTA('Job Catalog'!$C$10:$C$509),""))</f>
        <v/>
      </c>
      <c r="AF32" s="57">
        <f>IF(OR($A32="",AF$9=""),"",IFERROR(COUNTIFS('Job Catalog'!$D$10:$D$509,$A32,'Job Catalog'!$H$10:$H$509,AF$7,'Job Catalog'!$I$10:$I$509,AF$9)/COUNTA('Job Catalog'!$C$10:$C$509),""))</f>
        <v/>
      </c>
      <c r="AG32" s="57">
        <f>IF(OR($A32="",AG$9=""),"",IFERROR(COUNTIFS('Job Catalog'!$D$10:$D$509,$A32,'Job Catalog'!$H$10:$H$509,AG$7,'Job Catalog'!$I$10:$I$509,AG$9)/COUNTA('Job Catalog'!$C$10:$C$509),""))</f>
        <v/>
      </c>
      <c r="AH32" s="57">
        <f>IF(OR($A32="",AH$9=""),"",IFERROR(COUNTIFS('Job Catalog'!$D$10:$D$509,$A32,'Job Catalog'!$H$10:$H$509,AH$7,'Job Catalog'!$I$10:$I$509,AH$9)/COUNTA('Job Catalog'!$C$10:$C$509),""))</f>
        <v/>
      </c>
      <c r="AI32" s="57">
        <f>IF(OR($A32="",AI$9=""),"",IFERROR(COUNTIFS('Job Catalog'!$D$10:$D$509,$A32,'Job Catalog'!$H$10:$H$509,AI$7,'Job Catalog'!$I$10:$I$509,AI$9)/COUNTA('Job Catalog'!$C$10:$C$509),""))</f>
        <v/>
      </c>
      <c r="AJ32" s="57">
        <f>IF(OR($A32="",AJ$9=""),"",IFERROR(COUNTIFS('Job Catalog'!$D$10:$D$509,$A32,'Job Catalog'!$H$10:$H$509,AJ$7,'Job Catalog'!$I$10:$I$509,AJ$9)/COUNTA('Job Catalog'!$C$10:$C$509),""))</f>
        <v/>
      </c>
      <c r="AK32" s="57">
        <f>IF(OR($A32="",AK$9=""),"",IFERROR(COUNTIFS('Job Catalog'!$D$10:$D$509,$A32,'Job Catalog'!$H$10:$H$509,AK$7,'Job Catalog'!$I$10:$I$509,AK$9)/COUNTA('Job Catalog'!$C$10:$C$509),""))</f>
        <v/>
      </c>
      <c r="AL32" s="57">
        <f>IF(OR($A32="",AL$9=""),"",IFERROR(COUNTIFS('Job Catalog'!$D$10:$D$509,$A32,'Job Catalog'!$H$10:$H$509,AL$7,'Job Catalog'!$I$10:$I$509,AL$9)/COUNTA('Job Catalog'!$C$10:$C$509),""))</f>
        <v/>
      </c>
      <c r="AM32" s="57">
        <f>IF(OR($A32="",AM$9=""),"",IFERROR(COUNTIFS('Job Catalog'!$D$10:$D$509,$A32,'Job Catalog'!$H$10:$H$509,AM$7,'Job Catalog'!$I$10:$I$509,AM$9)/COUNTA('Job Catalog'!$C$10:$C$509),""))</f>
        <v/>
      </c>
      <c r="AN32" s="57">
        <f>IF(OR($A32="",AN$9=""),"",IFERROR(COUNTIFS('Job Catalog'!$D$10:$D$509,$A32,'Job Catalog'!$H$10:$H$509,AN$7,'Job Catalog'!$I$10:$I$509,AN$9)/COUNTA('Job Catalog'!$C$10:$C$509),""))</f>
        <v/>
      </c>
      <c r="AO32" s="57">
        <f>IF(OR($A32="",AO$9=""),"",IFERROR(COUNTIFS('Job Catalog'!$D$10:$D$509,$A32,'Job Catalog'!$H$10:$H$509,AO$7,'Job Catalog'!$I$10:$I$509,AO$9)/COUNTA('Job Catalog'!$C$10:$C$509),""))</f>
        <v/>
      </c>
      <c r="AP32" s="57">
        <f>IF(OR($A32="",AP$9=""),"",IFERROR(COUNTIFS('Job Catalog'!$D$10:$D$509,$A32,'Job Catalog'!$H$10:$H$509,AP$7,'Job Catalog'!$I$10:$I$509,AP$9)/COUNTA('Job Catalog'!$C$10:$C$509),""))</f>
        <v/>
      </c>
      <c r="AQ32" s="57">
        <f>IF(OR($A32="",AQ$9=""),"",IFERROR(COUNTIFS('Job Catalog'!$D$10:$D$509,$A32,'Job Catalog'!$H$10:$H$509,AQ$7,'Job Catalog'!$I$10:$I$509,AQ$9)/COUNTA('Job Catalog'!$C$10:$C$509),""))</f>
        <v/>
      </c>
      <c r="AR32" s="57">
        <f>IF(OR($A32="",AR$9=""),"",IFERROR(COUNTIFS('Job Catalog'!$D$10:$D$509,$A32,'Job Catalog'!$H$10:$H$509,AR$7,'Job Catalog'!$I$10:$I$509,AR$9)/COUNTA('Job Catalog'!$C$10:$C$509),""))</f>
        <v/>
      </c>
      <c r="AS32" s="57">
        <f>IF(OR($A32="",AS$9=""),"",IFERROR(COUNTIFS('Job Catalog'!$D$10:$D$509,$A32,'Job Catalog'!$H$10:$H$509,AS$7,'Job Catalog'!$I$10:$I$509,AS$9)/COUNTA('Job Catalog'!$C$10:$C$509),""))</f>
        <v/>
      </c>
      <c r="AT32" s="57">
        <f>IF(OR($A32="",AT$9=""),"",IFERROR(COUNTIFS('Job Catalog'!$D$10:$D$509,$A32,'Job Catalog'!$H$10:$H$509,AT$7,'Job Catalog'!$I$10:$I$509,AT$9)/COUNTA('Job Catalog'!$C$10:$C$509),""))</f>
        <v/>
      </c>
      <c r="AU32" s="57">
        <f>IF(OR($A32="",AU$9=""),"",IFERROR(COUNTIFS('Job Catalog'!$D$10:$D$509,$A32,'Job Catalog'!$H$10:$H$509,AU$7,'Job Catalog'!$I$10:$I$509,AU$9)/COUNTA('Job Catalog'!$C$10:$C$509),""))</f>
        <v/>
      </c>
      <c r="AV32" s="57">
        <f>IF(OR($A32="",AV$9=""),"",IFERROR(COUNTIFS('Job Catalog'!$D$10:$D$509,$A32,'Job Catalog'!$H$10:$H$509,AV$7,'Job Catalog'!$I$10:$I$509,AV$9)/COUNTA('Job Catalog'!$C$10:$C$509),""))</f>
        <v/>
      </c>
      <c r="AW32" s="57">
        <f>IF(OR($A32="",AW$9=""),"",IFERROR(COUNTIFS('Job Catalog'!$D$10:$D$509,$A32,'Job Catalog'!$H$10:$H$509,AW$7,'Job Catalog'!$I$10:$I$509,AW$9)/COUNTA('Job Catalog'!$C$10:$C$509),""))</f>
        <v/>
      </c>
      <c r="AX32" s="57">
        <f>IF(OR($A32="",AX$9=""),"",IFERROR(COUNTIFS('Job Catalog'!$D$10:$D$509,$A32,'Job Catalog'!$H$10:$H$509,AX$7,'Job Catalog'!$I$10:$I$509,AX$9)/COUNTA('Job Catalog'!$C$10:$C$509),""))</f>
        <v/>
      </c>
      <c r="AY32" s="57">
        <f>IF(OR($A32="",AY$9=""),"",IFERROR(COUNTIFS('Job Catalog'!$D$10:$D$509,$A32,'Job Catalog'!$H$10:$H$509,AY$7,'Job Catalog'!$I$10:$I$509,AY$9)/COUNTA('Job Catalog'!$C$10:$C$509),""))</f>
        <v/>
      </c>
      <c r="AZ32" s="57">
        <f>IF(OR($A32="",AZ$9=""),"",IFERROR(COUNTIFS('Job Catalog'!$D$10:$D$509,$A32,'Job Catalog'!$H$10:$H$509,AZ$7,'Job Catalog'!$I$10:$I$509,AZ$9)/COUNTA('Job Catalog'!$C$10:$C$509),""))</f>
        <v/>
      </c>
      <c r="BA32" s="57">
        <f>IF(OR($A32="",BA$9=""),"",IFERROR(COUNTIFS('Job Catalog'!$D$10:$D$509,$A32,'Job Catalog'!$H$10:$H$509,BA$7,'Job Catalog'!$I$10:$I$509,BA$9)/COUNTA('Job Catalog'!$C$10:$C$509),""))</f>
        <v/>
      </c>
      <c r="BB32" s="57">
        <f>IF(OR($A32="",BB$9=""),"",IFERROR(COUNTIFS('Job Catalog'!$D$10:$D$509,$A32,'Job Catalog'!$H$10:$H$509,BB$7,'Job Catalog'!$I$10:$I$509,BB$9)/COUNTA('Job Catalog'!$C$10:$C$509),""))</f>
        <v/>
      </c>
      <c r="BC32" s="57">
        <f>IF(OR($A32="",BC$9=""),"",IFERROR(COUNTIFS('Job Catalog'!$D$10:$D$509,$A32,'Job Catalog'!$H$10:$H$509,BC$7,'Job Catalog'!$I$10:$I$509,BC$9)/COUNTA('Job Catalog'!$C$10:$C$509),""))</f>
        <v/>
      </c>
      <c r="BD32" s="57">
        <f>IF(OR($A32="",BD$9=""),"",IFERROR(COUNTIFS('Job Catalog'!$D$10:$D$509,$A32,'Job Catalog'!$H$10:$H$509,BD$7,'Job Catalog'!$I$10:$I$509,BD$9)/COUNTA('Job Catalog'!$C$10:$C$509),""))</f>
        <v/>
      </c>
      <c r="BE32" s="57">
        <f>IF(OR($A32="",BE$9=""),"",IFERROR(COUNTIFS('Job Catalog'!$D$10:$D$509,$A32,'Job Catalog'!$H$10:$H$509,BE$7,'Job Catalog'!$I$10:$I$509,BE$9)/COUNTA('Job Catalog'!$C$10:$C$509),""))</f>
        <v/>
      </c>
      <c r="BF32" s="57">
        <f>IF(OR($A32="",BF$9=""),"",IFERROR(COUNTIFS('Job Catalog'!$D$10:$D$509,$A32,'Job Catalog'!$H$10:$H$509,BF$7,'Job Catalog'!$I$10:$I$509,BF$9)/COUNTA('Job Catalog'!$C$10:$C$509),""))</f>
        <v/>
      </c>
      <c r="BG32" s="57">
        <f>IF(OR($A32="",BG$9=""),"",IFERROR(COUNTIFS('Job Catalog'!$D$10:$D$509,$A32,'Job Catalog'!$H$10:$H$509,BG$7,'Job Catalog'!$I$10:$I$509,BG$9)/COUNTA('Job Catalog'!$C$10:$C$509),""))</f>
        <v/>
      </c>
      <c r="BH32" s="57">
        <f>IF(OR($A32="",BH$9=""),"",IFERROR(COUNTIFS('Job Catalog'!$D$10:$D$509,$A32,'Job Catalog'!$H$10:$H$509,BH$7,'Job Catalog'!$I$10:$I$509,BH$9)/COUNTA('Job Catalog'!$C$10:$C$509),""))</f>
        <v/>
      </c>
      <c r="BI32" s="57">
        <f>IF(OR($A32="",BI$9=""),"",IFERROR(COUNTIFS('Job Catalog'!$D$10:$D$509,$A32,'Job Catalog'!$H$10:$H$509,BI$7,'Job Catalog'!$I$10:$I$509,BI$9)/COUNTA('Job Catalog'!$C$10:$C$509),""))</f>
        <v/>
      </c>
      <c r="BJ32" s="57">
        <f>IF(OR($A32="",BJ$9=""),"",IFERROR(COUNTIFS('Job Catalog'!$D$10:$D$509,$A32,'Job Catalog'!$H$10:$H$509,BJ$7,'Job Catalog'!$I$10:$I$509,BJ$9)/COUNTA('Job Catalog'!$C$10:$C$509),""))</f>
        <v/>
      </c>
      <c r="BK32" s="57">
        <f>IF(OR($A32="",BK$9=""),"",IFERROR(COUNTIFS('Job Catalog'!$D$10:$D$509,$A32,'Job Catalog'!$H$10:$H$509,BK$7,'Job Catalog'!$I$10:$I$509,BK$9)/COUNTA('Job Catalog'!$C$10:$C$509),""))</f>
        <v/>
      </c>
      <c r="BL32" s="57">
        <f>IF(OR($A32="",BL$9=""),"",IFERROR(COUNTIFS('Job Catalog'!$D$10:$D$509,$A32,'Job Catalog'!$H$10:$H$509,BL$7,'Job Catalog'!$I$10:$I$509,BL$9)/COUNTA('Job Catalog'!$C$10:$C$509),""))</f>
        <v/>
      </c>
      <c r="BM32" s="57">
        <f>IF(OR($A32="",BM$9=""),"",IFERROR(COUNTIFS('Job Catalog'!$D$10:$D$509,$A32,'Job Catalog'!$H$10:$H$509,BM$7,'Job Catalog'!$I$10:$I$509,BM$9)/COUNTA('Job Catalog'!$C$10:$C$509),""))</f>
        <v/>
      </c>
      <c r="BN32" s="57">
        <f>IF(OR($A32="",BN$9=""),"",IFERROR(COUNTIFS('Job Catalog'!$D$10:$D$509,$A32,'Job Catalog'!$H$10:$H$509,BN$7,'Job Catalog'!$I$10:$I$509,BN$9)/COUNTA('Job Catalog'!$C$10:$C$509),""))</f>
        <v/>
      </c>
      <c r="BO32" s="57">
        <f>IF(OR($A32="",BO$9=""),"",IFERROR(COUNTIFS('Job Catalog'!$D$10:$D$509,$A32,'Job Catalog'!$H$10:$H$509,BO$7,'Job Catalog'!$I$10:$I$509,BO$9)/COUNTA('Job Catalog'!$C$10:$C$509),""))</f>
        <v/>
      </c>
      <c r="BP32" s="57">
        <f>IF(OR($A32="",BP$9=""),"",IFERROR(COUNTIFS('Job Catalog'!$D$10:$D$509,$A32,'Job Catalog'!$H$10:$H$509,BP$7,'Job Catalog'!$I$10:$I$509,BP$9)/COUNTA('Job Catalog'!$C$10:$C$509),""))</f>
        <v/>
      </c>
      <c r="BQ32" s="57">
        <f>IF(OR($A32="",BQ$9=""),"",IFERROR(COUNTIFS('Job Catalog'!$D$10:$D$509,$A32,'Job Catalog'!$H$10:$H$509,BQ$7,'Job Catalog'!$I$10:$I$509,BQ$9)/COUNTA('Job Catalog'!$C$10:$C$509),""))</f>
        <v/>
      </c>
      <c r="BR32" s="57">
        <f>IF(OR($A32="",BR$9=""),"",IFERROR(COUNTIFS('Job Catalog'!$D$10:$D$509,$A32,'Job Catalog'!$H$10:$H$509,BR$7,'Job Catalog'!$I$10:$I$509,BR$9)/COUNTA('Job Catalog'!$C$10:$C$509),""))</f>
        <v/>
      </c>
      <c r="BS32" s="57">
        <f>IF(OR($A32="",BS$9=""),"",IFERROR(COUNTIFS('Job Catalog'!$D$10:$D$509,$A32,'Job Catalog'!$H$10:$H$509,BS$7,'Job Catalog'!$I$10:$I$509,BS$9)/COUNTA('Job Catalog'!$C$10:$C$509),""))</f>
        <v/>
      </c>
      <c r="BT32" s="57">
        <f>IF(OR($A32="",BT$9=""),"",IFERROR(COUNTIFS('Job Catalog'!$D$10:$D$509,$A32,'Job Catalog'!$H$10:$H$509,BT$7,'Job Catalog'!$I$10:$I$509,BT$9)/COUNTA('Job Catalog'!$C$10:$C$509),""))</f>
        <v/>
      </c>
      <c r="BU32" s="57">
        <f>IF(OR($A32="",BU$9=""),"",IFERROR(COUNTIFS('Job Catalog'!$D$10:$D$509,$A32,'Job Catalog'!$H$10:$H$509,BU$7,'Job Catalog'!$I$10:$I$509,BU$9)/COUNTA('Job Catalog'!$C$10:$C$509),""))</f>
        <v/>
      </c>
      <c r="BV32" s="57">
        <f>IF(OR($A32="",BV$9=""),"",IFERROR(COUNTIFS('Job Catalog'!$D$10:$D$509,$A32,'Job Catalog'!$H$10:$H$509,BV$7,'Job Catalog'!$I$10:$I$509,BV$9)/COUNTA('Job Catalog'!$C$10:$C$509),""))</f>
        <v/>
      </c>
      <c r="BW32" s="57">
        <f>IF(OR($A32="",BW$9=""),"",IFERROR(COUNTIFS('Job Catalog'!$D$10:$D$509,$A32,'Job Catalog'!$H$10:$H$509,BW$7,'Job Catalog'!$I$10:$I$509,BW$9)/COUNTA('Job Catalog'!$C$10:$C$509),""))</f>
        <v/>
      </c>
      <c r="BX32" s="57">
        <f>IF(OR($A32="",BX$9=""),"",IFERROR(COUNTIFS('Job Catalog'!$D$10:$D$509,$A32,'Job Catalog'!$H$10:$H$509,BX$7,'Job Catalog'!$I$10:$I$509,BX$9)/COUNTA('Job Catalog'!$C$10:$C$509),""))</f>
        <v/>
      </c>
      <c r="BY32" s="57">
        <f>IF(OR($A32="",BY$9=""),"",IFERROR(COUNTIFS('Job Catalog'!$D$10:$D$509,$A32,'Job Catalog'!$H$10:$H$509,BY$7,'Job Catalog'!$I$10:$I$509,BY$9)/COUNTA('Job Catalog'!$C$10:$C$509),""))</f>
        <v/>
      </c>
      <c r="BZ32" s="57">
        <f>IF(OR($A32="",BZ$9=""),"",IFERROR(COUNTIFS('Job Catalog'!$D$10:$D$509,$A32,'Job Catalog'!$H$10:$H$509,BZ$7,'Job Catalog'!$I$10:$I$509,BZ$9)/COUNTA('Job Catalog'!$C$10:$C$509),""))</f>
        <v/>
      </c>
      <c r="CA32" s="57">
        <f>IF(OR($A32="",CA$9=""),"",IFERROR(COUNTIFS('Job Catalog'!$D$10:$D$509,$A32,'Job Catalog'!$H$10:$H$509,CA$7,'Job Catalog'!$I$10:$I$509,CA$9)/COUNTA('Job Catalog'!$C$10:$C$509),""))</f>
        <v/>
      </c>
      <c r="CB32" s="57">
        <f>IF(OR($A32="",CB$9=""),"",IFERROR(COUNTIFS('Job Catalog'!$D$10:$D$509,$A32,'Job Catalog'!$H$10:$H$509,CB$7,'Job Catalog'!$I$10:$I$509,CB$9)/COUNTA('Job Catalog'!$C$10:$C$509),""))</f>
        <v/>
      </c>
      <c r="CC32" s="57">
        <f>IF(OR($A32="",CC$9=""),"",IFERROR(COUNTIFS('Job Catalog'!$D$10:$D$509,$A32,'Job Catalog'!$H$10:$H$509,CC$7,'Job Catalog'!$I$10:$I$509,CC$9)/COUNTA('Job Catalog'!$C$10:$C$509),""))</f>
        <v/>
      </c>
      <c r="CD32" s="57">
        <f>IF(OR($A32="",CD$9=""),"",IFERROR(COUNTIFS('Job Catalog'!$D$10:$D$509,$A32,'Job Catalog'!$H$10:$H$509,CD$7,'Job Catalog'!$I$10:$I$509,CD$9)/COUNTA('Job Catalog'!$C$10:$C$509),""))</f>
        <v/>
      </c>
      <c r="CE32" s="57">
        <f>IF(OR($A32="",CE$9=""),"",IFERROR(COUNTIFS('Job Catalog'!$D$10:$D$509,$A32,'Job Catalog'!$H$10:$H$509,CE$7,'Job Catalog'!$I$10:$I$509,CE$9)/COUNTA('Job Catalog'!$C$10:$C$509),""))</f>
        <v/>
      </c>
      <c r="CF32" s="57">
        <f>IF(OR($A32="",CF$9=""),"",IFERROR(COUNTIFS('Job Catalog'!$D$10:$D$509,$A32,'Job Catalog'!$H$10:$H$509,CF$7,'Job Catalog'!$I$10:$I$509,CF$9)/COUNTA('Job Catalog'!$C$10:$C$509),""))</f>
        <v/>
      </c>
      <c r="CG32" s="57">
        <f>IF(OR($A32="",CG$9=""),"",IFERROR(COUNTIFS('Job Catalog'!$D$10:$D$509,$A32,'Job Catalog'!$H$10:$H$509,CG$7,'Job Catalog'!$I$10:$I$509,CG$9)/COUNTA('Job Catalog'!$C$10:$C$509),""))</f>
        <v/>
      </c>
      <c r="CH32" s="57">
        <f>IF(OR($A32="",CH$9=""),"",IFERROR(COUNTIFS('Job Catalog'!$D$10:$D$509,$A32,'Job Catalog'!$H$10:$H$509,CH$7,'Job Catalog'!$I$10:$I$509,CH$9)/COUNTA('Job Catalog'!$C$10:$C$509),""))</f>
        <v/>
      </c>
      <c r="CI32" s="57">
        <f>IF(OR($A32="",CI$9=""),"",IFERROR(COUNTIFS('Job Catalog'!$D$10:$D$509,$A32,'Job Catalog'!$H$10:$H$509,CI$7,'Job Catalog'!$I$10:$I$509,CI$9)/COUNTA('Job Catalog'!$C$10:$C$509),""))</f>
        <v/>
      </c>
      <c r="CJ32" s="57">
        <f>IF(OR($A32="",CJ$9=""),"",IFERROR(COUNTIFS('Job Catalog'!$D$10:$D$509,$A32,'Job Catalog'!$H$10:$H$509,CJ$7,'Job Catalog'!$I$10:$I$509,CJ$9)/COUNTA('Job Catalog'!$C$10:$C$509),""))</f>
        <v/>
      </c>
      <c r="CK32" s="57">
        <f>IF(OR($A32="",CK$9=""),"",IFERROR(COUNTIFS('Job Catalog'!$D$10:$D$509,$A32,'Job Catalog'!$H$10:$H$509,CK$7,'Job Catalog'!$I$10:$I$509,CK$9)/COUNTA('Job Catalog'!$C$10:$C$509),""))</f>
        <v/>
      </c>
      <c r="CL32" s="57">
        <f>IF(OR($A32="",CL$9=""),"",IFERROR(COUNTIFS('Job Catalog'!$D$10:$D$509,$A32,'Job Catalog'!$H$10:$H$509,CL$7,'Job Catalog'!$I$10:$I$509,CL$9)/COUNTA('Job Catalog'!$C$10:$C$509),""))</f>
        <v/>
      </c>
      <c r="CM32" s="57">
        <f>IF(OR($A32="",CM$9=""),"",IFERROR(COUNTIFS('Job Catalog'!$D$10:$D$509,$A32,'Job Catalog'!$H$10:$H$509,CM$7,'Job Catalog'!$I$10:$I$509,CM$9)/COUNTA('Job Catalog'!$C$10:$C$509),""))</f>
        <v/>
      </c>
      <c r="CN32" s="57">
        <f>IF(OR($A32="",CN$9=""),"",IFERROR(COUNTIFS('Job Catalog'!$D$10:$D$509,$A32,'Job Catalog'!$H$10:$H$509,CN$7,'Job Catalog'!$I$10:$I$509,CN$9)/COUNTA('Job Catalog'!$C$10:$C$509),""))</f>
        <v/>
      </c>
      <c r="CO32" s="57">
        <f>IF(OR($A32="",CO$9=""),"",IFERROR(COUNTIFS('Job Catalog'!$D$10:$D$509,$A32,'Job Catalog'!$H$10:$H$509,CO$7,'Job Catalog'!$I$10:$I$509,CO$9)/COUNTA('Job Catalog'!$C$10:$C$509),""))</f>
        <v/>
      </c>
      <c r="CP32" s="57">
        <f>IF(OR($A32="",CP$9=""),"",IFERROR(COUNTIFS('Job Catalog'!$D$10:$D$509,$A32,'Job Catalog'!$H$10:$H$509,CP$7,'Job Catalog'!$I$10:$I$509,CP$9)/COUNTA('Job Catalog'!$C$10:$C$509),""))</f>
        <v/>
      </c>
      <c r="CQ32" s="57">
        <f>IF(OR($A32="",CQ$9=""),"",IFERROR(COUNTIFS('Job Catalog'!$D$10:$D$509,$A32,'Job Catalog'!$H$10:$H$509,CQ$7,'Job Catalog'!$I$10:$I$509,CQ$9)/COUNTA('Job Catalog'!$C$10:$C$509),""))</f>
        <v/>
      </c>
      <c r="CR32" s="57">
        <f>IF(OR($A32="",CR$9=""),"",IFERROR(COUNTIFS('Job Catalog'!$D$10:$D$509,$A32,'Job Catalog'!$H$10:$H$509,CR$7,'Job Catalog'!$I$10:$I$509,CR$9)/COUNTA('Job Catalog'!$C$10:$C$509),""))</f>
        <v/>
      </c>
      <c r="CS32" s="57">
        <f>IF(OR($A32="",CS$9=""),"",IFERROR(COUNTIFS('Job Catalog'!$D$10:$D$509,$A32,'Job Catalog'!$H$10:$H$509,CS$7,'Job Catalog'!$I$10:$I$509,CS$9)/COUNTA('Job Catalog'!$C$10:$C$509),""))</f>
        <v/>
      </c>
      <c r="CT32" s="57">
        <f>IF(OR($A32="",CT$9=""),"",IFERROR(COUNTIFS('Job Catalog'!$D$10:$D$509,$A32,'Job Catalog'!$H$10:$H$509,CT$7,'Job Catalog'!$I$10:$I$509,CT$9)/COUNTA('Job Catalog'!$C$10:$C$509),""))</f>
        <v/>
      </c>
      <c r="CU32" s="58">
        <f>IF($A32="","",SUM(C32:CT32))</f>
        <v/>
      </c>
    </row>
    <row r="33">
      <c r="A33">
        <f>IF(SETUP!$B143="","",SETUP!$B143)</f>
        <v/>
      </c>
      <c r="B33" s="9">
        <f>IF(SETUP!$B143="","",SETUP!$C143)</f>
        <v/>
      </c>
      <c r="C33" s="57">
        <f>IF(OR($A33="",C$9=""),"",IFERROR(COUNTIFS('Job Catalog'!$D$10:$D$509,$A33,'Job Catalog'!$H$10:$H$509,C$7,'Job Catalog'!$I$10:$I$509,C$9)/COUNTA('Job Catalog'!$C$10:$C$509),""))</f>
        <v/>
      </c>
      <c r="D33" s="57">
        <f>IF(OR($A33="",D$9=""),"",IFERROR(COUNTIFS('Job Catalog'!$D$10:$D$509,$A33,'Job Catalog'!$H$10:$H$509,D$7,'Job Catalog'!$I$10:$I$509,D$9)/COUNTA('Job Catalog'!$C$10:$C$509),""))</f>
        <v/>
      </c>
      <c r="E33" s="57">
        <f>IF(OR($A33="",E$9=""),"",IFERROR(COUNTIFS('Job Catalog'!$D$10:$D$509,$A33,'Job Catalog'!$H$10:$H$509,E$7,'Job Catalog'!$I$10:$I$509,E$9)/COUNTA('Job Catalog'!$C$10:$C$509),""))</f>
        <v/>
      </c>
      <c r="F33" s="57">
        <f>IF(OR($A33="",F$9=""),"",IFERROR(COUNTIFS('Job Catalog'!$D$10:$D$509,$A33,'Job Catalog'!$H$10:$H$509,F$7,'Job Catalog'!$I$10:$I$509,F$9)/COUNTA('Job Catalog'!$C$10:$C$509),""))</f>
        <v/>
      </c>
      <c r="G33" s="57">
        <f>IF(OR($A33="",G$9=""),"",IFERROR(COUNTIFS('Job Catalog'!$D$10:$D$509,$A33,'Job Catalog'!$H$10:$H$509,G$7,'Job Catalog'!$I$10:$I$509,G$9)/COUNTA('Job Catalog'!$C$10:$C$509),""))</f>
        <v/>
      </c>
      <c r="H33" s="57">
        <f>IF(OR($A33="",H$9=""),"",IFERROR(COUNTIFS('Job Catalog'!$D$10:$D$509,$A33,'Job Catalog'!$H$10:$H$509,H$7,'Job Catalog'!$I$10:$I$509,H$9)/COUNTA('Job Catalog'!$C$10:$C$509),""))</f>
        <v/>
      </c>
      <c r="I33" s="57">
        <f>IF(OR($A33="",I$9=""),"",IFERROR(COUNTIFS('Job Catalog'!$D$10:$D$509,$A33,'Job Catalog'!$H$10:$H$509,I$7,'Job Catalog'!$I$10:$I$509,I$9)/COUNTA('Job Catalog'!$C$10:$C$509),""))</f>
        <v/>
      </c>
      <c r="J33" s="57">
        <f>IF(OR($A33="",J$9=""),"",IFERROR(COUNTIFS('Job Catalog'!$D$10:$D$509,$A33,'Job Catalog'!$H$10:$H$509,J$7,'Job Catalog'!$I$10:$I$509,J$9)/COUNTA('Job Catalog'!$C$10:$C$509),""))</f>
        <v/>
      </c>
      <c r="K33" s="57">
        <f>IF(OR($A33="",K$9=""),"",IFERROR(COUNTIFS('Job Catalog'!$D$10:$D$509,$A33,'Job Catalog'!$H$10:$H$509,K$7,'Job Catalog'!$I$10:$I$509,K$9)/COUNTA('Job Catalog'!$C$10:$C$509),""))</f>
        <v/>
      </c>
      <c r="L33" s="57">
        <f>IF(OR($A33="",L$9=""),"",IFERROR(COUNTIFS('Job Catalog'!$D$10:$D$509,$A33,'Job Catalog'!$H$10:$H$509,L$7,'Job Catalog'!$I$10:$I$509,L$9)/COUNTA('Job Catalog'!$C$10:$C$509),""))</f>
        <v/>
      </c>
      <c r="M33" s="57">
        <f>IF(OR($A33="",M$9=""),"",IFERROR(COUNTIFS('Job Catalog'!$D$10:$D$509,$A33,'Job Catalog'!$H$10:$H$509,M$7,'Job Catalog'!$I$10:$I$509,M$9)/COUNTA('Job Catalog'!$C$10:$C$509),""))</f>
        <v/>
      </c>
      <c r="N33" s="57">
        <f>IF(OR($A33="",N$9=""),"",IFERROR(COUNTIFS('Job Catalog'!$D$10:$D$509,$A33,'Job Catalog'!$H$10:$H$509,N$7,'Job Catalog'!$I$10:$I$509,N$9)/COUNTA('Job Catalog'!$C$10:$C$509),""))</f>
        <v/>
      </c>
      <c r="O33" s="57">
        <f>IF(OR($A33="",O$9=""),"",IFERROR(COUNTIFS('Job Catalog'!$D$10:$D$509,$A33,'Job Catalog'!$H$10:$H$509,O$7,'Job Catalog'!$I$10:$I$509,O$9)/COUNTA('Job Catalog'!$C$10:$C$509),""))</f>
        <v/>
      </c>
      <c r="P33" s="57">
        <f>IF(OR($A33="",P$9=""),"",IFERROR(COUNTIFS('Job Catalog'!$D$10:$D$509,$A33,'Job Catalog'!$H$10:$H$509,P$7,'Job Catalog'!$I$10:$I$509,P$9)/COUNTA('Job Catalog'!$C$10:$C$509),""))</f>
        <v/>
      </c>
      <c r="Q33" s="57">
        <f>IF(OR($A33="",Q$9=""),"",IFERROR(COUNTIFS('Job Catalog'!$D$10:$D$509,$A33,'Job Catalog'!$H$10:$H$509,Q$7,'Job Catalog'!$I$10:$I$509,Q$9)/COUNTA('Job Catalog'!$C$10:$C$509),""))</f>
        <v/>
      </c>
      <c r="R33" s="57">
        <f>IF(OR($A33="",R$9=""),"",IFERROR(COUNTIFS('Job Catalog'!$D$10:$D$509,$A33,'Job Catalog'!$H$10:$H$509,R$7,'Job Catalog'!$I$10:$I$509,R$9)/COUNTA('Job Catalog'!$C$10:$C$509),""))</f>
        <v/>
      </c>
      <c r="S33" s="57">
        <f>IF(OR($A33="",S$9=""),"",IFERROR(COUNTIFS('Job Catalog'!$D$10:$D$509,$A33,'Job Catalog'!$H$10:$H$509,S$7,'Job Catalog'!$I$10:$I$509,S$9)/COUNTA('Job Catalog'!$C$10:$C$509),""))</f>
        <v/>
      </c>
      <c r="T33" s="57">
        <f>IF(OR($A33="",T$9=""),"",IFERROR(COUNTIFS('Job Catalog'!$D$10:$D$509,$A33,'Job Catalog'!$H$10:$H$509,T$7,'Job Catalog'!$I$10:$I$509,T$9)/COUNTA('Job Catalog'!$C$10:$C$509),""))</f>
        <v/>
      </c>
      <c r="U33" s="57">
        <f>IF(OR($A33="",U$9=""),"",IFERROR(COUNTIFS('Job Catalog'!$D$10:$D$509,$A33,'Job Catalog'!$H$10:$H$509,U$7,'Job Catalog'!$I$10:$I$509,U$9)/COUNTA('Job Catalog'!$C$10:$C$509),""))</f>
        <v/>
      </c>
      <c r="V33" s="57">
        <f>IF(OR($A33="",V$9=""),"",IFERROR(COUNTIFS('Job Catalog'!$D$10:$D$509,$A33,'Job Catalog'!$H$10:$H$509,V$7,'Job Catalog'!$I$10:$I$509,V$9)/COUNTA('Job Catalog'!$C$10:$C$509),""))</f>
        <v/>
      </c>
      <c r="W33" s="57">
        <f>IF(OR($A33="",W$9=""),"",IFERROR(COUNTIFS('Job Catalog'!$D$10:$D$509,$A33,'Job Catalog'!$H$10:$H$509,W$7,'Job Catalog'!$I$10:$I$509,W$9)/COUNTA('Job Catalog'!$C$10:$C$509),""))</f>
        <v/>
      </c>
      <c r="X33" s="57">
        <f>IF(OR($A33="",X$9=""),"",IFERROR(COUNTIFS('Job Catalog'!$D$10:$D$509,$A33,'Job Catalog'!$H$10:$H$509,X$7,'Job Catalog'!$I$10:$I$509,X$9)/COUNTA('Job Catalog'!$C$10:$C$509),""))</f>
        <v/>
      </c>
      <c r="Y33" s="57">
        <f>IF(OR($A33="",Y$9=""),"",IFERROR(COUNTIFS('Job Catalog'!$D$10:$D$509,$A33,'Job Catalog'!$H$10:$H$509,Y$7,'Job Catalog'!$I$10:$I$509,Y$9)/COUNTA('Job Catalog'!$C$10:$C$509),""))</f>
        <v/>
      </c>
      <c r="Z33" s="57">
        <f>IF(OR($A33="",Z$9=""),"",IFERROR(COUNTIFS('Job Catalog'!$D$10:$D$509,$A33,'Job Catalog'!$H$10:$H$509,Z$7,'Job Catalog'!$I$10:$I$509,Z$9)/COUNTA('Job Catalog'!$C$10:$C$509),""))</f>
        <v/>
      </c>
      <c r="AA33" s="57">
        <f>IF(OR($A33="",AA$9=""),"",IFERROR(COUNTIFS('Job Catalog'!$D$10:$D$509,$A33,'Job Catalog'!$H$10:$H$509,AA$7,'Job Catalog'!$I$10:$I$509,AA$9)/COUNTA('Job Catalog'!$C$10:$C$509),""))</f>
        <v/>
      </c>
      <c r="AB33" s="57">
        <f>IF(OR($A33="",AB$9=""),"",IFERROR(COUNTIFS('Job Catalog'!$D$10:$D$509,$A33,'Job Catalog'!$H$10:$H$509,AB$7,'Job Catalog'!$I$10:$I$509,AB$9)/COUNTA('Job Catalog'!$C$10:$C$509),""))</f>
        <v/>
      </c>
      <c r="AC33" s="57">
        <f>IF(OR($A33="",AC$9=""),"",IFERROR(COUNTIFS('Job Catalog'!$D$10:$D$509,$A33,'Job Catalog'!$H$10:$H$509,AC$7,'Job Catalog'!$I$10:$I$509,AC$9)/COUNTA('Job Catalog'!$C$10:$C$509),""))</f>
        <v/>
      </c>
      <c r="AD33" s="57">
        <f>IF(OR($A33="",AD$9=""),"",IFERROR(COUNTIFS('Job Catalog'!$D$10:$D$509,$A33,'Job Catalog'!$H$10:$H$509,AD$7,'Job Catalog'!$I$10:$I$509,AD$9)/COUNTA('Job Catalog'!$C$10:$C$509),""))</f>
        <v/>
      </c>
      <c r="AE33" s="57">
        <f>IF(OR($A33="",AE$9=""),"",IFERROR(COUNTIFS('Job Catalog'!$D$10:$D$509,$A33,'Job Catalog'!$H$10:$H$509,AE$7,'Job Catalog'!$I$10:$I$509,AE$9)/COUNTA('Job Catalog'!$C$10:$C$509),""))</f>
        <v/>
      </c>
      <c r="AF33" s="57">
        <f>IF(OR($A33="",AF$9=""),"",IFERROR(COUNTIFS('Job Catalog'!$D$10:$D$509,$A33,'Job Catalog'!$H$10:$H$509,AF$7,'Job Catalog'!$I$10:$I$509,AF$9)/COUNTA('Job Catalog'!$C$10:$C$509),""))</f>
        <v/>
      </c>
      <c r="AG33" s="57">
        <f>IF(OR($A33="",AG$9=""),"",IFERROR(COUNTIFS('Job Catalog'!$D$10:$D$509,$A33,'Job Catalog'!$H$10:$H$509,AG$7,'Job Catalog'!$I$10:$I$509,AG$9)/COUNTA('Job Catalog'!$C$10:$C$509),""))</f>
        <v/>
      </c>
      <c r="AH33" s="57">
        <f>IF(OR($A33="",AH$9=""),"",IFERROR(COUNTIFS('Job Catalog'!$D$10:$D$509,$A33,'Job Catalog'!$H$10:$H$509,AH$7,'Job Catalog'!$I$10:$I$509,AH$9)/COUNTA('Job Catalog'!$C$10:$C$509),""))</f>
        <v/>
      </c>
      <c r="AI33" s="57">
        <f>IF(OR($A33="",AI$9=""),"",IFERROR(COUNTIFS('Job Catalog'!$D$10:$D$509,$A33,'Job Catalog'!$H$10:$H$509,AI$7,'Job Catalog'!$I$10:$I$509,AI$9)/COUNTA('Job Catalog'!$C$10:$C$509),""))</f>
        <v/>
      </c>
      <c r="AJ33" s="57">
        <f>IF(OR($A33="",AJ$9=""),"",IFERROR(COUNTIFS('Job Catalog'!$D$10:$D$509,$A33,'Job Catalog'!$H$10:$H$509,AJ$7,'Job Catalog'!$I$10:$I$509,AJ$9)/COUNTA('Job Catalog'!$C$10:$C$509),""))</f>
        <v/>
      </c>
      <c r="AK33" s="57">
        <f>IF(OR($A33="",AK$9=""),"",IFERROR(COUNTIFS('Job Catalog'!$D$10:$D$509,$A33,'Job Catalog'!$H$10:$H$509,AK$7,'Job Catalog'!$I$10:$I$509,AK$9)/COUNTA('Job Catalog'!$C$10:$C$509),""))</f>
        <v/>
      </c>
      <c r="AL33" s="57">
        <f>IF(OR($A33="",AL$9=""),"",IFERROR(COUNTIFS('Job Catalog'!$D$10:$D$509,$A33,'Job Catalog'!$H$10:$H$509,AL$7,'Job Catalog'!$I$10:$I$509,AL$9)/COUNTA('Job Catalog'!$C$10:$C$509),""))</f>
        <v/>
      </c>
      <c r="AM33" s="57">
        <f>IF(OR($A33="",AM$9=""),"",IFERROR(COUNTIFS('Job Catalog'!$D$10:$D$509,$A33,'Job Catalog'!$H$10:$H$509,AM$7,'Job Catalog'!$I$10:$I$509,AM$9)/COUNTA('Job Catalog'!$C$10:$C$509),""))</f>
        <v/>
      </c>
      <c r="AN33" s="57">
        <f>IF(OR($A33="",AN$9=""),"",IFERROR(COUNTIFS('Job Catalog'!$D$10:$D$509,$A33,'Job Catalog'!$H$10:$H$509,AN$7,'Job Catalog'!$I$10:$I$509,AN$9)/COUNTA('Job Catalog'!$C$10:$C$509),""))</f>
        <v/>
      </c>
      <c r="AO33" s="57">
        <f>IF(OR($A33="",AO$9=""),"",IFERROR(COUNTIFS('Job Catalog'!$D$10:$D$509,$A33,'Job Catalog'!$H$10:$H$509,AO$7,'Job Catalog'!$I$10:$I$509,AO$9)/COUNTA('Job Catalog'!$C$10:$C$509),""))</f>
        <v/>
      </c>
      <c r="AP33" s="57">
        <f>IF(OR($A33="",AP$9=""),"",IFERROR(COUNTIFS('Job Catalog'!$D$10:$D$509,$A33,'Job Catalog'!$H$10:$H$509,AP$7,'Job Catalog'!$I$10:$I$509,AP$9)/COUNTA('Job Catalog'!$C$10:$C$509),""))</f>
        <v/>
      </c>
      <c r="AQ33" s="57">
        <f>IF(OR($A33="",AQ$9=""),"",IFERROR(COUNTIFS('Job Catalog'!$D$10:$D$509,$A33,'Job Catalog'!$H$10:$H$509,AQ$7,'Job Catalog'!$I$10:$I$509,AQ$9)/COUNTA('Job Catalog'!$C$10:$C$509),""))</f>
        <v/>
      </c>
      <c r="AR33" s="57">
        <f>IF(OR($A33="",AR$9=""),"",IFERROR(COUNTIFS('Job Catalog'!$D$10:$D$509,$A33,'Job Catalog'!$H$10:$H$509,AR$7,'Job Catalog'!$I$10:$I$509,AR$9)/COUNTA('Job Catalog'!$C$10:$C$509),""))</f>
        <v/>
      </c>
      <c r="AS33" s="57">
        <f>IF(OR($A33="",AS$9=""),"",IFERROR(COUNTIFS('Job Catalog'!$D$10:$D$509,$A33,'Job Catalog'!$H$10:$H$509,AS$7,'Job Catalog'!$I$10:$I$509,AS$9)/COUNTA('Job Catalog'!$C$10:$C$509),""))</f>
        <v/>
      </c>
      <c r="AT33" s="57">
        <f>IF(OR($A33="",AT$9=""),"",IFERROR(COUNTIFS('Job Catalog'!$D$10:$D$509,$A33,'Job Catalog'!$H$10:$H$509,AT$7,'Job Catalog'!$I$10:$I$509,AT$9)/COUNTA('Job Catalog'!$C$10:$C$509),""))</f>
        <v/>
      </c>
      <c r="AU33" s="57">
        <f>IF(OR($A33="",AU$9=""),"",IFERROR(COUNTIFS('Job Catalog'!$D$10:$D$509,$A33,'Job Catalog'!$H$10:$H$509,AU$7,'Job Catalog'!$I$10:$I$509,AU$9)/COUNTA('Job Catalog'!$C$10:$C$509),""))</f>
        <v/>
      </c>
      <c r="AV33" s="57">
        <f>IF(OR($A33="",AV$9=""),"",IFERROR(COUNTIFS('Job Catalog'!$D$10:$D$509,$A33,'Job Catalog'!$H$10:$H$509,AV$7,'Job Catalog'!$I$10:$I$509,AV$9)/COUNTA('Job Catalog'!$C$10:$C$509),""))</f>
        <v/>
      </c>
      <c r="AW33" s="57">
        <f>IF(OR($A33="",AW$9=""),"",IFERROR(COUNTIFS('Job Catalog'!$D$10:$D$509,$A33,'Job Catalog'!$H$10:$H$509,AW$7,'Job Catalog'!$I$10:$I$509,AW$9)/COUNTA('Job Catalog'!$C$10:$C$509),""))</f>
        <v/>
      </c>
      <c r="AX33" s="57">
        <f>IF(OR($A33="",AX$9=""),"",IFERROR(COUNTIFS('Job Catalog'!$D$10:$D$509,$A33,'Job Catalog'!$H$10:$H$509,AX$7,'Job Catalog'!$I$10:$I$509,AX$9)/COUNTA('Job Catalog'!$C$10:$C$509),""))</f>
        <v/>
      </c>
      <c r="AY33" s="57">
        <f>IF(OR($A33="",AY$9=""),"",IFERROR(COUNTIFS('Job Catalog'!$D$10:$D$509,$A33,'Job Catalog'!$H$10:$H$509,AY$7,'Job Catalog'!$I$10:$I$509,AY$9)/COUNTA('Job Catalog'!$C$10:$C$509),""))</f>
        <v/>
      </c>
      <c r="AZ33" s="57">
        <f>IF(OR($A33="",AZ$9=""),"",IFERROR(COUNTIFS('Job Catalog'!$D$10:$D$509,$A33,'Job Catalog'!$H$10:$H$509,AZ$7,'Job Catalog'!$I$10:$I$509,AZ$9)/COUNTA('Job Catalog'!$C$10:$C$509),""))</f>
        <v/>
      </c>
      <c r="BA33" s="57">
        <f>IF(OR($A33="",BA$9=""),"",IFERROR(COUNTIFS('Job Catalog'!$D$10:$D$509,$A33,'Job Catalog'!$H$10:$H$509,BA$7,'Job Catalog'!$I$10:$I$509,BA$9)/COUNTA('Job Catalog'!$C$10:$C$509),""))</f>
        <v/>
      </c>
      <c r="BB33" s="57">
        <f>IF(OR($A33="",BB$9=""),"",IFERROR(COUNTIFS('Job Catalog'!$D$10:$D$509,$A33,'Job Catalog'!$H$10:$H$509,BB$7,'Job Catalog'!$I$10:$I$509,BB$9)/COUNTA('Job Catalog'!$C$10:$C$509),""))</f>
        <v/>
      </c>
      <c r="BC33" s="57">
        <f>IF(OR($A33="",BC$9=""),"",IFERROR(COUNTIFS('Job Catalog'!$D$10:$D$509,$A33,'Job Catalog'!$H$10:$H$509,BC$7,'Job Catalog'!$I$10:$I$509,BC$9)/COUNTA('Job Catalog'!$C$10:$C$509),""))</f>
        <v/>
      </c>
      <c r="BD33" s="57">
        <f>IF(OR($A33="",BD$9=""),"",IFERROR(COUNTIFS('Job Catalog'!$D$10:$D$509,$A33,'Job Catalog'!$H$10:$H$509,BD$7,'Job Catalog'!$I$10:$I$509,BD$9)/COUNTA('Job Catalog'!$C$10:$C$509),""))</f>
        <v/>
      </c>
      <c r="BE33" s="57">
        <f>IF(OR($A33="",BE$9=""),"",IFERROR(COUNTIFS('Job Catalog'!$D$10:$D$509,$A33,'Job Catalog'!$H$10:$H$509,BE$7,'Job Catalog'!$I$10:$I$509,BE$9)/COUNTA('Job Catalog'!$C$10:$C$509),""))</f>
        <v/>
      </c>
      <c r="BF33" s="57">
        <f>IF(OR($A33="",BF$9=""),"",IFERROR(COUNTIFS('Job Catalog'!$D$10:$D$509,$A33,'Job Catalog'!$H$10:$H$509,BF$7,'Job Catalog'!$I$10:$I$509,BF$9)/COUNTA('Job Catalog'!$C$10:$C$509),""))</f>
        <v/>
      </c>
      <c r="BG33" s="57">
        <f>IF(OR($A33="",BG$9=""),"",IFERROR(COUNTIFS('Job Catalog'!$D$10:$D$509,$A33,'Job Catalog'!$H$10:$H$509,BG$7,'Job Catalog'!$I$10:$I$509,BG$9)/COUNTA('Job Catalog'!$C$10:$C$509),""))</f>
        <v/>
      </c>
      <c r="BH33" s="57">
        <f>IF(OR($A33="",BH$9=""),"",IFERROR(COUNTIFS('Job Catalog'!$D$10:$D$509,$A33,'Job Catalog'!$H$10:$H$509,BH$7,'Job Catalog'!$I$10:$I$509,BH$9)/COUNTA('Job Catalog'!$C$10:$C$509),""))</f>
        <v/>
      </c>
      <c r="BI33" s="57">
        <f>IF(OR($A33="",BI$9=""),"",IFERROR(COUNTIFS('Job Catalog'!$D$10:$D$509,$A33,'Job Catalog'!$H$10:$H$509,BI$7,'Job Catalog'!$I$10:$I$509,BI$9)/COUNTA('Job Catalog'!$C$10:$C$509),""))</f>
        <v/>
      </c>
      <c r="BJ33" s="57">
        <f>IF(OR($A33="",BJ$9=""),"",IFERROR(COUNTIFS('Job Catalog'!$D$10:$D$509,$A33,'Job Catalog'!$H$10:$H$509,BJ$7,'Job Catalog'!$I$10:$I$509,BJ$9)/COUNTA('Job Catalog'!$C$10:$C$509),""))</f>
        <v/>
      </c>
      <c r="BK33" s="57">
        <f>IF(OR($A33="",BK$9=""),"",IFERROR(COUNTIFS('Job Catalog'!$D$10:$D$509,$A33,'Job Catalog'!$H$10:$H$509,BK$7,'Job Catalog'!$I$10:$I$509,BK$9)/COUNTA('Job Catalog'!$C$10:$C$509),""))</f>
        <v/>
      </c>
      <c r="BL33" s="57">
        <f>IF(OR($A33="",BL$9=""),"",IFERROR(COUNTIFS('Job Catalog'!$D$10:$D$509,$A33,'Job Catalog'!$H$10:$H$509,BL$7,'Job Catalog'!$I$10:$I$509,BL$9)/COUNTA('Job Catalog'!$C$10:$C$509),""))</f>
        <v/>
      </c>
      <c r="BM33" s="57">
        <f>IF(OR($A33="",BM$9=""),"",IFERROR(COUNTIFS('Job Catalog'!$D$10:$D$509,$A33,'Job Catalog'!$H$10:$H$509,BM$7,'Job Catalog'!$I$10:$I$509,BM$9)/COUNTA('Job Catalog'!$C$10:$C$509),""))</f>
        <v/>
      </c>
      <c r="BN33" s="57">
        <f>IF(OR($A33="",BN$9=""),"",IFERROR(COUNTIFS('Job Catalog'!$D$10:$D$509,$A33,'Job Catalog'!$H$10:$H$509,BN$7,'Job Catalog'!$I$10:$I$509,BN$9)/COUNTA('Job Catalog'!$C$10:$C$509),""))</f>
        <v/>
      </c>
      <c r="BO33" s="57">
        <f>IF(OR($A33="",BO$9=""),"",IFERROR(COUNTIFS('Job Catalog'!$D$10:$D$509,$A33,'Job Catalog'!$H$10:$H$509,BO$7,'Job Catalog'!$I$10:$I$509,BO$9)/COUNTA('Job Catalog'!$C$10:$C$509),""))</f>
        <v/>
      </c>
      <c r="BP33" s="57">
        <f>IF(OR($A33="",BP$9=""),"",IFERROR(COUNTIFS('Job Catalog'!$D$10:$D$509,$A33,'Job Catalog'!$H$10:$H$509,BP$7,'Job Catalog'!$I$10:$I$509,BP$9)/COUNTA('Job Catalog'!$C$10:$C$509),""))</f>
        <v/>
      </c>
      <c r="BQ33" s="57">
        <f>IF(OR($A33="",BQ$9=""),"",IFERROR(COUNTIFS('Job Catalog'!$D$10:$D$509,$A33,'Job Catalog'!$H$10:$H$509,BQ$7,'Job Catalog'!$I$10:$I$509,BQ$9)/COUNTA('Job Catalog'!$C$10:$C$509),""))</f>
        <v/>
      </c>
      <c r="BR33" s="57">
        <f>IF(OR($A33="",BR$9=""),"",IFERROR(COUNTIFS('Job Catalog'!$D$10:$D$509,$A33,'Job Catalog'!$H$10:$H$509,BR$7,'Job Catalog'!$I$10:$I$509,BR$9)/COUNTA('Job Catalog'!$C$10:$C$509),""))</f>
        <v/>
      </c>
      <c r="BS33" s="57">
        <f>IF(OR($A33="",BS$9=""),"",IFERROR(COUNTIFS('Job Catalog'!$D$10:$D$509,$A33,'Job Catalog'!$H$10:$H$509,BS$7,'Job Catalog'!$I$10:$I$509,BS$9)/COUNTA('Job Catalog'!$C$10:$C$509),""))</f>
        <v/>
      </c>
      <c r="BT33" s="57">
        <f>IF(OR($A33="",BT$9=""),"",IFERROR(COUNTIFS('Job Catalog'!$D$10:$D$509,$A33,'Job Catalog'!$H$10:$H$509,BT$7,'Job Catalog'!$I$10:$I$509,BT$9)/COUNTA('Job Catalog'!$C$10:$C$509),""))</f>
        <v/>
      </c>
      <c r="BU33" s="57">
        <f>IF(OR($A33="",BU$9=""),"",IFERROR(COUNTIFS('Job Catalog'!$D$10:$D$509,$A33,'Job Catalog'!$H$10:$H$509,BU$7,'Job Catalog'!$I$10:$I$509,BU$9)/COUNTA('Job Catalog'!$C$10:$C$509),""))</f>
        <v/>
      </c>
      <c r="BV33" s="57">
        <f>IF(OR($A33="",BV$9=""),"",IFERROR(COUNTIFS('Job Catalog'!$D$10:$D$509,$A33,'Job Catalog'!$H$10:$H$509,BV$7,'Job Catalog'!$I$10:$I$509,BV$9)/COUNTA('Job Catalog'!$C$10:$C$509),""))</f>
        <v/>
      </c>
      <c r="BW33" s="57">
        <f>IF(OR($A33="",BW$9=""),"",IFERROR(COUNTIFS('Job Catalog'!$D$10:$D$509,$A33,'Job Catalog'!$H$10:$H$509,BW$7,'Job Catalog'!$I$10:$I$509,BW$9)/COUNTA('Job Catalog'!$C$10:$C$509),""))</f>
        <v/>
      </c>
      <c r="BX33" s="57">
        <f>IF(OR($A33="",BX$9=""),"",IFERROR(COUNTIFS('Job Catalog'!$D$10:$D$509,$A33,'Job Catalog'!$H$10:$H$509,BX$7,'Job Catalog'!$I$10:$I$509,BX$9)/COUNTA('Job Catalog'!$C$10:$C$509),""))</f>
        <v/>
      </c>
      <c r="BY33" s="57">
        <f>IF(OR($A33="",BY$9=""),"",IFERROR(COUNTIFS('Job Catalog'!$D$10:$D$509,$A33,'Job Catalog'!$H$10:$H$509,BY$7,'Job Catalog'!$I$10:$I$509,BY$9)/COUNTA('Job Catalog'!$C$10:$C$509),""))</f>
        <v/>
      </c>
      <c r="BZ33" s="57">
        <f>IF(OR($A33="",BZ$9=""),"",IFERROR(COUNTIFS('Job Catalog'!$D$10:$D$509,$A33,'Job Catalog'!$H$10:$H$509,BZ$7,'Job Catalog'!$I$10:$I$509,BZ$9)/COUNTA('Job Catalog'!$C$10:$C$509),""))</f>
        <v/>
      </c>
      <c r="CA33" s="57">
        <f>IF(OR($A33="",CA$9=""),"",IFERROR(COUNTIFS('Job Catalog'!$D$10:$D$509,$A33,'Job Catalog'!$H$10:$H$509,CA$7,'Job Catalog'!$I$10:$I$509,CA$9)/COUNTA('Job Catalog'!$C$10:$C$509),""))</f>
        <v/>
      </c>
      <c r="CB33" s="57">
        <f>IF(OR($A33="",CB$9=""),"",IFERROR(COUNTIFS('Job Catalog'!$D$10:$D$509,$A33,'Job Catalog'!$H$10:$H$509,CB$7,'Job Catalog'!$I$10:$I$509,CB$9)/COUNTA('Job Catalog'!$C$10:$C$509),""))</f>
        <v/>
      </c>
      <c r="CC33" s="57">
        <f>IF(OR($A33="",CC$9=""),"",IFERROR(COUNTIFS('Job Catalog'!$D$10:$D$509,$A33,'Job Catalog'!$H$10:$H$509,CC$7,'Job Catalog'!$I$10:$I$509,CC$9)/COUNTA('Job Catalog'!$C$10:$C$509),""))</f>
        <v/>
      </c>
      <c r="CD33" s="57">
        <f>IF(OR($A33="",CD$9=""),"",IFERROR(COUNTIFS('Job Catalog'!$D$10:$D$509,$A33,'Job Catalog'!$H$10:$H$509,CD$7,'Job Catalog'!$I$10:$I$509,CD$9)/COUNTA('Job Catalog'!$C$10:$C$509),""))</f>
        <v/>
      </c>
      <c r="CE33" s="57">
        <f>IF(OR($A33="",CE$9=""),"",IFERROR(COUNTIFS('Job Catalog'!$D$10:$D$509,$A33,'Job Catalog'!$H$10:$H$509,CE$7,'Job Catalog'!$I$10:$I$509,CE$9)/COUNTA('Job Catalog'!$C$10:$C$509),""))</f>
        <v/>
      </c>
      <c r="CF33" s="57">
        <f>IF(OR($A33="",CF$9=""),"",IFERROR(COUNTIFS('Job Catalog'!$D$10:$D$509,$A33,'Job Catalog'!$H$10:$H$509,CF$7,'Job Catalog'!$I$10:$I$509,CF$9)/COUNTA('Job Catalog'!$C$10:$C$509),""))</f>
        <v/>
      </c>
      <c r="CG33" s="57">
        <f>IF(OR($A33="",CG$9=""),"",IFERROR(COUNTIFS('Job Catalog'!$D$10:$D$509,$A33,'Job Catalog'!$H$10:$H$509,CG$7,'Job Catalog'!$I$10:$I$509,CG$9)/COUNTA('Job Catalog'!$C$10:$C$509),""))</f>
        <v/>
      </c>
      <c r="CH33" s="57">
        <f>IF(OR($A33="",CH$9=""),"",IFERROR(COUNTIFS('Job Catalog'!$D$10:$D$509,$A33,'Job Catalog'!$H$10:$H$509,CH$7,'Job Catalog'!$I$10:$I$509,CH$9)/COUNTA('Job Catalog'!$C$10:$C$509),""))</f>
        <v/>
      </c>
      <c r="CI33" s="57">
        <f>IF(OR($A33="",CI$9=""),"",IFERROR(COUNTIFS('Job Catalog'!$D$10:$D$509,$A33,'Job Catalog'!$H$10:$H$509,CI$7,'Job Catalog'!$I$10:$I$509,CI$9)/COUNTA('Job Catalog'!$C$10:$C$509),""))</f>
        <v/>
      </c>
      <c r="CJ33" s="57">
        <f>IF(OR($A33="",CJ$9=""),"",IFERROR(COUNTIFS('Job Catalog'!$D$10:$D$509,$A33,'Job Catalog'!$H$10:$H$509,CJ$7,'Job Catalog'!$I$10:$I$509,CJ$9)/COUNTA('Job Catalog'!$C$10:$C$509),""))</f>
        <v/>
      </c>
      <c r="CK33" s="57">
        <f>IF(OR($A33="",CK$9=""),"",IFERROR(COUNTIFS('Job Catalog'!$D$10:$D$509,$A33,'Job Catalog'!$H$10:$H$509,CK$7,'Job Catalog'!$I$10:$I$509,CK$9)/COUNTA('Job Catalog'!$C$10:$C$509),""))</f>
        <v/>
      </c>
      <c r="CL33" s="57">
        <f>IF(OR($A33="",CL$9=""),"",IFERROR(COUNTIFS('Job Catalog'!$D$10:$D$509,$A33,'Job Catalog'!$H$10:$H$509,CL$7,'Job Catalog'!$I$10:$I$509,CL$9)/COUNTA('Job Catalog'!$C$10:$C$509),""))</f>
        <v/>
      </c>
      <c r="CM33" s="57">
        <f>IF(OR($A33="",CM$9=""),"",IFERROR(COUNTIFS('Job Catalog'!$D$10:$D$509,$A33,'Job Catalog'!$H$10:$H$509,CM$7,'Job Catalog'!$I$10:$I$509,CM$9)/COUNTA('Job Catalog'!$C$10:$C$509),""))</f>
        <v/>
      </c>
      <c r="CN33" s="57">
        <f>IF(OR($A33="",CN$9=""),"",IFERROR(COUNTIFS('Job Catalog'!$D$10:$D$509,$A33,'Job Catalog'!$H$10:$H$509,CN$7,'Job Catalog'!$I$10:$I$509,CN$9)/COUNTA('Job Catalog'!$C$10:$C$509),""))</f>
        <v/>
      </c>
      <c r="CO33" s="57">
        <f>IF(OR($A33="",CO$9=""),"",IFERROR(COUNTIFS('Job Catalog'!$D$10:$D$509,$A33,'Job Catalog'!$H$10:$H$509,CO$7,'Job Catalog'!$I$10:$I$509,CO$9)/COUNTA('Job Catalog'!$C$10:$C$509),""))</f>
        <v/>
      </c>
      <c r="CP33" s="57">
        <f>IF(OR($A33="",CP$9=""),"",IFERROR(COUNTIFS('Job Catalog'!$D$10:$D$509,$A33,'Job Catalog'!$H$10:$H$509,CP$7,'Job Catalog'!$I$10:$I$509,CP$9)/COUNTA('Job Catalog'!$C$10:$C$509),""))</f>
        <v/>
      </c>
      <c r="CQ33" s="57">
        <f>IF(OR($A33="",CQ$9=""),"",IFERROR(COUNTIFS('Job Catalog'!$D$10:$D$509,$A33,'Job Catalog'!$H$10:$H$509,CQ$7,'Job Catalog'!$I$10:$I$509,CQ$9)/COUNTA('Job Catalog'!$C$10:$C$509),""))</f>
        <v/>
      </c>
      <c r="CR33" s="57">
        <f>IF(OR($A33="",CR$9=""),"",IFERROR(COUNTIFS('Job Catalog'!$D$10:$D$509,$A33,'Job Catalog'!$H$10:$H$509,CR$7,'Job Catalog'!$I$10:$I$509,CR$9)/COUNTA('Job Catalog'!$C$10:$C$509),""))</f>
        <v/>
      </c>
      <c r="CS33" s="57">
        <f>IF(OR($A33="",CS$9=""),"",IFERROR(COUNTIFS('Job Catalog'!$D$10:$D$509,$A33,'Job Catalog'!$H$10:$H$509,CS$7,'Job Catalog'!$I$10:$I$509,CS$9)/COUNTA('Job Catalog'!$C$10:$C$509),""))</f>
        <v/>
      </c>
      <c r="CT33" s="57">
        <f>IF(OR($A33="",CT$9=""),"",IFERROR(COUNTIFS('Job Catalog'!$D$10:$D$509,$A33,'Job Catalog'!$H$10:$H$509,CT$7,'Job Catalog'!$I$10:$I$509,CT$9)/COUNTA('Job Catalog'!$C$10:$C$509),""))</f>
        <v/>
      </c>
      <c r="CU33" s="58">
        <f>IF($A33="","",SUM(C33:CT33))</f>
        <v/>
      </c>
    </row>
    <row r="34">
      <c r="A34">
        <f>IF(SETUP!$B144="","",SETUP!$B144)</f>
        <v/>
      </c>
      <c r="B34" s="9">
        <f>IF(SETUP!$B144="","",SETUP!$C144)</f>
        <v/>
      </c>
      <c r="C34" s="57">
        <f>IF(OR($A34="",C$9=""),"",IFERROR(COUNTIFS('Job Catalog'!$D$10:$D$509,$A34,'Job Catalog'!$H$10:$H$509,C$7,'Job Catalog'!$I$10:$I$509,C$9)/COUNTA('Job Catalog'!$C$10:$C$509),""))</f>
        <v/>
      </c>
      <c r="D34" s="57">
        <f>IF(OR($A34="",D$9=""),"",IFERROR(COUNTIFS('Job Catalog'!$D$10:$D$509,$A34,'Job Catalog'!$H$10:$H$509,D$7,'Job Catalog'!$I$10:$I$509,D$9)/COUNTA('Job Catalog'!$C$10:$C$509),""))</f>
        <v/>
      </c>
      <c r="E34" s="57">
        <f>IF(OR($A34="",E$9=""),"",IFERROR(COUNTIFS('Job Catalog'!$D$10:$D$509,$A34,'Job Catalog'!$H$10:$H$509,E$7,'Job Catalog'!$I$10:$I$509,E$9)/COUNTA('Job Catalog'!$C$10:$C$509),""))</f>
        <v/>
      </c>
      <c r="F34" s="57">
        <f>IF(OR($A34="",F$9=""),"",IFERROR(COUNTIFS('Job Catalog'!$D$10:$D$509,$A34,'Job Catalog'!$H$10:$H$509,F$7,'Job Catalog'!$I$10:$I$509,F$9)/COUNTA('Job Catalog'!$C$10:$C$509),""))</f>
        <v/>
      </c>
      <c r="G34" s="57">
        <f>IF(OR($A34="",G$9=""),"",IFERROR(COUNTIFS('Job Catalog'!$D$10:$D$509,$A34,'Job Catalog'!$H$10:$H$509,G$7,'Job Catalog'!$I$10:$I$509,G$9)/COUNTA('Job Catalog'!$C$10:$C$509),""))</f>
        <v/>
      </c>
      <c r="H34" s="57">
        <f>IF(OR($A34="",H$9=""),"",IFERROR(COUNTIFS('Job Catalog'!$D$10:$D$509,$A34,'Job Catalog'!$H$10:$H$509,H$7,'Job Catalog'!$I$10:$I$509,H$9)/COUNTA('Job Catalog'!$C$10:$C$509),""))</f>
        <v/>
      </c>
      <c r="I34" s="57">
        <f>IF(OR($A34="",I$9=""),"",IFERROR(COUNTIFS('Job Catalog'!$D$10:$D$509,$A34,'Job Catalog'!$H$10:$H$509,I$7,'Job Catalog'!$I$10:$I$509,I$9)/COUNTA('Job Catalog'!$C$10:$C$509),""))</f>
        <v/>
      </c>
      <c r="J34" s="57">
        <f>IF(OR($A34="",J$9=""),"",IFERROR(COUNTIFS('Job Catalog'!$D$10:$D$509,$A34,'Job Catalog'!$H$10:$H$509,J$7,'Job Catalog'!$I$10:$I$509,J$9)/COUNTA('Job Catalog'!$C$10:$C$509),""))</f>
        <v/>
      </c>
      <c r="K34" s="57">
        <f>IF(OR($A34="",K$9=""),"",IFERROR(COUNTIFS('Job Catalog'!$D$10:$D$509,$A34,'Job Catalog'!$H$10:$H$509,K$7,'Job Catalog'!$I$10:$I$509,K$9)/COUNTA('Job Catalog'!$C$10:$C$509),""))</f>
        <v/>
      </c>
      <c r="L34" s="57">
        <f>IF(OR($A34="",L$9=""),"",IFERROR(COUNTIFS('Job Catalog'!$D$10:$D$509,$A34,'Job Catalog'!$H$10:$H$509,L$7,'Job Catalog'!$I$10:$I$509,L$9)/COUNTA('Job Catalog'!$C$10:$C$509),""))</f>
        <v/>
      </c>
      <c r="M34" s="57">
        <f>IF(OR($A34="",M$9=""),"",IFERROR(COUNTIFS('Job Catalog'!$D$10:$D$509,$A34,'Job Catalog'!$H$10:$H$509,M$7,'Job Catalog'!$I$10:$I$509,M$9)/COUNTA('Job Catalog'!$C$10:$C$509),""))</f>
        <v/>
      </c>
      <c r="N34" s="57">
        <f>IF(OR($A34="",N$9=""),"",IFERROR(COUNTIFS('Job Catalog'!$D$10:$D$509,$A34,'Job Catalog'!$H$10:$H$509,N$7,'Job Catalog'!$I$10:$I$509,N$9)/COUNTA('Job Catalog'!$C$10:$C$509),""))</f>
        <v/>
      </c>
      <c r="O34" s="57">
        <f>IF(OR($A34="",O$9=""),"",IFERROR(COUNTIFS('Job Catalog'!$D$10:$D$509,$A34,'Job Catalog'!$H$10:$H$509,O$7,'Job Catalog'!$I$10:$I$509,O$9)/COUNTA('Job Catalog'!$C$10:$C$509),""))</f>
        <v/>
      </c>
      <c r="P34" s="57">
        <f>IF(OR($A34="",P$9=""),"",IFERROR(COUNTIFS('Job Catalog'!$D$10:$D$509,$A34,'Job Catalog'!$H$10:$H$509,P$7,'Job Catalog'!$I$10:$I$509,P$9)/COUNTA('Job Catalog'!$C$10:$C$509),""))</f>
        <v/>
      </c>
      <c r="Q34" s="57">
        <f>IF(OR($A34="",Q$9=""),"",IFERROR(COUNTIFS('Job Catalog'!$D$10:$D$509,$A34,'Job Catalog'!$H$10:$H$509,Q$7,'Job Catalog'!$I$10:$I$509,Q$9)/COUNTA('Job Catalog'!$C$10:$C$509),""))</f>
        <v/>
      </c>
      <c r="R34" s="57">
        <f>IF(OR($A34="",R$9=""),"",IFERROR(COUNTIFS('Job Catalog'!$D$10:$D$509,$A34,'Job Catalog'!$H$10:$H$509,R$7,'Job Catalog'!$I$10:$I$509,R$9)/COUNTA('Job Catalog'!$C$10:$C$509),""))</f>
        <v/>
      </c>
      <c r="S34" s="57">
        <f>IF(OR($A34="",S$9=""),"",IFERROR(COUNTIFS('Job Catalog'!$D$10:$D$509,$A34,'Job Catalog'!$H$10:$H$509,S$7,'Job Catalog'!$I$10:$I$509,S$9)/COUNTA('Job Catalog'!$C$10:$C$509),""))</f>
        <v/>
      </c>
      <c r="T34" s="57">
        <f>IF(OR($A34="",T$9=""),"",IFERROR(COUNTIFS('Job Catalog'!$D$10:$D$509,$A34,'Job Catalog'!$H$10:$H$509,T$7,'Job Catalog'!$I$10:$I$509,T$9)/COUNTA('Job Catalog'!$C$10:$C$509),""))</f>
        <v/>
      </c>
      <c r="U34" s="57">
        <f>IF(OR($A34="",U$9=""),"",IFERROR(COUNTIFS('Job Catalog'!$D$10:$D$509,$A34,'Job Catalog'!$H$10:$H$509,U$7,'Job Catalog'!$I$10:$I$509,U$9)/COUNTA('Job Catalog'!$C$10:$C$509),""))</f>
        <v/>
      </c>
      <c r="V34" s="57">
        <f>IF(OR($A34="",V$9=""),"",IFERROR(COUNTIFS('Job Catalog'!$D$10:$D$509,$A34,'Job Catalog'!$H$10:$H$509,V$7,'Job Catalog'!$I$10:$I$509,V$9)/COUNTA('Job Catalog'!$C$10:$C$509),""))</f>
        <v/>
      </c>
      <c r="W34" s="57">
        <f>IF(OR($A34="",W$9=""),"",IFERROR(COUNTIFS('Job Catalog'!$D$10:$D$509,$A34,'Job Catalog'!$H$10:$H$509,W$7,'Job Catalog'!$I$10:$I$509,W$9)/COUNTA('Job Catalog'!$C$10:$C$509),""))</f>
        <v/>
      </c>
      <c r="X34" s="57">
        <f>IF(OR($A34="",X$9=""),"",IFERROR(COUNTIFS('Job Catalog'!$D$10:$D$509,$A34,'Job Catalog'!$H$10:$H$509,X$7,'Job Catalog'!$I$10:$I$509,X$9)/COUNTA('Job Catalog'!$C$10:$C$509),""))</f>
        <v/>
      </c>
      <c r="Y34" s="57">
        <f>IF(OR($A34="",Y$9=""),"",IFERROR(COUNTIFS('Job Catalog'!$D$10:$D$509,$A34,'Job Catalog'!$H$10:$H$509,Y$7,'Job Catalog'!$I$10:$I$509,Y$9)/COUNTA('Job Catalog'!$C$10:$C$509),""))</f>
        <v/>
      </c>
      <c r="Z34" s="57">
        <f>IF(OR($A34="",Z$9=""),"",IFERROR(COUNTIFS('Job Catalog'!$D$10:$D$509,$A34,'Job Catalog'!$H$10:$H$509,Z$7,'Job Catalog'!$I$10:$I$509,Z$9)/COUNTA('Job Catalog'!$C$10:$C$509),""))</f>
        <v/>
      </c>
      <c r="AA34" s="57">
        <f>IF(OR($A34="",AA$9=""),"",IFERROR(COUNTIFS('Job Catalog'!$D$10:$D$509,$A34,'Job Catalog'!$H$10:$H$509,AA$7,'Job Catalog'!$I$10:$I$509,AA$9)/COUNTA('Job Catalog'!$C$10:$C$509),""))</f>
        <v/>
      </c>
      <c r="AB34" s="57">
        <f>IF(OR($A34="",AB$9=""),"",IFERROR(COUNTIFS('Job Catalog'!$D$10:$D$509,$A34,'Job Catalog'!$H$10:$H$509,AB$7,'Job Catalog'!$I$10:$I$509,AB$9)/COUNTA('Job Catalog'!$C$10:$C$509),""))</f>
        <v/>
      </c>
      <c r="AC34" s="57">
        <f>IF(OR($A34="",AC$9=""),"",IFERROR(COUNTIFS('Job Catalog'!$D$10:$D$509,$A34,'Job Catalog'!$H$10:$H$509,AC$7,'Job Catalog'!$I$10:$I$509,AC$9)/COUNTA('Job Catalog'!$C$10:$C$509),""))</f>
        <v/>
      </c>
      <c r="AD34" s="57">
        <f>IF(OR($A34="",AD$9=""),"",IFERROR(COUNTIFS('Job Catalog'!$D$10:$D$509,$A34,'Job Catalog'!$H$10:$H$509,AD$7,'Job Catalog'!$I$10:$I$509,AD$9)/COUNTA('Job Catalog'!$C$10:$C$509),""))</f>
        <v/>
      </c>
      <c r="AE34" s="57">
        <f>IF(OR($A34="",AE$9=""),"",IFERROR(COUNTIFS('Job Catalog'!$D$10:$D$509,$A34,'Job Catalog'!$H$10:$H$509,AE$7,'Job Catalog'!$I$10:$I$509,AE$9)/COUNTA('Job Catalog'!$C$10:$C$509),""))</f>
        <v/>
      </c>
      <c r="AF34" s="57">
        <f>IF(OR($A34="",AF$9=""),"",IFERROR(COUNTIFS('Job Catalog'!$D$10:$D$509,$A34,'Job Catalog'!$H$10:$H$509,AF$7,'Job Catalog'!$I$10:$I$509,AF$9)/COUNTA('Job Catalog'!$C$10:$C$509),""))</f>
        <v/>
      </c>
      <c r="AG34" s="57">
        <f>IF(OR($A34="",AG$9=""),"",IFERROR(COUNTIFS('Job Catalog'!$D$10:$D$509,$A34,'Job Catalog'!$H$10:$H$509,AG$7,'Job Catalog'!$I$10:$I$509,AG$9)/COUNTA('Job Catalog'!$C$10:$C$509),""))</f>
        <v/>
      </c>
      <c r="AH34" s="57">
        <f>IF(OR($A34="",AH$9=""),"",IFERROR(COUNTIFS('Job Catalog'!$D$10:$D$509,$A34,'Job Catalog'!$H$10:$H$509,AH$7,'Job Catalog'!$I$10:$I$509,AH$9)/COUNTA('Job Catalog'!$C$10:$C$509),""))</f>
        <v/>
      </c>
      <c r="AI34" s="57">
        <f>IF(OR($A34="",AI$9=""),"",IFERROR(COUNTIFS('Job Catalog'!$D$10:$D$509,$A34,'Job Catalog'!$H$10:$H$509,AI$7,'Job Catalog'!$I$10:$I$509,AI$9)/COUNTA('Job Catalog'!$C$10:$C$509),""))</f>
        <v/>
      </c>
      <c r="AJ34" s="57">
        <f>IF(OR($A34="",AJ$9=""),"",IFERROR(COUNTIFS('Job Catalog'!$D$10:$D$509,$A34,'Job Catalog'!$H$10:$H$509,AJ$7,'Job Catalog'!$I$10:$I$509,AJ$9)/COUNTA('Job Catalog'!$C$10:$C$509),""))</f>
        <v/>
      </c>
      <c r="AK34" s="57">
        <f>IF(OR($A34="",AK$9=""),"",IFERROR(COUNTIFS('Job Catalog'!$D$10:$D$509,$A34,'Job Catalog'!$H$10:$H$509,AK$7,'Job Catalog'!$I$10:$I$509,AK$9)/COUNTA('Job Catalog'!$C$10:$C$509),""))</f>
        <v/>
      </c>
      <c r="AL34" s="57">
        <f>IF(OR($A34="",AL$9=""),"",IFERROR(COUNTIFS('Job Catalog'!$D$10:$D$509,$A34,'Job Catalog'!$H$10:$H$509,AL$7,'Job Catalog'!$I$10:$I$509,AL$9)/COUNTA('Job Catalog'!$C$10:$C$509),""))</f>
        <v/>
      </c>
      <c r="AM34" s="57">
        <f>IF(OR($A34="",AM$9=""),"",IFERROR(COUNTIFS('Job Catalog'!$D$10:$D$509,$A34,'Job Catalog'!$H$10:$H$509,AM$7,'Job Catalog'!$I$10:$I$509,AM$9)/COUNTA('Job Catalog'!$C$10:$C$509),""))</f>
        <v/>
      </c>
      <c r="AN34" s="57">
        <f>IF(OR($A34="",AN$9=""),"",IFERROR(COUNTIFS('Job Catalog'!$D$10:$D$509,$A34,'Job Catalog'!$H$10:$H$509,AN$7,'Job Catalog'!$I$10:$I$509,AN$9)/COUNTA('Job Catalog'!$C$10:$C$509),""))</f>
        <v/>
      </c>
      <c r="AO34" s="57">
        <f>IF(OR($A34="",AO$9=""),"",IFERROR(COUNTIFS('Job Catalog'!$D$10:$D$509,$A34,'Job Catalog'!$H$10:$H$509,AO$7,'Job Catalog'!$I$10:$I$509,AO$9)/COUNTA('Job Catalog'!$C$10:$C$509),""))</f>
        <v/>
      </c>
      <c r="AP34" s="57">
        <f>IF(OR($A34="",AP$9=""),"",IFERROR(COUNTIFS('Job Catalog'!$D$10:$D$509,$A34,'Job Catalog'!$H$10:$H$509,AP$7,'Job Catalog'!$I$10:$I$509,AP$9)/COUNTA('Job Catalog'!$C$10:$C$509),""))</f>
        <v/>
      </c>
      <c r="AQ34" s="57">
        <f>IF(OR($A34="",AQ$9=""),"",IFERROR(COUNTIFS('Job Catalog'!$D$10:$D$509,$A34,'Job Catalog'!$H$10:$H$509,AQ$7,'Job Catalog'!$I$10:$I$509,AQ$9)/COUNTA('Job Catalog'!$C$10:$C$509),""))</f>
        <v/>
      </c>
      <c r="AR34" s="57">
        <f>IF(OR($A34="",AR$9=""),"",IFERROR(COUNTIFS('Job Catalog'!$D$10:$D$509,$A34,'Job Catalog'!$H$10:$H$509,AR$7,'Job Catalog'!$I$10:$I$509,AR$9)/COUNTA('Job Catalog'!$C$10:$C$509),""))</f>
        <v/>
      </c>
      <c r="AS34" s="57">
        <f>IF(OR($A34="",AS$9=""),"",IFERROR(COUNTIFS('Job Catalog'!$D$10:$D$509,$A34,'Job Catalog'!$H$10:$H$509,AS$7,'Job Catalog'!$I$10:$I$509,AS$9)/COUNTA('Job Catalog'!$C$10:$C$509),""))</f>
        <v/>
      </c>
      <c r="AT34" s="57">
        <f>IF(OR($A34="",AT$9=""),"",IFERROR(COUNTIFS('Job Catalog'!$D$10:$D$509,$A34,'Job Catalog'!$H$10:$H$509,AT$7,'Job Catalog'!$I$10:$I$509,AT$9)/COUNTA('Job Catalog'!$C$10:$C$509),""))</f>
        <v/>
      </c>
      <c r="AU34" s="57">
        <f>IF(OR($A34="",AU$9=""),"",IFERROR(COUNTIFS('Job Catalog'!$D$10:$D$509,$A34,'Job Catalog'!$H$10:$H$509,AU$7,'Job Catalog'!$I$10:$I$509,AU$9)/COUNTA('Job Catalog'!$C$10:$C$509),""))</f>
        <v/>
      </c>
      <c r="AV34" s="57">
        <f>IF(OR($A34="",AV$9=""),"",IFERROR(COUNTIFS('Job Catalog'!$D$10:$D$509,$A34,'Job Catalog'!$H$10:$H$509,AV$7,'Job Catalog'!$I$10:$I$509,AV$9)/COUNTA('Job Catalog'!$C$10:$C$509),""))</f>
        <v/>
      </c>
      <c r="AW34" s="57">
        <f>IF(OR($A34="",AW$9=""),"",IFERROR(COUNTIFS('Job Catalog'!$D$10:$D$509,$A34,'Job Catalog'!$H$10:$H$509,AW$7,'Job Catalog'!$I$10:$I$509,AW$9)/COUNTA('Job Catalog'!$C$10:$C$509),""))</f>
        <v/>
      </c>
      <c r="AX34" s="57">
        <f>IF(OR($A34="",AX$9=""),"",IFERROR(COUNTIFS('Job Catalog'!$D$10:$D$509,$A34,'Job Catalog'!$H$10:$H$509,AX$7,'Job Catalog'!$I$10:$I$509,AX$9)/COUNTA('Job Catalog'!$C$10:$C$509),""))</f>
        <v/>
      </c>
      <c r="AY34" s="57">
        <f>IF(OR($A34="",AY$9=""),"",IFERROR(COUNTIFS('Job Catalog'!$D$10:$D$509,$A34,'Job Catalog'!$H$10:$H$509,AY$7,'Job Catalog'!$I$10:$I$509,AY$9)/COUNTA('Job Catalog'!$C$10:$C$509),""))</f>
        <v/>
      </c>
      <c r="AZ34" s="57">
        <f>IF(OR($A34="",AZ$9=""),"",IFERROR(COUNTIFS('Job Catalog'!$D$10:$D$509,$A34,'Job Catalog'!$H$10:$H$509,AZ$7,'Job Catalog'!$I$10:$I$509,AZ$9)/COUNTA('Job Catalog'!$C$10:$C$509),""))</f>
        <v/>
      </c>
      <c r="BA34" s="57">
        <f>IF(OR($A34="",BA$9=""),"",IFERROR(COUNTIFS('Job Catalog'!$D$10:$D$509,$A34,'Job Catalog'!$H$10:$H$509,BA$7,'Job Catalog'!$I$10:$I$509,BA$9)/COUNTA('Job Catalog'!$C$10:$C$509),""))</f>
        <v/>
      </c>
      <c r="BB34" s="57">
        <f>IF(OR($A34="",BB$9=""),"",IFERROR(COUNTIFS('Job Catalog'!$D$10:$D$509,$A34,'Job Catalog'!$H$10:$H$509,BB$7,'Job Catalog'!$I$10:$I$509,BB$9)/COUNTA('Job Catalog'!$C$10:$C$509),""))</f>
        <v/>
      </c>
      <c r="BC34" s="57">
        <f>IF(OR($A34="",BC$9=""),"",IFERROR(COUNTIFS('Job Catalog'!$D$10:$D$509,$A34,'Job Catalog'!$H$10:$H$509,BC$7,'Job Catalog'!$I$10:$I$509,BC$9)/COUNTA('Job Catalog'!$C$10:$C$509),""))</f>
        <v/>
      </c>
      <c r="BD34" s="57">
        <f>IF(OR($A34="",BD$9=""),"",IFERROR(COUNTIFS('Job Catalog'!$D$10:$D$509,$A34,'Job Catalog'!$H$10:$H$509,BD$7,'Job Catalog'!$I$10:$I$509,BD$9)/COUNTA('Job Catalog'!$C$10:$C$509),""))</f>
        <v/>
      </c>
      <c r="BE34" s="57">
        <f>IF(OR($A34="",BE$9=""),"",IFERROR(COUNTIFS('Job Catalog'!$D$10:$D$509,$A34,'Job Catalog'!$H$10:$H$509,BE$7,'Job Catalog'!$I$10:$I$509,BE$9)/COUNTA('Job Catalog'!$C$10:$C$509),""))</f>
        <v/>
      </c>
      <c r="BF34" s="57">
        <f>IF(OR($A34="",BF$9=""),"",IFERROR(COUNTIFS('Job Catalog'!$D$10:$D$509,$A34,'Job Catalog'!$H$10:$H$509,BF$7,'Job Catalog'!$I$10:$I$509,BF$9)/COUNTA('Job Catalog'!$C$10:$C$509),""))</f>
        <v/>
      </c>
      <c r="BG34" s="57">
        <f>IF(OR($A34="",BG$9=""),"",IFERROR(COUNTIFS('Job Catalog'!$D$10:$D$509,$A34,'Job Catalog'!$H$10:$H$509,BG$7,'Job Catalog'!$I$10:$I$509,BG$9)/COUNTA('Job Catalog'!$C$10:$C$509),""))</f>
        <v/>
      </c>
      <c r="BH34" s="57">
        <f>IF(OR($A34="",BH$9=""),"",IFERROR(COUNTIFS('Job Catalog'!$D$10:$D$509,$A34,'Job Catalog'!$H$10:$H$509,BH$7,'Job Catalog'!$I$10:$I$509,BH$9)/COUNTA('Job Catalog'!$C$10:$C$509),""))</f>
        <v/>
      </c>
      <c r="BI34" s="57">
        <f>IF(OR($A34="",BI$9=""),"",IFERROR(COUNTIFS('Job Catalog'!$D$10:$D$509,$A34,'Job Catalog'!$H$10:$H$509,BI$7,'Job Catalog'!$I$10:$I$509,BI$9)/COUNTA('Job Catalog'!$C$10:$C$509),""))</f>
        <v/>
      </c>
      <c r="BJ34" s="57">
        <f>IF(OR($A34="",BJ$9=""),"",IFERROR(COUNTIFS('Job Catalog'!$D$10:$D$509,$A34,'Job Catalog'!$H$10:$H$509,BJ$7,'Job Catalog'!$I$10:$I$509,BJ$9)/COUNTA('Job Catalog'!$C$10:$C$509),""))</f>
        <v/>
      </c>
      <c r="BK34" s="57">
        <f>IF(OR($A34="",BK$9=""),"",IFERROR(COUNTIFS('Job Catalog'!$D$10:$D$509,$A34,'Job Catalog'!$H$10:$H$509,BK$7,'Job Catalog'!$I$10:$I$509,BK$9)/COUNTA('Job Catalog'!$C$10:$C$509),""))</f>
        <v/>
      </c>
      <c r="BL34" s="57">
        <f>IF(OR($A34="",BL$9=""),"",IFERROR(COUNTIFS('Job Catalog'!$D$10:$D$509,$A34,'Job Catalog'!$H$10:$H$509,BL$7,'Job Catalog'!$I$10:$I$509,BL$9)/COUNTA('Job Catalog'!$C$10:$C$509),""))</f>
        <v/>
      </c>
      <c r="BM34" s="57">
        <f>IF(OR($A34="",BM$9=""),"",IFERROR(COUNTIFS('Job Catalog'!$D$10:$D$509,$A34,'Job Catalog'!$H$10:$H$509,BM$7,'Job Catalog'!$I$10:$I$509,BM$9)/COUNTA('Job Catalog'!$C$10:$C$509),""))</f>
        <v/>
      </c>
      <c r="BN34" s="57">
        <f>IF(OR($A34="",BN$9=""),"",IFERROR(COUNTIFS('Job Catalog'!$D$10:$D$509,$A34,'Job Catalog'!$H$10:$H$509,BN$7,'Job Catalog'!$I$10:$I$509,BN$9)/COUNTA('Job Catalog'!$C$10:$C$509),""))</f>
        <v/>
      </c>
      <c r="BO34" s="57">
        <f>IF(OR($A34="",BO$9=""),"",IFERROR(COUNTIFS('Job Catalog'!$D$10:$D$509,$A34,'Job Catalog'!$H$10:$H$509,BO$7,'Job Catalog'!$I$10:$I$509,BO$9)/COUNTA('Job Catalog'!$C$10:$C$509),""))</f>
        <v/>
      </c>
      <c r="BP34" s="57">
        <f>IF(OR($A34="",BP$9=""),"",IFERROR(COUNTIFS('Job Catalog'!$D$10:$D$509,$A34,'Job Catalog'!$H$10:$H$509,BP$7,'Job Catalog'!$I$10:$I$509,BP$9)/COUNTA('Job Catalog'!$C$10:$C$509),""))</f>
        <v/>
      </c>
      <c r="BQ34" s="57">
        <f>IF(OR($A34="",BQ$9=""),"",IFERROR(COUNTIFS('Job Catalog'!$D$10:$D$509,$A34,'Job Catalog'!$H$10:$H$509,BQ$7,'Job Catalog'!$I$10:$I$509,BQ$9)/COUNTA('Job Catalog'!$C$10:$C$509),""))</f>
        <v/>
      </c>
      <c r="BR34" s="57">
        <f>IF(OR($A34="",BR$9=""),"",IFERROR(COUNTIFS('Job Catalog'!$D$10:$D$509,$A34,'Job Catalog'!$H$10:$H$509,BR$7,'Job Catalog'!$I$10:$I$509,BR$9)/COUNTA('Job Catalog'!$C$10:$C$509),""))</f>
        <v/>
      </c>
      <c r="BS34" s="57">
        <f>IF(OR($A34="",BS$9=""),"",IFERROR(COUNTIFS('Job Catalog'!$D$10:$D$509,$A34,'Job Catalog'!$H$10:$H$509,BS$7,'Job Catalog'!$I$10:$I$509,BS$9)/COUNTA('Job Catalog'!$C$10:$C$509),""))</f>
        <v/>
      </c>
      <c r="BT34" s="57">
        <f>IF(OR($A34="",BT$9=""),"",IFERROR(COUNTIFS('Job Catalog'!$D$10:$D$509,$A34,'Job Catalog'!$H$10:$H$509,BT$7,'Job Catalog'!$I$10:$I$509,BT$9)/COUNTA('Job Catalog'!$C$10:$C$509),""))</f>
        <v/>
      </c>
      <c r="BU34" s="57">
        <f>IF(OR($A34="",BU$9=""),"",IFERROR(COUNTIFS('Job Catalog'!$D$10:$D$509,$A34,'Job Catalog'!$H$10:$H$509,BU$7,'Job Catalog'!$I$10:$I$509,BU$9)/COUNTA('Job Catalog'!$C$10:$C$509),""))</f>
        <v/>
      </c>
      <c r="BV34" s="57">
        <f>IF(OR($A34="",BV$9=""),"",IFERROR(COUNTIFS('Job Catalog'!$D$10:$D$509,$A34,'Job Catalog'!$H$10:$H$509,BV$7,'Job Catalog'!$I$10:$I$509,BV$9)/COUNTA('Job Catalog'!$C$10:$C$509),""))</f>
        <v/>
      </c>
      <c r="BW34" s="57">
        <f>IF(OR($A34="",BW$9=""),"",IFERROR(COUNTIFS('Job Catalog'!$D$10:$D$509,$A34,'Job Catalog'!$H$10:$H$509,BW$7,'Job Catalog'!$I$10:$I$509,BW$9)/COUNTA('Job Catalog'!$C$10:$C$509),""))</f>
        <v/>
      </c>
      <c r="BX34" s="57">
        <f>IF(OR($A34="",BX$9=""),"",IFERROR(COUNTIFS('Job Catalog'!$D$10:$D$509,$A34,'Job Catalog'!$H$10:$H$509,BX$7,'Job Catalog'!$I$10:$I$509,BX$9)/COUNTA('Job Catalog'!$C$10:$C$509),""))</f>
        <v/>
      </c>
      <c r="BY34" s="57">
        <f>IF(OR($A34="",BY$9=""),"",IFERROR(COUNTIFS('Job Catalog'!$D$10:$D$509,$A34,'Job Catalog'!$H$10:$H$509,BY$7,'Job Catalog'!$I$10:$I$509,BY$9)/COUNTA('Job Catalog'!$C$10:$C$509),""))</f>
        <v/>
      </c>
      <c r="BZ34" s="57">
        <f>IF(OR($A34="",BZ$9=""),"",IFERROR(COUNTIFS('Job Catalog'!$D$10:$D$509,$A34,'Job Catalog'!$H$10:$H$509,BZ$7,'Job Catalog'!$I$10:$I$509,BZ$9)/COUNTA('Job Catalog'!$C$10:$C$509),""))</f>
        <v/>
      </c>
      <c r="CA34" s="57">
        <f>IF(OR($A34="",CA$9=""),"",IFERROR(COUNTIFS('Job Catalog'!$D$10:$D$509,$A34,'Job Catalog'!$H$10:$H$509,CA$7,'Job Catalog'!$I$10:$I$509,CA$9)/COUNTA('Job Catalog'!$C$10:$C$509),""))</f>
        <v/>
      </c>
      <c r="CB34" s="57">
        <f>IF(OR($A34="",CB$9=""),"",IFERROR(COUNTIFS('Job Catalog'!$D$10:$D$509,$A34,'Job Catalog'!$H$10:$H$509,CB$7,'Job Catalog'!$I$10:$I$509,CB$9)/COUNTA('Job Catalog'!$C$10:$C$509),""))</f>
        <v/>
      </c>
      <c r="CC34" s="57">
        <f>IF(OR($A34="",CC$9=""),"",IFERROR(COUNTIFS('Job Catalog'!$D$10:$D$509,$A34,'Job Catalog'!$H$10:$H$509,CC$7,'Job Catalog'!$I$10:$I$509,CC$9)/COUNTA('Job Catalog'!$C$10:$C$509),""))</f>
        <v/>
      </c>
      <c r="CD34" s="57">
        <f>IF(OR($A34="",CD$9=""),"",IFERROR(COUNTIFS('Job Catalog'!$D$10:$D$509,$A34,'Job Catalog'!$H$10:$H$509,CD$7,'Job Catalog'!$I$10:$I$509,CD$9)/COUNTA('Job Catalog'!$C$10:$C$509),""))</f>
        <v/>
      </c>
      <c r="CE34" s="57">
        <f>IF(OR($A34="",CE$9=""),"",IFERROR(COUNTIFS('Job Catalog'!$D$10:$D$509,$A34,'Job Catalog'!$H$10:$H$509,CE$7,'Job Catalog'!$I$10:$I$509,CE$9)/COUNTA('Job Catalog'!$C$10:$C$509),""))</f>
        <v/>
      </c>
      <c r="CF34" s="57">
        <f>IF(OR($A34="",CF$9=""),"",IFERROR(COUNTIFS('Job Catalog'!$D$10:$D$509,$A34,'Job Catalog'!$H$10:$H$509,CF$7,'Job Catalog'!$I$10:$I$509,CF$9)/COUNTA('Job Catalog'!$C$10:$C$509),""))</f>
        <v/>
      </c>
      <c r="CG34" s="57">
        <f>IF(OR($A34="",CG$9=""),"",IFERROR(COUNTIFS('Job Catalog'!$D$10:$D$509,$A34,'Job Catalog'!$H$10:$H$509,CG$7,'Job Catalog'!$I$10:$I$509,CG$9)/COUNTA('Job Catalog'!$C$10:$C$509),""))</f>
        <v/>
      </c>
      <c r="CH34" s="57">
        <f>IF(OR($A34="",CH$9=""),"",IFERROR(COUNTIFS('Job Catalog'!$D$10:$D$509,$A34,'Job Catalog'!$H$10:$H$509,CH$7,'Job Catalog'!$I$10:$I$509,CH$9)/COUNTA('Job Catalog'!$C$10:$C$509),""))</f>
        <v/>
      </c>
      <c r="CI34" s="57">
        <f>IF(OR($A34="",CI$9=""),"",IFERROR(COUNTIFS('Job Catalog'!$D$10:$D$509,$A34,'Job Catalog'!$H$10:$H$509,CI$7,'Job Catalog'!$I$10:$I$509,CI$9)/COUNTA('Job Catalog'!$C$10:$C$509),""))</f>
        <v/>
      </c>
      <c r="CJ34" s="57">
        <f>IF(OR($A34="",CJ$9=""),"",IFERROR(COUNTIFS('Job Catalog'!$D$10:$D$509,$A34,'Job Catalog'!$H$10:$H$509,CJ$7,'Job Catalog'!$I$10:$I$509,CJ$9)/COUNTA('Job Catalog'!$C$10:$C$509),""))</f>
        <v/>
      </c>
      <c r="CK34" s="57">
        <f>IF(OR($A34="",CK$9=""),"",IFERROR(COUNTIFS('Job Catalog'!$D$10:$D$509,$A34,'Job Catalog'!$H$10:$H$509,CK$7,'Job Catalog'!$I$10:$I$509,CK$9)/COUNTA('Job Catalog'!$C$10:$C$509),""))</f>
        <v/>
      </c>
      <c r="CL34" s="57">
        <f>IF(OR($A34="",CL$9=""),"",IFERROR(COUNTIFS('Job Catalog'!$D$10:$D$509,$A34,'Job Catalog'!$H$10:$H$509,CL$7,'Job Catalog'!$I$10:$I$509,CL$9)/COUNTA('Job Catalog'!$C$10:$C$509),""))</f>
        <v/>
      </c>
      <c r="CM34" s="57">
        <f>IF(OR($A34="",CM$9=""),"",IFERROR(COUNTIFS('Job Catalog'!$D$10:$D$509,$A34,'Job Catalog'!$H$10:$H$509,CM$7,'Job Catalog'!$I$10:$I$509,CM$9)/COUNTA('Job Catalog'!$C$10:$C$509),""))</f>
        <v/>
      </c>
      <c r="CN34" s="57">
        <f>IF(OR($A34="",CN$9=""),"",IFERROR(COUNTIFS('Job Catalog'!$D$10:$D$509,$A34,'Job Catalog'!$H$10:$H$509,CN$7,'Job Catalog'!$I$10:$I$509,CN$9)/COUNTA('Job Catalog'!$C$10:$C$509),""))</f>
        <v/>
      </c>
      <c r="CO34" s="57">
        <f>IF(OR($A34="",CO$9=""),"",IFERROR(COUNTIFS('Job Catalog'!$D$10:$D$509,$A34,'Job Catalog'!$H$10:$H$509,CO$7,'Job Catalog'!$I$10:$I$509,CO$9)/COUNTA('Job Catalog'!$C$10:$C$509),""))</f>
        <v/>
      </c>
      <c r="CP34" s="57">
        <f>IF(OR($A34="",CP$9=""),"",IFERROR(COUNTIFS('Job Catalog'!$D$10:$D$509,$A34,'Job Catalog'!$H$10:$H$509,CP$7,'Job Catalog'!$I$10:$I$509,CP$9)/COUNTA('Job Catalog'!$C$10:$C$509),""))</f>
        <v/>
      </c>
      <c r="CQ34" s="57">
        <f>IF(OR($A34="",CQ$9=""),"",IFERROR(COUNTIFS('Job Catalog'!$D$10:$D$509,$A34,'Job Catalog'!$H$10:$H$509,CQ$7,'Job Catalog'!$I$10:$I$509,CQ$9)/COUNTA('Job Catalog'!$C$10:$C$509),""))</f>
        <v/>
      </c>
      <c r="CR34" s="57">
        <f>IF(OR($A34="",CR$9=""),"",IFERROR(COUNTIFS('Job Catalog'!$D$10:$D$509,$A34,'Job Catalog'!$H$10:$H$509,CR$7,'Job Catalog'!$I$10:$I$509,CR$9)/COUNTA('Job Catalog'!$C$10:$C$509),""))</f>
        <v/>
      </c>
      <c r="CS34" s="57">
        <f>IF(OR($A34="",CS$9=""),"",IFERROR(COUNTIFS('Job Catalog'!$D$10:$D$509,$A34,'Job Catalog'!$H$10:$H$509,CS$7,'Job Catalog'!$I$10:$I$509,CS$9)/COUNTA('Job Catalog'!$C$10:$C$509),""))</f>
        <v/>
      </c>
      <c r="CT34" s="57">
        <f>IF(OR($A34="",CT$9=""),"",IFERROR(COUNTIFS('Job Catalog'!$D$10:$D$509,$A34,'Job Catalog'!$H$10:$H$509,CT$7,'Job Catalog'!$I$10:$I$509,CT$9)/COUNTA('Job Catalog'!$C$10:$C$509),""))</f>
        <v/>
      </c>
      <c r="CU34" s="58">
        <f>IF($A34="","",SUM(C34:CT34))</f>
        <v/>
      </c>
    </row>
    <row r="35">
      <c r="B35" s="6" t="inlineStr">
        <is>
          <t>Total</t>
        </is>
      </c>
      <c r="C35" s="59">
        <f>SUM(C10:C34)</f>
        <v/>
      </c>
      <c r="D35" s="59">
        <f>SUM(D10:D34)</f>
        <v/>
      </c>
      <c r="E35" s="59">
        <f>SUM(E10:E34)</f>
        <v/>
      </c>
      <c r="F35" s="59">
        <f>SUM(F10:F34)</f>
        <v/>
      </c>
      <c r="G35" s="59">
        <f>SUM(G10:G34)</f>
        <v/>
      </c>
      <c r="H35" s="59">
        <f>SUM(H10:H34)</f>
        <v/>
      </c>
      <c r="I35" s="59">
        <f>SUM(I10:I34)</f>
        <v/>
      </c>
      <c r="J35" s="59">
        <f>SUM(J10:J34)</f>
        <v/>
      </c>
      <c r="K35" s="59">
        <f>SUM(K10:K34)</f>
        <v/>
      </c>
      <c r="L35" s="59">
        <f>SUM(L10:L34)</f>
        <v/>
      </c>
      <c r="M35" s="59">
        <f>SUM(M10:M34)</f>
        <v/>
      </c>
      <c r="N35" s="59">
        <f>SUM(N10:N34)</f>
        <v/>
      </c>
      <c r="O35" s="59">
        <f>SUM(O10:O34)</f>
        <v/>
      </c>
      <c r="P35" s="59">
        <f>SUM(P10:P34)</f>
        <v/>
      </c>
      <c r="Q35" s="59">
        <f>SUM(Q10:Q34)</f>
        <v/>
      </c>
      <c r="R35" s="59">
        <f>SUM(R10:R34)</f>
        <v/>
      </c>
      <c r="S35" s="59">
        <f>SUM(S10:S34)</f>
        <v/>
      </c>
      <c r="T35" s="59">
        <f>SUM(T10:T34)</f>
        <v/>
      </c>
      <c r="U35" s="59">
        <f>SUM(U10:U34)</f>
        <v/>
      </c>
      <c r="V35" s="59">
        <f>SUM(V10:V34)</f>
        <v/>
      </c>
      <c r="W35" s="59">
        <f>SUM(W10:W34)</f>
        <v/>
      </c>
      <c r="X35" s="59">
        <f>SUM(X10:X34)</f>
        <v/>
      </c>
      <c r="Y35" s="59">
        <f>SUM(Y10:Y34)</f>
        <v/>
      </c>
      <c r="Z35" s="59">
        <f>SUM(Z10:Z34)</f>
        <v/>
      </c>
      <c r="AA35" s="59">
        <f>SUM(AA10:AA34)</f>
        <v/>
      </c>
      <c r="AB35" s="59">
        <f>SUM(AB10:AB34)</f>
        <v/>
      </c>
      <c r="AC35" s="59">
        <f>SUM(AC10:AC34)</f>
        <v/>
      </c>
      <c r="AD35" s="59">
        <f>SUM(AD10:AD34)</f>
        <v/>
      </c>
      <c r="AE35" s="59">
        <f>SUM(AE10:AE34)</f>
        <v/>
      </c>
      <c r="AF35" s="59">
        <f>SUM(AF10:AF34)</f>
        <v/>
      </c>
      <c r="AG35" s="59">
        <f>SUM(AG10:AG34)</f>
        <v/>
      </c>
      <c r="AH35" s="59">
        <f>SUM(AH10:AH34)</f>
        <v/>
      </c>
      <c r="AI35" s="59">
        <f>SUM(AI10:AI34)</f>
        <v/>
      </c>
      <c r="AJ35" s="59">
        <f>SUM(AJ10:AJ34)</f>
        <v/>
      </c>
      <c r="AK35" s="59">
        <f>SUM(AK10:AK34)</f>
        <v/>
      </c>
      <c r="AL35" s="59">
        <f>SUM(AL10:AL34)</f>
        <v/>
      </c>
      <c r="AM35" s="59">
        <f>SUM(AM10:AM34)</f>
        <v/>
      </c>
      <c r="AN35" s="59">
        <f>SUM(AN10:AN34)</f>
        <v/>
      </c>
      <c r="AO35" s="59">
        <f>SUM(AO10:AO34)</f>
        <v/>
      </c>
      <c r="AP35" s="59">
        <f>SUM(AP10:AP34)</f>
        <v/>
      </c>
      <c r="AQ35" s="59">
        <f>SUM(AQ10:AQ34)</f>
        <v/>
      </c>
      <c r="AR35" s="59">
        <f>SUM(AR10:AR34)</f>
        <v/>
      </c>
      <c r="AS35" s="59">
        <f>SUM(AS10:AS34)</f>
        <v/>
      </c>
      <c r="AT35" s="59">
        <f>SUM(AT10:AT34)</f>
        <v/>
      </c>
      <c r="AU35" s="59">
        <f>SUM(AU10:AU34)</f>
        <v/>
      </c>
      <c r="AV35" s="59">
        <f>SUM(AV10:AV34)</f>
        <v/>
      </c>
      <c r="AW35" s="59">
        <f>SUM(AW10:AW34)</f>
        <v/>
      </c>
      <c r="AX35" s="59">
        <f>SUM(AX10:AX34)</f>
        <v/>
      </c>
      <c r="AY35" s="59">
        <f>SUM(AY10:AY34)</f>
        <v/>
      </c>
      <c r="AZ35" s="59">
        <f>SUM(AZ10:AZ34)</f>
        <v/>
      </c>
      <c r="BA35" s="59">
        <f>SUM(BA10:BA34)</f>
        <v/>
      </c>
      <c r="BB35" s="59">
        <f>SUM(BB10:BB34)</f>
        <v/>
      </c>
      <c r="BC35" s="59">
        <f>SUM(BC10:BC34)</f>
        <v/>
      </c>
      <c r="BD35" s="59">
        <f>SUM(BD10:BD34)</f>
        <v/>
      </c>
      <c r="BE35" s="59">
        <f>SUM(BE10:BE34)</f>
        <v/>
      </c>
      <c r="BF35" s="59">
        <f>SUM(BF10:BF34)</f>
        <v/>
      </c>
      <c r="BG35" s="59">
        <f>SUM(BG10:BG34)</f>
        <v/>
      </c>
      <c r="BH35" s="59">
        <f>SUM(BH10:BH34)</f>
        <v/>
      </c>
      <c r="BI35" s="59">
        <f>SUM(BI10:BI34)</f>
        <v/>
      </c>
      <c r="BJ35" s="59">
        <f>SUM(BJ10:BJ34)</f>
        <v/>
      </c>
      <c r="BK35" s="59">
        <f>SUM(BK10:BK34)</f>
        <v/>
      </c>
      <c r="BL35" s="59">
        <f>SUM(BL10:BL34)</f>
        <v/>
      </c>
      <c r="BM35" s="59">
        <f>SUM(BM10:BM34)</f>
        <v/>
      </c>
      <c r="BN35" s="59">
        <f>SUM(BN10:BN34)</f>
        <v/>
      </c>
      <c r="BO35" s="59">
        <f>SUM(BO10:BO34)</f>
        <v/>
      </c>
      <c r="BP35" s="59">
        <f>SUM(BP10:BP34)</f>
        <v/>
      </c>
      <c r="BQ35" s="59">
        <f>SUM(BQ10:BQ34)</f>
        <v/>
      </c>
      <c r="BR35" s="59">
        <f>SUM(BR10:BR34)</f>
        <v/>
      </c>
      <c r="BS35" s="59">
        <f>SUM(BS10:BS34)</f>
        <v/>
      </c>
      <c r="BT35" s="59">
        <f>SUM(BT10:BT34)</f>
        <v/>
      </c>
      <c r="BU35" s="59">
        <f>SUM(BU10:BU34)</f>
        <v/>
      </c>
      <c r="BV35" s="59">
        <f>SUM(BV10:BV34)</f>
        <v/>
      </c>
      <c r="BW35" s="59">
        <f>SUM(BW10:BW34)</f>
        <v/>
      </c>
      <c r="BX35" s="59">
        <f>SUM(BX10:BX34)</f>
        <v/>
      </c>
      <c r="BY35" s="59">
        <f>SUM(BY10:BY34)</f>
        <v/>
      </c>
      <c r="BZ35" s="59">
        <f>SUM(BZ10:BZ34)</f>
        <v/>
      </c>
      <c r="CA35" s="59">
        <f>SUM(CA10:CA34)</f>
        <v/>
      </c>
      <c r="CB35" s="59">
        <f>SUM(CB10:CB34)</f>
        <v/>
      </c>
      <c r="CC35" s="59">
        <f>SUM(CC10:CC34)</f>
        <v/>
      </c>
      <c r="CD35" s="59">
        <f>SUM(CD10:CD34)</f>
        <v/>
      </c>
      <c r="CE35" s="59">
        <f>SUM(CE10:CE34)</f>
        <v/>
      </c>
      <c r="CF35" s="59">
        <f>SUM(CF10:CF34)</f>
        <v/>
      </c>
      <c r="CG35" s="59">
        <f>SUM(CG10:CG34)</f>
        <v/>
      </c>
      <c r="CH35" s="59">
        <f>SUM(CH10:CH34)</f>
        <v/>
      </c>
      <c r="CI35" s="59">
        <f>SUM(CI10:CI34)</f>
        <v/>
      </c>
      <c r="CJ35" s="59">
        <f>SUM(CJ10:CJ34)</f>
        <v/>
      </c>
      <c r="CK35" s="59">
        <f>SUM(CK10:CK34)</f>
        <v/>
      </c>
      <c r="CL35" s="59">
        <f>SUM(CL10:CL34)</f>
        <v/>
      </c>
      <c r="CM35" s="59">
        <f>SUM(CM10:CM34)</f>
        <v/>
      </c>
      <c r="CN35" s="59">
        <f>SUM(CN10:CN34)</f>
        <v/>
      </c>
      <c r="CO35" s="59">
        <f>SUM(CO10:CO34)</f>
        <v/>
      </c>
      <c r="CP35" s="59">
        <f>SUM(CP10:CP34)</f>
        <v/>
      </c>
      <c r="CQ35" s="59">
        <f>SUM(CQ10:CQ34)</f>
        <v/>
      </c>
      <c r="CR35" s="59">
        <f>SUM(CR10:CR34)</f>
        <v/>
      </c>
      <c r="CS35" s="59">
        <f>SUM(CS10:CS34)</f>
        <v/>
      </c>
      <c r="CT35" s="59">
        <f>SUM(CT10:CT34)</f>
        <v/>
      </c>
      <c r="CU35" s="59">
        <f>SUM(CU10:CU34)</f>
        <v/>
      </c>
    </row>
    <row r="38" ht="22" customHeight="1">
      <c r="B38" s="16" t="inlineStr">
        <is>
          <t>% OF ALL MAPPED EMPLOYEES</t>
        </is>
      </c>
      <c r="C38" s="17" t="n"/>
      <c r="D38" s="17" t="n"/>
      <c r="E38" s="17" t="n"/>
      <c r="F38" s="17" t="n"/>
      <c r="G38" s="17" t="n"/>
      <c r="H38" s="17" t="n"/>
      <c r="I38" s="17" t="n"/>
      <c r="J38" s="17" t="n"/>
      <c r="K38" s="17" t="n"/>
      <c r="L38" s="17" t="n"/>
      <c r="M38" s="17" t="n"/>
      <c r="N38" s="17" t="n"/>
      <c r="O38" s="17" t="n"/>
      <c r="P38" s="17" t="n"/>
      <c r="Q38" s="17" t="n"/>
      <c r="R38" s="17" t="n"/>
      <c r="S38" s="17" t="n"/>
      <c r="T38" s="17" t="n"/>
      <c r="U38" s="17" t="n"/>
      <c r="V38" s="17" t="n"/>
      <c r="W38" s="17" t="n"/>
      <c r="X38" s="17" t="n"/>
      <c r="Y38" s="17" t="n"/>
      <c r="Z38" s="17" t="n"/>
      <c r="AA38" s="17" t="n"/>
      <c r="AB38" s="17" t="n"/>
      <c r="AC38" s="17" t="n"/>
      <c r="AD38" s="17" t="n"/>
      <c r="AE38" s="17" t="n"/>
      <c r="AF38" s="17" t="n"/>
      <c r="AG38" s="17" t="n"/>
      <c r="AH38" s="17" t="n"/>
      <c r="AI38" s="17" t="n"/>
      <c r="AJ38" s="17" t="n"/>
      <c r="AK38" s="17" t="n"/>
      <c r="AL38" s="17" t="n"/>
      <c r="AM38" s="17" t="n"/>
      <c r="AN38" s="17" t="n"/>
      <c r="AO38" s="17" t="n"/>
      <c r="AP38" s="17" t="n"/>
      <c r="AQ38" s="17" t="n"/>
      <c r="AR38" s="17" t="n"/>
      <c r="AS38" s="17" t="n"/>
      <c r="AT38" s="17" t="n"/>
      <c r="AU38" s="17" t="n"/>
      <c r="AV38" s="17" t="n"/>
      <c r="AW38" s="17" t="n"/>
      <c r="AX38" s="17" t="n"/>
      <c r="AY38" s="17" t="n"/>
      <c r="AZ38" s="17" t="n"/>
      <c r="BA38" s="17" t="n"/>
      <c r="BB38" s="17" t="n"/>
      <c r="BC38" s="17" t="n"/>
      <c r="BD38" s="17" t="n"/>
      <c r="BE38" s="17" t="n"/>
      <c r="BF38" s="17" t="n"/>
      <c r="BG38" s="17" t="n"/>
      <c r="BH38" s="17" t="n"/>
      <c r="BI38" s="17" t="n"/>
      <c r="BJ38" s="17" t="n"/>
      <c r="BK38" s="17" t="n"/>
      <c r="BL38" s="17" t="n"/>
      <c r="BM38" s="17" t="n"/>
      <c r="BN38" s="17" t="n"/>
      <c r="BO38" s="17" t="n"/>
      <c r="BP38" s="17" t="n"/>
      <c r="BQ38" s="17" t="n"/>
      <c r="BR38" s="17" t="n"/>
      <c r="BS38" s="17" t="n"/>
      <c r="BT38" s="17" t="n"/>
      <c r="BU38" s="17" t="n"/>
      <c r="BV38" s="17" t="n"/>
      <c r="BW38" s="17" t="n"/>
      <c r="BX38" s="17" t="n"/>
      <c r="BY38" s="17" t="n"/>
      <c r="BZ38" s="17" t="n"/>
      <c r="CA38" s="17" t="n"/>
      <c r="CB38" s="17" t="n"/>
      <c r="CC38" s="17" t="n"/>
      <c r="CD38" s="17" t="n"/>
      <c r="CE38" s="17" t="n"/>
      <c r="CF38" s="17" t="n"/>
      <c r="CG38" s="17" t="n"/>
      <c r="CH38" s="17" t="n"/>
      <c r="CI38" s="17" t="n"/>
      <c r="CJ38" s="17" t="n"/>
      <c r="CK38" s="17" t="n"/>
      <c r="CL38" s="17" t="n"/>
      <c r="CM38" s="17" t="n"/>
      <c r="CN38" s="17" t="n"/>
      <c r="CO38" s="17" t="n"/>
      <c r="CP38" s="17" t="n"/>
      <c r="CQ38" s="17" t="n"/>
      <c r="CR38" s="17" t="n"/>
      <c r="CS38" s="17" t="n"/>
      <c r="CT38" s="17" t="n"/>
      <c r="CU38" s="17" t="n"/>
    </row>
    <row r="39" hidden="1">
      <c r="C39">
        <f>IF(SETUP!$B10="","",SETUP!$B10)</f>
        <v/>
      </c>
      <c r="D39">
        <f>IF(SETUP!$B10="","",SETUP!$B10)</f>
        <v/>
      </c>
      <c r="E39">
        <f>IF(SETUP!$B10="","",SETUP!$B10)</f>
        <v/>
      </c>
      <c r="F39">
        <f>IF(SETUP!$B10="","",SETUP!$B10)</f>
        <v/>
      </c>
      <c r="G39">
        <f>IF(SETUP!$B10="","",SETUP!$B10)</f>
        <v/>
      </c>
      <c r="H39">
        <f>IF(SETUP!$B10="","",SETUP!$B10)</f>
        <v/>
      </c>
      <c r="I39">
        <f>IF(SETUP!$B10="","",SETUP!$B10)</f>
        <v/>
      </c>
      <c r="J39">
        <f>IF(SETUP!$B10="","",SETUP!$B10)</f>
        <v/>
      </c>
      <c r="K39">
        <f>IF(SETUP!$B10="","",SETUP!$B10)</f>
        <v/>
      </c>
      <c r="L39">
        <f>IF(SETUP!$B10="","",SETUP!$B10)</f>
        <v/>
      </c>
      <c r="M39">
        <f>IF(SETUP!$B10="","",SETUP!$B10)</f>
        <v/>
      </c>
      <c r="N39">
        <f>IF(SETUP!$B10="","",SETUP!$B10)</f>
        <v/>
      </c>
      <c r="O39">
        <f>IF(SETUP!$B11="","",SETUP!$B11)</f>
        <v/>
      </c>
      <c r="P39">
        <f>IF(SETUP!$B11="","",SETUP!$B11)</f>
        <v/>
      </c>
      <c r="Q39">
        <f>IF(SETUP!$B11="","",SETUP!$B11)</f>
        <v/>
      </c>
      <c r="R39">
        <f>IF(SETUP!$B11="","",SETUP!$B11)</f>
        <v/>
      </c>
      <c r="S39">
        <f>IF(SETUP!$B11="","",SETUP!$B11)</f>
        <v/>
      </c>
      <c r="T39">
        <f>IF(SETUP!$B11="","",SETUP!$B11)</f>
        <v/>
      </c>
      <c r="U39">
        <f>IF(SETUP!$B11="","",SETUP!$B11)</f>
        <v/>
      </c>
      <c r="V39">
        <f>IF(SETUP!$B11="","",SETUP!$B11)</f>
        <v/>
      </c>
      <c r="W39">
        <f>IF(SETUP!$B11="","",SETUP!$B11)</f>
        <v/>
      </c>
      <c r="X39">
        <f>IF(SETUP!$B11="","",SETUP!$B11)</f>
        <v/>
      </c>
      <c r="Y39">
        <f>IF(SETUP!$B11="","",SETUP!$B11)</f>
        <v/>
      </c>
      <c r="Z39">
        <f>IF(SETUP!$B11="","",SETUP!$B11)</f>
        <v/>
      </c>
      <c r="AA39">
        <f>IF(SETUP!$B12="","",SETUP!$B12)</f>
        <v/>
      </c>
      <c r="AB39">
        <f>IF(SETUP!$B12="","",SETUP!$B12)</f>
        <v/>
      </c>
      <c r="AC39">
        <f>IF(SETUP!$B12="","",SETUP!$B12)</f>
        <v/>
      </c>
      <c r="AD39">
        <f>IF(SETUP!$B12="","",SETUP!$B12)</f>
        <v/>
      </c>
      <c r="AE39">
        <f>IF(SETUP!$B12="","",SETUP!$B12)</f>
        <v/>
      </c>
      <c r="AF39">
        <f>IF(SETUP!$B12="","",SETUP!$B12)</f>
        <v/>
      </c>
      <c r="AG39">
        <f>IF(SETUP!$B12="","",SETUP!$B12)</f>
        <v/>
      </c>
      <c r="AH39">
        <f>IF(SETUP!$B12="","",SETUP!$B12)</f>
        <v/>
      </c>
      <c r="AI39">
        <f>IF(SETUP!$B12="","",SETUP!$B12)</f>
        <v/>
      </c>
      <c r="AJ39">
        <f>IF(SETUP!$B12="","",SETUP!$B12)</f>
        <v/>
      </c>
      <c r="AK39">
        <f>IF(SETUP!$B12="","",SETUP!$B12)</f>
        <v/>
      </c>
      <c r="AL39">
        <f>IF(SETUP!$B12="","",SETUP!$B12)</f>
        <v/>
      </c>
      <c r="AM39">
        <f>IF(SETUP!$B13="","",SETUP!$B13)</f>
        <v/>
      </c>
      <c r="AN39">
        <f>IF(SETUP!$B13="","",SETUP!$B13)</f>
        <v/>
      </c>
      <c r="AO39">
        <f>IF(SETUP!$B13="","",SETUP!$B13)</f>
        <v/>
      </c>
      <c r="AP39">
        <f>IF(SETUP!$B13="","",SETUP!$B13)</f>
        <v/>
      </c>
      <c r="AQ39">
        <f>IF(SETUP!$B13="","",SETUP!$B13)</f>
        <v/>
      </c>
      <c r="AR39">
        <f>IF(SETUP!$B13="","",SETUP!$B13)</f>
        <v/>
      </c>
      <c r="AS39">
        <f>IF(SETUP!$B13="","",SETUP!$B13)</f>
        <v/>
      </c>
      <c r="AT39">
        <f>IF(SETUP!$B13="","",SETUP!$B13)</f>
        <v/>
      </c>
      <c r="AU39">
        <f>IF(SETUP!$B13="","",SETUP!$B13)</f>
        <v/>
      </c>
      <c r="AV39">
        <f>IF(SETUP!$B13="","",SETUP!$B13)</f>
        <v/>
      </c>
      <c r="AW39">
        <f>IF(SETUP!$B13="","",SETUP!$B13)</f>
        <v/>
      </c>
      <c r="AX39">
        <f>IF(SETUP!$B13="","",SETUP!$B13)</f>
        <v/>
      </c>
      <c r="AY39">
        <f>IF(SETUP!$B14="","",SETUP!$B14)</f>
        <v/>
      </c>
      <c r="AZ39">
        <f>IF(SETUP!$B14="","",SETUP!$B14)</f>
        <v/>
      </c>
      <c r="BA39">
        <f>IF(SETUP!$B14="","",SETUP!$B14)</f>
        <v/>
      </c>
      <c r="BB39">
        <f>IF(SETUP!$B14="","",SETUP!$B14)</f>
        <v/>
      </c>
      <c r="BC39">
        <f>IF(SETUP!$B14="","",SETUP!$B14)</f>
        <v/>
      </c>
      <c r="BD39">
        <f>IF(SETUP!$B14="","",SETUP!$B14)</f>
        <v/>
      </c>
      <c r="BE39">
        <f>IF(SETUP!$B14="","",SETUP!$B14)</f>
        <v/>
      </c>
      <c r="BF39">
        <f>IF(SETUP!$B14="","",SETUP!$B14)</f>
        <v/>
      </c>
      <c r="BG39">
        <f>IF(SETUP!$B14="","",SETUP!$B14)</f>
        <v/>
      </c>
      <c r="BH39">
        <f>IF(SETUP!$B14="","",SETUP!$B14)</f>
        <v/>
      </c>
      <c r="BI39">
        <f>IF(SETUP!$B14="","",SETUP!$B14)</f>
        <v/>
      </c>
      <c r="BJ39">
        <f>IF(SETUP!$B14="","",SETUP!$B14)</f>
        <v/>
      </c>
      <c r="BK39">
        <f>IF(SETUP!$B15="","",SETUP!$B15)</f>
        <v/>
      </c>
      <c r="BL39">
        <f>IF(SETUP!$B15="","",SETUP!$B15)</f>
        <v/>
      </c>
      <c r="BM39">
        <f>IF(SETUP!$B15="","",SETUP!$B15)</f>
        <v/>
      </c>
      <c r="BN39">
        <f>IF(SETUP!$B15="","",SETUP!$B15)</f>
        <v/>
      </c>
      <c r="BO39">
        <f>IF(SETUP!$B15="","",SETUP!$B15)</f>
        <v/>
      </c>
      <c r="BP39">
        <f>IF(SETUP!$B15="","",SETUP!$B15)</f>
        <v/>
      </c>
      <c r="BQ39">
        <f>IF(SETUP!$B15="","",SETUP!$B15)</f>
        <v/>
      </c>
      <c r="BR39">
        <f>IF(SETUP!$B15="","",SETUP!$B15)</f>
        <v/>
      </c>
      <c r="BS39">
        <f>IF(SETUP!$B15="","",SETUP!$B15)</f>
        <v/>
      </c>
      <c r="BT39">
        <f>IF(SETUP!$B15="","",SETUP!$B15)</f>
        <v/>
      </c>
      <c r="BU39">
        <f>IF(SETUP!$B15="","",SETUP!$B15)</f>
        <v/>
      </c>
      <c r="BV39">
        <f>IF(SETUP!$B15="","",SETUP!$B15)</f>
        <v/>
      </c>
      <c r="BW39">
        <f>IF(SETUP!$B16="","",SETUP!$B16)</f>
        <v/>
      </c>
      <c r="BX39">
        <f>IF(SETUP!$B16="","",SETUP!$B16)</f>
        <v/>
      </c>
      <c r="BY39">
        <f>IF(SETUP!$B16="","",SETUP!$B16)</f>
        <v/>
      </c>
      <c r="BZ39">
        <f>IF(SETUP!$B16="","",SETUP!$B16)</f>
        <v/>
      </c>
      <c r="CA39">
        <f>IF(SETUP!$B16="","",SETUP!$B16)</f>
        <v/>
      </c>
      <c r="CB39">
        <f>IF(SETUP!$B16="","",SETUP!$B16)</f>
        <v/>
      </c>
      <c r="CC39">
        <f>IF(SETUP!$B16="","",SETUP!$B16)</f>
        <v/>
      </c>
      <c r="CD39">
        <f>IF(SETUP!$B16="","",SETUP!$B16)</f>
        <v/>
      </c>
      <c r="CE39">
        <f>IF(SETUP!$B16="","",SETUP!$B16)</f>
        <v/>
      </c>
      <c r="CF39">
        <f>IF(SETUP!$B16="","",SETUP!$B16)</f>
        <v/>
      </c>
      <c r="CG39">
        <f>IF(SETUP!$B16="","",SETUP!$B16)</f>
        <v/>
      </c>
      <c r="CH39">
        <f>IF(SETUP!$B16="","",SETUP!$B16)</f>
        <v/>
      </c>
      <c r="CI39">
        <f>IF(SETUP!$B17="","",SETUP!$B17)</f>
        <v/>
      </c>
      <c r="CJ39">
        <f>IF(SETUP!$B17="","",SETUP!$B17)</f>
        <v/>
      </c>
      <c r="CK39">
        <f>IF(SETUP!$B17="","",SETUP!$B17)</f>
        <v/>
      </c>
      <c r="CL39">
        <f>IF(SETUP!$B17="","",SETUP!$B17)</f>
        <v/>
      </c>
      <c r="CM39">
        <f>IF(SETUP!$B17="","",SETUP!$B17)</f>
        <v/>
      </c>
      <c r="CN39">
        <f>IF(SETUP!$B17="","",SETUP!$B17)</f>
        <v/>
      </c>
      <c r="CO39">
        <f>IF(SETUP!$B17="","",SETUP!$B17)</f>
        <v/>
      </c>
      <c r="CP39">
        <f>IF(SETUP!$B17="","",SETUP!$B17)</f>
        <v/>
      </c>
      <c r="CQ39">
        <f>IF(SETUP!$B17="","",SETUP!$B17)</f>
        <v/>
      </c>
      <c r="CR39">
        <f>IF(SETUP!$B17="","",SETUP!$B17)</f>
        <v/>
      </c>
      <c r="CS39">
        <f>IF(SETUP!$B17="","",SETUP!$B17)</f>
        <v/>
      </c>
      <c r="CT39">
        <f>IF(SETUP!$B17="","",SETUP!$B17)</f>
        <v/>
      </c>
    </row>
    <row r="40" ht="20" customHeight="1">
      <c r="C40" s="40">
        <f>IF(SETUP!$B10="","",SETUP!$C10)</f>
        <v/>
      </c>
      <c r="O40" s="41">
        <f>IF(SETUP!$B11="","",SETUP!$C11)</f>
        <v/>
      </c>
      <c r="AA40" s="42">
        <f>IF(SETUP!$B12="","",SETUP!$C12)</f>
        <v/>
      </c>
      <c r="AM40" s="43">
        <f>IF(SETUP!$B13="","",SETUP!$C13)</f>
        <v/>
      </c>
      <c r="AY40" s="44">
        <f>IF(SETUP!$B14="","",SETUP!$C14)</f>
        <v/>
      </c>
      <c r="BK40" s="45">
        <f>IF(SETUP!$B15="","",SETUP!$C15)</f>
        <v/>
      </c>
      <c r="BW40" s="45">
        <f>IF(SETUP!$B16="","",SETUP!$C16)</f>
        <v/>
      </c>
      <c r="CI40" s="45">
        <f>IF(SETUP!$B17="","",SETUP!$C17)</f>
        <v/>
      </c>
    </row>
    <row r="41" ht="20" customHeight="1">
      <c r="B41" s="41" t="inlineStr">
        <is>
          <t>Row</t>
        </is>
      </c>
      <c r="C41" s="46">
        <f>IFERROR(IF(C39="","",INDEX(SETUP!$C$21:$C$116,MATCH(C39&amp;"#"&amp;1,HELPER!$C$2:$C$97,0))),"")</f>
        <v/>
      </c>
      <c r="D41" s="46">
        <f>IFERROR(IF(D39="","",INDEX(SETUP!$C$21:$C$116,MATCH(D39&amp;"#"&amp;2,HELPER!$C$2:$C$97,0))),"")</f>
        <v/>
      </c>
      <c r="E41" s="46">
        <f>IFERROR(IF(E39="","",INDEX(SETUP!$C$21:$C$116,MATCH(E39&amp;"#"&amp;3,HELPER!$C$2:$C$97,0))),"")</f>
        <v/>
      </c>
      <c r="F41" s="46">
        <f>IFERROR(IF(F39="","",INDEX(SETUP!$C$21:$C$116,MATCH(F39&amp;"#"&amp;4,HELPER!$C$2:$C$97,0))),"")</f>
        <v/>
      </c>
      <c r="G41" s="46">
        <f>IFERROR(IF(G39="","",INDEX(SETUP!$C$21:$C$116,MATCH(G39&amp;"#"&amp;5,HELPER!$C$2:$C$97,0))),"")</f>
        <v/>
      </c>
      <c r="H41" s="46">
        <f>IFERROR(IF(H39="","",INDEX(SETUP!$C$21:$C$116,MATCH(H39&amp;"#"&amp;6,HELPER!$C$2:$C$97,0))),"")</f>
        <v/>
      </c>
      <c r="I41" s="46">
        <f>IFERROR(IF(I39="","",INDEX(SETUP!$C$21:$C$116,MATCH(I39&amp;"#"&amp;7,HELPER!$C$2:$C$97,0))),"")</f>
        <v/>
      </c>
      <c r="J41" s="46">
        <f>IFERROR(IF(J39="","",INDEX(SETUP!$C$21:$C$116,MATCH(J39&amp;"#"&amp;8,HELPER!$C$2:$C$97,0))),"")</f>
        <v/>
      </c>
      <c r="K41" s="46">
        <f>IFERROR(IF(K39="","",INDEX(SETUP!$C$21:$C$116,MATCH(K39&amp;"#"&amp;9,HELPER!$C$2:$C$97,0))),"")</f>
        <v/>
      </c>
      <c r="L41" s="46">
        <f>IFERROR(IF(L39="","",INDEX(SETUP!$C$21:$C$116,MATCH(L39&amp;"#"&amp;10,HELPER!$C$2:$C$97,0))),"")</f>
        <v/>
      </c>
      <c r="M41" s="46">
        <f>IFERROR(IF(M39="","",INDEX(SETUP!$C$21:$C$116,MATCH(M39&amp;"#"&amp;11,HELPER!$C$2:$C$97,0))),"")</f>
        <v/>
      </c>
      <c r="N41" s="46">
        <f>IFERROR(IF(N39="","",INDEX(SETUP!$C$21:$C$116,MATCH(N39&amp;"#"&amp;12,HELPER!$C$2:$C$97,0))),"")</f>
        <v/>
      </c>
      <c r="O41" s="47">
        <f>IFERROR(IF(O39="","",INDEX(SETUP!$C$21:$C$116,MATCH(O39&amp;"#"&amp;1,HELPER!$C$2:$C$97,0))),"")</f>
        <v/>
      </c>
      <c r="P41" s="47">
        <f>IFERROR(IF(P39="","",INDEX(SETUP!$C$21:$C$116,MATCH(P39&amp;"#"&amp;2,HELPER!$C$2:$C$97,0))),"")</f>
        <v/>
      </c>
      <c r="Q41" s="47">
        <f>IFERROR(IF(Q39="","",INDEX(SETUP!$C$21:$C$116,MATCH(Q39&amp;"#"&amp;3,HELPER!$C$2:$C$97,0))),"")</f>
        <v/>
      </c>
      <c r="R41" s="47">
        <f>IFERROR(IF(R39="","",INDEX(SETUP!$C$21:$C$116,MATCH(R39&amp;"#"&amp;4,HELPER!$C$2:$C$97,0))),"")</f>
        <v/>
      </c>
      <c r="S41" s="47">
        <f>IFERROR(IF(S39="","",INDEX(SETUP!$C$21:$C$116,MATCH(S39&amp;"#"&amp;5,HELPER!$C$2:$C$97,0))),"")</f>
        <v/>
      </c>
      <c r="T41" s="47">
        <f>IFERROR(IF(T39="","",INDEX(SETUP!$C$21:$C$116,MATCH(T39&amp;"#"&amp;6,HELPER!$C$2:$C$97,0))),"")</f>
        <v/>
      </c>
      <c r="U41" s="47">
        <f>IFERROR(IF(U39="","",INDEX(SETUP!$C$21:$C$116,MATCH(U39&amp;"#"&amp;7,HELPER!$C$2:$C$97,0))),"")</f>
        <v/>
      </c>
      <c r="V41" s="47">
        <f>IFERROR(IF(V39="","",INDEX(SETUP!$C$21:$C$116,MATCH(V39&amp;"#"&amp;8,HELPER!$C$2:$C$97,0))),"")</f>
        <v/>
      </c>
      <c r="W41" s="47">
        <f>IFERROR(IF(W39="","",INDEX(SETUP!$C$21:$C$116,MATCH(W39&amp;"#"&amp;9,HELPER!$C$2:$C$97,0))),"")</f>
        <v/>
      </c>
      <c r="X41" s="47">
        <f>IFERROR(IF(X39="","",INDEX(SETUP!$C$21:$C$116,MATCH(X39&amp;"#"&amp;10,HELPER!$C$2:$C$97,0))),"")</f>
        <v/>
      </c>
      <c r="Y41" s="47">
        <f>IFERROR(IF(Y39="","",INDEX(SETUP!$C$21:$C$116,MATCH(Y39&amp;"#"&amp;11,HELPER!$C$2:$C$97,0))),"")</f>
        <v/>
      </c>
      <c r="Z41" s="47">
        <f>IFERROR(IF(Z39="","",INDEX(SETUP!$C$21:$C$116,MATCH(Z39&amp;"#"&amp;12,HELPER!$C$2:$C$97,0))),"")</f>
        <v/>
      </c>
      <c r="AA41" s="48">
        <f>IFERROR(IF(AA39="","",INDEX(SETUP!$C$21:$C$116,MATCH(AA39&amp;"#"&amp;1,HELPER!$C$2:$C$97,0))),"")</f>
        <v/>
      </c>
      <c r="AB41" s="48">
        <f>IFERROR(IF(AB39="","",INDEX(SETUP!$C$21:$C$116,MATCH(AB39&amp;"#"&amp;2,HELPER!$C$2:$C$97,0))),"")</f>
        <v/>
      </c>
      <c r="AC41" s="48">
        <f>IFERROR(IF(AC39="","",INDEX(SETUP!$C$21:$C$116,MATCH(AC39&amp;"#"&amp;3,HELPER!$C$2:$C$97,0))),"")</f>
        <v/>
      </c>
      <c r="AD41" s="48">
        <f>IFERROR(IF(AD39="","",INDEX(SETUP!$C$21:$C$116,MATCH(AD39&amp;"#"&amp;4,HELPER!$C$2:$C$97,0))),"")</f>
        <v/>
      </c>
      <c r="AE41" s="48">
        <f>IFERROR(IF(AE39="","",INDEX(SETUP!$C$21:$C$116,MATCH(AE39&amp;"#"&amp;5,HELPER!$C$2:$C$97,0))),"")</f>
        <v/>
      </c>
      <c r="AF41" s="48">
        <f>IFERROR(IF(AF39="","",INDEX(SETUP!$C$21:$C$116,MATCH(AF39&amp;"#"&amp;6,HELPER!$C$2:$C$97,0))),"")</f>
        <v/>
      </c>
      <c r="AG41" s="48">
        <f>IFERROR(IF(AG39="","",INDEX(SETUP!$C$21:$C$116,MATCH(AG39&amp;"#"&amp;7,HELPER!$C$2:$C$97,0))),"")</f>
        <v/>
      </c>
      <c r="AH41" s="48">
        <f>IFERROR(IF(AH39="","",INDEX(SETUP!$C$21:$C$116,MATCH(AH39&amp;"#"&amp;8,HELPER!$C$2:$C$97,0))),"")</f>
        <v/>
      </c>
      <c r="AI41" s="48">
        <f>IFERROR(IF(AI39="","",INDEX(SETUP!$C$21:$C$116,MATCH(AI39&amp;"#"&amp;9,HELPER!$C$2:$C$97,0))),"")</f>
        <v/>
      </c>
      <c r="AJ41" s="48">
        <f>IFERROR(IF(AJ39="","",INDEX(SETUP!$C$21:$C$116,MATCH(AJ39&amp;"#"&amp;10,HELPER!$C$2:$C$97,0))),"")</f>
        <v/>
      </c>
      <c r="AK41" s="48">
        <f>IFERROR(IF(AK39="","",INDEX(SETUP!$C$21:$C$116,MATCH(AK39&amp;"#"&amp;11,HELPER!$C$2:$C$97,0))),"")</f>
        <v/>
      </c>
      <c r="AL41" s="48">
        <f>IFERROR(IF(AL39="","",INDEX(SETUP!$C$21:$C$116,MATCH(AL39&amp;"#"&amp;12,HELPER!$C$2:$C$97,0))),"")</f>
        <v/>
      </c>
      <c r="AM41" s="49">
        <f>IFERROR(IF(AM39="","",INDEX(SETUP!$C$21:$C$116,MATCH(AM39&amp;"#"&amp;1,HELPER!$C$2:$C$97,0))),"")</f>
        <v/>
      </c>
      <c r="AN41" s="49">
        <f>IFERROR(IF(AN39="","",INDEX(SETUP!$C$21:$C$116,MATCH(AN39&amp;"#"&amp;2,HELPER!$C$2:$C$97,0))),"")</f>
        <v/>
      </c>
      <c r="AO41" s="49">
        <f>IFERROR(IF(AO39="","",INDEX(SETUP!$C$21:$C$116,MATCH(AO39&amp;"#"&amp;3,HELPER!$C$2:$C$97,0))),"")</f>
        <v/>
      </c>
      <c r="AP41" s="49">
        <f>IFERROR(IF(AP39="","",INDEX(SETUP!$C$21:$C$116,MATCH(AP39&amp;"#"&amp;4,HELPER!$C$2:$C$97,0))),"")</f>
        <v/>
      </c>
      <c r="AQ41" s="49">
        <f>IFERROR(IF(AQ39="","",INDEX(SETUP!$C$21:$C$116,MATCH(AQ39&amp;"#"&amp;5,HELPER!$C$2:$C$97,0))),"")</f>
        <v/>
      </c>
      <c r="AR41" s="49">
        <f>IFERROR(IF(AR39="","",INDEX(SETUP!$C$21:$C$116,MATCH(AR39&amp;"#"&amp;6,HELPER!$C$2:$C$97,0))),"")</f>
        <v/>
      </c>
      <c r="AS41" s="49">
        <f>IFERROR(IF(AS39="","",INDEX(SETUP!$C$21:$C$116,MATCH(AS39&amp;"#"&amp;7,HELPER!$C$2:$C$97,0))),"")</f>
        <v/>
      </c>
      <c r="AT41" s="49">
        <f>IFERROR(IF(AT39="","",INDEX(SETUP!$C$21:$C$116,MATCH(AT39&amp;"#"&amp;8,HELPER!$C$2:$C$97,0))),"")</f>
        <v/>
      </c>
      <c r="AU41" s="49">
        <f>IFERROR(IF(AU39="","",INDEX(SETUP!$C$21:$C$116,MATCH(AU39&amp;"#"&amp;9,HELPER!$C$2:$C$97,0))),"")</f>
        <v/>
      </c>
      <c r="AV41" s="49">
        <f>IFERROR(IF(AV39="","",INDEX(SETUP!$C$21:$C$116,MATCH(AV39&amp;"#"&amp;10,HELPER!$C$2:$C$97,0))),"")</f>
        <v/>
      </c>
      <c r="AW41" s="49">
        <f>IFERROR(IF(AW39="","",INDEX(SETUP!$C$21:$C$116,MATCH(AW39&amp;"#"&amp;11,HELPER!$C$2:$C$97,0))),"")</f>
        <v/>
      </c>
      <c r="AX41" s="49">
        <f>IFERROR(IF(AX39="","",INDEX(SETUP!$C$21:$C$116,MATCH(AX39&amp;"#"&amp;12,HELPER!$C$2:$C$97,0))),"")</f>
        <v/>
      </c>
      <c r="AY41" s="50">
        <f>IFERROR(IF(AY39="","",INDEX(SETUP!$C$21:$C$116,MATCH(AY39&amp;"#"&amp;1,HELPER!$C$2:$C$97,0))),"")</f>
        <v/>
      </c>
      <c r="AZ41" s="50">
        <f>IFERROR(IF(AZ39="","",INDEX(SETUP!$C$21:$C$116,MATCH(AZ39&amp;"#"&amp;2,HELPER!$C$2:$C$97,0))),"")</f>
        <v/>
      </c>
      <c r="BA41" s="50">
        <f>IFERROR(IF(BA39="","",INDEX(SETUP!$C$21:$C$116,MATCH(BA39&amp;"#"&amp;3,HELPER!$C$2:$C$97,0))),"")</f>
        <v/>
      </c>
      <c r="BB41" s="50">
        <f>IFERROR(IF(BB39="","",INDEX(SETUP!$C$21:$C$116,MATCH(BB39&amp;"#"&amp;4,HELPER!$C$2:$C$97,0))),"")</f>
        <v/>
      </c>
      <c r="BC41" s="50">
        <f>IFERROR(IF(BC39="","",INDEX(SETUP!$C$21:$C$116,MATCH(BC39&amp;"#"&amp;5,HELPER!$C$2:$C$97,0))),"")</f>
        <v/>
      </c>
      <c r="BD41" s="50">
        <f>IFERROR(IF(BD39="","",INDEX(SETUP!$C$21:$C$116,MATCH(BD39&amp;"#"&amp;6,HELPER!$C$2:$C$97,0))),"")</f>
        <v/>
      </c>
      <c r="BE41" s="50">
        <f>IFERROR(IF(BE39="","",INDEX(SETUP!$C$21:$C$116,MATCH(BE39&amp;"#"&amp;7,HELPER!$C$2:$C$97,0))),"")</f>
        <v/>
      </c>
      <c r="BF41" s="50">
        <f>IFERROR(IF(BF39="","",INDEX(SETUP!$C$21:$C$116,MATCH(BF39&amp;"#"&amp;8,HELPER!$C$2:$C$97,0))),"")</f>
        <v/>
      </c>
      <c r="BG41" s="50">
        <f>IFERROR(IF(BG39="","",INDEX(SETUP!$C$21:$C$116,MATCH(BG39&amp;"#"&amp;9,HELPER!$C$2:$C$97,0))),"")</f>
        <v/>
      </c>
      <c r="BH41" s="50">
        <f>IFERROR(IF(BH39="","",INDEX(SETUP!$C$21:$C$116,MATCH(BH39&amp;"#"&amp;10,HELPER!$C$2:$C$97,0))),"")</f>
        <v/>
      </c>
      <c r="BI41" s="50">
        <f>IFERROR(IF(BI39="","",INDEX(SETUP!$C$21:$C$116,MATCH(BI39&amp;"#"&amp;11,HELPER!$C$2:$C$97,0))),"")</f>
        <v/>
      </c>
      <c r="BJ41" s="50">
        <f>IFERROR(IF(BJ39="","",INDEX(SETUP!$C$21:$C$116,MATCH(BJ39&amp;"#"&amp;12,HELPER!$C$2:$C$97,0))),"")</f>
        <v/>
      </c>
      <c r="BK41" s="51">
        <f>IFERROR(IF(BK39="","",INDEX(SETUP!$C$21:$C$116,MATCH(BK39&amp;"#"&amp;1,HELPER!$C$2:$C$97,0))),"")</f>
        <v/>
      </c>
      <c r="BL41" s="51">
        <f>IFERROR(IF(BL39="","",INDEX(SETUP!$C$21:$C$116,MATCH(BL39&amp;"#"&amp;2,HELPER!$C$2:$C$97,0))),"")</f>
        <v/>
      </c>
      <c r="BM41" s="51">
        <f>IFERROR(IF(BM39="","",INDEX(SETUP!$C$21:$C$116,MATCH(BM39&amp;"#"&amp;3,HELPER!$C$2:$C$97,0))),"")</f>
        <v/>
      </c>
      <c r="BN41" s="51">
        <f>IFERROR(IF(BN39="","",INDEX(SETUP!$C$21:$C$116,MATCH(BN39&amp;"#"&amp;4,HELPER!$C$2:$C$97,0))),"")</f>
        <v/>
      </c>
      <c r="BO41" s="51">
        <f>IFERROR(IF(BO39="","",INDEX(SETUP!$C$21:$C$116,MATCH(BO39&amp;"#"&amp;5,HELPER!$C$2:$C$97,0))),"")</f>
        <v/>
      </c>
      <c r="BP41" s="51">
        <f>IFERROR(IF(BP39="","",INDEX(SETUP!$C$21:$C$116,MATCH(BP39&amp;"#"&amp;6,HELPER!$C$2:$C$97,0))),"")</f>
        <v/>
      </c>
      <c r="BQ41" s="51">
        <f>IFERROR(IF(BQ39="","",INDEX(SETUP!$C$21:$C$116,MATCH(BQ39&amp;"#"&amp;7,HELPER!$C$2:$C$97,0))),"")</f>
        <v/>
      </c>
      <c r="BR41" s="51">
        <f>IFERROR(IF(BR39="","",INDEX(SETUP!$C$21:$C$116,MATCH(BR39&amp;"#"&amp;8,HELPER!$C$2:$C$97,0))),"")</f>
        <v/>
      </c>
      <c r="BS41" s="51">
        <f>IFERROR(IF(BS39="","",INDEX(SETUP!$C$21:$C$116,MATCH(BS39&amp;"#"&amp;9,HELPER!$C$2:$C$97,0))),"")</f>
        <v/>
      </c>
      <c r="BT41" s="51">
        <f>IFERROR(IF(BT39="","",INDEX(SETUP!$C$21:$C$116,MATCH(BT39&amp;"#"&amp;10,HELPER!$C$2:$C$97,0))),"")</f>
        <v/>
      </c>
      <c r="BU41" s="51">
        <f>IFERROR(IF(BU39="","",INDEX(SETUP!$C$21:$C$116,MATCH(BU39&amp;"#"&amp;11,HELPER!$C$2:$C$97,0))),"")</f>
        <v/>
      </c>
      <c r="BV41" s="51">
        <f>IFERROR(IF(BV39="","",INDEX(SETUP!$C$21:$C$116,MATCH(BV39&amp;"#"&amp;12,HELPER!$C$2:$C$97,0))),"")</f>
        <v/>
      </c>
      <c r="BW41" s="51">
        <f>IFERROR(IF(BW39="","",INDEX(SETUP!$C$21:$C$116,MATCH(BW39&amp;"#"&amp;1,HELPER!$C$2:$C$97,0))),"")</f>
        <v/>
      </c>
      <c r="BX41" s="51">
        <f>IFERROR(IF(BX39="","",INDEX(SETUP!$C$21:$C$116,MATCH(BX39&amp;"#"&amp;2,HELPER!$C$2:$C$97,0))),"")</f>
        <v/>
      </c>
      <c r="BY41" s="51">
        <f>IFERROR(IF(BY39="","",INDEX(SETUP!$C$21:$C$116,MATCH(BY39&amp;"#"&amp;3,HELPER!$C$2:$C$97,0))),"")</f>
        <v/>
      </c>
      <c r="BZ41" s="51">
        <f>IFERROR(IF(BZ39="","",INDEX(SETUP!$C$21:$C$116,MATCH(BZ39&amp;"#"&amp;4,HELPER!$C$2:$C$97,0))),"")</f>
        <v/>
      </c>
      <c r="CA41" s="51">
        <f>IFERROR(IF(CA39="","",INDEX(SETUP!$C$21:$C$116,MATCH(CA39&amp;"#"&amp;5,HELPER!$C$2:$C$97,0))),"")</f>
        <v/>
      </c>
      <c r="CB41" s="51">
        <f>IFERROR(IF(CB39="","",INDEX(SETUP!$C$21:$C$116,MATCH(CB39&amp;"#"&amp;6,HELPER!$C$2:$C$97,0))),"")</f>
        <v/>
      </c>
      <c r="CC41" s="51">
        <f>IFERROR(IF(CC39="","",INDEX(SETUP!$C$21:$C$116,MATCH(CC39&amp;"#"&amp;7,HELPER!$C$2:$C$97,0))),"")</f>
        <v/>
      </c>
      <c r="CD41" s="51">
        <f>IFERROR(IF(CD39="","",INDEX(SETUP!$C$21:$C$116,MATCH(CD39&amp;"#"&amp;8,HELPER!$C$2:$C$97,0))),"")</f>
        <v/>
      </c>
      <c r="CE41" s="51">
        <f>IFERROR(IF(CE39="","",INDEX(SETUP!$C$21:$C$116,MATCH(CE39&amp;"#"&amp;9,HELPER!$C$2:$C$97,0))),"")</f>
        <v/>
      </c>
      <c r="CF41" s="51">
        <f>IFERROR(IF(CF39="","",INDEX(SETUP!$C$21:$C$116,MATCH(CF39&amp;"#"&amp;10,HELPER!$C$2:$C$97,0))),"")</f>
        <v/>
      </c>
      <c r="CG41" s="51">
        <f>IFERROR(IF(CG39="","",INDEX(SETUP!$C$21:$C$116,MATCH(CG39&amp;"#"&amp;11,HELPER!$C$2:$C$97,0))),"")</f>
        <v/>
      </c>
      <c r="CH41" s="51">
        <f>IFERROR(IF(CH39="","",INDEX(SETUP!$C$21:$C$116,MATCH(CH39&amp;"#"&amp;12,HELPER!$C$2:$C$97,0))),"")</f>
        <v/>
      </c>
      <c r="CI41" s="51">
        <f>IFERROR(IF(CI39="","",INDEX(SETUP!$C$21:$C$116,MATCH(CI39&amp;"#"&amp;1,HELPER!$C$2:$C$97,0))),"")</f>
        <v/>
      </c>
      <c r="CJ41" s="51">
        <f>IFERROR(IF(CJ39="","",INDEX(SETUP!$C$21:$C$116,MATCH(CJ39&amp;"#"&amp;2,HELPER!$C$2:$C$97,0))),"")</f>
        <v/>
      </c>
      <c r="CK41" s="51">
        <f>IFERROR(IF(CK39="","",INDEX(SETUP!$C$21:$C$116,MATCH(CK39&amp;"#"&amp;3,HELPER!$C$2:$C$97,0))),"")</f>
        <v/>
      </c>
      <c r="CL41" s="51">
        <f>IFERROR(IF(CL39="","",INDEX(SETUP!$C$21:$C$116,MATCH(CL39&amp;"#"&amp;4,HELPER!$C$2:$C$97,0))),"")</f>
        <v/>
      </c>
      <c r="CM41" s="51">
        <f>IFERROR(IF(CM39="","",INDEX(SETUP!$C$21:$C$116,MATCH(CM39&amp;"#"&amp;5,HELPER!$C$2:$C$97,0))),"")</f>
        <v/>
      </c>
      <c r="CN41" s="51">
        <f>IFERROR(IF(CN39="","",INDEX(SETUP!$C$21:$C$116,MATCH(CN39&amp;"#"&amp;6,HELPER!$C$2:$C$97,0))),"")</f>
        <v/>
      </c>
      <c r="CO41" s="51">
        <f>IFERROR(IF(CO39="","",INDEX(SETUP!$C$21:$C$116,MATCH(CO39&amp;"#"&amp;7,HELPER!$C$2:$C$97,0))),"")</f>
        <v/>
      </c>
      <c r="CP41" s="51">
        <f>IFERROR(IF(CP39="","",INDEX(SETUP!$C$21:$C$116,MATCH(CP39&amp;"#"&amp;8,HELPER!$C$2:$C$97,0))),"")</f>
        <v/>
      </c>
      <c r="CQ41" s="51">
        <f>IFERROR(IF(CQ39="","",INDEX(SETUP!$C$21:$C$116,MATCH(CQ39&amp;"#"&amp;9,HELPER!$C$2:$C$97,0))),"")</f>
        <v/>
      </c>
      <c r="CR41" s="51">
        <f>IFERROR(IF(CR39="","",INDEX(SETUP!$C$21:$C$116,MATCH(CR39&amp;"#"&amp;10,HELPER!$C$2:$C$97,0))),"")</f>
        <v/>
      </c>
      <c r="CS41" s="51">
        <f>IFERROR(IF(CS39="","",INDEX(SETUP!$C$21:$C$116,MATCH(CS39&amp;"#"&amp;11,HELPER!$C$2:$C$97,0))),"")</f>
        <v/>
      </c>
      <c r="CT41" s="51">
        <f>IFERROR(IF(CT39="","",INDEX(SETUP!$C$21:$C$116,MATCH(CT39&amp;"#"&amp;12,HELPER!$C$2:$C$97,0))),"")</f>
        <v/>
      </c>
      <c r="CU41" s="52" t="inlineStr">
        <is>
          <t>Total</t>
        </is>
      </c>
    </row>
    <row r="42">
      <c r="A42">
        <f>IF(SETUP!$B120="","",SETUP!$B120)</f>
        <v/>
      </c>
      <c r="B42" s="9">
        <f>IF(SETUP!$B120="","",SETUP!$C120)</f>
        <v/>
      </c>
      <c r="C42" s="57">
        <f>IF(OR($A42="",C$41=""),"",IFERROR(COUNTIFS('Employee Mapping'!$I$10:$I$2009,$A42,'Employee Mapping'!$K$10:$K$2009,C$39,'Employee Mapping'!$L$10:$L$2009,C$41)/COUNTA('Employee Mapping'!$G$10:$G$2009),""))</f>
        <v/>
      </c>
      <c r="D42" s="57">
        <f>IF(OR($A42="",D$41=""),"",IFERROR(COUNTIFS('Employee Mapping'!$I$10:$I$2009,$A42,'Employee Mapping'!$K$10:$K$2009,D$39,'Employee Mapping'!$L$10:$L$2009,D$41)/COUNTA('Employee Mapping'!$G$10:$G$2009),""))</f>
        <v/>
      </c>
      <c r="E42" s="57">
        <f>IF(OR($A42="",E$41=""),"",IFERROR(COUNTIFS('Employee Mapping'!$I$10:$I$2009,$A42,'Employee Mapping'!$K$10:$K$2009,E$39,'Employee Mapping'!$L$10:$L$2009,E$41)/COUNTA('Employee Mapping'!$G$10:$G$2009),""))</f>
        <v/>
      </c>
      <c r="F42" s="57">
        <f>IF(OR($A42="",F$41=""),"",IFERROR(COUNTIFS('Employee Mapping'!$I$10:$I$2009,$A42,'Employee Mapping'!$K$10:$K$2009,F$39,'Employee Mapping'!$L$10:$L$2009,F$41)/COUNTA('Employee Mapping'!$G$10:$G$2009),""))</f>
        <v/>
      </c>
      <c r="G42" s="57">
        <f>IF(OR($A42="",G$41=""),"",IFERROR(COUNTIFS('Employee Mapping'!$I$10:$I$2009,$A42,'Employee Mapping'!$K$10:$K$2009,G$39,'Employee Mapping'!$L$10:$L$2009,G$41)/COUNTA('Employee Mapping'!$G$10:$G$2009),""))</f>
        <v/>
      </c>
      <c r="H42" s="57">
        <f>IF(OR($A42="",H$41=""),"",IFERROR(COUNTIFS('Employee Mapping'!$I$10:$I$2009,$A42,'Employee Mapping'!$K$10:$K$2009,H$39,'Employee Mapping'!$L$10:$L$2009,H$41)/COUNTA('Employee Mapping'!$G$10:$G$2009),""))</f>
        <v/>
      </c>
      <c r="I42" s="57">
        <f>IF(OR($A42="",I$41=""),"",IFERROR(COUNTIFS('Employee Mapping'!$I$10:$I$2009,$A42,'Employee Mapping'!$K$10:$K$2009,I$39,'Employee Mapping'!$L$10:$L$2009,I$41)/COUNTA('Employee Mapping'!$G$10:$G$2009),""))</f>
        <v/>
      </c>
      <c r="J42" s="57">
        <f>IF(OR($A42="",J$41=""),"",IFERROR(COUNTIFS('Employee Mapping'!$I$10:$I$2009,$A42,'Employee Mapping'!$K$10:$K$2009,J$39,'Employee Mapping'!$L$10:$L$2009,J$41)/COUNTA('Employee Mapping'!$G$10:$G$2009),""))</f>
        <v/>
      </c>
      <c r="K42" s="57">
        <f>IF(OR($A42="",K$41=""),"",IFERROR(COUNTIFS('Employee Mapping'!$I$10:$I$2009,$A42,'Employee Mapping'!$K$10:$K$2009,K$39,'Employee Mapping'!$L$10:$L$2009,K$41)/COUNTA('Employee Mapping'!$G$10:$G$2009),""))</f>
        <v/>
      </c>
      <c r="L42" s="57">
        <f>IF(OR($A42="",L$41=""),"",IFERROR(COUNTIFS('Employee Mapping'!$I$10:$I$2009,$A42,'Employee Mapping'!$K$10:$K$2009,L$39,'Employee Mapping'!$L$10:$L$2009,L$41)/COUNTA('Employee Mapping'!$G$10:$G$2009),""))</f>
        <v/>
      </c>
      <c r="M42" s="57">
        <f>IF(OR($A42="",M$41=""),"",IFERROR(COUNTIFS('Employee Mapping'!$I$10:$I$2009,$A42,'Employee Mapping'!$K$10:$K$2009,M$39,'Employee Mapping'!$L$10:$L$2009,M$41)/COUNTA('Employee Mapping'!$G$10:$G$2009),""))</f>
        <v/>
      </c>
      <c r="N42" s="57">
        <f>IF(OR($A42="",N$41=""),"",IFERROR(COUNTIFS('Employee Mapping'!$I$10:$I$2009,$A42,'Employee Mapping'!$K$10:$K$2009,N$39,'Employee Mapping'!$L$10:$L$2009,N$41)/COUNTA('Employee Mapping'!$G$10:$G$2009),""))</f>
        <v/>
      </c>
      <c r="O42" s="57">
        <f>IF(OR($A42="",O$41=""),"",IFERROR(COUNTIFS('Employee Mapping'!$I$10:$I$2009,$A42,'Employee Mapping'!$K$10:$K$2009,O$39,'Employee Mapping'!$L$10:$L$2009,O$41)/COUNTA('Employee Mapping'!$G$10:$G$2009),""))</f>
        <v/>
      </c>
      <c r="P42" s="57">
        <f>IF(OR($A42="",P$41=""),"",IFERROR(COUNTIFS('Employee Mapping'!$I$10:$I$2009,$A42,'Employee Mapping'!$K$10:$K$2009,P$39,'Employee Mapping'!$L$10:$L$2009,P$41)/COUNTA('Employee Mapping'!$G$10:$G$2009),""))</f>
        <v/>
      </c>
      <c r="Q42" s="57">
        <f>IF(OR($A42="",Q$41=""),"",IFERROR(COUNTIFS('Employee Mapping'!$I$10:$I$2009,$A42,'Employee Mapping'!$K$10:$K$2009,Q$39,'Employee Mapping'!$L$10:$L$2009,Q$41)/COUNTA('Employee Mapping'!$G$10:$G$2009),""))</f>
        <v/>
      </c>
      <c r="R42" s="57">
        <f>IF(OR($A42="",R$41=""),"",IFERROR(COUNTIFS('Employee Mapping'!$I$10:$I$2009,$A42,'Employee Mapping'!$K$10:$K$2009,R$39,'Employee Mapping'!$L$10:$L$2009,R$41)/COUNTA('Employee Mapping'!$G$10:$G$2009),""))</f>
        <v/>
      </c>
      <c r="S42" s="57">
        <f>IF(OR($A42="",S$41=""),"",IFERROR(COUNTIFS('Employee Mapping'!$I$10:$I$2009,$A42,'Employee Mapping'!$K$10:$K$2009,S$39,'Employee Mapping'!$L$10:$L$2009,S$41)/COUNTA('Employee Mapping'!$G$10:$G$2009),""))</f>
        <v/>
      </c>
      <c r="T42" s="57">
        <f>IF(OR($A42="",T$41=""),"",IFERROR(COUNTIFS('Employee Mapping'!$I$10:$I$2009,$A42,'Employee Mapping'!$K$10:$K$2009,T$39,'Employee Mapping'!$L$10:$L$2009,T$41)/COUNTA('Employee Mapping'!$G$10:$G$2009),""))</f>
        <v/>
      </c>
      <c r="U42" s="57">
        <f>IF(OR($A42="",U$41=""),"",IFERROR(COUNTIFS('Employee Mapping'!$I$10:$I$2009,$A42,'Employee Mapping'!$K$10:$K$2009,U$39,'Employee Mapping'!$L$10:$L$2009,U$41)/COUNTA('Employee Mapping'!$G$10:$G$2009),""))</f>
        <v/>
      </c>
      <c r="V42" s="57">
        <f>IF(OR($A42="",V$41=""),"",IFERROR(COUNTIFS('Employee Mapping'!$I$10:$I$2009,$A42,'Employee Mapping'!$K$10:$K$2009,V$39,'Employee Mapping'!$L$10:$L$2009,V$41)/COUNTA('Employee Mapping'!$G$10:$G$2009),""))</f>
        <v/>
      </c>
      <c r="W42" s="57">
        <f>IF(OR($A42="",W$41=""),"",IFERROR(COUNTIFS('Employee Mapping'!$I$10:$I$2009,$A42,'Employee Mapping'!$K$10:$K$2009,W$39,'Employee Mapping'!$L$10:$L$2009,W$41)/COUNTA('Employee Mapping'!$G$10:$G$2009),""))</f>
        <v/>
      </c>
      <c r="X42" s="57">
        <f>IF(OR($A42="",X$41=""),"",IFERROR(COUNTIFS('Employee Mapping'!$I$10:$I$2009,$A42,'Employee Mapping'!$K$10:$K$2009,X$39,'Employee Mapping'!$L$10:$L$2009,X$41)/COUNTA('Employee Mapping'!$G$10:$G$2009),""))</f>
        <v/>
      </c>
      <c r="Y42" s="57">
        <f>IF(OR($A42="",Y$41=""),"",IFERROR(COUNTIFS('Employee Mapping'!$I$10:$I$2009,$A42,'Employee Mapping'!$K$10:$K$2009,Y$39,'Employee Mapping'!$L$10:$L$2009,Y$41)/COUNTA('Employee Mapping'!$G$10:$G$2009),""))</f>
        <v/>
      </c>
      <c r="Z42" s="57">
        <f>IF(OR($A42="",Z$41=""),"",IFERROR(COUNTIFS('Employee Mapping'!$I$10:$I$2009,$A42,'Employee Mapping'!$K$10:$K$2009,Z$39,'Employee Mapping'!$L$10:$L$2009,Z$41)/COUNTA('Employee Mapping'!$G$10:$G$2009),""))</f>
        <v/>
      </c>
      <c r="AA42" s="57">
        <f>IF(OR($A42="",AA$41=""),"",IFERROR(COUNTIFS('Employee Mapping'!$I$10:$I$2009,$A42,'Employee Mapping'!$K$10:$K$2009,AA$39,'Employee Mapping'!$L$10:$L$2009,AA$41)/COUNTA('Employee Mapping'!$G$10:$G$2009),""))</f>
        <v/>
      </c>
      <c r="AB42" s="57">
        <f>IF(OR($A42="",AB$41=""),"",IFERROR(COUNTIFS('Employee Mapping'!$I$10:$I$2009,$A42,'Employee Mapping'!$K$10:$K$2009,AB$39,'Employee Mapping'!$L$10:$L$2009,AB$41)/COUNTA('Employee Mapping'!$G$10:$G$2009),""))</f>
        <v/>
      </c>
      <c r="AC42" s="57">
        <f>IF(OR($A42="",AC$41=""),"",IFERROR(COUNTIFS('Employee Mapping'!$I$10:$I$2009,$A42,'Employee Mapping'!$K$10:$K$2009,AC$39,'Employee Mapping'!$L$10:$L$2009,AC$41)/COUNTA('Employee Mapping'!$G$10:$G$2009),""))</f>
        <v/>
      </c>
      <c r="AD42" s="57">
        <f>IF(OR($A42="",AD$41=""),"",IFERROR(COUNTIFS('Employee Mapping'!$I$10:$I$2009,$A42,'Employee Mapping'!$K$10:$K$2009,AD$39,'Employee Mapping'!$L$10:$L$2009,AD$41)/COUNTA('Employee Mapping'!$G$10:$G$2009),""))</f>
        <v/>
      </c>
      <c r="AE42" s="57">
        <f>IF(OR($A42="",AE$41=""),"",IFERROR(COUNTIFS('Employee Mapping'!$I$10:$I$2009,$A42,'Employee Mapping'!$K$10:$K$2009,AE$39,'Employee Mapping'!$L$10:$L$2009,AE$41)/COUNTA('Employee Mapping'!$G$10:$G$2009),""))</f>
        <v/>
      </c>
      <c r="AF42" s="57">
        <f>IF(OR($A42="",AF$41=""),"",IFERROR(COUNTIFS('Employee Mapping'!$I$10:$I$2009,$A42,'Employee Mapping'!$K$10:$K$2009,AF$39,'Employee Mapping'!$L$10:$L$2009,AF$41)/COUNTA('Employee Mapping'!$G$10:$G$2009),""))</f>
        <v/>
      </c>
      <c r="AG42" s="57">
        <f>IF(OR($A42="",AG$41=""),"",IFERROR(COUNTIFS('Employee Mapping'!$I$10:$I$2009,$A42,'Employee Mapping'!$K$10:$K$2009,AG$39,'Employee Mapping'!$L$10:$L$2009,AG$41)/COUNTA('Employee Mapping'!$G$10:$G$2009),""))</f>
        <v/>
      </c>
      <c r="AH42" s="57">
        <f>IF(OR($A42="",AH$41=""),"",IFERROR(COUNTIFS('Employee Mapping'!$I$10:$I$2009,$A42,'Employee Mapping'!$K$10:$K$2009,AH$39,'Employee Mapping'!$L$10:$L$2009,AH$41)/COUNTA('Employee Mapping'!$G$10:$G$2009),""))</f>
        <v/>
      </c>
      <c r="AI42" s="57">
        <f>IF(OR($A42="",AI$41=""),"",IFERROR(COUNTIFS('Employee Mapping'!$I$10:$I$2009,$A42,'Employee Mapping'!$K$10:$K$2009,AI$39,'Employee Mapping'!$L$10:$L$2009,AI$41)/COUNTA('Employee Mapping'!$G$10:$G$2009),""))</f>
        <v/>
      </c>
      <c r="AJ42" s="57">
        <f>IF(OR($A42="",AJ$41=""),"",IFERROR(COUNTIFS('Employee Mapping'!$I$10:$I$2009,$A42,'Employee Mapping'!$K$10:$K$2009,AJ$39,'Employee Mapping'!$L$10:$L$2009,AJ$41)/COUNTA('Employee Mapping'!$G$10:$G$2009),""))</f>
        <v/>
      </c>
      <c r="AK42" s="57">
        <f>IF(OR($A42="",AK$41=""),"",IFERROR(COUNTIFS('Employee Mapping'!$I$10:$I$2009,$A42,'Employee Mapping'!$K$10:$K$2009,AK$39,'Employee Mapping'!$L$10:$L$2009,AK$41)/COUNTA('Employee Mapping'!$G$10:$G$2009),""))</f>
        <v/>
      </c>
      <c r="AL42" s="57">
        <f>IF(OR($A42="",AL$41=""),"",IFERROR(COUNTIFS('Employee Mapping'!$I$10:$I$2009,$A42,'Employee Mapping'!$K$10:$K$2009,AL$39,'Employee Mapping'!$L$10:$L$2009,AL$41)/COUNTA('Employee Mapping'!$G$10:$G$2009),""))</f>
        <v/>
      </c>
      <c r="AM42" s="57">
        <f>IF(OR($A42="",AM$41=""),"",IFERROR(COUNTIFS('Employee Mapping'!$I$10:$I$2009,$A42,'Employee Mapping'!$K$10:$K$2009,AM$39,'Employee Mapping'!$L$10:$L$2009,AM$41)/COUNTA('Employee Mapping'!$G$10:$G$2009),""))</f>
        <v/>
      </c>
      <c r="AN42" s="57">
        <f>IF(OR($A42="",AN$41=""),"",IFERROR(COUNTIFS('Employee Mapping'!$I$10:$I$2009,$A42,'Employee Mapping'!$K$10:$K$2009,AN$39,'Employee Mapping'!$L$10:$L$2009,AN$41)/COUNTA('Employee Mapping'!$G$10:$G$2009),""))</f>
        <v/>
      </c>
      <c r="AO42" s="57">
        <f>IF(OR($A42="",AO$41=""),"",IFERROR(COUNTIFS('Employee Mapping'!$I$10:$I$2009,$A42,'Employee Mapping'!$K$10:$K$2009,AO$39,'Employee Mapping'!$L$10:$L$2009,AO$41)/COUNTA('Employee Mapping'!$G$10:$G$2009),""))</f>
        <v/>
      </c>
      <c r="AP42" s="57">
        <f>IF(OR($A42="",AP$41=""),"",IFERROR(COUNTIFS('Employee Mapping'!$I$10:$I$2009,$A42,'Employee Mapping'!$K$10:$K$2009,AP$39,'Employee Mapping'!$L$10:$L$2009,AP$41)/COUNTA('Employee Mapping'!$G$10:$G$2009),""))</f>
        <v/>
      </c>
      <c r="AQ42" s="57">
        <f>IF(OR($A42="",AQ$41=""),"",IFERROR(COUNTIFS('Employee Mapping'!$I$10:$I$2009,$A42,'Employee Mapping'!$K$10:$K$2009,AQ$39,'Employee Mapping'!$L$10:$L$2009,AQ$41)/COUNTA('Employee Mapping'!$G$10:$G$2009),""))</f>
        <v/>
      </c>
      <c r="AR42" s="57">
        <f>IF(OR($A42="",AR$41=""),"",IFERROR(COUNTIFS('Employee Mapping'!$I$10:$I$2009,$A42,'Employee Mapping'!$K$10:$K$2009,AR$39,'Employee Mapping'!$L$10:$L$2009,AR$41)/COUNTA('Employee Mapping'!$G$10:$G$2009),""))</f>
        <v/>
      </c>
      <c r="AS42" s="57">
        <f>IF(OR($A42="",AS$41=""),"",IFERROR(COUNTIFS('Employee Mapping'!$I$10:$I$2009,$A42,'Employee Mapping'!$K$10:$K$2009,AS$39,'Employee Mapping'!$L$10:$L$2009,AS$41)/COUNTA('Employee Mapping'!$G$10:$G$2009),""))</f>
        <v/>
      </c>
      <c r="AT42" s="57">
        <f>IF(OR($A42="",AT$41=""),"",IFERROR(COUNTIFS('Employee Mapping'!$I$10:$I$2009,$A42,'Employee Mapping'!$K$10:$K$2009,AT$39,'Employee Mapping'!$L$10:$L$2009,AT$41)/COUNTA('Employee Mapping'!$G$10:$G$2009),""))</f>
        <v/>
      </c>
      <c r="AU42" s="57">
        <f>IF(OR($A42="",AU$41=""),"",IFERROR(COUNTIFS('Employee Mapping'!$I$10:$I$2009,$A42,'Employee Mapping'!$K$10:$K$2009,AU$39,'Employee Mapping'!$L$10:$L$2009,AU$41)/COUNTA('Employee Mapping'!$G$10:$G$2009),""))</f>
        <v/>
      </c>
      <c r="AV42" s="57">
        <f>IF(OR($A42="",AV$41=""),"",IFERROR(COUNTIFS('Employee Mapping'!$I$10:$I$2009,$A42,'Employee Mapping'!$K$10:$K$2009,AV$39,'Employee Mapping'!$L$10:$L$2009,AV$41)/COUNTA('Employee Mapping'!$G$10:$G$2009),""))</f>
        <v/>
      </c>
      <c r="AW42" s="57">
        <f>IF(OR($A42="",AW$41=""),"",IFERROR(COUNTIFS('Employee Mapping'!$I$10:$I$2009,$A42,'Employee Mapping'!$K$10:$K$2009,AW$39,'Employee Mapping'!$L$10:$L$2009,AW$41)/COUNTA('Employee Mapping'!$G$10:$G$2009),""))</f>
        <v/>
      </c>
      <c r="AX42" s="57">
        <f>IF(OR($A42="",AX$41=""),"",IFERROR(COUNTIFS('Employee Mapping'!$I$10:$I$2009,$A42,'Employee Mapping'!$K$10:$K$2009,AX$39,'Employee Mapping'!$L$10:$L$2009,AX$41)/COUNTA('Employee Mapping'!$G$10:$G$2009),""))</f>
        <v/>
      </c>
      <c r="AY42" s="57">
        <f>IF(OR($A42="",AY$41=""),"",IFERROR(COUNTIFS('Employee Mapping'!$I$10:$I$2009,$A42,'Employee Mapping'!$K$10:$K$2009,AY$39,'Employee Mapping'!$L$10:$L$2009,AY$41)/COUNTA('Employee Mapping'!$G$10:$G$2009),""))</f>
        <v/>
      </c>
      <c r="AZ42" s="57">
        <f>IF(OR($A42="",AZ$41=""),"",IFERROR(COUNTIFS('Employee Mapping'!$I$10:$I$2009,$A42,'Employee Mapping'!$K$10:$K$2009,AZ$39,'Employee Mapping'!$L$10:$L$2009,AZ$41)/COUNTA('Employee Mapping'!$G$10:$G$2009),""))</f>
        <v/>
      </c>
      <c r="BA42" s="57">
        <f>IF(OR($A42="",BA$41=""),"",IFERROR(COUNTIFS('Employee Mapping'!$I$10:$I$2009,$A42,'Employee Mapping'!$K$10:$K$2009,BA$39,'Employee Mapping'!$L$10:$L$2009,BA$41)/COUNTA('Employee Mapping'!$G$10:$G$2009),""))</f>
        <v/>
      </c>
      <c r="BB42" s="57">
        <f>IF(OR($A42="",BB$41=""),"",IFERROR(COUNTIFS('Employee Mapping'!$I$10:$I$2009,$A42,'Employee Mapping'!$K$10:$K$2009,BB$39,'Employee Mapping'!$L$10:$L$2009,BB$41)/COUNTA('Employee Mapping'!$G$10:$G$2009),""))</f>
        <v/>
      </c>
      <c r="BC42" s="57">
        <f>IF(OR($A42="",BC$41=""),"",IFERROR(COUNTIFS('Employee Mapping'!$I$10:$I$2009,$A42,'Employee Mapping'!$K$10:$K$2009,BC$39,'Employee Mapping'!$L$10:$L$2009,BC$41)/COUNTA('Employee Mapping'!$G$10:$G$2009),""))</f>
        <v/>
      </c>
      <c r="BD42" s="57">
        <f>IF(OR($A42="",BD$41=""),"",IFERROR(COUNTIFS('Employee Mapping'!$I$10:$I$2009,$A42,'Employee Mapping'!$K$10:$K$2009,BD$39,'Employee Mapping'!$L$10:$L$2009,BD$41)/COUNTA('Employee Mapping'!$G$10:$G$2009),""))</f>
        <v/>
      </c>
      <c r="BE42" s="57">
        <f>IF(OR($A42="",BE$41=""),"",IFERROR(COUNTIFS('Employee Mapping'!$I$10:$I$2009,$A42,'Employee Mapping'!$K$10:$K$2009,BE$39,'Employee Mapping'!$L$10:$L$2009,BE$41)/COUNTA('Employee Mapping'!$G$10:$G$2009),""))</f>
        <v/>
      </c>
      <c r="BF42" s="57">
        <f>IF(OR($A42="",BF$41=""),"",IFERROR(COUNTIFS('Employee Mapping'!$I$10:$I$2009,$A42,'Employee Mapping'!$K$10:$K$2009,BF$39,'Employee Mapping'!$L$10:$L$2009,BF$41)/COUNTA('Employee Mapping'!$G$10:$G$2009),""))</f>
        <v/>
      </c>
      <c r="BG42" s="57">
        <f>IF(OR($A42="",BG$41=""),"",IFERROR(COUNTIFS('Employee Mapping'!$I$10:$I$2009,$A42,'Employee Mapping'!$K$10:$K$2009,BG$39,'Employee Mapping'!$L$10:$L$2009,BG$41)/COUNTA('Employee Mapping'!$G$10:$G$2009),""))</f>
        <v/>
      </c>
      <c r="BH42" s="57">
        <f>IF(OR($A42="",BH$41=""),"",IFERROR(COUNTIFS('Employee Mapping'!$I$10:$I$2009,$A42,'Employee Mapping'!$K$10:$K$2009,BH$39,'Employee Mapping'!$L$10:$L$2009,BH$41)/COUNTA('Employee Mapping'!$G$10:$G$2009),""))</f>
        <v/>
      </c>
      <c r="BI42" s="57">
        <f>IF(OR($A42="",BI$41=""),"",IFERROR(COUNTIFS('Employee Mapping'!$I$10:$I$2009,$A42,'Employee Mapping'!$K$10:$K$2009,BI$39,'Employee Mapping'!$L$10:$L$2009,BI$41)/COUNTA('Employee Mapping'!$G$10:$G$2009),""))</f>
        <v/>
      </c>
      <c r="BJ42" s="57">
        <f>IF(OR($A42="",BJ$41=""),"",IFERROR(COUNTIFS('Employee Mapping'!$I$10:$I$2009,$A42,'Employee Mapping'!$K$10:$K$2009,BJ$39,'Employee Mapping'!$L$10:$L$2009,BJ$41)/COUNTA('Employee Mapping'!$G$10:$G$2009),""))</f>
        <v/>
      </c>
      <c r="BK42" s="57">
        <f>IF(OR($A42="",BK$41=""),"",IFERROR(COUNTIFS('Employee Mapping'!$I$10:$I$2009,$A42,'Employee Mapping'!$K$10:$K$2009,BK$39,'Employee Mapping'!$L$10:$L$2009,BK$41)/COUNTA('Employee Mapping'!$G$10:$G$2009),""))</f>
        <v/>
      </c>
      <c r="BL42" s="57">
        <f>IF(OR($A42="",BL$41=""),"",IFERROR(COUNTIFS('Employee Mapping'!$I$10:$I$2009,$A42,'Employee Mapping'!$K$10:$K$2009,BL$39,'Employee Mapping'!$L$10:$L$2009,BL$41)/COUNTA('Employee Mapping'!$G$10:$G$2009),""))</f>
        <v/>
      </c>
      <c r="BM42" s="57">
        <f>IF(OR($A42="",BM$41=""),"",IFERROR(COUNTIFS('Employee Mapping'!$I$10:$I$2009,$A42,'Employee Mapping'!$K$10:$K$2009,BM$39,'Employee Mapping'!$L$10:$L$2009,BM$41)/COUNTA('Employee Mapping'!$G$10:$G$2009),""))</f>
        <v/>
      </c>
      <c r="BN42" s="57">
        <f>IF(OR($A42="",BN$41=""),"",IFERROR(COUNTIFS('Employee Mapping'!$I$10:$I$2009,$A42,'Employee Mapping'!$K$10:$K$2009,BN$39,'Employee Mapping'!$L$10:$L$2009,BN$41)/COUNTA('Employee Mapping'!$G$10:$G$2009),""))</f>
        <v/>
      </c>
      <c r="BO42" s="57">
        <f>IF(OR($A42="",BO$41=""),"",IFERROR(COUNTIFS('Employee Mapping'!$I$10:$I$2009,$A42,'Employee Mapping'!$K$10:$K$2009,BO$39,'Employee Mapping'!$L$10:$L$2009,BO$41)/COUNTA('Employee Mapping'!$G$10:$G$2009),""))</f>
        <v/>
      </c>
      <c r="BP42" s="57">
        <f>IF(OR($A42="",BP$41=""),"",IFERROR(COUNTIFS('Employee Mapping'!$I$10:$I$2009,$A42,'Employee Mapping'!$K$10:$K$2009,BP$39,'Employee Mapping'!$L$10:$L$2009,BP$41)/COUNTA('Employee Mapping'!$G$10:$G$2009),""))</f>
        <v/>
      </c>
      <c r="BQ42" s="57">
        <f>IF(OR($A42="",BQ$41=""),"",IFERROR(COUNTIFS('Employee Mapping'!$I$10:$I$2009,$A42,'Employee Mapping'!$K$10:$K$2009,BQ$39,'Employee Mapping'!$L$10:$L$2009,BQ$41)/COUNTA('Employee Mapping'!$G$10:$G$2009),""))</f>
        <v/>
      </c>
      <c r="BR42" s="57">
        <f>IF(OR($A42="",BR$41=""),"",IFERROR(COUNTIFS('Employee Mapping'!$I$10:$I$2009,$A42,'Employee Mapping'!$K$10:$K$2009,BR$39,'Employee Mapping'!$L$10:$L$2009,BR$41)/COUNTA('Employee Mapping'!$G$10:$G$2009),""))</f>
        <v/>
      </c>
      <c r="BS42" s="57">
        <f>IF(OR($A42="",BS$41=""),"",IFERROR(COUNTIFS('Employee Mapping'!$I$10:$I$2009,$A42,'Employee Mapping'!$K$10:$K$2009,BS$39,'Employee Mapping'!$L$10:$L$2009,BS$41)/COUNTA('Employee Mapping'!$G$10:$G$2009),""))</f>
        <v/>
      </c>
      <c r="BT42" s="57">
        <f>IF(OR($A42="",BT$41=""),"",IFERROR(COUNTIFS('Employee Mapping'!$I$10:$I$2009,$A42,'Employee Mapping'!$K$10:$K$2009,BT$39,'Employee Mapping'!$L$10:$L$2009,BT$41)/COUNTA('Employee Mapping'!$G$10:$G$2009),""))</f>
        <v/>
      </c>
      <c r="BU42" s="57">
        <f>IF(OR($A42="",BU$41=""),"",IFERROR(COUNTIFS('Employee Mapping'!$I$10:$I$2009,$A42,'Employee Mapping'!$K$10:$K$2009,BU$39,'Employee Mapping'!$L$10:$L$2009,BU$41)/COUNTA('Employee Mapping'!$G$10:$G$2009),""))</f>
        <v/>
      </c>
      <c r="BV42" s="57">
        <f>IF(OR($A42="",BV$41=""),"",IFERROR(COUNTIFS('Employee Mapping'!$I$10:$I$2009,$A42,'Employee Mapping'!$K$10:$K$2009,BV$39,'Employee Mapping'!$L$10:$L$2009,BV$41)/COUNTA('Employee Mapping'!$G$10:$G$2009),""))</f>
        <v/>
      </c>
      <c r="BW42" s="57">
        <f>IF(OR($A42="",BW$41=""),"",IFERROR(COUNTIFS('Employee Mapping'!$I$10:$I$2009,$A42,'Employee Mapping'!$K$10:$K$2009,BW$39,'Employee Mapping'!$L$10:$L$2009,BW$41)/COUNTA('Employee Mapping'!$G$10:$G$2009),""))</f>
        <v/>
      </c>
      <c r="BX42" s="57">
        <f>IF(OR($A42="",BX$41=""),"",IFERROR(COUNTIFS('Employee Mapping'!$I$10:$I$2009,$A42,'Employee Mapping'!$K$10:$K$2009,BX$39,'Employee Mapping'!$L$10:$L$2009,BX$41)/COUNTA('Employee Mapping'!$G$10:$G$2009),""))</f>
        <v/>
      </c>
      <c r="BY42" s="57">
        <f>IF(OR($A42="",BY$41=""),"",IFERROR(COUNTIFS('Employee Mapping'!$I$10:$I$2009,$A42,'Employee Mapping'!$K$10:$K$2009,BY$39,'Employee Mapping'!$L$10:$L$2009,BY$41)/COUNTA('Employee Mapping'!$G$10:$G$2009),""))</f>
        <v/>
      </c>
      <c r="BZ42" s="57">
        <f>IF(OR($A42="",BZ$41=""),"",IFERROR(COUNTIFS('Employee Mapping'!$I$10:$I$2009,$A42,'Employee Mapping'!$K$10:$K$2009,BZ$39,'Employee Mapping'!$L$10:$L$2009,BZ$41)/COUNTA('Employee Mapping'!$G$10:$G$2009),""))</f>
        <v/>
      </c>
      <c r="CA42" s="57">
        <f>IF(OR($A42="",CA$41=""),"",IFERROR(COUNTIFS('Employee Mapping'!$I$10:$I$2009,$A42,'Employee Mapping'!$K$10:$K$2009,CA$39,'Employee Mapping'!$L$10:$L$2009,CA$41)/COUNTA('Employee Mapping'!$G$10:$G$2009),""))</f>
        <v/>
      </c>
      <c r="CB42" s="57">
        <f>IF(OR($A42="",CB$41=""),"",IFERROR(COUNTIFS('Employee Mapping'!$I$10:$I$2009,$A42,'Employee Mapping'!$K$10:$K$2009,CB$39,'Employee Mapping'!$L$10:$L$2009,CB$41)/COUNTA('Employee Mapping'!$G$10:$G$2009),""))</f>
        <v/>
      </c>
      <c r="CC42" s="57">
        <f>IF(OR($A42="",CC$41=""),"",IFERROR(COUNTIFS('Employee Mapping'!$I$10:$I$2009,$A42,'Employee Mapping'!$K$10:$K$2009,CC$39,'Employee Mapping'!$L$10:$L$2009,CC$41)/COUNTA('Employee Mapping'!$G$10:$G$2009),""))</f>
        <v/>
      </c>
      <c r="CD42" s="57">
        <f>IF(OR($A42="",CD$41=""),"",IFERROR(COUNTIFS('Employee Mapping'!$I$10:$I$2009,$A42,'Employee Mapping'!$K$10:$K$2009,CD$39,'Employee Mapping'!$L$10:$L$2009,CD$41)/COUNTA('Employee Mapping'!$G$10:$G$2009),""))</f>
        <v/>
      </c>
      <c r="CE42" s="57">
        <f>IF(OR($A42="",CE$41=""),"",IFERROR(COUNTIFS('Employee Mapping'!$I$10:$I$2009,$A42,'Employee Mapping'!$K$10:$K$2009,CE$39,'Employee Mapping'!$L$10:$L$2009,CE$41)/COUNTA('Employee Mapping'!$G$10:$G$2009),""))</f>
        <v/>
      </c>
      <c r="CF42" s="57">
        <f>IF(OR($A42="",CF$41=""),"",IFERROR(COUNTIFS('Employee Mapping'!$I$10:$I$2009,$A42,'Employee Mapping'!$K$10:$K$2009,CF$39,'Employee Mapping'!$L$10:$L$2009,CF$41)/COUNTA('Employee Mapping'!$G$10:$G$2009),""))</f>
        <v/>
      </c>
      <c r="CG42" s="57">
        <f>IF(OR($A42="",CG$41=""),"",IFERROR(COUNTIFS('Employee Mapping'!$I$10:$I$2009,$A42,'Employee Mapping'!$K$10:$K$2009,CG$39,'Employee Mapping'!$L$10:$L$2009,CG$41)/COUNTA('Employee Mapping'!$G$10:$G$2009),""))</f>
        <v/>
      </c>
      <c r="CH42" s="57">
        <f>IF(OR($A42="",CH$41=""),"",IFERROR(COUNTIFS('Employee Mapping'!$I$10:$I$2009,$A42,'Employee Mapping'!$K$10:$K$2009,CH$39,'Employee Mapping'!$L$10:$L$2009,CH$41)/COUNTA('Employee Mapping'!$G$10:$G$2009),""))</f>
        <v/>
      </c>
      <c r="CI42" s="57">
        <f>IF(OR($A42="",CI$41=""),"",IFERROR(COUNTIFS('Employee Mapping'!$I$10:$I$2009,$A42,'Employee Mapping'!$K$10:$K$2009,CI$39,'Employee Mapping'!$L$10:$L$2009,CI$41)/COUNTA('Employee Mapping'!$G$10:$G$2009),""))</f>
        <v/>
      </c>
      <c r="CJ42" s="57">
        <f>IF(OR($A42="",CJ$41=""),"",IFERROR(COUNTIFS('Employee Mapping'!$I$10:$I$2009,$A42,'Employee Mapping'!$K$10:$K$2009,CJ$39,'Employee Mapping'!$L$10:$L$2009,CJ$41)/COUNTA('Employee Mapping'!$G$10:$G$2009),""))</f>
        <v/>
      </c>
      <c r="CK42" s="57">
        <f>IF(OR($A42="",CK$41=""),"",IFERROR(COUNTIFS('Employee Mapping'!$I$10:$I$2009,$A42,'Employee Mapping'!$K$10:$K$2009,CK$39,'Employee Mapping'!$L$10:$L$2009,CK$41)/COUNTA('Employee Mapping'!$G$10:$G$2009),""))</f>
        <v/>
      </c>
      <c r="CL42" s="57">
        <f>IF(OR($A42="",CL$41=""),"",IFERROR(COUNTIFS('Employee Mapping'!$I$10:$I$2009,$A42,'Employee Mapping'!$K$10:$K$2009,CL$39,'Employee Mapping'!$L$10:$L$2009,CL$41)/COUNTA('Employee Mapping'!$G$10:$G$2009),""))</f>
        <v/>
      </c>
      <c r="CM42" s="57">
        <f>IF(OR($A42="",CM$41=""),"",IFERROR(COUNTIFS('Employee Mapping'!$I$10:$I$2009,$A42,'Employee Mapping'!$K$10:$K$2009,CM$39,'Employee Mapping'!$L$10:$L$2009,CM$41)/COUNTA('Employee Mapping'!$G$10:$G$2009),""))</f>
        <v/>
      </c>
      <c r="CN42" s="57">
        <f>IF(OR($A42="",CN$41=""),"",IFERROR(COUNTIFS('Employee Mapping'!$I$10:$I$2009,$A42,'Employee Mapping'!$K$10:$K$2009,CN$39,'Employee Mapping'!$L$10:$L$2009,CN$41)/COUNTA('Employee Mapping'!$G$10:$G$2009),""))</f>
        <v/>
      </c>
      <c r="CO42" s="57">
        <f>IF(OR($A42="",CO$41=""),"",IFERROR(COUNTIFS('Employee Mapping'!$I$10:$I$2009,$A42,'Employee Mapping'!$K$10:$K$2009,CO$39,'Employee Mapping'!$L$10:$L$2009,CO$41)/COUNTA('Employee Mapping'!$G$10:$G$2009),""))</f>
        <v/>
      </c>
      <c r="CP42" s="57">
        <f>IF(OR($A42="",CP$41=""),"",IFERROR(COUNTIFS('Employee Mapping'!$I$10:$I$2009,$A42,'Employee Mapping'!$K$10:$K$2009,CP$39,'Employee Mapping'!$L$10:$L$2009,CP$41)/COUNTA('Employee Mapping'!$G$10:$G$2009),""))</f>
        <v/>
      </c>
      <c r="CQ42" s="57">
        <f>IF(OR($A42="",CQ$41=""),"",IFERROR(COUNTIFS('Employee Mapping'!$I$10:$I$2009,$A42,'Employee Mapping'!$K$10:$K$2009,CQ$39,'Employee Mapping'!$L$10:$L$2009,CQ$41)/COUNTA('Employee Mapping'!$G$10:$G$2009),""))</f>
        <v/>
      </c>
      <c r="CR42" s="57">
        <f>IF(OR($A42="",CR$41=""),"",IFERROR(COUNTIFS('Employee Mapping'!$I$10:$I$2009,$A42,'Employee Mapping'!$K$10:$K$2009,CR$39,'Employee Mapping'!$L$10:$L$2009,CR$41)/COUNTA('Employee Mapping'!$G$10:$G$2009),""))</f>
        <v/>
      </c>
      <c r="CS42" s="57">
        <f>IF(OR($A42="",CS$41=""),"",IFERROR(COUNTIFS('Employee Mapping'!$I$10:$I$2009,$A42,'Employee Mapping'!$K$10:$K$2009,CS$39,'Employee Mapping'!$L$10:$L$2009,CS$41)/COUNTA('Employee Mapping'!$G$10:$G$2009),""))</f>
        <v/>
      </c>
      <c r="CT42" s="57">
        <f>IF(OR($A42="",CT$41=""),"",IFERROR(COUNTIFS('Employee Mapping'!$I$10:$I$2009,$A42,'Employee Mapping'!$K$10:$K$2009,CT$39,'Employee Mapping'!$L$10:$L$2009,CT$41)/COUNTA('Employee Mapping'!$G$10:$G$2009),""))</f>
        <v/>
      </c>
      <c r="CU42" s="58">
        <f>IF($A42="","",SUM(C42:CT42))</f>
        <v/>
      </c>
    </row>
    <row r="43">
      <c r="A43">
        <f>IF(SETUP!$B121="","",SETUP!$B121)</f>
        <v/>
      </c>
      <c r="B43" s="9">
        <f>IF(SETUP!$B121="","",SETUP!$C121)</f>
        <v/>
      </c>
      <c r="C43" s="57">
        <f>IF(OR($A43="",C$41=""),"",IFERROR(COUNTIFS('Employee Mapping'!$I$10:$I$2009,$A43,'Employee Mapping'!$K$10:$K$2009,C$39,'Employee Mapping'!$L$10:$L$2009,C$41)/COUNTA('Employee Mapping'!$G$10:$G$2009),""))</f>
        <v/>
      </c>
      <c r="D43" s="57">
        <f>IF(OR($A43="",D$41=""),"",IFERROR(COUNTIFS('Employee Mapping'!$I$10:$I$2009,$A43,'Employee Mapping'!$K$10:$K$2009,D$39,'Employee Mapping'!$L$10:$L$2009,D$41)/COUNTA('Employee Mapping'!$G$10:$G$2009),""))</f>
        <v/>
      </c>
      <c r="E43" s="57">
        <f>IF(OR($A43="",E$41=""),"",IFERROR(COUNTIFS('Employee Mapping'!$I$10:$I$2009,$A43,'Employee Mapping'!$K$10:$K$2009,E$39,'Employee Mapping'!$L$10:$L$2009,E$41)/COUNTA('Employee Mapping'!$G$10:$G$2009),""))</f>
        <v/>
      </c>
      <c r="F43" s="57">
        <f>IF(OR($A43="",F$41=""),"",IFERROR(COUNTIFS('Employee Mapping'!$I$10:$I$2009,$A43,'Employee Mapping'!$K$10:$K$2009,F$39,'Employee Mapping'!$L$10:$L$2009,F$41)/COUNTA('Employee Mapping'!$G$10:$G$2009),""))</f>
        <v/>
      </c>
      <c r="G43" s="57">
        <f>IF(OR($A43="",G$41=""),"",IFERROR(COUNTIFS('Employee Mapping'!$I$10:$I$2009,$A43,'Employee Mapping'!$K$10:$K$2009,G$39,'Employee Mapping'!$L$10:$L$2009,G$41)/COUNTA('Employee Mapping'!$G$10:$G$2009),""))</f>
        <v/>
      </c>
      <c r="H43" s="57">
        <f>IF(OR($A43="",H$41=""),"",IFERROR(COUNTIFS('Employee Mapping'!$I$10:$I$2009,$A43,'Employee Mapping'!$K$10:$K$2009,H$39,'Employee Mapping'!$L$10:$L$2009,H$41)/COUNTA('Employee Mapping'!$G$10:$G$2009),""))</f>
        <v/>
      </c>
      <c r="I43" s="57">
        <f>IF(OR($A43="",I$41=""),"",IFERROR(COUNTIFS('Employee Mapping'!$I$10:$I$2009,$A43,'Employee Mapping'!$K$10:$K$2009,I$39,'Employee Mapping'!$L$10:$L$2009,I$41)/COUNTA('Employee Mapping'!$G$10:$G$2009),""))</f>
        <v/>
      </c>
      <c r="J43" s="57">
        <f>IF(OR($A43="",J$41=""),"",IFERROR(COUNTIFS('Employee Mapping'!$I$10:$I$2009,$A43,'Employee Mapping'!$K$10:$K$2009,J$39,'Employee Mapping'!$L$10:$L$2009,J$41)/COUNTA('Employee Mapping'!$G$10:$G$2009),""))</f>
        <v/>
      </c>
      <c r="K43" s="57">
        <f>IF(OR($A43="",K$41=""),"",IFERROR(COUNTIFS('Employee Mapping'!$I$10:$I$2009,$A43,'Employee Mapping'!$K$10:$K$2009,K$39,'Employee Mapping'!$L$10:$L$2009,K$41)/COUNTA('Employee Mapping'!$G$10:$G$2009),""))</f>
        <v/>
      </c>
      <c r="L43" s="57">
        <f>IF(OR($A43="",L$41=""),"",IFERROR(COUNTIFS('Employee Mapping'!$I$10:$I$2009,$A43,'Employee Mapping'!$K$10:$K$2009,L$39,'Employee Mapping'!$L$10:$L$2009,L$41)/COUNTA('Employee Mapping'!$G$10:$G$2009),""))</f>
        <v/>
      </c>
      <c r="M43" s="57">
        <f>IF(OR($A43="",M$41=""),"",IFERROR(COUNTIFS('Employee Mapping'!$I$10:$I$2009,$A43,'Employee Mapping'!$K$10:$K$2009,M$39,'Employee Mapping'!$L$10:$L$2009,M$41)/COUNTA('Employee Mapping'!$G$10:$G$2009),""))</f>
        <v/>
      </c>
      <c r="N43" s="57">
        <f>IF(OR($A43="",N$41=""),"",IFERROR(COUNTIFS('Employee Mapping'!$I$10:$I$2009,$A43,'Employee Mapping'!$K$10:$K$2009,N$39,'Employee Mapping'!$L$10:$L$2009,N$41)/COUNTA('Employee Mapping'!$G$10:$G$2009),""))</f>
        <v/>
      </c>
      <c r="O43" s="57">
        <f>IF(OR($A43="",O$41=""),"",IFERROR(COUNTIFS('Employee Mapping'!$I$10:$I$2009,$A43,'Employee Mapping'!$K$10:$K$2009,O$39,'Employee Mapping'!$L$10:$L$2009,O$41)/COUNTA('Employee Mapping'!$G$10:$G$2009),""))</f>
        <v/>
      </c>
      <c r="P43" s="57">
        <f>IF(OR($A43="",P$41=""),"",IFERROR(COUNTIFS('Employee Mapping'!$I$10:$I$2009,$A43,'Employee Mapping'!$K$10:$K$2009,P$39,'Employee Mapping'!$L$10:$L$2009,P$41)/COUNTA('Employee Mapping'!$G$10:$G$2009),""))</f>
        <v/>
      </c>
      <c r="Q43" s="57">
        <f>IF(OR($A43="",Q$41=""),"",IFERROR(COUNTIFS('Employee Mapping'!$I$10:$I$2009,$A43,'Employee Mapping'!$K$10:$K$2009,Q$39,'Employee Mapping'!$L$10:$L$2009,Q$41)/COUNTA('Employee Mapping'!$G$10:$G$2009),""))</f>
        <v/>
      </c>
      <c r="R43" s="57">
        <f>IF(OR($A43="",R$41=""),"",IFERROR(COUNTIFS('Employee Mapping'!$I$10:$I$2009,$A43,'Employee Mapping'!$K$10:$K$2009,R$39,'Employee Mapping'!$L$10:$L$2009,R$41)/COUNTA('Employee Mapping'!$G$10:$G$2009),""))</f>
        <v/>
      </c>
      <c r="S43" s="57">
        <f>IF(OR($A43="",S$41=""),"",IFERROR(COUNTIFS('Employee Mapping'!$I$10:$I$2009,$A43,'Employee Mapping'!$K$10:$K$2009,S$39,'Employee Mapping'!$L$10:$L$2009,S$41)/COUNTA('Employee Mapping'!$G$10:$G$2009),""))</f>
        <v/>
      </c>
      <c r="T43" s="57">
        <f>IF(OR($A43="",T$41=""),"",IFERROR(COUNTIFS('Employee Mapping'!$I$10:$I$2009,$A43,'Employee Mapping'!$K$10:$K$2009,T$39,'Employee Mapping'!$L$10:$L$2009,T$41)/COUNTA('Employee Mapping'!$G$10:$G$2009),""))</f>
        <v/>
      </c>
      <c r="U43" s="57">
        <f>IF(OR($A43="",U$41=""),"",IFERROR(COUNTIFS('Employee Mapping'!$I$10:$I$2009,$A43,'Employee Mapping'!$K$10:$K$2009,U$39,'Employee Mapping'!$L$10:$L$2009,U$41)/COUNTA('Employee Mapping'!$G$10:$G$2009),""))</f>
        <v/>
      </c>
      <c r="V43" s="57">
        <f>IF(OR($A43="",V$41=""),"",IFERROR(COUNTIFS('Employee Mapping'!$I$10:$I$2009,$A43,'Employee Mapping'!$K$10:$K$2009,V$39,'Employee Mapping'!$L$10:$L$2009,V$41)/COUNTA('Employee Mapping'!$G$10:$G$2009),""))</f>
        <v/>
      </c>
      <c r="W43" s="57">
        <f>IF(OR($A43="",W$41=""),"",IFERROR(COUNTIFS('Employee Mapping'!$I$10:$I$2009,$A43,'Employee Mapping'!$K$10:$K$2009,W$39,'Employee Mapping'!$L$10:$L$2009,W$41)/COUNTA('Employee Mapping'!$G$10:$G$2009),""))</f>
        <v/>
      </c>
      <c r="X43" s="57">
        <f>IF(OR($A43="",X$41=""),"",IFERROR(COUNTIFS('Employee Mapping'!$I$10:$I$2009,$A43,'Employee Mapping'!$K$10:$K$2009,X$39,'Employee Mapping'!$L$10:$L$2009,X$41)/COUNTA('Employee Mapping'!$G$10:$G$2009),""))</f>
        <v/>
      </c>
      <c r="Y43" s="57">
        <f>IF(OR($A43="",Y$41=""),"",IFERROR(COUNTIFS('Employee Mapping'!$I$10:$I$2009,$A43,'Employee Mapping'!$K$10:$K$2009,Y$39,'Employee Mapping'!$L$10:$L$2009,Y$41)/COUNTA('Employee Mapping'!$G$10:$G$2009),""))</f>
        <v/>
      </c>
      <c r="Z43" s="57">
        <f>IF(OR($A43="",Z$41=""),"",IFERROR(COUNTIFS('Employee Mapping'!$I$10:$I$2009,$A43,'Employee Mapping'!$K$10:$K$2009,Z$39,'Employee Mapping'!$L$10:$L$2009,Z$41)/COUNTA('Employee Mapping'!$G$10:$G$2009),""))</f>
        <v/>
      </c>
      <c r="AA43" s="57">
        <f>IF(OR($A43="",AA$41=""),"",IFERROR(COUNTIFS('Employee Mapping'!$I$10:$I$2009,$A43,'Employee Mapping'!$K$10:$K$2009,AA$39,'Employee Mapping'!$L$10:$L$2009,AA$41)/COUNTA('Employee Mapping'!$G$10:$G$2009),""))</f>
        <v/>
      </c>
      <c r="AB43" s="57">
        <f>IF(OR($A43="",AB$41=""),"",IFERROR(COUNTIFS('Employee Mapping'!$I$10:$I$2009,$A43,'Employee Mapping'!$K$10:$K$2009,AB$39,'Employee Mapping'!$L$10:$L$2009,AB$41)/COUNTA('Employee Mapping'!$G$10:$G$2009),""))</f>
        <v/>
      </c>
      <c r="AC43" s="57">
        <f>IF(OR($A43="",AC$41=""),"",IFERROR(COUNTIFS('Employee Mapping'!$I$10:$I$2009,$A43,'Employee Mapping'!$K$10:$K$2009,AC$39,'Employee Mapping'!$L$10:$L$2009,AC$41)/COUNTA('Employee Mapping'!$G$10:$G$2009),""))</f>
        <v/>
      </c>
      <c r="AD43" s="57">
        <f>IF(OR($A43="",AD$41=""),"",IFERROR(COUNTIFS('Employee Mapping'!$I$10:$I$2009,$A43,'Employee Mapping'!$K$10:$K$2009,AD$39,'Employee Mapping'!$L$10:$L$2009,AD$41)/COUNTA('Employee Mapping'!$G$10:$G$2009),""))</f>
        <v/>
      </c>
      <c r="AE43" s="57">
        <f>IF(OR($A43="",AE$41=""),"",IFERROR(COUNTIFS('Employee Mapping'!$I$10:$I$2009,$A43,'Employee Mapping'!$K$10:$K$2009,AE$39,'Employee Mapping'!$L$10:$L$2009,AE$41)/COUNTA('Employee Mapping'!$G$10:$G$2009),""))</f>
        <v/>
      </c>
      <c r="AF43" s="57">
        <f>IF(OR($A43="",AF$41=""),"",IFERROR(COUNTIFS('Employee Mapping'!$I$10:$I$2009,$A43,'Employee Mapping'!$K$10:$K$2009,AF$39,'Employee Mapping'!$L$10:$L$2009,AF$41)/COUNTA('Employee Mapping'!$G$10:$G$2009),""))</f>
        <v/>
      </c>
      <c r="AG43" s="57">
        <f>IF(OR($A43="",AG$41=""),"",IFERROR(COUNTIFS('Employee Mapping'!$I$10:$I$2009,$A43,'Employee Mapping'!$K$10:$K$2009,AG$39,'Employee Mapping'!$L$10:$L$2009,AG$41)/COUNTA('Employee Mapping'!$G$10:$G$2009),""))</f>
        <v/>
      </c>
      <c r="AH43" s="57">
        <f>IF(OR($A43="",AH$41=""),"",IFERROR(COUNTIFS('Employee Mapping'!$I$10:$I$2009,$A43,'Employee Mapping'!$K$10:$K$2009,AH$39,'Employee Mapping'!$L$10:$L$2009,AH$41)/COUNTA('Employee Mapping'!$G$10:$G$2009),""))</f>
        <v/>
      </c>
      <c r="AI43" s="57">
        <f>IF(OR($A43="",AI$41=""),"",IFERROR(COUNTIFS('Employee Mapping'!$I$10:$I$2009,$A43,'Employee Mapping'!$K$10:$K$2009,AI$39,'Employee Mapping'!$L$10:$L$2009,AI$41)/COUNTA('Employee Mapping'!$G$10:$G$2009),""))</f>
        <v/>
      </c>
      <c r="AJ43" s="57">
        <f>IF(OR($A43="",AJ$41=""),"",IFERROR(COUNTIFS('Employee Mapping'!$I$10:$I$2009,$A43,'Employee Mapping'!$K$10:$K$2009,AJ$39,'Employee Mapping'!$L$10:$L$2009,AJ$41)/COUNTA('Employee Mapping'!$G$10:$G$2009),""))</f>
        <v/>
      </c>
      <c r="AK43" s="57">
        <f>IF(OR($A43="",AK$41=""),"",IFERROR(COUNTIFS('Employee Mapping'!$I$10:$I$2009,$A43,'Employee Mapping'!$K$10:$K$2009,AK$39,'Employee Mapping'!$L$10:$L$2009,AK$41)/COUNTA('Employee Mapping'!$G$10:$G$2009),""))</f>
        <v/>
      </c>
      <c r="AL43" s="57">
        <f>IF(OR($A43="",AL$41=""),"",IFERROR(COUNTIFS('Employee Mapping'!$I$10:$I$2009,$A43,'Employee Mapping'!$K$10:$K$2009,AL$39,'Employee Mapping'!$L$10:$L$2009,AL$41)/COUNTA('Employee Mapping'!$G$10:$G$2009),""))</f>
        <v/>
      </c>
      <c r="AM43" s="57">
        <f>IF(OR($A43="",AM$41=""),"",IFERROR(COUNTIFS('Employee Mapping'!$I$10:$I$2009,$A43,'Employee Mapping'!$K$10:$K$2009,AM$39,'Employee Mapping'!$L$10:$L$2009,AM$41)/COUNTA('Employee Mapping'!$G$10:$G$2009),""))</f>
        <v/>
      </c>
      <c r="AN43" s="57">
        <f>IF(OR($A43="",AN$41=""),"",IFERROR(COUNTIFS('Employee Mapping'!$I$10:$I$2009,$A43,'Employee Mapping'!$K$10:$K$2009,AN$39,'Employee Mapping'!$L$10:$L$2009,AN$41)/COUNTA('Employee Mapping'!$G$10:$G$2009),""))</f>
        <v/>
      </c>
      <c r="AO43" s="57">
        <f>IF(OR($A43="",AO$41=""),"",IFERROR(COUNTIFS('Employee Mapping'!$I$10:$I$2009,$A43,'Employee Mapping'!$K$10:$K$2009,AO$39,'Employee Mapping'!$L$10:$L$2009,AO$41)/COUNTA('Employee Mapping'!$G$10:$G$2009),""))</f>
        <v/>
      </c>
      <c r="AP43" s="57">
        <f>IF(OR($A43="",AP$41=""),"",IFERROR(COUNTIFS('Employee Mapping'!$I$10:$I$2009,$A43,'Employee Mapping'!$K$10:$K$2009,AP$39,'Employee Mapping'!$L$10:$L$2009,AP$41)/COUNTA('Employee Mapping'!$G$10:$G$2009),""))</f>
        <v/>
      </c>
      <c r="AQ43" s="57">
        <f>IF(OR($A43="",AQ$41=""),"",IFERROR(COUNTIFS('Employee Mapping'!$I$10:$I$2009,$A43,'Employee Mapping'!$K$10:$K$2009,AQ$39,'Employee Mapping'!$L$10:$L$2009,AQ$41)/COUNTA('Employee Mapping'!$G$10:$G$2009),""))</f>
        <v/>
      </c>
      <c r="AR43" s="57">
        <f>IF(OR($A43="",AR$41=""),"",IFERROR(COUNTIFS('Employee Mapping'!$I$10:$I$2009,$A43,'Employee Mapping'!$K$10:$K$2009,AR$39,'Employee Mapping'!$L$10:$L$2009,AR$41)/COUNTA('Employee Mapping'!$G$10:$G$2009),""))</f>
        <v/>
      </c>
      <c r="AS43" s="57">
        <f>IF(OR($A43="",AS$41=""),"",IFERROR(COUNTIFS('Employee Mapping'!$I$10:$I$2009,$A43,'Employee Mapping'!$K$10:$K$2009,AS$39,'Employee Mapping'!$L$10:$L$2009,AS$41)/COUNTA('Employee Mapping'!$G$10:$G$2009),""))</f>
        <v/>
      </c>
      <c r="AT43" s="57">
        <f>IF(OR($A43="",AT$41=""),"",IFERROR(COUNTIFS('Employee Mapping'!$I$10:$I$2009,$A43,'Employee Mapping'!$K$10:$K$2009,AT$39,'Employee Mapping'!$L$10:$L$2009,AT$41)/COUNTA('Employee Mapping'!$G$10:$G$2009),""))</f>
        <v/>
      </c>
      <c r="AU43" s="57">
        <f>IF(OR($A43="",AU$41=""),"",IFERROR(COUNTIFS('Employee Mapping'!$I$10:$I$2009,$A43,'Employee Mapping'!$K$10:$K$2009,AU$39,'Employee Mapping'!$L$10:$L$2009,AU$41)/COUNTA('Employee Mapping'!$G$10:$G$2009),""))</f>
        <v/>
      </c>
      <c r="AV43" s="57">
        <f>IF(OR($A43="",AV$41=""),"",IFERROR(COUNTIFS('Employee Mapping'!$I$10:$I$2009,$A43,'Employee Mapping'!$K$10:$K$2009,AV$39,'Employee Mapping'!$L$10:$L$2009,AV$41)/COUNTA('Employee Mapping'!$G$10:$G$2009),""))</f>
        <v/>
      </c>
      <c r="AW43" s="57">
        <f>IF(OR($A43="",AW$41=""),"",IFERROR(COUNTIFS('Employee Mapping'!$I$10:$I$2009,$A43,'Employee Mapping'!$K$10:$K$2009,AW$39,'Employee Mapping'!$L$10:$L$2009,AW$41)/COUNTA('Employee Mapping'!$G$10:$G$2009),""))</f>
        <v/>
      </c>
      <c r="AX43" s="57">
        <f>IF(OR($A43="",AX$41=""),"",IFERROR(COUNTIFS('Employee Mapping'!$I$10:$I$2009,$A43,'Employee Mapping'!$K$10:$K$2009,AX$39,'Employee Mapping'!$L$10:$L$2009,AX$41)/COUNTA('Employee Mapping'!$G$10:$G$2009),""))</f>
        <v/>
      </c>
      <c r="AY43" s="57">
        <f>IF(OR($A43="",AY$41=""),"",IFERROR(COUNTIFS('Employee Mapping'!$I$10:$I$2009,$A43,'Employee Mapping'!$K$10:$K$2009,AY$39,'Employee Mapping'!$L$10:$L$2009,AY$41)/COUNTA('Employee Mapping'!$G$10:$G$2009),""))</f>
        <v/>
      </c>
      <c r="AZ43" s="57">
        <f>IF(OR($A43="",AZ$41=""),"",IFERROR(COUNTIFS('Employee Mapping'!$I$10:$I$2009,$A43,'Employee Mapping'!$K$10:$K$2009,AZ$39,'Employee Mapping'!$L$10:$L$2009,AZ$41)/COUNTA('Employee Mapping'!$G$10:$G$2009),""))</f>
        <v/>
      </c>
      <c r="BA43" s="57">
        <f>IF(OR($A43="",BA$41=""),"",IFERROR(COUNTIFS('Employee Mapping'!$I$10:$I$2009,$A43,'Employee Mapping'!$K$10:$K$2009,BA$39,'Employee Mapping'!$L$10:$L$2009,BA$41)/COUNTA('Employee Mapping'!$G$10:$G$2009),""))</f>
        <v/>
      </c>
      <c r="BB43" s="57">
        <f>IF(OR($A43="",BB$41=""),"",IFERROR(COUNTIFS('Employee Mapping'!$I$10:$I$2009,$A43,'Employee Mapping'!$K$10:$K$2009,BB$39,'Employee Mapping'!$L$10:$L$2009,BB$41)/COUNTA('Employee Mapping'!$G$10:$G$2009),""))</f>
        <v/>
      </c>
      <c r="BC43" s="57">
        <f>IF(OR($A43="",BC$41=""),"",IFERROR(COUNTIFS('Employee Mapping'!$I$10:$I$2009,$A43,'Employee Mapping'!$K$10:$K$2009,BC$39,'Employee Mapping'!$L$10:$L$2009,BC$41)/COUNTA('Employee Mapping'!$G$10:$G$2009),""))</f>
        <v/>
      </c>
      <c r="BD43" s="57">
        <f>IF(OR($A43="",BD$41=""),"",IFERROR(COUNTIFS('Employee Mapping'!$I$10:$I$2009,$A43,'Employee Mapping'!$K$10:$K$2009,BD$39,'Employee Mapping'!$L$10:$L$2009,BD$41)/COUNTA('Employee Mapping'!$G$10:$G$2009),""))</f>
        <v/>
      </c>
      <c r="BE43" s="57">
        <f>IF(OR($A43="",BE$41=""),"",IFERROR(COUNTIFS('Employee Mapping'!$I$10:$I$2009,$A43,'Employee Mapping'!$K$10:$K$2009,BE$39,'Employee Mapping'!$L$10:$L$2009,BE$41)/COUNTA('Employee Mapping'!$G$10:$G$2009),""))</f>
        <v/>
      </c>
      <c r="BF43" s="57">
        <f>IF(OR($A43="",BF$41=""),"",IFERROR(COUNTIFS('Employee Mapping'!$I$10:$I$2009,$A43,'Employee Mapping'!$K$10:$K$2009,BF$39,'Employee Mapping'!$L$10:$L$2009,BF$41)/COUNTA('Employee Mapping'!$G$10:$G$2009),""))</f>
        <v/>
      </c>
      <c r="BG43" s="57">
        <f>IF(OR($A43="",BG$41=""),"",IFERROR(COUNTIFS('Employee Mapping'!$I$10:$I$2009,$A43,'Employee Mapping'!$K$10:$K$2009,BG$39,'Employee Mapping'!$L$10:$L$2009,BG$41)/COUNTA('Employee Mapping'!$G$10:$G$2009),""))</f>
        <v/>
      </c>
      <c r="BH43" s="57">
        <f>IF(OR($A43="",BH$41=""),"",IFERROR(COUNTIFS('Employee Mapping'!$I$10:$I$2009,$A43,'Employee Mapping'!$K$10:$K$2009,BH$39,'Employee Mapping'!$L$10:$L$2009,BH$41)/COUNTA('Employee Mapping'!$G$10:$G$2009),""))</f>
        <v/>
      </c>
      <c r="BI43" s="57">
        <f>IF(OR($A43="",BI$41=""),"",IFERROR(COUNTIFS('Employee Mapping'!$I$10:$I$2009,$A43,'Employee Mapping'!$K$10:$K$2009,BI$39,'Employee Mapping'!$L$10:$L$2009,BI$41)/COUNTA('Employee Mapping'!$G$10:$G$2009),""))</f>
        <v/>
      </c>
      <c r="BJ43" s="57">
        <f>IF(OR($A43="",BJ$41=""),"",IFERROR(COUNTIFS('Employee Mapping'!$I$10:$I$2009,$A43,'Employee Mapping'!$K$10:$K$2009,BJ$39,'Employee Mapping'!$L$10:$L$2009,BJ$41)/COUNTA('Employee Mapping'!$G$10:$G$2009),""))</f>
        <v/>
      </c>
      <c r="BK43" s="57">
        <f>IF(OR($A43="",BK$41=""),"",IFERROR(COUNTIFS('Employee Mapping'!$I$10:$I$2009,$A43,'Employee Mapping'!$K$10:$K$2009,BK$39,'Employee Mapping'!$L$10:$L$2009,BK$41)/COUNTA('Employee Mapping'!$G$10:$G$2009),""))</f>
        <v/>
      </c>
      <c r="BL43" s="57">
        <f>IF(OR($A43="",BL$41=""),"",IFERROR(COUNTIFS('Employee Mapping'!$I$10:$I$2009,$A43,'Employee Mapping'!$K$10:$K$2009,BL$39,'Employee Mapping'!$L$10:$L$2009,BL$41)/COUNTA('Employee Mapping'!$G$10:$G$2009),""))</f>
        <v/>
      </c>
      <c r="BM43" s="57">
        <f>IF(OR($A43="",BM$41=""),"",IFERROR(COUNTIFS('Employee Mapping'!$I$10:$I$2009,$A43,'Employee Mapping'!$K$10:$K$2009,BM$39,'Employee Mapping'!$L$10:$L$2009,BM$41)/COUNTA('Employee Mapping'!$G$10:$G$2009),""))</f>
        <v/>
      </c>
      <c r="BN43" s="57">
        <f>IF(OR($A43="",BN$41=""),"",IFERROR(COUNTIFS('Employee Mapping'!$I$10:$I$2009,$A43,'Employee Mapping'!$K$10:$K$2009,BN$39,'Employee Mapping'!$L$10:$L$2009,BN$41)/COUNTA('Employee Mapping'!$G$10:$G$2009),""))</f>
        <v/>
      </c>
      <c r="BO43" s="57">
        <f>IF(OR($A43="",BO$41=""),"",IFERROR(COUNTIFS('Employee Mapping'!$I$10:$I$2009,$A43,'Employee Mapping'!$K$10:$K$2009,BO$39,'Employee Mapping'!$L$10:$L$2009,BO$41)/COUNTA('Employee Mapping'!$G$10:$G$2009),""))</f>
        <v/>
      </c>
      <c r="BP43" s="57">
        <f>IF(OR($A43="",BP$41=""),"",IFERROR(COUNTIFS('Employee Mapping'!$I$10:$I$2009,$A43,'Employee Mapping'!$K$10:$K$2009,BP$39,'Employee Mapping'!$L$10:$L$2009,BP$41)/COUNTA('Employee Mapping'!$G$10:$G$2009),""))</f>
        <v/>
      </c>
      <c r="BQ43" s="57">
        <f>IF(OR($A43="",BQ$41=""),"",IFERROR(COUNTIFS('Employee Mapping'!$I$10:$I$2009,$A43,'Employee Mapping'!$K$10:$K$2009,BQ$39,'Employee Mapping'!$L$10:$L$2009,BQ$41)/COUNTA('Employee Mapping'!$G$10:$G$2009),""))</f>
        <v/>
      </c>
      <c r="BR43" s="57">
        <f>IF(OR($A43="",BR$41=""),"",IFERROR(COUNTIFS('Employee Mapping'!$I$10:$I$2009,$A43,'Employee Mapping'!$K$10:$K$2009,BR$39,'Employee Mapping'!$L$10:$L$2009,BR$41)/COUNTA('Employee Mapping'!$G$10:$G$2009),""))</f>
        <v/>
      </c>
      <c r="BS43" s="57">
        <f>IF(OR($A43="",BS$41=""),"",IFERROR(COUNTIFS('Employee Mapping'!$I$10:$I$2009,$A43,'Employee Mapping'!$K$10:$K$2009,BS$39,'Employee Mapping'!$L$10:$L$2009,BS$41)/COUNTA('Employee Mapping'!$G$10:$G$2009),""))</f>
        <v/>
      </c>
      <c r="BT43" s="57">
        <f>IF(OR($A43="",BT$41=""),"",IFERROR(COUNTIFS('Employee Mapping'!$I$10:$I$2009,$A43,'Employee Mapping'!$K$10:$K$2009,BT$39,'Employee Mapping'!$L$10:$L$2009,BT$41)/COUNTA('Employee Mapping'!$G$10:$G$2009),""))</f>
        <v/>
      </c>
      <c r="BU43" s="57">
        <f>IF(OR($A43="",BU$41=""),"",IFERROR(COUNTIFS('Employee Mapping'!$I$10:$I$2009,$A43,'Employee Mapping'!$K$10:$K$2009,BU$39,'Employee Mapping'!$L$10:$L$2009,BU$41)/COUNTA('Employee Mapping'!$G$10:$G$2009),""))</f>
        <v/>
      </c>
      <c r="BV43" s="57">
        <f>IF(OR($A43="",BV$41=""),"",IFERROR(COUNTIFS('Employee Mapping'!$I$10:$I$2009,$A43,'Employee Mapping'!$K$10:$K$2009,BV$39,'Employee Mapping'!$L$10:$L$2009,BV$41)/COUNTA('Employee Mapping'!$G$10:$G$2009),""))</f>
        <v/>
      </c>
      <c r="BW43" s="57">
        <f>IF(OR($A43="",BW$41=""),"",IFERROR(COUNTIFS('Employee Mapping'!$I$10:$I$2009,$A43,'Employee Mapping'!$K$10:$K$2009,BW$39,'Employee Mapping'!$L$10:$L$2009,BW$41)/COUNTA('Employee Mapping'!$G$10:$G$2009),""))</f>
        <v/>
      </c>
      <c r="BX43" s="57">
        <f>IF(OR($A43="",BX$41=""),"",IFERROR(COUNTIFS('Employee Mapping'!$I$10:$I$2009,$A43,'Employee Mapping'!$K$10:$K$2009,BX$39,'Employee Mapping'!$L$10:$L$2009,BX$41)/COUNTA('Employee Mapping'!$G$10:$G$2009),""))</f>
        <v/>
      </c>
      <c r="BY43" s="57">
        <f>IF(OR($A43="",BY$41=""),"",IFERROR(COUNTIFS('Employee Mapping'!$I$10:$I$2009,$A43,'Employee Mapping'!$K$10:$K$2009,BY$39,'Employee Mapping'!$L$10:$L$2009,BY$41)/COUNTA('Employee Mapping'!$G$10:$G$2009),""))</f>
        <v/>
      </c>
      <c r="BZ43" s="57">
        <f>IF(OR($A43="",BZ$41=""),"",IFERROR(COUNTIFS('Employee Mapping'!$I$10:$I$2009,$A43,'Employee Mapping'!$K$10:$K$2009,BZ$39,'Employee Mapping'!$L$10:$L$2009,BZ$41)/COUNTA('Employee Mapping'!$G$10:$G$2009),""))</f>
        <v/>
      </c>
      <c r="CA43" s="57">
        <f>IF(OR($A43="",CA$41=""),"",IFERROR(COUNTIFS('Employee Mapping'!$I$10:$I$2009,$A43,'Employee Mapping'!$K$10:$K$2009,CA$39,'Employee Mapping'!$L$10:$L$2009,CA$41)/COUNTA('Employee Mapping'!$G$10:$G$2009),""))</f>
        <v/>
      </c>
      <c r="CB43" s="57">
        <f>IF(OR($A43="",CB$41=""),"",IFERROR(COUNTIFS('Employee Mapping'!$I$10:$I$2009,$A43,'Employee Mapping'!$K$10:$K$2009,CB$39,'Employee Mapping'!$L$10:$L$2009,CB$41)/COUNTA('Employee Mapping'!$G$10:$G$2009),""))</f>
        <v/>
      </c>
      <c r="CC43" s="57">
        <f>IF(OR($A43="",CC$41=""),"",IFERROR(COUNTIFS('Employee Mapping'!$I$10:$I$2009,$A43,'Employee Mapping'!$K$10:$K$2009,CC$39,'Employee Mapping'!$L$10:$L$2009,CC$41)/COUNTA('Employee Mapping'!$G$10:$G$2009),""))</f>
        <v/>
      </c>
      <c r="CD43" s="57">
        <f>IF(OR($A43="",CD$41=""),"",IFERROR(COUNTIFS('Employee Mapping'!$I$10:$I$2009,$A43,'Employee Mapping'!$K$10:$K$2009,CD$39,'Employee Mapping'!$L$10:$L$2009,CD$41)/COUNTA('Employee Mapping'!$G$10:$G$2009),""))</f>
        <v/>
      </c>
      <c r="CE43" s="57">
        <f>IF(OR($A43="",CE$41=""),"",IFERROR(COUNTIFS('Employee Mapping'!$I$10:$I$2009,$A43,'Employee Mapping'!$K$10:$K$2009,CE$39,'Employee Mapping'!$L$10:$L$2009,CE$41)/COUNTA('Employee Mapping'!$G$10:$G$2009),""))</f>
        <v/>
      </c>
      <c r="CF43" s="57">
        <f>IF(OR($A43="",CF$41=""),"",IFERROR(COUNTIFS('Employee Mapping'!$I$10:$I$2009,$A43,'Employee Mapping'!$K$10:$K$2009,CF$39,'Employee Mapping'!$L$10:$L$2009,CF$41)/COUNTA('Employee Mapping'!$G$10:$G$2009),""))</f>
        <v/>
      </c>
      <c r="CG43" s="57">
        <f>IF(OR($A43="",CG$41=""),"",IFERROR(COUNTIFS('Employee Mapping'!$I$10:$I$2009,$A43,'Employee Mapping'!$K$10:$K$2009,CG$39,'Employee Mapping'!$L$10:$L$2009,CG$41)/COUNTA('Employee Mapping'!$G$10:$G$2009),""))</f>
        <v/>
      </c>
      <c r="CH43" s="57">
        <f>IF(OR($A43="",CH$41=""),"",IFERROR(COUNTIFS('Employee Mapping'!$I$10:$I$2009,$A43,'Employee Mapping'!$K$10:$K$2009,CH$39,'Employee Mapping'!$L$10:$L$2009,CH$41)/COUNTA('Employee Mapping'!$G$10:$G$2009),""))</f>
        <v/>
      </c>
      <c r="CI43" s="57">
        <f>IF(OR($A43="",CI$41=""),"",IFERROR(COUNTIFS('Employee Mapping'!$I$10:$I$2009,$A43,'Employee Mapping'!$K$10:$K$2009,CI$39,'Employee Mapping'!$L$10:$L$2009,CI$41)/COUNTA('Employee Mapping'!$G$10:$G$2009),""))</f>
        <v/>
      </c>
      <c r="CJ43" s="57">
        <f>IF(OR($A43="",CJ$41=""),"",IFERROR(COUNTIFS('Employee Mapping'!$I$10:$I$2009,$A43,'Employee Mapping'!$K$10:$K$2009,CJ$39,'Employee Mapping'!$L$10:$L$2009,CJ$41)/COUNTA('Employee Mapping'!$G$10:$G$2009),""))</f>
        <v/>
      </c>
      <c r="CK43" s="57">
        <f>IF(OR($A43="",CK$41=""),"",IFERROR(COUNTIFS('Employee Mapping'!$I$10:$I$2009,$A43,'Employee Mapping'!$K$10:$K$2009,CK$39,'Employee Mapping'!$L$10:$L$2009,CK$41)/COUNTA('Employee Mapping'!$G$10:$G$2009),""))</f>
        <v/>
      </c>
      <c r="CL43" s="57">
        <f>IF(OR($A43="",CL$41=""),"",IFERROR(COUNTIFS('Employee Mapping'!$I$10:$I$2009,$A43,'Employee Mapping'!$K$10:$K$2009,CL$39,'Employee Mapping'!$L$10:$L$2009,CL$41)/COUNTA('Employee Mapping'!$G$10:$G$2009),""))</f>
        <v/>
      </c>
      <c r="CM43" s="57">
        <f>IF(OR($A43="",CM$41=""),"",IFERROR(COUNTIFS('Employee Mapping'!$I$10:$I$2009,$A43,'Employee Mapping'!$K$10:$K$2009,CM$39,'Employee Mapping'!$L$10:$L$2009,CM$41)/COUNTA('Employee Mapping'!$G$10:$G$2009),""))</f>
        <v/>
      </c>
      <c r="CN43" s="57">
        <f>IF(OR($A43="",CN$41=""),"",IFERROR(COUNTIFS('Employee Mapping'!$I$10:$I$2009,$A43,'Employee Mapping'!$K$10:$K$2009,CN$39,'Employee Mapping'!$L$10:$L$2009,CN$41)/COUNTA('Employee Mapping'!$G$10:$G$2009),""))</f>
        <v/>
      </c>
      <c r="CO43" s="57">
        <f>IF(OR($A43="",CO$41=""),"",IFERROR(COUNTIFS('Employee Mapping'!$I$10:$I$2009,$A43,'Employee Mapping'!$K$10:$K$2009,CO$39,'Employee Mapping'!$L$10:$L$2009,CO$41)/COUNTA('Employee Mapping'!$G$10:$G$2009),""))</f>
        <v/>
      </c>
      <c r="CP43" s="57">
        <f>IF(OR($A43="",CP$41=""),"",IFERROR(COUNTIFS('Employee Mapping'!$I$10:$I$2009,$A43,'Employee Mapping'!$K$10:$K$2009,CP$39,'Employee Mapping'!$L$10:$L$2009,CP$41)/COUNTA('Employee Mapping'!$G$10:$G$2009),""))</f>
        <v/>
      </c>
      <c r="CQ43" s="57">
        <f>IF(OR($A43="",CQ$41=""),"",IFERROR(COUNTIFS('Employee Mapping'!$I$10:$I$2009,$A43,'Employee Mapping'!$K$10:$K$2009,CQ$39,'Employee Mapping'!$L$10:$L$2009,CQ$41)/COUNTA('Employee Mapping'!$G$10:$G$2009),""))</f>
        <v/>
      </c>
      <c r="CR43" s="57">
        <f>IF(OR($A43="",CR$41=""),"",IFERROR(COUNTIFS('Employee Mapping'!$I$10:$I$2009,$A43,'Employee Mapping'!$K$10:$K$2009,CR$39,'Employee Mapping'!$L$10:$L$2009,CR$41)/COUNTA('Employee Mapping'!$G$10:$G$2009),""))</f>
        <v/>
      </c>
      <c r="CS43" s="57">
        <f>IF(OR($A43="",CS$41=""),"",IFERROR(COUNTIFS('Employee Mapping'!$I$10:$I$2009,$A43,'Employee Mapping'!$K$10:$K$2009,CS$39,'Employee Mapping'!$L$10:$L$2009,CS$41)/COUNTA('Employee Mapping'!$G$10:$G$2009),""))</f>
        <v/>
      </c>
      <c r="CT43" s="57">
        <f>IF(OR($A43="",CT$41=""),"",IFERROR(COUNTIFS('Employee Mapping'!$I$10:$I$2009,$A43,'Employee Mapping'!$K$10:$K$2009,CT$39,'Employee Mapping'!$L$10:$L$2009,CT$41)/COUNTA('Employee Mapping'!$G$10:$G$2009),""))</f>
        <v/>
      </c>
      <c r="CU43" s="58">
        <f>IF($A43="","",SUM(C43:CT43))</f>
        <v/>
      </c>
    </row>
    <row r="44">
      <c r="A44">
        <f>IF(SETUP!$B122="","",SETUP!$B122)</f>
        <v/>
      </c>
      <c r="B44" s="9">
        <f>IF(SETUP!$B122="","",SETUP!$C122)</f>
        <v/>
      </c>
      <c r="C44" s="57">
        <f>IF(OR($A44="",C$41=""),"",IFERROR(COUNTIFS('Employee Mapping'!$I$10:$I$2009,$A44,'Employee Mapping'!$K$10:$K$2009,C$39,'Employee Mapping'!$L$10:$L$2009,C$41)/COUNTA('Employee Mapping'!$G$10:$G$2009),""))</f>
        <v/>
      </c>
      <c r="D44" s="57">
        <f>IF(OR($A44="",D$41=""),"",IFERROR(COUNTIFS('Employee Mapping'!$I$10:$I$2009,$A44,'Employee Mapping'!$K$10:$K$2009,D$39,'Employee Mapping'!$L$10:$L$2009,D$41)/COUNTA('Employee Mapping'!$G$10:$G$2009),""))</f>
        <v/>
      </c>
      <c r="E44" s="57">
        <f>IF(OR($A44="",E$41=""),"",IFERROR(COUNTIFS('Employee Mapping'!$I$10:$I$2009,$A44,'Employee Mapping'!$K$10:$K$2009,E$39,'Employee Mapping'!$L$10:$L$2009,E$41)/COUNTA('Employee Mapping'!$G$10:$G$2009),""))</f>
        <v/>
      </c>
      <c r="F44" s="57">
        <f>IF(OR($A44="",F$41=""),"",IFERROR(COUNTIFS('Employee Mapping'!$I$10:$I$2009,$A44,'Employee Mapping'!$K$10:$K$2009,F$39,'Employee Mapping'!$L$10:$L$2009,F$41)/COUNTA('Employee Mapping'!$G$10:$G$2009),""))</f>
        <v/>
      </c>
      <c r="G44" s="57">
        <f>IF(OR($A44="",G$41=""),"",IFERROR(COUNTIFS('Employee Mapping'!$I$10:$I$2009,$A44,'Employee Mapping'!$K$10:$K$2009,G$39,'Employee Mapping'!$L$10:$L$2009,G$41)/COUNTA('Employee Mapping'!$G$10:$G$2009),""))</f>
        <v/>
      </c>
      <c r="H44" s="57">
        <f>IF(OR($A44="",H$41=""),"",IFERROR(COUNTIFS('Employee Mapping'!$I$10:$I$2009,$A44,'Employee Mapping'!$K$10:$K$2009,H$39,'Employee Mapping'!$L$10:$L$2009,H$41)/COUNTA('Employee Mapping'!$G$10:$G$2009),""))</f>
        <v/>
      </c>
      <c r="I44" s="57">
        <f>IF(OR($A44="",I$41=""),"",IFERROR(COUNTIFS('Employee Mapping'!$I$10:$I$2009,$A44,'Employee Mapping'!$K$10:$K$2009,I$39,'Employee Mapping'!$L$10:$L$2009,I$41)/COUNTA('Employee Mapping'!$G$10:$G$2009),""))</f>
        <v/>
      </c>
      <c r="J44" s="57">
        <f>IF(OR($A44="",J$41=""),"",IFERROR(COUNTIFS('Employee Mapping'!$I$10:$I$2009,$A44,'Employee Mapping'!$K$10:$K$2009,J$39,'Employee Mapping'!$L$10:$L$2009,J$41)/COUNTA('Employee Mapping'!$G$10:$G$2009),""))</f>
        <v/>
      </c>
      <c r="K44" s="57">
        <f>IF(OR($A44="",K$41=""),"",IFERROR(COUNTIFS('Employee Mapping'!$I$10:$I$2009,$A44,'Employee Mapping'!$K$10:$K$2009,K$39,'Employee Mapping'!$L$10:$L$2009,K$41)/COUNTA('Employee Mapping'!$G$10:$G$2009),""))</f>
        <v/>
      </c>
      <c r="L44" s="57">
        <f>IF(OR($A44="",L$41=""),"",IFERROR(COUNTIFS('Employee Mapping'!$I$10:$I$2009,$A44,'Employee Mapping'!$K$10:$K$2009,L$39,'Employee Mapping'!$L$10:$L$2009,L$41)/COUNTA('Employee Mapping'!$G$10:$G$2009),""))</f>
        <v/>
      </c>
      <c r="M44" s="57">
        <f>IF(OR($A44="",M$41=""),"",IFERROR(COUNTIFS('Employee Mapping'!$I$10:$I$2009,$A44,'Employee Mapping'!$K$10:$K$2009,M$39,'Employee Mapping'!$L$10:$L$2009,M$41)/COUNTA('Employee Mapping'!$G$10:$G$2009),""))</f>
        <v/>
      </c>
      <c r="N44" s="57">
        <f>IF(OR($A44="",N$41=""),"",IFERROR(COUNTIFS('Employee Mapping'!$I$10:$I$2009,$A44,'Employee Mapping'!$K$10:$K$2009,N$39,'Employee Mapping'!$L$10:$L$2009,N$41)/COUNTA('Employee Mapping'!$G$10:$G$2009),""))</f>
        <v/>
      </c>
      <c r="O44" s="57">
        <f>IF(OR($A44="",O$41=""),"",IFERROR(COUNTIFS('Employee Mapping'!$I$10:$I$2009,$A44,'Employee Mapping'!$K$10:$K$2009,O$39,'Employee Mapping'!$L$10:$L$2009,O$41)/COUNTA('Employee Mapping'!$G$10:$G$2009),""))</f>
        <v/>
      </c>
      <c r="P44" s="57">
        <f>IF(OR($A44="",P$41=""),"",IFERROR(COUNTIFS('Employee Mapping'!$I$10:$I$2009,$A44,'Employee Mapping'!$K$10:$K$2009,P$39,'Employee Mapping'!$L$10:$L$2009,P$41)/COUNTA('Employee Mapping'!$G$10:$G$2009),""))</f>
        <v/>
      </c>
      <c r="Q44" s="57">
        <f>IF(OR($A44="",Q$41=""),"",IFERROR(COUNTIFS('Employee Mapping'!$I$10:$I$2009,$A44,'Employee Mapping'!$K$10:$K$2009,Q$39,'Employee Mapping'!$L$10:$L$2009,Q$41)/COUNTA('Employee Mapping'!$G$10:$G$2009),""))</f>
        <v/>
      </c>
      <c r="R44" s="57">
        <f>IF(OR($A44="",R$41=""),"",IFERROR(COUNTIFS('Employee Mapping'!$I$10:$I$2009,$A44,'Employee Mapping'!$K$10:$K$2009,R$39,'Employee Mapping'!$L$10:$L$2009,R$41)/COUNTA('Employee Mapping'!$G$10:$G$2009),""))</f>
        <v/>
      </c>
      <c r="S44" s="57">
        <f>IF(OR($A44="",S$41=""),"",IFERROR(COUNTIFS('Employee Mapping'!$I$10:$I$2009,$A44,'Employee Mapping'!$K$10:$K$2009,S$39,'Employee Mapping'!$L$10:$L$2009,S$41)/COUNTA('Employee Mapping'!$G$10:$G$2009),""))</f>
        <v/>
      </c>
      <c r="T44" s="57">
        <f>IF(OR($A44="",T$41=""),"",IFERROR(COUNTIFS('Employee Mapping'!$I$10:$I$2009,$A44,'Employee Mapping'!$K$10:$K$2009,T$39,'Employee Mapping'!$L$10:$L$2009,T$41)/COUNTA('Employee Mapping'!$G$10:$G$2009),""))</f>
        <v/>
      </c>
      <c r="U44" s="57">
        <f>IF(OR($A44="",U$41=""),"",IFERROR(COUNTIFS('Employee Mapping'!$I$10:$I$2009,$A44,'Employee Mapping'!$K$10:$K$2009,U$39,'Employee Mapping'!$L$10:$L$2009,U$41)/COUNTA('Employee Mapping'!$G$10:$G$2009),""))</f>
        <v/>
      </c>
      <c r="V44" s="57">
        <f>IF(OR($A44="",V$41=""),"",IFERROR(COUNTIFS('Employee Mapping'!$I$10:$I$2009,$A44,'Employee Mapping'!$K$10:$K$2009,V$39,'Employee Mapping'!$L$10:$L$2009,V$41)/COUNTA('Employee Mapping'!$G$10:$G$2009),""))</f>
        <v/>
      </c>
      <c r="W44" s="57">
        <f>IF(OR($A44="",W$41=""),"",IFERROR(COUNTIFS('Employee Mapping'!$I$10:$I$2009,$A44,'Employee Mapping'!$K$10:$K$2009,W$39,'Employee Mapping'!$L$10:$L$2009,W$41)/COUNTA('Employee Mapping'!$G$10:$G$2009),""))</f>
        <v/>
      </c>
      <c r="X44" s="57">
        <f>IF(OR($A44="",X$41=""),"",IFERROR(COUNTIFS('Employee Mapping'!$I$10:$I$2009,$A44,'Employee Mapping'!$K$10:$K$2009,X$39,'Employee Mapping'!$L$10:$L$2009,X$41)/COUNTA('Employee Mapping'!$G$10:$G$2009),""))</f>
        <v/>
      </c>
      <c r="Y44" s="57">
        <f>IF(OR($A44="",Y$41=""),"",IFERROR(COUNTIFS('Employee Mapping'!$I$10:$I$2009,$A44,'Employee Mapping'!$K$10:$K$2009,Y$39,'Employee Mapping'!$L$10:$L$2009,Y$41)/COUNTA('Employee Mapping'!$G$10:$G$2009),""))</f>
        <v/>
      </c>
      <c r="Z44" s="57">
        <f>IF(OR($A44="",Z$41=""),"",IFERROR(COUNTIFS('Employee Mapping'!$I$10:$I$2009,$A44,'Employee Mapping'!$K$10:$K$2009,Z$39,'Employee Mapping'!$L$10:$L$2009,Z$41)/COUNTA('Employee Mapping'!$G$10:$G$2009),""))</f>
        <v/>
      </c>
      <c r="AA44" s="57">
        <f>IF(OR($A44="",AA$41=""),"",IFERROR(COUNTIFS('Employee Mapping'!$I$10:$I$2009,$A44,'Employee Mapping'!$K$10:$K$2009,AA$39,'Employee Mapping'!$L$10:$L$2009,AA$41)/COUNTA('Employee Mapping'!$G$10:$G$2009),""))</f>
        <v/>
      </c>
      <c r="AB44" s="57">
        <f>IF(OR($A44="",AB$41=""),"",IFERROR(COUNTIFS('Employee Mapping'!$I$10:$I$2009,$A44,'Employee Mapping'!$K$10:$K$2009,AB$39,'Employee Mapping'!$L$10:$L$2009,AB$41)/COUNTA('Employee Mapping'!$G$10:$G$2009),""))</f>
        <v/>
      </c>
      <c r="AC44" s="57">
        <f>IF(OR($A44="",AC$41=""),"",IFERROR(COUNTIFS('Employee Mapping'!$I$10:$I$2009,$A44,'Employee Mapping'!$K$10:$K$2009,AC$39,'Employee Mapping'!$L$10:$L$2009,AC$41)/COUNTA('Employee Mapping'!$G$10:$G$2009),""))</f>
        <v/>
      </c>
      <c r="AD44" s="57">
        <f>IF(OR($A44="",AD$41=""),"",IFERROR(COUNTIFS('Employee Mapping'!$I$10:$I$2009,$A44,'Employee Mapping'!$K$10:$K$2009,AD$39,'Employee Mapping'!$L$10:$L$2009,AD$41)/COUNTA('Employee Mapping'!$G$10:$G$2009),""))</f>
        <v/>
      </c>
      <c r="AE44" s="57">
        <f>IF(OR($A44="",AE$41=""),"",IFERROR(COUNTIFS('Employee Mapping'!$I$10:$I$2009,$A44,'Employee Mapping'!$K$10:$K$2009,AE$39,'Employee Mapping'!$L$10:$L$2009,AE$41)/COUNTA('Employee Mapping'!$G$10:$G$2009),""))</f>
        <v/>
      </c>
      <c r="AF44" s="57">
        <f>IF(OR($A44="",AF$41=""),"",IFERROR(COUNTIFS('Employee Mapping'!$I$10:$I$2009,$A44,'Employee Mapping'!$K$10:$K$2009,AF$39,'Employee Mapping'!$L$10:$L$2009,AF$41)/COUNTA('Employee Mapping'!$G$10:$G$2009),""))</f>
        <v/>
      </c>
      <c r="AG44" s="57">
        <f>IF(OR($A44="",AG$41=""),"",IFERROR(COUNTIFS('Employee Mapping'!$I$10:$I$2009,$A44,'Employee Mapping'!$K$10:$K$2009,AG$39,'Employee Mapping'!$L$10:$L$2009,AG$41)/COUNTA('Employee Mapping'!$G$10:$G$2009),""))</f>
        <v/>
      </c>
      <c r="AH44" s="57">
        <f>IF(OR($A44="",AH$41=""),"",IFERROR(COUNTIFS('Employee Mapping'!$I$10:$I$2009,$A44,'Employee Mapping'!$K$10:$K$2009,AH$39,'Employee Mapping'!$L$10:$L$2009,AH$41)/COUNTA('Employee Mapping'!$G$10:$G$2009),""))</f>
        <v/>
      </c>
      <c r="AI44" s="57">
        <f>IF(OR($A44="",AI$41=""),"",IFERROR(COUNTIFS('Employee Mapping'!$I$10:$I$2009,$A44,'Employee Mapping'!$K$10:$K$2009,AI$39,'Employee Mapping'!$L$10:$L$2009,AI$41)/COUNTA('Employee Mapping'!$G$10:$G$2009),""))</f>
        <v/>
      </c>
      <c r="AJ44" s="57">
        <f>IF(OR($A44="",AJ$41=""),"",IFERROR(COUNTIFS('Employee Mapping'!$I$10:$I$2009,$A44,'Employee Mapping'!$K$10:$K$2009,AJ$39,'Employee Mapping'!$L$10:$L$2009,AJ$41)/COUNTA('Employee Mapping'!$G$10:$G$2009),""))</f>
        <v/>
      </c>
      <c r="AK44" s="57">
        <f>IF(OR($A44="",AK$41=""),"",IFERROR(COUNTIFS('Employee Mapping'!$I$10:$I$2009,$A44,'Employee Mapping'!$K$10:$K$2009,AK$39,'Employee Mapping'!$L$10:$L$2009,AK$41)/COUNTA('Employee Mapping'!$G$10:$G$2009),""))</f>
        <v/>
      </c>
      <c r="AL44" s="57">
        <f>IF(OR($A44="",AL$41=""),"",IFERROR(COUNTIFS('Employee Mapping'!$I$10:$I$2009,$A44,'Employee Mapping'!$K$10:$K$2009,AL$39,'Employee Mapping'!$L$10:$L$2009,AL$41)/COUNTA('Employee Mapping'!$G$10:$G$2009),""))</f>
        <v/>
      </c>
      <c r="AM44" s="57">
        <f>IF(OR($A44="",AM$41=""),"",IFERROR(COUNTIFS('Employee Mapping'!$I$10:$I$2009,$A44,'Employee Mapping'!$K$10:$K$2009,AM$39,'Employee Mapping'!$L$10:$L$2009,AM$41)/COUNTA('Employee Mapping'!$G$10:$G$2009),""))</f>
        <v/>
      </c>
      <c r="AN44" s="57">
        <f>IF(OR($A44="",AN$41=""),"",IFERROR(COUNTIFS('Employee Mapping'!$I$10:$I$2009,$A44,'Employee Mapping'!$K$10:$K$2009,AN$39,'Employee Mapping'!$L$10:$L$2009,AN$41)/COUNTA('Employee Mapping'!$G$10:$G$2009),""))</f>
        <v/>
      </c>
      <c r="AO44" s="57">
        <f>IF(OR($A44="",AO$41=""),"",IFERROR(COUNTIFS('Employee Mapping'!$I$10:$I$2009,$A44,'Employee Mapping'!$K$10:$K$2009,AO$39,'Employee Mapping'!$L$10:$L$2009,AO$41)/COUNTA('Employee Mapping'!$G$10:$G$2009),""))</f>
        <v/>
      </c>
      <c r="AP44" s="57">
        <f>IF(OR($A44="",AP$41=""),"",IFERROR(COUNTIFS('Employee Mapping'!$I$10:$I$2009,$A44,'Employee Mapping'!$K$10:$K$2009,AP$39,'Employee Mapping'!$L$10:$L$2009,AP$41)/COUNTA('Employee Mapping'!$G$10:$G$2009),""))</f>
        <v/>
      </c>
      <c r="AQ44" s="57">
        <f>IF(OR($A44="",AQ$41=""),"",IFERROR(COUNTIFS('Employee Mapping'!$I$10:$I$2009,$A44,'Employee Mapping'!$K$10:$K$2009,AQ$39,'Employee Mapping'!$L$10:$L$2009,AQ$41)/COUNTA('Employee Mapping'!$G$10:$G$2009),""))</f>
        <v/>
      </c>
      <c r="AR44" s="57">
        <f>IF(OR($A44="",AR$41=""),"",IFERROR(COUNTIFS('Employee Mapping'!$I$10:$I$2009,$A44,'Employee Mapping'!$K$10:$K$2009,AR$39,'Employee Mapping'!$L$10:$L$2009,AR$41)/COUNTA('Employee Mapping'!$G$10:$G$2009),""))</f>
        <v/>
      </c>
      <c r="AS44" s="57">
        <f>IF(OR($A44="",AS$41=""),"",IFERROR(COUNTIFS('Employee Mapping'!$I$10:$I$2009,$A44,'Employee Mapping'!$K$10:$K$2009,AS$39,'Employee Mapping'!$L$10:$L$2009,AS$41)/COUNTA('Employee Mapping'!$G$10:$G$2009),""))</f>
        <v/>
      </c>
      <c r="AT44" s="57">
        <f>IF(OR($A44="",AT$41=""),"",IFERROR(COUNTIFS('Employee Mapping'!$I$10:$I$2009,$A44,'Employee Mapping'!$K$10:$K$2009,AT$39,'Employee Mapping'!$L$10:$L$2009,AT$41)/COUNTA('Employee Mapping'!$G$10:$G$2009),""))</f>
        <v/>
      </c>
      <c r="AU44" s="57">
        <f>IF(OR($A44="",AU$41=""),"",IFERROR(COUNTIFS('Employee Mapping'!$I$10:$I$2009,$A44,'Employee Mapping'!$K$10:$K$2009,AU$39,'Employee Mapping'!$L$10:$L$2009,AU$41)/COUNTA('Employee Mapping'!$G$10:$G$2009),""))</f>
        <v/>
      </c>
      <c r="AV44" s="57">
        <f>IF(OR($A44="",AV$41=""),"",IFERROR(COUNTIFS('Employee Mapping'!$I$10:$I$2009,$A44,'Employee Mapping'!$K$10:$K$2009,AV$39,'Employee Mapping'!$L$10:$L$2009,AV$41)/COUNTA('Employee Mapping'!$G$10:$G$2009),""))</f>
        <v/>
      </c>
      <c r="AW44" s="57">
        <f>IF(OR($A44="",AW$41=""),"",IFERROR(COUNTIFS('Employee Mapping'!$I$10:$I$2009,$A44,'Employee Mapping'!$K$10:$K$2009,AW$39,'Employee Mapping'!$L$10:$L$2009,AW$41)/COUNTA('Employee Mapping'!$G$10:$G$2009),""))</f>
        <v/>
      </c>
      <c r="AX44" s="57">
        <f>IF(OR($A44="",AX$41=""),"",IFERROR(COUNTIFS('Employee Mapping'!$I$10:$I$2009,$A44,'Employee Mapping'!$K$10:$K$2009,AX$39,'Employee Mapping'!$L$10:$L$2009,AX$41)/COUNTA('Employee Mapping'!$G$10:$G$2009),""))</f>
        <v/>
      </c>
      <c r="AY44" s="57">
        <f>IF(OR($A44="",AY$41=""),"",IFERROR(COUNTIFS('Employee Mapping'!$I$10:$I$2009,$A44,'Employee Mapping'!$K$10:$K$2009,AY$39,'Employee Mapping'!$L$10:$L$2009,AY$41)/COUNTA('Employee Mapping'!$G$10:$G$2009),""))</f>
        <v/>
      </c>
      <c r="AZ44" s="57">
        <f>IF(OR($A44="",AZ$41=""),"",IFERROR(COUNTIFS('Employee Mapping'!$I$10:$I$2009,$A44,'Employee Mapping'!$K$10:$K$2009,AZ$39,'Employee Mapping'!$L$10:$L$2009,AZ$41)/COUNTA('Employee Mapping'!$G$10:$G$2009),""))</f>
        <v/>
      </c>
      <c r="BA44" s="57">
        <f>IF(OR($A44="",BA$41=""),"",IFERROR(COUNTIFS('Employee Mapping'!$I$10:$I$2009,$A44,'Employee Mapping'!$K$10:$K$2009,BA$39,'Employee Mapping'!$L$10:$L$2009,BA$41)/COUNTA('Employee Mapping'!$G$10:$G$2009),""))</f>
        <v/>
      </c>
      <c r="BB44" s="57">
        <f>IF(OR($A44="",BB$41=""),"",IFERROR(COUNTIFS('Employee Mapping'!$I$10:$I$2009,$A44,'Employee Mapping'!$K$10:$K$2009,BB$39,'Employee Mapping'!$L$10:$L$2009,BB$41)/COUNTA('Employee Mapping'!$G$10:$G$2009),""))</f>
        <v/>
      </c>
      <c r="BC44" s="57">
        <f>IF(OR($A44="",BC$41=""),"",IFERROR(COUNTIFS('Employee Mapping'!$I$10:$I$2009,$A44,'Employee Mapping'!$K$10:$K$2009,BC$39,'Employee Mapping'!$L$10:$L$2009,BC$41)/COUNTA('Employee Mapping'!$G$10:$G$2009),""))</f>
        <v/>
      </c>
      <c r="BD44" s="57">
        <f>IF(OR($A44="",BD$41=""),"",IFERROR(COUNTIFS('Employee Mapping'!$I$10:$I$2009,$A44,'Employee Mapping'!$K$10:$K$2009,BD$39,'Employee Mapping'!$L$10:$L$2009,BD$41)/COUNTA('Employee Mapping'!$G$10:$G$2009),""))</f>
        <v/>
      </c>
      <c r="BE44" s="57">
        <f>IF(OR($A44="",BE$41=""),"",IFERROR(COUNTIFS('Employee Mapping'!$I$10:$I$2009,$A44,'Employee Mapping'!$K$10:$K$2009,BE$39,'Employee Mapping'!$L$10:$L$2009,BE$41)/COUNTA('Employee Mapping'!$G$10:$G$2009),""))</f>
        <v/>
      </c>
      <c r="BF44" s="57">
        <f>IF(OR($A44="",BF$41=""),"",IFERROR(COUNTIFS('Employee Mapping'!$I$10:$I$2009,$A44,'Employee Mapping'!$K$10:$K$2009,BF$39,'Employee Mapping'!$L$10:$L$2009,BF$41)/COUNTA('Employee Mapping'!$G$10:$G$2009),""))</f>
        <v/>
      </c>
      <c r="BG44" s="57">
        <f>IF(OR($A44="",BG$41=""),"",IFERROR(COUNTIFS('Employee Mapping'!$I$10:$I$2009,$A44,'Employee Mapping'!$K$10:$K$2009,BG$39,'Employee Mapping'!$L$10:$L$2009,BG$41)/COUNTA('Employee Mapping'!$G$10:$G$2009),""))</f>
        <v/>
      </c>
      <c r="BH44" s="57">
        <f>IF(OR($A44="",BH$41=""),"",IFERROR(COUNTIFS('Employee Mapping'!$I$10:$I$2009,$A44,'Employee Mapping'!$K$10:$K$2009,BH$39,'Employee Mapping'!$L$10:$L$2009,BH$41)/COUNTA('Employee Mapping'!$G$10:$G$2009),""))</f>
        <v/>
      </c>
      <c r="BI44" s="57">
        <f>IF(OR($A44="",BI$41=""),"",IFERROR(COUNTIFS('Employee Mapping'!$I$10:$I$2009,$A44,'Employee Mapping'!$K$10:$K$2009,BI$39,'Employee Mapping'!$L$10:$L$2009,BI$41)/COUNTA('Employee Mapping'!$G$10:$G$2009),""))</f>
        <v/>
      </c>
      <c r="BJ44" s="57">
        <f>IF(OR($A44="",BJ$41=""),"",IFERROR(COUNTIFS('Employee Mapping'!$I$10:$I$2009,$A44,'Employee Mapping'!$K$10:$K$2009,BJ$39,'Employee Mapping'!$L$10:$L$2009,BJ$41)/COUNTA('Employee Mapping'!$G$10:$G$2009),""))</f>
        <v/>
      </c>
      <c r="BK44" s="57">
        <f>IF(OR($A44="",BK$41=""),"",IFERROR(COUNTIFS('Employee Mapping'!$I$10:$I$2009,$A44,'Employee Mapping'!$K$10:$K$2009,BK$39,'Employee Mapping'!$L$10:$L$2009,BK$41)/COUNTA('Employee Mapping'!$G$10:$G$2009),""))</f>
        <v/>
      </c>
      <c r="BL44" s="57">
        <f>IF(OR($A44="",BL$41=""),"",IFERROR(COUNTIFS('Employee Mapping'!$I$10:$I$2009,$A44,'Employee Mapping'!$K$10:$K$2009,BL$39,'Employee Mapping'!$L$10:$L$2009,BL$41)/COUNTA('Employee Mapping'!$G$10:$G$2009),""))</f>
        <v/>
      </c>
      <c r="BM44" s="57">
        <f>IF(OR($A44="",BM$41=""),"",IFERROR(COUNTIFS('Employee Mapping'!$I$10:$I$2009,$A44,'Employee Mapping'!$K$10:$K$2009,BM$39,'Employee Mapping'!$L$10:$L$2009,BM$41)/COUNTA('Employee Mapping'!$G$10:$G$2009),""))</f>
        <v/>
      </c>
      <c r="BN44" s="57">
        <f>IF(OR($A44="",BN$41=""),"",IFERROR(COUNTIFS('Employee Mapping'!$I$10:$I$2009,$A44,'Employee Mapping'!$K$10:$K$2009,BN$39,'Employee Mapping'!$L$10:$L$2009,BN$41)/COUNTA('Employee Mapping'!$G$10:$G$2009),""))</f>
        <v/>
      </c>
      <c r="BO44" s="57">
        <f>IF(OR($A44="",BO$41=""),"",IFERROR(COUNTIFS('Employee Mapping'!$I$10:$I$2009,$A44,'Employee Mapping'!$K$10:$K$2009,BO$39,'Employee Mapping'!$L$10:$L$2009,BO$41)/COUNTA('Employee Mapping'!$G$10:$G$2009),""))</f>
        <v/>
      </c>
      <c r="BP44" s="57">
        <f>IF(OR($A44="",BP$41=""),"",IFERROR(COUNTIFS('Employee Mapping'!$I$10:$I$2009,$A44,'Employee Mapping'!$K$10:$K$2009,BP$39,'Employee Mapping'!$L$10:$L$2009,BP$41)/COUNTA('Employee Mapping'!$G$10:$G$2009),""))</f>
        <v/>
      </c>
      <c r="BQ44" s="57">
        <f>IF(OR($A44="",BQ$41=""),"",IFERROR(COUNTIFS('Employee Mapping'!$I$10:$I$2009,$A44,'Employee Mapping'!$K$10:$K$2009,BQ$39,'Employee Mapping'!$L$10:$L$2009,BQ$41)/COUNTA('Employee Mapping'!$G$10:$G$2009),""))</f>
        <v/>
      </c>
      <c r="BR44" s="57">
        <f>IF(OR($A44="",BR$41=""),"",IFERROR(COUNTIFS('Employee Mapping'!$I$10:$I$2009,$A44,'Employee Mapping'!$K$10:$K$2009,BR$39,'Employee Mapping'!$L$10:$L$2009,BR$41)/COUNTA('Employee Mapping'!$G$10:$G$2009),""))</f>
        <v/>
      </c>
      <c r="BS44" s="57">
        <f>IF(OR($A44="",BS$41=""),"",IFERROR(COUNTIFS('Employee Mapping'!$I$10:$I$2009,$A44,'Employee Mapping'!$K$10:$K$2009,BS$39,'Employee Mapping'!$L$10:$L$2009,BS$41)/COUNTA('Employee Mapping'!$G$10:$G$2009),""))</f>
        <v/>
      </c>
      <c r="BT44" s="57">
        <f>IF(OR($A44="",BT$41=""),"",IFERROR(COUNTIFS('Employee Mapping'!$I$10:$I$2009,$A44,'Employee Mapping'!$K$10:$K$2009,BT$39,'Employee Mapping'!$L$10:$L$2009,BT$41)/COUNTA('Employee Mapping'!$G$10:$G$2009),""))</f>
        <v/>
      </c>
      <c r="BU44" s="57">
        <f>IF(OR($A44="",BU$41=""),"",IFERROR(COUNTIFS('Employee Mapping'!$I$10:$I$2009,$A44,'Employee Mapping'!$K$10:$K$2009,BU$39,'Employee Mapping'!$L$10:$L$2009,BU$41)/COUNTA('Employee Mapping'!$G$10:$G$2009),""))</f>
        <v/>
      </c>
      <c r="BV44" s="57">
        <f>IF(OR($A44="",BV$41=""),"",IFERROR(COUNTIFS('Employee Mapping'!$I$10:$I$2009,$A44,'Employee Mapping'!$K$10:$K$2009,BV$39,'Employee Mapping'!$L$10:$L$2009,BV$41)/COUNTA('Employee Mapping'!$G$10:$G$2009),""))</f>
        <v/>
      </c>
      <c r="BW44" s="57">
        <f>IF(OR($A44="",BW$41=""),"",IFERROR(COUNTIFS('Employee Mapping'!$I$10:$I$2009,$A44,'Employee Mapping'!$K$10:$K$2009,BW$39,'Employee Mapping'!$L$10:$L$2009,BW$41)/COUNTA('Employee Mapping'!$G$10:$G$2009),""))</f>
        <v/>
      </c>
      <c r="BX44" s="57">
        <f>IF(OR($A44="",BX$41=""),"",IFERROR(COUNTIFS('Employee Mapping'!$I$10:$I$2009,$A44,'Employee Mapping'!$K$10:$K$2009,BX$39,'Employee Mapping'!$L$10:$L$2009,BX$41)/COUNTA('Employee Mapping'!$G$10:$G$2009),""))</f>
        <v/>
      </c>
      <c r="BY44" s="57">
        <f>IF(OR($A44="",BY$41=""),"",IFERROR(COUNTIFS('Employee Mapping'!$I$10:$I$2009,$A44,'Employee Mapping'!$K$10:$K$2009,BY$39,'Employee Mapping'!$L$10:$L$2009,BY$41)/COUNTA('Employee Mapping'!$G$10:$G$2009),""))</f>
        <v/>
      </c>
      <c r="BZ44" s="57">
        <f>IF(OR($A44="",BZ$41=""),"",IFERROR(COUNTIFS('Employee Mapping'!$I$10:$I$2009,$A44,'Employee Mapping'!$K$10:$K$2009,BZ$39,'Employee Mapping'!$L$10:$L$2009,BZ$41)/COUNTA('Employee Mapping'!$G$10:$G$2009),""))</f>
        <v/>
      </c>
      <c r="CA44" s="57">
        <f>IF(OR($A44="",CA$41=""),"",IFERROR(COUNTIFS('Employee Mapping'!$I$10:$I$2009,$A44,'Employee Mapping'!$K$10:$K$2009,CA$39,'Employee Mapping'!$L$10:$L$2009,CA$41)/COUNTA('Employee Mapping'!$G$10:$G$2009),""))</f>
        <v/>
      </c>
      <c r="CB44" s="57">
        <f>IF(OR($A44="",CB$41=""),"",IFERROR(COUNTIFS('Employee Mapping'!$I$10:$I$2009,$A44,'Employee Mapping'!$K$10:$K$2009,CB$39,'Employee Mapping'!$L$10:$L$2009,CB$41)/COUNTA('Employee Mapping'!$G$10:$G$2009),""))</f>
        <v/>
      </c>
      <c r="CC44" s="57">
        <f>IF(OR($A44="",CC$41=""),"",IFERROR(COUNTIFS('Employee Mapping'!$I$10:$I$2009,$A44,'Employee Mapping'!$K$10:$K$2009,CC$39,'Employee Mapping'!$L$10:$L$2009,CC$41)/COUNTA('Employee Mapping'!$G$10:$G$2009),""))</f>
        <v/>
      </c>
      <c r="CD44" s="57">
        <f>IF(OR($A44="",CD$41=""),"",IFERROR(COUNTIFS('Employee Mapping'!$I$10:$I$2009,$A44,'Employee Mapping'!$K$10:$K$2009,CD$39,'Employee Mapping'!$L$10:$L$2009,CD$41)/COUNTA('Employee Mapping'!$G$10:$G$2009),""))</f>
        <v/>
      </c>
      <c r="CE44" s="57">
        <f>IF(OR($A44="",CE$41=""),"",IFERROR(COUNTIFS('Employee Mapping'!$I$10:$I$2009,$A44,'Employee Mapping'!$K$10:$K$2009,CE$39,'Employee Mapping'!$L$10:$L$2009,CE$41)/COUNTA('Employee Mapping'!$G$10:$G$2009),""))</f>
        <v/>
      </c>
      <c r="CF44" s="57">
        <f>IF(OR($A44="",CF$41=""),"",IFERROR(COUNTIFS('Employee Mapping'!$I$10:$I$2009,$A44,'Employee Mapping'!$K$10:$K$2009,CF$39,'Employee Mapping'!$L$10:$L$2009,CF$41)/COUNTA('Employee Mapping'!$G$10:$G$2009),""))</f>
        <v/>
      </c>
      <c r="CG44" s="57">
        <f>IF(OR($A44="",CG$41=""),"",IFERROR(COUNTIFS('Employee Mapping'!$I$10:$I$2009,$A44,'Employee Mapping'!$K$10:$K$2009,CG$39,'Employee Mapping'!$L$10:$L$2009,CG$41)/COUNTA('Employee Mapping'!$G$10:$G$2009),""))</f>
        <v/>
      </c>
      <c r="CH44" s="57">
        <f>IF(OR($A44="",CH$41=""),"",IFERROR(COUNTIFS('Employee Mapping'!$I$10:$I$2009,$A44,'Employee Mapping'!$K$10:$K$2009,CH$39,'Employee Mapping'!$L$10:$L$2009,CH$41)/COUNTA('Employee Mapping'!$G$10:$G$2009),""))</f>
        <v/>
      </c>
      <c r="CI44" s="57">
        <f>IF(OR($A44="",CI$41=""),"",IFERROR(COUNTIFS('Employee Mapping'!$I$10:$I$2009,$A44,'Employee Mapping'!$K$10:$K$2009,CI$39,'Employee Mapping'!$L$10:$L$2009,CI$41)/COUNTA('Employee Mapping'!$G$10:$G$2009),""))</f>
        <v/>
      </c>
      <c r="CJ44" s="57">
        <f>IF(OR($A44="",CJ$41=""),"",IFERROR(COUNTIFS('Employee Mapping'!$I$10:$I$2009,$A44,'Employee Mapping'!$K$10:$K$2009,CJ$39,'Employee Mapping'!$L$10:$L$2009,CJ$41)/COUNTA('Employee Mapping'!$G$10:$G$2009),""))</f>
        <v/>
      </c>
      <c r="CK44" s="57">
        <f>IF(OR($A44="",CK$41=""),"",IFERROR(COUNTIFS('Employee Mapping'!$I$10:$I$2009,$A44,'Employee Mapping'!$K$10:$K$2009,CK$39,'Employee Mapping'!$L$10:$L$2009,CK$41)/COUNTA('Employee Mapping'!$G$10:$G$2009),""))</f>
        <v/>
      </c>
      <c r="CL44" s="57">
        <f>IF(OR($A44="",CL$41=""),"",IFERROR(COUNTIFS('Employee Mapping'!$I$10:$I$2009,$A44,'Employee Mapping'!$K$10:$K$2009,CL$39,'Employee Mapping'!$L$10:$L$2009,CL$41)/COUNTA('Employee Mapping'!$G$10:$G$2009),""))</f>
        <v/>
      </c>
      <c r="CM44" s="57">
        <f>IF(OR($A44="",CM$41=""),"",IFERROR(COUNTIFS('Employee Mapping'!$I$10:$I$2009,$A44,'Employee Mapping'!$K$10:$K$2009,CM$39,'Employee Mapping'!$L$10:$L$2009,CM$41)/COUNTA('Employee Mapping'!$G$10:$G$2009),""))</f>
        <v/>
      </c>
      <c r="CN44" s="57">
        <f>IF(OR($A44="",CN$41=""),"",IFERROR(COUNTIFS('Employee Mapping'!$I$10:$I$2009,$A44,'Employee Mapping'!$K$10:$K$2009,CN$39,'Employee Mapping'!$L$10:$L$2009,CN$41)/COUNTA('Employee Mapping'!$G$10:$G$2009),""))</f>
        <v/>
      </c>
      <c r="CO44" s="57">
        <f>IF(OR($A44="",CO$41=""),"",IFERROR(COUNTIFS('Employee Mapping'!$I$10:$I$2009,$A44,'Employee Mapping'!$K$10:$K$2009,CO$39,'Employee Mapping'!$L$10:$L$2009,CO$41)/COUNTA('Employee Mapping'!$G$10:$G$2009),""))</f>
        <v/>
      </c>
      <c r="CP44" s="57">
        <f>IF(OR($A44="",CP$41=""),"",IFERROR(COUNTIFS('Employee Mapping'!$I$10:$I$2009,$A44,'Employee Mapping'!$K$10:$K$2009,CP$39,'Employee Mapping'!$L$10:$L$2009,CP$41)/COUNTA('Employee Mapping'!$G$10:$G$2009),""))</f>
        <v/>
      </c>
      <c r="CQ44" s="57">
        <f>IF(OR($A44="",CQ$41=""),"",IFERROR(COUNTIFS('Employee Mapping'!$I$10:$I$2009,$A44,'Employee Mapping'!$K$10:$K$2009,CQ$39,'Employee Mapping'!$L$10:$L$2009,CQ$41)/COUNTA('Employee Mapping'!$G$10:$G$2009),""))</f>
        <v/>
      </c>
      <c r="CR44" s="57">
        <f>IF(OR($A44="",CR$41=""),"",IFERROR(COUNTIFS('Employee Mapping'!$I$10:$I$2009,$A44,'Employee Mapping'!$K$10:$K$2009,CR$39,'Employee Mapping'!$L$10:$L$2009,CR$41)/COUNTA('Employee Mapping'!$G$10:$G$2009),""))</f>
        <v/>
      </c>
      <c r="CS44" s="57">
        <f>IF(OR($A44="",CS$41=""),"",IFERROR(COUNTIFS('Employee Mapping'!$I$10:$I$2009,$A44,'Employee Mapping'!$K$10:$K$2009,CS$39,'Employee Mapping'!$L$10:$L$2009,CS$41)/COUNTA('Employee Mapping'!$G$10:$G$2009),""))</f>
        <v/>
      </c>
      <c r="CT44" s="57">
        <f>IF(OR($A44="",CT$41=""),"",IFERROR(COUNTIFS('Employee Mapping'!$I$10:$I$2009,$A44,'Employee Mapping'!$K$10:$K$2009,CT$39,'Employee Mapping'!$L$10:$L$2009,CT$41)/COUNTA('Employee Mapping'!$G$10:$G$2009),""))</f>
        <v/>
      </c>
      <c r="CU44" s="58">
        <f>IF($A44="","",SUM(C44:CT44))</f>
        <v/>
      </c>
    </row>
    <row r="45">
      <c r="A45">
        <f>IF(SETUP!$B123="","",SETUP!$B123)</f>
        <v/>
      </c>
      <c r="B45" s="9">
        <f>IF(SETUP!$B123="","",SETUP!$C123)</f>
        <v/>
      </c>
      <c r="C45" s="57">
        <f>IF(OR($A45="",C$41=""),"",IFERROR(COUNTIFS('Employee Mapping'!$I$10:$I$2009,$A45,'Employee Mapping'!$K$10:$K$2009,C$39,'Employee Mapping'!$L$10:$L$2009,C$41)/COUNTA('Employee Mapping'!$G$10:$G$2009),""))</f>
        <v/>
      </c>
      <c r="D45" s="57">
        <f>IF(OR($A45="",D$41=""),"",IFERROR(COUNTIFS('Employee Mapping'!$I$10:$I$2009,$A45,'Employee Mapping'!$K$10:$K$2009,D$39,'Employee Mapping'!$L$10:$L$2009,D$41)/COUNTA('Employee Mapping'!$G$10:$G$2009),""))</f>
        <v/>
      </c>
      <c r="E45" s="57">
        <f>IF(OR($A45="",E$41=""),"",IFERROR(COUNTIFS('Employee Mapping'!$I$10:$I$2009,$A45,'Employee Mapping'!$K$10:$K$2009,E$39,'Employee Mapping'!$L$10:$L$2009,E$41)/COUNTA('Employee Mapping'!$G$10:$G$2009),""))</f>
        <v/>
      </c>
      <c r="F45" s="57">
        <f>IF(OR($A45="",F$41=""),"",IFERROR(COUNTIFS('Employee Mapping'!$I$10:$I$2009,$A45,'Employee Mapping'!$K$10:$K$2009,F$39,'Employee Mapping'!$L$10:$L$2009,F$41)/COUNTA('Employee Mapping'!$G$10:$G$2009),""))</f>
        <v/>
      </c>
      <c r="G45" s="57">
        <f>IF(OR($A45="",G$41=""),"",IFERROR(COUNTIFS('Employee Mapping'!$I$10:$I$2009,$A45,'Employee Mapping'!$K$10:$K$2009,G$39,'Employee Mapping'!$L$10:$L$2009,G$41)/COUNTA('Employee Mapping'!$G$10:$G$2009),""))</f>
        <v/>
      </c>
      <c r="H45" s="57">
        <f>IF(OR($A45="",H$41=""),"",IFERROR(COUNTIFS('Employee Mapping'!$I$10:$I$2009,$A45,'Employee Mapping'!$K$10:$K$2009,H$39,'Employee Mapping'!$L$10:$L$2009,H$41)/COUNTA('Employee Mapping'!$G$10:$G$2009),""))</f>
        <v/>
      </c>
      <c r="I45" s="57">
        <f>IF(OR($A45="",I$41=""),"",IFERROR(COUNTIFS('Employee Mapping'!$I$10:$I$2009,$A45,'Employee Mapping'!$K$10:$K$2009,I$39,'Employee Mapping'!$L$10:$L$2009,I$41)/COUNTA('Employee Mapping'!$G$10:$G$2009),""))</f>
        <v/>
      </c>
      <c r="J45" s="57">
        <f>IF(OR($A45="",J$41=""),"",IFERROR(COUNTIFS('Employee Mapping'!$I$10:$I$2009,$A45,'Employee Mapping'!$K$10:$K$2009,J$39,'Employee Mapping'!$L$10:$L$2009,J$41)/COUNTA('Employee Mapping'!$G$10:$G$2009),""))</f>
        <v/>
      </c>
      <c r="K45" s="57">
        <f>IF(OR($A45="",K$41=""),"",IFERROR(COUNTIFS('Employee Mapping'!$I$10:$I$2009,$A45,'Employee Mapping'!$K$10:$K$2009,K$39,'Employee Mapping'!$L$10:$L$2009,K$41)/COUNTA('Employee Mapping'!$G$10:$G$2009),""))</f>
        <v/>
      </c>
      <c r="L45" s="57">
        <f>IF(OR($A45="",L$41=""),"",IFERROR(COUNTIFS('Employee Mapping'!$I$10:$I$2009,$A45,'Employee Mapping'!$K$10:$K$2009,L$39,'Employee Mapping'!$L$10:$L$2009,L$41)/COUNTA('Employee Mapping'!$G$10:$G$2009),""))</f>
        <v/>
      </c>
      <c r="M45" s="57">
        <f>IF(OR($A45="",M$41=""),"",IFERROR(COUNTIFS('Employee Mapping'!$I$10:$I$2009,$A45,'Employee Mapping'!$K$10:$K$2009,M$39,'Employee Mapping'!$L$10:$L$2009,M$41)/COUNTA('Employee Mapping'!$G$10:$G$2009),""))</f>
        <v/>
      </c>
      <c r="N45" s="57">
        <f>IF(OR($A45="",N$41=""),"",IFERROR(COUNTIFS('Employee Mapping'!$I$10:$I$2009,$A45,'Employee Mapping'!$K$10:$K$2009,N$39,'Employee Mapping'!$L$10:$L$2009,N$41)/COUNTA('Employee Mapping'!$G$10:$G$2009),""))</f>
        <v/>
      </c>
      <c r="O45" s="57">
        <f>IF(OR($A45="",O$41=""),"",IFERROR(COUNTIFS('Employee Mapping'!$I$10:$I$2009,$A45,'Employee Mapping'!$K$10:$K$2009,O$39,'Employee Mapping'!$L$10:$L$2009,O$41)/COUNTA('Employee Mapping'!$G$10:$G$2009),""))</f>
        <v/>
      </c>
      <c r="P45" s="57">
        <f>IF(OR($A45="",P$41=""),"",IFERROR(COUNTIFS('Employee Mapping'!$I$10:$I$2009,$A45,'Employee Mapping'!$K$10:$K$2009,P$39,'Employee Mapping'!$L$10:$L$2009,P$41)/COUNTA('Employee Mapping'!$G$10:$G$2009),""))</f>
        <v/>
      </c>
      <c r="Q45" s="57">
        <f>IF(OR($A45="",Q$41=""),"",IFERROR(COUNTIFS('Employee Mapping'!$I$10:$I$2009,$A45,'Employee Mapping'!$K$10:$K$2009,Q$39,'Employee Mapping'!$L$10:$L$2009,Q$41)/COUNTA('Employee Mapping'!$G$10:$G$2009),""))</f>
        <v/>
      </c>
      <c r="R45" s="57">
        <f>IF(OR($A45="",R$41=""),"",IFERROR(COUNTIFS('Employee Mapping'!$I$10:$I$2009,$A45,'Employee Mapping'!$K$10:$K$2009,R$39,'Employee Mapping'!$L$10:$L$2009,R$41)/COUNTA('Employee Mapping'!$G$10:$G$2009),""))</f>
        <v/>
      </c>
      <c r="S45" s="57">
        <f>IF(OR($A45="",S$41=""),"",IFERROR(COUNTIFS('Employee Mapping'!$I$10:$I$2009,$A45,'Employee Mapping'!$K$10:$K$2009,S$39,'Employee Mapping'!$L$10:$L$2009,S$41)/COUNTA('Employee Mapping'!$G$10:$G$2009),""))</f>
        <v/>
      </c>
      <c r="T45" s="57">
        <f>IF(OR($A45="",T$41=""),"",IFERROR(COUNTIFS('Employee Mapping'!$I$10:$I$2009,$A45,'Employee Mapping'!$K$10:$K$2009,T$39,'Employee Mapping'!$L$10:$L$2009,T$41)/COUNTA('Employee Mapping'!$G$10:$G$2009),""))</f>
        <v/>
      </c>
      <c r="U45" s="57">
        <f>IF(OR($A45="",U$41=""),"",IFERROR(COUNTIFS('Employee Mapping'!$I$10:$I$2009,$A45,'Employee Mapping'!$K$10:$K$2009,U$39,'Employee Mapping'!$L$10:$L$2009,U$41)/COUNTA('Employee Mapping'!$G$10:$G$2009),""))</f>
        <v/>
      </c>
      <c r="V45" s="57">
        <f>IF(OR($A45="",V$41=""),"",IFERROR(COUNTIFS('Employee Mapping'!$I$10:$I$2009,$A45,'Employee Mapping'!$K$10:$K$2009,V$39,'Employee Mapping'!$L$10:$L$2009,V$41)/COUNTA('Employee Mapping'!$G$10:$G$2009),""))</f>
        <v/>
      </c>
      <c r="W45" s="57">
        <f>IF(OR($A45="",W$41=""),"",IFERROR(COUNTIFS('Employee Mapping'!$I$10:$I$2009,$A45,'Employee Mapping'!$K$10:$K$2009,W$39,'Employee Mapping'!$L$10:$L$2009,W$41)/COUNTA('Employee Mapping'!$G$10:$G$2009),""))</f>
        <v/>
      </c>
      <c r="X45" s="57">
        <f>IF(OR($A45="",X$41=""),"",IFERROR(COUNTIFS('Employee Mapping'!$I$10:$I$2009,$A45,'Employee Mapping'!$K$10:$K$2009,X$39,'Employee Mapping'!$L$10:$L$2009,X$41)/COUNTA('Employee Mapping'!$G$10:$G$2009),""))</f>
        <v/>
      </c>
      <c r="Y45" s="57">
        <f>IF(OR($A45="",Y$41=""),"",IFERROR(COUNTIFS('Employee Mapping'!$I$10:$I$2009,$A45,'Employee Mapping'!$K$10:$K$2009,Y$39,'Employee Mapping'!$L$10:$L$2009,Y$41)/COUNTA('Employee Mapping'!$G$10:$G$2009),""))</f>
        <v/>
      </c>
      <c r="Z45" s="57">
        <f>IF(OR($A45="",Z$41=""),"",IFERROR(COUNTIFS('Employee Mapping'!$I$10:$I$2009,$A45,'Employee Mapping'!$K$10:$K$2009,Z$39,'Employee Mapping'!$L$10:$L$2009,Z$41)/COUNTA('Employee Mapping'!$G$10:$G$2009),""))</f>
        <v/>
      </c>
      <c r="AA45" s="57">
        <f>IF(OR($A45="",AA$41=""),"",IFERROR(COUNTIFS('Employee Mapping'!$I$10:$I$2009,$A45,'Employee Mapping'!$K$10:$K$2009,AA$39,'Employee Mapping'!$L$10:$L$2009,AA$41)/COUNTA('Employee Mapping'!$G$10:$G$2009),""))</f>
        <v/>
      </c>
      <c r="AB45" s="57">
        <f>IF(OR($A45="",AB$41=""),"",IFERROR(COUNTIFS('Employee Mapping'!$I$10:$I$2009,$A45,'Employee Mapping'!$K$10:$K$2009,AB$39,'Employee Mapping'!$L$10:$L$2009,AB$41)/COUNTA('Employee Mapping'!$G$10:$G$2009),""))</f>
        <v/>
      </c>
      <c r="AC45" s="57">
        <f>IF(OR($A45="",AC$41=""),"",IFERROR(COUNTIFS('Employee Mapping'!$I$10:$I$2009,$A45,'Employee Mapping'!$K$10:$K$2009,AC$39,'Employee Mapping'!$L$10:$L$2009,AC$41)/COUNTA('Employee Mapping'!$G$10:$G$2009),""))</f>
        <v/>
      </c>
      <c r="AD45" s="57">
        <f>IF(OR($A45="",AD$41=""),"",IFERROR(COUNTIFS('Employee Mapping'!$I$10:$I$2009,$A45,'Employee Mapping'!$K$10:$K$2009,AD$39,'Employee Mapping'!$L$10:$L$2009,AD$41)/COUNTA('Employee Mapping'!$G$10:$G$2009),""))</f>
        <v/>
      </c>
      <c r="AE45" s="57">
        <f>IF(OR($A45="",AE$41=""),"",IFERROR(COUNTIFS('Employee Mapping'!$I$10:$I$2009,$A45,'Employee Mapping'!$K$10:$K$2009,AE$39,'Employee Mapping'!$L$10:$L$2009,AE$41)/COUNTA('Employee Mapping'!$G$10:$G$2009),""))</f>
        <v/>
      </c>
      <c r="AF45" s="57">
        <f>IF(OR($A45="",AF$41=""),"",IFERROR(COUNTIFS('Employee Mapping'!$I$10:$I$2009,$A45,'Employee Mapping'!$K$10:$K$2009,AF$39,'Employee Mapping'!$L$10:$L$2009,AF$41)/COUNTA('Employee Mapping'!$G$10:$G$2009),""))</f>
        <v/>
      </c>
      <c r="AG45" s="57">
        <f>IF(OR($A45="",AG$41=""),"",IFERROR(COUNTIFS('Employee Mapping'!$I$10:$I$2009,$A45,'Employee Mapping'!$K$10:$K$2009,AG$39,'Employee Mapping'!$L$10:$L$2009,AG$41)/COUNTA('Employee Mapping'!$G$10:$G$2009),""))</f>
        <v/>
      </c>
      <c r="AH45" s="57">
        <f>IF(OR($A45="",AH$41=""),"",IFERROR(COUNTIFS('Employee Mapping'!$I$10:$I$2009,$A45,'Employee Mapping'!$K$10:$K$2009,AH$39,'Employee Mapping'!$L$10:$L$2009,AH$41)/COUNTA('Employee Mapping'!$G$10:$G$2009),""))</f>
        <v/>
      </c>
      <c r="AI45" s="57">
        <f>IF(OR($A45="",AI$41=""),"",IFERROR(COUNTIFS('Employee Mapping'!$I$10:$I$2009,$A45,'Employee Mapping'!$K$10:$K$2009,AI$39,'Employee Mapping'!$L$10:$L$2009,AI$41)/COUNTA('Employee Mapping'!$G$10:$G$2009),""))</f>
        <v/>
      </c>
      <c r="AJ45" s="57">
        <f>IF(OR($A45="",AJ$41=""),"",IFERROR(COUNTIFS('Employee Mapping'!$I$10:$I$2009,$A45,'Employee Mapping'!$K$10:$K$2009,AJ$39,'Employee Mapping'!$L$10:$L$2009,AJ$41)/COUNTA('Employee Mapping'!$G$10:$G$2009),""))</f>
        <v/>
      </c>
      <c r="AK45" s="57">
        <f>IF(OR($A45="",AK$41=""),"",IFERROR(COUNTIFS('Employee Mapping'!$I$10:$I$2009,$A45,'Employee Mapping'!$K$10:$K$2009,AK$39,'Employee Mapping'!$L$10:$L$2009,AK$41)/COUNTA('Employee Mapping'!$G$10:$G$2009),""))</f>
        <v/>
      </c>
      <c r="AL45" s="57">
        <f>IF(OR($A45="",AL$41=""),"",IFERROR(COUNTIFS('Employee Mapping'!$I$10:$I$2009,$A45,'Employee Mapping'!$K$10:$K$2009,AL$39,'Employee Mapping'!$L$10:$L$2009,AL$41)/COUNTA('Employee Mapping'!$G$10:$G$2009),""))</f>
        <v/>
      </c>
      <c r="AM45" s="57">
        <f>IF(OR($A45="",AM$41=""),"",IFERROR(COUNTIFS('Employee Mapping'!$I$10:$I$2009,$A45,'Employee Mapping'!$K$10:$K$2009,AM$39,'Employee Mapping'!$L$10:$L$2009,AM$41)/COUNTA('Employee Mapping'!$G$10:$G$2009),""))</f>
        <v/>
      </c>
      <c r="AN45" s="57">
        <f>IF(OR($A45="",AN$41=""),"",IFERROR(COUNTIFS('Employee Mapping'!$I$10:$I$2009,$A45,'Employee Mapping'!$K$10:$K$2009,AN$39,'Employee Mapping'!$L$10:$L$2009,AN$41)/COUNTA('Employee Mapping'!$G$10:$G$2009),""))</f>
        <v/>
      </c>
      <c r="AO45" s="57">
        <f>IF(OR($A45="",AO$41=""),"",IFERROR(COUNTIFS('Employee Mapping'!$I$10:$I$2009,$A45,'Employee Mapping'!$K$10:$K$2009,AO$39,'Employee Mapping'!$L$10:$L$2009,AO$41)/COUNTA('Employee Mapping'!$G$10:$G$2009),""))</f>
        <v/>
      </c>
      <c r="AP45" s="57">
        <f>IF(OR($A45="",AP$41=""),"",IFERROR(COUNTIFS('Employee Mapping'!$I$10:$I$2009,$A45,'Employee Mapping'!$K$10:$K$2009,AP$39,'Employee Mapping'!$L$10:$L$2009,AP$41)/COUNTA('Employee Mapping'!$G$10:$G$2009),""))</f>
        <v/>
      </c>
      <c r="AQ45" s="57">
        <f>IF(OR($A45="",AQ$41=""),"",IFERROR(COUNTIFS('Employee Mapping'!$I$10:$I$2009,$A45,'Employee Mapping'!$K$10:$K$2009,AQ$39,'Employee Mapping'!$L$10:$L$2009,AQ$41)/COUNTA('Employee Mapping'!$G$10:$G$2009),""))</f>
        <v/>
      </c>
      <c r="AR45" s="57">
        <f>IF(OR($A45="",AR$41=""),"",IFERROR(COUNTIFS('Employee Mapping'!$I$10:$I$2009,$A45,'Employee Mapping'!$K$10:$K$2009,AR$39,'Employee Mapping'!$L$10:$L$2009,AR$41)/COUNTA('Employee Mapping'!$G$10:$G$2009),""))</f>
        <v/>
      </c>
      <c r="AS45" s="57">
        <f>IF(OR($A45="",AS$41=""),"",IFERROR(COUNTIFS('Employee Mapping'!$I$10:$I$2009,$A45,'Employee Mapping'!$K$10:$K$2009,AS$39,'Employee Mapping'!$L$10:$L$2009,AS$41)/COUNTA('Employee Mapping'!$G$10:$G$2009),""))</f>
        <v/>
      </c>
      <c r="AT45" s="57">
        <f>IF(OR($A45="",AT$41=""),"",IFERROR(COUNTIFS('Employee Mapping'!$I$10:$I$2009,$A45,'Employee Mapping'!$K$10:$K$2009,AT$39,'Employee Mapping'!$L$10:$L$2009,AT$41)/COUNTA('Employee Mapping'!$G$10:$G$2009),""))</f>
        <v/>
      </c>
      <c r="AU45" s="57">
        <f>IF(OR($A45="",AU$41=""),"",IFERROR(COUNTIFS('Employee Mapping'!$I$10:$I$2009,$A45,'Employee Mapping'!$K$10:$K$2009,AU$39,'Employee Mapping'!$L$10:$L$2009,AU$41)/COUNTA('Employee Mapping'!$G$10:$G$2009),""))</f>
        <v/>
      </c>
      <c r="AV45" s="57">
        <f>IF(OR($A45="",AV$41=""),"",IFERROR(COUNTIFS('Employee Mapping'!$I$10:$I$2009,$A45,'Employee Mapping'!$K$10:$K$2009,AV$39,'Employee Mapping'!$L$10:$L$2009,AV$41)/COUNTA('Employee Mapping'!$G$10:$G$2009),""))</f>
        <v/>
      </c>
      <c r="AW45" s="57">
        <f>IF(OR($A45="",AW$41=""),"",IFERROR(COUNTIFS('Employee Mapping'!$I$10:$I$2009,$A45,'Employee Mapping'!$K$10:$K$2009,AW$39,'Employee Mapping'!$L$10:$L$2009,AW$41)/COUNTA('Employee Mapping'!$G$10:$G$2009),""))</f>
        <v/>
      </c>
      <c r="AX45" s="57">
        <f>IF(OR($A45="",AX$41=""),"",IFERROR(COUNTIFS('Employee Mapping'!$I$10:$I$2009,$A45,'Employee Mapping'!$K$10:$K$2009,AX$39,'Employee Mapping'!$L$10:$L$2009,AX$41)/COUNTA('Employee Mapping'!$G$10:$G$2009),""))</f>
        <v/>
      </c>
      <c r="AY45" s="57">
        <f>IF(OR($A45="",AY$41=""),"",IFERROR(COUNTIFS('Employee Mapping'!$I$10:$I$2009,$A45,'Employee Mapping'!$K$10:$K$2009,AY$39,'Employee Mapping'!$L$10:$L$2009,AY$41)/COUNTA('Employee Mapping'!$G$10:$G$2009),""))</f>
        <v/>
      </c>
      <c r="AZ45" s="57">
        <f>IF(OR($A45="",AZ$41=""),"",IFERROR(COUNTIFS('Employee Mapping'!$I$10:$I$2009,$A45,'Employee Mapping'!$K$10:$K$2009,AZ$39,'Employee Mapping'!$L$10:$L$2009,AZ$41)/COUNTA('Employee Mapping'!$G$10:$G$2009),""))</f>
        <v/>
      </c>
      <c r="BA45" s="57">
        <f>IF(OR($A45="",BA$41=""),"",IFERROR(COUNTIFS('Employee Mapping'!$I$10:$I$2009,$A45,'Employee Mapping'!$K$10:$K$2009,BA$39,'Employee Mapping'!$L$10:$L$2009,BA$41)/COUNTA('Employee Mapping'!$G$10:$G$2009),""))</f>
        <v/>
      </c>
      <c r="BB45" s="57">
        <f>IF(OR($A45="",BB$41=""),"",IFERROR(COUNTIFS('Employee Mapping'!$I$10:$I$2009,$A45,'Employee Mapping'!$K$10:$K$2009,BB$39,'Employee Mapping'!$L$10:$L$2009,BB$41)/COUNTA('Employee Mapping'!$G$10:$G$2009),""))</f>
        <v/>
      </c>
      <c r="BC45" s="57">
        <f>IF(OR($A45="",BC$41=""),"",IFERROR(COUNTIFS('Employee Mapping'!$I$10:$I$2009,$A45,'Employee Mapping'!$K$10:$K$2009,BC$39,'Employee Mapping'!$L$10:$L$2009,BC$41)/COUNTA('Employee Mapping'!$G$10:$G$2009),""))</f>
        <v/>
      </c>
      <c r="BD45" s="57">
        <f>IF(OR($A45="",BD$41=""),"",IFERROR(COUNTIFS('Employee Mapping'!$I$10:$I$2009,$A45,'Employee Mapping'!$K$10:$K$2009,BD$39,'Employee Mapping'!$L$10:$L$2009,BD$41)/COUNTA('Employee Mapping'!$G$10:$G$2009),""))</f>
        <v/>
      </c>
      <c r="BE45" s="57">
        <f>IF(OR($A45="",BE$41=""),"",IFERROR(COUNTIFS('Employee Mapping'!$I$10:$I$2009,$A45,'Employee Mapping'!$K$10:$K$2009,BE$39,'Employee Mapping'!$L$10:$L$2009,BE$41)/COUNTA('Employee Mapping'!$G$10:$G$2009),""))</f>
        <v/>
      </c>
      <c r="BF45" s="57">
        <f>IF(OR($A45="",BF$41=""),"",IFERROR(COUNTIFS('Employee Mapping'!$I$10:$I$2009,$A45,'Employee Mapping'!$K$10:$K$2009,BF$39,'Employee Mapping'!$L$10:$L$2009,BF$41)/COUNTA('Employee Mapping'!$G$10:$G$2009),""))</f>
        <v/>
      </c>
      <c r="BG45" s="57">
        <f>IF(OR($A45="",BG$41=""),"",IFERROR(COUNTIFS('Employee Mapping'!$I$10:$I$2009,$A45,'Employee Mapping'!$K$10:$K$2009,BG$39,'Employee Mapping'!$L$10:$L$2009,BG$41)/COUNTA('Employee Mapping'!$G$10:$G$2009),""))</f>
        <v/>
      </c>
      <c r="BH45" s="57">
        <f>IF(OR($A45="",BH$41=""),"",IFERROR(COUNTIFS('Employee Mapping'!$I$10:$I$2009,$A45,'Employee Mapping'!$K$10:$K$2009,BH$39,'Employee Mapping'!$L$10:$L$2009,BH$41)/COUNTA('Employee Mapping'!$G$10:$G$2009),""))</f>
        <v/>
      </c>
      <c r="BI45" s="57">
        <f>IF(OR($A45="",BI$41=""),"",IFERROR(COUNTIFS('Employee Mapping'!$I$10:$I$2009,$A45,'Employee Mapping'!$K$10:$K$2009,BI$39,'Employee Mapping'!$L$10:$L$2009,BI$41)/COUNTA('Employee Mapping'!$G$10:$G$2009),""))</f>
        <v/>
      </c>
      <c r="BJ45" s="57">
        <f>IF(OR($A45="",BJ$41=""),"",IFERROR(COUNTIFS('Employee Mapping'!$I$10:$I$2009,$A45,'Employee Mapping'!$K$10:$K$2009,BJ$39,'Employee Mapping'!$L$10:$L$2009,BJ$41)/COUNTA('Employee Mapping'!$G$10:$G$2009),""))</f>
        <v/>
      </c>
      <c r="BK45" s="57">
        <f>IF(OR($A45="",BK$41=""),"",IFERROR(COUNTIFS('Employee Mapping'!$I$10:$I$2009,$A45,'Employee Mapping'!$K$10:$K$2009,BK$39,'Employee Mapping'!$L$10:$L$2009,BK$41)/COUNTA('Employee Mapping'!$G$10:$G$2009),""))</f>
        <v/>
      </c>
      <c r="BL45" s="57">
        <f>IF(OR($A45="",BL$41=""),"",IFERROR(COUNTIFS('Employee Mapping'!$I$10:$I$2009,$A45,'Employee Mapping'!$K$10:$K$2009,BL$39,'Employee Mapping'!$L$10:$L$2009,BL$41)/COUNTA('Employee Mapping'!$G$10:$G$2009),""))</f>
        <v/>
      </c>
      <c r="BM45" s="57">
        <f>IF(OR($A45="",BM$41=""),"",IFERROR(COUNTIFS('Employee Mapping'!$I$10:$I$2009,$A45,'Employee Mapping'!$K$10:$K$2009,BM$39,'Employee Mapping'!$L$10:$L$2009,BM$41)/COUNTA('Employee Mapping'!$G$10:$G$2009),""))</f>
        <v/>
      </c>
      <c r="BN45" s="57">
        <f>IF(OR($A45="",BN$41=""),"",IFERROR(COUNTIFS('Employee Mapping'!$I$10:$I$2009,$A45,'Employee Mapping'!$K$10:$K$2009,BN$39,'Employee Mapping'!$L$10:$L$2009,BN$41)/COUNTA('Employee Mapping'!$G$10:$G$2009),""))</f>
        <v/>
      </c>
      <c r="BO45" s="57">
        <f>IF(OR($A45="",BO$41=""),"",IFERROR(COUNTIFS('Employee Mapping'!$I$10:$I$2009,$A45,'Employee Mapping'!$K$10:$K$2009,BO$39,'Employee Mapping'!$L$10:$L$2009,BO$41)/COUNTA('Employee Mapping'!$G$10:$G$2009),""))</f>
        <v/>
      </c>
      <c r="BP45" s="57">
        <f>IF(OR($A45="",BP$41=""),"",IFERROR(COUNTIFS('Employee Mapping'!$I$10:$I$2009,$A45,'Employee Mapping'!$K$10:$K$2009,BP$39,'Employee Mapping'!$L$10:$L$2009,BP$41)/COUNTA('Employee Mapping'!$G$10:$G$2009),""))</f>
        <v/>
      </c>
      <c r="BQ45" s="57">
        <f>IF(OR($A45="",BQ$41=""),"",IFERROR(COUNTIFS('Employee Mapping'!$I$10:$I$2009,$A45,'Employee Mapping'!$K$10:$K$2009,BQ$39,'Employee Mapping'!$L$10:$L$2009,BQ$41)/COUNTA('Employee Mapping'!$G$10:$G$2009),""))</f>
        <v/>
      </c>
      <c r="BR45" s="57">
        <f>IF(OR($A45="",BR$41=""),"",IFERROR(COUNTIFS('Employee Mapping'!$I$10:$I$2009,$A45,'Employee Mapping'!$K$10:$K$2009,BR$39,'Employee Mapping'!$L$10:$L$2009,BR$41)/COUNTA('Employee Mapping'!$G$10:$G$2009),""))</f>
        <v/>
      </c>
      <c r="BS45" s="57">
        <f>IF(OR($A45="",BS$41=""),"",IFERROR(COUNTIFS('Employee Mapping'!$I$10:$I$2009,$A45,'Employee Mapping'!$K$10:$K$2009,BS$39,'Employee Mapping'!$L$10:$L$2009,BS$41)/COUNTA('Employee Mapping'!$G$10:$G$2009),""))</f>
        <v/>
      </c>
      <c r="BT45" s="57">
        <f>IF(OR($A45="",BT$41=""),"",IFERROR(COUNTIFS('Employee Mapping'!$I$10:$I$2009,$A45,'Employee Mapping'!$K$10:$K$2009,BT$39,'Employee Mapping'!$L$10:$L$2009,BT$41)/COUNTA('Employee Mapping'!$G$10:$G$2009),""))</f>
        <v/>
      </c>
      <c r="BU45" s="57">
        <f>IF(OR($A45="",BU$41=""),"",IFERROR(COUNTIFS('Employee Mapping'!$I$10:$I$2009,$A45,'Employee Mapping'!$K$10:$K$2009,BU$39,'Employee Mapping'!$L$10:$L$2009,BU$41)/COUNTA('Employee Mapping'!$G$10:$G$2009),""))</f>
        <v/>
      </c>
      <c r="BV45" s="57">
        <f>IF(OR($A45="",BV$41=""),"",IFERROR(COUNTIFS('Employee Mapping'!$I$10:$I$2009,$A45,'Employee Mapping'!$K$10:$K$2009,BV$39,'Employee Mapping'!$L$10:$L$2009,BV$41)/COUNTA('Employee Mapping'!$G$10:$G$2009),""))</f>
        <v/>
      </c>
      <c r="BW45" s="57">
        <f>IF(OR($A45="",BW$41=""),"",IFERROR(COUNTIFS('Employee Mapping'!$I$10:$I$2009,$A45,'Employee Mapping'!$K$10:$K$2009,BW$39,'Employee Mapping'!$L$10:$L$2009,BW$41)/COUNTA('Employee Mapping'!$G$10:$G$2009),""))</f>
        <v/>
      </c>
      <c r="BX45" s="57">
        <f>IF(OR($A45="",BX$41=""),"",IFERROR(COUNTIFS('Employee Mapping'!$I$10:$I$2009,$A45,'Employee Mapping'!$K$10:$K$2009,BX$39,'Employee Mapping'!$L$10:$L$2009,BX$41)/COUNTA('Employee Mapping'!$G$10:$G$2009),""))</f>
        <v/>
      </c>
      <c r="BY45" s="57">
        <f>IF(OR($A45="",BY$41=""),"",IFERROR(COUNTIFS('Employee Mapping'!$I$10:$I$2009,$A45,'Employee Mapping'!$K$10:$K$2009,BY$39,'Employee Mapping'!$L$10:$L$2009,BY$41)/COUNTA('Employee Mapping'!$G$10:$G$2009),""))</f>
        <v/>
      </c>
      <c r="BZ45" s="57">
        <f>IF(OR($A45="",BZ$41=""),"",IFERROR(COUNTIFS('Employee Mapping'!$I$10:$I$2009,$A45,'Employee Mapping'!$K$10:$K$2009,BZ$39,'Employee Mapping'!$L$10:$L$2009,BZ$41)/COUNTA('Employee Mapping'!$G$10:$G$2009),""))</f>
        <v/>
      </c>
      <c r="CA45" s="57">
        <f>IF(OR($A45="",CA$41=""),"",IFERROR(COUNTIFS('Employee Mapping'!$I$10:$I$2009,$A45,'Employee Mapping'!$K$10:$K$2009,CA$39,'Employee Mapping'!$L$10:$L$2009,CA$41)/COUNTA('Employee Mapping'!$G$10:$G$2009),""))</f>
        <v/>
      </c>
      <c r="CB45" s="57">
        <f>IF(OR($A45="",CB$41=""),"",IFERROR(COUNTIFS('Employee Mapping'!$I$10:$I$2009,$A45,'Employee Mapping'!$K$10:$K$2009,CB$39,'Employee Mapping'!$L$10:$L$2009,CB$41)/COUNTA('Employee Mapping'!$G$10:$G$2009),""))</f>
        <v/>
      </c>
      <c r="CC45" s="57">
        <f>IF(OR($A45="",CC$41=""),"",IFERROR(COUNTIFS('Employee Mapping'!$I$10:$I$2009,$A45,'Employee Mapping'!$K$10:$K$2009,CC$39,'Employee Mapping'!$L$10:$L$2009,CC$41)/COUNTA('Employee Mapping'!$G$10:$G$2009),""))</f>
        <v/>
      </c>
      <c r="CD45" s="57">
        <f>IF(OR($A45="",CD$41=""),"",IFERROR(COUNTIFS('Employee Mapping'!$I$10:$I$2009,$A45,'Employee Mapping'!$K$10:$K$2009,CD$39,'Employee Mapping'!$L$10:$L$2009,CD$41)/COUNTA('Employee Mapping'!$G$10:$G$2009),""))</f>
        <v/>
      </c>
      <c r="CE45" s="57">
        <f>IF(OR($A45="",CE$41=""),"",IFERROR(COUNTIFS('Employee Mapping'!$I$10:$I$2009,$A45,'Employee Mapping'!$K$10:$K$2009,CE$39,'Employee Mapping'!$L$10:$L$2009,CE$41)/COUNTA('Employee Mapping'!$G$10:$G$2009),""))</f>
        <v/>
      </c>
      <c r="CF45" s="57">
        <f>IF(OR($A45="",CF$41=""),"",IFERROR(COUNTIFS('Employee Mapping'!$I$10:$I$2009,$A45,'Employee Mapping'!$K$10:$K$2009,CF$39,'Employee Mapping'!$L$10:$L$2009,CF$41)/COUNTA('Employee Mapping'!$G$10:$G$2009),""))</f>
        <v/>
      </c>
      <c r="CG45" s="57">
        <f>IF(OR($A45="",CG$41=""),"",IFERROR(COUNTIFS('Employee Mapping'!$I$10:$I$2009,$A45,'Employee Mapping'!$K$10:$K$2009,CG$39,'Employee Mapping'!$L$10:$L$2009,CG$41)/COUNTA('Employee Mapping'!$G$10:$G$2009),""))</f>
        <v/>
      </c>
      <c r="CH45" s="57">
        <f>IF(OR($A45="",CH$41=""),"",IFERROR(COUNTIFS('Employee Mapping'!$I$10:$I$2009,$A45,'Employee Mapping'!$K$10:$K$2009,CH$39,'Employee Mapping'!$L$10:$L$2009,CH$41)/COUNTA('Employee Mapping'!$G$10:$G$2009),""))</f>
        <v/>
      </c>
      <c r="CI45" s="57">
        <f>IF(OR($A45="",CI$41=""),"",IFERROR(COUNTIFS('Employee Mapping'!$I$10:$I$2009,$A45,'Employee Mapping'!$K$10:$K$2009,CI$39,'Employee Mapping'!$L$10:$L$2009,CI$41)/COUNTA('Employee Mapping'!$G$10:$G$2009),""))</f>
        <v/>
      </c>
      <c r="CJ45" s="57">
        <f>IF(OR($A45="",CJ$41=""),"",IFERROR(COUNTIFS('Employee Mapping'!$I$10:$I$2009,$A45,'Employee Mapping'!$K$10:$K$2009,CJ$39,'Employee Mapping'!$L$10:$L$2009,CJ$41)/COUNTA('Employee Mapping'!$G$10:$G$2009),""))</f>
        <v/>
      </c>
      <c r="CK45" s="57">
        <f>IF(OR($A45="",CK$41=""),"",IFERROR(COUNTIFS('Employee Mapping'!$I$10:$I$2009,$A45,'Employee Mapping'!$K$10:$K$2009,CK$39,'Employee Mapping'!$L$10:$L$2009,CK$41)/COUNTA('Employee Mapping'!$G$10:$G$2009),""))</f>
        <v/>
      </c>
      <c r="CL45" s="57">
        <f>IF(OR($A45="",CL$41=""),"",IFERROR(COUNTIFS('Employee Mapping'!$I$10:$I$2009,$A45,'Employee Mapping'!$K$10:$K$2009,CL$39,'Employee Mapping'!$L$10:$L$2009,CL$41)/COUNTA('Employee Mapping'!$G$10:$G$2009),""))</f>
        <v/>
      </c>
      <c r="CM45" s="57">
        <f>IF(OR($A45="",CM$41=""),"",IFERROR(COUNTIFS('Employee Mapping'!$I$10:$I$2009,$A45,'Employee Mapping'!$K$10:$K$2009,CM$39,'Employee Mapping'!$L$10:$L$2009,CM$41)/COUNTA('Employee Mapping'!$G$10:$G$2009),""))</f>
        <v/>
      </c>
      <c r="CN45" s="57">
        <f>IF(OR($A45="",CN$41=""),"",IFERROR(COUNTIFS('Employee Mapping'!$I$10:$I$2009,$A45,'Employee Mapping'!$K$10:$K$2009,CN$39,'Employee Mapping'!$L$10:$L$2009,CN$41)/COUNTA('Employee Mapping'!$G$10:$G$2009),""))</f>
        <v/>
      </c>
      <c r="CO45" s="57">
        <f>IF(OR($A45="",CO$41=""),"",IFERROR(COUNTIFS('Employee Mapping'!$I$10:$I$2009,$A45,'Employee Mapping'!$K$10:$K$2009,CO$39,'Employee Mapping'!$L$10:$L$2009,CO$41)/COUNTA('Employee Mapping'!$G$10:$G$2009),""))</f>
        <v/>
      </c>
      <c r="CP45" s="57">
        <f>IF(OR($A45="",CP$41=""),"",IFERROR(COUNTIFS('Employee Mapping'!$I$10:$I$2009,$A45,'Employee Mapping'!$K$10:$K$2009,CP$39,'Employee Mapping'!$L$10:$L$2009,CP$41)/COUNTA('Employee Mapping'!$G$10:$G$2009),""))</f>
        <v/>
      </c>
      <c r="CQ45" s="57">
        <f>IF(OR($A45="",CQ$41=""),"",IFERROR(COUNTIFS('Employee Mapping'!$I$10:$I$2009,$A45,'Employee Mapping'!$K$10:$K$2009,CQ$39,'Employee Mapping'!$L$10:$L$2009,CQ$41)/COUNTA('Employee Mapping'!$G$10:$G$2009),""))</f>
        <v/>
      </c>
      <c r="CR45" s="57">
        <f>IF(OR($A45="",CR$41=""),"",IFERROR(COUNTIFS('Employee Mapping'!$I$10:$I$2009,$A45,'Employee Mapping'!$K$10:$K$2009,CR$39,'Employee Mapping'!$L$10:$L$2009,CR$41)/COUNTA('Employee Mapping'!$G$10:$G$2009),""))</f>
        <v/>
      </c>
      <c r="CS45" s="57">
        <f>IF(OR($A45="",CS$41=""),"",IFERROR(COUNTIFS('Employee Mapping'!$I$10:$I$2009,$A45,'Employee Mapping'!$K$10:$K$2009,CS$39,'Employee Mapping'!$L$10:$L$2009,CS$41)/COUNTA('Employee Mapping'!$G$10:$G$2009),""))</f>
        <v/>
      </c>
      <c r="CT45" s="57">
        <f>IF(OR($A45="",CT$41=""),"",IFERROR(COUNTIFS('Employee Mapping'!$I$10:$I$2009,$A45,'Employee Mapping'!$K$10:$K$2009,CT$39,'Employee Mapping'!$L$10:$L$2009,CT$41)/COUNTA('Employee Mapping'!$G$10:$G$2009),""))</f>
        <v/>
      </c>
      <c r="CU45" s="58">
        <f>IF($A45="","",SUM(C45:CT45))</f>
        <v/>
      </c>
    </row>
    <row r="46">
      <c r="A46">
        <f>IF(SETUP!$B124="","",SETUP!$B124)</f>
        <v/>
      </c>
      <c r="B46" s="9">
        <f>IF(SETUP!$B124="","",SETUP!$C124)</f>
        <v/>
      </c>
      <c r="C46" s="57">
        <f>IF(OR($A46="",C$41=""),"",IFERROR(COUNTIFS('Employee Mapping'!$I$10:$I$2009,$A46,'Employee Mapping'!$K$10:$K$2009,C$39,'Employee Mapping'!$L$10:$L$2009,C$41)/COUNTA('Employee Mapping'!$G$10:$G$2009),""))</f>
        <v/>
      </c>
      <c r="D46" s="57">
        <f>IF(OR($A46="",D$41=""),"",IFERROR(COUNTIFS('Employee Mapping'!$I$10:$I$2009,$A46,'Employee Mapping'!$K$10:$K$2009,D$39,'Employee Mapping'!$L$10:$L$2009,D$41)/COUNTA('Employee Mapping'!$G$10:$G$2009),""))</f>
        <v/>
      </c>
      <c r="E46" s="57">
        <f>IF(OR($A46="",E$41=""),"",IFERROR(COUNTIFS('Employee Mapping'!$I$10:$I$2009,$A46,'Employee Mapping'!$K$10:$K$2009,E$39,'Employee Mapping'!$L$10:$L$2009,E$41)/COUNTA('Employee Mapping'!$G$10:$G$2009),""))</f>
        <v/>
      </c>
      <c r="F46" s="57">
        <f>IF(OR($A46="",F$41=""),"",IFERROR(COUNTIFS('Employee Mapping'!$I$10:$I$2009,$A46,'Employee Mapping'!$K$10:$K$2009,F$39,'Employee Mapping'!$L$10:$L$2009,F$41)/COUNTA('Employee Mapping'!$G$10:$G$2009),""))</f>
        <v/>
      </c>
      <c r="G46" s="57">
        <f>IF(OR($A46="",G$41=""),"",IFERROR(COUNTIFS('Employee Mapping'!$I$10:$I$2009,$A46,'Employee Mapping'!$K$10:$K$2009,G$39,'Employee Mapping'!$L$10:$L$2009,G$41)/COUNTA('Employee Mapping'!$G$10:$G$2009),""))</f>
        <v/>
      </c>
      <c r="H46" s="57">
        <f>IF(OR($A46="",H$41=""),"",IFERROR(COUNTIFS('Employee Mapping'!$I$10:$I$2009,$A46,'Employee Mapping'!$K$10:$K$2009,H$39,'Employee Mapping'!$L$10:$L$2009,H$41)/COUNTA('Employee Mapping'!$G$10:$G$2009),""))</f>
        <v/>
      </c>
      <c r="I46" s="57">
        <f>IF(OR($A46="",I$41=""),"",IFERROR(COUNTIFS('Employee Mapping'!$I$10:$I$2009,$A46,'Employee Mapping'!$K$10:$K$2009,I$39,'Employee Mapping'!$L$10:$L$2009,I$41)/COUNTA('Employee Mapping'!$G$10:$G$2009),""))</f>
        <v/>
      </c>
      <c r="J46" s="57">
        <f>IF(OR($A46="",J$41=""),"",IFERROR(COUNTIFS('Employee Mapping'!$I$10:$I$2009,$A46,'Employee Mapping'!$K$10:$K$2009,J$39,'Employee Mapping'!$L$10:$L$2009,J$41)/COUNTA('Employee Mapping'!$G$10:$G$2009),""))</f>
        <v/>
      </c>
      <c r="K46" s="57">
        <f>IF(OR($A46="",K$41=""),"",IFERROR(COUNTIFS('Employee Mapping'!$I$10:$I$2009,$A46,'Employee Mapping'!$K$10:$K$2009,K$39,'Employee Mapping'!$L$10:$L$2009,K$41)/COUNTA('Employee Mapping'!$G$10:$G$2009),""))</f>
        <v/>
      </c>
      <c r="L46" s="57">
        <f>IF(OR($A46="",L$41=""),"",IFERROR(COUNTIFS('Employee Mapping'!$I$10:$I$2009,$A46,'Employee Mapping'!$K$10:$K$2009,L$39,'Employee Mapping'!$L$10:$L$2009,L$41)/COUNTA('Employee Mapping'!$G$10:$G$2009),""))</f>
        <v/>
      </c>
      <c r="M46" s="57">
        <f>IF(OR($A46="",M$41=""),"",IFERROR(COUNTIFS('Employee Mapping'!$I$10:$I$2009,$A46,'Employee Mapping'!$K$10:$K$2009,M$39,'Employee Mapping'!$L$10:$L$2009,M$41)/COUNTA('Employee Mapping'!$G$10:$G$2009),""))</f>
        <v/>
      </c>
      <c r="N46" s="57">
        <f>IF(OR($A46="",N$41=""),"",IFERROR(COUNTIFS('Employee Mapping'!$I$10:$I$2009,$A46,'Employee Mapping'!$K$10:$K$2009,N$39,'Employee Mapping'!$L$10:$L$2009,N$41)/COUNTA('Employee Mapping'!$G$10:$G$2009),""))</f>
        <v/>
      </c>
      <c r="O46" s="57">
        <f>IF(OR($A46="",O$41=""),"",IFERROR(COUNTIFS('Employee Mapping'!$I$10:$I$2009,$A46,'Employee Mapping'!$K$10:$K$2009,O$39,'Employee Mapping'!$L$10:$L$2009,O$41)/COUNTA('Employee Mapping'!$G$10:$G$2009),""))</f>
        <v/>
      </c>
      <c r="P46" s="57">
        <f>IF(OR($A46="",P$41=""),"",IFERROR(COUNTIFS('Employee Mapping'!$I$10:$I$2009,$A46,'Employee Mapping'!$K$10:$K$2009,P$39,'Employee Mapping'!$L$10:$L$2009,P$41)/COUNTA('Employee Mapping'!$G$10:$G$2009),""))</f>
        <v/>
      </c>
      <c r="Q46" s="57">
        <f>IF(OR($A46="",Q$41=""),"",IFERROR(COUNTIFS('Employee Mapping'!$I$10:$I$2009,$A46,'Employee Mapping'!$K$10:$K$2009,Q$39,'Employee Mapping'!$L$10:$L$2009,Q$41)/COUNTA('Employee Mapping'!$G$10:$G$2009),""))</f>
        <v/>
      </c>
      <c r="R46" s="57">
        <f>IF(OR($A46="",R$41=""),"",IFERROR(COUNTIFS('Employee Mapping'!$I$10:$I$2009,$A46,'Employee Mapping'!$K$10:$K$2009,R$39,'Employee Mapping'!$L$10:$L$2009,R$41)/COUNTA('Employee Mapping'!$G$10:$G$2009),""))</f>
        <v/>
      </c>
      <c r="S46" s="57">
        <f>IF(OR($A46="",S$41=""),"",IFERROR(COUNTIFS('Employee Mapping'!$I$10:$I$2009,$A46,'Employee Mapping'!$K$10:$K$2009,S$39,'Employee Mapping'!$L$10:$L$2009,S$41)/COUNTA('Employee Mapping'!$G$10:$G$2009),""))</f>
        <v/>
      </c>
      <c r="T46" s="57">
        <f>IF(OR($A46="",T$41=""),"",IFERROR(COUNTIFS('Employee Mapping'!$I$10:$I$2009,$A46,'Employee Mapping'!$K$10:$K$2009,T$39,'Employee Mapping'!$L$10:$L$2009,T$41)/COUNTA('Employee Mapping'!$G$10:$G$2009),""))</f>
        <v/>
      </c>
      <c r="U46" s="57">
        <f>IF(OR($A46="",U$41=""),"",IFERROR(COUNTIFS('Employee Mapping'!$I$10:$I$2009,$A46,'Employee Mapping'!$K$10:$K$2009,U$39,'Employee Mapping'!$L$10:$L$2009,U$41)/COUNTA('Employee Mapping'!$G$10:$G$2009),""))</f>
        <v/>
      </c>
      <c r="V46" s="57">
        <f>IF(OR($A46="",V$41=""),"",IFERROR(COUNTIFS('Employee Mapping'!$I$10:$I$2009,$A46,'Employee Mapping'!$K$10:$K$2009,V$39,'Employee Mapping'!$L$10:$L$2009,V$41)/COUNTA('Employee Mapping'!$G$10:$G$2009),""))</f>
        <v/>
      </c>
      <c r="W46" s="57">
        <f>IF(OR($A46="",W$41=""),"",IFERROR(COUNTIFS('Employee Mapping'!$I$10:$I$2009,$A46,'Employee Mapping'!$K$10:$K$2009,W$39,'Employee Mapping'!$L$10:$L$2009,W$41)/COUNTA('Employee Mapping'!$G$10:$G$2009),""))</f>
        <v/>
      </c>
      <c r="X46" s="57">
        <f>IF(OR($A46="",X$41=""),"",IFERROR(COUNTIFS('Employee Mapping'!$I$10:$I$2009,$A46,'Employee Mapping'!$K$10:$K$2009,X$39,'Employee Mapping'!$L$10:$L$2009,X$41)/COUNTA('Employee Mapping'!$G$10:$G$2009),""))</f>
        <v/>
      </c>
      <c r="Y46" s="57">
        <f>IF(OR($A46="",Y$41=""),"",IFERROR(COUNTIFS('Employee Mapping'!$I$10:$I$2009,$A46,'Employee Mapping'!$K$10:$K$2009,Y$39,'Employee Mapping'!$L$10:$L$2009,Y$41)/COUNTA('Employee Mapping'!$G$10:$G$2009),""))</f>
        <v/>
      </c>
      <c r="Z46" s="57">
        <f>IF(OR($A46="",Z$41=""),"",IFERROR(COUNTIFS('Employee Mapping'!$I$10:$I$2009,$A46,'Employee Mapping'!$K$10:$K$2009,Z$39,'Employee Mapping'!$L$10:$L$2009,Z$41)/COUNTA('Employee Mapping'!$G$10:$G$2009),""))</f>
        <v/>
      </c>
      <c r="AA46" s="57">
        <f>IF(OR($A46="",AA$41=""),"",IFERROR(COUNTIFS('Employee Mapping'!$I$10:$I$2009,$A46,'Employee Mapping'!$K$10:$K$2009,AA$39,'Employee Mapping'!$L$10:$L$2009,AA$41)/COUNTA('Employee Mapping'!$G$10:$G$2009),""))</f>
        <v/>
      </c>
      <c r="AB46" s="57">
        <f>IF(OR($A46="",AB$41=""),"",IFERROR(COUNTIFS('Employee Mapping'!$I$10:$I$2009,$A46,'Employee Mapping'!$K$10:$K$2009,AB$39,'Employee Mapping'!$L$10:$L$2009,AB$41)/COUNTA('Employee Mapping'!$G$10:$G$2009),""))</f>
        <v/>
      </c>
      <c r="AC46" s="57">
        <f>IF(OR($A46="",AC$41=""),"",IFERROR(COUNTIFS('Employee Mapping'!$I$10:$I$2009,$A46,'Employee Mapping'!$K$10:$K$2009,AC$39,'Employee Mapping'!$L$10:$L$2009,AC$41)/COUNTA('Employee Mapping'!$G$10:$G$2009),""))</f>
        <v/>
      </c>
      <c r="AD46" s="57">
        <f>IF(OR($A46="",AD$41=""),"",IFERROR(COUNTIFS('Employee Mapping'!$I$10:$I$2009,$A46,'Employee Mapping'!$K$10:$K$2009,AD$39,'Employee Mapping'!$L$10:$L$2009,AD$41)/COUNTA('Employee Mapping'!$G$10:$G$2009),""))</f>
        <v/>
      </c>
      <c r="AE46" s="57">
        <f>IF(OR($A46="",AE$41=""),"",IFERROR(COUNTIFS('Employee Mapping'!$I$10:$I$2009,$A46,'Employee Mapping'!$K$10:$K$2009,AE$39,'Employee Mapping'!$L$10:$L$2009,AE$41)/COUNTA('Employee Mapping'!$G$10:$G$2009),""))</f>
        <v/>
      </c>
      <c r="AF46" s="57">
        <f>IF(OR($A46="",AF$41=""),"",IFERROR(COUNTIFS('Employee Mapping'!$I$10:$I$2009,$A46,'Employee Mapping'!$K$10:$K$2009,AF$39,'Employee Mapping'!$L$10:$L$2009,AF$41)/COUNTA('Employee Mapping'!$G$10:$G$2009),""))</f>
        <v/>
      </c>
      <c r="AG46" s="57">
        <f>IF(OR($A46="",AG$41=""),"",IFERROR(COUNTIFS('Employee Mapping'!$I$10:$I$2009,$A46,'Employee Mapping'!$K$10:$K$2009,AG$39,'Employee Mapping'!$L$10:$L$2009,AG$41)/COUNTA('Employee Mapping'!$G$10:$G$2009),""))</f>
        <v/>
      </c>
      <c r="AH46" s="57">
        <f>IF(OR($A46="",AH$41=""),"",IFERROR(COUNTIFS('Employee Mapping'!$I$10:$I$2009,$A46,'Employee Mapping'!$K$10:$K$2009,AH$39,'Employee Mapping'!$L$10:$L$2009,AH$41)/COUNTA('Employee Mapping'!$G$10:$G$2009),""))</f>
        <v/>
      </c>
      <c r="AI46" s="57">
        <f>IF(OR($A46="",AI$41=""),"",IFERROR(COUNTIFS('Employee Mapping'!$I$10:$I$2009,$A46,'Employee Mapping'!$K$10:$K$2009,AI$39,'Employee Mapping'!$L$10:$L$2009,AI$41)/COUNTA('Employee Mapping'!$G$10:$G$2009),""))</f>
        <v/>
      </c>
      <c r="AJ46" s="57">
        <f>IF(OR($A46="",AJ$41=""),"",IFERROR(COUNTIFS('Employee Mapping'!$I$10:$I$2009,$A46,'Employee Mapping'!$K$10:$K$2009,AJ$39,'Employee Mapping'!$L$10:$L$2009,AJ$41)/COUNTA('Employee Mapping'!$G$10:$G$2009),""))</f>
        <v/>
      </c>
      <c r="AK46" s="57">
        <f>IF(OR($A46="",AK$41=""),"",IFERROR(COUNTIFS('Employee Mapping'!$I$10:$I$2009,$A46,'Employee Mapping'!$K$10:$K$2009,AK$39,'Employee Mapping'!$L$10:$L$2009,AK$41)/COUNTA('Employee Mapping'!$G$10:$G$2009),""))</f>
        <v/>
      </c>
      <c r="AL46" s="57">
        <f>IF(OR($A46="",AL$41=""),"",IFERROR(COUNTIFS('Employee Mapping'!$I$10:$I$2009,$A46,'Employee Mapping'!$K$10:$K$2009,AL$39,'Employee Mapping'!$L$10:$L$2009,AL$41)/COUNTA('Employee Mapping'!$G$10:$G$2009),""))</f>
        <v/>
      </c>
      <c r="AM46" s="57">
        <f>IF(OR($A46="",AM$41=""),"",IFERROR(COUNTIFS('Employee Mapping'!$I$10:$I$2009,$A46,'Employee Mapping'!$K$10:$K$2009,AM$39,'Employee Mapping'!$L$10:$L$2009,AM$41)/COUNTA('Employee Mapping'!$G$10:$G$2009),""))</f>
        <v/>
      </c>
      <c r="AN46" s="57">
        <f>IF(OR($A46="",AN$41=""),"",IFERROR(COUNTIFS('Employee Mapping'!$I$10:$I$2009,$A46,'Employee Mapping'!$K$10:$K$2009,AN$39,'Employee Mapping'!$L$10:$L$2009,AN$41)/COUNTA('Employee Mapping'!$G$10:$G$2009),""))</f>
        <v/>
      </c>
      <c r="AO46" s="57">
        <f>IF(OR($A46="",AO$41=""),"",IFERROR(COUNTIFS('Employee Mapping'!$I$10:$I$2009,$A46,'Employee Mapping'!$K$10:$K$2009,AO$39,'Employee Mapping'!$L$10:$L$2009,AO$41)/COUNTA('Employee Mapping'!$G$10:$G$2009),""))</f>
        <v/>
      </c>
      <c r="AP46" s="57">
        <f>IF(OR($A46="",AP$41=""),"",IFERROR(COUNTIFS('Employee Mapping'!$I$10:$I$2009,$A46,'Employee Mapping'!$K$10:$K$2009,AP$39,'Employee Mapping'!$L$10:$L$2009,AP$41)/COUNTA('Employee Mapping'!$G$10:$G$2009),""))</f>
        <v/>
      </c>
      <c r="AQ46" s="57">
        <f>IF(OR($A46="",AQ$41=""),"",IFERROR(COUNTIFS('Employee Mapping'!$I$10:$I$2009,$A46,'Employee Mapping'!$K$10:$K$2009,AQ$39,'Employee Mapping'!$L$10:$L$2009,AQ$41)/COUNTA('Employee Mapping'!$G$10:$G$2009),""))</f>
        <v/>
      </c>
      <c r="AR46" s="57">
        <f>IF(OR($A46="",AR$41=""),"",IFERROR(COUNTIFS('Employee Mapping'!$I$10:$I$2009,$A46,'Employee Mapping'!$K$10:$K$2009,AR$39,'Employee Mapping'!$L$10:$L$2009,AR$41)/COUNTA('Employee Mapping'!$G$10:$G$2009),""))</f>
        <v/>
      </c>
      <c r="AS46" s="57">
        <f>IF(OR($A46="",AS$41=""),"",IFERROR(COUNTIFS('Employee Mapping'!$I$10:$I$2009,$A46,'Employee Mapping'!$K$10:$K$2009,AS$39,'Employee Mapping'!$L$10:$L$2009,AS$41)/COUNTA('Employee Mapping'!$G$10:$G$2009),""))</f>
        <v/>
      </c>
      <c r="AT46" s="57">
        <f>IF(OR($A46="",AT$41=""),"",IFERROR(COUNTIFS('Employee Mapping'!$I$10:$I$2009,$A46,'Employee Mapping'!$K$10:$K$2009,AT$39,'Employee Mapping'!$L$10:$L$2009,AT$41)/COUNTA('Employee Mapping'!$G$10:$G$2009),""))</f>
        <v/>
      </c>
      <c r="AU46" s="57">
        <f>IF(OR($A46="",AU$41=""),"",IFERROR(COUNTIFS('Employee Mapping'!$I$10:$I$2009,$A46,'Employee Mapping'!$K$10:$K$2009,AU$39,'Employee Mapping'!$L$10:$L$2009,AU$41)/COUNTA('Employee Mapping'!$G$10:$G$2009),""))</f>
        <v/>
      </c>
      <c r="AV46" s="57">
        <f>IF(OR($A46="",AV$41=""),"",IFERROR(COUNTIFS('Employee Mapping'!$I$10:$I$2009,$A46,'Employee Mapping'!$K$10:$K$2009,AV$39,'Employee Mapping'!$L$10:$L$2009,AV$41)/COUNTA('Employee Mapping'!$G$10:$G$2009),""))</f>
        <v/>
      </c>
      <c r="AW46" s="57">
        <f>IF(OR($A46="",AW$41=""),"",IFERROR(COUNTIFS('Employee Mapping'!$I$10:$I$2009,$A46,'Employee Mapping'!$K$10:$K$2009,AW$39,'Employee Mapping'!$L$10:$L$2009,AW$41)/COUNTA('Employee Mapping'!$G$10:$G$2009),""))</f>
        <v/>
      </c>
      <c r="AX46" s="57">
        <f>IF(OR($A46="",AX$41=""),"",IFERROR(COUNTIFS('Employee Mapping'!$I$10:$I$2009,$A46,'Employee Mapping'!$K$10:$K$2009,AX$39,'Employee Mapping'!$L$10:$L$2009,AX$41)/COUNTA('Employee Mapping'!$G$10:$G$2009),""))</f>
        <v/>
      </c>
      <c r="AY46" s="57">
        <f>IF(OR($A46="",AY$41=""),"",IFERROR(COUNTIFS('Employee Mapping'!$I$10:$I$2009,$A46,'Employee Mapping'!$K$10:$K$2009,AY$39,'Employee Mapping'!$L$10:$L$2009,AY$41)/COUNTA('Employee Mapping'!$G$10:$G$2009),""))</f>
        <v/>
      </c>
      <c r="AZ46" s="57">
        <f>IF(OR($A46="",AZ$41=""),"",IFERROR(COUNTIFS('Employee Mapping'!$I$10:$I$2009,$A46,'Employee Mapping'!$K$10:$K$2009,AZ$39,'Employee Mapping'!$L$10:$L$2009,AZ$41)/COUNTA('Employee Mapping'!$G$10:$G$2009),""))</f>
        <v/>
      </c>
      <c r="BA46" s="57">
        <f>IF(OR($A46="",BA$41=""),"",IFERROR(COUNTIFS('Employee Mapping'!$I$10:$I$2009,$A46,'Employee Mapping'!$K$10:$K$2009,BA$39,'Employee Mapping'!$L$10:$L$2009,BA$41)/COUNTA('Employee Mapping'!$G$10:$G$2009),""))</f>
        <v/>
      </c>
      <c r="BB46" s="57">
        <f>IF(OR($A46="",BB$41=""),"",IFERROR(COUNTIFS('Employee Mapping'!$I$10:$I$2009,$A46,'Employee Mapping'!$K$10:$K$2009,BB$39,'Employee Mapping'!$L$10:$L$2009,BB$41)/COUNTA('Employee Mapping'!$G$10:$G$2009),""))</f>
        <v/>
      </c>
      <c r="BC46" s="57">
        <f>IF(OR($A46="",BC$41=""),"",IFERROR(COUNTIFS('Employee Mapping'!$I$10:$I$2009,$A46,'Employee Mapping'!$K$10:$K$2009,BC$39,'Employee Mapping'!$L$10:$L$2009,BC$41)/COUNTA('Employee Mapping'!$G$10:$G$2009),""))</f>
        <v/>
      </c>
      <c r="BD46" s="57">
        <f>IF(OR($A46="",BD$41=""),"",IFERROR(COUNTIFS('Employee Mapping'!$I$10:$I$2009,$A46,'Employee Mapping'!$K$10:$K$2009,BD$39,'Employee Mapping'!$L$10:$L$2009,BD$41)/COUNTA('Employee Mapping'!$G$10:$G$2009),""))</f>
        <v/>
      </c>
      <c r="BE46" s="57">
        <f>IF(OR($A46="",BE$41=""),"",IFERROR(COUNTIFS('Employee Mapping'!$I$10:$I$2009,$A46,'Employee Mapping'!$K$10:$K$2009,BE$39,'Employee Mapping'!$L$10:$L$2009,BE$41)/COUNTA('Employee Mapping'!$G$10:$G$2009),""))</f>
        <v/>
      </c>
      <c r="BF46" s="57">
        <f>IF(OR($A46="",BF$41=""),"",IFERROR(COUNTIFS('Employee Mapping'!$I$10:$I$2009,$A46,'Employee Mapping'!$K$10:$K$2009,BF$39,'Employee Mapping'!$L$10:$L$2009,BF$41)/COUNTA('Employee Mapping'!$G$10:$G$2009),""))</f>
        <v/>
      </c>
      <c r="BG46" s="57">
        <f>IF(OR($A46="",BG$41=""),"",IFERROR(COUNTIFS('Employee Mapping'!$I$10:$I$2009,$A46,'Employee Mapping'!$K$10:$K$2009,BG$39,'Employee Mapping'!$L$10:$L$2009,BG$41)/COUNTA('Employee Mapping'!$G$10:$G$2009),""))</f>
        <v/>
      </c>
      <c r="BH46" s="57">
        <f>IF(OR($A46="",BH$41=""),"",IFERROR(COUNTIFS('Employee Mapping'!$I$10:$I$2009,$A46,'Employee Mapping'!$K$10:$K$2009,BH$39,'Employee Mapping'!$L$10:$L$2009,BH$41)/COUNTA('Employee Mapping'!$G$10:$G$2009),""))</f>
        <v/>
      </c>
      <c r="BI46" s="57">
        <f>IF(OR($A46="",BI$41=""),"",IFERROR(COUNTIFS('Employee Mapping'!$I$10:$I$2009,$A46,'Employee Mapping'!$K$10:$K$2009,BI$39,'Employee Mapping'!$L$10:$L$2009,BI$41)/COUNTA('Employee Mapping'!$G$10:$G$2009),""))</f>
        <v/>
      </c>
      <c r="BJ46" s="57">
        <f>IF(OR($A46="",BJ$41=""),"",IFERROR(COUNTIFS('Employee Mapping'!$I$10:$I$2009,$A46,'Employee Mapping'!$K$10:$K$2009,BJ$39,'Employee Mapping'!$L$10:$L$2009,BJ$41)/COUNTA('Employee Mapping'!$G$10:$G$2009),""))</f>
        <v/>
      </c>
      <c r="BK46" s="57">
        <f>IF(OR($A46="",BK$41=""),"",IFERROR(COUNTIFS('Employee Mapping'!$I$10:$I$2009,$A46,'Employee Mapping'!$K$10:$K$2009,BK$39,'Employee Mapping'!$L$10:$L$2009,BK$41)/COUNTA('Employee Mapping'!$G$10:$G$2009),""))</f>
        <v/>
      </c>
      <c r="BL46" s="57">
        <f>IF(OR($A46="",BL$41=""),"",IFERROR(COUNTIFS('Employee Mapping'!$I$10:$I$2009,$A46,'Employee Mapping'!$K$10:$K$2009,BL$39,'Employee Mapping'!$L$10:$L$2009,BL$41)/COUNTA('Employee Mapping'!$G$10:$G$2009),""))</f>
        <v/>
      </c>
      <c r="BM46" s="57">
        <f>IF(OR($A46="",BM$41=""),"",IFERROR(COUNTIFS('Employee Mapping'!$I$10:$I$2009,$A46,'Employee Mapping'!$K$10:$K$2009,BM$39,'Employee Mapping'!$L$10:$L$2009,BM$41)/COUNTA('Employee Mapping'!$G$10:$G$2009),""))</f>
        <v/>
      </c>
      <c r="BN46" s="57">
        <f>IF(OR($A46="",BN$41=""),"",IFERROR(COUNTIFS('Employee Mapping'!$I$10:$I$2009,$A46,'Employee Mapping'!$K$10:$K$2009,BN$39,'Employee Mapping'!$L$10:$L$2009,BN$41)/COUNTA('Employee Mapping'!$G$10:$G$2009),""))</f>
        <v/>
      </c>
      <c r="BO46" s="57">
        <f>IF(OR($A46="",BO$41=""),"",IFERROR(COUNTIFS('Employee Mapping'!$I$10:$I$2009,$A46,'Employee Mapping'!$K$10:$K$2009,BO$39,'Employee Mapping'!$L$10:$L$2009,BO$41)/COUNTA('Employee Mapping'!$G$10:$G$2009),""))</f>
        <v/>
      </c>
      <c r="BP46" s="57">
        <f>IF(OR($A46="",BP$41=""),"",IFERROR(COUNTIFS('Employee Mapping'!$I$10:$I$2009,$A46,'Employee Mapping'!$K$10:$K$2009,BP$39,'Employee Mapping'!$L$10:$L$2009,BP$41)/COUNTA('Employee Mapping'!$G$10:$G$2009),""))</f>
        <v/>
      </c>
      <c r="BQ46" s="57">
        <f>IF(OR($A46="",BQ$41=""),"",IFERROR(COUNTIFS('Employee Mapping'!$I$10:$I$2009,$A46,'Employee Mapping'!$K$10:$K$2009,BQ$39,'Employee Mapping'!$L$10:$L$2009,BQ$41)/COUNTA('Employee Mapping'!$G$10:$G$2009),""))</f>
        <v/>
      </c>
      <c r="BR46" s="57">
        <f>IF(OR($A46="",BR$41=""),"",IFERROR(COUNTIFS('Employee Mapping'!$I$10:$I$2009,$A46,'Employee Mapping'!$K$10:$K$2009,BR$39,'Employee Mapping'!$L$10:$L$2009,BR$41)/COUNTA('Employee Mapping'!$G$10:$G$2009),""))</f>
        <v/>
      </c>
      <c r="BS46" s="57">
        <f>IF(OR($A46="",BS$41=""),"",IFERROR(COUNTIFS('Employee Mapping'!$I$10:$I$2009,$A46,'Employee Mapping'!$K$10:$K$2009,BS$39,'Employee Mapping'!$L$10:$L$2009,BS$41)/COUNTA('Employee Mapping'!$G$10:$G$2009),""))</f>
        <v/>
      </c>
      <c r="BT46" s="57">
        <f>IF(OR($A46="",BT$41=""),"",IFERROR(COUNTIFS('Employee Mapping'!$I$10:$I$2009,$A46,'Employee Mapping'!$K$10:$K$2009,BT$39,'Employee Mapping'!$L$10:$L$2009,BT$41)/COUNTA('Employee Mapping'!$G$10:$G$2009),""))</f>
        <v/>
      </c>
      <c r="BU46" s="57">
        <f>IF(OR($A46="",BU$41=""),"",IFERROR(COUNTIFS('Employee Mapping'!$I$10:$I$2009,$A46,'Employee Mapping'!$K$10:$K$2009,BU$39,'Employee Mapping'!$L$10:$L$2009,BU$41)/COUNTA('Employee Mapping'!$G$10:$G$2009),""))</f>
        <v/>
      </c>
      <c r="BV46" s="57">
        <f>IF(OR($A46="",BV$41=""),"",IFERROR(COUNTIFS('Employee Mapping'!$I$10:$I$2009,$A46,'Employee Mapping'!$K$10:$K$2009,BV$39,'Employee Mapping'!$L$10:$L$2009,BV$41)/COUNTA('Employee Mapping'!$G$10:$G$2009),""))</f>
        <v/>
      </c>
      <c r="BW46" s="57">
        <f>IF(OR($A46="",BW$41=""),"",IFERROR(COUNTIFS('Employee Mapping'!$I$10:$I$2009,$A46,'Employee Mapping'!$K$10:$K$2009,BW$39,'Employee Mapping'!$L$10:$L$2009,BW$41)/COUNTA('Employee Mapping'!$G$10:$G$2009),""))</f>
        <v/>
      </c>
      <c r="BX46" s="57">
        <f>IF(OR($A46="",BX$41=""),"",IFERROR(COUNTIFS('Employee Mapping'!$I$10:$I$2009,$A46,'Employee Mapping'!$K$10:$K$2009,BX$39,'Employee Mapping'!$L$10:$L$2009,BX$41)/COUNTA('Employee Mapping'!$G$10:$G$2009),""))</f>
        <v/>
      </c>
      <c r="BY46" s="57">
        <f>IF(OR($A46="",BY$41=""),"",IFERROR(COUNTIFS('Employee Mapping'!$I$10:$I$2009,$A46,'Employee Mapping'!$K$10:$K$2009,BY$39,'Employee Mapping'!$L$10:$L$2009,BY$41)/COUNTA('Employee Mapping'!$G$10:$G$2009),""))</f>
        <v/>
      </c>
      <c r="BZ46" s="57">
        <f>IF(OR($A46="",BZ$41=""),"",IFERROR(COUNTIFS('Employee Mapping'!$I$10:$I$2009,$A46,'Employee Mapping'!$K$10:$K$2009,BZ$39,'Employee Mapping'!$L$10:$L$2009,BZ$41)/COUNTA('Employee Mapping'!$G$10:$G$2009),""))</f>
        <v/>
      </c>
      <c r="CA46" s="57">
        <f>IF(OR($A46="",CA$41=""),"",IFERROR(COUNTIFS('Employee Mapping'!$I$10:$I$2009,$A46,'Employee Mapping'!$K$10:$K$2009,CA$39,'Employee Mapping'!$L$10:$L$2009,CA$41)/COUNTA('Employee Mapping'!$G$10:$G$2009),""))</f>
        <v/>
      </c>
      <c r="CB46" s="57">
        <f>IF(OR($A46="",CB$41=""),"",IFERROR(COUNTIFS('Employee Mapping'!$I$10:$I$2009,$A46,'Employee Mapping'!$K$10:$K$2009,CB$39,'Employee Mapping'!$L$10:$L$2009,CB$41)/COUNTA('Employee Mapping'!$G$10:$G$2009),""))</f>
        <v/>
      </c>
      <c r="CC46" s="57">
        <f>IF(OR($A46="",CC$41=""),"",IFERROR(COUNTIFS('Employee Mapping'!$I$10:$I$2009,$A46,'Employee Mapping'!$K$10:$K$2009,CC$39,'Employee Mapping'!$L$10:$L$2009,CC$41)/COUNTA('Employee Mapping'!$G$10:$G$2009),""))</f>
        <v/>
      </c>
      <c r="CD46" s="57">
        <f>IF(OR($A46="",CD$41=""),"",IFERROR(COUNTIFS('Employee Mapping'!$I$10:$I$2009,$A46,'Employee Mapping'!$K$10:$K$2009,CD$39,'Employee Mapping'!$L$10:$L$2009,CD$41)/COUNTA('Employee Mapping'!$G$10:$G$2009),""))</f>
        <v/>
      </c>
      <c r="CE46" s="57">
        <f>IF(OR($A46="",CE$41=""),"",IFERROR(COUNTIFS('Employee Mapping'!$I$10:$I$2009,$A46,'Employee Mapping'!$K$10:$K$2009,CE$39,'Employee Mapping'!$L$10:$L$2009,CE$41)/COUNTA('Employee Mapping'!$G$10:$G$2009),""))</f>
        <v/>
      </c>
      <c r="CF46" s="57">
        <f>IF(OR($A46="",CF$41=""),"",IFERROR(COUNTIFS('Employee Mapping'!$I$10:$I$2009,$A46,'Employee Mapping'!$K$10:$K$2009,CF$39,'Employee Mapping'!$L$10:$L$2009,CF$41)/COUNTA('Employee Mapping'!$G$10:$G$2009),""))</f>
        <v/>
      </c>
      <c r="CG46" s="57">
        <f>IF(OR($A46="",CG$41=""),"",IFERROR(COUNTIFS('Employee Mapping'!$I$10:$I$2009,$A46,'Employee Mapping'!$K$10:$K$2009,CG$39,'Employee Mapping'!$L$10:$L$2009,CG$41)/COUNTA('Employee Mapping'!$G$10:$G$2009),""))</f>
        <v/>
      </c>
      <c r="CH46" s="57">
        <f>IF(OR($A46="",CH$41=""),"",IFERROR(COUNTIFS('Employee Mapping'!$I$10:$I$2009,$A46,'Employee Mapping'!$K$10:$K$2009,CH$39,'Employee Mapping'!$L$10:$L$2009,CH$41)/COUNTA('Employee Mapping'!$G$10:$G$2009),""))</f>
        <v/>
      </c>
      <c r="CI46" s="57">
        <f>IF(OR($A46="",CI$41=""),"",IFERROR(COUNTIFS('Employee Mapping'!$I$10:$I$2009,$A46,'Employee Mapping'!$K$10:$K$2009,CI$39,'Employee Mapping'!$L$10:$L$2009,CI$41)/COUNTA('Employee Mapping'!$G$10:$G$2009),""))</f>
        <v/>
      </c>
      <c r="CJ46" s="57">
        <f>IF(OR($A46="",CJ$41=""),"",IFERROR(COUNTIFS('Employee Mapping'!$I$10:$I$2009,$A46,'Employee Mapping'!$K$10:$K$2009,CJ$39,'Employee Mapping'!$L$10:$L$2009,CJ$41)/COUNTA('Employee Mapping'!$G$10:$G$2009),""))</f>
        <v/>
      </c>
      <c r="CK46" s="57">
        <f>IF(OR($A46="",CK$41=""),"",IFERROR(COUNTIFS('Employee Mapping'!$I$10:$I$2009,$A46,'Employee Mapping'!$K$10:$K$2009,CK$39,'Employee Mapping'!$L$10:$L$2009,CK$41)/COUNTA('Employee Mapping'!$G$10:$G$2009),""))</f>
        <v/>
      </c>
      <c r="CL46" s="57">
        <f>IF(OR($A46="",CL$41=""),"",IFERROR(COUNTIFS('Employee Mapping'!$I$10:$I$2009,$A46,'Employee Mapping'!$K$10:$K$2009,CL$39,'Employee Mapping'!$L$10:$L$2009,CL$41)/COUNTA('Employee Mapping'!$G$10:$G$2009),""))</f>
        <v/>
      </c>
      <c r="CM46" s="57">
        <f>IF(OR($A46="",CM$41=""),"",IFERROR(COUNTIFS('Employee Mapping'!$I$10:$I$2009,$A46,'Employee Mapping'!$K$10:$K$2009,CM$39,'Employee Mapping'!$L$10:$L$2009,CM$41)/COUNTA('Employee Mapping'!$G$10:$G$2009),""))</f>
        <v/>
      </c>
      <c r="CN46" s="57">
        <f>IF(OR($A46="",CN$41=""),"",IFERROR(COUNTIFS('Employee Mapping'!$I$10:$I$2009,$A46,'Employee Mapping'!$K$10:$K$2009,CN$39,'Employee Mapping'!$L$10:$L$2009,CN$41)/COUNTA('Employee Mapping'!$G$10:$G$2009),""))</f>
        <v/>
      </c>
      <c r="CO46" s="57">
        <f>IF(OR($A46="",CO$41=""),"",IFERROR(COUNTIFS('Employee Mapping'!$I$10:$I$2009,$A46,'Employee Mapping'!$K$10:$K$2009,CO$39,'Employee Mapping'!$L$10:$L$2009,CO$41)/COUNTA('Employee Mapping'!$G$10:$G$2009),""))</f>
        <v/>
      </c>
      <c r="CP46" s="57">
        <f>IF(OR($A46="",CP$41=""),"",IFERROR(COUNTIFS('Employee Mapping'!$I$10:$I$2009,$A46,'Employee Mapping'!$K$10:$K$2009,CP$39,'Employee Mapping'!$L$10:$L$2009,CP$41)/COUNTA('Employee Mapping'!$G$10:$G$2009),""))</f>
        <v/>
      </c>
      <c r="CQ46" s="57">
        <f>IF(OR($A46="",CQ$41=""),"",IFERROR(COUNTIFS('Employee Mapping'!$I$10:$I$2009,$A46,'Employee Mapping'!$K$10:$K$2009,CQ$39,'Employee Mapping'!$L$10:$L$2009,CQ$41)/COUNTA('Employee Mapping'!$G$10:$G$2009),""))</f>
        <v/>
      </c>
      <c r="CR46" s="57">
        <f>IF(OR($A46="",CR$41=""),"",IFERROR(COUNTIFS('Employee Mapping'!$I$10:$I$2009,$A46,'Employee Mapping'!$K$10:$K$2009,CR$39,'Employee Mapping'!$L$10:$L$2009,CR$41)/COUNTA('Employee Mapping'!$G$10:$G$2009),""))</f>
        <v/>
      </c>
      <c r="CS46" s="57">
        <f>IF(OR($A46="",CS$41=""),"",IFERROR(COUNTIFS('Employee Mapping'!$I$10:$I$2009,$A46,'Employee Mapping'!$K$10:$K$2009,CS$39,'Employee Mapping'!$L$10:$L$2009,CS$41)/COUNTA('Employee Mapping'!$G$10:$G$2009),""))</f>
        <v/>
      </c>
      <c r="CT46" s="57">
        <f>IF(OR($A46="",CT$41=""),"",IFERROR(COUNTIFS('Employee Mapping'!$I$10:$I$2009,$A46,'Employee Mapping'!$K$10:$K$2009,CT$39,'Employee Mapping'!$L$10:$L$2009,CT$41)/COUNTA('Employee Mapping'!$G$10:$G$2009),""))</f>
        <v/>
      </c>
      <c r="CU46" s="58">
        <f>IF($A46="","",SUM(C46:CT46))</f>
        <v/>
      </c>
    </row>
    <row r="47">
      <c r="A47">
        <f>IF(SETUP!$B125="","",SETUP!$B125)</f>
        <v/>
      </c>
      <c r="B47" s="9">
        <f>IF(SETUP!$B125="","",SETUP!$C125)</f>
        <v/>
      </c>
      <c r="C47" s="57">
        <f>IF(OR($A47="",C$41=""),"",IFERROR(COUNTIFS('Employee Mapping'!$I$10:$I$2009,$A47,'Employee Mapping'!$K$10:$K$2009,C$39,'Employee Mapping'!$L$10:$L$2009,C$41)/COUNTA('Employee Mapping'!$G$10:$G$2009),""))</f>
        <v/>
      </c>
      <c r="D47" s="57">
        <f>IF(OR($A47="",D$41=""),"",IFERROR(COUNTIFS('Employee Mapping'!$I$10:$I$2009,$A47,'Employee Mapping'!$K$10:$K$2009,D$39,'Employee Mapping'!$L$10:$L$2009,D$41)/COUNTA('Employee Mapping'!$G$10:$G$2009),""))</f>
        <v/>
      </c>
      <c r="E47" s="57">
        <f>IF(OR($A47="",E$41=""),"",IFERROR(COUNTIFS('Employee Mapping'!$I$10:$I$2009,$A47,'Employee Mapping'!$K$10:$K$2009,E$39,'Employee Mapping'!$L$10:$L$2009,E$41)/COUNTA('Employee Mapping'!$G$10:$G$2009),""))</f>
        <v/>
      </c>
      <c r="F47" s="57">
        <f>IF(OR($A47="",F$41=""),"",IFERROR(COUNTIFS('Employee Mapping'!$I$10:$I$2009,$A47,'Employee Mapping'!$K$10:$K$2009,F$39,'Employee Mapping'!$L$10:$L$2009,F$41)/COUNTA('Employee Mapping'!$G$10:$G$2009),""))</f>
        <v/>
      </c>
      <c r="G47" s="57">
        <f>IF(OR($A47="",G$41=""),"",IFERROR(COUNTIFS('Employee Mapping'!$I$10:$I$2009,$A47,'Employee Mapping'!$K$10:$K$2009,G$39,'Employee Mapping'!$L$10:$L$2009,G$41)/COUNTA('Employee Mapping'!$G$10:$G$2009),""))</f>
        <v/>
      </c>
      <c r="H47" s="57">
        <f>IF(OR($A47="",H$41=""),"",IFERROR(COUNTIFS('Employee Mapping'!$I$10:$I$2009,$A47,'Employee Mapping'!$K$10:$K$2009,H$39,'Employee Mapping'!$L$10:$L$2009,H$41)/COUNTA('Employee Mapping'!$G$10:$G$2009),""))</f>
        <v/>
      </c>
      <c r="I47" s="57">
        <f>IF(OR($A47="",I$41=""),"",IFERROR(COUNTIFS('Employee Mapping'!$I$10:$I$2009,$A47,'Employee Mapping'!$K$10:$K$2009,I$39,'Employee Mapping'!$L$10:$L$2009,I$41)/COUNTA('Employee Mapping'!$G$10:$G$2009),""))</f>
        <v/>
      </c>
      <c r="J47" s="57">
        <f>IF(OR($A47="",J$41=""),"",IFERROR(COUNTIFS('Employee Mapping'!$I$10:$I$2009,$A47,'Employee Mapping'!$K$10:$K$2009,J$39,'Employee Mapping'!$L$10:$L$2009,J$41)/COUNTA('Employee Mapping'!$G$10:$G$2009),""))</f>
        <v/>
      </c>
      <c r="K47" s="57">
        <f>IF(OR($A47="",K$41=""),"",IFERROR(COUNTIFS('Employee Mapping'!$I$10:$I$2009,$A47,'Employee Mapping'!$K$10:$K$2009,K$39,'Employee Mapping'!$L$10:$L$2009,K$41)/COUNTA('Employee Mapping'!$G$10:$G$2009),""))</f>
        <v/>
      </c>
      <c r="L47" s="57">
        <f>IF(OR($A47="",L$41=""),"",IFERROR(COUNTIFS('Employee Mapping'!$I$10:$I$2009,$A47,'Employee Mapping'!$K$10:$K$2009,L$39,'Employee Mapping'!$L$10:$L$2009,L$41)/COUNTA('Employee Mapping'!$G$10:$G$2009),""))</f>
        <v/>
      </c>
      <c r="M47" s="57">
        <f>IF(OR($A47="",M$41=""),"",IFERROR(COUNTIFS('Employee Mapping'!$I$10:$I$2009,$A47,'Employee Mapping'!$K$10:$K$2009,M$39,'Employee Mapping'!$L$10:$L$2009,M$41)/COUNTA('Employee Mapping'!$G$10:$G$2009),""))</f>
        <v/>
      </c>
      <c r="N47" s="57">
        <f>IF(OR($A47="",N$41=""),"",IFERROR(COUNTIFS('Employee Mapping'!$I$10:$I$2009,$A47,'Employee Mapping'!$K$10:$K$2009,N$39,'Employee Mapping'!$L$10:$L$2009,N$41)/COUNTA('Employee Mapping'!$G$10:$G$2009),""))</f>
        <v/>
      </c>
      <c r="O47" s="57">
        <f>IF(OR($A47="",O$41=""),"",IFERROR(COUNTIFS('Employee Mapping'!$I$10:$I$2009,$A47,'Employee Mapping'!$K$10:$K$2009,O$39,'Employee Mapping'!$L$10:$L$2009,O$41)/COUNTA('Employee Mapping'!$G$10:$G$2009),""))</f>
        <v/>
      </c>
      <c r="P47" s="57">
        <f>IF(OR($A47="",P$41=""),"",IFERROR(COUNTIFS('Employee Mapping'!$I$10:$I$2009,$A47,'Employee Mapping'!$K$10:$K$2009,P$39,'Employee Mapping'!$L$10:$L$2009,P$41)/COUNTA('Employee Mapping'!$G$10:$G$2009),""))</f>
        <v/>
      </c>
      <c r="Q47" s="57">
        <f>IF(OR($A47="",Q$41=""),"",IFERROR(COUNTIFS('Employee Mapping'!$I$10:$I$2009,$A47,'Employee Mapping'!$K$10:$K$2009,Q$39,'Employee Mapping'!$L$10:$L$2009,Q$41)/COUNTA('Employee Mapping'!$G$10:$G$2009),""))</f>
        <v/>
      </c>
      <c r="R47" s="57">
        <f>IF(OR($A47="",R$41=""),"",IFERROR(COUNTIFS('Employee Mapping'!$I$10:$I$2009,$A47,'Employee Mapping'!$K$10:$K$2009,R$39,'Employee Mapping'!$L$10:$L$2009,R$41)/COUNTA('Employee Mapping'!$G$10:$G$2009),""))</f>
        <v/>
      </c>
      <c r="S47" s="57">
        <f>IF(OR($A47="",S$41=""),"",IFERROR(COUNTIFS('Employee Mapping'!$I$10:$I$2009,$A47,'Employee Mapping'!$K$10:$K$2009,S$39,'Employee Mapping'!$L$10:$L$2009,S$41)/COUNTA('Employee Mapping'!$G$10:$G$2009),""))</f>
        <v/>
      </c>
      <c r="T47" s="57">
        <f>IF(OR($A47="",T$41=""),"",IFERROR(COUNTIFS('Employee Mapping'!$I$10:$I$2009,$A47,'Employee Mapping'!$K$10:$K$2009,T$39,'Employee Mapping'!$L$10:$L$2009,T$41)/COUNTA('Employee Mapping'!$G$10:$G$2009),""))</f>
        <v/>
      </c>
      <c r="U47" s="57">
        <f>IF(OR($A47="",U$41=""),"",IFERROR(COUNTIFS('Employee Mapping'!$I$10:$I$2009,$A47,'Employee Mapping'!$K$10:$K$2009,U$39,'Employee Mapping'!$L$10:$L$2009,U$41)/COUNTA('Employee Mapping'!$G$10:$G$2009),""))</f>
        <v/>
      </c>
      <c r="V47" s="57">
        <f>IF(OR($A47="",V$41=""),"",IFERROR(COUNTIFS('Employee Mapping'!$I$10:$I$2009,$A47,'Employee Mapping'!$K$10:$K$2009,V$39,'Employee Mapping'!$L$10:$L$2009,V$41)/COUNTA('Employee Mapping'!$G$10:$G$2009),""))</f>
        <v/>
      </c>
      <c r="W47" s="57">
        <f>IF(OR($A47="",W$41=""),"",IFERROR(COUNTIFS('Employee Mapping'!$I$10:$I$2009,$A47,'Employee Mapping'!$K$10:$K$2009,W$39,'Employee Mapping'!$L$10:$L$2009,W$41)/COUNTA('Employee Mapping'!$G$10:$G$2009),""))</f>
        <v/>
      </c>
      <c r="X47" s="57">
        <f>IF(OR($A47="",X$41=""),"",IFERROR(COUNTIFS('Employee Mapping'!$I$10:$I$2009,$A47,'Employee Mapping'!$K$10:$K$2009,X$39,'Employee Mapping'!$L$10:$L$2009,X$41)/COUNTA('Employee Mapping'!$G$10:$G$2009),""))</f>
        <v/>
      </c>
      <c r="Y47" s="57">
        <f>IF(OR($A47="",Y$41=""),"",IFERROR(COUNTIFS('Employee Mapping'!$I$10:$I$2009,$A47,'Employee Mapping'!$K$10:$K$2009,Y$39,'Employee Mapping'!$L$10:$L$2009,Y$41)/COUNTA('Employee Mapping'!$G$10:$G$2009),""))</f>
        <v/>
      </c>
      <c r="Z47" s="57">
        <f>IF(OR($A47="",Z$41=""),"",IFERROR(COUNTIFS('Employee Mapping'!$I$10:$I$2009,$A47,'Employee Mapping'!$K$10:$K$2009,Z$39,'Employee Mapping'!$L$10:$L$2009,Z$41)/COUNTA('Employee Mapping'!$G$10:$G$2009),""))</f>
        <v/>
      </c>
      <c r="AA47" s="57">
        <f>IF(OR($A47="",AA$41=""),"",IFERROR(COUNTIFS('Employee Mapping'!$I$10:$I$2009,$A47,'Employee Mapping'!$K$10:$K$2009,AA$39,'Employee Mapping'!$L$10:$L$2009,AA$41)/COUNTA('Employee Mapping'!$G$10:$G$2009),""))</f>
        <v/>
      </c>
      <c r="AB47" s="57">
        <f>IF(OR($A47="",AB$41=""),"",IFERROR(COUNTIFS('Employee Mapping'!$I$10:$I$2009,$A47,'Employee Mapping'!$K$10:$K$2009,AB$39,'Employee Mapping'!$L$10:$L$2009,AB$41)/COUNTA('Employee Mapping'!$G$10:$G$2009),""))</f>
        <v/>
      </c>
      <c r="AC47" s="57">
        <f>IF(OR($A47="",AC$41=""),"",IFERROR(COUNTIFS('Employee Mapping'!$I$10:$I$2009,$A47,'Employee Mapping'!$K$10:$K$2009,AC$39,'Employee Mapping'!$L$10:$L$2009,AC$41)/COUNTA('Employee Mapping'!$G$10:$G$2009),""))</f>
        <v/>
      </c>
      <c r="AD47" s="57">
        <f>IF(OR($A47="",AD$41=""),"",IFERROR(COUNTIFS('Employee Mapping'!$I$10:$I$2009,$A47,'Employee Mapping'!$K$10:$K$2009,AD$39,'Employee Mapping'!$L$10:$L$2009,AD$41)/COUNTA('Employee Mapping'!$G$10:$G$2009),""))</f>
        <v/>
      </c>
      <c r="AE47" s="57">
        <f>IF(OR($A47="",AE$41=""),"",IFERROR(COUNTIFS('Employee Mapping'!$I$10:$I$2009,$A47,'Employee Mapping'!$K$10:$K$2009,AE$39,'Employee Mapping'!$L$10:$L$2009,AE$41)/COUNTA('Employee Mapping'!$G$10:$G$2009),""))</f>
        <v/>
      </c>
      <c r="AF47" s="57">
        <f>IF(OR($A47="",AF$41=""),"",IFERROR(COUNTIFS('Employee Mapping'!$I$10:$I$2009,$A47,'Employee Mapping'!$K$10:$K$2009,AF$39,'Employee Mapping'!$L$10:$L$2009,AF$41)/COUNTA('Employee Mapping'!$G$10:$G$2009),""))</f>
        <v/>
      </c>
      <c r="AG47" s="57">
        <f>IF(OR($A47="",AG$41=""),"",IFERROR(COUNTIFS('Employee Mapping'!$I$10:$I$2009,$A47,'Employee Mapping'!$K$10:$K$2009,AG$39,'Employee Mapping'!$L$10:$L$2009,AG$41)/COUNTA('Employee Mapping'!$G$10:$G$2009),""))</f>
        <v/>
      </c>
      <c r="AH47" s="57">
        <f>IF(OR($A47="",AH$41=""),"",IFERROR(COUNTIFS('Employee Mapping'!$I$10:$I$2009,$A47,'Employee Mapping'!$K$10:$K$2009,AH$39,'Employee Mapping'!$L$10:$L$2009,AH$41)/COUNTA('Employee Mapping'!$G$10:$G$2009),""))</f>
        <v/>
      </c>
      <c r="AI47" s="57">
        <f>IF(OR($A47="",AI$41=""),"",IFERROR(COUNTIFS('Employee Mapping'!$I$10:$I$2009,$A47,'Employee Mapping'!$K$10:$K$2009,AI$39,'Employee Mapping'!$L$10:$L$2009,AI$41)/COUNTA('Employee Mapping'!$G$10:$G$2009),""))</f>
        <v/>
      </c>
      <c r="AJ47" s="57">
        <f>IF(OR($A47="",AJ$41=""),"",IFERROR(COUNTIFS('Employee Mapping'!$I$10:$I$2009,$A47,'Employee Mapping'!$K$10:$K$2009,AJ$39,'Employee Mapping'!$L$10:$L$2009,AJ$41)/COUNTA('Employee Mapping'!$G$10:$G$2009),""))</f>
        <v/>
      </c>
      <c r="AK47" s="57">
        <f>IF(OR($A47="",AK$41=""),"",IFERROR(COUNTIFS('Employee Mapping'!$I$10:$I$2009,$A47,'Employee Mapping'!$K$10:$K$2009,AK$39,'Employee Mapping'!$L$10:$L$2009,AK$41)/COUNTA('Employee Mapping'!$G$10:$G$2009),""))</f>
        <v/>
      </c>
      <c r="AL47" s="57">
        <f>IF(OR($A47="",AL$41=""),"",IFERROR(COUNTIFS('Employee Mapping'!$I$10:$I$2009,$A47,'Employee Mapping'!$K$10:$K$2009,AL$39,'Employee Mapping'!$L$10:$L$2009,AL$41)/COUNTA('Employee Mapping'!$G$10:$G$2009),""))</f>
        <v/>
      </c>
      <c r="AM47" s="57">
        <f>IF(OR($A47="",AM$41=""),"",IFERROR(COUNTIFS('Employee Mapping'!$I$10:$I$2009,$A47,'Employee Mapping'!$K$10:$K$2009,AM$39,'Employee Mapping'!$L$10:$L$2009,AM$41)/COUNTA('Employee Mapping'!$G$10:$G$2009),""))</f>
        <v/>
      </c>
      <c r="AN47" s="57">
        <f>IF(OR($A47="",AN$41=""),"",IFERROR(COUNTIFS('Employee Mapping'!$I$10:$I$2009,$A47,'Employee Mapping'!$K$10:$K$2009,AN$39,'Employee Mapping'!$L$10:$L$2009,AN$41)/COUNTA('Employee Mapping'!$G$10:$G$2009),""))</f>
        <v/>
      </c>
      <c r="AO47" s="57">
        <f>IF(OR($A47="",AO$41=""),"",IFERROR(COUNTIFS('Employee Mapping'!$I$10:$I$2009,$A47,'Employee Mapping'!$K$10:$K$2009,AO$39,'Employee Mapping'!$L$10:$L$2009,AO$41)/COUNTA('Employee Mapping'!$G$10:$G$2009),""))</f>
        <v/>
      </c>
      <c r="AP47" s="57">
        <f>IF(OR($A47="",AP$41=""),"",IFERROR(COUNTIFS('Employee Mapping'!$I$10:$I$2009,$A47,'Employee Mapping'!$K$10:$K$2009,AP$39,'Employee Mapping'!$L$10:$L$2009,AP$41)/COUNTA('Employee Mapping'!$G$10:$G$2009),""))</f>
        <v/>
      </c>
      <c r="AQ47" s="57">
        <f>IF(OR($A47="",AQ$41=""),"",IFERROR(COUNTIFS('Employee Mapping'!$I$10:$I$2009,$A47,'Employee Mapping'!$K$10:$K$2009,AQ$39,'Employee Mapping'!$L$10:$L$2009,AQ$41)/COUNTA('Employee Mapping'!$G$10:$G$2009),""))</f>
        <v/>
      </c>
      <c r="AR47" s="57">
        <f>IF(OR($A47="",AR$41=""),"",IFERROR(COUNTIFS('Employee Mapping'!$I$10:$I$2009,$A47,'Employee Mapping'!$K$10:$K$2009,AR$39,'Employee Mapping'!$L$10:$L$2009,AR$41)/COUNTA('Employee Mapping'!$G$10:$G$2009),""))</f>
        <v/>
      </c>
      <c r="AS47" s="57">
        <f>IF(OR($A47="",AS$41=""),"",IFERROR(COUNTIFS('Employee Mapping'!$I$10:$I$2009,$A47,'Employee Mapping'!$K$10:$K$2009,AS$39,'Employee Mapping'!$L$10:$L$2009,AS$41)/COUNTA('Employee Mapping'!$G$10:$G$2009),""))</f>
        <v/>
      </c>
      <c r="AT47" s="57">
        <f>IF(OR($A47="",AT$41=""),"",IFERROR(COUNTIFS('Employee Mapping'!$I$10:$I$2009,$A47,'Employee Mapping'!$K$10:$K$2009,AT$39,'Employee Mapping'!$L$10:$L$2009,AT$41)/COUNTA('Employee Mapping'!$G$10:$G$2009),""))</f>
        <v/>
      </c>
      <c r="AU47" s="57">
        <f>IF(OR($A47="",AU$41=""),"",IFERROR(COUNTIFS('Employee Mapping'!$I$10:$I$2009,$A47,'Employee Mapping'!$K$10:$K$2009,AU$39,'Employee Mapping'!$L$10:$L$2009,AU$41)/COUNTA('Employee Mapping'!$G$10:$G$2009),""))</f>
        <v/>
      </c>
      <c r="AV47" s="57">
        <f>IF(OR($A47="",AV$41=""),"",IFERROR(COUNTIFS('Employee Mapping'!$I$10:$I$2009,$A47,'Employee Mapping'!$K$10:$K$2009,AV$39,'Employee Mapping'!$L$10:$L$2009,AV$41)/COUNTA('Employee Mapping'!$G$10:$G$2009),""))</f>
        <v/>
      </c>
      <c r="AW47" s="57">
        <f>IF(OR($A47="",AW$41=""),"",IFERROR(COUNTIFS('Employee Mapping'!$I$10:$I$2009,$A47,'Employee Mapping'!$K$10:$K$2009,AW$39,'Employee Mapping'!$L$10:$L$2009,AW$41)/COUNTA('Employee Mapping'!$G$10:$G$2009),""))</f>
        <v/>
      </c>
      <c r="AX47" s="57">
        <f>IF(OR($A47="",AX$41=""),"",IFERROR(COUNTIFS('Employee Mapping'!$I$10:$I$2009,$A47,'Employee Mapping'!$K$10:$K$2009,AX$39,'Employee Mapping'!$L$10:$L$2009,AX$41)/COUNTA('Employee Mapping'!$G$10:$G$2009),""))</f>
        <v/>
      </c>
      <c r="AY47" s="57">
        <f>IF(OR($A47="",AY$41=""),"",IFERROR(COUNTIFS('Employee Mapping'!$I$10:$I$2009,$A47,'Employee Mapping'!$K$10:$K$2009,AY$39,'Employee Mapping'!$L$10:$L$2009,AY$41)/COUNTA('Employee Mapping'!$G$10:$G$2009),""))</f>
        <v/>
      </c>
      <c r="AZ47" s="57">
        <f>IF(OR($A47="",AZ$41=""),"",IFERROR(COUNTIFS('Employee Mapping'!$I$10:$I$2009,$A47,'Employee Mapping'!$K$10:$K$2009,AZ$39,'Employee Mapping'!$L$10:$L$2009,AZ$41)/COUNTA('Employee Mapping'!$G$10:$G$2009),""))</f>
        <v/>
      </c>
      <c r="BA47" s="57">
        <f>IF(OR($A47="",BA$41=""),"",IFERROR(COUNTIFS('Employee Mapping'!$I$10:$I$2009,$A47,'Employee Mapping'!$K$10:$K$2009,BA$39,'Employee Mapping'!$L$10:$L$2009,BA$41)/COUNTA('Employee Mapping'!$G$10:$G$2009),""))</f>
        <v/>
      </c>
      <c r="BB47" s="57">
        <f>IF(OR($A47="",BB$41=""),"",IFERROR(COUNTIFS('Employee Mapping'!$I$10:$I$2009,$A47,'Employee Mapping'!$K$10:$K$2009,BB$39,'Employee Mapping'!$L$10:$L$2009,BB$41)/COUNTA('Employee Mapping'!$G$10:$G$2009),""))</f>
        <v/>
      </c>
      <c r="BC47" s="57">
        <f>IF(OR($A47="",BC$41=""),"",IFERROR(COUNTIFS('Employee Mapping'!$I$10:$I$2009,$A47,'Employee Mapping'!$K$10:$K$2009,BC$39,'Employee Mapping'!$L$10:$L$2009,BC$41)/COUNTA('Employee Mapping'!$G$10:$G$2009),""))</f>
        <v/>
      </c>
      <c r="BD47" s="57">
        <f>IF(OR($A47="",BD$41=""),"",IFERROR(COUNTIFS('Employee Mapping'!$I$10:$I$2009,$A47,'Employee Mapping'!$K$10:$K$2009,BD$39,'Employee Mapping'!$L$10:$L$2009,BD$41)/COUNTA('Employee Mapping'!$G$10:$G$2009),""))</f>
        <v/>
      </c>
      <c r="BE47" s="57">
        <f>IF(OR($A47="",BE$41=""),"",IFERROR(COUNTIFS('Employee Mapping'!$I$10:$I$2009,$A47,'Employee Mapping'!$K$10:$K$2009,BE$39,'Employee Mapping'!$L$10:$L$2009,BE$41)/COUNTA('Employee Mapping'!$G$10:$G$2009),""))</f>
        <v/>
      </c>
      <c r="BF47" s="57">
        <f>IF(OR($A47="",BF$41=""),"",IFERROR(COUNTIFS('Employee Mapping'!$I$10:$I$2009,$A47,'Employee Mapping'!$K$10:$K$2009,BF$39,'Employee Mapping'!$L$10:$L$2009,BF$41)/COUNTA('Employee Mapping'!$G$10:$G$2009),""))</f>
        <v/>
      </c>
      <c r="BG47" s="57">
        <f>IF(OR($A47="",BG$41=""),"",IFERROR(COUNTIFS('Employee Mapping'!$I$10:$I$2009,$A47,'Employee Mapping'!$K$10:$K$2009,BG$39,'Employee Mapping'!$L$10:$L$2009,BG$41)/COUNTA('Employee Mapping'!$G$10:$G$2009),""))</f>
        <v/>
      </c>
      <c r="BH47" s="57">
        <f>IF(OR($A47="",BH$41=""),"",IFERROR(COUNTIFS('Employee Mapping'!$I$10:$I$2009,$A47,'Employee Mapping'!$K$10:$K$2009,BH$39,'Employee Mapping'!$L$10:$L$2009,BH$41)/COUNTA('Employee Mapping'!$G$10:$G$2009),""))</f>
        <v/>
      </c>
      <c r="BI47" s="57">
        <f>IF(OR($A47="",BI$41=""),"",IFERROR(COUNTIFS('Employee Mapping'!$I$10:$I$2009,$A47,'Employee Mapping'!$K$10:$K$2009,BI$39,'Employee Mapping'!$L$10:$L$2009,BI$41)/COUNTA('Employee Mapping'!$G$10:$G$2009),""))</f>
        <v/>
      </c>
      <c r="BJ47" s="57">
        <f>IF(OR($A47="",BJ$41=""),"",IFERROR(COUNTIFS('Employee Mapping'!$I$10:$I$2009,$A47,'Employee Mapping'!$K$10:$K$2009,BJ$39,'Employee Mapping'!$L$10:$L$2009,BJ$41)/COUNTA('Employee Mapping'!$G$10:$G$2009),""))</f>
        <v/>
      </c>
      <c r="BK47" s="57">
        <f>IF(OR($A47="",BK$41=""),"",IFERROR(COUNTIFS('Employee Mapping'!$I$10:$I$2009,$A47,'Employee Mapping'!$K$10:$K$2009,BK$39,'Employee Mapping'!$L$10:$L$2009,BK$41)/COUNTA('Employee Mapping'!$G$10:$G$2009),""))</f>
        <v/>
      </c>
      <c r="BL47" s="57">
        <f>IF(OR($A47="",BL$41=""),"",IFERROR(COUNTIFS('Employee Mapping'!$I$10:$I$2009,$A47,'Employee Mapping'!$K$10:$K$2009,BL$39,'Employee Mapping'!$L$10:$L$2009,BL$41)/COUNTA('Employee Mapping'!$G$10:$G$2009),""))</f>
        <v/>
      </c>
      <c r="BM47" s="57">
        <f>IF(OR($A47="",BM$41=""),"",IFERROR(COUNTIFS('Employee Mapping'!$I$10:$I$2009,$A47,'Employee Mapping'!$K$10:$K$2009,BM$39,'Employee Mapping'!$L$10:$L$2009,BM$41)/COUNTA('Employee Mapping'!$G$10:$G$2009),""))</f>
        <v/>
      </c>
      <c r="BN47" s="57">
        <f>IF(OR($A47="",BN$41=""),"",IFERROR(COUNTIFS('Employee Mapping'!$I$10:$I$2009,$A47,'Employee Mapping'!$K$10:$K$2009,BN$39,'Employee Mapping'!$L$10:$L$2009,BN$41)/COUNTA('Employee Mapping'!$G$10:$G$2009),""))</f>
        <v/>
      </c>
      <c r="BO47" s="57">
        <f>IF(OR($A47="",BO$41=""),"",IFERROR(COUNTIFS('Employee Mapping'!$I$10:$I$2009,$A47,'Employee Mapping'!$K$10:$K$2009,BO$39,'Employee Mapping'!$L$10:$L$2009,BO$41)/COUNTA('Employee Mapping'!$G$10:$G$2009),""))</f>
        <v/>
      </c>
      <c r="BP47" s="57">
        <f>IF(OR($A47="",BP$41=""),"",IFERROR(COUNTIFS('Employee Mapping'!$I$10:$I$2009,$A47,'Employee Mapping'!$K$10:$K$2009,BP$39,'Employee Mapping'!$L$10:$L$2009,BP$41)/COUNTA('Employee Mapping'!$G$10:$G$2009),""))</f>
        <v/>
      </c>
      <c r="BQ47" s="57">
        <f>IF(OR($A47="",BQ$41=""),"",IFERROR(COUNTIFS('Employee Mapping'!$I$10:$I$2009,$A47,'Employee Mapping'!$K$10:$K$2009,BQ$39,'Employee Mapping'!$L$10:$L$2009,BQ$41)/COUNTA('Employee Mapping'!$G$10:$G$2009),""))</f>
        <v/>
      </c>
      <c r="BR47" s="57">
        <f>IF(OR($A47="",BR$41=""),"",IFERROR(COUNTIFS('Employee Mapping'!$I$10:$I$2009,$A47,'Employee Mapping'!$K$10:$K$2009,BR$39,'Employee Mapping'!$L$10:$L$2009,BR$41)/COUNTA('Employee Mapping'!$G$10:$G$2009),""))</f>
        <v/>
      </c>
      <c r="BS47" s="57">
        <f>IF(OR($A47="",BS$41=""),"",IFERROR(COUNTIFS('Employee Mapping'!$I$10:$I$2009,$A47,'Employee Mapping'!$K$10:$K$2009,BS$39,'Employee Mapping'!$L$10:$L$2009,BS$41)/COUNTA('Employee Mapping'!$G$10:$G$2009),""))</f>
        <v/>
      </c>
      <c r="BT47" s="57">
        <f>IF(OR($A47="",BT$41=""),"",IFERROR(COUNTIFS('Employee Mapping'!$I$10:$I$2009,$A47,'Employee Mapping'!$K$10:$K$2009,BT$39,'Employee Mapping'!$L$10:$L$2009,BT$41)/COUNTA('Employee Mapping'!$G$10:$G$2009),""))</f>
        <v/>
      </c>
      <c r="BU47" s="57">
        <f>IF(OR($A47="",BU$41=""),"",IFERROR(COUNTIFS('Employee Mapping'!$I$10:$I$2009,$A47,'Employee Mapping'!$K$10:$K$2009,BU$39,'Employee Mapping'!$L$10:$L$2009,BU$41)/COUNTA('Employee Mapping'!$G$10:$G$2009),""))</f>
        <v/>
      </c>
      <c r="BV47" s="57">
        <f>IF(OR($A47="",BV$41=""),"",IFERROR(COUNTIFS('Employee Mapping'!$I$10:$I$2009,$A47,'Employee Mapping'!$K$10:$K$2009,BV$39,'Employee Mapping'!$L$10:$L$2009,BV$41)/COUNTA('Employee Mapping'!$G$10:$G$2009),""))</f>
        <v/>
      </c>
      <c r="BW47" s="57">
        <f>IF(OR($A47="",BW$41=""),"",IFERROR(COUNTIFS('Employee Mapping'!$I$10:$I$2009,$A47,'Employee Mapping'!$K$10:$K$2009,BW$39,'Employee Mapping'!$L$10:$L$2009,BW$41)/COUNTA('Employee Mapping'!$G$10:$G$2009),""))</f>
        <v/>
      </c>
      <c r="BX47" s="57">
        <f>IF(OR($A47="",BX$41=""),"",IFERROR(COUNTIFS('Employee Mapping'!$I$10:$I$2009,$A47,'Employee Mapping'!$K$10:$K$2009,BX$39,'Employee Mapping'!$L$10:$L$2009,BX$41)/COUNTA('Employee Mapping'!$G$10:$G$2009),""))</f>
        <v/>
      </c>
      <c r="BY47" s="57">
        <f>IF(OR($A47="",BY$41=""),"",IFERROR(COUNTIFS('Employee Mapping'!$I$10:$I$2009,$A47,'Employee Mapping'!$K$10:$K$2009,BY$39,'Employee Mapping'!$L$10:$L$2009,BY$41)/COUNTA('Employee Mapping'!$G$10:$G$2009),""))</f>
        <v/>
      </c>
      <c r="BZ47" s="57">
        <f>IF(OR($A47="",BZ$41=""),"",IFERROR(COUNTIFS('Employee Mapping'!$I$10:$I$2009,$A47,'Employee Mapping'!$K$10:$K$2009,BZ$39,'Employee Mapping'!$L$10:$L$2009,BZ$41)/COUNTA('Employee Mapping'!$G$10:$G$2009),""))</f>
        <v/>
      </c>
      <c r="CA47" s="57">
        <f>IF(OR($A47="",CA$41=""),"",IFERROR(COUNTIFS('Employee Mapping'!$I$10:$I$2009,$A47,'Employee Mapping'!$K$10:$K$2009,CA$39,'Employee Mapping'!$L$10:$L$2009,CA$41)/COUNTA('Employee Mapping'!$G$10:$G$2009),""))</f>
        <v/>
      </c>
      <c r="CB47" s="57">
        <f>IF(OR($A47="",CB$41=""),"",IFERROR(COUNTIFS('Employee Mapping'!$I$10:$I$2009,$A47,'Employee Mapping'!$K$10:$K$2009,CB$39,'Employee Mapping'!$L$10:$L$2009,CB$41)/COUNTA('Employee Mapping'!$G$10:$G$2009),""))</f>
        <v/>
      </c>
      <c r="CC47" s="57">
        <f>IF(OR($A47="",CC$41=""),"",IFERROR(COUNTIFS('Employee Mapping'!$I$10:$I$2009,$A47,'Employee Mapping'!$K$10:$K$2009,CC$39,'Employee Mapping'!$L$10:$L$2009,CC$41)/COUNTA('Employee Mapping'!$G$10:$G$2009),""))</f>
        <v/>
      </c>
      <c r="CD47" s="57">
        <f>IF(OR($A47="",CD$41=""),"",IFERROR(COUNTIFS('Employee Mapping'!$I$10:$I$2009,$A47,'Employee Mapping'!$K$10:$K$2009,CD$39,'Employee Mapping'!$L$10:$L$2009,CD$41)/COUNTA('Employee Mapping'!$G$10:$G$2009),""))</f>
        <v/>
      </c>
      <c r="CE47" s="57">
        <f>IF(OR($A47="",CE$41=""),"",IFERROR(COUNTIFS('Employee Mapping'!$I$10:$I$2009,$A47,'Employee Mapping'!$K$10:$K$2009,CE$39,'Employee Mapping'!$L$10:$L$2009,CE$41)/COUNTA('Employee Mapping'!$G$10:$G$2009),""))</f>
        <v/>
      </c>
      <c r="CF47" s="57">
        <f>IF(OR($A47="",CF$41=""),"",IFERROR(COUNTIFS('Employee Mapping'!$I$10:$I$2009,$A47,'Employee Mapping'!$K$10:$K$2009,CF$39,'Employee Mapping'!$L$10:$L$2009,CF$41)/COUNTA('Employee Mapping'!$G$10:$G$2009),""))</f>
        <v/>
      </c>
      <c r="CG47" s="57">
        <f>IF(OR($A47="",CG$41=""),"",IFERROR(COUNTIFS('Employee Mapping'!$I$10:$I$2009,$A47,'Employee Mapping'!$K$10:$K$2009,CG$39,'Employee Mapping'!$L$10:$L$2009,CG$41)/COUNTA('Employee Mapping'!$G$10:$G$2009),""))</f>
        <v/>
      </c>
      <c r="CH47" s="57">
        <f>IF(OR($A47="",CH$41=""),"",IFERROR(COUNTIFS('Employee Mapping'!$I$10:$I$2009,$A47,'Employee Mapping'!$K$10:$K$2009,CH$39,'Employee Mapping'!$L$10:$L$2009,CH$41)/COUNTA('Employee Mapping'!$G$10:$G$2009),""))</f>
        <v/>
      </c>
      <c r="CI47" s="57">
        <f>IF(OR($A47="",CI$41=""),"",IFERROR(COUNTIFS('Employee Mapping'!$I$10:$I$2009,$A47,'Employee Mapping'!$K$10:$K$2009,CI$39,'Employee Mapping'!$L$10:$L$2009,CI$41)/COUNTA('Employee Mapping'!$G$10:$G$2009),""))</f>
        <v/>
      </c>
      <c r="CJ47" s="57">
        <f>IF(OR($A47="",CJ$41=""),"",IFERROR(COUNTIFS('Employee Mapping'!$I$10:$I$2009,$A47,'Employee Mapping'!$K$10:$K$2009,CJ$39,'Employee Mapping'!$L$10:$L$2009,CJ$41)/COUNTA('Employee Mapping'!$G$10:$G$2009),""))</f>
        <v/>
      </c>
      <c r="CK47" s="57">
        <f>IF(OR($A47="",CK$41=""),"",IFERROR(COUNTIFS('Employee Mapping'!$I$10:$I$2009,$A47,'Employee Mapping'!$K$10:$K$2009,CK$39,'Employee Mapping'!$L$10:$L$2009,CK$41)/COUNTA('Employee Mapping'!$G$10:$G$2009),""))</f>
        <v/>
      </c>
      <c r="CL47" s="57">
        <f>IF(OR($A47="",CL$41=""),"",IFERROR(COUNTIFS('Employee Mapping'!$I$10:$I$2009,$A47,'Employee Mapping'!$K$10:$K$2009,CL$39,'Employee Mapping'!$L$10:$L$2009,CL$41)/COUNTA('Employee Mapping'!$G$10:$G$2009),""))</f>
        <v/>
      </c>
      <c r="CM47" s="57">
        <f>IF(OR($A47="",CM$41=""),"",IFERROR(COUNTIFS('Employee Mapping'!$I$10:$I$2009,$A47,'Employee Mapping'!$K$10:$K$2009,CM$39,'Employee Mapping'!$L$10:$L$2009,CM$41)/COUNTA('Employee Mapping'!$G$10:$G$2009),""))</f>
        <v/>
      </c>
      <c r="CN47" s="57">
        <f>IF(OR($A47="",CN$41=""),"",IFERROR(COUNTIFS('Employee Mapping'!$I$10:$I$2009,$A47,'Employee Mapping'!$K$10:$K$2009,CN$39,'Employee Mapping'!$L$10:$L$2009,CN$41)/COUNTA('Employee Mapping'!$G$10:$G$2009),""))</f>
        <v/>
      </c>
      <c r="CO47" s="57">
        <f>IF(OR($A47="",CO$41=""),"",IFERROR(COUNTIFS('Employee Mapping'!$I$10:$I$2009,$A47,'Employee Mapping'!$K$10:$K$2009,CO$39,'Employee Mapping'!$L$10:$L$2009,CO$41)/COUNTA('Employee Mapping'!$G$10:$G$2009),""))</f>
        <v/>
      </c>
      <c r="CP47" s="57">
        <f>IF(OR($A47="",CP$41=""),"",IFERROR(COUNTIFS('Employee Mapping'!$I$10:$I$2009,$A47,'Employee Mapping'!$K$10:$K$2009,CP$39,'Employee Mapping'!$L$10:$L$2009,CP$41)/COUNTA('Employee Mapping'!$G$10:$G$2009),""))</f>
        <v/>
      </c>
      <c r="CQ47" s="57">
        <f>IF(OR($A47="",CQ$41=""),"",IFERROR(COUNTIFS('Employee Mapping'!$I$10:$I$2009,$A47,'Employee Mapping'!$K$10:$K$2009,CQ$39,'Employee Mapping'!$L$10:$L$2009,CQ$41)/COUNTA('Employee Mapping'!$G$10:$G$2009),""))</f>
        <v/>
      </c>
      <c r="CR47" s="57">
        <f>IF(OR($A47="",CR$41=""),"",IFERROR(COUNTIFS('Employee Mapping'!$I$10:$I$2009,$A47,'Employee Mapping'!$K$10:$K$2009,CR$39,'Employee Mapping'!$L$10:$L$2009,CR$41)/COUNTA('Employee Mapping'!$G$10:$G$2009),""))</f>
        <v/>
      </c>
      <c r="CS47" s="57">
        <f>IF(OR($A47="",CS$41=""),"",IFERROR(COUNTIFS('Employee Mapping'!$I$10:$I$2009,$A47,'Employee Mapping'!$K$10:$K$2009,CS$39,'Employee Mapping'!$L$10:$L$2009,CS$41)/COUNTA('Employee Mapping'!$G$10:$G$2009),""))</f>
        <v/>
      </c>
      <c r="CT47" s="57">
        <f>IF(OR($A47="",CT$41=""),"",IFERROR(COUNTIFS('Employee Mapping'!$I$10:$I$2009,$A47,'Employee Mapping'!$K$10:$K$2009,CT$39,'Employee Mapping'!$L$10:$L$2009,CT$41)/COUNTA('Employee Mapping'!$G$10:$G$2009),""))</f>
        <v/>
      </c>
      <c r="CU47" s="58">
        <f>IF($A47="","",SUM(C47:CT47))</f>
        <v/>
      </c>
    </row>
    <row r="48">
      <c r="A48">
        <f>IF(SETUP!$B126="","",SETUP!$B126)</f>
        <v/>
      </c>
      <c r="B48" s="9">
        <f>IF(SETUP!$B126="","",SETUP!$C126)</f>
        <v/>
      </c>
      <c r="C48" s="57">
        <f>IF(OR($A48="",C$41=""),"",IFERROR(COUNTIFS('Employee Mapping'!$I$10:$I$2009,$A48,'Employee Mapping'!$K$10:$K$2009,C$39,'Employee Mapping'!$L$10:$L$2009,C$41)/COUNTA('Employee Mapping'!$G$10:$G$2009),""))</f>
        <v/>
      </c>
      <c r="D48" s="57">
        <f>IF(OR($A48="",D$41=""),"",IFERROR(COUNTIFS('Employee Mapping'!$I$10:$I$2009,$A48,'Employee Mapping'!$K$10:$K$2009,D$39,'Employee Mapping'!$L$10:$L$2009,D$41)/COUNTA('Employee Mapping'!$G$10:$G$2009),""))</f>
        <v/>
      </c>
      <c r="E48" s="57">
        <f>IF(OR($A48="",E$41=""),"",IFERROR(COUNTIFS('Employee Mapping'!$I$10:$I$2009,$A48,'Employee Mapping'!$K$10:$K$2009,E$39,'Employee Mapping'!$L$10:$L$2009,E$41)/COUNTA('Employee Mapping'!$G$10:$G$2009),""))</f>
        <v/>
      </c>
      <c r="F48" s="57">
        <f>IF(OR($A48="",F$41=""),"",IFERROR(COUNTIFS('Employee Mapping'!$I$10:$I$2009,$A48,'Employee Mapping'!$K$10:$K$2009,F$39,'Employee Mapping'!$L$10:$L$2009,F$41)/COUNTA('Employee Mapping'!$G$10:$G$2009),""))</f>
        <v/>
      </c>
      <c r="G48" s="57">
        <f>IF(OR($A48="",G$41=""),"",IFERROR(COUNTIFS('Employee Mapping'!$I$10:$I$2009,$A48,'Employee Mapping'!$K$10:$K$2009,G$39,'Employee Mapping'!$L$10:$L$2009,G$41)/COUNTA('Employee Mapping'!$G$10:$G$2009),""))</f>
        <v/>
      </c>
      <c r="H48" s="57">
        <f>IF(OR($A48="",H$41=""),"",IFERROR(COUNTIFS('Employee Mapping'!$I$10:$I$2009,$A48,'Employee Mapping'!$K$10:$K$2009,H$39,'Employee Mapping'!$L$10:$L$2009,H$41)/COUNTA('Employee Mapping'!$G$10:$G$2009),""))</f>
        <v/>
      </c>
      <c r="I48" s="57">
        <f>IF(OR($A48="",I$41=""),"",IFERROR(COUNTIFS('Employee Mapping'!$I$10:$I$2009,$A48,'Employee Mapping'!$K$10:$K$2009,I$39,'Employee Mapping'!$L$10:$L$2009,I$41)/COUNTA('Employee Mapping'!$G$10:$G$2009),""))</f>
        <v/>
      </c>
      <c r="J48" s="57">
        <f>IF(OR($A48="",J$41=""),"",IFERROR(COUNTIFS('Employee Mapping'!$I$10:$I$2009,$A48,'Employee Mapping'!$K$10:$K$2009,J$39,'Employee Mapping'!$L$10:$L$2009,J$41)/COUNTA('Employee Mapping'!$G$10:$G$2009),""))</f>
        <v/>
      </c>
      <c r="K48" s="57">
        <f>IF(OR($A48="",K$41=""),"",IFERROR(COUNTIFS('Employee Mapping'!$I$10:$I$2009,$A48,'Employee Mapping'!$K$10:$K$2009,K$39,'Employee Mapping'!$L$10:$L$2009,K$41)/COUNTA('Employee Mapping'!$G$10:$G$2009),""))</f>
        <v/>
      </c>
      <c r="L48" s="57">
        <f>IF(OR($A48="",L$41=""),"",IFERROR(COUNTIFS('Employee Mapping'!$I$10:$I$2009,$A48,'Employee Mapping'!$K$10:$K$2009,L$39,'Employee Mapping'!$L$10:$L$2009,L$41)/COUNTA('Employee Mapping'!$G$10:$G$2009),""))</f>
        <v/>
      </c>
      <c r="M48" s="57">
        <f>IF(OR($A48="",M$41=""),"",IFERROR(COUNTIFS('Employee Mapping'!$I$10:$I$2009,$A48,'Employee Mapping'!$K$10:$K$2009,M$39,'Employee Mapping'!$L$10:$L$2009,M$41)/COUNTA('Employee Mapping'!$G$10:$G$2009),""))</f>
        <v/>
      </c>
      <c r="N48" s="57">
        <f>IF(OR($A48="",N$41=""),"",IFERROR(COUNTIFS('Employee Mapping'!$I$10:$I$2009,$A48,'Employee Mapping'!$K$10:$K$2009,N$39,'Employee Mapping'!$L$10:$L$2009,N$41)/COUNTA('Employee Mapping'!$G$10:$G$2009),""))</f>
        <v/>
      </c>
      <c r="O48" s="57">
        <f>IF(OR($A48="",O$41=""),"",IFERROR(COUNTIFS('Employee Mapping'!$I$10:$I$2009,$A48,'Employee Mapping'!$K$10:$K$2009,O$39,'Employee Mapping'!$L$10:$L$2009,O$41)/COUNTA('Employee Mapping'!$G$10:$G$2009),""))</f>
        <v/>
      </c>
      <c r="P48" s="57">
        <f>IF(OR($A48="",P$41=""),"",IFERROR(COUNTIFS('Employee Mapping'!$I$10:$I$2009,$A48,'Employee Mapping'!$K$10:$K$2009,P$39,'Employee Mapping'!$L$10:$L$2009,P$41)/COUNTA('Employee Mapping'!$G$10:$G$2009),""))</f>
        <v/>
      </c>
      <c r="Q48" s="57">
        <f>IF(OR($A48="",Q$41=""),"",IFERROR(COUNTIFS('Employee Mapping'!$I$10:$I$2009,$A48,'Employee Mapping'!$K$10:$K$2009,Q$39,'Employee Mapping'!$L$10:$L$2009,Q$41)/COUNTA('Employee Mapping'!$G$10:$G$2009),""))</f>
        <v/>
      </c>
      <c r="R48" s="57">
        <f>IF(OR($A48="",R$41=""),"",IFERROR(COUNTIFS('Employee Mapping'!$I$10:$I$2009,$A48,'Employee Mapping'!$K$10:$K$2009,R$39,'Employee Mapping'!$L$10:$L$2009,R$41)/COUNTA('Employee Mapping'!$G$10:$G$2009),""))</f>
        <v/>
      </c>
      <c r="S48" s="57">
        <f>IF(OR($A48="",S$41=""),"",IFERROR(COUNTIFS('Employee Mapping'!$I$10:$I$2009,$A48,'Employee Mapping'!$K$10:$K$2009,S$39,'Employee Mapping'!$L$10:$L$2009,S$41)/COUNTA('Employee Mapping'!$G$10:$G$2009),""))</f>
        <v/>
      </c>
      <c r="T48" s="57">
        <f>IF(OR($A48="",T$41=""),"",IFERROR(COUNTIFS('Employee Mapping'!$I$10:$I$2009,$A48,'Employee Mapping'!$K$10:$K$2009,T$39,'Employee Mapping'!$L$10:$L$2009,T$41)/COUNTA('Employee Mapping'!$G$10:$G$2009),""))</f>
        <v/>
      </c>
      <c r="U48" s="57">
        <f>IF(OR($A48="",U$41=""),"",IFERROR(COUNTIFS('Employee Mapping'!$I$10:$I$2009,$A48,'Employee Mapping'!$K$10:$K$2009,U$39,'Employee Mapping'!$L$10:$L$2009,U$41)/COUNTA('Employee Mapping'!$G$10:$G$2009),""))</f>
        <v/>
      </c>
      <c r="V48" s="57">
        <f>IF(OR($A48="",V$41=""),"",IFERROR(COUNTIFS('Employee Mapping'!$I$10:$I$2009,$A48,'Employee Mapping'!$K$10:$K$2009,V$39,'Employee Mapping'!$L$10:$L$2009,V$41)/COUNTA('Employee Mapping'!$G$10:$G$2009),""))</f>
        <v/>
      </c>
      <c r="W48" s="57">
        <f>IF(OR($A48="",W$41=""),"",IFERROR(COUNTIFS('Employee Mapping'!$I$10:$I$2009,$A48,'Employee Mapping'!$K$10:$K$2009,W$39,'Employee Mapping'!$L$10:$L$2009,W$41)/COUNTA('Employee Mapping'!$G$10:$G$2009),""))</f>
        <v/>
      </c>
      <c r="X48" s="57">
        <f>IF(OR($A48="",X$41=""),"",IFERROR(COUNTIFS('Employee Mapping'!$I$10:$I$2009,$A48,'Employee Mapping'!$K$10:$K$2009,X$39,'Employee Mapping'!$L$10:$L$2009,X$41)/COUNTA('Employee Mapping'!$G$10:$G$2009),""))</f>
        <v/>
      </c>
      <c r="Y48" s="57">
        <f>IF(OR($A48="",Y$41=""),"",IFERROR(COUNTIFS('Employee Mapping'!$I$10:$I$2009,$A48,'Employee Mapping'!$K$10:$K$2009,Y$39,'Employee Mapping'!$L$10:$L$2009,Y$41)/COUNTA('Employee Mapping'!$G$10:$G$2009),""))</f>
        <v/>
      </c>
      <c r="Z48" s="57">
        <f>IF(OR($A48="",Z$41=""),"",IFERROR(COUNTIFS('Employee Mapping'!$I$10:$I$2009,$A48,'Employee Mapping'!$K$10:$K$2009,Z$39,'Employee Mapping'!$L$10:$L$2009,Z$41)/COUNTA('Employee Mapping'!$G$10:$G$2009),""))</f>
        <v/>
      </c>
      <c r="AA48" s="57">
        <f>IF(OR($A48="",AA$41=""),"",IFERROR(COUNTIFS('Employee Mapping'!$I$10:$I$2009,$A48,'Employee Mapping'!$K$10:$K$2009,AA$39,'Employee Mapping'!$L$10:$L$2009,AA$41)/COUNTA('Employee Mapping'!$G$10:$G$2009),""))</f>
        <v/>
      </c>
      <c r="AB48" s="57">
        <f>IF(OR($A48="",AB$41=""),"",IFERROR(COUNTIFS('Employee Mapping'!$I$10:$I$2009,$A48,'Employee Mapping'!$K$10:$K$2009,AB$39,'Employee Mapping'!$L$10:$L$2009,AB$41)/COUNTA('Employee Mapping'!$G$10:$G$2009),""))</f>
        <v/>
      </c>
      <c r="AC48" s="57">
        <f>IF(OR($A48="",AC$41=""),"",IFERROR(COUNTIFS('Employee Mapping'!$I$10:$I$2009,$A48,'Employee Mapping'!$K$10:$K$2009,AC$39,'Employee Mapping'!$L$10:$L$2009,AC$41)/COUNTA('Employee Mapping'!$G$10:$G$2009),""))</f>
        <v/>
      </c>
      <c r="AD48" s="57">
        <f>IF(OR($A48="",AD$41=""),"",IFERROR(COUNTIFS('Employee Mapping'!$I$10:$I$2009,$A48,'Employee Mapping'!$K$10:$K$2009,AD$39,'Employee Mapping'!$L$10:$L$2009,AD$41)/COUNTA('Employee Mapping'!$G$10:$G$2009),""))</f>
        <v/>
      </c>
      <c r="AE48" s="57">
        <f>IF(OR($A48="",AE$41=""),"",IFERROR(COUNTIFS('Employee Mapping'!$I$10:$I$2009,$A48,'Employee Mapping'!$K$10:$K$2009,AE$39,'Employee Mapping'!$L$10:$L$2009,AE$41)/COUNTA('Employee Mapping'!$G$10:$G$2009),""))</f>
        <v/>
      </c>
      <c r="AF48" s="57">
        <f>IF(OR($A48="",AF$41=""),"",IFERROR(COUNTIFS('Employee Mapping'!$I$10:$I$2009,$A48,'Employee Mapping'!$K$10:$K$2009,AF$39,'Employee Mapping'!$L$10:$L$2009,AF$41)/COUNTA('Employee Mapping'!$G$10:$G$2009),""))</f>
        <v/>
      </c>
      <c r="AG48" s="57">
        <f>IF(OR($A48="",AG$41=""),"",IFERROR(COUNTIFS('Employee Mapping'!$I$10:$I$2009,$A48,'Employee Mapping'!$K$10:$K$2009,AG$39,'Employee Mapping'!$L$10:$L$2009,AG$41)/COUNTA('Employee Mapping'!$G$10:$G$2009),""))</f>
        <v/>
      </c>
      <c r="AH48" s="57">
        <f>IF(OR($A48="",AH$41=""),"",IFERROR(COUNTIFS('Employee Mapping'!$I$10:$I$2009,$A48,'Employee Mapping'!$K$10:$K$2009,AH$39,'Employee Mapping'!$L$10:$L$2009,AH$41)/COUNTA('Employee Mapping'!$G$10:$G$2009),""))</f>
        <v/>
      </c>
      <c r="AI48" s="57">
        <f>IF(OR($A48="",AI$41=""),"",IFERROR(COUNTIFS('Employee Mapping'!$I$10:$I$2009,$A48,'Employee Mapping'!$K$10:$K$2009,AI$39,'Employee Mapping'!$L$10:$L$2009,AI$41)/COUNTA('Employee Mapping'!$G$10:$G$2009),""))</f>
        <v/>
      </c>
      <c r="AJ48" s="57">
        <f>IF(OR($A48="",AJ$41=""),"",IFERROR(COUNTIFS('Employee Mapping'!$I$10:$I$2009,$A48,'Employee Mapping'!$K$10:$K$2009,AJ$39,'Employee Mapping'!$L$10:$L$2009,AJ$41)/COUNTA('Employee Mapping'!$G$10:$G$2009),""))</f>
        <v/>
      </c>
      <c r="AK48" s="57">
        <f>IF(OR($A48="",AK$41=""),"",IFERROR(COUNTIFS('Employee Mapping'!$I$10:$I$2009,$A48,'Employee Mapping'!$K$10:$K$2009,AK$39,'Employee Mapping'!$L$10:$L$2009,AK$41)/COUNTA('Employee Mapping'!$G$10:$G$2009),""))</f>
        <v/>
      </c>
      <c r="AL48" s="57">
        <f>IF(OR($A48="",AL$41=""),"",IFERROR(COUNTIFS('Employee Mapping'!$I$10:$I$2009,$A48,'Employee Mapping'!$K$10:$K$2009,AL$39,'Employee Mapping'!$L$10:$L$2009,AL$41)/COUNTA('Employee Mapping'!$G$10:$G$2009),""))</f>
        <v/>
      </c>
      <c r="AM48" s="57">
        <f>IF(OR($A48="",AM$41=""),"",IFERROR(COUNTIFS('Employee Mapping'!$I$10:$I$2009,$A48,'Employee Mapping'!$K$10:$K$2009,AM$39,'Employee Mapping'!$L$10:$L$2009,AM$41)/COUNTA('Employee Mapping'!$G$10:$G$2009),""))</f>
        <v/>
      </c>
      <c r="AN48" s="57">
        <f>IF(OR($A48="",AN$41=""),"",IFERROR(COUNTIFS('Employee Mapping'!$I$10:$I$2009,$A48,'Employee Mapping'!$K$10:$K$2009,AN$39,'Employee Mapping'!$L$10:$L$2009,AN$41)/COUNTA('Employee Mapping'!$G$10:$G$2009),""))</f>
        <v/>
      </c>
      <c r="AO48" s="57">
        <f>IF(OR($A48="",AO$41=""),"",IFERROR(COUNTIFS('Employee Mapping'!$I$10:$I$2009,$A48,'Employee Mapping'!$K$10:$K$2009,AO$39,'Employee Mapping'!$L$10:$L$2009,AO$41)/COUNTA('Employee Mapping'!$G$10:$G$2009),""))</f>
        <v/>
      </c>
      <c r="AP48" s="57">
        <f>IF(OR($A48="",AP$41=""),"",IFERROR(COUNTIFS('Employee Mapping'!$I$10:$I$2009,$A48,'Employee Mapping'!$K$10:$K$2009,AP$39,'Employee Mapping'!$L$10:$L$2009,AP$41)/COUNTA('Employee Mapping'!$G$10:$G$2009),""))</f>
        <v/>
      </c>
      <c r="AQ48" s="57">
        <f>IF(OR($A48="",AQ$41=""),"",IFERROR(COUNTIFS('Employee Mapping'!$I$10:$I$2009,$A48,'Employee Mapping'!$K$10:$K$2009,AQ$39,'Employee Mapping'!$L$10:$L$2009,AQ$41)/COUNTA('Employee Mapping'!$G$10:$G$2009),""))</f>
        <v/>
      </c>
      <c r="AR48" s="57">
        <f>IF(OR($A48="",AR$41=""),"",IFERROR(COUNTIFS('Employee Mapping'!$I$10:$I$2009,$A48,'Employee Mapping'!$K$10:$K$2009,AR$39,'Employee Mapping'!$L$10:$L$2009,AR$41)/COUNTA('Employee Mapping'!$G$10:$G$2009),""))</f>
        <v/>
      </c>
      <c r="AS48" s="57">
        <f>IF(OR($A48="",AS$41=""),"",IFERROR(COUNTIFS('Employee Mapping'!$I$10:$I$2009,$A48,'Employee Mapping'!$K$10:$K$2009,AS$39,'Employee Mapping'!$L$10:$L$2009,AS$41)/COUNTA('Employee Mapping'!$G$10:$G$2009),""))</f>
        <v/>
      </c>
      <c r="AT48" s="57">
        <f>IF(OR($A48="",AT$41=""),"",IFERROR(COUNTIFS('Employee Mapping'!$I$10:$I$2009,$A48,'Employee Mapping'!$K$10:$K$2009,AT$39,'Employee Mapping'!$L$10:$L$2009,AT$41)/COUNTA('Employee Mapping'!$G$10:$G$2009),""))</f>
        <v/>
      </c>
      <c r="AU48" s="57">
        <f>IF(OR($A48="",AU$41=""),"",IFERROR(COUNTIFS('Employee Mapping'!$I$10:$I$2009,$A48,'Employee Mapping'!$K$10:$K$2009,AU$39,'Employee Mapping'!$L$10:$L$2009,AU$41)/COUNTA('Employee Mapping'!$G$10:$G$2009),""))</f>
        <v/>
      </c>
      <c r="AV48" s="57">
        <f>IF(OR($A48="",AV$41=""),"",IFERROR(COUNTIFS('Employee Mapping'!$I$10:$I$2009,$A48,'Employee Mapping'!$K$10:$K$2009,AV$39,'Employee Mapping'!$L$10:$L$2009,AV$41)/COUNTA('Employee Mapping'!$G$10:$G$2009),""))</f>
        <v/>
      </c>
      <c r="AW48" s="57">
        <f>IF(OR($A48="",AW$41=""),"",IFERROR(COUNTIFS('Employee Mapping'!$I$10:$I$2009,$A48,'Employee Mapping'!$K$10:$K$2009,AW$39,'Employee Mapping'!$L$10:$L$2009,AW$41)/COUNTA('Employee Mapping'!$G$10:$G$2009),""))</f>
        <v/>
      </c>
      <c r="AX48" s="57">
        <f>IF(OR($A48="",AX$41=""),"",IFERROR(COUNTIFS('Employee Mapping'!$I$10:$I$2009,$A48,'Employee Mapping'!$K$10:$K$2009,AX$39,'Employee Mapping'!$L$10:$L$2009,AX$41)/COUNTA('Employee Mapping'!$G$10:$G$2009),""))</f>
        <v/>
      </c>
      <c r="AY48" s="57">
        <f>IF(OR($A48="",AY$41=""),"",IFERROR(COUNTIFS('Employee Mapping'!$I$10:$I$2009,$A48,'Employee Mapping'!$K$10:$K$2009,AY$39,'Employee Mapping'!$L$10:$L$2009,AY$41)/COUNTA('Employee Mapping'!$G$10:$G$2009),""))</f>
        <v/>
      </c>
      <c r="AZ48" s="57">
        <f>IF(OR($A48="",AZ$41=""),"",IFERROR(COUNTIFS('Employee Mapping'!$I$10:$I$2009,$A48,'Employee Mapping'!$K$10:$K$2009,AZ$39,'Employee Mapping'!$L$10:$L$2009,AZ$41)/COUNTA('Employee Mapping'!$G$10:$G$2009),""))</f>
        <v/>
      </c>
      <c r="BA48" s="57">
        <f>IF(OR($A48="",BA$41=""),"",IFERROR(COUNTIFS('Employee Mapping'!$I$10:$I$2009,$A48,'Employee Mapping'!$K$10:$K$2009,BA$39,'Employee Mapping'!$L$10:$L$2009,BA$41)/COUNTA('Employee Mapping'!$G$10:$G$2009),""))</f>
        <v/>
      </c>
      <c r="BB48" s="57">
        <f>IF(OR($A48="",BB$41=""),"",IFERROR(COUNTIFS('Employee Mapping'!$I$10:$I$2009,$A48,'Employee Mapping'!$K$10:$K$2009,BB$39,'Employee Mapping'!$L$10:$L$2009,BB$41)/COUNTA('Employee Mapping'!$G$10:$G$2009),""))</f>
        <v/>
      </c>
      <c r="BC48" s="57">
        <f>IF(OR($A48="",BC$41=""),"",IFERROR(COUNTIFS('Employee Mapping'!$I$10:$I$2009,$A48,'Employee Mapping'!$K$10:$K$2009,BC$39,'Employee Mapping'!$L$10:$L$2009,BC$41)/COUNTA('Employee Mapping'!$G$10:$G$2009),""))</f>
        <v/>
      </c>
      <c r="BD48" s="57">
        <f>IF(OR($A48="",BD$41=""),"",IFERROR(COUNTIFS('Employee Mapping'!$I$10:$I$2009,$A48,'Employee Mapping'!$K$10:$K$2009,BD$39,'Employee Mapping'!$L$10:$L$2009,BD$41)/COUNTA('Employee Mapping'!$G$10:$G$2009),""))</f>
        <v/>
      </c>
      <c r="BE48" s="57">
        <f>IF(OR($A48="",BE$41=""),"",IFERROR(COUNTIFS('Employee Mapping'!$I$10:$I$2009,$A48,'Employee Mapping'!$K$10:$K$2009,BE$39,'Employee Mapping'!$L$10:$L$2009,BE$41)/COUNTA('Employee Mapping'!$G$10:$G$2009),""))</f>
        <v/>
      </c>
      <c r="BF48" s="57">
        <f>IF(OR($A48="",BF$41=""),"",IFERROR(COUNTIFS('Employee Mapping'!$I$10:$I$2009,$A48,'Employee Mapping'!$K$10:$K$2009,BF$39,'Employee Mapping'!$L$10:$L$2009,BF$41)/COUNTA('Employee Mapping'!$G$10:$G$2009),""))</f>
        <v/>
      </c>
      <c r="BG48" s="57">
        <f>IF(OR($A48="",BG$41=""),"",IFERROR(COUNTIFS('Employee Mapping'!$I$10:$I$2009,$A48,'Employee Mapping'!$K$10:$K$2009,BG$39,'Employee Mapping'!$L$10:$L$2009,BG$41)/COUNTA('Employee Mapping'!$G$10:$G$2009),""))</f>
        <v/>
      </c>
      <c r="BH48" s="57">
        <f>IF(OR($A48="",BH$41=""),"",IFERROR(COUNTIFS('Employee Mapping'!$I$10:$I$2009,$A48,'Employee Mapping'!$K$10:$K$2009,BH$39,'Employee Mapping'!$L$10:$L$2009,BH$41)/COUNTA('Employee Mapping'!$G$10:$G$2009),""))</f>
        <v/>
      </c>
      <c r="BI48" s="57">
        <f>IF(OR($A48="",BI$41=""),"",IFERROR(COUNTIFS('Employee Mapping'!$I$10:$I$2009,$A48,'Employee Mapping'!$K$10:$K$2009,BI$39,'Employee Mapping'!$L$10:$L$2009,BI$41)/COUNTA('Employee Mapping'!$G$10:$G$2009),""))</f>
        <v/>
      </c>
      <c r="BJ48" s="57">
        <f>IF(OR($A48="",BJ$41=""),"",IFERROR(COUNTIFS('Employee Mapping'!$I$10:$I$2009,$A48,'Employee Mapping'!$K$10:$K$2009,BJ$39,'Employee Mapping'!$L$10:$L$2009,BJ$41)/COUNTA('Employee Mapping'!$G$10:$G$2009),""))</f>
        <v/>
      </c>
      <c r="BK48" s="57">
        <f>IF(OR($A48="",BK$41=""),"",IFERROR(COUNTIFS('Employee Mapping'!$I$10:$I$2009,$A48,'Employee Mapping'!$K$10:$K$2009,BK$39,'Employee Mapping'!$L$10:$L$2009,BK$41)/COUNTA('Employee Mapping'!$G$10:$G$2009),""))</f>
        <v/>
      </c>
      <c r="BL48" s="57">
        <f>IF(OR($A48="",BL$41=""),"",IFERROR(COUNTIFS('Employee Mapping'!$I$10:$I$2009,$A48,'Employee Mapping'!$K$10:$K$2009,BL$39,'Employee Mapping'!$L$10:$L$2009,BL$41)/COUNTA('Employee Mapping'!$G$10:$G$2009),""))</f>
        <v/>
      </c>
      <c r="BM48" s="57">
        <f>IF(OR($A48="",BM$41=""),"",IFERROR(COUNTIFS('Employee Mapping'!$I$10:$I$2009,$A48,'Employee Mapping'!$K$10:$K$2009,BM$39,'Employee Mapping'!$L$10:$L$2009,BM$41)/COUNTA('Employee Mapping'!$G$10:$G$2009),""))</f>
        <v/>
      </c>
      <c r="BN48" s="57">
        <f>IF(OR($A48="",BN$41=""),"",IFERROR(COUNTIFS('Employee Mapping'!$I$10:$I$2009,$A48,'Employee Mapping'!$K$10:$K$2009,BN$39,'Employee Mapping'!$L$10:$L$2009,BN$41)/COUNTA('Employee Mapping'!$G$10:$G$2009),""))</f>
        <v/>
      </c>
      <c r="BO48" s="57">
        <f>IF(OR($A48="",BO$41=""),"",IFERROR(COUNTIFS('Employee Mapping'!$I$10:$I$2009,$A48,'Employee Mapping'!$K$10:$K$2009,BO$39,'Employee Mapping'!$L$10:$L$2009,BO$41)/COUNTA('Employee Mapping'!$G$10:$G$2009),""))</f>
        <v/>
      </c>
      <c r="BP48" s="57">
        <f>IF(OR($A48="",BP$41=""),"",IFERROR(COUNTIFS('Employee Mapping'!$I$10:$I$2009,$A48,'Employee Mapping'!$K$10:$K$2009,BP$39,'Employee Mapping'!$L$10:$L$2009,BP$41)/COUNTA('Employee Mapping'!$G$10:$G$2009),""))</f>
        <v/>
      </c>
      <c r="BQ48" s="57">
        <f>IF(OR($A48="",BQ$41=""),"",IFERROR(COUNTIFS('Employee Mapping'!$I$10:$I$2009,$A48,'Employee Mapping'!$K$10:$K$2009,BQ$39,'Employee Mapping'!$L$10:$L$2009,BQ$41)/COUNTA('Employee Mapping'!$G$10:$G$2009),""))</f>
        <v/>
      </c>
      <c r="BR48" s="57">
        <f>IF(OR($A48="",BR$41=""),"",IFERROR(COUNTIFS('Employee Mapping'!$I$10:$I$2009,$A48,'Employee Mapping'!$K$10:$K$2009,BR$39,'Employee Mapping'!$L$10:$L$2009,BR$41)/COUNTA('Employee Mapping'!$G$10:$G$2009),""))</f>
        <v/>
      </c>
      <c r="BS48" s="57">
        <f>IF(OR($A48="",BS$41=""),"",IFERROR(COUNTIFS('Employee Mapping'!$I$10:$I$2009,$A48,'Employee Mapping'!$K$10:$K$2009,BS$39,'Employee Mapping'!$L$10:$L$2009,BS$41)/COUNTA('Employee Mapping'!$G$10:$G$2009),""))</f>
        <v/>
      </c>
      <c r="BT48" s="57">
        <f>IF(OR($A48="",BT$41=""),"",IFERROR(COUNTIFS('Employee Mapping'!$I$10:$I$2009,$A48,'Employee Mapping'!$K$10:$K$2009,BT$39,'Employee Mapping'!$L$10:$L$2009,BT$41)/COUNTA('Employee Mapping'!$G$10:$G$2009),""))</f>
        <v/>
      </c>
      <c r="BU48" s="57">
        <f>IF(OR($A48="",BU$41=""),"",IFERROR(COUNTIFS('Employee Mapping'!$I$10:$I$2009,$A48,'Employee Mapping'!$K$10:$K$2009,BU$39,'Employee Mapping'!$L$10:$L$2009,BU$41)/COUNTA('Employee Mapping'!$G$10:$G$2009),""))</f>
        <v/>
      </c>
      <c r="BV48" s="57">
        <f>IF(OR($A48="",BV$41=""),"",IFERROR(COUNTIFS('Employee Mapping'!$I$10:$I$2009,$A48,'Employee Mapping'!$K$10:$K$2009,BV$39,'Employee Mapping'!$L$10:$L$2009,BV$41)/COUNTA('Employee Mapping'!$G$10:$G$2009),""))</f>
        <v/>
      </c>
      <c r="BW48" s="57">
        <f>IF(OR($A48="",BW$41=""),"",IFERROR(COUNTIFS('Employee Mapping'!$I$10:$I$2009,$A48,'Employee Mapping'!$K$10:$K$2009,BW$39,'Employee Mapping'!$L$10:$L$2009,BW$41)/COUNTA('Employee Mapping'!$G$10:$G$2009),""))</f>
        <v/>
      </c>
      <c r="BX48" s="57">
        <f>IF(OR($A48="",BX$41=""),"",IFERROR(COUNTIFS('Employee Mapping'!$I$10:$I$2009,$A48,'Employee Mapping'!$K$10:$K$2009,BX$39,'Employee Mapping'!$L$10:$L$2009,BX$41)/COUNTA('Employee Mapping'!$G$10:$G$2009),""))</f>
        <v/>
      </c>
      <c r="BY48" s="57">
        <f>IF(OR($A48="",BY$41=""),"",IFERROR(COUNTIFS('Employee Mapping'!$I$10:$I$2009,$A48,'Employee Mapping'!$K$10:$K$2009,BY$39,'Employee Mapping'!$L$10:$L$2009,BY$41)/COUNTA('Employee Mapping'!$G$10:$G$2009),""))</f>
        <v/>
      </c>
      <c r="BZ48" s="57">
        <f>IF(OR($A48="",BZ$41=""),"",IFERROR(COUNTIFS('Employee Mapping'!$I$10:$I$2009,$A48,'Employee Mapping'!$K$10:$K$2009,BZ$39,'Employee Mapping'!$L$10:$L$2009,BZ$41)/COUNTA('Employee Mapping'!$G$10:$G$2009),""))</f>
        <v/>
      </c>
      <c r="CA48" s="57">
        <f>IF(OR($A48="",CA$41=""),"",IFERROR(COUNTIFS('Employee Mapping'!$I$10:$I$2009,$A48,'Employee Mapping'!$K$10:$K$2009,CA$39,'Employee Mapping'!$L$10:$L$2009,CA$41)/COUNTA('Employee Mapping'!$G$10:$G$2009),""))</f>
        <v/>
      </c>
      <c r="CB48" s="57">
        <f>IF(OR($A48="",CB$41=""),"",IFERROR(COUNTIFS('Employee Mapping'!$I$10:$I$2009,$A48,'Employee Mapping'!$K$10:$K$2009,CB$39,'Employee Mapping'!$L$10:$L$2009,CB$41)/COUNTA('Employee Mapping'!$G$10:$G$2009),""))</f>
        <v/>
      </c>
      <c r="CC48" s="57">
        <f>IF(OR($A48="",CC$41=""),"",IFERROR(COUNTIFS('Employee Mapping'!$I$10:$I$2009,$A48,'Employee Mapping'!$K$10:$K$2009,CC$39,'Employee Mapping'!$L$10:$L$2009,CC$41)/COUNTA('Employee Mapping'!$G$10:$G$2009),""))</f>
        <v/>
      </c>
      <c r="CD48" s="57">
        <f>IF(OR($A48="",CD$41=""),"",IFERROR(COUNTIFS('Employee Mapping'!$I$10:$I$2009,$A48,'Employee Mapping'!$K$10:$K$2009,CD$39,'Employee Mapping'!$L$10:$L$2009,CD$41)/COUNTA('Employee Mapping'!$G$10:$G$2009),""))</f>
        <v/>
      </c>
      <c r="CE48" s="57">
        <f>IF(OR($A48="",CE$41=""),"",IFERROR(COUNTIFS('Employee Mapping'!$I$10:$I$2009,$A48,'Employee Mapping'!$K$10:$K$2009,CE$39,'Employee Mapping'!$L$10:$L$2009,CE$41)/COUNTA('Employee Mapping'!$G$10:$G$2009),""))</f>
        <v/>
      </c>
      <c r="CF48" s="57">
        <f>IF(OR($A48="",CF$41=""),"",IFERROR(COUNTIFS('Employee Mapping'!$I$10:$I$2009,$A48,'Employee Mapping'!$K$10:$K$2009,CF$39,'Employee Mapping'!$L$10:$L$2009,CF$41)/COUNTA('Employee Mapping'!$G$10:$G$2009),""))</f>
        <v/>
      </c>
      <c r="CG48" s="57">
        <f>IF(OR($A48="",CG$41=""),"",IFERROR(COUNTIFS('Employee Mapping'!$I$10:$I$2009,$A48,'Employee Mapping'!$K$10:$K$2009,CG$39,'Employee Mapping'!$L$10:$L$2009,CG$41)/COUNTA('Employee Mapping'!$G$10:$G$2009),""))</f>
        <v/>
      </c>
      <c r="CH48" s="57">
        <f>IF(OR($A48="",CH$41=""),"",IFERROR(COUNTIFS('Employee Mapping'!$I$10:$I$2009,$A48,'Employee Mapping'!$K$10:$K$2009,CH$39,'Employee Mapping'!$L$10:$L$2009,CH$41)/COUNTA('Employee Mapping'!$G$10:$G$2009),""))</f>
        <v/>
      </c>
      <c r="CI48" s="57">
        <f>IF(OR($A48="",CI$41=""),"",IFERROR(COUNTIFS('Employee Mapping'!$I$10:$I$2009,$A48,'Employee Mapping'!$K$10:$K$2009,CI$39,'Employee Mapping'!$L$10:$L$2009,CI$41)/COUNTA('Employee Mapping'!$G$10:$G$2009),""))</f>
        <v/>
      </c>
      <c r="CJ48" s="57">
        <f>IF(OR($A48="",CJ$41=""),"",IFERROR(COUNTIFS('Employee Mapping'!$I$10:$I$2009,$A48,'Employee Mapping'!$K$10:$K$2009,CJ$39,'Employee Mapping'!$L$10:$L$2009,CJ$41)/COUNTA('Employee Mapping'!$G$10:$G$2009),""))</f>
        <v/>
      </c>
      <c r="CK48" s="57">
        <f>IF(OR($A48="",CK$41=""),"",IFERROR(COUNTIFS('Employee Mapping'!$I$10:$I$2009,$A48,'Employee Mapping'!$K$10:$K$2009,CK$39,'Employee Mapping'!$L$10:$L$2009,CK$41)/COUNTA('Employee Mapping'!$G$10:$G$2009),""))</f>
        <v/>
      </c>
      <c r="CL48" s="57">
        <f>IF(OR($A48="",CL$41=""),"",IFERROR(COUNTIFS('Employee Mapping'!$I$10:$I$2009,$A48,'Employee Mapping'!$K$10:$K$2009,CL$39,'Employee Mapping'!$L$10:$L$2009,CL$41)/COUNTA('Employee Mapping'!$G$10:$G$2009),""))</f>
        <v/>
      </c>
      <c r="CM48" s="57">
        <f>IF(OR($A48="",CM$41=""),"",IFERROR(COUNTIFS('Employee Mapping'!$I$10:$I$2009,$A48,'Employee Mapping'!$K$10:$K$2009,CM$39,'Employee Mapping'!$L$10:$L$2009,CM$41)/COUNTA('Employee Mapping'!$G$10:$G$2009),""))</f>
        <v/>
      </c>
      <c r="CN48" s="57">
        <f>IF(OR($A48="",CN$41=""),"",IFERROR(COUNTIFS('Employee Mapping'!$I$10:$I$2009,$A48,'Employee Mapping'!$K$10:$K$2009,CN$39,'Employee Mapping'!$L$10:$L$2009,CN$41)/COUNTA('Employee Mapping'!$G$10:$G$2009),""))</f>
        <v/>
      </c>
      <c r="CO48" s="57">
        <f>IF(OR($A48="",CO$41=""),"",IFERROR(COUNTIFS('Employee Mapping'!$I$10:$I$2009,$A48,'Employee Mapping'!$K$10:$K$2009,CO$39,'Employee Mapping'!$L$10:$L$2009,CO$41)/COUNTA('Employee Mapping'!$G$10:$G$2009),""))</f>
        <v/>
      </c>
      <c r="CP48" s="57">
        <f>IF(OR($A48="",CP$41=""),"",IFERROR(COUNTIFS('Employee Mapping'!$I$10:$I$2009,$A48,'Employee Mapping'!$K$10:$K$2009,CP$39,'Employee Mapping'!$L$10:$L$2009,CP$41)/COUNTA('Employee Mapping'!$G$10:$G$2009),""))</f>
        <v/>
      </c>
      <c r="CQ48" s="57">
        <f>IF(OR($A48="",CQ$41=""),"",IFERROR(COUNTIFS('Employee Mapping'!$I$10:$I$2009,$A48,'Employee Mapping'!$K$10:$K$2009,CQ$39,'Employee Mapping'!$L$10:$L$2009,CQ$41)/COUNTA('Employee Mapping'!$G$10:$G$2009),""))</f>
        <v/>
      </c>
      <c r="CR48" s="57">
        <f>IF(OR($A48="",CR$41=""),"",IFERROR(COUNTIFS('Employee Mapping'!$I$10:$I$2009,$A48,'Employee Mapping'!$K$10:$K$2009,CR$39,'Employee Mapping'!$L$10:$L$2009,CR$41)/COUNTA('Employee Mapping'!$G$10:$G$2009),""))</f>
        <v/>
      </c>
      <c r="CS48" s="57">
        <f>IF(OR($A48="",CS$41=""),"",IFERROR(COUNTIFS('Employee Mapping'!$I$10:$I$2009,$A48,'Employee Mapping'!$K$10:$K$2009,CS$39,'Employee Mapping'!$L$10:$L$2009,CS$41)/COUNTA('Employee Mapping'!$G$10:$G$2009),""))</f>
        <v/>
      </c>
      <c r="CT48" s="57">
        <f>IF(OR($A48="",CT$41=""),"",IFERROR(COUNTIFS('Employee Mapping'!$I$10:$I$2009,$A48,'Employee Mapping'!$K$10:$K$2009,CT$39,'Employee Mapping'!$L$10:$L$2009,CT$41)/COUNTA('Employee Mapping'!$G$10:$G$2009),""))</f>
        <v/>
      </c>
      <c r="CU48" s="58">
        <f>IF($A48="","",SUM(C48:CT48))</f>
        <v/>
      </c>
    </row>
    <row r="49">
      <c r="A49">
        <f>IF(SETUP!$B127="","",SETUP!$B127)</f>
        <v/>
      </c>
      <c r="B49" s="9">
        <f>IF(SETUP!$B127="","",SETUP!$C127)</f>
        <v/>
      </c>
      <c r="C49" s="57">
        <f>IF(OR($A49="",C$41=""),"",IFERROR(COUNTIFS('Employee Mapping'!$I$10:$I$2009,$A49,'Employee Mapping'!$K$10:$K$2009,C$39,'Employee Mapping'!$L$10:$L$2009,C$41)/COUNTA('Employee Mapping'!$G$10:$G$2009),""))</f>
        <v/>
      </c>
      <c r="D49" s="57">
        <f>IF(OR($A49="",D$41=""),"",IFERROR(COUNTIFS('Employee Mapping'!$I$10:$I$2009,$A49,'Employee Mapping'!$K$10:$K$2009,D$39,'Employee Mapping'!$L$10:$L$2009,D$41)/COUNTA('Employee Mapping'!$G$10:$G$2009),""))</f>
        <v/>
      </c>
      <c r="E49" s="57">
        <f>IF(OR($A49="",E$41=""),"",IFERROR(COUNTIFS('Employee Mapping'!$I$10:$I$2009,$A49,'Employee Mapping'!$K$10:$K$2009,E$39,'Employee Mapping'!$L$10:$L$2009,E$41)/COUNTA('Employee Mapping'!$G$10:$G$2009),""))</f>
        <v/>
      </c>
      <c r="F49" s="57">
        <f>IF(OR($A49="",F$41=""),"",IFERROR(COUNTIFS('Employee Mapping'!$I$10:$I$2009,$A49,'Employee Mapping'!$K$10:$K$2009,F$39,'Employee Mapping'!$L$10:$L$2009,F$41)/COUNTA('Employee Mapping'!$G$10:$G$2009),""))</f>
        <v/>
      </c>
      <c r="G49" s="57">
        <f>IF(OR($A49="",G$41=""),"",IFERROR(COUNTIFS('Employee Mapping'!$I$10:$I$2009,$A49,'Employee Mapping'!$K$10:$K$2009,G$39,'Employee Mapping'!$L$10:$L$2009,G$41)/COUNTA('Employee Mapping'!$G$10:$G$2009),""))</f>
        <v/>
      </c>
      <c r="H49" s="57">
        <f>IF(OR($A49="",H$41=""),"",IFERROR(COUNTIFS('Employee Mapping'!$I$10:$I$2009,$A49,'Employee Mapping'!$K$10:$K$2009,H$39,'Employee Mapping'!$L$10:$L$2009,H$41)/COUNTA('Employee Mapping'!$G$10:$G$2009),""))</f>
        <v/>
      </c>
      <c r="I49" s="57">
        <f>IF(OR($A49="",I$41=""),"",IFERROR(COUNTIFS('Employee Mapping'!$I$10:$I$2009,$A49,'Employee Mapping'!$K$10:$K$2009,I$39,'Employee Mapping'!$L$10:$L$2009,I$41)/COUNTA('Employee Mapping'!$G$10:$G$2009),""))</f>
        <v/>
      </c>
      <c r="J49" s="57">
        <f>IF(OR($A49="",J$41=""),"",IFERROR(COUNTIFS('Employee Mapping'!$I$10:$I$2009,$A49,'Employee Mapping'!$K$10:$K$2009,J$39,'Employee Mapping'!$L$10:$L$2009,J$41)/COUNTA('Employee Mapping'!$G$10:$G$2009),""))</f>
        <v/>
      </c>
      <c r="K49" s="57">
        <f>IF(OR($A49="",K$41=""),"",IFERROR(COUNTIFS('Employee Mapping'!$I$10:$I$2009,$A49,'Employee Mapping'!$K$10:$K$2009,K$39,'Employee Mapping'!$L$10:$L$2009,K$41)/COUNTA('Employee Mapping'!$G$10:$G$2009),""))</f>
        <v/>
      </c>
      <c r="L49" s="57">
        <f>IF(OR($A49="",L$41=""),"",IFERROR(COUNTIFS('Employee Mapping'!$I$10:$I$2009,$A49,'Employee Mapping'!$K$10:$K$2009,L$39,'Employee Mapping'!$L$10:$L$2009,L$41)/COUNTA('Employee Mapping'!$G$10:$G$2009),""))</f>
        <v/>
      </c>
      <c r="M49" s="57">
        <f>IF(OR($A49="",M$41=""),"",IFERROR(COUNTIFS('Employee Mapping'!$I$10:$I$2009,$A49,'Employee Mapping'!$K$10:$K$2009,M$39,'Employee Mapping'!$L$10:$L$2009,M$41)/COUNTA('Employee Mapping'!$G$10:$G$2009),""))</f>
        <v/>
      </c>
      <c r="N49" s="57">
        <f>IF(OR($A49="",N$41=""),"",IFERROR(COUNTIFS('Employee Mapping'!$I$10:$I$2009,$A49,'Employee Mapping'!$K$10:$K$2009,N$39,'Employee Mapping'!$L$10:$L$2009,N$41)/COUNTA('Employee Mapping'!$G$10:$G$2009),""))</f>
        <v/>
      </c>
      <c r="O49" s="57">
        <f>IF(OR($A49="",O$41=""),"",IFERROR(COUNTIFS('Employee Mapping'!$I$10:$I$2009,$A49,'Employee Mapping'!$K$10:$K$2009,O$39,'Employee Mapping'!$L$10:$L$2009,O$41)/COUNTA('Employee Mapping'!$G$10:$G$2009),""))</f>
        <v/>
      </c>
      <c r="P49" s="57">
        <f>IF(OR($A49="",P$41=""),"",IFERROR(COUNTIFS('Employee Mapping'!$I$10:$I$2009,$A49,'Employee Mapping'!$K$10:$K$2009,P$39,'Employee Mapping'!$L$10:$L$2009,P$41)/COUNTA('Employee Mapping'!$G$10:$G$2009),""))</f>
        <v/>
      </c>
      <c r="Q49" s="57">
        <f>IF(OR($A49="",Q$41=""),"",IFERROR(COUNTIFS('Employee Mapping'!$I$10:$I$2009,$A49,'Employee Mapping'!$K$10:$K$2009,Q$39,'Employee Mapping'!$L$10:$L$2009,Q$41)/COUNTA('Employee Mapping'!$G$10:$G$2009),""))</f>
        <v/>
      </c>
      <c r="R49" s="57">
        <f>IF(OR($A49="",R$41=""),"",IFERROR(COUNTIFS('Employee Mapping'!$I$10:$I$2009,$A49,'Employee Mapping'!$K$10:$K$2009,R$39,'Employee Mapping'!$L$10:$L$2009,R$41)/COUNTA('Employee Mapping'!$G$10:$G$2009),""))</f>
        <v/>
      </c>
      <c r="S49" s="57">
        <f>IF(OR($A49="",S$41=""),"",IFERROR(COUNTIFS('Employee Mapping'!$I$10:$I$2009,$A49,'Employee Mapping'!$K$10:$K$2009,S$39,'Employee Mapping'!$L$10:$L$2009,S$41)/COUNTA('Employee Mapping'!$G$10:$G$2009),""))</f>
        <v/>
      </c>
      <c r="T49" s="57">
        <f>IF(OR($A49="",T$41=""),"",IFERROR(COUNTIFS('Employee Mapping'!$I$10:$I$2009,$A49,'Employee Mapping'!$K$10:$K$2009,T$39,'Employee Mapping'!$L$10:$L$2009,T$41)/COUNTA('Employee Mapping'!$G$10:$G$2009),""))</f>
        <v/>
      </c>
      <c r="U49" s="57">
        <f>IF(OR($A49="",U$41=""),"",IFERROR(COUNTIFS('Employee Mapping'!$I$10:$I$2009,$A49,'Employee Mapping'!$K$10:$K$2009,U$39,'Employee Mapping'!$L$10:$L$2009,U$41)/COUNTA('Employee Mapping'!$G$10:$G$2009),""))</f>
        <v/>
      </c>
      <c r="V49" s="57">
        <f>IF(OR($A49="",V$41=""),"",IFERROR(COUNTIFS('Employee Mapping'!$I$10:$I$2009,$A49,'Employee Mapping'!$K$10:$K$2009,V$39,'Employee Mapping'!$L$10:$L$2009,V$41)/COUNTA('Employee Mapping'!$G$10:$G$2009),""))</f>
        <v/>
      </c>
      <c r="W49" s="57">
        <f>IF(OR($A49="",W$41=""),"",IFERROR(COUNTIFS('Employee Mapping'!$I$10:$I$2009,$A49,'Employee Mapping'!$K$10:$K$2009,W$39,'Employee Mapping'!$L$10:$L$2009,W$41)/COUNTA('Employee Mapping'!$G$10:$G$2009),""))</f>
        <v/>
      </c>
      <c r="X49" s="57">
        <f>IF(OR($A49="",X$41=""),"",IFERROR(COUNTIFS('Employee Mapping'!$I$10:$I$2009,$A49,'Employee Mapping'!$K$10:$K$2009,X$39,'Employee Mapping'!$L$10:$L$2009,X$41)/COUNTA('Employee Mapping'!$G$10:$G$2009),""))</f>
        <v/>
      </c>
      <c r="Y49" s="57">
        <f>IF(OR($A49="",Y$41=""),"",IFERROR(COUNTIFS('Employee Mapping'!$I$10:$I$2009,$A49,'Employee Mapping'!$K$10:$K$2009,Y$39,'Employee Mapping'!$L$10:$L$2009,Y$41)/COUNTA('Employee Mapping'!$G$10:$G$2009),""))</f>
        <v/>
      </c>
      <c r="Z49" s="57">
        <f>IF(OR($A49="",Z$41=""),"",IFERROR(COUNTIFS('Employee Mapping'!$I$10:$I$2009,$A49,'Employee Mapping'!$K$10:$K$2009,Z$39,'Employee Mapping'!$L$10:$L$2009,Z$41)/COUNTA('Employee Mapping'!$G$10:$G$2009),""))</f>
        <v/>
      </c>
      <c r="AA49" s="57">
        <f>IF(OR($A49="",AA$41=""),"",IFERROR(COUNTIFS('Employee Mapping'!$I$10:$I$2009,$A49,'Employee Mapping'!$K$10:$K$2009,AA$39,'Employee Mapping'!$L$10:$L$2009,AA$41)/COUNTA('Employee Mapping'!$G$10:$G$2009),""))</f>
        <v/>
      </c>
      <c r="AB49" s="57">
        <f>IF(OR($A49="",AB$41=""),"",IFERROR(COUNTIFS('Employee Mapping'!$I$10:$I$2009,$A49,'Employee Mapping'!$K$10:$K$2009,AB$39,'Employee Mapping'!$L$10:$L$2009,AB$41)/COUNTA('Employee Mapping'!$G$10:$G$2009),""))</f>
        <v/>
      </c>
      <c r="AC49" s="57">
        <f>IF(OR($A49="",AC$41=""),"",IFERROR(COUNTIFS('Employee Mapping'!$I$10:$I$2009,$A49,'Employee Mapping'!$K$10:$K$2009,AC$39,'Employee Mapping'!$L$10:$L$2009,AC$41)/COUNTA('Employee Mapping'!$G$10:$G$2009),""))</f>
        <v/>
      </c>
      <c r="AD49" s="57">
        <f>IF(OR($A49="",AD$41=""),"",IFERROR(COUNTIFS('Employee Mapping'!$I$10:$I$2009,$A49,'Employee Mapping'!$K$10:$K$2009,AD$39,'Employee Mapping'!$L$10:$L$2009,AD$41)/COUNTA('Employee Mapping'!$G$10:$G$2009),""))</f>
        <v/>
      </c>
      <c r="AE49" s="57">
        <f>IF(OR($A49="",AE$41=""),"",IFERROR(COUNTIFS('Employee Mapping'!$I$10:$I$2009,$A49,'Employee Mapping'!$K$10:$K$2009,AE$39,'Employee Mapping'!$L$10:$L$2009,AE$41)/COUNTA('Employee Mapping'!$G$10:$G$2009),""))</f>
        <v/>
      </c>
      <c r="AF49" s="57">
        <f>IF(OR($A49="",AF$41=""),"",IFERROR(COUNTIFS('Employee Mapping'!$I$10:$I$2009,$A49,'Employee Mapping'!$K$10:$K$2009,AF$39,'Employee Mapping'!$L$10:$L$2009,AF$41)/COUNTA('Employee Mapping'!$G$10:$G$2009),""))</f>
        <v/>
      </c>
      <c r="AG49" s="57">
        <f>IF(OR($A49="",AG$41=""),"",IFERROR(COUNTIFS('Employee Mapping'!$I$10:$I$2009,$A49,'Employee Mapping'!$K$10:$K$2009,AG$39,'Employee Mapping'!$L$10:$L$2009,AG$41)/COUNTA('Employee Mapping'!$G$10:$G$2009),""))</f>
        <v/>
      </c>
      <c r="AH49" s="57">
        <f>IF(OR($A49="",AH$41=""),"",IFERROR(COUNTIFS('Employee Mapping'!$I$10:$I$2009,$A49,'Employee Mapping'!$K$10:$K$2009,AH$39,'Employee Mapping'!$L$10:$L$2009,AH$41)/COUNTA('Employee Mapping'!$G$10:$G$2009),""))</f>
        <v/>
      </c>
      <c r="AI49" s="57">
        <f>IF(OR($A49="",AI$41=""),"",IFERROR(COUNTIFS('Employee Mapping'!$I$10:$I$2009,$A49,'Employee Mapping'!$K$10:$K$2009,AI$39,'Employee Mapping'!$L$10:$L$2009,AI$41)/COUNTA('Employee Mapping'!$G$10:$G$2009),""))</f>
        <v/>
      </c>
      <c r="AJ49" s="57">
        <f>IF(OR($A49="",AJ$41=""),"",IFERROR(COUNTIFS('Employee Mapping'!$I$10:$I$2009,$A49,'Employee Mapping'!$K$10:$K$2009,AJ$39,'Employee Mapping'!$L$10:$L$2009,AJ$41)/COUNTA('Employee Mapping'!$G$10:$G$2009),""))</f>
        <v/>
      </c>
      <c r="AK49" s="57">
        <f>IF(OR($A49="",AK$41=""),"",IFERROR(COUNTIFS('Employee Mapping'!$I$10:$I$2009,$A49,'Employee Mapping'!$K$10:$K$2009,AK$39,'Employee Mapping'!$L$10:$L$2009,AK$41)/COUNTA('Employee Mapping'!$G$10:$G$2009),""))</f>
        <v/>
      </c>
      <c r="AL49" s="57">
        <f>IF(OR($A49="",AL$41=""),"",IFERROR(COUNTIFS('Employee Mapping'!$I$10:$I$2009,$A49,'Employee Mapping'!$K$10:$K$2009,AL$39,'Employee Mapping'!$L$10:$L$2009,AL$41)/COUNTA('Employee Mapping'!$G$10:$G$2009),""))</f>
        <v/>
      </c>
      <c r="AM49" s="57">
        <f>IF(OR($A49="",AM$41=""),"",IFERROR(COUNTIFS('Employee Mapping'!$I$10:$I$2009,$A49,'Employee Mapping'!$K$10:$K$2009,AM$39,'Employee Mapping'!$L$10:$L$2009,AM$41)/COUNTA('Employee Mapping'!$G$10:$G$2009),""))</f>
        <v/>
      </c>
      <c r="AN49" s="57">
        <f>IF(OR($A49="",AN$41=""),"",IFERROR(COUNTIFS('Employee Mapping'!$I$10:$I$2009,$A49,'Employee Mapping'!$K$10:$K$2009,AN$39,'Employee Mapping'!$L$10:$L$2009,AN$41)/COUNTA('Employee Mapping'!$G$10:$G$2009),""))</f>
        <v/>
      </c>
      <c r="AO49" s="57">
        <f>IF(OR($A49="",AO$41=""),"",IFERROR(COUNTIFS('Employee Mapping'!$I$10:$I$2009,$A49,'Employee Mapping'!$K$10:$K$2009,AO$39,'Employee Mapping'!$L$10:$L$2009,AO$41)/COUNTA('Employee Mapping'!$G$10:$G$2009),""))</f>
        <v/>
      </c>
      <c r="AP49" s="57">
        <f>IF(OR($A49="",AP$41=""),"",IFERROR(COUNTIFS('Employee Mapping'!$I$10:$I$2009,$A49,'Employee Mapping'!$K$10:$K$2009,AP$39,'Employee Mapping'!$L$10:$L$2009,AP$41)/COUNTA('Employee Mapping'!$G$10:$G$2009),""))</f>
        <v/>
      </c>
      <c r="AQ49" s="57">
        <f>IF(OR($A49="",AQ$41=""),"",IFERROR(COUNTIFS('Employee Mapping'!$I$10:$I$2009,$A49,'Employee Mapping'!$K$10:$K$2009,AQ$39,'Employee Mapping'!$L$10:$L$2009,AQ$41)/COUNTA('Employee Mapping'!$G$10:$G$2009),""))</f>
        <v/>
      </c>
      <c r="AR49" s="57">
        <f>IF(OR($A49="",AR$41=""),"",IFERROR(COUNTIFS('Employee Mapping'!$I$10:$I$2009,$A49,'Employee Mapping'!$K$10:$K$2009,AR$39,'Employee Mapping'!$L$10:$L$2009,AR$41)/COUNTA('Employee Mapping'!$G$10:$G$2009),""))</f>
        <v/>
      </c>
      <c r="AS49" s="57">
        <f>IF(OR($A49="",AS$41=""),"",IFERROR(COUNTIFS('Employee Mapping'!$I$10:$I$2009,$A49,'Employee Mapping'!$K$10:$K$2009,AS$39,'Employee Mapping'!$L$10:$L$2009,AS$41)/COUNTA('Employee Mapping'!$G$10:$G$2009),""))</f>
        <v/>
      </c>
      <c r="AT49" s="57">
        <f>IF(OR($A49="",AT$41=""),"",IFERROR(COUNTIFS('Employee Mapping'!$I$10:$I$2009,$A49,'Employee Mapping'!$K$10:$K$2009,AT$39,'Employee Mapping'!$L$10:$L$2009,AT$41)/COUNTA('Employee Mapping'!$G$10:$G$2009),""))</f>
        <v/>
      </c>
      <c r="AU49" s="57">
        <f>IF(OR($A49="",AU$41=""),"",IFERROR(COUNTIFS('Employee Mapping'!$I$10:$I$2009,$A49,'Employee Mapping'!$K$10:$K$2009,AU$39,'Employee Mapping'!$L$10:$L$2009,AU$41)/COUNTA('Employee Mapping'!$G$10:$G$2009),""))</f>
        <v/>
      </c>
      <c r="AV49" s="57">
        <f>IF(OR($A49="",AV$41=""),"",IFERROR(COUNTIFS('Employee Mapping'!$I$10:$I$2009,$A49,'Employee Mapping'!$K$10:$K$2009,AV$39,'Employee Mapping'!$L$10:$L$2009,AV$41)/COUNTA('Employee Mapping'!$G$10:$G$2009),""))</f>
        <v/>
      </c>
      <c r="AW49" s="57">
        <f>IF(OR($A49="",AW$41=""),"",IFERROR(COUNTIFS('Employee Mapping'!$I$10:$I$2009,$A49,'Employee Mapping'!$K$10:$K$2009,AW$39,'Employee Mapping'!$L$10:$L$2009,AW$41)/COUNTA('Employee Mapping'!$G$10:$G$2009),""))</f>
        <v/>
      </c>
      <c r="AX49" s="57">
        <f>IF(OR($A49="",AX$41=""),"",IFERROR(COUNTIFS('Employee Mapping'!$I$10:$I$2009,$A49,'Employee Mapping'!$K$10:$K$2009,AX$39,'Employee Mapping'!$L$10:$L$2009,AX$41)/COUNTA('Employee Mapping'!$G$10:$G$2009),""))</f>
        <v/>
      </c>
      <c r="AY49" s="57">
        <f>IF(OR($A49="",AY$41=""),"",IFERROR(COUNTIFS('Employee Mapping'!$I$10:$I$2009,$A49,'Employee Mapping'!$K$10:$K$2009,AY$39,'Employee Mapping'!$L$10:$L$2009,AY$41)/COUNTA('Employee Mapping'!$G$10:$G$2009),""))</f>
        <v/>
      </c>
      <c r="AZ49" s="57">
        <f>IF(OR($A49="",AZ$41=""),"",IFERROR(COUNTIFS('Employee Mapping'!$I$10:$I$2009,$A49,'Employee Mapping'!$K$10:$K$2009,AZ$39,'Employee Mapping'!$L$10:$L$2009,AZ$41)/COUNTA('Employee Mapping'!$G$10:$G$2009),""))</f>
        <v/>
      </c>
      <c r="BA49" s="57">
        <f>IF(OR($A49="",BA$41=""),"",IFERROR(COUNTIFS('Employee Mapping'!$I$10:$I$2009,$A49,'Employee Mapping'!$K$10:$K$2009,BA$39,'Employee Mapping'!$L$10:$L$2009,BA$41)/COUNTA('Employee Mapping'!$G$10:$G$2009),""))</f>
        <v/>
      </c>
      <c r="BB49" s="57">
        <f>IF(OR($A49="",BB$41=""),"",IFERROR(COUNTIFS('Employee Mapping'!$I$10:$I$2009,$A49,'Employee Mapping'!$K$10:$K$2009,BB$39,'Employee Mapping'!$L$10:$L$2009,BB$41)/COUNTA('Employee Mapping'!$G$10:$G$2009),""))</f>
        <v/>
      </c>
      <c r="BC49" s="57">
        <f>IF(OR($A49="",BC$41=""),"",IFERROR(COUNTIFS('Employee Mapping'!$I$10:$I$2009,$A49,'Employee Mapping'!$K$10:$K$2009,BC$39,'Employee Mapping'!$L$10:$L$2009,BC$41)/COUNTA('Employee Mapping'!$G$10:$G$2009),""))</f>
        <v/>
      </c>
      <c r="BD49" s="57">
        <f>IF(OR($A49="",BD$41=""),"",IFERROR(COUNTIFS('Employee Mapping'!$I$10:$I$2009,$A49,'Employee Mapping'!$K$10:$K$2009,BD$39,'Employee Mapping'!$L$10:$L$2009,BD$41)/COUNTA('Employee Mapping'!$G$10:$G$2009),""))</f>
        <v/>
      </c>
      <c r="BE49" s="57">
        <f>IF(OR($A49="",BE$41=""),"",IFERROR(COUNTIFS('Employee Mapping'!$I$10:$I$2009,$A49,'Employee Mapping'!$K$10:$K$2009,BE$39,'Employee Mapping'!$L$10:$L$2009,BE$41)/COUNTA('Employee Mapping'!$G$10:$G$2009),""))</f>
        <v/>
      </c>
      <c r="BF49" s="57">
        <f>IF(OR($A49="",BF$41=""),"",IFERROR(COUNTIFS('Employee Mapping'!$I$10:$I$2009,$A49,'Employee Mapping'!$K$10:$K$2009,BF$39,'Employee Mapping'!$L$10:$L$2009,BF$41)/COUNTA('Employee Mapping'!$G$10:$G$2009),""))</f>
        <v/>
      </c>
      <c r="BG49" s="57">
        <f>IF(OR($A49="",BG$41=""),"",IFERROR(COUNTIFS('Employee Mapping'!$I$10:$I$2009,$A49,'Employee Mapping'!$K$10:$K$2009,BG$39,'Employee Mapping'!$L$10:$L$2009,BG$41)/COUNTA('Employee Mapping'!$G$10:$G$2009),""))</f>
        <v/>
      </c>
      <c r="BH49" s="57">
        <f>IF(OR($A49="",BH$41=""),"",IFERROR(COUNTIFS('Employee Mapping'!$I$10:$I$2009,$A49,'Employee Mapping'!$K$10:$K$2009,BH$39,'Employee Mapping'!$L$10:$L$2009,BH$41)/COUNTA('Employee Mapping'!$G$10:$G$2009),""))</f>
        <v/>
      </c>
      <c r="BI49" s="57">
        <f>IF(OR($A49="",BI$41=""),"",IFERROR(COUNTIFS('Employee Mapping'!$I$10:$I$2009,$A49,'Employee Mapping'!$K$10:$K$2009,BI$39,'Employee Mapping'!$L$10:$L$2009,BI$41)/COUNTA('Employee Mapping'!$G$10:$G$2009),""))</f>
        <v/>
      </c>
      <c r="BJ49" s="57">
        <f>IF(OR($A49="",BJ$41=""),"",IFERROR(COUNTIFS('Employee Mapping'!$I$10:$I$2009,$A49,'Employee Mapping'!$K$10:$K$2009,BJ$39,'Employee Mapping'!$L$10:$L$2009,BJ$41)/COUNTA('Employee Mapping'!$G$10:$G$2009),""))</f>
        <v/>
      </c>
      <c r="BK49" s="57">
        <f>IF(OR($A49="",BK$41=""),"",IFERROR(COUNTIFS('Employee Mapping'!$I$10:$I$2009,$A49,'Employee Mapping'!$K$10:$K$2009,BK$39,'Employee Mapping'!$L$10:$L$2009,BK$41)/COUNTA('Employee Mapping'!$G$10:$G$2009),""))</f>
        <v/>
      </c>
      <c r="BL49" s="57">
        <f>IF(OR($A49="",BL$41=""),"",IFERROR(COUNTIFS('Employee Mapping'!$I$10:$I$2009,$A49,'Employee Mapping'!$K$10:$K$2009,BL$39,'Employee Mapping'!$L$10:$L$2009,BL$41)/COUNTA('Employee Mapping'!$G$10:$G$2009),""))</f>
        <v/>
      </c>
      <c r="BM49" s="57">
        <f>IF(OR($A49="",BM$41=""),"",IFERROR(COUNTIFS('Employee Mapping'!$I$10:$I$2009,$A49,'Employee Mapping'!$K$10:$K$2009,BM$39,'Employee Mapping'!$L$10:$L$2009,BM$41)/COUNTA('Employee Mapping'!$G$10:$G$2009),""))</f>
        <v/>
      </c>
      <c r="BN49" s="57">
        <f>IF(OR($A49="",BN$41=""),"",IFERROR(COUNTIFS('Employee Mapping'!$I$10:$I$2009,$A49,'Employee Mapping'!$K$10:$K$2009,BN$39,'Employee Mapping'!$L$10:$L$2009,BN$41)/COUNTA('Employee Mapping'!$G$10:$G$2009),""))</f>
        <v/>
      </c>
      <c r="BO49" s="57">
        <f>IF(OR($A49="",BO$41=""),"",IFERROR(COUNTIFS('Employee Mapping'!$I$10:$I$2009,$A49,'Employee Mapping'!$K$10:$K$2009,BO$39,'Employee Mapping'!$L$10:$L$2009,BO$41)/COUNTA('Employee Mapping'!$G$10:$G$2009),""))</f>
        <v/>
      </c>
      <c r="BP49" s="57">
        <f>IF(OR($A49="",BP$41=""),"",IFERROR(COUNTIFS('Employee Mapping'!$I$10:$I$2009,$A49,'Employee Mapping'!$K$10:$K$2009,BP$39,'Employee Mapping'!$L$10:$L$2009,BP$41)/COUNTA('Employee Mapping'!$G$10:$G$2009),""))</f>
        <v/>
      </c>
      <c r="BQ49" s="57">
        <f>IF(OR($A49="",BQ$41=""),"",IFERROR(COUNTIFS('Employee Mapping'!$I$10:$I$2009,$A49,'Employee Mapping'!$K$10:$K$2009,BQ$39,'Employee Mapping'!$L$10:$L$2009,BQ$41)/COUNTA('Employee Mapping'!$G$10:$G$2009),""))</f>
        <v/>
      </c>
      <c r="BR49" s="57">
        <f>IF(OR($A49="",BR$41=""),"",IFERROR(COUNTIFS('Employee Mapping'!$I$10:$I$2009,$A49,'Employee Mapping'!$K$10:$K$2009,BR$39,'Employee Mapping'!$L$10:$L$2009,BR$41)/COUNTA('Employee Mapping'!$G$10:$G$2009),""))</f>
        <v/>
      </c>
      <c r="BS49" s="57">
        <f>IF(OR($A49="",BS$41=""),"",IFERROR(COUNTIFS('Employee Mapping'!$I$10:$I$2009,$A49,'Employee Mapping'!$K$10:$K$2009,BS$39,'Employee Mapping'!$L$10:$L$2009,BS$41)/COUNTA('Employee Mapping'!$G$10:$G$2009),""))</f>
        <v/>
      </c>
      <c r="BT49" s="57">
        <f>IF(OR($A49="",BT$41=""),"",IFERROR(COUNTIFS('Employee Mapping'!$I$10:$I$2009,$A49,'Employee Mapping'!$K$10:$K$2009,BT$39,'Employee Mapping'!$L$10:$L$2009,BT$41)/COUNTA('Employee Mapping'!$G$10:$G$2009),""))</f>
        <v/>
      </c>
      <c r="BU49" s="57">
        <f>IF(OR($A49="",BU$41=""),"",IFERROR(COUNTIFS('Employee Mapping'!$I$10:$I$2009,$A49,'Employee Mapping'!$K$10:$K$2009,BU$39,'Employee Mapping'!$L$10:$L$2009,BU$41)/COUNTA('Employee Mapping'!$G$10:$G$2009),""))</f>
        <v/>
      </c>
      <c r="BV49" s="57">
        <f>IF(OR($A49="",BV$41=""),"",IFERROR(COUNTIFS('Employee Mapping'!$I$10:$I$2009,$A49,'Employee Mapping'!$K$10:$K$2009,BV$39,'Employee Mapping'!$L$10:$L$2009,BV$41)/COUNTA('Employee Mapping'!$G$10:$G$2009),""))</f>
        <v/>
      </c>
      <c r="BW49" s="57">
        <f>IF(OR($A49="",BW$41=""),"",IFERROR(COUNTIFS('Employee Mapping'!$I$10:$I$2009,$A49,'Employee Mapping'!$K$10:$K$2009,BW$39,'Employee Mapping'!$L$10:$L$2009,BW$41)/COUNTA('Employee Mapping'!$G$10:$G$2009),""))</f>
        <v/>
      </c>
      <c r="BX49" s="57">
        <f>IF(OR($A49="",BX$41=""),"",IFERROR(COUNTIFS('Employee Mapping'!$I$10:$I$2009,$A49,'Employee Mapping'!$K$10:$K$2009,BX$39,'Employee Mapping'!$L$10:$L$2009,BX$41)/COUNTA('Employee Mapping'!$G$10:$G$2009),""))</f>
        <v/>
      </c>
      <c r="BY49" s="57">
        <f>IF(OR($A49="",BY$41=""),"",IFERROR(COUNTIFS('Employee Mapping'!$I$10:$I$2009,$A49,'Employee Mapping'!$K$10:$K$2009,BY$39,'Employee Mapping'!$L$10:$L$2009,BY$41)/COUNTA('Employee Mapping'!$G$10:$G$2009),""))</f>
        <v/>
      </c>
      <c r="BZ49" s="57">
        <f>IF(OR($A49="",BZ$41=""),"",IFERROR(COUNTIFS('Employee Mapping'!$I$10:$I$2009,$A49,'Employee Mapping'!$K$10:$K$2009,BZ$39,'Employee Mapping'!$L$10:$L$2009,BZ$41)/COUNTA('Employee Mapping'!$G$10:$G$2009),""))</f>
        <v/>
      </c>
      <c r="CA49" s="57">
        <f>IF(OR($A49="",CA$41=""),"",IFERROR(COUNTIFS('Employee Mapping'!$I$10:$I$2009,$A49,'Employee Mapping'!$K$10:$K$2009,CA$39,'Employee Mapping'!$L$10:$L$2009,CA$41)/COUNTA('Employee Mapping'!$G$10:$G$2009),""))</f>
        <v/>
      </c>
      <c r="CB49" s="57">
        <f>IF(OR($A49="",CB$41=""),"",IFERROR(COUNTIFS('Employee Mapping'!$I$10:$I$2009,$A49,'Employee Mapping'!$K$10:$K$2009,CB$39,'Employee Mapping'!$L$10:$L$2009,CB$41)/COUNTA('Employee Mapping'!$G$10:$G$2009),""))</f>
        <v/>
      </c>
      <c r="CC49" s="57">
        <f>IF(OR($A49="",CC$41=""),"",IFERROR(COUNTIFS('Employee Mapping'!$I$10:$I$2009,$A49,'Employee Mapping'!$K$10:$K$2009,CC$39,'Employee Mapping'!$L$10:$L$2009,CC$41)/COUNTA('Employee Mapping'!$G$10:$G$2009),""))</f>
        <v/>
      </c>
      <c r="CD49" s="57">
        <f>IF(OR($A49="",CD$41=""),"",IFERROR(COUNTIFS('Employee Mapping'!$I$10:$I$2009,$A49,'Employee Mapping'!$K$10:$K$2009,CD$39,'Employee Mapping'!$L$10:$L$2009,CD$41)/COUNTA('Employee Mapping'!$G$10:$G$2009),""))</f>
        <v/>
      </c>
      <c r="CE49" s="57">
        <f>IF(OR($A49="",CE$41=""),"",IFERROR(COUNTIFS('Employee Mapping'!$I$10:$I$2009,$A49,'Employee Mapping'!$K$10:$K$2009,CE$39,'Employee Mapping'!$L$10:$L$2009,CE$41)/COUNTA('Employee Mapping'!$G$10:$G$2009),""))</f>
        <v/>
      </c>
      <c r="CF49" s="57">
        <f>IF(OR($A49="",CF$41=""),"",IFERROR(COUNTIFS('Employee Mapping'!$I$10:$I$2009,$A49,'Employee Mapping'!$K$10:$K$2009,CF$39,'Employee Mapping'!$L$10:$L$2009,CF$41)/COUNTA('Employee Mapping'!$G$10:$G$2009),""))</f>
        <v/>
      </c>
      <c r="CG49" s="57">
        <f>IF(OR($A49="",CG$41=""),"",IFERROR(COUNTIFS('Employee Mapping'!$I$10:$I$2009,$A49,'Employee Mapping'!$K$10:$K$2009,CG$39,'Employee Mapping'!$L$10:$L$2009,CG$41)/COUNTA('Employee Mapping'!$G$10:$G$2009),""))</f>
        <v/>
      </c>
      <c r="CH49" s="57">
        <f>IF(OR($A49="",CH$41=""),"",IFERROR(COUNTIFS('Employee Mapping'!$I$10:$I$2009,$A49,'Employee Mapping'!$K$10:$K$2009,CH$39,'Employee Mapping'!$L$10:$L$2009,CH$41)/COUNTA('Employee Mapping'!$G$10:$G$2009),""))</f>
        <v/>
      </c>
      <c r="CI49" s="57">
        <f>IF(OR($A49="",CI$41=""),"",IFERROR(COUNTIFS('Employee Mapping'!$I$10:$I$2009,$A49,'Employee Mapping'!$K$10:$K$2009,CI$39,'Employee Mapping'!$L$10:$L$2009,CI$41)/COUNTA('Employee Mapping'!$G$10:$G$2009),""))</f>
        <v/>
      </c>
      <c r="CJ49" s="57">
        <f>IF(OR($A49="",CJ$41=""),"",IFERROR(COUNTIFS('Employee Mapping'!$I$10:$I$2009,$A49,'Employee Mapping'!$K$10:$K$2009,CJ$39,'Employee Mapping'!$L$10:$L$2009,CJ$41)/COUNTA('Employee Mapping'!$G$10:$G$2009),""))</f>
        <v/>
      </c>
      <c r="CK49" s="57">
        <f>IF(OR($A49="",CK$41=""),"",IFERROR(COUNTIFS('Employee Mapping'!$I$10:$I$2009,$A49,'Employee Mapping'!$K$10:$K$2009,CK$39,'Employee Mapping'!$L$10:$L$2009,CK$41)/COUNTA('Employee Mapping'!$G$10:$G$2009),""))</f>
        <v/>
      </c>
      <c r="CL49" s="57">
        <f>IF(OR($A49="",CL$41=""),"",IFERROR(COUNTIFS('Employee Mapping'!$I$10:$I$2009,$A49,'Employee Mapping'!$K$10:$K$2009,CL$39,'Employee Mapping'!$L$10:$L$2009,CL$41)/COUNTA('Employee Mapping'!$G$10:$G$2009),""))</f>
        <v/>
      </c>
      <c r="CM49" s="57">
        <f>IF(OR($A49="",CM$41=""),"",IFERROR(COUNTIFS('Employee Mapping'!$I$10:$I$2009,$A49,'Employee Mapping'!$K$10:$K$2009,CM$39,'Employee Mapping'!$L$10:$L$2009,CM$41)/COUNTA('Employee Mapping'!$G$10:$G$2009),""))</f>
        <v/>
      </c>
      <c r="CN49" s="57">
        <f>IF(OR($A49="",CN$41=""),"",IFERROR(COUNTIFS('Employee Mapping'!$I$10:$I$2009,$A49,'Employee Mapping'!$K$10:$K$2009,CN$39,'Employee Mapping'!$L$10:$L$2009,CN$41)/COUNTA('Employee Mapping'!$G$10:$G$2009),""))</f>
        <v/>
      </c>
      <c r="CO49" s="57">
        <f>IF(OR($A49="",CO$41=""),"",IFERROR(COUNTIFS('Employee Mapping'!$I$10:$I$2009,$A49,'Employee Mapping'!$K$10:$K$2009,CO$39,'Employee Mapping'!$L$10:$L$2009,CO$41)/COUNTA('Employee Mapping'!$G$10:$G$2009),""))</f>
        <v/>
      </c>
      <c r="CP49" s="57">
        <f>IF(OR($A49="",CP$41=""),"",IFERROR(COUNTIFS('Employee Mapping'!$I$10:$I$2009,$A49,'Employee Mapping'!$K$10:$K$2009,CP$39,'Employee Mapping'!$L$10:$L$2009,CP$41)/COUNTA('Employee Mapping'!$G$10:$G$2009),""))</f>
        <v/>
      </c>
      <c r="CQ49" s="57">
        <f>IF(OR($A49="",CQ$41=""),"",IFERROR(COUNTIFS('Employee Mapping'!$I$10:$I$2009,$A49,'Employee Mapping'!$K$10:$K$2009,CQ$39,'Employee Mapping'!$L$10:$L$2009,CQ$41)/COUNTA('Employee Mapping'!$G$10:$G$2009),""))</f>
        <v/>
      </c>
      <c r="CR49" s="57">
        <f>IF(OR($A49="",CR$41=""),"",IFERROR(COUNTIFS('Employee Mapping'!$I$10:$I$2009,$A49,'Employee Mapping'!$K$10:$K$2009,CR$39,'Employee Mapping'!$L$10:$L$2009,CR$41)/COUNTA('Employee Mapping'!$G$10:$G$2009),""))</f>
        <v/>
      </c>
      <c r="CS49" s="57">
        <f>IF(OR($A49="",CS$41=""),"",IFERROR(COUNTIFS('Employee Mapping'!$I$10:$I$2009,$A49,'Employee Mapping'!$K$10:$K$2009,CS$39,'Employee Mapping'!$L$10:$L$2009,CS$41)/COUNTA('Employee Mapping'!$G$10:$G$2009),""))</f>
        <v/>
      </c>
      <c r="CT49" s="57">
        <f>IF(OR($A49="",CT$41=""),"",IFERROR(COUNTIFS('Employee Mapping'!$I$10:$I$2009,$A49,'Employee Mapping'!$K$10:$K$2009,CT$39,'Employee Mapping'!$L$10:$L$2009,CT$41)/COUNTA('Employee Mapping'!$G$10:$G$2009),""))</f>
        <v/>
      </c>
      <c r="CU49" s="58">
        <f>IF($A49="","",SUM(C49:CT49))</f>
        <v/>
      </c>
    </row>
    <row r="50">
      <c r="A50">
        <f>IF(SETUP!$B128="","",SETUP!$B128)</f>
        <v/>
      </c>
      <c r="B50" s="9">
        <f>IF(SETUP!$B128="","",SETUP!$C128)</f>
        <v/>
      </c>
      <c r="C50" s="57">
        <f>IF(OR($A50="",C$41=""),"",IFERROR(COUNTIFS('Employee Mapping'!$I$10:$I$2009,$A50,'Employee Mapping'!$K$10:$K$2009,C$39,'Employee Mapping'!$L$10:$L$2009,C$41)/COUNTA('Employee Mapping'!$G$10:$G$2009),""))</f>
        <v/>
      </c>
      <c r="D50" s="57">
        <f>IF(OR($A50="",D$41=""),"",IFERROR(COUNTIFS('Employee Mapping'!$I$10:$I$2009,$A50,'Employee Mapping'!$K$10:$K$2009,D$39,'Employee Mapping'!$L$10:$L$2009,D$41)/COUNTA('Employee Mapping'!$G$10:$G$2009),""))</f>
        <v/>
      </c>
      <c r="E50" s="57">
        <f>IF(OR($A50="",E$41=""),"",IFERROR(COUNTIFS('Employee Mapping'!$I$10:$I$2009,$A50,'Employee Mapping'!$K$10:$K$2009,E$39,'Employee Mapping'!$L$10:$L$2009,E$41)/COUNTA('Employee Mapping'!$G$10:$G$2009),""))</f>
        <v/>
      </c>
      <c r="F50" s="57">
        <f>IF(OR($A50="",F$41=""),"",IFERROR(COUNTIFS('Employee Mapping'!$I$10:$I$2009,$A50,'Employee Mapping'!$K$10:$K$2009,F$39,'Employee Mapping'!$L$10:$L$2009,F$41)/COUNTA('Employee Mapping'!$G$10:$G$2009),""))</f>
        <v/>
      </c>
      <c r="G50" s="57">
        <f>IF(OR($A50="",G$41=""),"",IFERROR(COUNTIFS('Employee Mapping'!$I$10:$I$2009,$A50,'Employee Mapping'!$K$10:$K$2009,G$39,'Employee Mapping'!$L$10:$L$2009,G$41)/COUNTA('Employee Mapping'!$G$10:$G$2009),""))</f>
        <v/>
      </c>
      <c r="H50" s="57">
        <f>IF(OR($A50="",H$41=""),"",IFERROR(COUNTIFS('Employee Mapping'!$I$10:$I$2009,$A50,'Employee Mapping'!$K$10:$K$2009,H$39,'Employee Mapping'!$L$10:$L$2009,H$41)/COUNTA('Employee Mapping'!$G$10:$G$2009),""))</f>
        <v/>
      </c>
      <c r="I50" s="57">
        <f>IF(OR($A50="",I$41=""),"",IFERROR(COUNTIFS('Employee Mapping'!$I$10:$I$2009,$A50,'Employee Mapping'!$K$10:$K$2009,I$39,'Employee Mapping'!$L$10:$L$2009,I$41)/COUNTA('Employee Mapping'!$G$10:$G$2009),""))</f>
        <v/>
      </c>
      <c r="J50" s="57">
        <f>IF(OR($A50="",J$41=""),"",IFERROR(COUNTIFS('Employee Mapping'!$I$10:$I$2009,$A50,'Employee Mapping'!$K$10:$K$2009,J$39,'Employee Mapping'!$L$10:$L$2009,J$41)/COUNTA('Employee Mapping'!$G$10:$G$2009),""))</f>
        <v/>
      </c>
      <c r="K50" s="57">
        <f>IF(OR($A50="",K$41=""),"",IFERROR(COUNTIFS('Employee Mapping'!$I$10:$I$2009,$A50,'Employee Mapping'!$K$10:$K$2009,K$39,'Employee Mapping'!$L$10:$L$2009,K$41)/COUNTA('Employee Mapping'!$G$10:$G$2009),""))</f>
        <v/>
      </c>
      <c r="L50" s="57">
        <f>IF(OR($A50="",L$41=""),"",IFERROR(COUNTIFS('Employee Mapping'!$I$10:$I$2009,$A50,'Employee Mapping'!$K$10:$K$2009,L$39,'Employee Mapping'!$L$10:$L$2009,L$41)/COUNTA('Employee Mapping'!$G$10:$G$2009),""))</f>
        <v/>
      </c>
      <c r="M50" s="57">
        <f>IF(OR($A50="",M$41=""),"",IFERROR(COUNTIFS('Employee Mapping'!$I$10:$I$2009,$A50,'Employee Mapping'!$K$10:$K$2009,M$39,'Employee Mapping'!$L$10:$L$2009,M$41)/COUNTA('Employee Mapping'!$G$10:$G$2009),""))</f>
        <v/>
      </c>
      <c r="N50" s="57">
        <f>IF(OR($A50="",N$41=""),"",IFERROR(COUNTIFS('Employee Mapping'!$I$10:$I$2009,$A50,'Employee Mapping'!$K$10:$K$2009,N$39,'Employee Mapping'!$L$10:$L$2009,N$41)/COUNTA('Employee Mapping'!$G$10:$G$2009),""))</f>
        <v/>
      </c>
      <c r="O50" s="57">
        <f>IF(OR($A50="",O$41=""),"",IFERROR(COUNTIFS('Employee Mapping'!$I$10:$I$2009,$A50,'Employee Mapping'!$K$10:$K$2009,O$39,'Employee Mapping'!$L$10:$L$2009,O$41)/COUNTA('Employee Mapping'!$G$10:$G$2009),""))</f>
        <v/>
      </c>
      <c r="P50" s="57">
        <f>IF(OR($A50="",P$41=""),"",IFERROR(COUNTIFS('Employee Mapping'!$I$10:$I$2009,$A50,'Employee Mapping'!$K$10:$K$2009,P$39,'Employee Mapping'!$L$10:$L$2009,P$41)/COUNTA('Employee Mapping'!$G$10:$G$2009),""))</f>
        <v/>
      </c>
      <c r="Q50" s="57">
        <f>IF(OR($A50="",Q$41=""),"",IFERROR(COUNTIFS('Employee Mapping'!$I$10:$I$2009,$A50,'Employee Mapping'!$K$10:$K$2009,Q$39,'Employee Mapping'!$L$10:$L$2009,Q$41)/COUNTA('Employee Mapping'!$G$10:$G$2009),""))</f>
        <v/>
      </c>
      <c r="R50" s="57">
        <f>IF(OR($A50="",R$41=""),"",IFERROR(COUNTIFS('Employee Mapping'!$I$10:$I$2009,$A50,'Employee Mapping'!$K$10:$K$2009,R$39,'Employee Mapping'!$L$10:$L$2009,R$41)/COUNTA('Employee Mapping'!$G$10:$G$2009),""))</f>
        <v/>
      </c>
      <c r="S50" s="57">
        <f>IF(OR($A50="",S$41=""),"",IFERROR(COUNTIFS('Employee Mapping'!$I$10:$I$2009,$A50,'Employee Mapping'!$K$10:$K$2009,S$39,'Employee Mapping'!$L$10:$L$2009,S$41)/COUNTA('Employee Mapping'!$G$10:$G$2009),""))</f>
        <v/>
      </c>
      <c r="T50" s="57">
        <f>IF(OR($A50="",T$41=""),"",IFERROR(COUNTIFS('Employee Mapping'!$I$10:$I$2009,$A50,'Employee Mapping'!$K$10:$K$2009,T$39,'Employee Mapping'!$L$10:$L$2009,T$41)/COUNTA('Employee Mapping'!$G$10:$G$2009),""))</f>
        <v/>
      </c>
      <c r="U50" s="57">
        <f>IF(OR($A50="",U$41=""),"",IFERROR(COUNTIFS('Employee Mapping'!$I$10:$I$2009,$A50,'Employee Mapping'!$K$10:$K$2009,U$39,'Employee Mapping'!$L$10:$L$2009,U$41)/COUNTA('Employee Mapping'!$G$10:$G$2009),""))</f>
        <v/>
      </c>
      <c r="V50" s="57">
        <f>IF(OR($A50="",V$41=""),"",IFERROR(COUNTIFS('Employee Mapping'!$I$10:$I$2009,$A50,'Employee Mapping'!$K$10:$K$2009,V$39,'Employee Mapping'!$L$10:$L$2009,V$41)/COUNTA('Employee Mapping'!$G$10:$G$2009),""))</f>
        <v/>
      </c>
      <c r="W50" s="57">
        <f>IF(OR($A50="",W$41=""),"",IFERROR(COUNTIFS('Employee Mapping'!$I$10:$I$2009,$A50,'Employee Mapping'!$K$10:$K$2009,W$39,'Employee Mapping'!$L$10:$L$2009,W$41)/COUNTA('Employee Mapping'!$G$10:$G$2009),""))</f>
        <v/>
      </c>
      <c r="X50" s="57">
        <f>IF(OR($A50="",X$41=""),"",IFERROR(COUNTIFS('Employee Mapping'!$I$10:$I$2009,$A50,'Employee Mapping'!$K$10:$K$2009,X$39,'Employee Mapping'!$L$10:$L$2009,X$41)/COUNTA('Employee Mapping'!$G$10:$G$2009),""))</f>
        <v/>
      </c>
      <c r="Y50" s="57">
        <f>IF(OR($A50="",Y$41=""),"",IFERROR(COUNTIFS('Employee Mapping'!$I$10:$I$2009,$A50,'Employee Mapping'!$K$10:$K$2009,Y$39,'Employee Mapping'!$L$10:$L$2009,Y$41)/COUNTA('Employee Mapping'!$G$10:$G$2009),""))</f>
        <v/>
      </c>
      <c r="Z50" s="57">
        <f>IF(OR($A50="",Z$41=""),"",IFERROR(COUNTIFS('Employee Mapping'!$I$10:$I$2009,$A50,'Employee Mapping'!$K$10:$K$2009,Z$39,'Employee Mapping'!$L$10:$L$2009,Z$41)/COUNTA('Employee Mapping'!$G$10:$G$2009),""))</f>
        <v/>
      </c>
      <c r="AA50" s="57">
        <f>IF(OR($A50="",AA$41=""),"",IFERROR(COUNTIFS('Employee Mapping'!$I$10:$I$2009,$A50,'Employee Mapping'!$K$10:$K$2009,AA$39,'Employee Mapping'!$L$10:$L$2009,AA$41)/COUNTA('Employee Mapping'!$G$10:$G$2009),""))</f>
        <v/>
      </c>
      <c r="AB50" s="57">
        <f>IF(OR($A50="",AB$41=""),"",IFERROR(COUNTIFS('Employee Mapping'!$I$10:$I$2009,$A50,'Employee Mapping'!$K$10:$K$2009,AB$39,'Employee Mapping'!$L$10:$L$2009,AB$41)/COUNTA('Employee Mapping'!$G$10:$G$2009),""))</f>
        <v/>
      </c>
      <c r="AC50" s="57">
        <f>IF(OR($A50="",AC$41=""),"",IFERROR(COUNTIFS('Employee Mapping'!$I$10:$I$2009,$A50,'Employee Mapping'!$K$10:$K$2009,AC$39,'Employee Mapping'!$L$10:$L$2009,AC$41)/COUNTA('Employee Mapping'!$G$10:$G$2009),""))</f>
        <v/>
      </c>
      <c r="AD50" s="57">
        <f>IF(OR($A50="",AD$41=""),"",IFERROR(COUNTIFS('Employee Mapping'!$I$10:$I$2009,$A50,'Employee Mapping'!$K$10:$K$2009,AD$39,'Employee Mapping'!$L$10:$L$2009,AD$41)/COUNTA('Employee Mapping'!$G$10:$G$2009),""))</f>
        <v/>
      </c>
      <c r="AE50" s="57">
        <f>IF(OR($A50="",AE$41=""),"",IFERROR(COUNTIFS('Employee Mapping'!$I$10:$I$2009,$A50,'Employee Mapping'!$K$10:$K$2009,AE$39,'Employee Mapping'!$L$10:$L$2009,AE$41)/COUNTA('Employee Mapping'!$G$10:$G$2009),""))</f>
        <v/>
      </c>
      <c r="AF50" s="57">
        <f>IF(OR($A50="",AF$41=""),"",IFERROR(COUNTIFS('Employee Mapping'!$I$10:$I$2009,$A50,'Employee Mapping'!$K$10:$K$2009,AF$39,'Employee Mapping'!$L$10:$L$2009,AF$41)/COUNTA('Employee Mapping'!$G$10:$G$2009),""))</f>
        <v/>
      </c>
      <c r="AG50" s="57">
        <f>IF(OR($A50="",AG$41=""),"",IFERROR(COUNTIFS('Employee Mapping'!$I$10:$I$2009,$A50,'Employee Mapping'!$K$10:$K$2009,AG$39,'Employee Mapping'!$L$10:$L$2009,AG$41)/COUNTA('Employee Mapping'!$G$10:$G$2009),""))</f>
        <v/>
      </c>
      <c r="AH50" s="57">
        <f>IF(OR($A50="",AH$41=""),"",IFERROR(COUNTIFS('Employee Mapping'!$I$10:$I$2009,$A50,'Employee Mapping'!$K$10:$K$2009,AH$39,'Employee Mapping'!$L$10:$L$2009,AH$41)/COUNTA('Employee Mapping'!$G$10:$G$2009),""))</f>
        <v/>
      </c>
      <c r="AI50" s="57">
        <f>IF(OR($A50="",AI$41=""),"",IFERROR(COUNTIFS('Employee Mapping'!$I$10:$I$2009,$A50,'Employee Mapping'!$K$10:$K$2009,AI$39,'Employee Mapping'!$L$10:$L$2009,AI$41)/COUNTA('Employee Mapping'!$G$10:$G$2009),""))</f>
        <v/>
      </c>
      <c r="AJ50" s="57">
        <f>IF(OR($A50="",AJ$41=""),"",IFERROR(COUNTIFS('Employee Mapping'!$I$10:$I$2009,$A50,'Employee Mapping'!$K$10:$K$2009,AJ$39,'Employee Mapping'!$L$10:$L$2009,AJ$41)/COUNTA('Employee Mapping'!$G$10:$G$2009),""))</f>
        <v/>
      </c>
      <c r="AK50" s="57">
        <f>IF(OR($A50="",AK$41=""),"",IFERROR(COUNTIFS('Employee Mapping'!$I$10:$I$2009,$A50,'Employee Mapping'!$K$10:$K$2009,AK$39,'Employee Mapping'!$L$10:$L$2009,AK$41)/COUNTA('Employee Mapping'!$G$10:$G$2009),""))</f>
        <v/>
      </c>
      <c r="AL50" s="57">
        <f>IF(OR($A50="",AL$41=""),"",IFERROR(COUNTIFS('Employee Mapping'!$I$10:$I$2009,$A50,'Employee Mapping'!$K$10:$K$2009,AL$39,'Employee Mapping'!$L$10:$L$2009,AL$41)/COUNTA('Employee Mapping'!$G$10:$G$2009),""))</f>
        <v/>
      </c>
      <c r="AM50" s="57">
        <f>IF(OR($A50="",AM$41=""),"",IFERROR(COUNTIFS('Employee Mapping'!$I$10:$I$2009,$A50,'Employee Mapping'!$K$10:$K$2009,AM$39,'Employee Mapping'!$L$10:$L$2009,AM$41)/COUNTA('Employee Mapping'!$G$10:$G$2009),""))</f>
        <v/>
      </c>
      <c r="AN50" s="57">
        <f>IF(OR($A50="",AN$41=""),"",IFERROR(COUNTIFS('Employee Mapping'!$I$10:$I$2009,$A50,'Employee Mapping'!$K$10:$K$2009,AN$39,'Employee Mapping'!$L$10:$L$2009,AN$41)/COUNTA('Employee Mapping'!$G$10:$G$2009),""))</f>
        <v/>
      </c>
      <c r="AO50" s="57">
        <f>IF(OR($A50="",AO$41=""),"",IFERROR(COUNTIFS('Employee Mapping'!$I$10:$I$2009,$A50,'Employee Mapping'!$K$10:$K$2009,AO$39,'Employee Mapping'!$L$10:$L$2009,AO$41)/COUNTA('Employee Mapping'!$G$10:$G$2009),""))</f>
        <v/>
      </c>
      <c r="AP50" s="57">
        <f>IF(OR($A50="",AP$41=""),"",IFERROR(COUNTIFS('Employee Mapping'!$I$10:$I$2009,$A50,'Employee Mapping'!$K$10:$K$2009,AP$39,'Employee Mapping'!$L$10:$L$2009,AP$41)/COUNTA('Employee Mapping'!$G$10:$G$2009),""))</f>
        <v/>
      </c>
      <c r="AQ50" s="57">
        <f>IF(OR($A50="",AQ$41=""),"",IFERROR(COUNTIFS('Employee Mapping'!$I$10:$I$2009,$A50,'Employee Mapping'!$K$10:$K$2009,AQ$39,'Employee Mapping'!$L$10:$L$2009,AQ$41)/COUNTA('Employee Mapping'!$G$10:$G$2009),""))</f>
        <v/>
      </c>
      <c r="AR50" s="57">
        <f>IF(OR($A50="",AR$41=""),"",IFERROR(COUNTIFS('Employee Mapping'!$I$10:$I$2009,$A50,'Employee Mapping'!$K$10:$K$2009,AR$39,'Employee Mapping'!$L$10:$L$2009,AR$41)/COUNTA('Employee Mapping'!$G$10:$G$2009),""))</f>
        <v/>
      </c>
      <c r="AS50" s="57">
        <f>IF(OR($A50="",AS$41=""),"",IFERROR(COUNTIFS('Employee Mapping'!$I$10:$I$2009,$A50,'Employee Mapping'!$K$10:$K$2009,AS$39,'Employee Mapping'!$L$10:$L$2009,AS$41)/COUNTA('Employee Mapping'!$G$10:$G$2009),""))</f>
        <v/>
      </c>
      <c r="AT50" s="57">
        <f>IF(OR($A50="",AT$41=""),"",IFERROR(COUNTIFS('Employee Mapping'!$I$10:$I$2009,$A50,'Employee Mapping'!$K$10:$K$2009,AT$39,'Employee Mapping'!$L$10:$L$2009,AT$41)/COUNTA('Employee Mapping'!$G$10:$G$2009),""))</f>
        <v/>
      </c>
      <c r="AU50" s="57">
        <f>IF(OR($A50="",AU$41=""),"",IFERROR(COUNTIFS('Employee Mapping'!$I$10:$I$2009,$A50,'Employee Mapping'!$K$10:$K$2009,AU$39,'Employee Mapping'!$L$10:$L$2009,AU$41)/COUNTA('Employee Mapping'!$G$10:$G$2009),""))</f>
        <v/>
      </c>
      <c r="AV50" s="57">
        <f>IF(OR($A50="",AV$41=""),"",IFERROR(COUNTIFS('Employee Mapping'!$I$10:$I$2009,$A50,'Employee Mapping'!$K$10:$K$2009,AV$39,'Employee Mapping'!$L$10:$L$2009,AV$41)/COUNTA('Employee Mapping'!$G$10:$G$2009),""))</f>
        <v/>
      </c>
      <c r="AW50" s="57">
        <f>IF(OR($A50="",AW$41=""),"",IFERROR(COUNTIFS('Employee Mapping'!$I$10:$I$2009,$A50,'Employee Mapping'!$K$10:$K$2009,AW$39,'Employee Mapping'!$L$10:$L$2009,AW$41)/COUNTA('Employee Mapping'!$G$10:$G$2009),""))</f>
        <v/>
      </c>
      <c r="AX50" s="57">
        <f>IF(OR($A50="",AX$41=""),"",IFERROR(COUNTIFS('Employee Mapping'!$I$10:$I$2009,$A50,'Employee Mapping'!$K$10:$K$2009,AX$39,'Employee Mapping'!$L$10:$L$2009,AX$41)/COUNTA('Employee Mapping'!$G$10:$G$2009),""))</f>
        <v/>
      </c>
      <c r="AY50" s="57">
        <f>IF(OR($A50="",AY$41=""),"",IFERROR(COUNTIFS('Employee Mapping'!$I$10:$I$2009,$A50,'Employee Mapping'!$K$10:$K$2009,AY$39,'Employee Mapping'!$L$10:$L$2009,AY$41)/COUNTA('Employee Mapping'!$G$10:$G$2009),""))</f>
        <v/>
      </c>
      <c r="AZ50" s="57">
        <f>IF(OR($A50="",AZ$41=""),"",IFERROR(COUNTIFS('Employee Mapping'!$I$10:$I$2009,$A50,'Employee Mapping'!$K$10:$K$2009,AZ$39,'Employee Mapping'!$L$10:$L$2009,AZ$41)/COUNTA('Employee Mapping'!$G$10:$G$2009),""))</f>
        <v/>
      </c>
      <c r="BA50" s="57">
        <f>IF(OR($A50="",BA$41=""),"",IFERROR(COUNTIFS('Employee Mapping'!$I$10:$I$2009,$A50,'Employee Mapping'!$K$10:$K$2009,BA$39,'Employee Mapping'!$L$10:$L$2009,BA$41)/COUNTA('Employee Mapping'!$G$10:$G$2009),""))</f>
        <v/>
      </c>
      <c r="BB50" s="57">
        <f>IF(OR($A50="",BB$41=""),"",IFERROR(COUNTIFS('Employee Mapping'!$I$10:$I$2009,$A50,'Employee Mapping'!$K$10:$K$2009,BB$39,'Employee Mapping'!$L$10:$L$2009,BB$41)/COUNTA('Employee Mapping'!$G$10:$G$2009),""))</f>
        <v/>
      </c>
      <c r="BC50" s="57">
        <f>IF(OR($A50="",BC$41=""),"",IFERROR(COUNTIFS('Employee Mapping'!$I$10:$I$2009,$A50,'Employee Mapping'!$K$10:$K$2009,BC$39,'Employee Mapping'!$L$10:$L$2009,BC$41)/COUNTA('Employee Mapping'!$G$10:$G$2009),""))</f>
        <v/>
      </c>
      <c r="BD50" s="57">
        <f>IF(OR($A50="",BD$41=""),"",IFERROR(COUNTIFS('Employee Mapping'!$I$10:$I$2009,$A50,'Employee Mapping'!$K$10:$K$2009,BD$39,'Employee Mapping'!$L$10:$L$2009,BD$41)/COUNTA('Employee Mapping'!$G$10:$G$2009),""))</f>
        <v/>
      </c>
      <c r="BE50" s="57">
        <f>IF(OR($A50="",BE$41=""),"",IFERROR(COUNTIFS('Employee Mapping'!$I$10:$I$2009,$A50,'Employee Mapping'!$K$10:$K$2009,BE$39,'Employee Mapping'!$L$10:$L$2009,BE$41)/COUNTA('Employee Mapping'!$G$10:$G$2009),""))</f>
        <v/>
      </c>
      <c r="BF50" s="57">
        <f>IF(OR($A50="",BF$41=""),"",IFERROR(COUNTIFS('Employee Mapping'!$I$10:$I$2009,$A50,'Employee Mapping'!$K$10:$K$2009,BF$39,'Employee Mapping'!$L$10:$L$2009,BF$41)/COUNTA('Employee Mapping'!$G$10:$G$2009),""))</f>
        <v/>
      </c>
      <c r="BG50" s="57">
        <f>IF(OR($A50="",BG$41=""),"",IFERROR(COUNTIFS('Employee Mapping'!$I$10:$I$2009,$A50,'Employee Mapping'!$K$10:$K$2009,BG$39,'Employee Mapping'!$L$10:$L$2009,BG$41)/COUNTA('Employee Mapping'!$G$10:$G$2009),""))</f>
        <v/>
      </c>
      <c r="BH50" s="57">
        <f>IF(OR($A50="",BH$41=""),"",IFERROR(COUNTIFS('Employee Mapping'!$I$10:$I$2009,$A50,'Employee Mapping'!$K$10:$K$2009,BH$39,'Employee Mapping'!$L$10:$L$2009,BH$41)/COUNTA('Employee Mapping'!$G$10:$G$2009),""))</f>
        <v/>
      </c>
      <c r="BI50" s="57">
        <f>IF(OR($A50="",BI$41=""),"",IFERROR(COUNTIFS('Employee Mapping'!$I$10:$I$2009,$A50,'Employee Mapping'!$K$10:$K$2009,BI$39,'Employee Mapping'!$L$10:$L$2009,BI$41)/COUNTA('Employee Mapping'!$G$10:$G$2009),""))</f>
        <v/>
      </c>
      <c r="BJ50" s="57">
        <f>IF(OR($A50="",BJ$41=""),"",IFERROR(COUNTIFS('Employee Mapping'!$I$10:$I$2009,$A50,'Employee Mapping'!$K$10:$K$2009,BJ$39,'Employee Mapping'!$L$10:$L$2009,BJ$41)/COUNTA('Employee Mapping'!$G$10:$G$2009),""))</f>
        <v/>
      </c>
      <c r="BK50" s="57">
        <f>IF(OR($A50="",BK$41=""),"",IFERROR(COUNTIFS('Employee Mapping'!$I$10:$I$2009,$A50,'Employee Mapping'!$K$10:$K$2009,BK$39,'Employee Mapping'!$L$10:$L$2009,BK$41)/COUNTA('Employee Mapping'!$G$10:$G$2009),""))</f>
        <v/>
      </c>
      <c r="BL50" s="57">
        <f>IF(OR($A50="",BL$41=""),"",IFERROR(COUNTIFS('Employee Mapping'!$I$10:$I$2009,$A50,'Employee Mapping'!$K$10:$K$2009,BL$39,'Employee Mapping'!$L$10:$L$2009,BL$41)/COUNTA('Employee Mapping'!$G$10:$G$2009),""))</f>
        <v/>
      </c>
      <c r="BM50" s="57">
        <f>IF(OR($A50="",BM$41=""),"",IFERROR(COUNTIFS('Employee Mapping'!$I$10:$I$2009,$A50,'Employee Mapping'!$K$10:$K$2009,BM$39,'Employee Mapping'!$L$10:$L$2009,BM$41)/COUNTA('Employee Mapping'!$G$10:$G$2009),""))</f>
        <v/>
      </c>
      <c r="BN50" s="57">
        <f>IF(OR($A50="",BN$41=""),"",IFERROR(COUNTIFS('Employee Mapping'!$I$10:$I$2009,$A50,'Employee Mapping'!$K$10:$K$2009,BN$39,'Employee Mapping'!$L$10:$L$2009,BN$41)/COUNTA('Employee Mapping'!$G$10:$G$2009),""))</f>
        <v/>
      </c>
      <c r="BO50" s="57">
        <f>IF(OR($A50="",BO$41=""),"",IFERROR(COUNTIFS('Employee Mapping'!$I$10:$I$2009,$A50,'Employee Mapping'!$K$10:$K$2009,BO$39,'Employee Mapping'!$L$10:$L$2009,BO$41)/COUNTA('Employee Mapping'!$G$10:$G$2009),""))</f>
        <v/>
      </c>
      <c r="BP50" s="57">
        <f>IF(OR($A50="",BP$41=""),"",IFERROR(COUNTIFS('Employee Mapping'!$I$10:$I$2009,$A50,'Employee Mapping'!$K$10:$K$2009,BP$39,'Employee Mapping'!$L$10:$L$2009,BP$41)/COUNTA('Employee Mapping'!$G$10:$G$2009),""))</f>
        <v/>
      </c>
      <c r="BQ50" s="57">
        <f>IF(OR($A50="",BQ$41=""),"",IFERROR(COUNTIFS('Employee Mapping'!$I$10:$I$2009,$A50,'Employee Mapping'!$K$10:$K$2009,BQ$39,'Employee Mapping'!$L$10:$L$2009,BQ$41)/COUNTA('Employee Mapping'!$G$10:$G$2009),""))</f>
        <v/>
      </c>
      <c r="BR50" s="57">
        <f>IF(OR($A50="",BR$41=""),"",IFERROR(COUNTIFS('Employee Mapping'!$I$10:$I$2009,$A50,'Employee Mapping'!$K$10:$K$2009,BR$39,'Employee Mapping'!$L$10:$L$2009,BR$41)/COUNTA('Employee Mapping'!$G$10:$G$2009),""))</f>
        <v/>
      </c>
      <c r="BS50" s="57">
        <f>IF(OR($A50="",BS$41=""),"",IFERROR(COUNTIFS('Employee Mapping'!$I$10:$I$2009,$A50,'Employee Mapping'!$K$10:$K$2009,BS$39,'Employee Mapping'!$L$10:$L$2009,BS$41)/COUNTA('Employee Mapping'!$G$10:$G$2009),""))</f>
        <v/>
      </c>
      <c r="BT50" s="57">
        <f>IF(OR($A50="",BT$41=""),"",IFERROR(COUNTIFS('Employee Mapping'!$I$10:$I$2009,$A50,'Employee Mapping'!$K$10:$K$2009,BT$39,'Employee Mapping'!$L$10:$L$2009,BT$41)/COUNTA('Employee Mapping'!$G$10:$G$2009),""))</f>
        <v/>
      </c>
      <c r="BU50" s="57">
        <f>IF(OR($A50="",BU$41=""),"",IFERROR(COUNTIFS('Employee Mapping'!$I$10:$I$2009,$A50,'Employee Mapping'!$K$10:$K$2009,BU$39,'Employee Mapping'!$L$10:$L$2009,BU$41)/COUNTA('Employee Mapping'!$G$10:$G$2009),""))</f>
        <v/>
      </c>
      <c r="BV50" s="57">
        <f>IF(OR($A50="",BV$41=""),"",IFERROR(COUNTIFS('Employee Mapping'!$I$10:$I$2009,$A50,'Employee Mapping'!$K$10:$K$2009,BV$39,'Employee Mapping'!$L$10:$L$2009,BV$41)/COUNTA('Employee Mapping'!$G$10:$G$2009),""))</f>
        <v/>
      </c>
      <c r="BW50" s="57">
        <f>IF(OR($A50="",BW$41=""),"",IFERROR(COUNTIFS('Employee Mapping'!$I$10:$I$2009,$A50,'Employee Mapping'!$K$10:$K$2009,BW$39,'Employee Mapping'!$L$10:$L$2009,BW$41)/COUNTA('Employee Mapping'!$G$10:$G$2009),""))</f>
        <v/>
      </c>
      <c r="BX50" s="57">
        <f>IF(OR($A50="",BX$41=""),"",IFERROR(COUNTIFS('Employee Mapping'!$I$10:$I$2009,$A50,'Employee Mapping'!$K$10:$K$2009,BX$39,'Employee Mapping'!$L$10:$L$2009,BX$41)/COUNTA('Employee Mapping'!$G$10:$G$2009),""))</f>
        <v/>
      </c>
      <c r="BY50" s="57">
        <f>IF(OR($A50="",BY$41=""),"",IFERROR(COUNTIFS('Employee Mapping'!$I$10:$I$2009,$A50,'Employee Mapping'!$K$10:$K$2009,BY$39,'Employee Mapping'!$L$10:$L$2009,BY$41)/COUNTA('Employee Mapping'!$G$10:$G$2009),""))</f>
        <v/>
      </c>
      <c r="BZ50" s="57">
        <f>IF(OR($A50="",BZ$41=""),"",IFERROR(COUNTIFS('Employee Mapping'!$I$10:$I$2009,$A50,'Employee Mapping'!$K$10:$K$2009,BZ$39,'Employee Mapping'!$L$10:$L$2009,BZ$41)/COUNTA('Employee Mapping'!$G$10:$G$2009),""))</f>
        <v/>
      </c>
      <c r="CA50" s="57">
        <f>IF(OR($A50="",CA$41=""),"",IFERROR(COUNTIFS('Employee Mapping'!$I$10:$I$2009,$A50,'Employee Mapping'!$K$10:$K$2009,CA$39,'Employee Mapping'!$L$10:$L$2009,CA$41)/COUNTA('Employee Mapping'!$G$10:$G$2009),""))</f>
        <v/>
      </c>
      <c r="CB50" s="57">
        <f>IF(OR($A50="",CB$41=""),"",IFERROR(COUNTIFS('Employee Mapping'!$I$10:$I$2009,$A50,'Employee Mapping'!$K$10:$K$2009,CB$39,'Employee Mapping'!$L$10:$L$2009,CB$41)/COUNTA('Employee Mapping'!$G$10:$G$2009),""))</f>
        <v/>
      </c>
      <c r="CC50" s="57">
        <f>IF(OR($A50="",CC$41=""),"",IFERROR(COUNTIFS('Employee Mapping'!$I$10:$I$2009,$A50,'Employee Mapping'!$K$10:$K$2009,CC$39,'Employee Mapping'!$L$10:$L$2009,CC$41)/COUNTA('Employee Mapping'!$G$10:$G$2009),""))</f>
        <v/>
      </c>
      <c r="CD50" s="57">
        <f>IF(OR($A50="",CD$41=""),"",IFERROR(COUNTIFS('Employee Mapping'!$I$10:$I$2009,$A50,'Employee Mapping'!$K$10:$K$2009,CD$39,'Employee Mapping'!$L$10:$L$2009,CD$41)/COUNTA('Employee Mapping'!$G$10:$G$2009),""))</f>
        <v/>
      </c>
      <c r="CE50" s="57">
        <f>IF(OR($A50="",CE$41=""),"",IFERROR(COUNTIFS('Employee Mapping'!$I$10:$I$2009,$A50,'Employee Mapping'!$K$10:$K$2009,CE$39,'Employee Mapping'!$L$10:$L$2009,CE$41)/COUNTA('Employee Mapping'!$G$10:$G$2009),""))</f>
        <v/>
      </c>
      <c r="CF50" s="57">
        <f>IF(OR($A50="",CF$41=""),"",IFERROR(COUNTIFS('Employee Mapping'!$I$10:$I$2009,$A50,'Employee Mapping'!$K$10:$K$2009,CF$39,'Employee Mapping'!$L$10:$L$2009,CF$41)/COUNTA('Employee Mapping'!$G$10:$G$2009),""))</f>
        <v/>
      </c>
      <c r="CG50" s="57">
        <f>IF(OR($A50="",CG$41=""),"",IFERROR(COUNTIFS('Employee Mapping'!$I$10:$I$2009,$A50,'Employee Mapping'!$K$10:$K$2009,CG$39,'Employee Mapping'!$L$10:$L$2009,CG$41)/COUNTA('Employee Mapping'!$G$10:$G$2009),""))</f>
        <v/>
      </c>
      <c r="CH50" s="57">
        <f>IF(OR($A50="",CH$41=""),"",IFERROR(COUNTIFS('Employee Mapping'!$I$10:$I$2009,$A50,'Employee Mapping'!$K$10:$K$2009,CH$39,'Employee Mapping'!$L$10:$L$2009,CH$41)/COUNTA('Employee Mapping'!$G$10:$G$2009),""))</f>
        <v/>
      </c>
      <c r="CI50" s="57">
        <f>IF(OR($A50="",CI$41=""),"",IFERROR(COUNTIFS('Employee Mapping'!$I$10:$I$2009,$A50,'Employee Mapping'!$K$10:$K$2009,CI$39,'Employee Mapping'!$L$10:$L$2009,CI$41)/COUNTA('Employee Mapping'!$G$10:$G$2009),""))</f>
        <v/>
      </c>
      <c r="CJ50" s="57">
        <f>IF(OR($A50="",CJ$41=""),"",IFERROR(COUNTIFS('Employee Mapping'!$I$10:$I$2009,$A50,'Employee Mapping'!$K$10:$K$2009,CJ$39,'Employee Mapping'!$L$10:$L$2009,CJ$41)/COUNTA('Employee Mapping'!$G$10:$G$2009),""))</f>
        <v/>
      </c>
      <c r="CK50" s="57">
        <f>IF(OR($A50="",CK$41=""),"",IFERROR(COUNTIFS('Employee Mapping'!$I$10:$I$2009,$A50,'Employee Mapping'!$K$10:$K$2009,CK$39,'Employee Mapping'!$L$10:$L$2009,CK$41)/COUNTA('Employee Mapping'!$G$10:$G$2009),""))</f>
        <v/>
      </c>
      <c r="CL50" s="57">
        <f>IF(OR($A50="",CL$41=""),"",IFERROR(COUNTIFS('Employee Mapping'!$I$10:$I$2009,$A50,'Employee Mapping'!$K$10:$K$2009,CL$39,'Employee Mapping'!$L$10:$L$2009,CL$41)/COUNTA('Employee Mapping'!$G$10:$G$2009),""))</f>
        <v/>
      </c>
      <c r="CM50" s="57">
        <f>IF(OR($A50="",CM$41=""),"",IFERROR(COUNTIFS('Employee Mapping'!$I$10:$I$2009,$A50,'Employee Mapping'!$K$10:$K$2009,CM$39,'Employee Mapping'!$L$10:$L$2009,CM$41)/COUNTA('Employee Mapping'!$G$10:$G$2009),""))</f>
        <v/>
      </c>
      <c r="CN50" s="57">
        <f>IF(OR($A50="",CN$41=""),"",IFERROR(COUNTIFS('Employee Mapping'!$I$10:$I$2009,$A50,'Employee Mapping'!$K$10:$K$2009,CN$39,'Employee Mapping'!$L$10:$L$2009,CN$41)/COUNTA('Employee Mapping'!$G$10:$G$2009),""))</f>
        <v/>
      </c>
      <c r="CO50" s="57">
        <f>IF(OR($A50="",CO$41=""),"",IFERROR(COUNTIFS('Employee Mapping'!$I$10:$I$2009,$A50,'Employee Mapping'!$K$10:$K$2009,CO$39,'Employee Mapping'!$L$10:$L$2009,CO$41)/COUNTA('Employee Mapping'!$G$10:$G$2009),""))</f>
        <v/>
      </c>
      <c r="CP50" s="57">
        <f>IF(OR($A50="",CP$41=""),"",IFERROR(COUNTIFS('Employee Mapping'!$I$10:$I$2009,$A50,'Employee Mapping'!$K$10:$K$2009,CP$39,'Employee Mapping'!$L$10:$L$2009,CP$41)/COUNTA('Employee Mapping'!$G$10:$G$2009),""))</f>
        <v/>
      </c>
      <c r="CQ50" s="57">
        <f>IF(OR($A50="",CQ$41=""),"",IFERROR(COUNTIFS('Employee Mapping'!$I$10:$I$2009,$A50,'Employee Mapping'!$K$10:$K$2009,CQ$39,'Employee Mapping'!$L$10:$L$2009,CQ$41)/COUNTA('Employee Mapping'!$G$10:$G$2009),""))</f>
        <v/>
      </c>
      <c r="CR50" s="57">
        <f>IF(OR($A50="",CR$41=""),"",IFERROR(COUNTIFS('Employee Mapping'!$I$10:$I$2009,$A50,'Employee Mapping'!$K$10:$K$2009,CR$39,'Employee Mapping'!$L$10:$L$2009,CR$41)/COUNTA('Employee Mapping'!$G$10:$G$2009),""))</f>
        <v/>
      </c>
      <c r="CS50" s="57">
        <f>IF(OR($A50="",CS$41=""),"",IFERROR(COUNTIFS('Employee Mapping'!$I$10:$I$2009,$A50,'Employee Mapping'!$K$10:$K$2009,CS$39,'Employee Mapping'!$L$10:$L$2009,CS$41)/COUNTA('Employee Mapping'!$G$10:$G$2009),""))</f>
        <v/>
      </c>
      <c r="CT50" s="57">
        <f>IF(OR($A50="",CT$41=""),"",IFERROR(COUNTIFS('Employee Mapping'!$I$10:$I$2009,$A50,'Employee Mapping'!$K$10:$K$2009,CT$39,'Employee Mapping'!$L$10:$L$2009,CT$41)/COUNTA('Employee Mapping'!$G$10:$G$2009),""))</f>
        <v/>
      </c>
      <c r="CU50" s="58">
        <f>IF($A50="","",SUM(C50:CT50))</f>
        <v/>
      </c>
    </row>
    <row r="51">
      <c r="A51">
        <f>IF(SETUP!$B129="","",SETUP!$B129)</f>
        <v/>
      </c>
      <c r="B51" s="9">
        <f>IF(SETUP!$B129="","",SETUP!$C129)</f>
        <v/>
      </c>
      <c r="C51" s="57">
        <f>IF(OR($A51="",C$41=""),"",IFERROR(COUNTIFS('Employee Mapping'!$I$10:$I$2009,$A51,'Employee Mapping'!$K$10:$K$2009,C$39,'Employee Mapping'!$L$10:$L$2009,C$41)/COUNTA('Employee Mapping'!$G$10:$G$2009),""))</f>
        <v/>
      </c>
      <c r="D51" s="57">
        <f>IF(OR($A51="",D$41=""),"",IFERROR(COUNTIFS('Employee Mapping'!$I$10:$I$2009,$A51,'Employee Mapping'!$K$10:$K$2009,D$39,'Employee Mapping'!$L$10:$L$2009,D$41)/COUNTA('Employee Mapping'!$G$10:$G$2009),""))</f>
        <v/>
      </c>
      <c r="E51" s="57">
        <f>IF(OR($A51="",E$41=""),"",IFERROR(COUNTIFS('Employee Mapping'!$I$10:$I$2009,$A51,'Employee Mapping'!$K$10:$K$2009,E$39,'Employee Mapping'!$L$10:$L$2009,E$41)/COUNTA('Employee Mapping'!$G$10:$G$2009),""))</f>
        <v/>
      </c>
      <c r="F51" s="57">
        <f>IF(OR($A51="",F$41=""),"",IFERROR(COUNTIFS('Employee Mapping'!$I$10:$I$2009,$A51,'Employee Mapping'!$K$10:$K$2009,F$39,'Employee Mapping'!$L$10:$L$2009,F$41)/COUNTA('Employee Mapping'!$G$10:$G$2009),""))</f>
        <v/>
      </c>
      <c r="G51" s="57">
        <f>IF(OR($A51="",G$41=""),"",IFERROR(COUNTIFS('Employee Mapping'!$I$10:$I$2009,$A51,'Employee Mapping'!$K$10:$K$2009,G$39,'Employee Mapping'!$L$10:$L$2009,G$41)/COUNTA('Employee Mapping'!$G$10:$G$2009),""))</f>
        <v/>
      </c>
      <c r="H51" s="57">
        <f>IF(OR($A51="",H$41=""),"",IFERROR(COUNTIFS('Employee Mapping'!$I$10:$I$2009,$A51,'Employee Mapping'!$K$10:$K$2009,H$39,'Employee Mapping'!$L$10:$L$2009,H$41)/COUNTA('Employee Mapping'!$G$10:$G$2009),""))</f>
        <v/>
      </c>
      <c r="I51" s="57">
        <f>IF(OR($A51="",I$41=""),"",IFERROR(COUNTIFS('Employee Mapping'!$I$10:$I$2009,$A51,'Employee Mapping'!$K$10:$K$2009,I$39,'Employee Mapping'!$L$10:$L$2009,I$41)/COUNTA('Employee Mapping'!$G$10:$G$2009),""))</f>
        <v/>
      </c>
      <c r="J51" s="57">
        <f>IF(OR($A51="",J$41=""),"",IFERROR(COUNTIFS('Employee Mapping'!$I$10:$I$2009,$A51,'Employee Mapping'!$K$10:$K$2009,J$39,'Employee Mapping'!$L$10:$L$2009,J$41)/COUNTA('Employee Mapping'!$G$10:$G$2009),""))</f>
        <v/>
      </c>
      <c r="K51" s="57">
        <f>IF(OR($A51="",K$41=""),"",IFERROR(COUNTIFS('Employee Mapping'!$I$10:$I$2009,$A51,'Employee Mapping'!$K$10:$K$2009,K$39,'Employee Mapping'!$L$10:$L$2009,K$41)/COUNTA('Employee Mapping'!$G$10:$G$2009),""))</f>
        <v/>
      </c>
      <c r="L51" s="57">
        <f>IF(OR($A51="",L$41=""),"",IFERROR(COUNTIFS('Employee Mapping'!$I$10:$I$2009,$A51,'Employee Mapping'!$K$10:$K$2009,L$39,'Employee Mapping'!$L$10:$L$2009,L$41)/COUNTA('Employee Mapping'!$G$10:$G$2009),""))</f>
        <v/>
      </c>
      <c r="M51" s="57">
        <f>IF(OR($A51="",M$41=""),"",IFERROR(COUNTIFS('Employee Mapping'!$I$10:$I$2009,$A51,'Employee Mapping'!$K$10:$K$2009,M$39,'Employee Mapping'!$L$10:$L$2009,M$41)/COUNTA('Employee Mapping'!$G$10:$G$2009),""))</f>
        <v/>
      </c>
      <c r="N51" s="57">
        <f>IF(OR($A51="",N$41=""),"",IFERROR(COUNTIFS('Employee Mapping'!$I$10:$I$2009,$A51,'Employee Mapping'!$K$10:$K$2009,N$39,'Employee Mapping'!$L$10:$L$2009,N$41)/COUNTA('Employee Mapping'!$G$10:$G$2009),""))</f>
        <v/>
      </c>
      <c r="O51" s="57">
        <f>IF(OR($A51="",O$41=""),"",IFERROR(COUNTIFS('Employee Mapping'!$I$10:$I$2009,$A51,'Employee Mapping'!$K$10:$K$2009,O$39,'Employee Mapping'!$L$10:$L$2009,O$41)/COUNTA('Employee Mapping'!$G$10:$G$2009),""))</f>
        <v/>
      </c>
      <c r="P51" s="57">
        <f>IF(OR($A51="",P$41=""),"",IFERROR(COUNTIFS('Employee Mapping'!$I$10:$I$2009,$A51,'Employee Mapping'!$K$10:$K$2009,P$39,'Employee Mapping'!$L$10:$L$2009,P$41)/COUNTA('Employee Mapping'!$G$10:$G$2009),""))</f>
        <v/>
      </c>
      <c r="Q51" s="57">
        <f>IF(OR($A51="",Q$41=""),"",IFERROR(COUNTIFS('Employee Mapping'!$I$10:$I$2009,$A51,'Employee Mapping'!$K$10:$K$2009,Q$39,'Employee Mapping'!$L$10:$L$2009,Q$41)/COUNTA('Employee Mapping'!$G$10:$G$2009),""))</f>
        <v/>
      </c>
      <c r="R51" s="57">
        <f>IF(OR($A51="",R$41=""),"",IFERROR(COUNTIFS('Employee Mapping'!$I$10:$I$2009,$A51,'Employee Mapping'!$K$10:$K$2009,R$39,'Employee Mapping'!$L$10:$L$2009,R$41)/COUNTA('Employee Mapping'!$G$10:$G$2009),""))</f>
        <v/>
      </c>
      <c r="S51" s="57">
        <f>IF(OR($A51="",S$41=""),"",IFERROR(COUNTIFS('Employee Mapping'!$I$10:$I$2009,$A51,'Employee Mapping'!$K$10:$K$2009,S$39,'Employee Mapping'!$L$10:$L$2009,S$41)/COUNTA('Employee Mapping'!$G$10:$G$2009),""))</f>
        <v/>
      </c>
      <c r="T51" s="57">
        <f>IF(OR($A51="",T$41=""),"",IFERROR(COUNTIFS('Employee Mapping'!$I$10:$I$2009,$A51,'Employee Mapping'!$K$10:$K$2009,T$39,'Employee Mapping'!$L$10:$L$2009,T$41)/COUNTA('Employee Mapping'!$G$10:$G$2009),""))</f>
        <v/>
      </c>
      <c r="U51" s="57">
        <f>IF(OR($A51="",U$41=""),"",IFERROR(COUNTIFS('Employee Mapping'!$I$10:$I$2009,$A51,'Employee Mapping'!$K$10:$K$2009,U$39,'Employee Mapping'!$L$10:$L$2009,U$41)/COUNTA('Employee Mapping'!$G$10:$G$2009),""))</f>
        <v/>
      </c>
      <c r="V51" s="57">
        <f>IF(OR($A51="",V$41=""),"",IFERROR(COUNTIFS('Employee Mapping'!$I$10:$I$2009,$A51,'Employee Mapping'!$K$10:$K$2009,V$39,'Employee Mapping'!$L$10:$L$2009,V$41)/COUNTA('Employee Mapping'!$G$10:$G$2009),""))</f>
        <v/>
      </c>
      <c r="W51" s="57">
        <f>IF(OR($A51="",W$41=""),"",IFERROR(COUNTIFS('Employee Mapping'!$I$10:$I$2009,$A51,'Employee Mapping'!$K$10:$K$2009,W$39,'Employee Mapping'!$L$10:$L$2009,W$41)/COUNTA('Employee Mapping'!$G$10:$G$2009),""))</f>
        <v/>
      </c>
      <c r="X51" s="57">
        <f>IF(OR($A51="",X$41=""),"",IFERROR(COUNTIFS('Employee Mapping'!$I$10:$I$2009,$A51,'Employee Mapping'!$K$10:$K$2009,X$39,'Employee Mapping'!$L$10:$L$2009,X$41)/COUNTA('Employee Mapping'!$G$10:$G$2009),""))</f>
        <v/>
      </c>
      <c r="Y51" s="57">
        <f>IF(OR($A51="",Y$41=""),"",IFERROR(COUNTIFS('Employee Mapping'!$I$10:$I$2009,$A51,'Employee Mapping'!$K$10:$K$2009,Y$39,'Employee Mapping'!$L$10:$L$2009,Y$41)/COUNTA('Employee Mapping'!$G$10:$G$2009),""))</f>
        <v/>
      </c>
      <c r="Z51" s="57">
        <f>IF(OR($A51="",Z$41=""),"",IFERROR(COUNTIFS('Employee Mapping'!$I$10:$I$2009,$A51,'Employee Mapping'!$K$10:$K$2009,Z$39,'Employee Mapping'!$L$10:$L$2009,Z$41)/COUNTA('Employee Mapping'!$G$10:$G$2009),""))</f>
        <v/>
      </c>
      <c r="AA51" s="57">
        <f>IF(OR($A51="",AA$41=""),"",IFERROR(COUNTIFS('Employee Mapping'!$I$10:$I$2009,$A51,'Employee Mapping'!$K$10:$K$2009,AA$39,'Employee Mapping'!$L$10:$L$2009,AA$41)/COUNTA('Employee Mapping'!$G$10:$G$2009),""))</f>
        <v/>
      </c>
      <c r="AB51" s="57">
        <f>IF(OR($A51="",AB$41=""),"",IFERROR(COUNTIFS('Employee Mapping'!$I$10:$I$2009,$A51,'Employee Mapping'!$K$10:$K$2009,AB$39,'Employee Mapping'!$L$10:$L$2009,AB$41)/COUNTA('Employee Mapping'!$G$10:$G$2009),""))</f>
        <v/>
      </c>
      <c r="AC51" s="57">
        <f>IF(OR($A51="",AC$41=""),"",IFERROR(COUNTIFS('Employee Mapping'!$I$10:$I$2009,$A51,'Employee Mapping'!$K$10:$K$2009,AC$39,'Employee Mapping'!$L$10:$L$2009,AC$41)/COUNTA('Employee Mapping'!$G$10:$G$2009),""))</f>
        <v/>
      </c>
      <c r="AD51" s="57">
        <f>IF(OR($A51="",AD$41=""),"",IFERROR(COUNTIFS('Employee Mapping'!$I$10:$I$2009,$A51,'Employee Mapping'!$K$10:$K$2009,AD$39,'Employee Mapping'!$L$10:$L$2009,AD$41)/COUNTA('Employee Mapping'!$G$10:$G$2009),""))</f>
        <v/>
      </c>
      <c r="AE51" s="57">
        <f>IF(OR($A51="",AE$41=""),"",IFERROR(COUNTIFS('Employee Mapping'!$I$10:$I$2009,$A51,'Employee Mapping'!$K$10:$K$2009,AE$39,'Employee Mapping'!$L$10:$L$2009,AE$41)/COUNTA('Employee Mapping'!$G$10:$G$2009),""))</f>
        <v/>
      </c>
      <c r="AF51" s="57">
        <f>IF(OR($A51="",AF$41=""),"",IFERROR(COUNTIFS('Employee Mapping'!$I$10:$I$2009,$A51,'Employee Mapping'!$K$10:$K$2009,AF$39,'Employee Mapping'!$L$10:$L$2009,AF$41)/COUNTA('Employee Mapping'!$G$10:$G$2009),""))</f>
        <v/>
      </c>
      <c r="AG51" s="57">
        <f>IF(OR($A51="",AG$41=""),"",IFERROR(COUNTIFS('Employee Mapping'!$I$10:$I$2009,$A51,'Employee Mapping'!$K$10:$K$2009,AG$39,'Employee Mapping'!$L$10:$L$2009,AG$41)/COUNTA('Employee Mapping'!$G$10:$G$2009),""))</f>
        <v/>
      </c>
      <c r="AH51" s="57">
        <f>IF(OR($A51="",AH$41=""),"",IFERROR(COUNTIFS('Employee Mapping'!$I$10:$I$2009,$A51,'Employee Mapping'!$K$10:$K$2009,AH$39,'Employee Mapping'!$L$10:$L$2009,AH$41)/COUNTA('Employee Mapping'!$G$10:$G$2009),""))</f>
        <v/>
      </c>
      <c r="AI51" s="57">
        <f>IF(OR($A51="",AI$41=""),"",IFERROR(COUNTIFS('Employee Mapping'!$I$10:$I$2009,$A51,'Employee Mapping'!$K$10:$K$2009,AI$39,'Employee Mapping'!$L$10:$L$2009,AI$41)/COUNTA('Employee Mapping'!$G$10:$G$2009),""))</f>
        <v/>
      </c>
      <c r="AJ51" s="57">
        <f>IF(OR($A51="",AJ$41=""),"",IFERROR(COUNTIFS('Employee Mapping'!$I$10:$I$2009,$A51,'Employee Mapping'!$K$10:$K$2009,AJ$39,'Employee Mapping'!$L$10:$L$2009,AJ$41)/COUNTA('Employee Mapping'!$G$10:$G$2009),""))</f>
        <v/>
      </c>
      <c r="AK51" s="57">
        <f>IF(OR($A51="",AK$41=""),"",IFERROR(COUNTIFS('Employee Mapping'!$I$10:$I$2009,$A51,'Employee Mapping'!$K$10:$K$2009,AK$39,'Employee Mapping'!$L$10:$L$2009,AK$41)/COUNTA('Employee Mapping'!$G$10:$G$2009),""))</f>
        <v/>
      </c>
      <c r="AL51" s="57">
        <f>IF(OR($A51="",AL$41=""),"",IFERROR(COUNTIFS('Employee Mapping'!$I$10:$I$2009,$A51,'Employee Mapping'!$K$10:$K$2009,AL$39,'Employee Mapping'!$L$10:$L$2009,AL$41)/COUNTA('Employee Mapping'!$G$10:$G$2009),""))</f>
        <v/>
      </c>
      <c r="AM51" s="57">
        <f>IF(OR($A51="",AM$41=""),"",IFERROR(COUNTIFS('Employee Mapping'!$I$10:$I$2009,$A51,'Employee Mapping'!$K$10:$K$2009,AM$39,'Employee Mapping'!$L$10:$L$2009,AM$41)/COUNTA('Employee Mapping'!$G$10:$G$2009),""))</f>
        <v/>
      </c>
      <c r="AN51" s="57">
        <f>IF(OR($A51="",AN$41=""),"",IFERROR(COUNTIFS('Employee Mapping'!$I$10:$I$2009,$A51,'Employee Mapping'!$K$10:$K$2009,AN$39,'Employee Mapping'!$L$10:$L$2009,AN$41)/COUNTA('Employee Mapping'!$G$10:$G$2009),""))</f>
        <v/>
      </c>
      <c r="AO51" s="57">
        <f>IF(OR($A51="",AO$41=""),"",IFERROR(COUNTIFS('Employee Mapping'!$I$10:$I$2009,$A51,'Employee Mapping'!$K$10:$K$2009,AO$39,'Employee Mapping'!$L$10:$L$2009,AO$41)/COUNTA('Employee Mapping'!$G$10:$G$2009),""))</f>
        <v/>
      </c>
      <c r="AP51" s="57">
        <f>IF(OR($A51="",AP$41=""),"",IFERROR(COUNTIFS('Employee Mapping'!$I$10:$I$2009,$A51,'Employee Mapping'!$K$10:$K$2009,AP$39,'Employee Mapping'!$L$10:$L$2009,AP$41)/COUNTA('Employee Mapping'!$G$10:$G$2009),""))</f>
        <v/>
      </c>
      <c r="AQ51" s="57">
        <f>IF(OR($A51="",AQ$41=""),"",IFERROR(COUNTIFS('Employee Mapping'!$I$10:$I$2009,$A51,'Employee Mapping'!$K$10:$K$2009,AQ$39,'Employee Mapping'!$L$10:$L$2009,AQ$41)/COUNTA('Employee Mapping'!$G$10:$G$2009),""))</f>
        <v/>
      </c>
      <c r="AR51" s="57">
        <f>IF(OR($A51="",AR$41=""),"",IFERROR(COUNTIFS('Employee Mapping'!$I$10:$I$2009,$A51,'Employee Mapping'!$K$10:$K$2009,AR$39,'Employee Mapping'!$L$10:$L$2009,AR$41)/COUNTA('Employee Mapping'!$G$10:$G$2009),""))</f>
        <v/>
      </c>
      <c r="AS51" s="57">
        <f>IF(OR($A51="",AS$41=""),"",IFERROR(COUNTIFS('Employee Mapping'!$I$10:$I$2009,$A51,'Employee Mapping'!$K$10:$K$2009,AS$39,'Employee Mapping'!$L$10:$L$2009,AS$41)/COUNTA('Employee Mapping'!$G$10:$G$2009),""))</f>
        <v/>
      </c>
      <c r="AT51" s="57">
        <f>IF(OR($A51="",AT$41=""),"",IFERROR(COUNTIFS('Employee Mapping'!$I$10:$I$2009,$A51,'Employee Mapping'!$K$10:$K$2009,AT$39,'Employee Mapping'!$L$10:$L$2009,AT$41)/COUNTA('Employee Mapping'!$G$10:$G$2009),""))</f>
        <v/>
      </c>
      <c r="AU51" s="57">
        <f>IF(OR($A51="",AU$41=""),"",IFERROR(COUNTIFS('Employee Mapping'!$I$10:$I$2009,$A51,'Employee Mapping'!$K$10:$K$2009,AU$39,'Employee Mapping'!$L$10:$L$2009,AU$41)/COUNTA('Employee Mapping'!$G$10:$G$2009),""))</f>
        <v/>
      </c>
      <c r="AV51" s="57">
        <f>IF(OR($A51="",AV$41=""),"",IFERROR(COUNTIFS('Employee Mapping'!$I$10:$I$2009,$A51,'Employee Mapping'!$K$10:$K$2009,AV$39,'Employee Mapping'!$L$10:$L$2009,AV$41)/COUNTA('Employee Mapping'!$G$10:$G$2009),""))</f>
        <v/>
      </c>
      <c r="AW51" s="57">
        <f>IF(OR($A51="",AW$41=""),"",IFERROR(COUNTIFS('Employee Mapping'!$I$10:$I$2009,$A51,'Employee Mapping'!$K$10:$K$2009,AW$39,'Employee Mapping'!$L$10:$L$2009,AW$41)/COUNTA('Employee Mapping'!$G$10:$G$2009),""))</f>
        <v/>
      </c>
      <c r="AX51" s="57">
        <f>IF(OR($A51="",AX$41=""),"",IFERROR(COUNTIFS('Employee Mapping'!$I$10:$I$2009,$A51,'Employee Mapping'!$K$10:$K$2009,AX$39,'Employee Mapping'!$L$10:$L$2009,AX$41)/COUNTA('Employee Mapping'!$G$10:$G$2009),""))</f>
        <v/>
      </c>
      <c r="AY51" s="57">
        <f>IF(OR($A51="",AY$41=""),"",IFERROR(COUNTIFS('Employee Mapping'!$I$10:$I$2009,$A51,'Employee Mapping'!$K$10:$K$2009,AY$39,'Employee Mapping'!$L$10:$L$2009,AY$41)/COUNTA('Employee Mapping'!$G$10:$G$2009),""))</f>
        <v/>
      </c>
      <c r="AZ51" s="57">
        <f>IF(OR($A51="",AZ$41=""),"",IFERROR(COUNTIFS('Employee Mapping'!$I$10:$I$2009,$A51,'Employee Mapping'!$K$10:$K$2009,AZ$39,'Employee Mapping'!$L$10:$L$2009,AZ$41)/COUNTA('Employee Mapping'!$G$10:$G$2009),""))</f>
        <v/>
      </c>
      <c r="BA51" s="57">
        <f>IF(OR($A51="",BA$41=""),"",IFERROR(COUNTIFS('Employee Mapping'!$I$10:$I$2009,$A51,'Employee Mapping'!$K$10:$K$2009,BA$39,'Employee Mapping'!$L$10:$L$2009,BA$41)/COUNTA('Employee Mapping'!$G$10:$G$2009),""))</f>
        <v/>
      </c>
      <c r="BB51" s="57">
        <f>IF(OR($A51="",BB$41=""),"",IFERROR(COUNTIFS('Employee Mapping'!$I$10:$I$2009,$A51,'Employee Mapping'!$K$10:$K$2009,BB$39,'Employee Mapping'!$L$10:$L$2009,BB$41)/COUNTA('Employee Mapping'!$G$10:$G$2009),""))</f>
        <v/>
      </c>
      <c r="BC51" s="57">
        <f>IF(OR($A51="",BC$41=""),"",IFERROR(COUNTIFS('Employee Mapping'!$I$10:$I$2009,$A51,'Employee Mapping'!$K$10:$K$2009,BC$39,'Employee Mapping'!$L$10:$L$2009,BC$41)/COUNTA('Employee Mapping'!$G$10:$G$2009),""))</f>
        <v/>
      </c>
      <c r="BD51" s="57">
        <f>IF(OR($A51="",BD$41=""),"",IFERROR(COUNTIFS('Employee Mapping'!$I$10:$I$2009,$A51,'Employee Mapping'!$K$10:$K$2009,BD$39,'Employee Mapping'!$L$10:$L$2009,BD$41)/COUNTA('Employee Mapping'!$G$10:$G$2009),""))</f>
        <v/>
      </c>
      <c r="BE51" s="57">
        <f>IF(OR($A51="",BE$41=""),"",IFERROR(COUNTIFS('Employee Mapping'!$I$10:$I$2009,$A51,'Employee Mapping'!$K$10:$K$2009,BE$39,'Employee Mapping'!$L$10:$L$2009,BE$41)/COUNTA('Employee Mapping'!$G$10:$G$2009),""))</f>
        <v/>
      </c>
      <c r="BF51" s="57">
        <f>IF(OR($A51="",BF$41=""),"",IFERROR(COUNTIFS('Employee Mapping'!$I$10:$I$2009,$A51,'Employee Mapping'!$K$10:$K$2009,BF$39,'Employee Mapping'!$L$10:$L$2009,BF$41)/COUNTA('Employee Mapping'!$G$10:$G$2009),""))</f>
        <v/>
      </c>
      <c r="BG51" s="57">
        <f>IF(OR($A51="",BG$41=""),"",IFERROR(COUNTIFS('Employee Mapping'!$I$10:$I$2009,$A51,'Employee Mapping'!$K$10:$K$2009,BG$39,'Employee Mapping'!$L$10:$L$2009,BG$41)/COUNTA('Employee Mapping'!$G$10:$G$2009),""))</f>
        <v/>
      </c>
      <c r="BH51" s="57">
        <f>IF(OR($A51="",BH$41=""),"",IFERROR(COUNTIFS('Employee Mapping'!$I$10:$I$2009,$A51,'Employee Mapping'!$K$10:$K$2009,BH$39,'Employee Mapping'!$L$10:$L$2009,BH$41)/COUNTA('Employee Mapping'!$G$10:$G$2009),""))</f>
        <v/>
      </c>
      <c r="BI51" s="57">
        <f>IF(OR($A51="",BI$41=""),"",IFERROR(COUNTIFS('Employee Mapping'!$I$10:$I$2009,$A51,'Employee Mapping'!$K$10:$K$2009,BI$39,'Employee Mapping'!$L$10:$L$2009,BI$41)/COUNTA('Employee Mapping'!$G$10:$G$2009),""))</f>
        <v/>
      </c>
      <c r="BJ51" s="57">
        <f>IF(OR($A51="",BJ$41=""),"",IFERROR(COUNTIFS('Employee Mapping'!$I$10:$I$2009,$A51,'Employee Mapping'!$K$10:$K$2009,BJ$39,'Employee Mapping'!$L$10:$L$2009,BJ$41)/COUNTA('Employee Mapping'!$G$10:$G$2009),""))</f>
        <v/>
      </c>
      <c r="BK51" s="57">
        <f>IF(OR($A51="",BK$41=""),"",IFERROR(COUNTIFS('Employee Mapping'!$I$10:$I$2009,$A51,'Employee Mapping'!$K$10:$K$2009,BK$39,'Employee Mapping'!$L$10:$L$2009,BK$41)/COUNTA('Employee Mapping'!$G$10:$G$2009),""))</f>
        <v/>
      </c>
      <c r="BL51" s="57">
        <f>IF(OR($A51="",BL$41=""),"",IFERROR(COUNTIFS('Employee Mapping'!$I$10:$I$2009,$A51,'Employee Mapping'!$K$10:$K$2009,BL$39,'Employee Mapping'!$L$10:$L$2009,BL$41)/COUNTA('Employee Mapping'!$G$10:$G$2009),""))</f>
        <v/>
      </c>
      <c r="BM51" s="57">
        <f>IF(OR($A51="",BM$41=""),"",IFERROR(COUNTIFS('Employee Mapping'!$I$10:$I$2009,$A51,'Employee Mapping'!$K$10:$K$2009,BM$39,'Employee Mapping'!$L$10:$L$2009,BM$41)/COUNTA('Employee Mapping'!$G$10:$G$2009),""))</f>
        <v/>
      </c>
      <c r="BN51" s="57">
        <f>IF(OR($A51="",BN$41=""),"",IFERROR(COUNTIFS('Employee Mapping'!$I$10:$I$2009,$A51,'Employee Mapping'!$K$10:$K$2009,BN$39,'Employee Mapping'!$L$10:$L$2009,BN$41)/COUNTA('Employee Mapping'!$G$10:$G$2009),""))</f>
        <v/>
      </c>
      <c r="BO51" s="57">
        <f>IF(OR($A51="",BO$41=""),"",IFERROR(COUNTIFS('Employee Mapping'!$I$10:$I$2009,$A51,'Employee Mapping'!$K$10:$K$2009,BO$39,'Employee Mapping'!$L$10:$L$2009,BO$41)/COUNTA('Employee Mapping'!$G$10:$G$2009),""))</f>
        <v/>
      </c>
      <c r="BP51" s="57">
        <f>IF(OR($A51="",BP$41=""),"",IFERROR(COUNTIFS('Employee Mapping'!$I$10:$I$2009,$A51,'Employee Mapping'!$K$10:$K$2009,BP$39,'Employee Mapping'!$L$10:$L$2009,BP$41)/COUNTA('Employee Mapping'!$G$10:$G$2009),""))</f>
        <v/>
      </c>
      <c r="BQ51" s="57">
        <f>IF(OR($A51="",BQ$41=""),"",IFERROR(COUNTIFS('Employee Mapping'!$I$10:$I$2009,$A51,'Employee Mapping'!$K$10:$K$2009,BQ$39,'Employee Mapping'!$L$10:$L$2009,BQ$41)/COUNTA('Employee Mapping'!$G$10:$G$2009),""))</f>
        <v/>
      </c>
      <c r="BR51" s="57">
        <f>IF(OR($A51="",BR$41=""),"",IFERROR(COUNTIFS('Employee Mapping'!$I$10:$I$2009,$A51,'Employee Mapping'!$K$10:$K$2009,BR$39,'Employee Mapping'!$L$10:$L$2009,BR$41)/COUNTA('Employee Mapping'!$G$10:$G$2009),""))</f>
        <v/>
      </c>
      <c r="BS51" s="57">
        <f>IF(OR($A51="",BS$41=""),"",IFERROR(COUNTIFS('Employee Mapping'!$I$10:$I$2009,$A51,'Employee Mapping'!$K$10:$K$2009,BS$39,'Employee Mapping'!$L$10:$L$2009,BS$41)/COUNTA('Employee Mapping'!$G$10:$G$2009),""))</f>
        <v/>
      </c>
      <c r="BT51" s="57">
        <f>IF(OR($A51="",BT$41=""),"",IFERROR(COUNTIFS('Employee Mapping'!$I$10:$I$2009,$A51,'Employee Mapping'!$K$10:$K$2009,BT$39,'Employee Mapping'!$L$10:$L$2009,BT$41)/COUNTA('Employee Mapping'!$G$10:$G$2009),""))</f>
        <v/>
      </c>
      <c r="BU51" s="57">
        <f>IF(OR($A51="",BU$41=""),"",IFERROR(COUNTIFS('Employee Mapping'!$I$10:$I$2009,$A51,'Employee Mapping'!$K$10:$K$2009,BU$39,'Employee Mapping'!$L$10:$L$2009,BU$41)/COUNTA('Employee Mapping'!$G$10:$G$2009),""))</f>
        <v/>
      </c>
      <c r="BV51" s="57">
        <f>IF(OR($A51="",BV$41=""),"",IFERROR(COUNTIFS('Employee Mapping'!$I$10:$I$2009,$A51,'Employee Mapping'!$K$10:$K$2009,BV$39,'Employee Mapping'!$L$10:$L$2009,BV$41)/COUNTA('Employee Mapping'!$G$10:$G$2009),""))</f>
        <v/>
      </c>
      <c r="BW51" s="57">
        <f>IF(OR($A51="",BW$41=""),"",IFERROR(COUNTIFS('Employee Mapping'!$I$10:$I$2009,$A51,'Employee Mapping'!$K$10:$K$2009,BW$39,'Employee Mapping'!$L$10:$L$2009,BW$41)/COUNTA('Employee Mapping'!$G$10:$G$2009),""))</f>
        <v/>
      </c>
      <c r="BX51" s="57">
        <f>IF(OR($A51="",BX$41=""),"",IFERROR(COUNTIFS('Employee Mapping'!$I$10:$I$2009,$A51,'Employee Mapping'!$K$10:$K$2009,BX$39,'Employee Mapping'!$L$10:$L$2009,BX$41)/COUNTA('Employee Mapping'!$G$10:$G$2009),""))</f>
        <v/>
      </c>
      <c r="BY51" s="57">
        <f>IF(OR($A51="",BY$41=""),"",IFERROR(COUNTIFS('Employee Mapping'!$I$10:$I$2009,$A51,'Employee Mapping'!$K$10:$K$2009,BY$39,'Employee Mapping'!$L$10:$L$2009,BY$41)/COUNTA('Employee Mapping'!$G$10:$G$2009),""))</f>
        <v/>
      </c>
      <c r="BZ51" s="57">
        <f>IF(OR($A51="",BZ$41=""),"",IFERROR(COUNTIFS('Employee Mapping'!$I$10:$I$2009,$A51,'Employee Mapping'!$K$10:$K$2009,BZ$39,'Employee Mapping'!$L$10:$L$2009,BZ$41)/COUNTA('Employee Mapping'!$G$10:$G$2009),""))</f>
        <v/>
      </c>
      <c r="CA51" s="57">
        <f>IF(OR($A51="",CA$41=""),"",IFERROR(COUNTIFS('Employee Mapping'!$I$10:$I$2009,$A51,'Employee Mapping'!$K$10:$K$2009,CA$39,'Employee Mapping'!$L$10:$L$2009,CA$41)/COUNTA('Employee Mapping'!$G$10:$G$2009),""))</f>
        <v/>
      </c>
      <c r="CB51" s="57">
        <f>IF(OR($A51="",CB$41=""),"",IFERROR(COUNTIFS('Employee Mapping'!$I$10:$I$2009,$A51,'Employee Mapping'!$K$10:$K$2009,CB$39,'Employee Mapping'!$L$10:$L$2009,CB$41)/COUNTA('Employee Mapping'!$G$10:$G$2009),""))</f>
        <v/>
      </c>
      <c r="CC51" s="57">
        <f>IF(OR($A51="",CC$41=""),"",IFERROR(COUNTIFS('Employee Mapping'!$I$10:$I$2009,$A51,'Employee Mapping'!$K$10:$K$2009,CC$39,'Employee Mapping'!$L$10:$L$2009,CC$41)/COUNTA('Employee Mapping'!$G$10:$G$2009),""))</f>
        <v/>
      </c>
      <c r="CD51" s="57">
        <f>IF(OR($A51="",CD$41=""),"",IFERROR(COUNTIFS('Employee Mapping'!$I$10:$I$2009,$A51,'Employee Mapping'!$K$10:$K$2009,CD$39,'Employee Mapping'!$L$10:$L$2009,CD$41)/COUNTA('Employee Mapping'!$G$10:$G$2009),""))</f>
        <v/>
      </c>
      <c r="CE51" s="57">
        <f>IF(OR($A51="",CE$41=""),"",IFERROR(COUNTIFS('Employee Mapping'!$I$10:$I$2009,$A51,'Employee Mapping'!$K$10:$K$2009,CE$39,'Employee Mapping'!$L$10:$L$2009,CE$41)/COUNTA('Employee Mapping'!$G$10:$G$2009),""))</f>
        <v/>
      </c>
      <c r="CF51" s="57">
        <f>IF(OR($A51="",CF$41=""),"",IFERROR(COUNTIFS('Employee Mapping'!$I$10:$I$2009,$A51,'Employee Mapping'!$K$10:$K$2009,CF$39,'Employee Mapping'!$L$10:$L$2009,CF$41)/COUNTA('Employee Mapping'!$G$10:$G$2009),""))</f>
        <v/>
      </c>
      <c r="CG51" s="57">
        <f>IF(OR($A51="",CG$41=""),"",IFERROR(COUNTIFS('Employee Mapping'!$I$10:$I$2009,$A51,'Employee Mapping'!$K$10:$K$2009,CG$39,'Employee Mapping'!$L$10:$L$2009,CG$41)/COUNTA('Employee Mapping'!$G$10:$G$2009),""))</f>
        <v/>
      </c>
      <c r="CH51" s="57">
        <f>IF(OR($A51="",CH$41=""),"",IFERROR(COUNTIFS('Employee Mapping'!$I$10:$I$2009,$A51,'Employee Mapping'!$K$10:$K$2009,CH$39,'Employee Mapping'!$L$10:$L$2009,CH$41)/COUNTA('Employee Mapping'!$G$10:$G$2009),""))</f>
        <v/>
      </c>
      <c r="CI51" s="57">
        <f>IF(OR($A51="",CI$41=""),"",IFERROR(COUNTIFS('Employee Mapping'!$I$10:$I$2009,$A51,'Employee Mapping'!$K$10:$K$2009,CI$39,'Employee Mapping'!$L$10:$L$2009,CI$41)/COUNTA('Employee Mapping'!$G$10:$G$2009),""))</f>
        <v/>
      </c>
      <c r="CJ51" s="57">
        <f>IF(OR($A51="",CJ$41=""),"",IFERROR(COUNTIFS('Employee Mapping'!$I$10:$I$2009,$A51,'Employee Mapping'!$K$10:$K$2009,CJ$39,'Employee Mapping'!$L$10:$L$2009,CJ$41)/COUNTA('Employee Mapping'!$G$10:$G$2009),""))</f>
        <v/>
      </c>
      <c r="CK51" s="57">
        <f>IF(OR($A51="",CK$41=""),"",IFERROR(COUNTIFS('Employee Mapping'!$I$10:$I$2009,$A51,'Employee Mapping'!$K$10:$K$2009,CK$39,'Employee Mapping'!$L$10:$L$2009,CK$41)/COUNTA('Employee Mapping'!$G$10:$G$2009),""))</f>
        <v/>
      </c>
      <c r="CL51" s="57">
        <f>IF(OR($A51="",CL$41=""),"",IFERROR(COUNTIFS('Employee Mapping'!$I$10:$I$2009,$A51,'Employee Mapping'!$K$10:$K$2009,CL$39,'Employee Mapping'!$L$10:$L$2009,CL$41)/COUNTA('Employee Mapping'!$G$10:$G$2009),""))</f>
        <v/>
      </c>
      <c r="CM51" s="57">
        <f>IF(OR($A51="",CM$41=""),"",IFERROR(COUNTIFS('Employee Mapping'!$I$10:$I$2009,$A51,'Employee Mapping'!$K$10:$K$2009,CM$39,'Employee Mapping'!$L$10:$L$2009,CM$41)/COUNTA('Employee Mapping'!$G$10:$G$2009),""))</f>
        <v/>
      </c>
      <c r="CN51" s="57">
        <f>IF(OR($A51="",CN$41=""),"",IFERROR(COUNTIFS('Employee Mapping'!$I$10:$I$2009,$A51,'Employee Mapping'!$K$10:$K$2009,CN$39,'Employee Mapping'!$L$10:$L$2009,CN$41)/COUNTA('Employee Mapping'!$G$10:$G$2009),""))</f>
        <v/>
      </c>
      <c r="CO51" s="57">
        <f>IF(OR($A51="",CO$41=""),"",IFERROR(COUNTIFS('Employee Mapping'!$I$10:$I$2009,$A51,'Employee Mapping'!$K$10:$K$2009,CO$39,'Employee Mapping'!$L$10:$L$2009,CO$41)/COUNTA('Employee Mapping'!$G$10:$G$2009),""))</f>
        <v/>
      </c>
      <c r="CP51" s="57">
        <f>IF(OR($A51="",CP$41=""),"",IFERROR(COUNTIFS('Employee Mapping'!$I$10:$I$2009,$A51,'Employee Mapping'!$K$10:$K$2009,CP$39,'Employee Mapping'!$L$10:$L$2009,CP$41)/COUNTA('Employee Mapping'!$G$10:$G$2009),""))</f>
        <v/>
      </c>
      <c r="CQ51" s="57">
        <f>IF(OR($A51="",CQ$41=""),"",IFERROR(COUNTIFS('Employee Mapping'!$I$10:$I$2009,$A51,'Employee Mapping'!$K$10:$K$2009,CQ$39,'Employee Mapping'!$L$10:$L$2009,CQ$41)/COUNTA('Employee Mapping'!$G$10:$G$2009),""))</f>
        <v/>
      </c>
      <c r="CR51" s="57">
        <f>IF(OR($A51="",CR$41=""),"",IFERROR(COUNTIFS('Employee Mapping'!$I$10:$I$2009,$A51,'Employee Mapping'!$K$10:$K$2009,CR$39,'Employee Mapping'!$L$10:$L$2009,CR$41)/COUNTA('Employee Mapping'!$G$10:$G$2009),""))</f>
        <v/>
      </c>
      <c r="CS51" s="57">
        <f>IF(OR($A51="",CS$41=""),"",IFERROR(COUNTIFS('Employee Mapping'!$I$10:$I$2009,$A51,'Employee Mapping'!$K$10:$K$2009,CS$39,'Employee Mapping'!$L$10:$L$2009,CS$41)/COUNTA('Employee Mapping'!$G$10:$G$2009),""))</f>
        <v/>
      </c>
      <c r="CT51" s="57">
        <f>IF(OR($A51="",CT$41=""),"",IFERROR(COUNTIFS('Employee Mapping'!$I$10:$I$2009,$A51,'Employee Mapping'!$K$10:$K$2009,CT$39,'Employee Mapping'!$L$10:$L$2009,CT$41)/COUNTA('Employee Mapping'!$G$10:$G$2009),""))</f>
        <v/>
      </c>
      <c r="CU51" s="58">
        <f>IF($A51="","",SUM(C51:CT51))</f>
        <v/>
      </c>
    </row>
    <row r="52">
      <c r="A52">
        <f>IF(SETUP!$B130="","",SETUP!$B130)</f>
        <v/>
      </c>
      <c r="B52" s="9">
        <f>IF(SETUP!$B130="","",SETUP!$C130)</f>
        <v/>
      </c>
      <c r="C52" s="57">
        <f>IF(OR($A52="",C$41=""),"",IFERROR(COUNTIFS('Employee Mapping'!$I$10:$I$2009,$A52,'Employee Mapping'!$K$10:$K$2009,C$39,'Employee Mapping'!$L$10:$L$2009,C$41)/COUNTA('Employee Mapping'!$G$10:$G$2009),""))</f>
        <v/>
      </c>
      <c r="D52" s="57">
        <f>IF(OR($A52="",D$41=""),"",IFERROR(COUNTIFS('Employee Mapping'!$I$10:$I$2009,$A52,'Employee Mapping'!$K$10:$K$2009,D$39,'Employee Mapping'!$L$10:$L$2009,D$41)/COUNTA('Employee Mapping'!$G$10:$G$2009),""))</f>
        <v/>
      </c>
      <c r="E52" s="57">
        <f>IF(OR($A52="",E$41=""),"",IFERROR(COUNTIFS('Employee Mapping'!$I$10:$I$2009,$A52,'Employee Mapping'!$K$10:$K$2009,E$39,'Employee Mapping'!$L$10:$L$2009,E$41)/COUNTA('Employee Mapping'!$G$10:$G$2009),""))</f>
        <v/>
      </c>
      <c r="F52" s="57">
        <f>IF(OR($A52="",F$41=""),"",IFERROR(COUNTIFS('Employee Mapping'!$I$10:$I$2009,$A52,'Employee Mapping'!$K$10:$K$2009,F$39,'Employee Mapping'!$L$10:$L$2009,F$41)/COUNTA('Employee Mapping'!$G$10:$G$2009),""))</f>
        <v/>
      </c>
      <c r="G52" s="57">
        <f>IF(OR($A52="",G$41=""),"",IFERROR(COUNTIFS('Employee Mapping'!$I$10:$I$2009,$A52,'Employee Mapping'!$K$10:$K$2009,G$39,'Employee Mapping'!$L$10:$L$2009,G$41)/COUNTA('Employee Mapping'!$G$10:$G$2009),""))</f>
        <v/>
      </c>
      <c r="H52" s="57">
        <f>IF(OR($A52="",H$41=""),"",IFERROR(COUNTIFS('Employee Mapping'!$I$10:$I$2009,$A52,'Employee Mapping'!$K$10:$K$2009,H$39,'Employee Mapping'!$L$10:$L$2009,H$41)/COUNTA('Employee Mapping'!$G$10:$G$2009),""))</f>
        <v/>
      </c>
      <c r="I52" s="57">
        <f>IF(OR($A52="",I$41=""),"",IFERROR(COUNTIFS('Employee Mapping'!$I$10:$I$2009,$A52,'Employee Mapping'!$K$10:$K$2009,I$39,'Employee Mapping'!$L$10:$L$2009,I$41)/COUNTA('Employee Mapping'!$G$10:$G$2009),""))</f>
        <v/>
      </c>
      <c r="J52" s="57">
        <f>IF(OR($A52="",J$41=""),"",IFERROR(COUNTIFS('Employee Mapping'!$I$10:$I$2009,$A52,'Employee Mapping'!$K$10:$K$2009,J$39,'Employee Mapping'!$L$10:$L$2009,J$41)/COUNTA('Employee Mapping'!$G$10:$G$2009),""))</f>
        <v/>
      </c>
      <c r="K52" s="57">
        <f>IF(OR($A52="",K$41=""),"",IFERROR(COUNTIFS('Employee Mapping'!$I$10:$I$2009,$A52,'Employee Mapping'!$K$10:$K$2009,K$39,'Employee Mapping'!$L$10:$L$2009,K$41)/COUNTA('Employee Mapping'!$G$10:$G$2009),""))</f>
        <v/>
      </c>
      <c r="L52" s="57">
        <f>IF(OR($A52="",L$41=""),"",IFERROR(COUNTIFS('Employee Mapping'!$I$10:$I$2009,$A52,'Employee Mapping'!$K$10:$K$2009,L$39,'Employee Mapping'!$L$10:$L$2009,L$41)/COUNTA('Employee Mapping'!$G$10:$G$2009),""))</f>
        <v/>
      </c>
      <c r="M52" s="57">
        <f>IF(OR($A52="",M$41=""),"",IFERROR(COUNTIFS('Employee Mapping'!$I$10:$I$2009,$A52,'Employee Mapping'!$K$10:$K$2009,M$39,'Employee Mapping'!$L$10:$L$2009,M$41)/COUNTA('Employee Mapping'!$G$10:$G$2009),""))</f>
        <v/>
      </c>
      <c r="N52" s="57">
        <f>IF(OR($A52="",N$41=""),"",IFERROR(COUNTIFS('Employee Mapping'!$I$10:$I$2009,$A52,'Employee Mapping'!$K$10:$K$2009,N$39,'Employee Mapping'!$L$10:$L$2009,N$41)/COUNTA('Employee Mapping'!$G$10:$G$2009),""))</f>
        <v/>
      </c>
      <c r="O52" s="57">
        <f>IF(OR($A52="",O$41=""),"",IFERROR(COUNTIFS('Employee Mapping'!$I$10:$I$2009,$A52,'Employee Mapping'!$K$10:$K$2009,O$39,'Employee Mapping'!$L$10:$L$2009,O$41)/COUNTA('Employee Mapping'!$G$10:$G$2009),""))</f>
        <v/>
      </c>
      <c r="P52" s="57">
        <f>IF(OR($A52="",P$41=""),"",IFERROR(COUNTIFS('Employee Mapping'!$I$10:$I$2009,$A52,'Employee Mapping'!$K$10:$K$2009,P$39,'Employee Mapping'!$L$10:$L$2009,P$41)/COUNTA('Employee Mapping'!$G$10:$G$2009),""))</f>
        <v/>
      </c>
      <c r="Q52" s="57">
        <f>IF(OR($A52="",Q$41=""),"",IFERROR(COUNTIFS('Employee Mapping'!$I$10:$I$2009,$A52,'Employee Mapping'!$K$10:$K$2009,Q$39,'Employee Mapping'!$L$10:$L$2009,Q$41)/COUNTA('Employee Mapping'!$G$10:$G$2009),""))</f>
        <v/>
      </c>
      <c r="R52" s="57">
        <f>IF(OR($A52="",R$41=""),"",IFERROR(COUNTIFS('Employee Mapping'!$I$10:$I$2009,$A52,'Employee Mapping'!$K$10:$K$2009,R$39,'Employee Mapping'!$L$10:$L$2009,R$41)/COUNTA('Employee Mapping'!$G$10:$G$2009),""))</f>
        <v/>
      </c>
      <c r="S52" s="57">
        <f>IF(OR($A52="",S$41=""),"",IFERROR(COUNTIFS('Employee Mapping'!$I$10:$I$2009,$A52,'Employee Mapping'!$K$10:$K$2009,S$39,'Employee Mapping'!$L$10:$L$2009,S$41)/COUNTA('Employee Mapping'!$G$10:$G$2009),""))</f>
        <v/>
      </c>
      <c r="T52" s="57">
        <f>IF(OR($A52="",T$41=""),"",IFERROR(COUNTIFS('Employee Mapping'!$I$10:$I$2009,$A52,'Employee Mapping'!$K$10:$K$2009,T$39,'Employee Mapping'!$L$10:$L$2009,T$41)/COUNTA('Employee Mapping'!$G$10:$G$2009),""))</f>
        <v/>
      </c>
      <c r="U52" s="57">
        <f>IF(OR($A52="",U$41=""),"",IFERROR(COUNTIFS('Employee Mapping'!$I$10:$I$2009,$A52,'Employee Mapping'!$K$10:$K$2009,U$39,'Employee Mapping'!$L$10:$L$2009,U$41)/COUNTA('Employee Mapping'!$G$10:$G$2009),""))</f>
        <v/>
      </c>
      <c r="V52" s="57">
        <f>IF(OR($A52="",V$41=""),"",IFERROR(COUNTIFS('Employee Mapping'!$I$10:$I$2009,$A52,'Employee Mapping'!$K$10:$K$2009,V$39,'Employee Mapping'!$L$10:$L$2009,V$41)/COUNTA('Employee Mapping'!$G$10:$G$2009),""))</f>
        <v/>
      </c>
      <c r="W52" s="57">
        <f>IF(OR($A52="",W$41=""),"",IFERROR(COUNTIFS('Employee Mapping'!$I$10:$I$2009,$A52,'Employee Mapping'!$K$10:$K$2009,W$39,'Employee Mapping'!$L$10:$L$2009,W$41)/COUNTA('Employee Mapping'!$G$10:$G$2009),""))</f>
        <v/>
      </c>
      <c r="X52" s="57">
        <f>IF(OR($A52="",X$41=""),"",IFERROR(COUNTIFS('Employee Mapping'!$I$10:$I$2009,$A52,'Employee Mapping'!$K$10:$K$2009,X$39,'Employee Mapping'!$L$10:$L$2009,X$41)/COUNTA('Employee Mapping'!$G$10:$G$2009),""))</f>
        <v/>
      </c>
      <c r="Y52" s="57">
        <f>IF(OR($A52="",Y$41=""),"",IFERROR(COUNTIFS('Employee Mapping'!$I$10:$I$2009,$A52,'Employee Mapping'!$K$10:$K$2009,Y$39,'Employee Mapping'!$L$10:$L$2009,Y$41)/COUNTA('Employee Mapping'!$G$10:$G$2009),""))</f>
        <v/>
      </c>
      <c r="Z52" s="57">
        <f>IF(OR($A52="",Z$41=""),"",IFERROR(COUNTIFS('Employee Mapping'!$I$10:$I$2009,$A52,'Employee Mapping'!$K$10:$K$2009,Z$39,'Employee Mapping'!$L$10:$L$2009,Z$41)/COUNTA('Employee Mapping'!$G$10:$G$2009),""))</f>
        <v/>
      </c>
      <c r="AA52" s="57">
        <f>IF(OR($A52="",AA$41=""),"",IFERROR(COUNTIFS('Employee Mapping'!$I$10:$I$2009,$A52,'Employee Mapping'!$K$10:$K$2009,AA$39,'Employee Mapping'!$L$10:$L$2009,AA$41)/COUNTA('Employee Mapping'!$G$10:$G$2009),""))</f>
        <v/>
      </c>
      <c r="AB52" s="57">
        <f>IF(OR($A52="",AB$41=""),"",IFERROR(COUNTIFS('Employee Mapping'!$I$10:$I$2009,$A52,'Employee Mapping'!$K$10:$K$2009,AB$39,'Employee Mapping'!$L$10:$L$2009,AB$41)/COUNTA('Employee Mapping'!$G$10:$G$2009),""))</f>
        <v/>
      </c>
      <c r="AC52" s="57">
        <f>IF(OR($A52="",AC$41=""),"",IFERROR(COUNTIFS('Employee Mapping'!$I$10:$I$2009,$A52,'Employee Mapping'!$K$10:$K$2009,AC$39,'Employee Mapping'!$L$10:$L$2009,AC$41)/COUNTA('Employee Mapping'!$G$10:$G$2009),""))</f>
        <v/>
      </c>
      <c r="AD52" s="57">
        <f>IF(OR($A52="",AD$41=""),"",IFERROR(COUNTIFS('Employee Mapping'!$I$10:$I$2009,$A52,'Employee Mapping'!$K$10:$K$2009,AD$39,'Employee Mapping'!$L$10:$L$2009,AD$41)/COUNTA('Employee Mapping'!$G$10:$G$2009),""))</f>
        <v/>
      </c>
      <c r="AE52" s="57">
        <f>IF(OR($A52="",AE$41=""),"",IFERROR(COUNTIFS('Employee Mapping'!$I$10:$I$2009,$A52,'Employee Mapping'!$K$10:$K$2009,AE$39,'Employee Mapping'!$L$10:$L$2009,AE$41)/COUNTA('Employee Mapping'!$G$10:$G$2009),""))</f>
        <v/>
      </c>
      <c r="AF52" s="57">
        <f>IF(OR($A52="",AF$41=""),"",IFERROR(COUNTIFS('Employee Mapping'!$I$10:$I$2009,$A52,'Employee Mapping'!$K$10:$K$2009,AF$39,'Employee Mapping'!$L$10:$L$2009,AF$41)/COUNTA('Employee Mapping'!$G$10:$G$2009),""))</f>
        <v/>
      </c>
      <c r="AG52" s="57">
        <f>IF(OR($A52="",AG$41=""),"",IFERROR(COUNTIFS('Employee Mapping'!$I$10:$I$2009,$A52,'Employee Mapping'!$K$10:$K$2009,AG$39,'Employee Mapping'!$L$10:$L$2009,AG$41)/COUNTA('Employee Mapping'!$G$10:$G$2009),""))</f>
        <v/>
      </c>
      <c r="AH52" s="57">
        <f>IF(OR($A52="",AH$41=""),"",IFERROR(COUNTIFS('Employee Mapping'!$I$10:$I$2009,$A52,'Employee Mapping'!$K$10:$K$2009,AH$39,'Employee Mapping'!$L$10:$L$2009,AH$41)/COUNTA('Employee Mapping'!$G$10:$G$2009),""))</f>
        <v/>
      </c>
      <c r="AI52" s="57">
        <f>IF(OR($A52="",AI$41=""),"",IFERROR(COUNTIFS('Employee Mapping'!$I$10:$I$2009,$A52,'Employee Mapping'!$K$10:$K$2009,AI$39,'Employee Mapping'!$L$10:$L$2009,AI$41)/COUNTA('Employee Mapping'!$G$10:$G$2009),""))</f>
        <v/>
      </c>
      <c r="AJ52" s="57">
        <f>IF(OR($A52="",AJ$41=""),"",IFERROR(COUNTIFS('Employee Mapping'!$I$10:$I$2009,$A52,'Employee Mapping'!$K$10:$K$2009,AJ$39,'Employee Mapping'!$L$10:$L$2009,AJ$41)/COUNTA('Employee Mapping'!$G$10:$G$2009),""))</f>
        <v/>
      </c>
      <c r="AK52" s="57">
        <f>IF(OR($A52="",AK$41=""),"",IFERROR(COUNTIFS('Employee Mapping'!$I$10:$I$2009,$A52,'Employee Mapping'!$K$10:$K$2009,AK$39,'Employee Mapping'!$L$10:$L$2009,AK$41)/COUNTA('Employee Mapping'!$G$10:$G$2009),""))</f>
        <v/>
      </c>
      <c r="AL52" s="57">
        <f>IF(OR($A52="",AL$41=""),"",IFERROR(COUNTIFS('Employee Mapping'!$I$10:$I$2009,$A52,'Employee Mapping'!$K$10:$K$2009,AL$39,'Employee Mapping'!$L$10:$L$2009,AL$41)/COUNTA('Employee Mapping'!$G$10:$G$2009),""))</f>
        <v/>
      </c>
      <c r="AM52" s="57">
        <f>IF(OR($A52="",AM$41=""),"",IFERROR(COUNTIFS('Employee Mapping'!$I$10:$I$2009,$A52,'Employee Mapping'!$K$10:$K$2009,AM$39,'Employee Mapping'!$L$10:$L$2009,AM$41)/COUNTA('Employee Mapping'!$G$10:$G$2009),""))</f>
        <v/>
      </c>
      <c r="AN52" s="57">
        <f>IF(OR($A52="",AN$41=""),"",IFERROR(COUNTIFS('Employee Mapping'!$I$10:$I$2009,$A52,'Employee Mapping'!$K$10:$K$2009,AN$39,'Employee Mapping'!$L$10:$L$2009,AN$41)/COUNTA('Employee Mapping'!$G$10:$G$2009),""))</f>
        <v/>
      </c>
      <c r="AO52" s="57">
        <f>IF(OR($A52="",AO$41=""),"",IFERROR(COUNTIFS('Employee Mapping'!$I$10:$I$2009,$A52,'Employee Mapping'!$K$10:$K$2009,AO$39,'Employee Mapping'!$L$10:$L$2009,AO$41)/COUNTA('Employee Mapping'!$G$10:$G$2009),""))</f>
        <v/>
      </c>
      <c r="AP52" s="57">
        <f>IF(OR($A52="",AP$41=""),"",IFERROR(COUNTIFS('Employee Mapping'!$I$10:$I$2009,$A52,'Employee Mapping'!$K$10:$K$2009,AP$39,'Employee Mapping'!$L$10:$L$2009,AP$41)/COUNTA('Employee Mapping'!$G$10:$G$2009),""))</f>
        <v/>
      </c>
      <c r="AQ52" s="57">
        <f>IF(OR($A52="",AQ$41=""),"",IFERROR(COUNTIFS('Employee Mapping'!$I$10:$I$2009,$A52,'Employee Mapping'!$K$10:$K$2009,AQ$39,'Employee Mapping'!$L$10:$L$2009,AQ$41)/COUNTA('Employee Mapping'!$G$10:$G$2009),""))</f>
        <v/>
      </c>
      <c r="AR52" s="57">
        <f>IF(OR($A52="",AR$41=""),"",IFERROR(COUNTIFS('Employee Mapping'!$I$10:$I$2009,$A52,'Employee Mapping'!$K$10:$K$2009,AR$39,'Employee Mapping'!$L$10:$L$2009,AR$41)/COUNTA('Employee Mapping'!$G$10:$G$2009),""))</f>
        <v/>
      </c>
      <c r="AS52" s="57">
        <f>IF(OR($A52="",AS$41=""),"",IFERROR(COUNTIFS('Employee Mapping'!$I$10:$I$2009,$A52,'Employee Mapping'!$K$10:$K$2009,AS$39,'Employee Mapping'!$L$10:$L$2009,AS$41)/COUNTA('Employee Mapping'!$G$10:$G$2009),""))</f>
        <v/>
      </c>
      <c r="AT52" s="57">
        <f>IF(OR($A52="",AT$41=""),"",IFERROR(COUNTIFS('Employee Mapping'!$I$10:$I$2009,$A52,'Employee Mapping'!$K$10:$K$2009,AT$39,'Employee Mapping'!$L$10:$L$2009,AT$41)/COUNTA('Employee Mapping'!$G$10:$G$2009),""))</f>
        <v/>
      </c>
      <c r="AU52" s="57">
        <f>IF(OR($A52="",AU$41=""),"",IFERROR(COUNTIFS('Employee Mapping'!$I$10:$I$2009,$A52,'Employee Mapping'!$K$10:$K$2009,AU$39,'Employee Mapping'!$L$10:$L$2009,AU$41)/COUNTA('Employee Mapping'!$G$10:$G$2009),""))</f>
        <v/>
      </c>
      <c r="AV52" s="57">
        <f>IF(OR($A52="",AV$41=""),"",IFERROR(COUNTIFS('Employee Mapping'!$I$10:$I$2009,$A52,'Employee Mapping'!$K$10:$K$2009,AV$39,'Employee Mapping'!$L$10:$L$2009,AV$41)/COUNTA('Employee Mapping'!$G$10:$G$2009),""))</f>
        <v/>
      </c>
      <c r="AW52" s="57">
        <f>IF(OR($A52="",AW$41=""),"",IFERROR(COUNTIFS('Employee Mapping'!$I$10:$I$2009,$A52,'Employee Mapping'!$K$10:$K$2009,AW$39,'Employee Mapping'!$L$10:$L$2009,AW$41)/COUNTA('Employee Mapping'!$G$10:$G$2009),""))</f>
        <v/>
      </c>
      <c r="AX52" s="57">
        <f>IF(OR($A52="",AX$41=""),"",IFERROR(COUNTIFS('Employee Mapping'!$I$10:$I$2009,$A52,'Employee Mapping'!$K$10:$K$2009,AX$39,'Employee Mapping'!$L$10:$L$2009,AX$41)/COUNTA('Employee Mapping'!$G$10:$G$2009),""))</f>
        <v/>
      </c>
      <c r="AY52" s="57">
        <f>IF(OR($A52="",AY$41=""),"",IFERROR(COUNTIFS('Employee Mapping'!$I$10:$I$2009,$A52,'Employee Mapping'!$K$10:$K$2009,AY$39,'Employee Mapping'!$L$10:$L$2009,AY$41)/COUNTA('Employee Mapping'!$G$10:$G$2009),""))</f>
        <v/>
      </c>
      <c r="AZ52" s="57">
        <f>IF(OR($A52="",AZ$41=""),"",IFERROR(COUNTIFS('Employee Mapping'!$I$10:$I$2009,$A52,'Employee Mapping'!$K$10:$K$2009,AZ$39,'Employee Mapping'!$L$10:$L$2009,AZ$41)/COUNTA('Employee Mapping'!$G$10:$G$2009),""))</f>
        <v/>
      </c>
      <c r="BA52" s="57">
        <f>IF(OR($A52="",BA$41=""),"",IFERROR(COUNTIFS('Employee Mapping'!$I$10:$I$2009,$A52,'Employee Mapping'!$K$10:$K$2009,BA$39,'Employee Mapping'!$L$10:$L$2009,BA$41)/COUNTA('Employee Mapping'!$G$10:$G$2009),""))</f>
        <v/>
      </c>
      <c r="BB52" s="57">
        <f>IF(OR($A52="",BB$41=""),"",IFERROR(COUNTIFS('Employee Mapping'!$I$10:$I$2009,$A52,'Employee Mapping'!$K$10:$K$2009,BB$39,'Employee Mapping'!$L$10:$L$2009,BB$41)/COUNTA('Employee Mapping'!$G$10:$G$2009),""))</f>
        <v/>
      </c>
      <c r="BC52" s="57">
        <f>IF(OR($A52="",BC$41=""),"",IFERROR(COUNTIFS('Employee Mapping'!$I$10:$I$2009,$A52,'Employee Mapping'!$K$10:$K$2009,BC$39,'Employee Mapping'!$L$10:$L$2009,BC$41)/COUNTA('Employee Mapping'!$G$10:$G$2009),""))</f>
        <v/>
      </c>
      <c r="BD52" s="57">
        <f>IF(OR($A52="",BD$41=""),"",IFERROR(COUNTIFS('Employee Mapping'!$I$10:$I$2009,$A52,'Employee Mapping'!$K$10:$K$2009,BD$39,'Employee Mapping'!$L$10:$L$2009,BD$41)/COUNTA('Employee Mapping'!$G$10:$G$2009),""))</f>
        <v/>
      </c>
      <c r="BE52" s="57">
        <f>IF(OR($A52="",BE$41=""),"",IFERROR(COUNTIFS('Employee Mapping'!$I$10:$I$2009,$A52,'Employee Mapping'!$K$10:$K$2009,BE$39,'Employee Mapping'!$L$10:$L$2009,BE$41)/COUNTA('Employee Mapping'!$G$10:$G$2009),""))</f>
        <v/>
      </c>
      <c r="BF52" s="57">
        <f>IF(OR($A52="",BF$41=""),"",IFERROR(COUNTIFS('Employee Mapping'!$I$10:$I$2009,$A52,'Employee Mapping'!$K$10:$K$2009,BF$39,'Employee Mapping'!$L$10:$L$2009,BF$41)/COUNTA('Employee Mapping'!$G$10:$G$2009),""))</f>
        <v/>
      </c>
      <c r="BG52" s="57">
        <f>IF(OR($A52="",BG$41=""),"",IFERROR(COUNTIFS('Employee Mapping'!$I$10:$I$2009,$A52,'Employee Mapping'!$K$10:$K$2009,BG$39,'Employee Mapping'!$L$10:$L$2009,BG$41)/COUNTA('Employee Mapping'!$G$10:$G$2009),""))</f>
        <v/>
      </c>
      <c r="BH52" s="57">
        <f>IF(OR($A52="",BH$41=""),"",IFERROR(COUNTIFS('Employee Mapping'!$I$10:$I$2009,$A52,'Employee Mapping'!$K$10:$K$2009,BH$39,'Employee Mapping'!$L$10:$L$2009,BH$41)/COUNTA('Employee Mapping'!$G$10:$G$2009),""))</f>
        <v/>
      </c>
      <c r="BI52" s="57">
        <f>IF(OR($A52="",BI$41=""),"",IFERROR(COUNTIFS('Employee Mapping'!$I$10:$I$2009,$A52,'Employee Mapping'!$K$10:$K$2009,BI$39,'Employee Mapping'!$L$10:$L$2009,BI$41)/COUNTA('Employee Mapping'!$G$10:$G$2009),""))</f>
        <v/>
      </c>
      <c r="BJ52" s="57">
        <f>IF(OR($A52="",BJ$41=""),"",IFERROR(COUNTIFS('Employee Mapping'!$I$10:$I$2009,$A52,'Employee Mapping'!$K$10:$K$2009,BJ$39,'Employee Mapping'!$L$10:$L$2009,BJ$41)/COUNTA('Employee Mapping'!$G$10:$G$2009),""))</f>
        <v/>
      </c>
      <c r="BK52" s="57">
        <f>IF(OR($A52="",BK$41=""),"",IFERROR(COUNTIFS('Employee Mapping'!$I$10:$I$2009,$A52,'Employee Mapping'!$K$10:$K$2009,BK$39,'Employee Mapping'!$L$10:$L$2009,BK$41)/COUNTA('Employee Mapping'!$G$10:$G$2009),""))</f>
        <v/>
      </c>
      <c r="BL52" s="57">
        <f>IF(OR($A52="",BL$41=""),"",IFERROR(COUNTIFS('Employee Mapping'!$I$10:$I$2009,$A52,'Employee Mapping'!$K$10:$K$2009,BL$39,'Employee Mapping'!$L$10:$L$2009,BL$41)/COUNTA('Employee Mapping'!$G$10:$G$2009),""))</f>
        <v/>
      </c>
      <c r="BM52" s="57">
        <f>IF(OR($A52="",BM$41=""),"",IFERROR(COUNTIFS('Employee Mapping'!$I$10:$I$2009,$A52,'Employee Mapping'!$K$10:$K$2009,BM$39,'Employee Mapping'!$L$10:$L$2009,BM$41)/COUNTA('Employee Mapping'!$G$10:$G$2009),""))</f>
        <v/>
      </c>
      <c r="BN52" s="57">
        <f>IF(OR($A52="",BN$41=""),"",IFERROR(COUNTIFS('Employee Mapping'!$I$10:$I$2009,$A52,'Employee Mapping'!$K$10:$K$2009,BN$39,'Employee Mapping'!$L$10:$L$2009,BN$41)/COUNTA('Employee Mapping'!$G$10:$G$2009),""))</f>
        <v/>
      </c>
      <c r="BO52" s="57">
        <f>IF(OR($A52="",BO$41=""),"",IFERROR(COUNTIFS('Employee Mapping'!$I$10:$I$2009,$A52,'Employee Mapping'!$K$10:$K$2009,BO$39,'Employee Mapping'!$L$10:$L$2009,BO$41)/COUNTA('Employee Mapping'!$G$10:$G$2009),""))</f>
        <v/>
      </c>
      <c r="BP52" s="57">
        <f>IF(OR($A52="",BP$41=""),"",IFERROR(COUNTIFS('Employee Mapping'!$I$10:$I$2009,$A52,'Employee Mapping'!$K$10:$K$2009,BP$39,'Employee Mapping'!$L$10:$L$2009,BP$41)/COUNTA('Employee Mapping'!$G$10:$G$2009),""))</f>
        <v/>
      </c>
      <c r="BQ52" s="57">
        <f>IF(OR($A52="",BQ$41=""),"",IFERROR(COUNTIFS('Employee Mapping'!$I$10:$I$2009,$A52,'Employee Mapping'!$K$10:$K$2009,BQ$39,'Employee Mapping'!$L$10:$L$2009,BQ$41)/COUNTA('Employee Mapping'!$G$10:$G$2009),""))</f>
        <v/>
      </c>
      <c r="BR52" s="57">
        <f>IF(OR($A52="",BR$41=""),"",IFERROR(COUNTIFS('Employee Mapping'!$I$10:$I$2009,$A52,'Employee Mapping'!$K$10:$K$2009,BR$39,'Employee Mapping'!$L$10:$L$2009,BR$41)/COUNTA('Employee Mapping'!$G$10:$G$2009),""))</f>
        <v/>
      </c>
      <c r="BS52" s="57">
        <f>IF(OR($A52="",BS$41=""),"",IFERROR(COUNTIFS('Employee Mapping'!$I$10:$I$2009,$A52,'Employee Mapping'!$K$10:$K$2009,BS$39,'Employee Mapping'!$L$10:$L$2009,BS$41)/COUNTA('Employee Mapping'!$G$10:$G$2009),""))</f>
        <v/>
      </c>
      <c r="BT52" s="57">
        <f>IF(OR($A52="",BT$41=""),"",IFERROR(COUNTIFS('Employee Mapping'!$I$10:$I$2009,$A52,'Employee Mapping'!$K$10:$K$2009,BT$39,'Employee Mapping'!$L$10:$L$2009,BT$41)/COUNTA('Employee Mapping'!$G$10:$G$2009),""))</f>
        <v/>
      </c>
      <c r="BU52" s="57">
        <f>IF(OR($A52="",BU$41=""),"",IFERROR(COUNTIFS('Employee Mapping'!$I$10:$I$2009,$A52,'Employee Mapping'!$K$10:$K$2009,BU$39,'Employee Mapping'!$L$10:$L$2009,BU$41)/COUNTA('Employee Mapping'!$G$10:$G$2009),""))</f>
        <v/>
      </c>
      <c r="BV52" s="57">
        <f>IF(OR($A52="",BV$41=""),"",IFERROR(COUNTIFS('Employee Mapping'!$I$10:$I$2009,$A52,'Employee Mapping'!$K$10:$K$2009,BV$39,'Employee Mapping'!$L$10:$L$2009,BV$41)/COUNTA('Employee Mapping'!$G$10:$G$2009),""))</f>
        <v/>
      </c>
      <c r="BW52" s="57">
        <f>IF(OR($A52="",BW$41=""),"",IFERROR(COUNTIFS('Employee Mapping'!$I$10:$I$2009,$A52,'Employee Mapping'!$K$10:$K$2009,BW$39,'Employee Mapping'!$L$10:$L$2009,BW$41)/COUNTA('Employee Mapping'!$G$10:$G$2009),""))</f>
        <v/>
      </c>
      <c r="BX52" s="57">
        <f>IF(OR($A52="",BX$41=""),"",IFERROR(COUNTIFS('Employee Mapping'!$I$10:$I$2009,$A52,'Employee Mapping'!$K$10:$K$2009,BX$39,'Employee Mapping'!$L$10:$L$2009,BX$41)/COUNTA('Employee Mapping'!$G$10:$G$2009),""))</f>
        <v/>
      </c>
      <c r="BY52" s="57">
        <f>IF(OR($A52="",BY$41=""),"",IFERROR(COUNTIFS('Employee Mapping'!$I$10:$I$2009,$A52,'Employee Mapping'!$K$10:$K$2009,BY$39,'Employee Mapping'!$L$10:$L$2009,BY$41)/COUNTA('Employee Mapping'!$G$10:$G$2009),""))</f>
        <v/>
      </c>
      <c r="BZ52" s="57">
        <f>IF(OR($A52="",BZ$41=""),"",IFERROR(COUNTIFS('Employee Mapping'!$I$10:$I$2009,$A52,'Employee Mapping'!$K$10:$K$2009,BZ$39,'Employee Mapping'!$L$10:$L$2009,BZ$41)/COUNTA('Employee Mapping'!$G$10:$G$2009),""))</f>
        <v/>
      </c>
      <c r="CA52" s="57">
        <f>IF(OR($A52="",CA$41=""),"",IFERROR(COUNTIFS('Employee Mapping'!$I$10:$I$2009,$A52,'Employee Mapping'!$K$10:$K$2009,CA$39,'Employee Mapping'!$L$10:$L$2009,CA$41)/COUNTA('Employee Mapping'!$G$10:$G$2009),""))</f>
        <v/>
      </c>
      <c r="CB52" s="57">
        <f>IF(OR($A52="",CB$41=""),"",IFERROR(COUNTIFS('Employee Mapping'!$I$10:$I$2009,$A52,'Employee Mapping'!$K$10:$K$2009,CB$39,'Employee Mapping'!$L$10:$L$2009,CB$41)/COUNTA('Employee Mapping'!$G$10:$G$2009),""))</f>
        <v/>
      </c>
      <c r="CC52" s="57">
        <f>IF(OR($A52="",CC$41=""),"",IFERROR(COUNTIFS('Employee Mapping'!$I$10:$I$2009,$A52,'Employee Mapping'!$K$10:$K$2009,CC$39,'Employee Mapping'!$L$10:$L$2009,CC$41)/COUNTA('Employee Mapping'!$G$10:$G$2009),""))</f>
        <v/>
      </c>
      <c r="CD52" s="57">
        <f>IF(OR($A52="",CD$41=""),"",IFERROR(COUNTIFS('Employee Mapping'!$I$10:$I$2009,$A52,'Employee Mapping'!$K$10:$K$2009,CD$39,'Employee Mapping'!$L$10:$L$2009,CD$41)/COUNTA('Employee Mapping'!$G$10:$G$2009),""))</f>
        <v/>
      </c>
      <c r="CE52" s="57">
        <f>IF(OR($A52="",CE$41=""),"",IFERROR(COUNTIFS('Employee Mapping'!$I$10:$I$2009,$A52,'Employee Mapping'!$K$10:$K$2009,CE$39,'Employee Mapping'!$L$10:$L$2009,CE$41)/COUNTA('Employee Mapping'!$G$10:$G$2009),""))</f>
        <v/>
      </c>
      <c r="CF52" s="57">
        <f>IF(OR($A52="",CF$41=""),"",IFERROR(COUNTIFS('Employee Mapping'!$I$10:$I$2009,$A52,'Employee Mapping'!$K$10:$K$2009,CF$39,'Employee Mapping'!$L$10:$L$2009,CF$41)/COUNTA('Employee Mapping'!$G$10:$G$2009),""))</f>
        <v/>
      </c>
      <c r="CG52" s="57">
        <f>IF(OR($A52="",CG$41=""),"",IFERROR(COUNTIFS('Employee Mapping'!$I$10:$I$2009,$A52,'Employee Mapping'!$K$10:$K$2009,CG$39,'Employee Mapping'!$L$10:$L$2009,CG$41)/COUNTA('Employee Mapping'!$G$10:$G$2009),""))</f>
        <v/>
      </c>
      <c r="CH52" s="57">
        <f>IF(OR($A52="",CH$41=""),"",IFERROR(COUNTIFS('Employee Mapping'!$I$10:$I$2009,$A52,'Employee Mapping'!$K$10:$K$2009,CH$39,'Employee Mapping'!$L$10:$L$2009,CH$41)/COUNTA('Employee Mapping'!$G$10:$G$2009),""))</f>
        <v/>
      </c>
      <c r="CI52" s="57">
        <f>IF(OR($A52="",CI$41=""),"",IFERROR(COUNTIFS('Employee Mapping'!$I$10:$I$2009,$A52,'Employee Mapping'!$K$10:$K$2009,CI$39,'Employee Mapping'!$L$10:$L$2009,CI$41)/COUNTA('Employee Mapping'!$G$10:$G$2009),""))</f>
        <v/>
      </c>
      <c r="CJ52" s="57">
        <f>IF(OR($A52="",CJ$41=""),"",IFERROR(COUNTIFS('Employee Mapping'!$I$10:$I$2009,$A52,'Employee Mapping'!$K$10:$K$2009,CJ$39,'Employee Mapping'!$L$10:$L$2009,CJ$41)/COUNTA('Employee Mapping'!$G$10:$G$2009),""))</f>
        <v/>
      </c>
      <c r="CK52" s="57">
        <f>IF(OR($A52="",CK$41=""),"",IFERROR(COUNTIFS('Employee Mapping'!$I$10:$I$2009,$A52,'Employee Mapping'!$K$10:$K$2009,CK$39,'Employee Mapping'!$L$10:$L$2009,CK$41)/COUNTA('Employee Mapping'!$G$10:$G$2009),""))</f>
        <v/>
      </c>
      <c r="CL52" s="57">
        <f>IF(OR($A52="",CL$41=""),"",IFERROR(COUNTIFS('Employee Mapping'!$I$10:$I$2009,$A52,'Employee Mapping'!$K$10:$K$2009,CL$39,'Employee Mapping'!$L$10:$L$2009,CL$41)/COUNTA('Employee Mapping'!$G$10:$G$2009),""))</f>
        <v/>
      </c>
      <c r="CM52" s="57">
        <f>IF(OR($A52="",CM$41=""),"",IFERROR(COUNTIFS('Employee Mapping'!$I$10:$I$2009,$A52,'Employee Mapping'!$K$10:$K$2009,CM$39,'Employee Mapping'!$L$10:$L$2009,CM$41)/COUNTA('Employee Mapping'!$G$10:$G$2009),""))</f>
        <v/>
      </c>
      <c r="CN52" s="57">
        <f>IF(OR($A52="",CN$41=""),"",IFERROR(COUNTIFS('Employee Mapping'!$I$10:$I$2009,$A52,'Employee Mapping'!$K$10:$K$2009,CN$39,'Employee Mapping'!$L$10:$L$2009,CN$41)/COUNTA('Employee Mapping'!$G$10:$G$2009),""))</f>
        <v/>
      </c>
      <c r="CO52" s="57">
        <f>IF(OR($A52="",CO$41=""),"",IFERROR(COUNTIFS('Employee Mapping'!$I$10:$I$2009,$A52,'Employee Mapping'!$K$10:$K$2009,CO$39,'Employee Mapping'!$L$10:$L$2009,CO$41)/COUNTA('Employee Mapping'!$G$10:$G$2009),""))</f>
        <v/>
      </c>
      <c r="CP52" s="57">
        <f>IF(OR($A52="",CP$41=""),"",IFERROR(COUNTIFS('Employee Mapping'!$I$10:$I$2009,$A52,'Employee Mapping'!$K$10:$K$2009,CP$39,'Employee Mapping'!$L$10:$L$2009,CP$41)/COUNTA('Employee Mapping'!$G$10:$G$2009),""))</f>
        <v/>
      </c>
      <c r="CQ52" s="57">
        <f>IF(OR($A52="",CQ$41=""),"",IFERROR(COUNTIFS('Employee Mapping'!$I$10:$I$2009,$A52,'Employee Mapping'!$K$10:$K$2009,CQ$39,'Employee Mapping'!$L$10:$L$2009,CQ$41)/COUNTA('Employee Mapping'!$G$10:$G$2009),""))</f>
        <v/>
      </c>
      <c r="CR52" s="57">
        <f>IF(OR($A52="",CR$41=""),"",IFERROR(COUNTIFS('Employee Mapping'!$I$10:$I$2009,$A52,'Employee Mapping'!$K$10:$K$2009,CR$39,'Employee Mapping'!$L$10:$L$2009,CR$41)/COUNTA('Employee Mapping'!$G$10:$G$2009),""))</f>
        <v/>
      </c>
      <c r="CS52" s="57">
        <f>IF(OR($A52="",CS$41=""),"",IFERROR(COUNTIFS('Employee Mapping'!$I$10:$I$2009,$A52,'Employee Mapping'!$K$10:$K$2009,CS$39,'Employee Mapping'!$L$10:$L$2009,CS$41)/COUNTA('Employee Mapping'!$G$10:$G$2009),""))</f>
        <v/>
      </c>
      <c r="CT52" s="57">
        <f>IF(OR($A52="",CT$41=""),"",IFERROR(COUNTIFS('Employee Mapping'!$I$10:$I$2009,$A52,'Employee Mapping'!$K$10:$K$2009,CT$39,'Employee Mapping'!$L$10:$L$2009,CT$41)/COUNTA('Employee Mapping'!$G$10:$G$2009),""))</f>
        <v/>
      </c>
      <c r="CU52" s="58">
        <f>IF($A52="","",SUM(C52:CT52))</f>
        <v/>
      </c>
    </row>
    <row r="53">
      <c r="A53">
        <f>IF(SETUP!$B131="","",SETUP!$B131)</f>
        <v/>
      </c>
      <c r="B53" s="9">
        <f>IF(SETUP!$B131="","",SETUP!$C131)</f>
        <v/>
      </c>
      <c r="C53" s="57">
        <f>IF(OR($A53="",C$41=""),"",IFERROR(COUNTIFS('Employee Mapping'!$I$10:$I$2009,$A53,'Employee Mapping'!$K$10:$K$2009,C$39,'Employee Mapping'!$L$10:$L$2009,C$41)/COUNTA('Employee Mapping'!$G$10:$G$2009),""))</f>
        <v/>
      </c>
      <c r="D53" s="57">
        <f>IF(OR($A53="",D$41=""),"",IFERROR(COUNTIFS('Employee Mapping'!$I$10:$I$2009,$A53,'Employee Mapping'!$K$10:$K$2009,D$39,'Employee Mapping'!$L$10:$L$2009,D$41)/COUNTA('Employee Mapping'!$G$10:$G$2009),""))</f>
        <v/>
      </c>
      <c r="E53" s="57">
        <f>IF(OR($A53="",E$41=""),"",IFERROR(COUNTIFS('Employee Mapping'!$I$10:$I$2009,$A53,'Employee Mapping'!$K$10:$K$2009,E$39,'Employee Mapping'!$L$10:$L$2009,E$41)/COUNTA('Employee Mapping'!$G$10:$G$2009),""))</f>
        <v/>
      </c>
      <c r="F53" s="57">
        <f>IF(OR($A53="",F$41=""),"",IFERROR(COUNTIFS('Employee Mapping'!$I$10:$I$2009,$A53,'Employee Mapping'!$K$10:$K$2009,F$39,'Employee Mapping'!$L$10:$L$2009,F$41)/COUNTA('Employee Mapping'!$G$10:$G$2009),""))</f>
        <v/>
      </c>
      <c r="G53" s="57">
        <f>IF(OR($A53="",G$41=""),"",IFERROR(COUNTIFS('Employee Mapping'!$I$10:$I$2009,$A53,'Employee Mapping'!$K$10:$K$2009,G$39,'Employee Mapping'!$L$10:$L$2009,G$41)/COUNTA('Employee Mapping'!$G$10:$G$2009),""))</f>
        <v/>
      </c>
      <c r="H53" s="57">
        <f>IF(OR($A53="",H$41=""),"",IFERROR(COUNTIFS('Employee Mapping'!$I$10:$I$2009,$A53,'Employee Mapping'!$K$10:$K$2009,H$39,'Employee Mapping'!$L$10:$L$2009,H$41)/COUNTA('Employee Mapping'!$G$10:$G$2009),""))</f>
        <v/>
      </c>
      <c r="I53" s="57">
        <f>IF(OR($A53="",I$41=""),"",IFERROR(COUNTIFS('Employee Mapping'!$I$10:$I$2009,$A53,'Employee Mapping'!$K$10:$K$2009,I$39,'Employee Mapping'!$L$10:$L$2009,I$41)/COUNTA('Employee Mapping'!$G$10:$G$2009),""))</f>
        <v/>
      </c>
      <c r="J53" s="57">
        <f>IF(OR($A53="",J$41=""),"",IFERROR(COUNTIFS('Employee Mapping'!$I$10:$I$2009,$A53,'Employee Mapping'!$K$10:$K$2009,J$39,'Employee Mapping'!$L$10:$L$2009,J$41)/COUNTA('Employee Mapping'!$G$10:$G$2009),""))</f>
        <v/>
      </c>
      <c r="K53" s="57">
        <f>IF(OR($A53="",K$41=""),"",IFERROR(COUNTIFS('Employee Mapping'!$I$10:$I$2009,$A53,'Employee Mapping'!$K$10:$K$2009,K$39,'Employee Mapping'!$L$10:$L$2009,K$41)/COUNTA('Employee Mapping'!$G$10:$G$2009),""))</f>
        <v/>
      </c>
      <c r="L53" s="57">
        <f>IF(OR($A53="",L$41=""),"",IFERROR(COUNTIFS('Employee Mapping'!$I$10:$I$2009,$A53,'Employee Mapping'!$K$10:$K$2009,L$39,'Employee Mapping'!$L$10:$L$2009,L$41)/COUNTA('Employee Mapping'!$G$10:$G$2009),""))</f>
        <v/>
      </c>
      <c r="M53" s="57">
        <f>IF(OR($A53="",M$41=""),"",IFERROR(COUNTIFS('Employee Mapping'!$I$10:$I$2009,$A53,'Employee Mapping'!$K$10:$K$2009,M$39,'Employee Mapping'!$L$10:$L$2009,M$41)/COUNTA('Employee Mapping'!$G$10:$G$2009),""))</f>
        <v/>
      </c>
      <c r="N53" s="57">
        <f>IF(OR($A53="",N$41=""),"",IFERROR(COUNTIFS('Employee Mapping'!$I$10:$I$2009,$A53,'Employee Mapping'!$K$10:$K$2009,N$39,'Employee Mapping'!$L$10:$L$2009,N$41)/COUNTA('Employee Mapping'!$G$10:$G$2009),""))</f>
        <v/>
      </c>
      <c r="O53" s="57">
        <f>IF(OR($A53="",O$41=""),"",IFERROR(COUNTIFS('Employee Mapping'!$I$10:$I$2009,$A53,'Employee Mapping'!$K$10:$K$2009,O$39,'Employee Mapping'!$L$10:$L$2009,O$41)/COUNTA('Employee Mapping'!$G$10:$G$2009),""))</f>
        <v/>
      </c>
      <c r="P53" s="57">
        <f>IF(OR($A53="",P$41=""),"",IFERROR(COUNTIFS('Employee Mapping'!$I$10:$I$2009,$A53,'Employee Mapping'!$K$10:$K$2009,P$39,'Employee Mapping'!$L$10:$L$2009,P$41)/COUNTA('Employee Mapping'!$G$10:$G$2009),""))</f>
        <v/>
      </c>
      <c r="Q53" s="57">
        <f>IF(OR($A53="",Q$41=""),"",IFERROR(COUNTIFS('Employee Mapping'!$I$10:$I$2009,$A53,'Employee Mapping'!$K$10:$K$2009,Q$39,'Employee Mapping'!$L$10:$L$2009,Q$41)/COUNTA('Employee Mapping'!$G$10:$G$2009),""))</f>
        <v/>
      </c>
      <c r="R53" s="57">
        <f>IF(OR($A53="",R$41=""),"",IFERROR(COUNTIFS('Employee Mapping'!$I$10:$I$2009,$A53,'Employee Mapping'!$K$10:$K$2009,R$39,'Employee Mapping'!$L$10:$L$2009,R$41)/COUNTA('Employee Mapping'!$G$10:$G$2009),""))</f>
        <v/>
      </c>
      <c r="S53" s="57">
        <f>IF(OR($A53="",S$41=""),"",IFERROR(COUNTIFS('Employee Mapping'!$I$10:$I$2009,$A53,'Employee Mapping'!$K$10:$K$2009,S$39,'Employee Mapping'!$L$10:$L$2009,S$41)/COUNTA('Employee Mapping'!$G$10:$G$2009),""))</f>
        <v/>
      </c>
      <c r="T53" s="57">
        <f>IF(OR($A53="",T$41=""),"",IFERROR(COUNTIFS('Employee Mapping'!$I$10:$I$2009,$A53,'Employee Mapping'!$K$10:$K$2009,T$39,'Employee Mapping'!$L$10:$L$2009,T$41)/COUNTA('Employee Mapping'!$G$10:$G$2009),""))</f>
        <v/>
      </c>
      <c r="U53" s="57">
        <f>IF(OR($A53="",U$41=""),"",IFERROR(COUNTIFS('Employee Mapping'!$I$10:$I$2009,$A53,'Employee Mapping'!$K$10:$K$2009,U$39,'Employee Mapping'!$L$10:$L$2009,U$41)/COUNTA('Employee Mapping'!$G$10:$G$2009),""))</f>
        <v/>
      </c>
      <c r="V53" s="57">
        <f>IF(OR($A53="",V$41=""),"",IFERROR(COUNTIFS('Employee Mapping'!$I$10:$I$2009,$A53,'Employee Mapping'!$K$10:$K$2009,V$39,'Employee Mapping'!$L$10:$L$2009,V$41)/COUNTA('Employee Mapping'!$G$10:$G$2009),""))</f>
        <v/>
      </c>
      <c r="W53" s="57">
        <f>IF(OR($A53="",W$41=""),"",IFERROR(COUNTIFS('Employee Mapping'!$I$10:$I$2009,$A53,'Employee Mapping'!$K$10:$K$2009,W$39,'Employee Mapping'!$L$10:$L$2009,W$41)/COUNTA('Employee Mapping'!$G$10:$G$2009),""))</f>
        <v/>
      </c>
      <c r="X53" s="57">
        <f>IF(OR($A53="",X$41=""),"",IFERROR(COUNTIFS('Employee Mapping'!$I$10:$I$2009,$A53,'Employee Mapping'!$K$10:$K$2009,X$39,'Employee Mapping'!$L$10:$L$2009,X$41)/COUNTA('Employee Mapping'!$G$10:$G$2009),""))</f>
        <v/>
      </c>
      <c r="Y53" s="57">
        <f>IF(OR($A53="",Y$41=""),"",IFERROR(COUNTIFS('Employee Mapping'!$I$10:$I$2009,$A53,'Employee Mapping'!$K$10:$K$2009,Y$39,'Employee Mapping'!$L$10:$L$2009,Y$41)/COUNTA('Employee Mapping'!$G$10:$G$2009),""))</f>
        <v/>
      </c>
      <c r="Z53" s="57">
        <f>IF(OR($A53="",Z$41=""),"",IFERROR(COUNTIFS('Employee Mapping'!$I$10:$I$2009,$A53,'Employee Mapping'!$K$10:$K$2009,Z$39,'Employee Mapping'!$L$10:$L$2009,Z$41)/COUNTA('Employee Mapping'!$G$10:$G$2009),""))</f>
        <v/>
      </c>
      <c r="AA53" s="57">
        <f>IF(OR($A53="",AA$41=""),"",IFERROR(COUNTIFS('Employee Mapping'!$I$10:$I$2009,$A53,'Employee Mapping'!$K$10:$K$2009,AA$39,'Employee Mapping'!$L$10:$L$2009,AA$41)/COUNTA('Employee Mapping'!$G$10:$G$2009),""))</f>
        <v/>
      </c>
      <c r="AB53" s="57">
        <f>IF(OR($A53="",AB$41=""),"",IFERROR(COUNTIFS('Employee Mapping'!$I$10:$I$2009,$A53,'Employee Mapping'!$K$10:$K$2009,AB$39,'Employee Mapping'!$L$10:$L$2009,AB$41)/COUNTA('Employee Mapping'!$G$10:$G$2009),""))</f>
        <v/>
      </c>
      <c r="AC53" s="57">
        <f>IF(OR($A53="",AC$41=""),"",IFERROR(COUNTIFS('Employee Mapping'!$I$10:$I$2009,$A53,'Employee Mapping'!$K$10:$K$2009,AC$39,'Employee Mapping'!$L$10:$L$2009,AC$41)/COUNTA('Employee Mapping'!$G$10:$G$2009),""))</f>
        <v/>
      </c>
      <c r="AD53" s="57">
        <f>IF(OR($A53="",AD$41=""),"",IFERROR(COUNTIFS('Employee Mapping'!$I$10:$I$2009,$A53,'Employee Mapping'!$K$10:$K$2009,AD$39,'Employee Mapping'!$L$10:$L$2009,AD$41)/COUNTA('Employee Mapping'!$G$10:$G$2009),""))</f>
        <v/>
      </c>
      <c r="AE53" s="57">
        <f>IF(OR($A53="",AE$41=""),"",IFERROR(COUNTIFS('Employee Mapping'!$I$10:$I$2009,$A53,'Employee Mapping'!$K$10:$K$2009,AE$39,'Employee Mapping'!$L$10:$L$2009,AE$41)/COUNTA('Employee Mapping'!$G$10:$G$2009),""))</f>
        <v/>
      </c>
      <c r="AF53" s="57">
        <f>IF(OR($A53="",AF$41=""),"",IFERROR(COUNTIFS('Employee Mapping'!$I$10:$I$2009,$A53,'Employee Mapping'!$K$10:$K$2009,AF$39,'Employee Mapping'!$L$10:$L$2009,AF$41)/COUNTA('Employee Mapping'!$G$10:$G$2009),""))</f>
        <v/>
      </c>
      <c r="AG53" s="57">
        <f>IF(OR($A53="",AG$41=""),"",IFERROR(COUNTIFS('Employee Mapping'!$I$10:$I$2009,$A53,'Employee Mapping'!$K$10:$K$2009,AG$39,'Employee Mapping'!$L$10:$L$2009,AG$41)/COUNTA('Employee Mapping'!$G$10:$G$2009),""))</f>
        <v/>
      </c>
      <c r="AH53" s="57">
        <f>IF(OR($A53="",AH$41=""),"",IFERROR(COUNTIFS('Employee Mapping'!$I$10:$I$2009,$A53,'Employee Mapping'!$K$10:$K$2009,AH$39,'Employee Mapping'!$L$10:$L$2009,AH$41)/COUNTA('Employee Mapping'!$G$10:$G$2009),""))</f>
        <v/>
      </c>
      <c r="AI53" s="57">
        <f>IF(OR($A53="",AI$41=""),"",IFERROR(COUNTIFS('Employee Mapping'!$I$10:$I$2009,$A53,'Employee Mapping'!$K$10:$K$2009,AI$39,'Employee Mapping'!$L$10:$L$2009,AI$41)/COUNTA('Employee Mapping'!$G$10:$G$2009),""))</f>
        <v/>
      </c>
      <c r="AJ53" s="57">
        <f>IF(OR($A53="",AJ$41=""),"",IFERROR(COUNTIFS('Employee Mapping'!$I$10:$I$2009,$A53,'Employee Mapping'!$K$10:$K$2009,AJ$39,'Employee Mapping'!$L$10:$L$2009,AJ$41)/COUNTA('Employee Mapping'!$G$10:$G$2009),""))</f>
        <v/>
      </c>
      <c r="AK53" s="57">
        <f>IF(OR($A53="",AK$41=""),"",IFERROR(COUNTIFS('Employee Mapping'!$I$10:$I$2009,$A53,'Employee Mapping'!$K$10:$K$2009,AK$39,'Employee Mapping'!$L$10:$L$2009,AK$41)/COUNTA('Employee Mapping'!$G$10:$G$2009),""))</f>
        <v/>
      </c>
      <c r="AL53" s="57">
        <f>IF(OR($A53="",AL$41=""),"",IFERROR(COUNTIFS('Employee Mapping'!$I$10:$I$2009,$A53,'Employee Mapping'!$K$10:$K$2009,AL$39,'Employee Mapping'!$L$10:$L$2009,AL$41)/COUNTA('Employee Mapping'!$G$10:$G$2009),""))</f>
        <v/>
      </c>
      <c r="AM53" s="57">
        <f>IF(OR($A53="",AM$41=""),"",IFERROR(COUNTIFS('Employee Mapping'!$I$10:$I$2009,$A53,'Employee Mapping'!$K$10:$K$2009,AM$39,'Employee Mapping'!$L$10:$L$2009,AM$41)/COUNTA('Employee Mapping'!$G$10:$G$2009),""))</f>
        <v/>
      </c>
      <c r="AN53" s="57">
        <f>IF(OR($A53="",AN$41=""),"",IFERROR(COUNTIFS('Employee Mapping'!$I$10:$I$2009,$A53,'Employee Mapping'!$K$10:$K$2009,AN$39,'Employee Mapping'!$L$10:$L$2009,AN$41)/COUNTA('Employee Mapping'!$G$10:$G$2009),""))</f>
        <v/>
      </c>
      <c r="AO53" s="57">
        <f>IF(OR($A53="",AO$41=""),"",IFERROR(COUNTIFS('Employee Mapping'!$I$10:$I$2009,$A53,'Employee Mapping'!$K$10:$K$2009,AO$39,'Employee Mapping'!$L$10:$L$2009,AO$41)/COUNTA('Employee Mapping'!$G$10:$G$2009),""))</f>
        <v/>
      </c>
      <c r="AP53" s="57">
        <f>IF(OR($A53="",AP$41=""),"",IFERROR(COUNTIFS('Employee Mapping'!$I$10:$I$2009,$A53,'Employee Mapping'!$K$10:$K$2009,AP$39,'Employee Mapping'!$L$10:$L$2009,AP$41)/COUNTA('Employee Mapping'!$G$10:$G$2009),""))</f>
        <v/>
      </c>
      <c r="AQ53" s="57">
        <f>IF(OR($A53="",AQ$41=""),"",IFERROR(COUNTIFS('Employee Mapping'!$I$10:$I$2009,$A53,'Employee Mapping'!$K$10:$K$2009,AQ$39,'Employee Mapping'!$L$10:$L$2009,AQ$41)/COUNTA('Employee Mapping'!$G$10:$G$2009),""))</f>
        <v/>
      </c>
      <c r="AR53" s="57">
        <f>IF(OR($A53="",AR$41=""),"",IFERROR(COUNTIFS('Employee Mapping'!$I$10:$I$2009,$A53,'Employee Mapping'!$K$10:$K$2009,AR$39,'Employee Mapping'!$L$10:$L$2009,AR$41)/COUNTA('Employee Mapping'!$G$10:$G$2009),""))</f>
        <v/>
      </c>
      <c r="AS53" s="57">
        <f>IF(OR($A53="",AS$41=""),"",IFERROR(COUNTIFS('Employee Mapping'!$I$10:$I$2009,$A53,'Employee Mapping'!$K$10:$K$2009,AS$39,'Employee Mapping'!$L$10:$L$2009,AS$41)/COUNTA('Employee Mapping'!$G$10:$G$2009),""))</f>
        <v/>
      </c>
      <c r="AT53" s="57">
        <f>IF(OR($A53="",AT$41=""),"",IFERROR(COUNTIFS('Employee Mapping'!$I$10:$I$2009,$A53,'Employee Mapping'!$K$10:$K$2009,AT$39,'Employee Mapping'!$L$10:$L$2009,AT$41)/COUNTA('Employee Mapping'!$G$10:$G$2009),""))</f>
        <v/>
      </c>
      <c r="AU53" s="57">
        <f>IF(OR($A53="",AU$41=""),"",IFERROR(COUNTIFS('Employee Mapping'!$I$10:$I$2009,$A53,'Employee Mapping'!$K$10:$K$2009,AU$39,'Employee Mapping'!$L$10:$L$2009,AU$41)/COUNTA('Employee Mapping'!$G$10:$G$2009),""))</f>
        <v/>
      </c>
      <c r="AV53" s="57">
        <f>IF(OR($A53="",AV$41=""),"",IFERROR(COUNTIFS('Employee Mapping'!$I$10:$I$2009,$A53,'Employee Mapping'!$K$10:$K$2009,AV$39,'Employee Mapping'!$L$10:$L$2009,AV$41)/COUNTA('Employee Mapping'!$G$10:$G$2009),""))</f>
        <v/>
      </c>
      <c r="AW53" s="57">
        <f>IF(OR($A53="",AW$41=""),"",IFERROR(COUNTIFS('Employee Mapping'!$I$10:$I$2009,$A53,'Employee Mapping'!$K$10:$K$2009,AW$39,'Employee Mapping'!$L$10:$L$2009,AW$41)/COUNTA('Employee Mapping'!$G$10:$G$2009),""))</f>
        <v/>
      </c>
      <c r="AX53" s="57">
        <f>IF(OR($A53="",AX$41=""),"",IFERROR(COUNTIFS('Employee Mapping'!$I$10:$I$2009,$A53,'Employee Mapping'!$K$10:$K$2009,AX$39,'Employee Mapping'!$L$10:$L$2009,AX$41)/COUNTA('Employee Mapping'!$G$10:$G$2009),""))</f>
        <v/>
      </c>
      <c r="AY53" s="57">
        <f>IF(OR($A53="",AY$41=""),"",IFERROR(COUNTIFS('Employee Mapping'!$I$10:$I$2009,$A53,'Employee Mapping'!$K$10:$K$2009,AY$39,'Employee Mapping'!$L$10:$L$2009,AY$41)/COUNTA('Employee Mapping'!$G$10:$G$2009),""))</f>
        <v/>
      </c>
      <c r="AZ53" s="57">
        <f>IF(OR($A53="",AZ$41=""),"",IFERROR(COUNTIFS('Employee Mapping'!$I$10:$I$2009,$A53,'Employee Mapping'!$K$10:$K$2009,AZ$39,'Employee Mapping'!$L$10:$L$2009,AZ$41)/COUNTA('Employee Mapping'!$G$10:$G$2009),""))</f>
        <v/>
      </c>
      <c r="BA53" s="57">
        <f>IF(OR($A53="",BA$41=""),"",IFERROR(COUNTIFS('Employee Mapping'!$I$10:$I$2009,$A53,'Employee Mapping'!$K$10:$K$2009,BA$39,'Employee Mapping'!$L$10:$L$2009,BA$41)/COUNTA('Employee Mapping'!$G$10:$G$2009),""))</f>
        <v/>
      </c>
      <c r="BB53" s="57">
        <f>IF(OR($A53="",BB$41=""),"",IFERROR(COUNTIFS('Employee Mapping'!$I$10:$I$2009,$A53,'Employee Mapping'!$K$10:$K$2009,BB$39,'Employee Mapping'!$L$10:$L$2009,BB$41)/COUNTA('Employee Mapping'!$G$10:$G$2009),""))</f>
        <v/>
      </c>
      <c r="BC53" s="57">
        <f>IF(OR($A53="",BC$41=""),"",IFERROR(COUNTIFS('Employee Mapping'!$I$10:$I$2009,$A53,'Employee Mapping'!$K$10:$K$2009,BC$39,'Employee Mapping'!$L$10:$L$2009,BC$41)/COUNTA('Employee Mapping'!$G$10:$G$2009),""))</f>
        <v/>
      </c>
      <c r="BD53" s="57">
        <f>IF(OR($A53="",BD$41=""),"",IFERROR(COUNTIFS('Employee Mapping'!$I$10:$I$2009,$A53,'Employee Mapping'!$K$10:$K$2009,BD$39,'Employee Mapping'!$L$10:$L$2009,BD$41)/COUNTA('Employee Mapping'!$G$10:$G$2009),""))</f>
        <v/>
      </c>
      <c r="BE53" s="57">
        <f>IF(OR($A53="",BE$41=""),"",IFERROR(COUNTIFS('Employee Mapping'!$I$10:$I$2009,$A53,'Employee Mapping'!$K$10:$K$2009,BE$39,'Employee Mapping'!$L$10:$L$2009,BE$41)/COUNTA('Employee Mapping'!$G$10:$G$2009),""))</f>
        <v/>
      </c>
      <c r="BF53" s="57">
        <f>IF(OR($A53="",BF$41=""),"",IFERROR(COUNTIFS('Employee Mapping'!$I$10:$I$2009,$A53,'Employee Mapping'!$K$10:$K$2009,BF$39,'Employee Mapping'!$L$10:$L$2009,BF$41)/COUNTA('Employee Mapping'!$G$10:$G$2009),""))</f>
        <v/>
      </c>
      <c r="BG53" s="57">
        <f>IF(OR($A53="",BG$41=""),"",IFERROR(COUNTIFS('Employee Mapping'!$I$10:$I$2009,$A53,'Employee Mapping'!$K$10:$K$2009,BG$39,'Employee Mapping'!$L$10:$L$2009,BG$41)/COUNTA('Employee Mapping'!$G$10:$G$2009),""))</f>
        <v/>
      </c>
      <c r="BH53" s="57">
        <f>IF(OR($A53="",BH$41=""),"",IFERROR(COUNTIFS('Employee Mapping'!$I$10:$I$2009,$A53,'Employee Mapping'!$K$10:$K$2009,BH$39,'Employee Mapping'!$L$10:$L$2009,BH$41)/COUNTA('Employee Mapping'!$G$10:$G$2009),""))</f>
        <v/>
      </c>
      <c r="BI53" s="57">
        <f>IF(OR($A53="",BI$41=""),"",IFERROR(COUNTIFS('Employee Mapping'!$I$10:$I$2009,$A53,'Employee Mapping'!$K$10:$K$2009,BI$39,'Employee Mapping'!$L$10:$L$2009,BI$41)/COUNTA('Employee Mapping'!$G$10:$G$2009),""))</f>
        <v/>
      </c>
      <c r="BJ53" s="57">
        <f>IF(OR($A53="",BJ$41=""),"",IFERROR(COUNTIFS('Employee Mapping'!$I$10:$I$2009,$A53,'Employee Mapping'!$K$10:$K$2009,BJ$39,'Employee Mapping'!$L$10:$L$2009,BJ$41)/COUNTA('Employee Mapping'!$G$10:$G$2009),""))</f>
        <v/>
      </c>
      <c r="BK53" s="57">
        <f>IF(OR($A53="",BK$41=""),"",IFERROR(COUNTIFS('Employee Mapping'!$I$10:$I$2009,$A53,'Employee Mapping'!$K$10:$K$2009,BK$39,'Employee Mapping'!$L$10:$L$2009,BK$41)/COUNTA('Employee Mapping'!$G$10:$G$2009),""))</f>
        <v/>
      </c>
      <c r="BL53" s="57">
        <f>IF(OR($A53="",BL$41=""),"",IFERROR(COUNTIFS('Employee Mapping'!$I$10:$I$2009,$A53,'Employee Mapping'!$K$10:$K$2009,BL$39,'Employee Mapping'!$L$10:$L$2009,BL$41)/COUNTA('Employee Mapping'!$G$10:$G$2009),""))</f>
        <v/>
      </c>
      <c r="BM53" s="57">
        <f>IF(OR($A53="",BM$41=""),"",IFERROR(COUNTIFS('Employee Mapping'!$I$10:$I$2009,$A53,'Employee Mapping'!$K$10:$K$2009,BM$39,'Employee Mapping'!$L$10:$L$2009,BM$41)/COUNTA('Employee Mapping'!$G$10:$G$2009),""))</f>
        <v/>
      </c>
      <c r="BN53" s="57">
        <f>IF(OR($A53="",BN$41=""),"",IFERROR(COUNTIFS('Employee Mapping'!$I$10:$I$2009,$A53,'Employee Mapping'!$K$10:$K$2009,BN$39,'Employee Mapping'!$L$10:$L$2009,BN$41)/COUNTA('Employee Mapping'!$G$10:$G$2009),""))</f>
        <v/>
      </c>
      <c r="BO53" s="57">
        <f>IF(OR($A53="",BO$41=""),"",IFERROR(COUNTIFS('Employee Mapping'!$I$10:$I$2009,$A53,'Employee Mapping'!$K$10:$K$2009,BO$39,'Employee Mapping'!$L$10:$L$2009,BO$41)/COUNTA('Employee Mapping'!$G$10:$G$2009),""))</f>
        <v/>
      </c>
      <c r="BP53" s="57">
        <f>IF(OR($A53="",BP$41=""),"",IFERROR(COUNTIFS('Employee Mapping'!$I$10:$I$2009,$A53,'Employee Mapping'!$K$10:$K$2009,BP$39,'Employee Mapping'!$L$10:$L$2009,BP$41)/COUNTA('Employee Mapping'!$G$10:$G$2009),""))</f>
        <v/>
      </c>
      <c r="BQ53" s="57">
        <f>IF(OR($A53="",BQ$41=""),"",IFERROR(COUNTIFS('Employee Mapping'!$I$10:$I$2009,$A53,'Employee Mapping'!$K$10:$K$2009,BQ$39,'Employee Mapping'!$L$10:$L$2009,BQ$41)/COUNTA('Employee Mapping'!$G$10:$G$2009),""))</f>
        <v/>
      </c>
      <c r="BR53" s="57">
        <f>IF(OR($A53="",BR$41=""),"",IFERROR(COUNTIFS('Employee Mapping'!$I$10:$I$2009,$A53,'Employee Mapping'!$K$10:$K$2009,BR$39,'Employee Mapping'!$L$10:$L$2009,BR$41)/COUNTA('Employee Mapping'!$G$10:$G$2009),""))</f>
        <v/>
      </c>
      <c r="BS53" s="57">
        <f>IF(OR($A53="",BS$41=""),"",IFERROR(COUNTIFS('Employee Mapping'!$I$10:$I$2009,$A53,'Employee Mapping'!$K$10:$K$2009,BS$39,'Employee Mapping'!$L$10:$L$2009,BS$41)/COUNTA('Employee Mapping'!$G$10:$G$2009),""))</f>
        <v/>
      </c>
      <c r="BT53" s="57">
        <f>IF(OR($A53="",BT$41=""),"",IFERROR(COUNTIFS('Employee Mapping'!$I$10:$I$2009,$A53,'Employee Mapping'!$K$10:$K$2009,BT$39,'Employee Mapping'!$L$10:$L$2009,BT$41)/COUNTA('Employee Mapping'!$G$10:$G$2009),""))</f>
        <v/>
      </c>
      <c r="BU53" s="57">
        <f>IF(OR($A53="",BU$41=""),"",IFERROR(COUNTIFS('Employee Mapping'!$I$10:$I$2009,$A53,'Employee Mapping'!$K$10:$K$2009,BU$39,'Employee Mapping'!$L$10:$L$2009,BU$41)/COUNTA('Employee Mapping'!$G$10:$G$2009),""))</f>
        <v/>
      </c>
      <c r="BV53" s="57">
        <f>IF(OR($A53="",BV$41=""),"",IFERROR(COUNTIFS('Employee Mapping'!$I$10:$I$2009,$A53,'Employee Mapping'!$K$10:$K$2009,BV$39,'Employee Mapping'!$L$10:$L$2009,BV$41)/COUNTA('Employee Mapping'!$G$10:$G$2009),""))</f>
        <v/>
      </c>
      <c r="BW53" s="57">
        <f>IF(OR($A53="",BW$41=""),"",IFERROR(COUNTIFS('Employee Mapping'!$I$10:$I$2009,$A53,'Employee Mapping'!$K$10:$K$2009,BW$39,'Employee Mapping'!$L$10:$L$2009,BW$41)/COUNTA('Employee Mapping'!$G$10:$G$2009),""))</f>
        <v/>
      </c>
      <c r="BX53" s="57">
        <f>IF(OR($A53="",BX$41=""),"",IFERROR(COUNTIFS('Employee Mapping'!$I$10:$I$2009,$A53,'Employee Mapping'!$K$10:$K$2009,BX$39,'Employee Mapping'!$L$10:$L$2009,BX$41)/COUNTA('Employee Mapping'!$G$10:$G$2009),""))</f>
        <v/>
      </c>
      <c r="BY53" s="57">
        <f>IF(OR($A53="",BY$41=""),"",IFERROR(COUNTIFS('Employee Mapping'!$I$10:$I$2009,$A53,'Employee Mapping'!$K$10:$K$2009,BY$39,'Employee Mapping'!$L$10:$L$2009,BY$41)/COUNTA('Employee Mapping'!$G$10:$G$2009),""))</f>
        <v/>
      </c>
      <c r="BZ53" s="57">
        <f>IF(OR($A53="",BZ$41=""),"",IFERROR(COUNTIFS('Employee Mapping'!$I$10:$I$2009,$A53,'Employee Mapping'!$K$10:$K$2009,BZ$39,'Employee Mapping'!$L$10:$L$2009,BZ$41)/COUNTA('Employee Mapping'!$G$10:$G$2009),""))</f>
        <v/>
      </c>
      <c r="CA53" s="57">
        <f>IF(OR($A53="",CA$41=""),"",IFERROR(COUNTIFS('Employee Mapping'!$I$10:$I$2009,$A53,'Employee Mapping'!$K$10:$K$2009,CA$39,'Employee Mapping'!$L$10:$L$2009,CA$41)/COUNTA('Employee Mapping'!$G$10:$G$2009),""))</f>
        <v/>
      </c>
      <c r="CB53" s="57">
        <f>IF(OR($A53="",CB$41=""),"",IFERROR(COUNTIFS('Employee Mapping'!$I$10:$I$2009,$A53,'Employee Mapping'!$K$10:$K$2009,CB$39,'Employee Mapping'!$L$10:$L$2009,CB$41)/COUNTA('Employee Mapping'!$G$10:$G$2009),""))</f>
        <v/>
      </c>
      <c r="CC53" s="57">
        <f>IF(OR($A53="",CC$41=""),"",IFERROR(COUNTIFS('Employee Mapping'!$I$10:$I$2009,$A53,'Employee Mapping'!$K$10:$K$2009,CC$39,'Employee Mapping'!$L$10:$L$2009,CC$41)/COUNTA('Employee Mapping'!$G$10:$G$2009),""))</f>
        <v/>
      </c>
      <c r="CD53" s="57">
        <f>IF(OR($A53="",CD$41=""),"",IFERROR(COUNTIFS('Employee Mapping'!$I$10:$I$2009,$A53,'Employee Mapping'!$K$10:$K$2009,CD$39,'Employee Mapping'!$L$10:$L$2009,CD$41)/COUNTA('Employee Mapping'!$G$10:$G$2009),""))</f>
        <v/>
      </c>
      <c r="CE53" s="57">
        <f>IF(OR($A53="",CE$41=""),"",IFERROR(COUNTIFS('Employee Mapping'!$I$10:$I$2009,$A53,'Employee Mapping'!$K$10:$K$2009,CE$39,'Employee Mapping'!$L$10:$L$2009,CE$41)/COUNTA('Employee Mapping'!$G$10:$G$2009),""))</f>
        <v/>
      </c>
      <c r="CF53" s="57">
        <f>IF(OR($A53="",CF$41=""),"",IFERROR(COUNTIFS('Employee Mapping'!$I$10:$I$2009,$A53,'Employee Mapping'!$K$10:$K$2009,CF$39,'Employee Mapping'!$L$10:$L$2009,CF$41)/COUNTA('Employee Mapping'!$G$10:$G$2009),""))</f>
        <v/>
      </c>
      <c r="CG53" s="57">
        <f>IF(OR($A53="",CG$41=""),"",IFERROR(COUNTIFS('Employee Mapping'!$I$10:$I$2009,$A53,'Employee Mapping'!$K$10:$K$2009,CG$39,'Employee Mapping'!$L$10:$L$2009,CG$41)/COUNTA('Employee Mapping'!$G$10:$G$2009),""))</f>
        <v/>
      </c>
      <c r="CH53" s="57">
        <f>IF(OR($A53="",CH$41=""),"",IFERROR(COUNTIFS('Employee Mapping'!$I$10:$I$2009,$A53,'Employee Mapping'!$K$10:$K$2009,CH$39,'Employee Mapping'!$L$10:$L$2009,CH$41)/COUNTA('Employee Mapping'!$G$10:$G$2009),""))</f>
        <v/>
      </c>
      <c r="CI53" s="57">
        <f>IF(OR($A53="",CI$41=""),"",IFERROR(COUNTIFS('Employee Mapping'!$I$10:$I$2009,$A53,'Employee Mapping'!$K$10:$K$2009,CI$39,'Employee Mapping'!$L$10:$L$2009,CI$41)/COUNTA('Employee Mapping'!$G$10:$G$2009),""))</f>
        <v/>
      </c>
      <c r="CJ53" s="57">
        <f>IF(OR($A53="",CJ$41=""),"",IFERROR(COUNTIFS('Employee Mapping'!$I$10:$I$2009,$A53,'Employee Mapping'!$K$10:$K$2009,CJ$39,'Employee Mapping'!$L$10:$L$2009,CJ$41)/COUNTA('Employee Mapping'!$G$10:$G$2009),""))</f>
        <v/>
      </c>
      <c r="CK53" s="57">
        <f>IF(OR($A53="",CK$41=""),"",IFERROR(COUNTIFS('Employee Mapping'!$I$10:$I$2009,$A53,'Employee Mapping'!$K$10:$K$2009,CK$39,'Employee Mapping'!$L$10:$L$2009,CK$41)/COUNTA('Employee Mapping'!$G$10:$G$2009),""))</f>
        <v/>
      </c>
      <c r="CL53" s="57">
        <f>IF(OR($A53="",CL$41=""),"",IFERROR(COUNTIFS('Employee Mapping'!$I$10:$I$2009,$A53,'Employee Mapping'!$K$10:$K$2009,CL$39,'Employee Mapping'!$L$10:$L$2009,CL$41)/COUNTA('Employee Mapping'!$G$10:$G$2009),""))</f>
        <v/>
      </c>
      <c r="CM53" s="57">
        <f>IF(OR($A53="",CM$41=""),"",IFERROR(COUNTIFS('Employee Mapping'!$I$10:$I$2009,$A53,'Employee Mapping'!$K$10:$K$2009,CM$39,'Employee Mapping'!$L$10:$L$2009,CM$41)/COUNTA('Employee Mapping'!$G$10:$G$2009),""))</f>
        <v/>
      </c>
      <c r="CN53" s="57">
        <f>IF(OR($A53="",CN$41=""),"",IFERROR(COUNTIFS('Employee Mapping'!$I$10:$I$2009,$A53,'Employee Mapping'!$K$10:$K$2009,CN$39,'Employee Mapping'!$L$10:$L$2009,CN$41)/COUNTA('Employee Mapping'!$G$10:$G$2009),""))</f>
        <v/>
      </c>
      <c r="CO53" s="57">
        <f>IF(OR($A53="",CO$41=""),"",IFERROR(COUNTIFS('Employee Mapping'!$I$10:$I$2009,$A53,'Employee Mapping'!$K$10:$K$2009,CO$39,'Employee Mapping'!$L$10:$L$2009,CO$41)/COUNTA('Employee Mapping'!$G$10:$G$2009),""))</f>
        <v/>
      </c>
      <c r="CP53" s="57">
        <f>IF(OR($A53="",CP$41=""),"",IFERROR(COUNTIFS('Employee Mapping'!$I$10:$I$2009,$A53,'Employee Mapping'!$K$10:$K$2009,CP$39,'Employee Mapping'!$L$10:$L$2009,CP$41)/COUNTA('Employee Mapping'!$G$10:$G$2009),""))</f>
        <v/>
      </c>
      <c r="CQ53" s="57">
        <f>IF(OR($A53="",CQ$41=""),"",IFERROR(COUNTIFS('Employee Mapping'!$I$10:$I$2009,$A53,'Employee Mapping'!$K$10:$K$2009,CQ$39,'Employee Mapping'!$L$10:$L$2009,CQ$41)/COUNTA('Employee Mapping'!$G$10:$G$2009),""))</f>
        <v/>
      </c>
      <c r="CR53" s="57">
        <f>IF(OR($A53="",CR$41=""),"",IFERROR(COUNTIFS('Employee Mapping'!$I$10:$I$2009,$A53,'Employee Mapping'!$K$10:$K$2009,CR$39,'Employee Mapping'!$L$10:$L$2009,CR$41)/COUNTA('Employee Mapping'!$G$10:$G$2009),""))</f>
        <v/>
      </c>
      <c r="CS53" s="57">
        <f>IF(OR($A53="",CS$41=""),"",IFERROR(COUNTIFS('Employee Mapping'!$I$10:$I$2009,$A53,'Employee Mapping'!$K$10:$K$2009,CS$39,'Employee Mapping'!$L$10:$L$2009,CS$41)/COUNTA('Employee Mapping'!$G$10:$G$2009),""))</f>
        <v/>
      </c>
      <c r="CT53" s="57">
        <f>IF(OR($A53="",CT$41=""),"",IFERROR(COUNTIFS('Employee Mapping'!$I$10:$I$2009,$A53,'Employee Mapping'!$K$10:$K$2009,CT$39,'Employee Mapping'!$L$10:$L$2009,CT$41)/COUNTA('Employee Mapping'!$G$10:$G$2009),""))</f>
        <v/>
      </c>
      <c r="CU53" s="58">
        <f>IF($A53="","",SUM(C53:CT53))</f>
        <v/>
      </c>
    </row>
    <row r="54">
      <c r="A54">
        <f>IF(SETUP!$B132="","",SETUP!$B132)</f>
        <v/>
      </c>
      <c r="B54" s="9">
        <f>IF(SETUP!$B132="","",SETUP!$C132)</f>
        <v/>
      </c>
      <c r="C54" s="57">
        <f>IF(OR($A54="",C$41=""),"",IFERROR(COUNTIFS('Employee Mapping'!$I$10:$I$2009,$A54,'Employee Mapping'!$K$10:$K$2009,C$39,'Employee Mapping'!$L$10:$L$2009,C$41)/COUNTA('Employee Mapping'!$G$10:$G$2009),""))</f>
        <v/>
      </c>
      <c r="D54" s="57">
        <f>IF(OR($A54="",D$41=""),"",IFERROR(COUNTIFS('Employee Mapping'!$I$10:$I$2009,$A54,'Employee Mapping'!$K$10:$K$2009,D$39,'Employee Mapping'!$L$10:$L$2009,D$41)/COUNTA('Employee Mapping'!$G$10:$G$2009),""))</f>
        <v/>
      </c>
      <c r="E54" s="57">
        <f>IF(OR($A54="",E$41=""),"",IFERROR(COUNTIFS('Employee Mapping'!$I$10:$I$2009,$A54,'Employee Mapping'!$K$10:$K$2009,E$39,'Employee Mapping'!$L$10:$L$2009,E$41)/COUNTA('Employee Mapping'!$G$10:$G$2009),""))</f>
        <v/>
      </c>
      <c r="F54" s="57">
        <f>IF(OR($A54="",F$41=""),"",IFERROR(COUNTIFS('Employee Mapping'!$I$10:$I$2009,$A54,'Employee Mapping'!$K$10:$K$2009,F$39,'Employee Mapping'!$L$10:$L$2009,F$41)/COUNTA('Employee Mapping'!$G$10:$G$2009),""))</f>
        <v/>
      </c>
      <c r="G54" s="57">
        <f>IF(OR($A54="",G$41=""),"",IFERROR(COUNTIFS('Employee Mapping'!$I$10:$I$2009,$A54,'Employee Mapping'!$K$10:$K$2009,G$39,'Employee Mapping'!$L$10:$L$2009,G$41)/COUNTA('Employee Mapping'!$G$10:$G$2009),""))</f>
        <v/>
      </c>
      <c r="H54" s="57">
        <f>IF(OR($A54="",H$41=""),"",IFERROR(COUNTIFS('Employee Mapping'!$I$10:$I$2009,$A54,'Employee Mapping'!$K$10:$K$2009,H$39,'Employee Mapping'!$L$10:$L$2009,H$41)/COUNTA('Employee Mapping'!$G$10:$G$2009),""))</f>
        <v/>
      </c>
      <c r="I54" s="57">
        <f>IF(OR($A54="",I$41=""),"",IFERROR(COUNTIFS('Employee Mapping'!$I$10:$I$2009,$A54,'Employee Mapping'!$K$10:$K$2009,I$39,'Employee Mapping'!$L$10:$L$2009,I$41)/COUNTA('Employee Mapping'!$G$10:$G$2009),""))</f>
        <v/>
      </c>
      <c r="J54" s="57">
        <f>IF(OR($A54="",J$41=""),"",IFERROR(COUNTIFS('Employee Mapping'!$I$10:$I$2009,$A54,'Employee Mapping'!$K$10:$K$2009,J$39,'Employee Mapping'!$L$10:$L$2009,J$41)/COUNTA('Employee Mapping'!$G$10:$G$2009),""))</f>
        <v/>
      </c>
      <c r="K54" s="57">
        <f>IF(OR($A54="",K$41=""),"",IFERROR(COUNTIFS('Employee Mapping'!$I$10:$I$2009,$A54,'Employee Mapping'!$K$10:$K$2009,K$39,'Employee Mapping'!$L$10:$L$2009,K$41)/COUNTA('Employee Mapping'!$G$10:$G$2009),""))</f>
        <v/>
      </c>
      <c r="L54" s="57">
        <f>IF(OR($A54="",L$41=""),"",IFERROR(COUNTIFS('Employee Mapping'!$I$10:$I$2009,$A54,'Employee Mapping'!$K$10:$K$2009,L$39,'Employee Mapping'!$L$10:$L$2009,L$41)/COUNTA('Employee Mapping'!$G$10:$G$2009),""))</f>
        <v/>
      </c>
      <c r="M54" s="57">
        <f>IF(OR($A54="",M$41=""),"",IFERROR(COUNTIFS('Employee Mapping'!$I$10:$I$2009,$A54,'Employee Mapping'!$K$10:$K$2009,M$39,'Employee Mapping'!$L$10:$L$2009,M$41)/COUNTA('Employee Mapping'!$G$10:$G$2009),""))</f>
        <v/>
      </c>
      <c r="N54" s="57">
        <f>IF(OR($A54="",N$41=""),"",IFERROR(COUNTIFS('Employee Mapping'!$I$10:$I$2009,$A54,'Employee Mapping'!$K$10:$K$2009,N$39,'Employee Mapping'!$L$10:$L$2009,N$41)/COUNTA('Employee Mapping'!$G$10:$G$2009),""))</f>
        <v/>
      </c>
      <c r="O54" s="57">
        <f>IF(OR($A54="",O$41=""),"",IFERROR(COUNTIFS('Employee Mapping'!$I$10:$I$2009,$A54,'Employee Mapping'!$K$10:$K$2009,O$39,'Employee Mapping'!$L$10:$L$2009,O$41)/COUNTA('Employee Mapping'!$G$10:$G$2009),""))</f>
        <v/>
      </c>
      <c r="P54" s="57">
        <f>IF(OR($A54="",P$41=""),"",IFERROR(COUNTIFS('Employee Mapping'!$I$10:$I$2009,$A54,'Employee Mapping'!$K$10:$K$2009,P$39,'Employee Mapping'!$L$10:$L$2009,P$41)/COUNTA('Employee Mapping'!$G$10:$G$2009),""))</f>
        <v/>
      </c>
      <c r="Q54" s="57">
        <f>IF(OR($A54="",Q$41=""),"",IFERROR(COUNTIFS('Employee Mapping'!$I$10:$I$2009,$A54,'Employee Mapping'!$K$10:$K$2009,Q$39,'Employee Mapping'!$L$10:$L$2009,Q$41)/COUNTA('Employee Mapping'!$G$10:$G$2009),""))</f>
        <v/>
      </c>
      <c r="R54" s="57">
        <f>IF(OR($A54="",R$41=""),"",IFERROR(COUNTIFS('Employee Mapping'!$I$10:$I$2009,$A54,'Employee Mapping'!$K$10:$K$2009,R$39,'Employee Mapping'!$L$10:$L$2009,R$41)/COUNTA('Employee Mapping'!$G$10:$G$2009),""))</f>
        <v/>
      </c>
      <c r="S54" s="57">
        <f>IF(OR($A54="",S$41=""),"",IFERROR(COUNTIFS('Employee Mapping'!$I$10:$I$2009,$A54,'Employee Mapping'!$K$10:$K$2009,S$39,'Employee Mapping'!$L$10:$L$2009,S$41)/COUNTA('Employee Mapping'!$G$10:$G$2009),""))</f>
        <v/>
      </c>
      <c r="T54" s="57">
        <f>IF(OR($A54="",T$41=""),"",IFERROR(COUNTIFS('Employee Mapping'!$I$10:$I$2009,$A54,'Employee Mapping'!$K$10:$K$2009,T$39,'Employee Mapping'!$L$10:$L$2009,T$41)/COUNTA('Employee Mapping'!$G$10:$G$2009),""))</f>
        <v/>
      </c>
      <c r="U54" s="57">
        <f>IF(OR($A54="",U$41=""),"",IFERROR(COUNTIFS('Employee Mapping'!$I$10:$I$2009,$A54,'Employee Mapping'!$K$10:$K$2009,U$39,'Employee Mapping'!$L$10:$L$2009,U$41)/COUNTA('Employee Mapping'!$G$10:$G$2009),""))</f>
        <v/>
      </c>
      <c r="V54" s="57">
        <f>IF(OR($A54="",V$41=""),"",IFERROR(COUNTIFS('Employee Mapping'!$I$10:$I$2009,$A54,'Employee Mapping'!$K$10:$K$2009,V$39,'Employee Mapping'!$L$10:$L$2009,V$41)/COUNTA('Employee Mapping'!$G$10:$G$2009),""))</f>
        <v/>
      </c>
      <c r="W54" s="57">
        <f>IF(OR($A54="",W$41=""),"",IFERROR(COUNTIFS('Employee Mapping'!$I$10:$I$2009,$A54,'Employee Mapping'!$K$10:$K$2009,W$39,'Employee Mapping'!$L$10:$L$2009,W$41)/COUNTA('Employee Mapping'!$G$10:$G$2009),""))</f>
        <v/>
      </c>
      <c r="X54" s="57">
        <f>IF(OR($A54="",X$41=""),"",IFERROR(COUNTIFS('Employee Mapping'!$I$10:$I$2009,$A54,'Employee Mapping'!$K$10:$K$2009,X$39,'Employee Mapping'!$L$10:$L$2009,X$41)/COUNTA('Employee Mapping'!$G$10:$G$2009),""))</f>
        <v/>
      </c>
      <c r="Y54" s="57">
        <f>IF(OR($A54="",Y$41=""),"",IFERROR(COUNTIFS('Employee Mapping'!$I$10:$I$2009,$A54,'Employee Mapping'!$K$10:$K$2009,Y$39,'Employee Mapping'!$L$10:$L$2009,Y$41)/COUNTA('Employee Mapping'!$G$10:$G$2009),""))</f>
        <v/>
      </c>
      <c r="Z54" s="57">
        <f>IF(OR($A54="",Z$41=""),"",IFERROR(COUNTIFS('Employee Mapping'!$I$10:$I$2009,$A54,'Employee Mapping'!$K$10:$K$2009,Z$39,'Employee Mapping'!$L$10:$L$2009,Z$41)/COUNTA('Employee Mapping'!$G$10:$G$2009),""))</f>
        <v/>
      </c>
      <c r="AA54" s="57">
        <f>IF(OR($A54="",AA$41=""),"",IFERROR(COUNTIFS('Employee Mapping'!$I$10:$I$2009,$A54,'Employee Mapping'!$K$10:$K$2009,AA$39,'Employee Mapping'!$L$10:$L$2009,AA$41)/COUNTA('Employee Mapping'!$G$10:$G$2009),""))</f>
        <v/>
      </c>
      <c r="AB54" s="57">
        <f>IF(OR($A54="",AB$41=""),"",IFERROR(COUNTIFS('Employee Mapping'!$I$10:$I$2009,$A54,'Employee Mapping'!$K$10:$K$2009,AB$39,'Employee Mapping'!$L$10:$L$2009,AB$41)/COUNTA('Employee Mapping'!$G$10:$G$2009),""))</f>
        <v/>
      </c>
      <c r="AC54" s="57">
        <f>IF(OR($A54="",AC$41=""),"",IFERROR(COUNTIFS('Employee Mapping'!$I$10:$I$2009,$A54,'Employee Mapping'!$K$10:$K$2009,AC$39,'Employee Mapping'!$L$10:$L$2009,AC$41)/COUNTA('Employee Mapping'!$G$10:$G$2009),""))</f>
        <v/>
      </c>
      <c r="AD54" s="57">
        <f>IF(OR($A54="",AD$41=""),"",IFERROR(COUNTIFS('Employee Mapping'!$I$10:$I$2009,$A54,'Employee Mapping'!$K$10:$K$2009,AD$39,'Employee Mapping'!$L$10:$L$2009,AD$41)/COUNTA('Employee Mapping'!$G$10:$G$2009),""))</f>
        <v/>
      </c>
      <c r="AE54" s="57">
        <f>IF(OR($A54="",AE$41=""),"",IFERROR(COUNTIFS('Employee Mapping'!$I$10:$I$2009,$A54,'Employee Mapping'!$K$10:$K$2009,AE$39,'Employee Mapping'!$L$10:$L$2009,AE$41)/COUNTA('Employee Mapping'!$G$10:$G$2009),""))</f>
        <v/>
      </c>
      <c r="AF54" s="57">
        <f>IF(OR($A54="",AF$41=""),"",IFERROR(COUNTIFS('Employee Mapping'!$I$10:$I$2009,$A54,'Employee Mapping'!$K$10:$K$2009,AF$39,'Employee Mapping'!$L$10:$L$2009,AF$41)/COUNTA('Employee Mapping'!$G$10:$G$2009),""))</f>
        <v/>
      </c>
      <c r="AG54" s="57">
        <f>IF(OR($A54="",AG$41=""),"",IFERROR(COUNTIFS('Employee Mapping'!$I$10:$I$2009,$A54,'Employee Mapping'!$K$10:$K$2009,AG$39,'Employee Mapping'!$L$10:$L$2009,AG$41)/COUNTA('Employee Mapping'!$G$10:$G$2009),""))</f>
        <v/>
      </c>
      <c r="AH54" s="57">
        <f>IF(OR($A54="",AH$41=""),"",IFERROR(COUNTIFS('Employee Mapping'!$I$10:$I$2009,$A54,'Employee Mapping'!$K$10:$K$2009,AH$39,'Employee Mapping'!$L$10:$L$2009,AH$41)/COUNTA('Employee Mapping'!$G$10:$G$2009),""))</f>
        <v/>
      </c>
      <c r="AI54" s="57">
        <f>IF(OR($A54="",AI$41=""),"",IFERROR(COUNTIFS('Employee Mapping'!$I$10:$I$2009,$A54,'Employee Mapping'!$K$10:$K$2009,AI$39,'Employee Mapping'!$L$10:$L$2009,AI$41)/COUNTA('Employee Mapping'!$G$10:$G$2009),""))</f>
        <v/>
      </c>
      <c r="AJ54" s="57">
        <f>IF(OR($A54="",AJ$41=""),"",IFERROR(COUNTIFS('Employee Mapping'!$I$10:$I$2009,$A54,'Employee Mapping'!$K$10:$K$2009,AJ$39,'Employee Mapping'!$L$10:$L$2009,AJ$41)/COUNTA('Employee Mapping'!$G$10:$G$2009),""))</f>
        <v/>
      </c>
      <c r="AK54" s="57">
        <f>IF(OR($A54="",AK$41=""),"",IFERROR(COUNTIFS('Employee Mapping'!$I$10:$I$2009,$A54,'Employee Mapping'!$K$10:$K$2009,AK$39,'Employee Mapping'!$L$10:$L$2009,AK$41)/COUNTA('Employee Mapping'!$G$10:$G$2009),""))</f>
        <v/>
      </c>
      <c r="AL54" s="57">
        <f>IF(OR($A54="",AL$41=""),"",IFERROR(COUNTIFS('Employee Mapping'!$I$10:$I$2009,$A54,'Employee Mapping'!$K$10:$K$2009,AL$39,'Employee Mapping'!$L$10:$L$2009,AL$41)/COUNTA('Employee Mapping'!$G$10:$G$2009),""))</f>
        <v/>
      </c>
      <c r="AM54" s="57">
        <f>IF(OR($A54="",AM$41=""),"",IFERROR(COUNTIFS('Employee Mapping'!$I$10:$I$2009,$A54,'Employee Mapping'!$K$10:$K$2009,AM$39,'Employee Mapping'!$L$10:$L$2009,AM$41)/COUNTA('Employee Mapping'!$G$10:$G$2009),""))</f>
        <v/>
      </c>
      <c r="AN54" s="57">
        <f>IF(OR($A54="",AN$41=""),"",IFERROR(COUNTIFS('Employee Mapping'!$I$10:$I$2009,$A54,'Employee Mapping'!$K$10:$K$2009,AN$39,'Employee Mapping'!$L$10:$L$2009,AN$41)/COUNTA('Employee Mapping'!$G$10:$G$2009),""))</f>
        <v/>
      </c>
      <c r="AO54" s="57">
        <f>IF(OR($A54="",AO$41=""),"",IFERROR(COUNTIFS('Employee Mapping'!$I$10:$I$2009,$A54,'Employee Mapping'!$K$10:$K$2009,AO$39,'Employee Mapping'!$L$10:$L$2009,AO$41)/COUNTA('Employee Mapping'!$G$10:$G$2009),""))</f>
        <v/>
      </c>
      <c r="AP54" s="57">
        <f>IF(OR($A54="",AP$41=""),"",IFERROR(COUNTIFS('Employee Mapping'!$I$10:$I$2009,$A54,'Employee Mapping'!$K$10:$K$2009,AP$39,'Employee Mapping'!$L$10:$L$2009,AP$41)/COUNTA('Employee Mapping'!$G$10:$G$2009),""))</f>
        <v/>
      </c>
      <c r="AQ54" s="57">
        <f>IF(OR($A54="",AQ$41=""),"",IFERROR(COUNTIFS('Employee Mapping'!$I$10:$I$2009,$A54,'Employee Mapping'!$K$10:$K$2009,AQ$39,'Employee Mapping'!$L$10:$L$2009,AQ$41)/COUNTA('Employee Mapping'!$G$10:$G$2009),""))</f>
        <v/>
      </c>
      <c r="AR54" s="57">
        <f>IF(OR($A54="",AR$41=""),"",IFERROR(COUNTIFS('Employee Mapping'!$I$10:$I$2009,$A54,'Employee Mapping'!$K$10:$K$2009,AR$39,'Employee Mapping'!$L$10:$L$2009,AR$41)/COUNTA('Employee Mapping'!$G$10:$G$2009),""))</f>
        <v/>
      </c>
      <c r="AS54" s="57">
        <f>IF(OR($A54="",AS$41=""),"",IFERROR(COUNTIFS('Employee Mapping'!$I$10:$I$2009,$A54,'Employee Mapping'!$K$10:$K$2009,AS$39,'Employee Mapping'!$L$10:$L$2009,AS$41)/COUNTA('Employee Mapping'!$G$10:$G$2009),""))</f>
        <v/>
      </c>
      <c r="AT54" s="57">
        <f>IF(OR($A54="",AT$41=""),"",IFERROR(COUNTIFS('Employee Mapping'!$I$10:$I$2009,$A54,'Employee Mapping'!$K$10:$K$2009,AT$39,'Employee Mapping'!$L$10:$L$2009,AT$41)/COUNTA('Employee Mapping'!$G$10:$G$2009),""))</f>
        <v/>
      </c>
      <c r="AU54" s="57">
        <f>IF(OR($A54="",AU$41=""),"",IFERROR(COUNTIFS('Employee Mapping'!$I$10:$I$2009,$A54,'Employee Mapping'!$K$10:$K$2009,AU$39,'Employee Mapping'!$L$10:$L$2009,AU$41)/COUNTA('Employee Mapping'!$G$10:$G$2009),""))</f>
        <v/>
      </c>
      <c r="AV54" s="57">
        <f>IF(OR($A54="",AV$41=""),"",IFERROR(COUNTIFS('Employee Mapping'!$I$10:$I$2009,$A54,'Employee Mapping'!$K$10:$K$2009,AV$39,'Employee Mapping'!$L$10:$L$2009,AV$41)/COUNTA('Employee Mapping'!$G$10:$G$2009),""))</f>
        <v/>
      </c>
      <c r="AW54" s="57">
        <f>IF(OR($A54="",AW$41=""),"",IFERROR(COUNTIFS('Employee Mapping'!$I$10:$I$2009,$A54,'Employee Mapping'!$K$10:$K$2009,AW$39,'Employee Mapping'!$L$10:$L$2009,AW$41)/COUNTA('Employee Mapping'!$G$10:$G$2009),""))</f>
        <v/>
      </c>
      <c r="AX54" s="57">
        <f>IF(OR($A54="",AX$41=""),"",IFERROR(COUNTIFS('Employee Mapping'!$I$10:$I$2009,$A54,'Employee Mapping'!$K$10:$K$2009,AX$39,'Employee Mapping'!$L$10:$L$2009,AX$41)/COUNTA('Employee Mapping'!$G$10:$G$2009),""))</f>
        <v/>
      </c>
      <c r="AY54" s="57">
        <f>IF(OR($A54="",AY$41=""),"",IFERROR(COUNTIFS('Employee Mapping'!$I$10:$I$2009,$A54,'Employee Mapping'!$K$10:$K$2009,AY$39,'Employee Mapping'!$L$10:$L$2009,AY$41)/COUNTA('Employee Mapping'!$G$10:$G$2009),""))</f>
        <v/>
      </c>
      <c r="AZ54" s="57">
        <f>IF(OR($A54="",AZ$41=""),"",IFERROR(COUNTIFS('Employee Mapping'!$I$10:$I$2009,$A54,'Employee Mapping'!$K$10:$K$2009,AZ$39,'Employee Mapping'!$L$10:$L$2009,AZ$41)/COUNTA('Employee Mapping'!$G$10:$G$2009),""))</f>
        <v/>
      </c>
      <c r="BA54" s="57">
        <f>IF(OR($A54="",BA$41=""),"",IFERROR(COUNTIFS('Employee Mapping'!$I$10:$I$2009,$A54,'Employee Mapping'!$K$10:$K$2009,BA$39,'Employee Mapping'!$L$10:$L$2009,BA$41)/COUNTA('Employee Mapping'!$G$10:$G$2009),""))</f>
        <v/>
      </c>
      <c r="BB54" s="57">
        <f>IF(OR($A54="",BB$41=""),"",IFERROR(COUNTIFS('Employee Mapping'!$I$10:$I$2009,$A54,'Employee Mapping'!$K$10:$K$2009,BB$39,'Employee Mapping'!$L$10:$L$2009,BB$41)/COUNTA('Employee Mapping'!$G$10:$G$2009),""))</f>
        <v/>
      </c>
      <c r="BC54" s="57">
        <f>IF(OR($A54="",BC$41=""),"",IFERROR(COUNTIFS('Employee Mapping'!$I$10:$I$2009,$A54,'Employee Mapping'!$K$10:$K$2009,BC$39,'Employee Mapping'!$L$10:$L$2009,BC$41)/COUNTA('Employee Mapping'!$G$10:$G$2009),""))</f>
        <v/>
      </c>
      <c r="BD54" s="57">
        <f>IF(OR($A54="",BD$41=""),"",IFERROR(COUNTIFS('Employee Mapping'!$I$10:$I$2009,$A54,'Employee Mapping'!$K$10:$K$2009,BD$39,'Employee Mapping'!$L$10:$L$2009,BD$41)/COUNTA('Employee Mapping'!$G$10:$G$2009),""))</f>
        <v/>
      </c>
      <c r="BE54" s="57">
        <f>IF(OR($A54="",BE$41=""),"",IFERROR(COUNTIFS('Employee Mapping'!$I$10:$I$2009,$A54,'Employee Mapping'!$K$10:$K$2009,BE$39,'Employee Mapping'!$L$10:$L$2009,BE$41)/COUNTA('Employee Mapping'!$G$10:$G$2009),""))</f>
        <v/>
      </c>
      <c r="BF54" s="57">
        <f>IF(OR($A54="",BF$41=""),"",IFERROR(COUNTIFS('Employee Mapping'!$I$10:$I$2009,$A54,'Employee Mapping'!$K$10:$K$2009,BF$39,'Employee Mapping'!$L$10:$L$2009,BF$41)/COUNTA('Employee Mapping'!$G$10:$G$2009),""))</f>
        <v/>
      </c>
      <c r="BG54" s="57">
        <f>IF(OR($A54="",BG$41=""),"",IFERROR(COUNTIFS('Employee Mapping'!$I$10:$I$2009,$A54,'Employee Mapping'!$K$10:$K$2009,BG$39,'Employee Mapping'!$L$10:$L$2009,BG$41)/COUNTA('Employee Mapping'!$G$10:$G$2009),""))</f>
        <v/>
      </c>
      <c r="BH54" s="57">
        <f>IF(OR($A54="",BH$41=""),"",IFERROR(COUNTIFS('Employee Mapping'!$I$10:$I$2009,$A54,'Employee Mapping'!$K$10:$K$2009,BH$39,'Employee Mapping'!$L$10:$L$2009,BH$41)/COUNTA('Employee Mapping'!$G$10:$G$2009),""))</f>
        <v/>
      </c>
      <c r="BI54" s="57">
        <f>IF(OR($A54="",BI$41=""),"",IFERROR(COUNTIFS('Employee Mapping'!$I$10:$I$2009,$A54,'Employee Mapping'!$K$10:$K$2009,BI$39,'Employee Mapping'!$L$10:$L$2009,BI$41)/COUNTA('Employee Mapping'!$G$10:$G$2009),""))</f>
        <v/>
      </c>
      <c r="BJ54" s="57">
        <f>IF(OR($A54="",BJ$41=""),"",IFERROR(COUNTIFS('Employee Mapping'!$I$10:$I$2009,$A54,'Employee Mapping'!$K$10:$K$2009,BJ$39,'Employee Mapping'!$L$10:$L$2009,BJ$41)/COUNTA('Employee Mapping'!$G$10:$G$2009),""))</f>
        <v/>
      </c>
      <c r="BK54" s="57">
        <f>IF(OR($A54="",BK$41=""),"",IFERROR(COUNTIFS('Employee Mapping'!$I$10:$I$2009,$A54,'Employee Mapping'!$K$10:$K$2009,BK$39,'Employee Mapping'!$L$10:$L$2009,BK$41)/COUNTA('Employee Mapping'!$G$10:$G$2009),""))</f>
        <v/>
      </c>
      <c r="BL54" s="57">
        <f>IF(OR($A54="",BL$41=""),"",IFERROR(COUNTIFS('Employee Mapping'!$I$10:$I$2009,$A54,'Employee Mapping'!$K$10:$K$2009,BL$39,'Employee Mapping'!$L$10:$L$2009,BL$41)/COUNTA('Employee Mapping'!$G$10:$G$2009),""))</f>
        <v/>
      </c>
      <c r="BM54" s="57">
        <f>IF(OR($A54="",BM$41=""),"",IFERROR(COUNTIFS('Employee Mapping'!$I$10:$I$2009,$A54,'Employee Mapping'!$K$10:$K$2009,BM$39,'Employee Mapping'!$L$10:$L$2009,BM$41)/COUNTA('Employee Mapping'!$G$10:$G$2009),""))</f>
        <v/>
      </c>
      <c r="BN54" s="57">
        <f>IF(OR($A54="",BN$41=""),"",IFERROR(COUNTIFS('Employee Mapping'!$I$10:$I$2009,$A54,'Employee Mapping'!$K$10:$K$2009,BN$39,'Employee Mapping'!$L$10:$L$2009,BN$41)/COUNTA('Employee Mapping'!$G$10:$G$2009),""))</f>
        <v/>
      </c>
      <c r="BO54" s="57">
        <f>IF(OR($A54="",BO$41=""),"",IFERROR(COUNTIFS('Employee Mapping'!$I$10:$I$2009,$A54,'Employee Mapping'!$K$10:$K$2009,BO$39,'Employee Mapping'!$L$10:$L$2009,BO$41)/COUNTA('Employee Mapping'!$G$10:$G$2009),""))</f>
        <v/>
      </c>
      <c r="BP54" s="57">
        <f>IF(OR($A54="",BP$41=""),"",IFERROR(COUNTIFS('Employee Mapping'!$I$10:$I$2009,$A54,'Employee Mapping'!$K$10:$K$2009,BP$39,'Employee Mapping'!$L$10:$L$2009,BP$41)/COUNTA('Employee Mapping'!$G$10:$G$2009),""))</f>
        <v/>
      </c>
      <c r="BQ54" s="57">
        <f>IF(OR($A54="",BQ$41=""),"",IFERROR(COUNTIFS('Employee Mapping'!$I$10:$I$2009,$A54,'Employee Mapping'!$K$10:$K$2009,BQ$39,'Employee Mapping'!$L$10:$L$2009,BQ$41)/COUNTA('Employee Mapping'!$G$10:$G$2009),""))</f>
        <v/>
      </c>
      <c r="BR54" s="57">
        <f>IF(OR($A54="",BR$41=""),"",IFERROR(COUNTIFS('Employee Mapping'!$I$10:$I$2009,$A54,'Employee Mapping'!$K$10:$K$2009,BR$39,'Employee Mapping'!$L$10:$L$2009,BR$41)/COUNTA('Employee Mapping'!$G$10:$G$2009),""))</f>
        <v/>
      </c>
      <c r="BS54" s="57">
        <f>IF(OR($A54="",BS$41=""),"",IFERROR(COUNTIFS('Employee Mapping'!$I$10:$I$2009,$A54,'Employee Mapping'!$K$10:$K$2009,BS$39,'Employee Mapping'!$L$10:$L$2009,BS$41)/COUNTA('Employee Mapping'!$G$10:$G$2009),""))</f>
        <v/>
      </c>
      <c r="BT54" s="57">
        <f>IF(OR($A54="",BT$41=""),"",IFERROR(COUNTIFS('Employee Mapping'!$I$10:$I$2009,$A54,'Employee Mapping'!$K$10:$K$2009,BT$39,'Employee Mapping'!$L$10:$L$2009,BT$41)/COUNTA('Employee Mapping'!$G$10:$G$2009),""))</f>
        <v/>
      </c>
      <c r="BU54" s="57">
        <f>IF(OR($A54="",BU$41=""),"",IFERROR(COUNTIFS('Employee Mapping'!$I$10:$I$2009,$A54,'Employee Mapping'!$K$10:$K$2009,BU$39,'Employee Mapping'!$L$10:$L$2009,BU$41)/COUNTA('Employee Mapping'!$G$10:$G$2009),""))</f>
        <v/>
      </c>
      <c r="BV54" s="57">
        <f>IF(OR($A54="",BV$41=""),"",IFERROR(COUNTIFS('Employee Mapping'!$I$10:$I$2009,$A54,'Employee Mapping'!$K$10:$K$2009,BV$39,'Employee Mapping'!$L$10:$L$2009,BV$41)/COUNTA('Employee Mapping'!$G$10:$G$2009),""))</f>
        <v/>
      </c>
      <c r="BW54" s="57">
        <f>IF(OR($A54="",BW$41=""),"",IFERROR(COUNTIFS('Employee Mapping'!$I$10:$I$2009,$A54,'Employee Mapping'!$K$10:$K$2009,BW$39,'Employee Mapping'!$L$10:$L$2009,BW$41)/COUNTA('Employee Mapping'!$G$10:$G$2009),""))</f>
        <v/>
      </c>
      <c r="BX54" s="57">
        <f>IF(OR($A54="",BX$41=""),"",IFERROR(COUNTIFS('Employee Mapping'!$I$10:$I$2009,$A54,'Employee Mapping'!$K$10:$K$2009,BX$39,'Employee Mapping'!$L$10:$L$2009,BX$41)/COUNTA('Employee Mapping'!$G$10:$G$2009),""))</f>
        <v/>
      </c>
      <c r="BY54" s="57">
        <f>IF(OR($A54="",BY$41=""),"",IFERROR(COUNTIFS('Employee Mapping'!$I$10:$I$2009,$A54,'Employee Mapping'!$K$10:$K$2009,BY$39,'Employee Mapping'!$L$10:$L$2009,BY$41)/COUNTA('Employee Mapping'!$G$10:$G$2009),""))</f>
        <v/>
      </c>
      <c r="BZ54" s="57">
        <f>IF(OR($A54="",BZ$41=""),"",IFERROR(COUNTIFS('Employee Mapping'!$I$10:$I$2009,$A54,'Employee Mapping'!$K$10:$K$2009,BZ$39,'Employee Mapping'!$L$10:$L$2009,BZ$41)/COUNTA('Employee Mapping'!$G$10:$G$2009),""))</f>
        <v/>
      </c>
      <c r="CA54" s="57">
        <f>IF(OR($A54="",CA$41=""),"",IFERROR(COUNTIFS('Employee Mapping'!$I$10:$I$2009,$A54,'Employee Mapping'!$K$10:$K$2009,CA$39,'Employee Mapping'!$L$10:$L$2009,CA$41)/COUNTA('Employee Mapping'!$G$10:$G$2009),""))</f>
        <v/>
      </c>
      <c r="CB54" s="57">
        <f>IF(OR($A54="",CB$41=""),"",IFERROR(COUNTIFS('Employee Mapping'!$I$10:$I$2009,$A54,'Employee Mapping'!$K$10:$K$2009,CB$39,'Employee Mapping'!$L$10:$L$2009,CB$41)/COUNTA('Employee Mapping'!$G$10:$G$2009),""))</f>
        <v/>
      </c>
      <c r="CC54" s="57">
        <f>IF(OR($A54="",CC$41=""),"",IFERROR(COUNTIFS('Employee Mapping'!$I$10:$I$2009,$A54,'Employee Mapping'!$K$10:$K$2009,CC$39,'Employee Mapping'!$L$10:$L$2009,CC$41)/COUNTA('Employee Mapping'!$G$10:$G$2009),""))</f>
        <v/>
      </c>
      <c r="CD54" s="57">
        <f>IF(OR($A54="",CD$41=""),"",IFERROR(COUNTIFS('Employee Mapping'!$I$10:$I$2009,$A54,'Employee Mapping'!$K$10:$K$2009,CD$39,'Employee Mapping'!$L$10:$L$2009,CD$41)/COUNTA('Employee Mapping'!$G$10:$G$2009),""))</f>
        <v/>
      </c>
      <c r="CE54" s="57">
        <f>IF(OR($A54="",CE$41=""),"",IFERROR(COUNTIFS('Employee Mapping'!$I$10:$I$2009,$A54,'Employee Mapping'!$K$10:$K$2009,CE$39,'Employee Mapping'!$L$10:$L$2009,CE$41)/COUNTA('Employee Mapping'!$G$10:$G$2009),""))</f>
        <v/>
      </c>
      <c r="CF54" s="57">
        <f>IF(OR($A54="",CF$41=""),"",IFERROR(COUNTIFS('Employee Mapping'!$I$10:$I$2009,$A54,'Employee Mapping'!$K$10:$K$2009,CF$39,'Employee Mapping'!$L$10:$L$2009,CF$41)/COUNTA('Employee Mapping'!$G$10:$G$2009),""))</f>
        <v/>
      </c>
      <c r="CG54" s="57">
        <f>IF(OR($A54="",CG$41=""),"",IFERROR(COUNTIFS('Employee Mapping'!$I$10:$I$2009,$A54,'Employee Mapping'!$K$10:$K$2009,CG$39,'Employee Mapping'!$L$10:$L$2009,CG$41)/COUNTA('Employee Mapping'!$G$10:$G$2009),""))</f>
        <v/>
      </c>
      <c r="CH54" s="57">
        <f>IF(OR($A54="",CH$41=""),"",IFERROR(COUNTIFS('Employee Mapping'!$I$10:$I$2009,$A54,'Employee Mapping'!$K$10:$K$2009,CH$39,'Employee Mapping'!$L$10:$L$2009,CH$41)/COUNTA('Employee Mapping'!$G$10:$G$2009),""))</f>
        <v/>
      </c>
      <c r="CI54" s="57">
        <f>IF(OR($A54="",CI$41=""),"",IFERROR(COUNTIFS('Employee Mapping'!$I$10:$I$2009,$A54,'Employee Mapping'!$K$10:$K$2009,CI$39,'Employee Mapping'!$L$10:$L$2009,CI$41)/COUNTA('Employee Mapping'!$G$10:$G$2009),""))</f>
        <v/>
      </c>
      <c r="CJ54" s="57">
        <f>IF(OR($A54="",CJ$41=""),"",IFERROR(COUNTIFS('Employee Mapping'!$I$10:$I$2009,$A54,'Employee Mapping'!$K$10:$K$2009,CJ$39,'Employee Mapping'!$L$10:$L$2009,CJ$41)/COUNTA('Employee Mapping'!$G$10:$G$2009),""))</f>
        <v/>
      </c>
      <c r="CK54" s="57">
        <f>IF(OR($A54="",CK$41=""),"",IFERROR(COUNTIFS('Employee Mapping'!$I$10:$I$2009,$A54,'Employee Mapping'!$K$10:$K$2009,CK$39,'Employee Mapping'!$L$10:$L$2009,CK$41)/COUNTA('Employee Mapping'!$G$10:$G$2009),""))</f>
        <v/>
      </c>
      <c r="CL54" s="57">
        <f>IF(OR($A54="",CL$41=""),"",IFERROR(COUNTIFS('Employee Mapping'!$I$10:$I$2009,$A54,'Employee Mapping'!$K$10:$K$2009,CL$39,'Employee Mapping'!$L$10:$L$2009,CL$41)/COUNTA('Employee Mapping'!$G$10:$G$2009),""))</f>
        <v/>
      </c>
      <c r="CM54" s="57">
        <f>IF(OR($A54="",CM$41=""),"",IFERROR(COUNTIFS('Employee Mapping'!$I$10:$I$2009,$A54,'Employee Mapping'!$K$10:$K$2009,CM$39,'Employee Mapping'!$L$10:$L$2009,CM$41)/COUNTA('Employee Mapping'!$G$10:$G$2009),""))</f>
        <v/>
      </c>
      <c r="CN54" s="57">
        <f>IF(OR($A54="",CN$41=""),"",IFERROR(COUNTIFS('Employee Mapping'!$I$10:$I$2009,$A54,'Employee Mapping'!$K$10:$K$2009,CN$39,'Employee Mapping'!$L$10:$L$2009,CN$41)/COUNTA('Employee Mapping'!$G$10:$G$2009),""))</f>
        <v/>
      </c>
      <c r="CO54" s="57">
        <f>IF(OR($A54="",CO$41=""),"",IFERROR(COUNTIFS('Employee Mapping'!$I$10:$I$2009,$A54,'Employee Mapping'!$K$10:$K$2009,CO$39,'Employee Mapping'!$L$10:$L$2009,CO$41)/COUNTA('Employee Mapping'!$G$10:$G$2009),""))</f>
        <v/>
      </c>
      <c r="CP54" s="57">
        <f>IF(OR($A54="",CP$41=""),"",IFERROR(COUNTIFS('Employee Mapping'!$I$10:$I$2009,$A54,'Employee Mapping'!$K$10:$K$2009,CP$39,'Employee Mapping'!$L$10:$L$2009,CP$41)/COUNTA('Employee Mapping'!$G$10:$G$2009),""))</f>
        <v/>
      </c>
      <c r="CQ54" s="57">
        <f>IF(OR($A54="",CQ$41=""),"",IFERROR(COUNTIFS('Employee Mapping'!$I$10:$I$2009,$A54,'Employee Mapping'!$K$10:$K$2009,CQ$39,'Employee Mapping'!$L$10:$L$2009,CQ$41)/COUNTA('Employee Mapping'!$G$10:$G$2009),""))</f>
        <v/>
      </c>
      <c r="CR54" s="57">
        <f>IF(OR($A54="",CR$41=""),"",IFERROR(COUNTIFS('Employee Mapping'!$I$10:$I$2009,$A54,'Employee Mapping'!$K$10:$K$2009,CR$39,'Employee Mapping'!$L$10:$L$2009,CR$41)/COUNTA('Employee Mapping'!$G$10:$G$2009),""))</f>
        <v/>
      </c>
      <c r="CS54" s="57">
        <f>IF(OR($A54="",CS$41=""),"",IFERROR(COUNTIFS('Employee Mapping'!$I$10:$I$2009,$A54,'Employee Mapping'!$K$10:$K$2009,CS$39,'Employee Mapping'!$L$10:$L$2009,CS$41)/COUNTA('Employee Mapping'!$G$10:$G$2009),""))</f>
        <v/>
      </c>
      <c r="CT54" s="57">
        <f>IF(OR($A54="",CT$41=""),"",IFERROR(COUNTIFS('Employee Mapping'!$I$10:$I$2009,$A54,'Employee Mapping'!$K$10:$K$2009,CT$39,'Employee Mapping'!$L$10:$L$2009,CT$41)/COUNTA('Employee Mapping'!$G$10:$G$2009),""))</f>
        <v/>
      </c>
      <c r="CU54" s="58">
        <f>IF($A54="","",SUM(C54:CT54))</f>
        <v/>
      </c>
    </row>
    <row r="55">
      <c r="A55">
        <f>IF(SETUP!$B133="","",SETUP!$B133)</f>
        <v/>
      </c>
      <c r="B55" s="9">
        <f>IF(SETUP!$B133="","",SETUP!$C133)</f>
        <v/>
      </c>
      <c r="C55" s="57">
        <f>IF(OR($A55="",C$41=""),"",IFERROR(COUNTIFS('Employee Mapping'!$I$10:$I$2009,$A55,'Employee Mapping'!$K$10:$K$2009,C$39,'Employee Mapping'!$L$10:$L$2009,C$41)/COUNTA('Employee Mapping'!$G$10:$G$2009),""))</f>
        <v/>
      </c>
      <c r="D55" s="57">
        <f>IF(OR($A55="",D$41=""),"",IFERROR(COUNTIFS('Employee Mapping'!$I$10:$I$2009,$A55,'Employee Mapping'!$K$10:$K$2009,D$39,'Employee Mapping'!$L$10:$L$2009,D$41)/COUNTA('Employee Mapping'!$G$10:$G$2009),""))</f>
        <v/>
      </c>
      <c r="E55" s="57">
        <f>IF(OR($A55="",E$41=""),"",IFERROR(COUNTIFS('Employee Mapping'!$I$10:$I$2009,$A55,'Employee Mapping'!$K$10:$K$2009,E$39,'Employee Mapping'!$L$10:$L$2009,E$41)/COUNTA('Employee Mapping'!$G$10:$G$2009),""))</f>
        <v/>
      </c>
      <c r="F55" s="57">
        <f>IF(OR($A55="",F$41=""),"",IFERROR(COUNTIFS('Employee Mapping'!$I$10:$I$2009,$A55,'Employee Mapping'!$K$10:$K$2009,F$39,'Employee Mapping'!$L$10:$L$2009,F$41)/COUNTA('Employee Mapping'!$G$10:$G$2009),""))</f>
        <v/>
      </c>
      <c r="G55" s="57">
        <f>IF(OR($A55="",G$41=""),"",IFERROR(COUNTIFS('Employee Mapping'!$I$10:$I$2009,$A55,'Employee Mapping'!$K$10:$K$2009,G$39,'Employee Mapping'!$L$10:$L$2009,G$41)/COUNTA('Employee Mapping'!$G$10:$G$2009),""))</f>
        <v/>
      </c>
      <c r="H55" s="57">
        <f>IF(OR($A55="",H$41=""),"",IFERROR(COUNTIFS('Employee Mapping'!$I$10:$I$2009,$A55,'Employee Mapping'!$K$10:$K$2009,H$39,'Employee Mapping'!$L$10:$L$2009,H$41)/COUNTA('Employee Mapping'!$G$10:$G$2009),""))</f>
        <v/>
      </c>
      <c r="I55" s="57">
        <f>IF(OR($A55="",I$41=""),"",IFERROR(COUNTIFS('Employee Mapping'!$I$10:$I$2009,$A55,'Employee Mapping'!$K$10:$K$2009,I$39,'Employee Mapping'!$L$10:$L$2009,I$41)/COUNTA('Employee Mapping'!$G$10:$G$2009),""))</f>
        <v/>
      </c>
      <c r="J55" s="57">
        <f>IF(OR($A55="",J$41=""),"",IFERROR(COUNTIFS('Employee Mapping'!$I$10:$I$2009,$A55,'Employee Mapping'!$K$10:$K$2009,J$39,'Employee Mapping'!$L$10:$L$2009,J$41)/COUNTA('Employee Mapping'!$G$10:$G$2009),""))</f>
        <v/>
      </c>
      <c r="K55" s="57">
        <f>IF(OR($A55="",K$41=""),"",IFERROR(COUNTIFS('Employee Mapping'!$I$10:$I$2009,$A55,'Employee Mapping'!$K$10:$K$2009,K$39,'Employee Mapping'!$L$10:$L$2009,K$41)/COUNTA('Employee Mapping'!$G$10:$G$2009),""))</f>
        <v/>
      </c>
      <c r="L55" s="57">
        <f>IF(OR($A55="",L$41=""),"",IFERROR(COUNTIFS('Employee Mapping'!$I$10:$I$2009,$A55,'Employee Mapping'!$K$10:$K$2009,L$39,'Employee Mapping'!$L$10:$L$2009,L$41)/COUNTA('Employee Mapping'!$G$10:$G$2009),""))</f>
        <v/>
      </c>
      <c r="M55" s="57">
        <f>IF(OR($A55="",M$41=""),"",IFERROR(COUNTIFS('Employee Mapping'!$I$10:$I$2009,$A55,'Employee Mapping'!$K$10:$K$2009,M$39,'Employee Mapping'!$L$10:$L$2009,M$41)/COUNTA('Employee Mapping'!$G$10:$G$2009),""))</f>
        <v/>
      </c>
      <c r="N55" s="57">
        <f>IF(OR($A55="",N$41=""),"",IFERROR(COUNTIFS('Employee Mapping'!$I$10:$I$2009,$A55,'Employee Mapping'!$K$10:$K$2009,N$39,'Employee Mapping'!$L$10:$L$2009,N$41)/COUNTA('Employee Mapping'!$G$10:$G$2009),""))</f>
        <v/>
      </c>
      <c r="O55" s="57">
        <f>IF(OR($A55="",O$41=""),"",IFERROR(COUNTIFS('Employee Mapping'!$I$10:$I$2009,$A55,'Employee Mapping'!$K$10:$K$2009,O$39,'Employee Mapping'!$L$10:$L$2009,O$41)/COUNTA('Employee Mapping'!$G$10:$G$2009),""))</f>
        <v/>
      </c>
      <c r="P55" s="57">
        <f>IF(OR($A55="",P$41=""),"",IFERROR(COUNTIFS('Employee Mapping'!$I$10:$I$2009,$A55,'Employee Mapping'!$K$10:$K$2009,P$39,'Employee Mapping'!$L$10:$L$2009,P$41)/COUNTA('Employee Mapping'!$G$10:$G$2009),""))</f>
        <v/>
      </c>
      <c r="Q55" s="57">
        <f>IF(OR($A55="",Q$41=""),"",IFERROR(COUNTIFS('Employee Mapping'!$I$10:$I$2009,$A55,'Employee Mapping'!$K$10:$K$2009,Q$39,'Employee Mapping'!$L$10:$L$2009,Q$41)/COUNTA('Employee Mapping'!$G$10:$G$2009),""))</f>
        <v/>
      </c>
      <c r="R55" s="57">
        <f>IF(OR($A55="",R$41=""),"",IFERROR(COUNTIFS('Employee Mapping'!$I$10:$I$2009,$A55,'Employee Mapping'!$K$10:$K$2009,R$39,'Employee Mapping'!$L$10:$L$2009,R$41)/COUNTA('Employee Mapping'!$G$10:$G$2009),""))</f>
        <v/>
      </c>
      <c r="S55" s="57">
        <f>IF(OR($A55="",S$41=""),"",IFERROR(COUNTIFS('Employee Mapping'!$I$10:$I$2009,$A55,'Employee Mapping'!$K$10:$K$2009,S$39,'Employee Mapping'!$L$10:$L$2009,S$41)/COUNTA('Employee Mapping'!$G$10:$G$2009),""))</f>
        <v/>
      </c>
      <c r="T55" s="57">
        <f>IF(OR($A55="",T$41=""),"",IFERROR(COUNTIFS('Employee Mapping'!$I$10:$I$2009,$A55,'Employee Mapping'!$K$10:$K$2009,T$39,'Employee Mapping'!$L$10:$L$2009,T$41)/COUNTA('Employee Mapping'!$G$10:$G$2009),""))</f>
        <v/>
      </c>
      <c r="U55" s="57">
        <f>IF(OR($A55="",U$41=""),"",IFERROR(COUNTIFS('Employee Mapping'!$I$10:$I$2009,$A55,'Employee Mapping'!$K$10:$K$2009,U$39,'Employee Mapping'!$L$10:$L$2009,U$41)/COUNTA('Employee Mapping'!$G$10:$G$2009),""))</f>
        <v/>
      </c>
      <c r="V55" s="57">
        <f>IF(OR($A55="",V$41=""),"",IFERROR(COUNTIFS('Employee Mapping'!$I$10:$I$2009,$A55,'Employee Mapping'!$K$10:$K$2009,V$39,'Employee Mapping'!$L$10:$L$2009,V$41)/COUNTA('Employee Mapping'!$G$10:$G$2009),""))</f>
        <v/>
      </c>
      <c r="W55" s="57">
        <f>IF(OR($A55="",W$41=""),"",IFERROR(COUNTIFS('Employee Mapping'!$I$10:$I$2009,$A55,'Employee Mapping'!$K$10:$K$2009,W$39,'Employee Mapping'!$L$10:$L$2009,W$41)/COUNTA('Employee Mapping'!$G$10:$G$2009),""))</f>
        <v/>
      </c>
      <c r="X55" s="57">
        <f>IF(OR($A55="",X$41=""),"",IFERROR(COUNTIFS('Employee Mapping'!$I$10:$I$2009,$A55,'Employee Mapping'!$K$10:$K$2009,X$39,'Employee Mapping'!$L$10:$L$2009,X$41)/COUNTA('Employee Mapping'!$G$10:$G$2009),""))</f>
        <v/>
      </c>
      <c r="Y55" s="57">
        <f>IF(OR($A55="",Y$41=""),"",IFERROR(COUNTIFS('Employee Mapping'!$I$10:$I$2009,$A55,'Employee Mapping'!$K$10:$K$2009,Y$39,'Employee Mapping'!$L$10:$L$2009,Y$41)/COUNTA('Employee Mapping'!$G$10:$G$2009),""))</f>
        <v/>
      </c>
      <c r="Z55" s="57">
        <f>IF(OR($A55="",Z$41=""),"",IFERROR(COUNTIFS('Employee Mapping'!$I$10:$I$2009,$A55,'Employee Mapping'!$K$10:$K$2009,Z$39,'Employee Mapping'!$L$10:$L$2009,Z$41)/COUNTA('Employee Mapping'!$G$10:$G$2009),""))</f>
        <v/>
      </c>
      <c r="AA55" s="57">
        <f>IF(OR($A55="",AA$41=""),"",IFERROR(COUNTIFS('Employee Mapping'!$I$10:$I$2009,$A55,'Employee Mapping'!$K$10:$K$2009,AA$39,'Employee Mapping'!$L$10:$L$2009,AA$41)/COUNTA('Employee Mapping'!$G$10:$G$2009),""))</f>
        <v/>
      </c>
      <c r="AB55" s="57">
        <f>IF(OR($A55="",AB$41=""),"",IFERROR(COUNTIFS('Employee Mapping'!$I$10:$I$2009,$A55,'Employee Mapping'!$K$10:$K$2009,AB$39,'Employee Mapping'!$L$10:$L$2009,AB$41)/COUNTA('Employee Mapping'!$G$10:$G$2009),""))</f>
        <v/>
      </c>
      <c r="AC55" s="57">
        <f>IF(OR($A55="",AC$41=""),"",IFERROR(COUNTIFS('Employee Mapping'!$I$10:$I$2009,$A55,'Employee Mapping'!$K$10:$K$2009,AC$39,'Employee Mapping'!$L$10:$L$2009,AC$41)/COUNTA('Employee Mapping'!$G$10:$G$2009),""))</f>
        <v/>
      </c>
      <c r="AD55" s="57">
        <f>IF(OR($A55="",AD$41=""),"",IFERROR(COUNTIFS('Employee Mapping'!$I$10:$I$2009,$A55,'Employee Mapping'!$K$10:$K$2009,AD$39,'Employee Mapping'!$L$10:$L$2009,AD$41)/COUNTA('Employee Mapping'!$G$10:$G$2009),""))</f>
        <v/>
      </c>
      <c r="AE55" s="57">
        <f>IF(OR($A55="",AE$41=""),"",IFERROR(COUNTIFS('Employee Mapping'!$I$10:$I$2009,$A55,'Employee Mapping'!$K$10:$K$2009,AE$39,'Employee Mapping'!$L$10:$L$2009,AE$41)/COUNTA('Employee Mapping'!$G$10:$G$2009),""))</f>
        <v/>
      </c>
      <c r="AF55" s="57">
        <f>IF(OR($A55="",AF$41=""),"",IFERROR(COUNTIFS('Employee Mapping'!$I$10:$I$2009,$A55,'Employee Mapping'!$K$10:$K$2009,AF$39,'Employee Mapping'!$L$10:$L$2009,AF$41)/COUNTA('Employee Mapping'!$G$10:$G$2009),""))</f>
        <v/>
      </c>
      <c r="AG55" s="57">
        <f>IF(OR($A55="",AG$41=""),"",IFERROR(COUNTIFS('Employee Mapping'!$I$10:$I$2009,$A55,'Employee Mapping'!$K$10:$K$2009,AG$39,'Employee Mapping'!$L$10:$L$2009,AG$41)/COUNTA('Employee Mapping'!$G$10:$G$2009),""))</f>
        <v/>
      </c>
      <c r="AH55" s="57">
        <f>IF(OR($A55="",AH$41=""),"",IFERROR(COUNTIFS('Employee Mapping'!$I$10:$I$2009,$A55,'Employee Mapping'!$K$10:$K$2009,AH$39,'Employee Mapping'!$L$10:$L$2009,AH$41)/COUNTA('Employee Mapping'!$G$10:$G$2009),""))</f>
        <v/>
      </c>
      <c r="AI55" s="57">
        <f>IF(OR($A55="",AI$41=""),"",IFERROR(COUNTIFS('Employee Mapping'!$I$10:$I$2009,$A55,'Employee Mapping'!$K$10:$K$2009,AI$39,'Employee Mapping'!$L$10:$L$2009,AI$41)/COUNTA('Employee Mapping'!$G$10:$G$2009),""))</f>
        <v/>
      </c>
      <c r="AJ55" s="57">
        <f>IF(OR($A55="",AJ$41=""),"",IFERROR(COUNTIFS('Employee Mapping'!$I$10:$I$2009,$A55,'Employee Mapping'!$K$10:$K$2009,AJ$39,'Employee Mapping'!$L$10:$L$2009,AJ$41)/COUNTA('Employee Mapping'!$G$10:$G$2009),""))</f>
        <v/>
      </c>
      <c r="AK55" s="57">
        <f>IF(OR($A55="",AK$41=""),"",IFERROR(COUNTIFS('Employee Mapping'!$I$10:$I$2009,$A55,'Employee Mapping'!$K$10:$K$2009,AK$39,'Employee Mapping'!$L$10:$L$2009,AK$41)/COUNTA('Employee Mapping'!$G$10:$G$2009),""))</f>
        <v/>
      </c>
      <c r="AL55" s="57">
        <f>IF(OR($A55="",AL$41=""),"",IFERROR(COUNTIFS('Employee Mapping'!$I$10:$I$2009,$A55,'Employee Mapping'!$K$10:$K$2009,AL$39,'Employee Mapping'!$L$10:$L$2009,AL$41)/COUNTA('Employee Mapping'!$G$10:$G$2009),""))</f>
        <v/>
      </c>
      <c r="AM55" s="57">
        <f>IF(OR($A55="",AM$41=""),"",IFERROR(COUNTIFS('Employee Mapping'!$I$10:$I$2009,$A55,'Employee Mapping'!$K$10:$K$2009,AM$39,'Employee Mapping'!$L$10:$L$2009,AM$41)/COUNTA('Employee Mapping'!$G$10:$G$2009),""))</f>
        <v/>
      </c>
      <c r="AN55" s="57">
        <f>IF(OR($A55="",AN$41=""),"",IFERROR(COUNTIFS('Employee Mapping'!$I$10:$I$2009,$A55,'Employee Mapping'!$K$10:$K$2009,AN$39,'Employee Mapping'!$L$10:$L$2009,AN$41)/COUNTA('Employee Mapping'!$G$10:$G$2009),""))</f>
        <v/>
      </c>
      <c r="AO55" s="57">
        <f>IF(OR($A55="",AO$41=""),"",IFERROR(COUNTIFS('Employee Mapping'!$I$10:$I$2009,$A55,'Employee Mapping'!$K$10:$K$2009,AO$39,'Employee Mapping'!$L$10:$L$2009,AO$41)/COUNTA('Employee Mapping'!$G$10:$G$2009),""))</f>
        <v/>
      </c>
      <c r="AP55" s="57">
        <f>IF(OR($A55="",AP$41=""),"",IFERROR(COUNTIFS('Employee Mapping'!$I$10:$I$2009,$A55,'Employee Mapping'!$K$10:$K$2009,AP$39,'Employee Mapping'!$L$10:$L$2009,AP$41)/COUNTA('Employee Mapping'!$G$10:$G$2009),""))</f>
        <v/>
      </c>
      <c r="AQ55" s="57">
        <f>IF(OR($A55="",AQ$41=""),"",IFERROR(COUNTIFS('Employee Mapping'!$I$10:$I$2009,$A55,'Employee Mapping'!$K$10:$K$2009,AQ$39,'Employee Mapping'!$L$10:$L$2009,AQ$41)/COUNTA('Employee Mapping'!$G$10:$G$2009),""))</f>
        <v/>
      </c>
      <c r="AR55" s="57">
        <f>IF(OR($A55="",AR$41=""),"",IFERROR(COUNTIFS('Employee Mapping'!$I$10:$I$2009,$A55,'Employee Mapping'!$K$10:$K$2009,AR$39,'Employee Mapping'!$L$10:$L$2009,AR$41)/COUNTA('Employee Mapping'!$G$10:$G$2009),""))</f>
        <v/>
      </c>
      <c r="AS55" s="57">
        <f>IF(OR($A55="",AS$41=""),"",IFERROR(COUNTIFS('Employee Mapping'!$I$10:$I$2009,$A55,'Employee Mapping'!$K$10:$K$2009,AS$39,'Employee Mapping'!$L$10:$L$2009,AS$41)/COUNTA('Employee Mapping'!$G$10:$G$2009),""))</f>
        <v/>
      </c>
      <c r="AT55" s="57">
        <f>IF(OR($A55="",AT$41=""),"",IFERROR(COUNTIFS('Employee Mapping'!$I$10:$I$2009,$A55,'Employee Mapping'!$K$10:$K$2009,AT$39,'Employee Mapping'!$L$10:$L$2009,AT$41)/COUNTA('Employee Mapping'!$G$10:$G$2009),""))</f>
        <v/>
      </c>
      <c r="AU55" s="57">
        <f>IF(OR($A55="",AU$41=""),"",IFERROR(COUNTIFS('Employee Mapping'!$I$10:$I$2009,$A55,'Employee Mapping'!$K$10:$K$2009,AU$39,'Employee Mapping'!$L$10:$L$2009,AU$41)/COUNTA('Employee Mapping'!$G$10:$G$2009),""))</f>
        <v/>
      </c>
      <c r="AV55" s="57">
        <f>IF(OR($A55="",AV$41=""),"",IFERROR(COUNTIFS('Employee Mapping'!$I$10:$I$2009,$A55,'Employee Mapping'!$K$10:$K$2009,AV$39,'Employee Mapping'!$L$10:$L$2009,AV$41)/COUNTA('Employee Mapping'!$G$10:$G$2009),""))</f>
        <v/>
      </c>
      <c r="AW55" s="57">
        <f>IF(OR($A55="",AW$41=""),"",IFERROR(COUNTIFS('Employee Mapping'!$I$10:$I$2009,$A55,'Employee Mapping'!$K$10:$K$2009,AW$39,'Employee Mapping'!$L$10:$L$2009,AW$41)/COUNTA('Employee Mapping'!$G$10:$G$2009),""))</f>
        <v/>
      </c>
      <c r="AX55" s="57">
        <f>IF(OR($A55="",AX$41=""),"",IFERROR(COUNTIFS('Employee Mapping'!$I$10:$I$2009,$A55,'Employee Mapping'!$K$10:$K$2009,AX$39,'Employee Mapping'!$L$10:$L$2009,AX$41)/COUNTA('Employee Mapping'!$G$10:$G$2009),""))</f>
        <v/>
      </c>
      <c r="AY55" s="57">
        <f>IF(OR($A55="",AY$41=""),"",IFERROR(COUNTIFS('Employee Mapping'!$I$10:$I$2009,$A55,'Employee Mapping'!$K$10:$K$2009,AY$39,'Employee Mapping'!$L$10:$L$2009,AY$41)/COUNTA('Employee Mapping'!$G$10:$G$2009),""))</f>
        <v/>
      </c>
      <c r="AZ55" s="57">
        <f>IF(OR($A55="",AZ$41=""),"",IFERROR(COUNTIFS('Employee Mapping'!$I$10:$I$2009,$A55,'Employee Mapping'!$K$10:$K$2009,AZ$39,'Employee Mapping'!$L$10:$L$2009,AZ$41)/COUNTA('Employee Mapping'!$G$10:$G$2009),""))</f>
        <v/>
      </c>
      <c r="BA55" s="57">
        <f>IF(OR($A55="",BA$41=""),"",IFERROR(COUNTIFS('Employee Mapping'!$I$10:$I$2009,$A55,'Employee Mapping'!$K$10:$K$2009,BA$39,'Employee Mapping'!$L$10:$L$2009,BA$41)/COUNTA('Employee Mapping'!$G$10:$G$2009),""))</f>
        <v/>
      </c>
      <c r="BB55" s="57">
        <f>IF(OR($A55="",BB$41=""),"",IFERROR(COUNTIFS('Employee Mapping'!$I$10:$I$2009,$A55,'Employee Mapping'!$K$10:$K$2009,BB$39,'Employee Mapping'!$L$10:$L$2009,BB$41)/COUNTA('Employee Mapping'!$G$10:$G$2009),""))</f>
        <v/>
      </c>
      <c r="BC55" s="57">
        <f>IF(OR($A55="",BC$41=""),"",IFERROR(COUNTIFS('Employee Mapping'!$I$10:$I$2009,$A55,'Employee Mapping'!$K$10:$K$2009,BC$39,'Employee Mapping'!$L$10:$L$2009,BC$41)/COUNTA('Employee Mapping'!$G$10:$G$2009),""))</f>
        <v/>
      </c>
      <c r="BD55" s="57">
        <f>IF(OR($A55="",BD$41=""),"",IFERROR(COUNTIFS('Employee Mapping'!$I$10:$I$2009,$A55,'Employee Mapping'!$K$10:$K$2009,BD$39,'Employee Mapping'!$L$10:$L$2009,BD$41)/COUNTA('Employee Mapping'!$G$10:$G$2009),""))</f>
        <v/>
      </c>
      <c r="BE55" s="57">
        <f>IF(OR($A55="",BE$41=""),"",IFERROR(COUNTIFS('Employee Mapping'!$I$10:$I$2009,$A55,'Employee Mapping'!$K$10:$K$2009,BE$39,'Employee Mapping'!$L$10:$L$2009,BE$41)/COUNTA('Employee Mapping'!$G$10:$G$2009),""))</f>
        <v/>
      </c>
      <c r="BF55" s="57">
        <f>IF(OR($A55="",BF$41=""),"",IFERROR(COUNTIFS('Employee Mapping'!$I$10:$I$2009,$A55,'Employee Mapping'!$K$10:$K$2009,BF$39,'Employee Mapping'!$L$10:$L$2009,BF$41)/COUNTA('Employee Mapping'!$G$10:$G$2009),""))</f>
        <v/>
      </c>
      <c r="BG55" s="57">
        <f>IF(OR($A55="",BG$41=""),"",IFERROR(COUNTIFS('Employee Mapping'!$I$10:$I$2009,$A55,'Employee Mapping'!$K$10:$K$2009,BG$39,'Employee Mapping'!$L$10:$L$2009,BG$41)/COUNTA('Employee Mapping'!$G$10:$G$2009),""))</f>
        <v/>
      </c>
      <c r="BH55" s="57">
        <f>IF(OR($A55="",BH$41=""),"",IFERROR(COUNTIFS('Employee Mapping'!$I$10:$I$2009,$A55,'Employee Mapping'!$K$10:$K$2009,BH$39,'Employee Mapping'!$L$10:$L$2009,BH$41)/COUNTA('Employee Mapping'!$G$10:$G$2009),""))</f>
        <v/>
      </c>
      <c r="BI55" s="57">
        <f>IF(OR($A55="",BI$41=""),"",IFERROR(COUNTIFS('Employee Mapping'!$I$10:$I$2009,$A55,'Employee Mapping'!$K$10:$K$2009,BI$39,'Employee Mapping'!$L$10:$L$2009,BI$41)/COUNTA('Employee Mapping'!$G$10:$G$2009),""))</f>
        <v/>
      </c>
      <c r="BJ55" s="57">
        <f>IF(OR($A55="",BJ$41=""),"",IFERROR(COUNTIFS('Employee Mapping'!$I$10:$I$2009,$A55,'Employee Mapping'!$K$10:$K$2009,BJ$39,'Employee Mapping'!$L$10:$L$2009,BJ$41)/COUNTA('Employee Mapping'!$G$10:$G$2009),""))</f>
        <v/>
      </c>
      <c r="BK55" s="57">
        <f>IF(OR($A55="",BK$41=""),"",IFERROR(COUNTIFS('Employee Mapping'!$I$10:$I$2009,$A55,'Employee Mapping'!$K$10:$K$2009,BK$39,'Employee Mapping'!$L$10:$L$2009,BK$41)/COUNTA('Employee Mapping'!$G$10:$G$2009),""))</f>
        <v/>
      </c>
      <c r="BL55" s="57">
        <f>IF(OR($A55="",BL$41=""),"",IFERROR(COUNTIFS('Employee Mapping'!$I$10:$I$2009,$A55,'Employee Mapping'!$K$10:$K$2009,BL$39,'Employee Mapping'!$L$10:$L$2009,BL$41)/COUNTA('Employee Mapping'!$G$10:$G$2009),""))</f>
        <v/>
      </c>
      <c r="BM55" s="57">
        <f>IF(OR($A55="",BM$41=""),"",IFERROR(COUNTIFS('Employee Mapping'!$I$10:$I$2009,$A55,'Employee Mapping'!$K$10:$K$2009,BM$39,'Employee Mapping'!$L$10:$L$2009,BM$41)/COUNTA('Employee Mapping'!$G$10:$G$2009),""))</f>
        <v/>
      </c>
      <c r="BN55" s="57">
        <f>IF(OR($A55="",BN$41=""),"",IFERROR(COUNTIFS('Employee Mapping'!$I$10:$I$2009,$A55,'Employee Mapping'!$K$10:$K$2009,BN$39,'Employee Mapping'!$L$10:$L$2009,BN$41)/COUNTA('Employee Mapping'!$G$10:$G$2009),""))</f>
        <v/>
      </c>
      <c r="BO55" s="57">
        <f>IF(OR($A55="",BO$41=""),"",IFERROR(COUNTIFS('Employee Mapping'!$I$10:$I$2009,$A55,'Employee Mapping'!$K$10:$K$2009,BO$39,'Employee Mapping'!$L$10:$L$2009,BO$41)/COUNTA('Employee Mapping'!$G$10:$G$2009),""))</f>
        <v/>
      </c>
      <c r="BP55" s="57">
        <f>IF(OR($A55="",BP$41=""),"",IFERROR(COUNTIFS('Employee Mapping'!$I$10:$I$2009,$A55,'Employee Mapping'!$K$10:$K$2009,BP$39,'Employee Mapping'!$L$10:$L$2009,BP$41)/COUNTA('Employee Mapping'!$G$10:$G$2009),""))</f>
        <v/>
      </c>
      <c r="BQ55" s="57">
        <f>IF(OR($A55="",BQ$41=""),"",IFERROR(COUNTIFS('Employee Mapping'!$I$10:$I$2009,$A55,'Employee Mapping'!$K$10:$K$2009,BQ$39,'Employee Mapping'!$L$10:$L$2009,BQ$41)/COUNTA('Employee Mapping'!$G$10:$G$2009),""))</f>
        <v/>
      </c>
      <c r="BR55" s="57">
        <f>IF(OR($A55="",BR$41=""),"",IFERROR(COUNTIFS('Employee Mapping'!$I$10:$I$2009,$A55,'Employee Mapping'!$K$10:$K$2009,BR$39,'Employee Mapping'!$L$10:$L$2009,BR$41)/COUNTA('Employee Mapping'!$G$10:$G$2009),""))</f>
        <v/>
      </c>
      <c r="BS55" s="57">
        <f>IF(OR($A55="",BS$41=""),"",IFERROR(COUNTIFS('Employee Mapping'!$I$10:$I$2009,$A55,'Employee Mapping'!$K$10:$K$2009,BS$39,'Employee Mapping'!$L$10:$L$2009,BS$41)/COUNTA('Employee Mapping'!$G$10:$G$2009),""))</f>
        <v/>
      </c>
      <c r="BT55" s="57">
        <f>IF(OR($A55="",BT$41=""),"",IFERROR(COUNTIFS('Employee Mapping'!$I$10:$I$2009,$A55,'Employee Mapping'!$K$10:$K$2009,BT$39,'Employee Mapping'!$L$10:$L$2009,BT$41)/COUNTA('Employee Mapping'!$G$10:$G$2009),""))</f>
        <v/>
      </c>
      <c r="BU55" s="57">
        <f>IF(OR($A55="",BU$41=""),"",IFERROR(COUNTIFS('Employee Mapping'!$I$10:$I$2009,$A55,'Employee Mapping'!$K$10:$K$2009,BU$39,'Employee Mapping'!$L$10:$L$2009,BU$41)/COUNTA('Employee Mapping'!$G$10:$G$2009),""))</f>
        <v/>
      </c>
      <c r="BV55" s="57">
        <f>IF(OR($A55="",BV$41=""),"",IFERROR(COUNTIFS('Employee Mapping'!$I$10:$I$2009,$A55,'Employee Mapping'!$K$10:$K$2009,BV$39,'Employee Mapping'!$L$10:$L$2009,BV$41)/COUNTA('Employee Mapping'!$G$10:$G$2009),""))</f>
        <v/>
      </c>
      <c r="BW55" s="57">
        <f>IF(OR($A55="",BW$41=""),"",IFERROR(COUNTIFS('Employee Mapping'!$I$10:$I$2009,$A55,'Employee Mapping'!$K$10:$K$2009,BW$39,'Employee Mapping'!$L$10:$L$2009,BW$41)/COUNTA('Employee Mapping'!$G$10:$G$2009),""))</f>
        <v/>
      </c>
      <c r="BX55" s="57">
        <f>IF(OR($A55="",BX$41=""),"",IFERROR(COUNTIFS('Employee Mapping'!$I$10:$I$2009,$A55,'Employee Mapping'!$K$10:$K$2009,BX$39,'Employee Mapping'!$L$10:$L$2009,BX$41)/COUNTA('Employee Mapping'!$G$10:$G$2009),""))</f>
        <v/>
      </c>
      <c r="BY55" s="57">
        <f>IF(OR($A55="",BY$41=""),"",IFERROR(COUNTIFS('Employee Mapping'!$I$10:$I$2009,$A55,'Employee Mapping'!$K$10:$K$2009,BY$39,'Employee Mapping'!$L$10:$L$2009,BY$41)/COUNTA('Employee Mapping'!$G$10:$G$2009),""))</f>
        <v/>
      </c>
      <c r="BZ55" s="57">
        <f>IF(OR($A55="",BZ$41=""),"",IFERROR(COUNTIFS('Employee Mapping'!$I$10:$I$2009,$A55,'Employee Mapping'!$K$10:$K$2009,BZ$39,'Employee Mapping'!$L$10:$L$2009,BZ$41)/COUNTA('Employee Mapping'!$G$10:$G$2009),""))</f>
        <v/>
      </c>
      <c r="CA55" s="57">
        <f>IF(OR($A55="",CA$41=""),"",IFERROR(COUNTIFS('Employee Mapping'!$I$10:$I$2009,$A55,'Employee Mapping'!$K$10:$K$2009,CA$39,'Employee Mapping'!$L$10:$L$2009,CA$41)/COUNTA('Employee Mapping'!$G$10:$G$2009),""))</f>
        <v/>
      </c>
      <c r="CB55" s="57">
        <f>IF(OR($A55="",CB$41=""),"",IFERROR(COUNTIFS('Employee Mapping'!$I$10:$I$2009,$A55,'Employee Mapping'!$K$10:$K$2009,CB$39,'Employee Mapping'!$L$10:$L$2009,CB$41)/COUNTA('Employee Mapping'!$G$10:$G$2009),""))</f>
        <v/>
      </c>
      <c r="CC55" s="57">
        <f>IF(OR($A55="",CC$41=""),"",IFERROR(COUNTIFS('Employee Mapping'!$I$10:$I$2009,$A55,'Employee Mapping'!$K$10:$K$2009,CC$39,'Employee Mapping'!$L$10:$L$2009,CC$41)/COUNTA('Employee Mapping'!$G$10:$G$2009),""))</f>
        <v/>
      </c>
      <c r="CD55" s="57">
        <f>IF(OR($A55="",CD$41=""),"",IFERROR(COUNTIFS('Employee Mapping'!$I$10:$I$2009,$A55,'Employee Mapping'!$K$10:$K$2009,CD$39,'Employee Mapping'!$L$10:$L$2009,CD$41)/COUNTA('Employee Mapping'!$G$10:$G$2009),""))</f>
        <v/>
      </c>
      <c r="CE55" s="57">
        <f>IF(OR($A55="",CE$41=""),"",IFERROR(COUNTIFS('Employee Mapping'!$I$10:$I$2009,$A55,'Employee Mapping'!$K$10:$K$2009,CE$39,'Employee Mapping'!$L$10:$L$2009,CE$41)/COUNTA('Employee Mapping'!$G$10:$G$2009),""))</f>
        <v/>
      </c>
      <c r="CF55" s="57">
        <f>IF(OR($A55="",CF$41=""),"",IFERROR(COUNTIFS('Employee Mapping'!$I$10:$I$2009,$A55,'Employee Mapping'!$K$10:$K$2009,CF$39,'Employee Mapping'!$L$10:$L$2009,CF$41)/COUNTA('Employee Mapping'!$G$10:$G$2009),""))</f>
        <v/>
      </c>
      <c r="CG55" s="57">
        <f>IF(OR($A55="",CG$41=""),"",IFERROR(COUNTIFS('Employee Mapping'!$I$10:$I$2009,$A55,'Employee Mapping'!$K$10:$K$2009,CG$39,'Employee Mapping'!$L$10:$L$2009,CG$41)/COUNTA('Employee Mapping'!$G$10:$G$2009),""))</f>
        <v/>
      </c>
      <c r="CH55" s="57">
        <f>IF(OR($A55="",CH$41=""),"",IFERROR(COUNTIFS('Employee Mapping'!$I$10:$I$2009,$A55,'Employee Mapping'!$K$10:$K$2009,CH$39,'Employee Mapping'!$L$10:$L$2009,CH$41)/COUNTA('Employee Mapping'!$G$10:$G$2009),""))</f>
        <v/>
      </c>
      <c r="CI55" s="57">
        <f>IF(OR($A55="",CI$41=""),"",IFERROR(COUNTIFS('Employee Mapping'!$I$10:$I$2009,$A55,'Employee Mapping'!$K$10:$K$2009,CI$39,'Employee Mapping'!$L$10:$L$2009,CI$41)/COUNTA('Employee Mapping'!$G$10:$G$2009),""))</f>
        <v/>
      </c>
      <c r="CJ55" s="57">
        <f>IF(OR($A55="",CJ$41=""),"",IFERROR(COUNTIFS('Employee Mapping'!$I$10:$I$2009,$A55,'Employee Mapping'!$K$10:$K$2009,CJ$39,'Employee Mapping'!$L$10:$L$2009,CJ$41)/COUNTA('Employee Mapping'!$G$10:$G$2009),""))</f>
        <v/>
      </c>
      <c r="CK55" s="57">
        <f>IF(OR($A55="",CK$41=""),"",IFERROR(COUNTIFS('Employee Mapping'!$I$10:$I$2009,$A55,'Employee Mapping'!$K$10:$K$2009,CK$39,'Employee Mapping'!$L$10:$L$2009,CK$41)/COUNTA('Employee Mapping'!$G$10:$G$2009),""))</f>
        <v/>
      </c>
      <c r="CL55" s="57">
        <f>IF(OR($A55="",CL$41=""),"",IFERROR(COUNTIFS('Employee Mapping'!$I$10:$I$2009,$A55,'Employee Mapping'!$K$10:$K$2009,CL$39,'Employee Mapping'!$L$10:$L$2009,CL$41)/COUNTA('Employee Mapping'!$G$10:$G$2009),""))</f>
        <v/>
      </c>
      <c r="CM55" s="57">
        <f>IF(OR($A55="",CM$41=""),"",IFERROR(COUNTIFS('Employee Mapping'!$I$10:$I$2009,$A55,'Employee Mapping'!$K$10:$K$2009,CM$39,'Employee Mapping'!$L$10:$L$2009,CM$41)/COUNTA('Employee Mapping'!$G$10:$G$2009),""))</f>
        <v/>
      </c>
      <c r="CN55" s="57">
        <f>IF(OR($A55="",CN$41=""),"",IFERROR(COUNTIFS('Employee Mapping'!$I$10:$I$2009,$A55,'Employee Mapping'!$K$10:$K$2009,CN$39,'Employee Mapping'!$L$10:$L$2009,CN$41)/COUNTA('Employee Mapping'!$G$10:$G$2009),""))</f>
        <v/>
      </c>
      <c r="CO55" s="57">
        <f>IF(OR($A55="",CO$41=""),"",IFERROR(COUNTIFS('Employee Mapping'!$I$10:$I$2009,$A55,'Employee Mapping'!$K$10:$K$2009,CO$39,'Employee Mapping'!$L$10:$L$2009,CO$41)/COUNTA('Employee Mapping'!$G$10:$G$2009),""))</f>
        <v/>
      </c>
      <c r="CP55" s="57">
        <f>IF(OR($A55="",CP$41=""),"",IFERROR(COUNTIFS('Employee Mapping'!$I$10:$I$2009,$A55,'Employee Mapping'!$K$10:$K$2009,CP$39,'Employee Mapping'!$L$10:$L$2009,CP$41)/COUNTA('Employee Mapping'!$G$10:$G$2009),""))</f>
        <v/>
      </c>
      <c r="CQ55" s="57">
        <f>IF(OR($A55="",CQ$41=""),"",IFERROR(COUNTIFS('Employee Mapping'!$I$10:$I$2009,$A55,'Employee Mapping'!$K$10:$K$2009,CQ$39,'Employee Mapping'!$L$10:$L$2009,CQ$41)/COUNTA('Employee Mapping'!$G$10:$G$2009),""))</f>
        <v/>
      </c>
      <c r="CR55" s="57">
        <f>IF(OR($A55="",CR$41=""),"",IFERROR(COUNTIFS('Employee Mapping'!$I$10:$I$2009,$A55,'Employee Mapping'!$K$10:$K$2009,CR$39,'Employee Mapping'!$L$10:$L$2009,CR$41)/COUNTA('Employee Mapping'!$G$10:$G$2009),""))</f>
        <v/>
      </c>
      <c r="CS55" s="57">
        <f>IF(OR($A55="",CS$41=""),"",IFERROR(COUNTIFS('Employee Mapping'!$I$10:$I$2009,$A55,'Employee Mapping'!$K$10:$K$2009,CS$39,'Employee Mapping'!$L$10:$L$2009,CS$41)/COUNTA('Employee Mapping'!$G$10:$G$2009),""))</f>
        <v/>
      </c>
      <c r="CT55" s="57">
        <f>IF(OR($A55="",CT$41=""),"",IFERROR(COUNTIFS('Employee Mapping'!$I$10:$I$2009,$A55,'Employee Mapping'!$K$10:$K$2009,CT$39,'Employee Mapping'!$L$10:$L$2009,CT$41)/COUNTA('Employee Mapping'!$G$10:$G$2009),""))</f>
        <v/>
      </c>
      <c r="CU55" s="58">
        <f>IF($A55="","",SUM(C55:CT55))</f>
        <v/>
      </c>
    </row>
    <row r="56">
      <c r="A56">
        <f>IF(SETUP!$B134="","",SETUP!$B134)</f>
        <v/>
      </c>
      <c r="B56" s="9">
        <f>IF(SETUP!$B134="","",SETUP!$C134)</f>
        <v/>
      </c>
      <c r="C56" s="57">
        <f>IF(OR($A56="",C$41=""),"",IFERROR(COUNTIFS('Employee Mapping'!$I$10:$I$2009,$A56,'Employee Mapping'!$K$10:$K$2009,C$39,'Employee Mapping'!$L$10:$L$2009,C$41)/COUNTA('Employee Mapping'!$G$10:$G$2009),""))</f>
        <v/>
      </c>
      <c r="D56" s="57">
        <f>IF(OR($A56="",D$41=""),"",IFERROR(COUNTIFS('Employee Mapping'!$I$10:$I$2009,$A56,'Employee Mapping'!$K$10:$K$2009,D$39,'Employee Mapping'!$L$10:$L$2009,D$41)/COUNTA('Employee Mapping'!$G$10:$G$2009),""))</f>
        <v/>
      </c>
      <c r="E56" s="57">
        <f>IF(OR($A56="",E$41=""),"",IFERROR(COUNTIFS('Employee Mapping'!$I$10:$I$2009,$A56,'Employee Mapping'!$K$10:$K$2009,E$39,'Employee Mapping'!$L$10:$L$2009,E$41)/COUNTA('Employee Mapping'!$G$10:$G$2009),""))</f>
        <v/>
      </c>
      <c r="F56" s="57">
        <f>IF(OR($A56="",F$41=""),"",IFERROR(COUNTIFS('Employee Mapping'!$I$10:$I$2009,$A56,'Employee Mapping'!$K$10:$K$2009,F$39,'Employee Mapping'!$L$10:$L$2009,F$41)/COUNTA('Employee Mapping'!$G$10:$G$2009),""))</f>
        <v/>
      </c>
      <c r="G56" s="57">
        <f>IF(OR($A56="",G$41=""),"",IFERROR(COUNTIFS('Employee Mapping'!$I$10:$I$2009,$A56,'Employee Mapping'!$K$10:$K$2009,G$39,'Employee Mapping'!$L$10:$L$2009,G$41)/COUNTA('Employee Mapping'!$G$10:$G$2009),""))</f>
        <v/>
      </c>
      <c r="H56" s="57">
        <f>IF(OR($A56="",H$41=""),"",IFERROR(COUNTIFS('Employee Mapping'!$I$10:$I$2009,$A56,'Employee Mapping'!$K$10:$K$2009,H$39,'Employee Mapping'!$L$10:$L$2009,H$41)/COUNTA('Employee Mapping'!$G$10:$G$2009),""))</f>
        <v/>
      </c>
      <c r="I56" s="57">
        <f>IF(OR($A56="",I$41=""),"",IFERROR(COUNTIFS('Employee Mapping'!$I$10:$I$2009,$A56,'Employee Mapping'!$K$10:$K$2009,I$39,'Employee Mapping'!$L$10:$L$2009,I$41)/COUNTA('Employee Mapping'!$G$10:$G$2009),""))</f>
        <v/>
      </c>
      <c r="J56" s="57">
        <f>IF(OR($A56="",J$41=""),"",IFERROR(COUNTIFS('Employee Mapping'!$I$10:$I$2009,$A56,'Employee Mapping'!$K$10:$K$2009,J$39,'Employee Mapping'!$L$10:$L$2009,J$41)/COUNTA('Employee Mapping'!$G$10:$G$2009),""))</f>
        <v/>
      </c>
      <c r="K56" s="57">
        <f>IF(OR($A56="",K$41=""),"",IFERROR(COUNTIFS('Employee Mapping'!$I$10:$I$2009,$A56,'Employee Mapping'!$K$10:$K$2009,K$39,'Employee Mapping'!$L$10:$L$2009,K$41)/COUNTA('Employee Mapping'!$G$10:$G$2009),""))</f>
        <v/>
      </c>
      <c r="L56" s="57">
        <f>IF(OR($A56="",L$41=""),"",IFERROR(COUNTIFS('Employee Mapping'!$I$10:$I$2009,$A56,'Employee Mapping'!$K$10:$K$2009,L$39,'Employee Mapping'!$L$10:$L$2009,L$41)/COUNTA('Employee Mapping'!$G$10:$G$2009),""))</f>
        <v/>
      </c>
      <c r="M56" s="57">
        <f>IF(OR($A56="",M$41=""),"",IFERROR(COUNTIFS('Employee Mapping'!$I$10:$I$2009,$A56,'Employee Mapping'!$K$10:$K$2009,M$39,'Employee Mapping'!$L$10:$L$2009,M$41)/COUNTA('Employee Mapping'!$G$10:$G$2009),""))</f>
        <v/>
      </c>
      <c r="N56" s="57">
        <f>IF(OR($A56="",N$41=""),"",IFERROR(COUNTIFS('Employee Mapping'!$I$10:$I$2009,$A56,'Employee Mapping'!$K$10:$K$2009,N$39,'Employee Mapping'!$L$10:$L$2009,N$41)/COUNTA('Employee Mapping'!$G$10:$G$2009),""))</f>
        <v/>
      </c>
      <c r="O56" s="57">
        <f>IF(OR($A56="",O$41=""),"",IFERROR(COUNTIFS('Employee Mapping'!$I$10:$I$2009,$A56,'Employee Mapping'!$K$10:$K$2009,O$39,'Employee Mapping'!$L$10:$L$2009,O$41)/COUNTA('Employee Mapping'!$G$10:$G$2009),""))</f>
        <v/>
      </c>
      <c r="P56" s="57">
        <f>IF(OR($A56="",P$41=""),"",IFERROR(COUNTIFS('Employee Mapping'!$I$10:$I$2009,$A56,'Employee Mapping'!$K$10:$K$2009,P$39,'Employee Mapping'!$L$10:$L$2009,P$41)/COUNTA('Employee Mapping'!$G$10:$G$2009),""))</f>
        <v/>
      </c>
      <c r="Q56" s="57">
        <f>IF(OR($A56="",Q$41=""),"",IFERROR(COUNTIFS('Employee Mapping'!$I$10:$I$2009,$A56,'Employee Mapping'!$K$10:$K$2009,Q$39,'Employee Mapping'!$L$10:$L$2009,Q$41)/COUNTA('Employee Mapping'!$G$10:$G$2009),""))</f>
        <v/>
      </c>
      <c r="R56" s="57">
        <f>IF(OR($A56="",R$41=""),"",IFERROR(COUNTIFS('Employee Mapping'!$I$10:$I$2009,$A56,'Employee Mapping'!$K$10:$K$2009,R$39,'Employee Mapping'!$L$10:$L$2009,R$41)/COUNTA('Employee Mapping'!$G$10:$G$2009),""))</f>
        <v/>
      </c>
      <c r="S56" s="57">
        <f>IF(OR($A56="",S$41=""),"",IFERROR(COUNTIFS('Employee Mapping'!$I$10:$I$2009,$A56,'Employee Mapping'!$K$10:$K$2009,S$39,'Employee Mapping'!$L$10:$L$2009,S$41)/COUNTA('Employee Mapping'!$G$10:$G$2009),""))</f>
        <v/>
      </c>
      <c r="T56" s="57">
        <f>IF(OR($A56="",T$41=""),"",IFERROR(COUNTIFS('Employee Mapping'!$I$10:$I$2009,$A56,'Employee Mapping'!$K$10:$K$2009,T$39,'Employee Mapping'!$L$10:$L$2009,T$41)/COUNTA('Employee Mapping'!$G$10:$G$2009),""))</f>
        <v/>
      </c>
      <c r="U56" s="57">
        <f>IF(OR($A56="",U$41=""),"",IFERROR(COUNTIFS('Employee Mapping'!$I$10:$I$2009,$A56,'Employee Mapping'!$K$10:$K$2009,U$39,'Employee Mapping'!$L$10:$L$2009,U$41)/COUNTA('Employee Mapping'!$G$10:$G$2009),""))</f>
        <v/>
      </c>
      <c r="V56" s="57">
        <f>IF(OR($A56="",V$41=""),"",IFERROR(COUNTIFS('Employee Mapping'!$I$10:$I$2009,$A56,'Employee Mapping'!$K$10:$K$2009,V$39,'Employee Mapping'!$L$10:$L$2009,V$41)/COUNTA('Employee Mapping'!$G$10:$G$2009),""))</f>
        <v/>
      </c>
      <c r="W56" s="57">
        <f>IF(OR($A56="",W$41=""),"",IFERROR(COUNTIFS('Employee Mapping'!$I$10:$I$2009,$A56,'Employee Mapping'!$K$10:$K$2009,W$39,'Employee Mapping'!$L$10:$L$2009,W$41)/COUNTA('Employee Mapping'!$G$10:$G$2009),""))</f>
        <v/>
      </c>
      <c r="X56" s="57">
        <f>IF(OR($A56="",X$41=""),"",IFERROR(COUNTIFS('Employee Mapping'!$I$10:$I$2009,$A56,'Employee Mapping'!$K$10:$K$2009,X$39,'Employee Mapping'!$L$10:$L$2009,X$41)/COUNTA('Employee Mapping'!$G$10:$G$2009),""))</f>
        <v/>
      </c>
      <c r="Y56" s="57">
        <f>IF(OR($A56="",Y$41=""),"",IFERROR(COUNTIFS('Employee Mapping'!$I$10:$I$2009,$A56,'Employee Mapping'!$K$10:$K$2009,Y$39,'Employee Mapping'!$L$10:$L$2009,Y$41)/COUNTA('Employee Mapping'!$G$10:$G$2009),""))</f>
        <v/>
      </c>
      <c r="Z56" s="57">
        <f>IF(OR($A56="",Z$41=""),"",IFERROR(COUNTIFS('Employee Mapping'!$I$10:$I$2009,$A56,'Employee Mapping'!$K$10:$K$2009,Z$39,'Employee Mapping'!$L$10:$L$2009,Z$41)/COUNTA('Employee Mapping'!$G$10:$G$2009),""))</f>
        <v/>
      </c>
      <c r="AA56" s="57">
        <f>IF(OR($A56="",AA$41=""),"",IFERROR(COUNTIFS('Employee Mapping'!$I$10:$I$2009,$A56,'Employee Mapping'!$K$10:$K$2009,AA$39,'Employee Mapping'!$L$10:$L$2009,AA$41)/COUNTA('Employee Mapping'!$G$10:$G$2009),""))</f>
        <v/>
      </c>
      <c r="AB56" s="57">
        <f>IF(OR($A56="",AB$41=""),"",IFERROR(COUNTIFS('Employee Mapping'!$I$10:$I$2009,$A56,'Employee Mapping'!$K$10:$K$2009,AB$39,'Employee Mapping'!$L$10:$L$2009,AB$41)/COUNTA('Employee Mapping'!$G$10:$G$2009),""))</f>
        <v/>
      </c>
      <c r="AC56" s="57">
        <f>IF(OR($A56="",AC$41=""),"",IFERROR(COUNTIFS('Employee Mapping'!$I$10:$I$2009,$A56,'Employee Mapping'!$K$10:$K$2009,AC$39,'Employee Mapping'!$L$10:$L$2009,AC$41)/COUNTA('Employee Mapping'!$G$10:$G$2009),""))</f>
        <v/>
      </c>
      <c r="AD56" s="57">
        <f>IF(OR($A56="",AD$41=""),"",IFERROR(COUNTIFS('Employee Mapping'!$I$10:$I$2009,$A56,'Employee Mapping'!$K$10:$K$2009,AD$39,'Employee Mapping'!$L$10:$L$2009,AD$41)/COUNTA('Employee Mapping'!$G$10:$G$2009),""))</f>
        <v/>
      </c>
      <c r="AE56" s="57">
        <f>IF(OR($A56="",AE$41=""),"",IFERROR(COUNTIFS('Employee Mapping'!$I$10:$I$2009,$A56,'Employee Mapping'!$K$10:$K$2009,AE$39,'Employee Mapping'!$L$10:$L$2009,AE$41)/COUNTA('Employee Mapping'!$G$10:$G$2009),""))</f>
        <v/>
      </c>
      <c r="AF56" s="57">
        <f>IF(OR($A56="",AF$41=""),"",IFERROR(COUNTIFS('Employee Mapping'!$I$10:$I$2009,$A56,'Employee Mapping'!$K$10:$K$2009,AF$39,'Employee Mapping'!$L$10:$L$2009,AF$41)/COUNTA('Employee Mapping'!$G$10:$G$2009),""))</f>
        <v/>
      </c>
      <c r="AG56" s="57">
        <f>IF(OR($A56="",AG$41=""),"",IFERROR(COUNTIFS('Employee Mapping'!$I$10:$I$2009,$A56,'Employee Mapping'!$K$10:$K$2009,AG$39,'Employee Mapping'!$L$10:$L$2009,AG$41)/COUNTA('Employee Mapping'!$G$10:$G$2009),""))</f>
        <v/>
      </c>
      <c r="AH56" s="57">
        <f>IF(OR($A56="",AH$41=""),"",IFERROR(COUNTIFS('Employee Mapping'!$I$10:$I$2009,$A56,'Employee Mapping'!$K$10:$K$2009,AH$39,'Employee Mapping'!$L$10:$L$2009,AH$41)/COUNTA('Employee Mapping'!$G$10:$G$2009),""))</f>
        <v/>
      </c>
      <c r="AI56" s="57">
        <f>IF(OR($A56="",AI$41=""),"",IFERROR(COUNTIFS('Employee Mapping'!$I$10:$I$2009,$A56,'Employee Mapping'!$K$10:$K$2009,AI$39,'Employee Mapping'!$L$10:$L$2009,AI$41)/COUNTA('Employee Mapping'!$G$10:$G$2009),""))</f>
        <v/>
      </c>
      <c r="AJ56" s="57">
        <f>IF(OR($A56="",AJ$41=""),"",IFERROR(COUNTIFS('Employee Mapping'!$I$10:$I$2009,$A56,'Employee Mapping'!$K$10:$K$2009,AJ$39,'Employee Mapping'!$L$10:$L$2009,AJ$41)/COUNTA('Employee Mapping'!$G$10:$G$2009),""))</f>
        <v/>
      </c>
      <c r="AK56" s="57">
        <f>IF(OR($A56="",AK$41=""),"",IFERROR(COUNTIFS('Employee Mapping'!$I$10:$I$2009,$A56,'Employee Mapping'!$K$10:$K$2009,AK$39,'Employee Mapping'!$L$10:$L$2009,AK$41)/COUNTA('Employee Mapping'!$G$10:$G$2009),""))</f>
        <v/>
      </c>
      <c r="AL56" s="57">
        <f>IF(OR($A56="",AL$41=""),"",IFERROR(COUNTIFS('Employee Mapping'!$I$10:$I$2009,$A56,'Employee Mapping'!$K$10:$K$2009,AL$39,'Employee Mapping'!$L$10:$L$2009,AL$41)/COUNTA('Employee Mapping'!$G$10:$G$2009),""))</f>
        <v/>
      </c>
      <c r="AM56" s="57">
        <f>IF(OR($A56="",AM$41=""),"",IFERROR(COUNTIFS('Employee Mapping'!$I$10:$I$2009,$A56,'Employee Mapping'!$K$10:$K$2009,AM$39,'Employee Mapping'!$L$10:$L$2009,AM$41)/COUNTA('Employee Mapping'!$G$10:$G$2009),""))</f>
        <v/>
      </c>
      <c r="AN56" s="57">
        <f>IF(OR($A56="",AN$41=""),"",IFERROR(COUNTIFS('Employee Mapping'!$I$10:$I$2009,$A56,'Employee Mapping'!$K$10:$K$2009,AN$39,'Employee Mapping'!$L$10:$L$2009,AN$41)/COUNTA('Employee Mapping'!$G$10:$G$2009),""))</f>
        <v/>
      </c>
      <c r="AO56" s="57">
        <f>IF(OR($A56="",AO$41=""),"",IFERROR(COUNTIFS('Employee Mapping'!$I$10:$I$2009,$A56,'Employee Mapping'!$K$10:$K$2009,AO$39,'Employee Mapping'!$L$10:$L$2009,AO$41)/COUNTA('Employee Mapping'!$G$10:$G$2009),""))</f>
        <v/>
      </c>
      <c r="AP56" s="57">
        <f>IF(OR($A56="",AP$41=""),"",IFERROR(COUNTIFS('Employee Mapping'!$I$10:$I$2009,$A56,'Employee Mapping'!$K$10:$K$2009,AP$39,'Employee Mapping'!$L$10:$L$2009,AP$41)/COUNTA('Employee Mapping'!$G$10:$G$2009),""))</f>
        <v/>
      </c>
      <c r="AQ56" s="57">
        <f>IF(OR($A56="",AQ$41=""),"",IFERROR(COUNTIFS('Employee Mapping'!$I$10:$I$2009,$A56,'Employee Mapping'!$K$10:$K$2009,AQ$39,'Employee Mapping'!$L$10:$L$2009,AQ$41)/COUNTA('Employee Mapping'!$G$10:$G$2009),""))</f>
        <v/>
      </c>
      <c r="AR56" s="57">
        <f>IF(OR($A56="",AR$41=""),"",IFERROR(COUNTIFS('Employee Mapping'!$I$10:$I$2009,$A56,'Employee Mapping'!$K$10:$K$2009,AR$39,'Employee Mapping'!$L$10:$L$2009,AR$41)/COUNTA('Employee Mapping'!$G$10:$G$2009),""))</f>
        <v/>
      </c>
      <c r="AS56" s="57">
        <f>IF(OR($A56="",AS$41=""),"",IFERROR(COUNTIFS('Employee Mapping'!$I$10:$I$2009,$A56,'Employee Mapping'!$K$10:$K$2009,AS$39,'Employee Mapping'!$L$10:$L$2009,AS$41)/COUNTA('Employee Mapping'!$G$10:$G$2009),""))</f>
        <v/>
      </c>
      <c r="AT56" s="57">
        <f>IF(OR($A56="",AT$41=""),"",IFERROR(COUNTIFS('Employee Mapping'!$I$10:$I$2009,$A56,'Employee Mapping'!$K$10:$K$2009,AT$39,'Employee Mapping'!$L$10:$L$2009,AT$41)/COUNTA('Employee Mapping'!$G$10:$G$2009),""))</f>
        <v/>
      </c>
      <c r="AU56" s="57">
        <f>IF(OR($A56="",AU$41=""),"",IFERROR(COUNTIFS('Employee Mapping'!$I$10:$I$2009,$A56,'Employee Mapping'!$K$10:$K$2009,AU$39,'Employee Mapping'!$L$10:$L$2009,AU$41)/COUNTA('Employee Mapping'!$G$10:$G$2009),""))</f>
        <v/>
      </c>
      <c r="AV56" s="57">
        <f>IF(OR($A56="",AV$41=""),"",IFERROR(COUNTIFS('Employee Mapping'!$I$10:$I$2009,$A56,'Employee Mapping'!$K$10:$K$2009,AV$39,'Employee Mapping'!$L$10:$L$2009,AV$41)/COUNTA('Employee Mapping'!$G$10:$G$2009),""))</f>
        <v/>
      </c>
      <c r="AW56" s="57">
        <f>IF(OR($A56="",AW$41=""),"",IFERROR(COUNTIFS('Employee Mapping'!$I$10:$I$2009,$A56,'Employee Mapping'!$K$10:$K$2009,AW$39,'Employee Mapping'!$L$10:$L$2009,AW$41)/COUNTA('Employee Mapping'!$G$10:$G$2009),""))</f>
        <v/>
      </c>
      <c r="AX56" s="57">
        <f>IF(OR($A56="",AX$41=""),"",IFERROR(COUNTIFS('Employee Mapping'!$I$10:$I$2009,$A56,'Employee Mapping'!$K$10:$K$2009,AX$39,'Employee Mapping'!$L$10:$L$2009,AX$41)/COUNTA('Employee Mapping'!$G$10:$G$2009),""))</f>
        <v/>
      </c>
      <c r="AY56" s="57">
        <f>IF(OR($A56="",AY$41=""),"",IFERROR(COUNTIFS('Employee Mapping'!$I$10:$I$2009,$A56,'Employee Mapping'!$K$10:$K$2009,AY$39,'Employee Mapping'!$L$10:$L$2009,AY$41)/COUNTA('Employee Mapping'!$G$10:$G$2009),""))</f>
        <v/>
      </c>
      <c r="AZ56" s="57">
        <f>IF(OR($A56="",AZ$41=""),"",IFERROR(COUNTIFS('Employee Mapping'!$I$10:$I$2009,$A56,'Employee Mapping'!$K$10:$K$2009,AZ$39,'Employee Mapping'!$L$10:$L$2009,AZ$41)/COUNTA('Employee Mapping'!$G$10:$G$2009),""))</f>
        <v/>
      </c>
      <c r="BA56" s="57">
        <f>IF(OR($A56="",BA$41=""),"",IFERROR(COUNTIFS('Employee Mapping'!$I$10:$I$2009,$A56,'Employee Mapping'!$K$10:$K$2009,BA$39,'Employee Mapping'!$L$10:$L$2009,BA$41)/COUNTA('Employee Mapping'!$G$10:$G$2009),""))</f>
        <v/>
      </c>
      <c r="BB56" s="57">
        <f>IF(OR($A56="",BB$41=""),"",IFERROR(COUNTIFS('Employee Mapping'!$I$10:$I$2009,$A56,'Employee Mapping'!$K$10:$K$2009,BB$39,'Employee Mapping'!$L$10:$L$2009,BB$41)/COUNTA('Employee Mapping'!$G$10:$G$2009),""))</f>
        <v/>
      </c>
      <c r="BC56" s="57">
        <f>IF(OR($A56="",BC$41=""),"",IFERROR(COUNTIFS('Employee Mapping'!$I$10:$I$2009,$A56,'Employee Mapping'!$K$10:$K$2009,BC$39,'Employee Mapping'!$L$10:$L$2009,BC$41)/COUNTA('Employee Mapping'!$G$10:$G$2009),""))</f>
        <v/>
      </c>
      <c r="BD56" s="57">
        <f>IF(OR($A56="",BD$41=""),"",IFERROR(COUNTIFS('Employee Mapping'!$I$10:$I$2009,$A56,'Employee Mapping'!$K$10:$K$2009,BD$39,'Employee Mapping'!$L$10:$L$2009,BD$41)/COUNTA('Employee Mapping'!$G$10:$G$2009),""))</f>
        <v/>
      </c>
      <c r="BE56" s="57">
        <f>IF(OR($A56="",BE$41=""),"",IFERROR(COUNTIFS('Employee Mapping'!$I$10:$I$2009,$A56,'Employee Mapping'!$K$10:$K$2009,BE$39,'Employee Mapping'!$L$10:$L$2009,BE$41)/COUNTA('Employee Mapping'!$G$10:$G$2009),""))</f>
        <v/>
      </c>
      <c r="BF56" s="57">
        <f>IF(OR($A56="",BF$41=""),"",IFERROR(COUNTIFS('Employee Mapping'!$I$10:$I$2009,$A56,'Employee Mapping'!$K$10:$K$2009,BF$39,'Employee Mapping'!$L$10:$L$2009,BF$41)/COUNTA('Employee Mapping'!$G$10:$G$2009),""))</f>
        <v/>
      </c>
      <c r="BG56" s="57">
        <f>IF(OR($A56="",BG$41=""),"",IFERROR(COUNTIFS('Employee Mapping'!$I$10:$I$2009,$A56,'Employee Mapping'!$K$10:$K$2009,BG$39,'Employee Mapping'!$L$10:$L$2009,BG$41)/COUNTA('Employee Mapping'!$G$10:$G$2009),""))</f>
        <v/>
      </c>
      <c r="BH56" s="57">
        <f>IF(OR($A56="",BH$41=""),"",IFERROR(COUNTIFS('Employee Mapping'!$I$10:$I$2009,$A56,'Employee Mapping'!$K$10:$K$2009,BH$39,'Employee Mapping'!$L$10:$L$2009,BH$41)/COUNTA('Employee Mapping'!$G$10:$G$2009),""))</f>
        <v/>
      </c>
      <c r="BI56" s="57">
        <f>IF(OR($A56="",BI$41=""),"",IFERROR(COUNTIFS('Employee Mapping'!$I$10:$I$2009,$A56,'Employee Mapping'!$K$10:$K$2009,BI$39,'Employee Mapping'!$L$10:$L$2009,BI$41)/COUNTA('Employee Mapping'!$G$10:$G$2009),""))</f>
        <v/>
      </c>
      <c r="BJ56" s="57">
        <f>IF(OR($A56="",BJ$41=""),"",IFERROR(COUNTIFS('Employee Mapping'!$I$10:$I$2009,$A56,'Employee Mapping'!$K$10:$K$2009,BJ$39,'Employee Mapping'!$L$10:$L$2009,BJ$41)/COUNTA('Employee Mapping'!$G$10:$G$2009),""))</f>
        <v/>
      </c>
      <c r="BK56" s="57">
        <f>IF(OR($A56="",BK$41=""),"",IFERROR(COUNTIFS('Employee Mapping'!$I$10:$I$2009,$A56,'Employee Mapping'!$K$10:$K$2009,BK$39,'Employee Mapping'!$L$10:$L$2009,BK$41)/COUNTA('Employee Mapping'!$G$10:$G$2009),""))</f>
        <v/>
      </c>
      <c r="BL56" s="57">
        <f>IF(OR($A56="",BL$41=""),"",IFERROR(COUNTIFS('Employee Mapping'!$I$10:$I$2009,$A56,'Employee Mapping'!$K$10:$K$2009,BL$39,'Employee Mapping'!$L$10:$L$2009,BL$41)/COUNTA('Employee Mapping'!$G$10:$G$2009),""))</f>
        <v/>
      </c>
      <c r="BM56" s="57">
        <f>IF(OR($A56="",BM$41=""),"",IFERROR(COUNTIFS('Employee Mapping'!$I$10:$I$2009,$A56,'Employee Mapping'!$K$10:$K$2009,BM$39,'Employee Mapping'!$L$10:$L$2009,BM$41)/COUNTA('Employee Mapping'!$G$10:$G$2009),""))</f>
        <v/>
      </c>
      <c r="BN56" s="57">
        <f>IF(OR($A56="",BN$41=""),"",IFERROR(COUNTIFS('Employee Mapping'!$I$10:$I$2009,$A56,'Employee Mapping'!$K$10:$K$2009,BN$39,'Employee Mapping'!$L$10:$L$2009,BN$41)/COUNTA('Employee Mapping'!$G$10:$G$2009),""))</f>
        <v/>
      </c>
      <c r="BO56" s="57">
        <f>IF(OR($A56="",BO$41=""),"",IFERROR(COUNTIFS('Employee Mapping'!$I$10:$I$2009,$A56,'Employee Mapping'!$K$10:$K$2009,BO$39,'Employee Mapping'!$L$10:$L$2009,BO$41)/COUNTA('Employee Mapping'!$G$10:$G$2009),""))</f>
        <v/>
      </c>
      <c r="BP56" s="57">
        <f>IF(OR($A56="",BP$41=""),"",IFERROR(COUNTIFS('Employee Mapping'!$I$10:$I$2009,$A56,'Employee Mapping'!$K$10:$K$2009,BP$39,'Employee Mapping'!$L$10:$L$2009,BP$41)/COUNTA('Employee Mapping'!$G$10:$G$2009),""))</f>
        <v/>
      </c>
      <c r="BQ56" s="57">
        <f>IF(OR($A56="",BQ$41=""),"",IFERROR(COUNTIFS('Employee Mapping'!$I$10:$I$2009,$A56,'Employee Mapping'!$K$10:$K$2009,BQ$39,'Employee Mapping'!$L$10:$L$2009,BQ$41)/COUNTA('Employee Mapping'!$G$10:$G$2009),""))</f>
        <v/>
      </c>
      <c r="BR56" s="57">
        <f>IF(OR($A56="",BR$41=""),"",IFERROR(COUNTIFS('Employee Mapping'!$I$10:$I$2009,$A56,'Employee Mapping'!$K$10:$K$2009,BR$39,'Employee Mapping'!$L$10:$L$2009,BR$41)/COUNTA('Employee Mapping'!$G$10:$G$2009),""))</f>
        <v/>
      </c>
      <c r="BS56" s="57">
        <f>IF(OR($A56="",BS$41=""),"",IFERROR(COUNTIFS('Employee Mapping'!$I$10:$I$2009,$A56,'Employee Mapping'!$K$10:$K$2009,BS$39,'Employee Mapping'!$L$10:$L$2009,BS$41)/COUNTA('Employee Mapping'!$G$10:$G$2009),""))</f>
        <v/>
      </c>
      <c r="BT56" s="57">
        <f>IF(OR($A56="",BT$41=""),"",IFERROR(COUNTIFS('Employee Mapping'!$I$10:$I$2009,$A56,'Employee Mapping'!$K$10:$K$2009,BT$39,'Employee Mapping'!$L$10:$L$2009,BT$41)/COUNTA('Employee Mapping'!$G$10:$G$2009),""))</f>
        <v/>
      </c>
      <c r="BU56" s="57">
        <f>IF(OR($A56="",BU$41=""),"",IFERROR(COUNTIFS('Employee Mapping'!$I$10:$I$2009,$A56,'Employee Mapping'!$K$10:$K$2009,BU$39,'Employee Mapping'!$L$10:$L$2009,BU$41)/COUNTA('Employee Mapping'!$G$10:$G$2009),""))</f>
        <v/>
      </c>
      <c r="BV56" s="57">
        <f>IF(OR($A56="",BV$41=""),"",IFERROR(COUNTIFS('Employee Mapping'!$I$10:$I$2009,$A56,'Employee Mapping'!$K$10:$K$2009,BV$39,'Employee Mapping'!$L$10:$L$2009,BV$41)/COUNTA('Employee Mapping'!$G$10:$G$2009),""))</f>
        <v/>
      </c>
      <c r="BW56" s="57">
        <f>IF(OR($A56="",BW$41=""),"",IFERROR(COUNTIFS('Employee Mapping'!$I$10:$I$2009,$A56,'Employee Mapping'!$K$10:$K$2009,BW$39,'Employee Mapping'!$L$10:$L$2009,BW$41)/COUNTA('Employee Mapping'!$G$10:$G$2009),""))</f>
        <v/>
      </c>
      <c r="BX56" s="57">
        <f>IF(OR($A56="",BX$41=""),"",IFERROR(COUNTIFS('Employee Mapping'!$I$10:$I$2009,$A56,'Employee Mapping'!$K$10:$K$2009,BX$39,'Employee Mapping'!$L$10:$L$2009,BX$41)/COUNTA('Employee Mapping'!$G$10:$G$2009),""))</f>
        <v/>
      </c>
      <c r="BY56" s="57">
        <f>IF(OR($A56="",BY$41=""),"",IFERROR(COUNTIFS('Employee Mapping'!$I$10:$I$2009,$A56,'Employee Mapping'!$K$10:$K$2009,BY$39,'Employee Mapping'!$L$10:$L$2009,BY$41)/COUNTA('Employee Mapping'!$G$10:$G$2009),""))</f>
        <v/>
      </c>
      <c r="BZ56" s="57">
        <f>IF(OR($A56="",BZ$41=""),"",IFERROR(COUNTIFS('Employee Mapping'!$I$10:$I$2009,$A56,'Employee Mapping'!$K$10:$K$2009,BZ$39,'Employee Mapping'!$L$10:$L$2009,BZ$41)/COUNTA('Employee Mapping'!$G$10:$G$2009),""))</f>
        <v/>
      </c>
      <c r="CA56" s="57">
        <f>IF(OR($A56="",CA$41=""),"",IFERROR(COUNTIFS('Employee Mapping'!$I$10:$I$2009,$A56,'Employee Mapping'!$K$10:$K$2009,CA$39,'Employee Mapping'!$L$10:$L$2009,CA$41)/COUNTA('Employee Mapping'!$G$10:$G$2009),""))</f>
        <v/>
      </c>
      <c r="CB56" s="57">
        <f>IF(OR($A56="",CB$41=""),"",IFERROR(COUNTIFS('Employee Mapping'!$I$10:$I$2009,$A56,'Employee Mapping'!$K$10:$K$2009,CB$39,'Employee Mapping'!$L$10:$L$2009,CB$41)/COUNTA('Employee Mapping'!$G$10:$G$2009),""))</f>
        <v/>
      </c>
      <c r="CC56" s="57">
        <f>IF(OR($A56="",CC$41=""),"",IFERROR(COUNTIFS('Employee Mapping'!$I$10:$I$2009,$A56,'Employee Mapping'!$K$10:$K$2009,CC$39,'Employee Mapping'!$L$10:$L$2009,CC$41)/COUNTA('Employee Mapping'!$G$10:$G$2009),""))</f>
        <v/>
      </c>
      <c r="CD56" s="57">
        <f>IF(OR($A56="",CD$41=""),"",IFERROR(COUNTIFS('Employee Mapping'!$I$10:$I$2009,$A56,'Employee Mapping'!$K$10:$K$2009,CD$39,'Employee Mapping'!$L$10:$L$2009,CD$41)/COUNTA('Employee Mapping'!$G$10:$G$2009),""))</f>
        <v/>
      </c>
      <c r="CE56" s="57">
        <f>IF(OR($A56="",CE$41=""),"",IFERROR(COUNTIFS('Employee Mapping'!$I$10:$I$2009,$A56,'Employee Mapping'!$K$10:$K$2009,CE$39,'Employee Mapping'!$L$10:$L$2009,CE$41)/COUNTA('Employee Mapping'!$G$10:$G$2009),""))</f>
        <v/>
      </c>
      <c r="CF56" s="57">
        <f>IF(OR($A56="",CF$41=""),"",IFERROR(COUNTIFS('Employee Mapping'!$I$10:$I$2009,$A56,'Employee Mapping'!$K$10:$K$2009,CF$39,'Employee Mapping'!$L$10:$L$2009,CF$41)/COUNTA('Employee Mapping'!$G$10:$G$2009),""))</f>
        <v/>
      </c>
      <c r="CG56" s="57">
        <f>IF(OR($A56="",CG$41=""),"",IFERROR(COUNTIFS('Employee Mapping'!$I$10:$I$2009,$A56,'Employee Mapping'!$K$10:$K$2009,CG$39,'Employee Mapping'!$L$10:$L$2009,CG$41)/COUNTA('Employee Mapping'!$G$10:$G$2009),""))</f>
        <v/>
      </c>
      <c r="CH56" s="57">
        <f>IF(OR($A56="",CH$41=""),"",IFERROR(COUNTIFS('Employee Mapping'!$I$10:$I$2009,$A56,'Employee Mapping'!$K$10:$K$2009,CH$39,'Employee Mapping'!$L$10:$L$2009,CH$41)/COUNTA('Employee Mapping'!$G$10:$G$2009),""))</f>
        <v/>
      </c>
      <c r="CI56" s="57">
        <f>IF(OR($A56="",CI$41=""),"",IFERROR(COUNTIFS('Employee Mapping'!$I$10:$I$2009,$A56,'Employee Mapping'!$K$10:$K$2009,CI$39,'Employee Mapping'!$L$10:$L$2009,CI$41)/COUNTA('Employee Mapping'!$G$10:$G$2009),""))</f>
        <v/>
      </c>
      <c r="CJ56" s="57">
        <f>IF(OR($A56="",CJ$41=""),"",IFERROR(COUNTIFS('Employee Mapping'!$I$10:$I$2009,$A56,'Employee Mapping'!$K$10:$K$2009,CJ$39,'Employee Mapping'!$L$10:$L$2009,CJ$41)/COUNTA('Employee Mapping'!$G$10:$G$2009),""))</f>
        <v/>
      </c>
      <c r="CK56" s="57">
        <f>IF(OR($A56="",CK$41=""),"",IFERROR(COUNTIFS('Employee Mapping'!$I$10:$I$2009,$A56,'Employee Mapping'!$K$10:$K$2009,CK$39,'Employee Mapping'!$L$10:$L$2009,CK$41)/COUNTA('Employee Mapping'!$G$10:$G$2009),""))</f>
        <v/>
      </c>
      <c r="CL56" s="57">
        <f>IF(OR($A56="",CL$41=""),"",IFERROR(COUNTIFS('Employee Mapping'!$I$10:$I$2009,$A56,'Employee Mapping'!$K$10:$K$2009,CL$39,'Employee Mapping'!$L$10:$L$2009,CL$41)/COUNTA('Employee Mapping'!$G$10:$G$2009),""))</f>
        <v/>
      </c>
      <c r="CM56" s="57">
        <f>IF(OR($A56="",CM$41=""),"",IFERROR(COUNTIFS('Employee Mapping'!$I$10:$I$2009,$A56,'Employee Mapping'!$K$10:$K$2009,CM$39,'Employee Mapping'!$L$10:$L$2009,CM$41)/COUNTA('Employee Mapping'!$G$10:$G$2009),""))</f>
        <v/>
      </c>
      <c r="CN56" s="57">
        <f>IF(OR($A56="",CN$41=""),"",IFERROR(COUNTIFS('Employee Mapping'!$I$10:$I$2009,$A56,'Employee Mapping'!$K$10:$K$2009,CN$39,'Employee Mapping'!$L$10:$L$2009,CN$41)/COUNTA('Employee Mapping'!$G$10:$G$2009),""))</f>
        <v/>
      </c>
      <c r="CO56" s="57">
        <f>IF(OR($A56="",CO$41=""),"",IFERROR(COUNTIFS('Employee Mapping'!$I$10:$I$2009,$A56,'Employee Mapping'!$K$10:$K$2009,CO$39,'Employee Mapping'!$L$10:$L$2009,CO$41)/COUNTA('Employee Mapping'!$G$10:$G$2009),""))</f>
        <v/>
      </c>
      <c r="CP56" s="57">
        <f>IF(OR($A56="",CP$41=""),"",IFERROR(COUNTIFS('Employee Mapping'!$I$10:$I$2009,$A56,'Employee Mapping'!$K$10:$K$2009,CP$39,'Employee Mapping'!$L$10:$L$2009,CP$41)/COUNTA('Employee Mapping'!$G$10:$G$2009),""))</f>
        <v/>
      </c>
      <c r="CQ56" s="57">
        <f>IF(OR($A56="",CQ$41=""),"",IFERROR(COUNTIFS('Employee Mapping'!$I$10:$I$2009,$A56,'Employee Mapping'!$K$10:$K$2009,CQ$39,'Employee Mapping'!$L$10:$L$2009,CQ$41)/COUNTA('Employee Mapping'!$G$10:$G$2009),""))</f>
        <v/>
      </c>
      <c r="CR56" s="57">
        <f>IF(OR($A56="",CR$41=""),"",IFERROR(COUNTIFS('Employee Mapping'!$I$10:$I$2009,$A56,'Employee Mapping'!$K$10:$K$2009,CR$39,'Employee Mapping'!$L$10:$L$2009,CR$41)/COUNTA('Employee Mapping'!$G$10:$G$2009),""))</f>
        <v/>
      </c>
      <c r="CS56" s="57">
        <f>IF(OR($A56="",CS$41=""),"",IFERROR(COUNTIFS('Employee Mapping'!$I$10:$I$2009,$A56,'Employee Mapping'!$K$10:$K$2009,CS$39,'Employee Mapping'!$L$10:$L$2009,CS$41)/COUNTA('Employee Mapping'!$G$10:$G$2009),""))</f>
        <v/>
      </c>
      <c r="CT56" s="57">
        <f>IF(OR($A56="",CT$41=""),"",IFERROR(COUNTIFS('Employee Mapping'!$I$10:$I$2009,$A56,'Employee Mapping'!$K$10:$K$2009,CT$39,'Employee Mapping'!$L$10:$L$2009,CT$41)/COUNTA('Employee Mapping'!$G$10:$G$2009),""))</f>
        <v/>
      </c>
      <c r="CU56" s="58">
        <f>IF($A56="","",SUM(C56:CT56))</f>
        <v/>
      </c>
    </row>
    <row r="57">
      <c r="A57">
        <f>IF(SETUP!$B135="","",SETUP!$B135)</f>
        <v/>
      </c>
      <c r="B57" s="9">
        <f>IF(SETUP!$B135="","",SETUP!$C135)</f>
        <v/>
      </c>
      <c r="C57" s="57">
        <f>IF(OR($A57="",C$41=""),"",IFERROR(COUNTIFS('Employee Mapping'!$I$10:$I$2009,$A57,'Employee Mapping'!$K$10:$K$2009,C$39,'Employee Mapping'!$L$10:$L$2009,C$41)/COUNTA('Employee Mapping'!$G$10:$G$2009),""))</f>
        <v/>
      </c>
      <c r="D57" s="57">
        <f>IF(OR($A57="",D$41=""),"",IFERROR(COUNTIFS('Employee Mapping'!$I$10:$I$2009,$A57,'Employee Mapping'!$K$10:$K$2009,D$39,'Employee Mapping'!$L$10:$L$2009,D$41)/COUNTA('Employee Mapping'!$G$10:$G$2009),""))</f>
        <v/>
      </c>
      <c r="E57" s="57">
        <f>IF(OR($A57="",E$41=""),"",IFERROR(COUNTIFS('Employee Mapping'!$I$10:$I$2009,$A57,'Employee Mapping'!$K$10:$K$2009,E$39,'Employee Mapping'!$L$10:$L$2009,E$41)/COUNTA('Employee Mapping'!$G$10:$G$2009),""))</f>
        <v/>
      </c>
      <c r="F57" s="57">
        <f>IF(OR($A57="",F$41=""),"",IFERROR(COUNTIFS('Employee Mapping'!$I$10:$I$2009,$A57,'Employee Mapping'!$K$10:$K$2009,F$39,'Employee Mapping'!$L$10:$L$2009,F$41)/COUNTA('Employee Mapping'!$G$10:$G$2009),""))</f>
        <v/>
      </c>
      <c r="G57" s="57">
        <f>IF(OR($A57="",G$41=""),"",IFERROR(COUNTIFS('Employee Mapping'!$I$10:$I$2009,$A57,'Employee Mapping'!$K$10:$K$2009,G$39,'Employee Mapping'!$L$10:$L$2009,G$41)/COUNTA('Employee Mapping'!$G$10:$G$2009),""))</f>
        <v/>
      </c>
      <c r="H57" s="57">
        <f>IF(OR($A57="",H$41=""),"",IFERROR(COUNTIFS('Employee Mapping'!$I$10:$I$2009,$A57,'Employee Mapping'!$K$10:$K$2009,H$39,'Employee Mapping'!$L$10:$L$2009,H$41)/COUNTA('Employee Mapping'!$G$10:$G$2009),""))</f>
        <v/>
      </c>
      <c r="I57" s="57">
        <f>IF(OR($A57="",I$41=""),"",IFERROR(COUNTIFS('Employee Mapping'!$I$10:$I$2009,$A57,'Employee Mapping'!$K$10:$K$2009,I$39,'Employee Mapping'!$L$10:$L$2009,I$41)/COUNTA('Employee Mapping'!$G$10:$G$2009),""))</f>
        <v/>
      </c>
      <c r="J57" s="57">
        <f>IF(OR($A57="",J$41=""),"",IFERROR(COUNTIFS('Employee Mapping'!$I$10:$I$2009,$A57,'Employee Mapping'!$K$10:$K$2009,J$39,'Employee Mapping'!$L$10:$L$2009,J$41)/COUNTA('Employee Mapping'!$G$10:$G$2009),""))</f>
        <v/>
      </c>
      <c r="K57" s="57">
        <f>IF(OR($A57="",K$41=""),"",IFERROR(COUNTIFS('Employee Mapping'!$I$10:$I$2009,$A57,'Employee Mapping'!$K$10:$K$2009,K$39,'Employee Mapping'!$L$10:$L$2009,K$41)/COUNTA('Employee Mapping'!$G$10:$G$2009),""))</f>
        <v/>
      </c>
      <c r="L57" s="57">
        <f>IF(OR($A57="",L$41=""),"",IFERROR(COUNTIFS('Employee Mapping'!$I$10:$I$2009,$A57,'Employee Mapping'!$K$10:$K$2009,L$39,'Employee Mapping'!$L$10:$L$2009,L$41)/COUNTA('Employee Mapping'!$G$10:$G$2009),""))</f>
        <v/>
      </c>
      <c r="M57" s="57">
        <f>IF(OR($A57="",M$41=""),"",IFERROR(COUNTIFS('Employee Mapping'!$I$10:$I$2009,$A57,'Employee Mapping'!$K$10:$K$2009,M$39,'Employee Mapping'!$L$10:$L$2009,M$41)/COUNTA('Employee Mapping'!$G$10:$G$2009),""))</f>
        <v/>
      </c>
      <c r="N57" s="57">
        <f>IF(OR($A57="",N$41=""),"",IFERROR(COUNTIFS('Employee Mapping'!$I$10:$I$2009,$A57,'Employee Mapping'!$K$10:$K$2009,N$39,'Employee Mapping'!$L$10:$L$2009,N$41)/COUNTA('Employee Mapping'!$G$10:$G$2009),""))</f>
        <v/>
      </c>
      <c r="O57" s="57">
        <f>IF(OR($A57="",O$41=""),"",IFERROR(COUNTIFS('Employee Mapping'!$I$10:$I$2009,$A57,'Employee Mapping'!$K$10:$K$2009,O$39,'Employee Mapping'!$L$10:$L$2009,O$41)/COUNTA('Employee Mapping'!$G$10:$G$2009),""))</f>
        <v/>
      </c>
      <c r="P57" s="57">
        <f>IF(OR($A57="",P$41=""),"",IFERROR(COUNTIFS('Employee Mapping'!$I$10:$I$2009,$A57,'Employee Mapping'!$K$10:$K$2009,P$39,'Employee Mapping'!$L$10:$L$2009,P$41)/COUNTA('Employee Mapping'!$G$10:$G$2009),""))</f>
        <v/>
      </c>
      <c r="Q57" s="57">
        <f>IF(OR($A57="",Q$41=""),"",IFERROR(COUNTIFS('Employee Mapping'!$I$10:$I$2009,$A57,'Employee Mapping'!$K$10:$K$2009,Q$39,'Employee Mapping'!$L$10:$L$2009,Q$41)/COUNTA('Employee Mapping'!$G$10:$G$2009),""))</f>
        <v/>
      </c>
      <c r="R57" s="57">
        <f>IF(OR($A57="",R$41=""),"",IFERROR(COUNTIFS('Employee Mapping'!$I$10:$I$2009,$A57,'Employee Mapping'!$K$10:$K$2009,R$39,'Employee Mapping'!$L$10:$L$2009,R$41)/COUNTA('Employee Mapping'!$G$10:$G$2009),""))</f>
        <v/>
      </c>
      <c r="S57" s="57">
        <f>IF(OR($A57="",S$41=""),"",IFERROR(COUNTIFS('Employee Mapping'!$I$10:$I$2009,$A57,'Employee Mapping'!$K$10:$K$2009,S$39,'Employee Mapping'!$L$10:$L$2009,S$41)/COUNTA('Employee Mapping'!$G$10:$G$2009),""))</f>
        <v/>
      </c>
      <c r="T57" s="57">
        <f>IF(OR($A57="",T$41=""),"",IFERROR(COUNTIFS('Employee Mapping'!$I$10:$I$2009,$A57,'Employee Mapping'!$K$10:$K$2009,T$39,'Employee Mapping'!$L$10:$L$2009,T$41)/COUNTA('Employee Mapping'!$G$10:$G$2009),""))</f>
        <v/>
      </c>
      <c r="U57" s="57">
        <f>IF(OR($A57="",U$41=""),"",IFERROR(COUNTIFS('Employee Mapping'!$I$10:$I$2009,$A57,'Employee Mapping'!$K$10:$K$2009,U$39,'Employee Mapping'!$L$10:$L$2009,U$41)/COUNTA('Employee Mapping'!$G$10:$G$2009),""))</f>
        <v/>
      </c>
      <c r="V57" s="57">
        <f>IF(OR($A57="",V$41=""),"",IFERROR(COUNTIFS('Employee Mapping'!$I$10:$I$2009,$A57,'Employee Mapping'!$K$10:$K$2009,V$39,'Employee Mapping'!$L$10:$L$2009,V$41)/COUNTA('Employee Mapping'!$G$10:$G$2009),""))</f>
        <v/>
      </c>
      <c r="W57" s="57">
        <f>IF(OR($A57="",W$41=""),"",IFERROR(COUNTIFS('Employee Mapping'!$I$10:$I$2009,$A57,'Employee Mapping'!$K$10:$K$2009,W$39,'Employee Mapping'!$L$10:$L$2009,W$41)/COUNTA('Employee Mapping'!$G$10:$G$2009),""))</f>
        <v/>
      </c>
      <c r="X57" s="57">
        <f>IF(OR($A57="",X$41=""),"",IFERROR(COUNTIFS('Employee Mapping'!$I$10:$I$2009,$A57,'Employee Mapping'!$K$10:$K$2009,X$39,'Employee Mapping'!$L$10:$L$2009,X$41)/COUNTA('Employee Mapping'!$G$10:$G$2009),""))</f>
        <v/>
      </c>
      <c r="Y57" s="57">
        <f>IF(OR($A57="",Y$41=""),"",IFERROR(COUNTIFS('Employee Mapping'!$I$10:$I$2009,$A57,'Employee Mapping'!$K$10:$K$2009,Y$39,'Employee Mapping'!$L$10:$L$2009,Y$41)/COUNTA('Employee Mapping'!$G$10:$G$2009),""))</f>
        <v/>
      </c>
      <c r="Z57" s="57">
        <f>IF(OR($A57="",Z$41=""),"",IFERROR(COUNTIFS('Employee Mapping'!$I$10:$I$2009,$A57,'Employee Mapping'!$K$10:$K$2009,Z$39,'Employee Mapping'!$L$10:$L$2009,Z$41)/COUNTA('Employee Mapping'!$G$10:$G$2009),""))</f>
        <v/>
      </c>
      <c r="AA57" s="57">
        <f>IF(OR($A57="",AA$41=""),"",IFERROR(COUNTIFS('Employee Mapping'!$I$10:$I$2009,$A57,'Employee Mapping'!$K$10:$K$2009,AA$39,'Employee Mapping'!$L$10:$L$2009,AA$41)/COUNTA('Employee Mapping'!$G$10:$G$2009),""))</f>
        <v/>
      </c>
      <c r="AB57" s="57">
        <f>IF(OR($A57="",AB$41=""),"",IFERROR(COUNTIFS('Employee Mapping'!$I$10:$I$2009,$A57,'Employee Mapping'!$K$10:$K$2009,AB$39,'Employee Mapping'!$L$10:$L$2009,AB$41)/COUNTA('Employee Mapping'!$G$10:$G$2009),""))</f>
        <v/>
      </c>
      <c r="AC57" s="57">
        <f>IF(OR($A57="",AC$41=""),"",IFERROR(COUNTIFS('Employee Mapping'!$I$10:$I$2009,$A57,'Employee Mapping'!$K$10:$K$2009,AC$39,'Employee Mapping'!$L$10:$L$2009,AC$41)/COUNTA('Employee Mapping'!$G$10:$G$2009),""))</f>
        <v/>
      </c>
      <c r="AD57" s="57">
        <f>IF(OR($A57="",AD$41=""),"",IFERROR(COUNTIFS('Employee Mapping'!$I$10:$I$2009,$A57,'Employee Mapping'!$K$10:$K$2009,AD$39,'Employee Mapping'!$L$10:$L$2009,AD$41)/COUNTA('Employee Mapping'!$G$10:$G$2009),""))</f>
        <v/>
      </c>
      <c r="AE57" s="57">
        <f>IF(OR($A57="",AE$41=""),"",IFERROR(COUNTIFS('Employee Mapping'!$I$10:$I$2009,$A57,'Employee Mapping'!$K$10:$K$2009,AE$39,'Employee Mapping'!$L$10:$L$2009,AE$41)/COUNTA('Employee Mapping'!$G$10:$G$2009),""))</f>
        <v/>
      </c>
      <c r="AF57" s="57">
        <f>IF(OR($A57="",AF$41=""),"",IFERROR(COUNTIFS('Employee Mapping'!$I$10:$I$2009,$A57,'Employee Mapping'!$K$10:$K$2009,AF$39,'Employee Mapping'!$L$10:$L$2009,AF$41)/COUNTA('Employee Mapping'!$G$10:$G$2009),""))</f>
        <v/>
      </c>
      <c r="AG57" s="57">
        <f>IF(OR($A57="",AG$41=""),"",IFERROR(COUNTIFS('Employee Mapping'!$I$10:$I$2009,$A57,'Employee Mapping'!$K$10:$K$2009,AG$39,'Employee Mapping'!$L$10:$L$2009,AG$41)/COUNTA('Employee Mapping'!$G$10:$G$2009),""))</f>
        <v/>
      </c>
      <c r="AH57" s="57">
        <f>IF(OR($A57="",AH$41=""),"",IFERROR(COUNTIFS('Employee Mapping'!$I$10:$I$2009,$A57,'Employee Mapping'!$K$10:$K$2009,AH$39,'Employee Mapping'!$L$10:$L$2009,AH$41)/COUNTA('Employee Mapping'!$G$10:$G$2009),""))</f>
        <v/>
      </c>
      <c r="AI57" s="57">
        <f>IF(OR($A57="",AI$41=""),"",IFERROR(COUNTIFS('Employee Mapping'!$I$10:$I$2009,$A57,'Employee Mapping'!$K$10:$K$2009,AI$39,'Employee Mapping'!$L$10:$L$2009,AI$41)/COUNTA('Employee Mapping'!$G$10:$G$2009),""))</f>
        <v/>
      </c>
      <c r="AJ57" s="57">
        <f>IF(OR($A57="",AJ$41=""),"",IFERROR(COUNTIFS('Employee Mapping'!$I$10:$I$2009,$A57,'Employee Mapping'!$K$10:$K$2009,AJ$39,'Employee Mapping'!$L$10:$L$2009,AJ$41)/COUNTA('Employee Mapping'!$G$10:$G$2009),""))</f>
        <v/>
      </c>
      <c r="AK57" s="57">
        <f>IF(OR($A57="",AK$41=""),"",IFERROR(COUNTIFS('Employee Mapping'!$I$10:$I$2009,$A57,'Employee Mapping'!$K$10:$K$2009,AK$39,'Employee Mapping'!$L$10:$L$2009,AK$41)/COUNTA('Employee Mapping'!$G$10:$G$2009),""))</f>
        <v/>
      </c>
      <c r="AL57" s="57">
        <f>IF(OR($A57="",AL$41=""),"",IFERROR(COUNTIFS('Employee Mapping'!$I$10:$I$2009,$A57,'Employee Mapping'!$K$10:$K$2009,AL$39,'Employee Mapping'!$L$10:$L$2009,AL$41)/COUNTA('Employee Mapping'!$G$10:$G$2009),""))</f>
        <v/>
      </c>
      <c r="AM57" s="57">
        <f>IF(OR($A57="",AM$41=""),"",IFERROR(COUNTIFS('Employee Mapping'!$I$10:$I$2009,$A57,'Employee Mapping'!$K$10:$K$2009,AM$39,'Employee Mapping'!$L$10:$L$2009,AM$41)/COUNTA('Employee Mapping'!$G$10:$G$2009),""))</f>
        <v/>
      </c>
      <c r="AN57" s="57">
        <f>IF(OR($A57="",AN$41=""),"",IFERROR(COUNTIFS('Employee Mapping'!$I$10:$I$2009,$A57,'Employee Mapping'!$K$10:$K$2009,AN$39,'Employee Mapping'!$L$10:$L$2009,AN$41)/COUNTA('Employee Mapping'!$G$10:$G$2009),""))</f>
        <v/>
      </c>
      <c r="AO57" s="57">
        <f>IF(OR($A57="",AO$41=""),"",IFERROR(COUNTIFS('Employee Mapping'!$I$10:$I$2009,$A57,'Employee Mapping'!$K$10:$K$2009,AO$39,'Employee Mapping'!$L$10:$L$2009,AO$41)/COUNTA('Employee Mapping'!$G$10:$G$2009),""))</f>
        <v/>
      </c>
      <c r="AP57" s="57">
        <f>IF(OR($A57="",AP$41=""),"",IFERROR(COUNTIFS('Employee Mapping'!$I$10:$I$2009,$A57,'Employee Mapping'!$K$10:$K$2009,AP$39,'Employee Mapping'!$L$10:$L$2009,AP$41)/COUNTA('Employee Mapping'!$G$10:$G$2009),""))</f>
        <v/>
      </c>
      <c r="AQ57" s="57">
        <f>IF(OR($A57="",AQ$41=""),"",IFERROR(COUNTIFS('Employee Mapping'!$I$10:$I$2009,$A57,'Employee Mapping'!$K$10:$K$2009,AQ$39,'Employee Mapping'!$L$10:$L$2009,AQ$41)/COUNTA('Employee Mapping'!$G$10:$G$2009),""))</f>
        <v/>
      </c>
      <c r="AR57" s="57">
        <f>IF(OR($A57="",AR$41=""),"",IFERROR(COUNTIFS('Employee Mapping'!$I$10:$I$2009,$A57,'Employee Mapping'!$K$10:$K$2009,AR$39,'Employee Mapping'!$L$10:$L$2009,AR$41)/COUNTA('Employee Mapping'!$G$10:$G$2009),""))</f>
        <v/>
      </c>
      <c r="AS57" s="57">
        <f>IF(OR($A57="",AS$41=""),"",IFERROR(COUNTIFS('Employee Mapping'!$I$10:$I$2009,$A57,'Employee Mapping'!$K$10:$K$2009,AS$39,'Employee Mapping'!$L$10:$L$2009,AS$41)/COUNTA('Employee Mapping'!$G$10:$G$2009),""))</f>
        <v/>
      </c>
      <c r="AT57" s="57">
        <f>IF(OR($A57="",AT$41=""),"",IFERROR(COUNTIFS('Employee Mapping'!$I$10:$I$2009,$A57,'Employee Mapping'!$K$10:$K$2009,AT$39,'Employee Mapping'!$L$10:$L$2009,AT$41)/COUNTA('Employee Mapping'!$G$10:$G$2009),""))</f>
        <v/>
      </c>
      <c r="AU57" s="57">
        <f>IF(OR($A57="",AU$41=""),"",IFERROR(COUNTIFS('Employee Mapping'!$I$10:$I$2009,$A57,'Employee Mapping'!$K$10:$K$2009,AU$39,'Employee Mapping'!$L$10:$L$2009,AU$41)/COUNTA('Employee Mapping'!$G$10:$G$2009),""))</f>
        <v/>
      </c>
      <c r="AV57" s="57">
        <f>IF(OR($A57="",AV$41=""),"",IFERROR(COUNTIFS('Employee Mapping'!$I$10:$I$2009,$A57,'Employee Mapping'!$K$10:$K$2009,AV$39,'Employee Mapping'!$L$10:$L$2009,AV$41)/COUNTA('Employee Mapping'!$G$10:$G$2009),""))</f>
        <v/>
      </c>
      <c r="AW57" s="57">
        <f>IF(OR($A57="",AW$41=""),"",IFERROR(COUNTIFS('Employee Mapping'!$I$10:$I$2009,$A57,'Employee Mapping'!$K$10:$K$2009,AW$39,'Employee Mapping'!$L$10:$L$2009,AW$41)/COUNTA('Employee Mapping'!$G$10:$G$2009),""))</f>
        <v/>
      </c>
      <c r="AX57" s="57">
        <f>IF(OR($A57="",AX$41=""),"",IFERROR(COUNTIFS('Employee Mapping'!$I$10:$I$2009,$A57,'Employee Mapping'!$K$10:$K$2009,AX$39,'Employee Mapping'!$L$10:$L$2009,AX$41)/COUNTA('Employee Mapping'!$G$10:$G$2009),""))</f>
        <v/>
      </c>
      <c r="AY57" s="57">
        <f>IF(OR($A57="",AY$41=""),"",IFERROR(COUNTIFS('Employee Mapping'!$I$10:$I$2009,$A57,'Employee Mapping'!$K$10:$K$2009,AY$39,'Employee Mapping'!$L$10:$L$2009,AY$41)/COUNTA('Employee Mapping'!$G$10:$G$2009),""))</f>
        <v/>
      </c>
      <c r="AZ57" s="57">
        <f>IF(OR($A57="",AZ$41=""),"",IFERROR(COUNTIFS('Employee Mapping'!$I$10:$I$2009,$A57,'Employee Mapping'!$K$10:$K$2009,AZ$39,'Employee Mapping'!$L$10:$L$2009,AZ$41)/COUNTA('Employee Mapping'!$G$10:$G$2009),""))</f>
        <v/>
      </c>
      <c r="BA57" s="57">
        <f>IF(OR($A57="",BA$41=""),"",IFERROR(COUNTIFS('Employee Mapping'!$I$10:$I$2009,$A57,'Employee Mapping'!$K$10:$K$2009,BA$39,'Employee Mapping'!$L$10:$L$2009,BA$41)/COUNTA('Employee Mapping'!$G$10:$G$2009),""))</f>
        <v/>
      </c>
      <c r="BB57" s="57">
        <f>IF(OR($A57="",BB$41=""),"",IFERROR(COUNTIFS('Employee Mapping'!$I$10:$I$2009,$A57,'Employee Mapping'!$K$10:$K$2009,BB$39,'Employee Mapping'!$L$10:$L$2009,BB$41)/COUNTA('Employee Mapping'!$G$10:$G$2009),""))</f>
        <v/>
      </c>
      <c r="BC57" s="57">
        <f>IF(OR($A57="",BC$41=""),"",IFERROR(COUNTIFS('Employee Mapping'!$I$10:$I$2009,$A57,'Employee Mapping'!$K$10:$K$2009,BC$39,'Employee Mapping'!$L$10:$L$2009,BC$41)/COUNTA('Employee Mapping'!$G$10:$G$2009),""))</f>
        <v/>
      </c>
      <c r="BD57" s="57">
        <f>IF(OR($A57="",BD$41=""),"",IFERROR(COUNTIFS('Employee Mapping'!$I$10:$I$2009,$A57,'Employee Mapping'!$K$10:$K$2009,BD$39,'Employee Mapping'!$L$10:$L$2009,BD$41)/COUNTA('Employee Mapping'!$G$10:$G$2009),""))</f>
        <v/>
      </c>
      <c r="BE57" s="57">
        <f>IF(OR($A57="",BE$41=""),"",IFERROR(COUNTIFS('Employee Mapping'!$I$10:$I$2009,$A57,'Employee Mapping'!$K$10:$K$2009,BE$39,'Employee Mapping'!$L$10:$L$2009,BE$41)/COUNTA('Employee Mapping'!$G$10:$G$2009),""))</f>
        <v/>
      </c>
      <c r="BF57" s="57">
        <f>IF(OR($A57="",BF$41=""),"",IFERROR(COUNTIFS('Employee Mapping'!$I$10:$I$2009,$A57,'Employee Mapping'!$K$10:$K$2009,BF$39,'Employee Mapping'!$L$10:$L$2009,BF$41)/COUNTA('Employee Mapping'!$G$10:$G$2009),""))</f>
        <v/>
      </c>
      <c r="BG57" s="57">
        <f>IF(OR($A57="",BG$41=""),"",IFERROR(COUNTIFS('Employee Mapping'!$I$10:$I$2009,$A57,'Employee Mapping'!$K$10:$K$2009,BG$39,'Employee Mapping'!$L$10:$L$2009,BG$41)/COUNTA('Employee Mapping'!$G$10:$G$2009),""))</f>
        <v/>
      </c>
      <c r="BH57" s="57">
        <f>IF(OR($A57="",BH$41=""),"",IFERROR(COUNTIFS('Employee Mapping'!$I$10:$I$2009,$A57,'Employee Mapping'!$K$10:$K$2009,BH$39,'Employee Mapping'!$L$10:$L$2009,BH$41)/COUNTA('Employee Mapping'!$G$10:$G$2009),""))</f>
        <v/>
      </c>
      <c r="BI57" s="57">
        <f>IF(OR($A57="",BI$41=""),"",IFERROR(COUNTIFS('Employee Mapping'!$I$10:$I$2009,$A57,'Employee Mapping'!$K$10:$K$2009,BI$39,'Employee Mapping'!$L$10:$L$2009,BI$41)/COUNTA('Employee Mapping'!$G$10:$G$2009),""))</f>
        <v/>
      </c>
      <c r="BJ57" s="57">
        <f>IF(OR($A57="",BJ$41=""),"",IFERROR(COUNTIFS('Employee Mapping'!$I$10:$I$2009,$A57,'Employee Mapping'!$K$10:$K$2009,BJ$39,'Employee Mapping'!$L$10:$L$2009,BJ$41)/COUNTA('Employee Mapping'!$G$10:$G$2009),""))</f>
        <v/>
      </c>
      <c r="BK57" s="57">
        <f>IF(OR($A57="",BK$41=""),"",IFERROR(COUNTIFS('Employee Mapping'!$I$10:$I$2009,$A57,'Employee Mapping'!$K$10:$K$2009,BK$39,'Employee Mapping'!$L$10:$L$2009,BK$41)/COUNTA('Employee Mapping'!$G$10:$G$2009),""))</f>
        <v/>
      </c>
      <c r="BL57" s="57">
        <f>IF(OR($A57="",BL$41=""),"",IFERROR(COUNTIFS('Employee Mapping'!$I$10:$I$2009,$A57,'Employee Mapping'!$K$10:$K$2009,BL$39,'Employee Mapping'!$L$10:$L$2009,BL$41)/COUNTA('Employee Mapping'!$G$10:$G$2009),""))</f>
        <v/>
      </c>
      <c r="BM57" s="57">
        <f>IF(OR($A57="",BM$41=""),"",IFERROR(COUNTIFS('Employee Mapping'!$I$10:$I$2009,$A57,'Employee Mapping'!$K$10:$K$2009,BM$39,'Employee Mapping'!$L$10:$L$2009,BM$41)/COUNTA('Employee Mapping'!$G$10:$G$2009),""))</f>
        <v/>
      </c>
      <c r="BN57" s="57">
        <f>IF(OR($A57="",BN$41=""),"",IFERROR(COUNTIFS('Employee Mapping'!$I$10:$I$2009,$A57,'Employee Mapping'!$K$10:$K$2009,BN$39,'Employee Mapping'!$L$10:$L$2009,BN$41)/COUNTA('Employee Mapping'!$G$10:$G$2009),""))</f>
        <v/>
      </c>
      <c r="BO57" s="57">
        <f>IF(OR($A57="",BO$41=""),"",IFERROR(COUNTIFS('Employee Mapping'!$I$10:$I$2009,$A57,'Employee Mapping'!$K$10:$K$2009,BO$39,'Employee Mapping'!$L$10:$L$2009,BO$41)/COUNTA('Employee Mapping'!$G$10:$G$2009),""))</f>
        <v/>
      </c>
      <c r="BP57" s="57">
        <f>IF(OR($A57="",BP$41=""),"",IFERROR(COUNTIFS('Employee Mapping'!$I$10:$I$2009,$A57,'Employee Mapping'!$K$10:$K$2009,BP$39,'Employee Mapping'!$L$10:$L$2009,BP$41)/COUNTA('Employee Mapping'!$G$10:$G$2009),""))</f>
        <v/>
      </c>
      <c r="BQ57" s="57">
        <f>IF(OR($A57="",BQ$41=""),"",IFERROR(COUNTIFS('Employee Mapping'!$I$10:$I$2009,$A57,'Employee Mapping'!$K$10:$K$2009,BQ$39,'Employee Mapping'!$L$10:$L$2009,BQ$41)/COUNTA('Employee Mapping'!$G$10:$G$2009),""))</f>
        <v/>
      </c>
      <c r="BR57" s="57">
        <f>IF(OR($A57="",BR$41=""),"",IFERROR(COUNTIFS('Employee Mapping'!$I$10:$I$2009,$A57,'Employee Mapping'!$K$10:$K$2009,BR$39,'Employee Mapping'!$L$10:$L$2009,BR$41)/COUNTA('Employee Mapping'!$G$10:$G$2009),""))</f>
        <v/>
      </c>
      <c r="BS57" s="57">
        <f>IF(OR($A57="",BS$41=""),"",IFERROR(COUNTIFS('Employee Mapping'!$I$10:$I$2009,$A57,'Employee Mapping'!$K$10:$K$2009,BS$39,'Employee Mapping'!$L$10:$L$2009,BS$41)/COUNTA('Employee Mapping'!$G$10:$G$2009),""))</f>
        <v/>
      </c>
      <c r="BT57" s="57">
        <f>IF(OR($A57="",BT$41=""),"",IFERROR(COUNTIFS('Employee Mapping'!$I$10:$I$2009,$A57,'Employee Mapping'!$K$10:$K$2009,BT$39,'Employee Mapping'!$L$10:$L$2009,BT$41)/COUNTA('Employee Mapping'!$G$10:$G$2009),""))</f>
        <v/>
      </c>
      <c r="BU57" s="57">
        <f>IF(OR($A57="",BU$41=""),"",IFERROR(COUNTIFS('Employee Mapping'!$I$10:$I$2009,$A57,'Employee Mapping'!$K$10:$K$2009,BU$39,'Employee Mapping'!$L$10:$L$2009,BU$41)/COUNTA('Employee Mapping'!$G$10:$G$2009),""))</f>
        <v/>
      </c>
      <c r="BV57" s="57">
        <f>IF(OR($A57="",BV$41=""),"",IFERROR(COUNTIFS('Employee Mapping'!$I$10:$I$2009,$A57,'Employee Mapping'!$K$10:$K$2009,BV$39,'Employee Mapping'!$L$10:$L$2009,BV$41)/COUNTA('Employee Mapping'!$G$10:$G$2009),""))</f>
        <v/>
      </c>
      <c r="BW57" s="57">
        <f>IF(OR($A57="",BW$41=""),"",IFERROR(COUNTIFS('Employee Mapping'!$I$10:$I$2009,$A57,'Employee Mapping'!$K$10:$K$2009,BW$39,'Employee Mapping'!$L$10:$L$2009,BW$41)/COUNTA('Employee Mapping'!$G$10:$G$2009),""))</f>
        <v/>
      </c>
      <c r="BX57" s="57">
        <f>IF(OR($A57="",BX$41=""),"",IFERROR(COUNTIFS('Employee Mapping'!$I$10:$I$2009,$A57,'Employee Mapping'!$K$10:$K$2009,BX$39,'Employee Mapping'!$L$10:$L$2009,BX$41)/COUNTA('Employee Mapping'!$G$10:$G$2009),""))</f>
        <v/>
      </c>
      <c r="BY57" s="57">
        <f>IF(OR($A57="",BY$41=""),"",IFERROR(COUNTIFS('Employee Mapping'!$I$10:$I$2009,$A57,'Employee Mapping'!$K$10:$K$2009,BY$39,'Employee Mapping'!$L$10:$L$2009,BY$41)/COUNTA('Employee Mapping'!$G$10:$G$2009),""))</f>
        <v/>
      </c>
      <c r="BZ57" s="57">
        <f>IF(OR($A57="",BZ$41=""),"",IFERROR(COUNTIFS('Employee Mapping'!$I$10:$I$2009,$A57,'Employee Mapping'!$K$10:$K$2009,BZ$39,'Employee Mapping'!$L$10:$L$2009,BZ$41)/COUNTA('Employee Mapping'!$G$10:$G$2009),""))</f>
        <v/>
      </c>
      <c r="CA57" s="57">
        <f>IF(OR($A57="",CA$41=""),"",IFERROR(COUNTIFS('Employee Mapping'!$I$10:$I$2009,$A57,'Employee Mapping'!$K$10:$K$2009,CA$39,'Employee Mapping'!$L$10:$L$2009,CA$41)/COUNTA('Employee Mapping'!$G$10:$G$2009),""))</f>
        <v/>
      </c>
      <c r="CB57" s="57">
        <f>IF(OR($A57="",CB$41=""),"",IFERROR(COUNTIFS('Employee Mapping'!$I$10:$I$2009,$A57,'Employee Mapping'!$K$10:$K$2009,CB$39,'Employee Mapping'!$L$10:$L$2009,CB$41)/COUNTA('Employee Mapping'!$G$10:$G$2009),""))</f>
        <v/>
      </c>
      <c r="CC57" s="57">
        <f>IF(OR($A57="",CC$41=""),"",IFERROR(COUNTIFS('Employee Mapping'!$I$10:$I$2009,$A57,'Employee Mapping'!$K$10:$K$2009,CC$39,'Employee Mapping'!$L$10:$L$2009,CC$41)/COUNTA('Employee Mapping'!$G$10:$G$2009),""))</f>
        <v/>
      </c>
      <c r="CD57" s="57">
        <f>IF(OR($A57="",CD$41=""),"",IFERROR(COUNTIFS('Employee Mapping'!$I$10:$I$2009,$A57,'Employee Mapping'!$K$10:$K$2009,CD$39,'Employee Mapping'!$L$10:$L$2009,CD$41)/COUNTA('Employee Mapping'!$G$10:$G$2009),""))</f>
        <v/>
      </c>
      <c r="CE57" s="57">
        <f>IF(OR($A57="",CE$41=""),"",IFERROR(COUNTIFS('Employee Mapping'!$I$10:$I$2009,$A57,'Employee Mapping'!$K$10:$K$2009,CE$39,'Employee Mapping'!$L$10:$L$2009,CE$41)/COUNTA('Employee Mapping'!$G$10:$G$2009),""))</f>
        <v/>
      </c>
      <c r="CF57" s="57">
        <f>IF(OR($A57="",CF$41=""),"",IFERROR(COUNTIFS('Employee Mapping'!$I$10:$I$2009,$A57,'Employee Mapping'!$K$10:$K$2009,CF$39,'Employee Mapping'!$L$10:$L$2009,CF$41)/COUNTA('Employee Mapping'!$G$10:$G$2009),""))</f>
        <v/>
      </c>
      <c r="CG57" s="57">
        <f>IF(OR($A57="",CG$41=""),"",IFERROR(COUNTIFS('Employee Mapping'!$I$10:$I$2009,$A57,'Employee Mapping'!$K$10:$K$2009,CG$39,'Employee Mapping'!$L$10:$L$2009,CG$41)/COUNTA('Employee Mapping'!$G$10:$G$2009),""))</f>
        <v/>
      </c>
      <c r="CH57" s="57">
        <f>IF(OR($A57="",CH$41=""),"",IFERROR(COUNTIFS('Employee Mapping'!$I$10:$I$2009,$A57,'Employee Mapping'!$K$10:$K$2009,CH$39,'Employee Mapping'!$L$10:$L$2009,CH$41)/COUNTA('Employee Mapping'!$G$10:$G$2009),""))</f>
        <v/>
      </c>
      <c r="CI57" s="57">
        <f>IF(OR($A57="",CI$41=""),"",IFERROR(COUNTIFS('Employee Mapping'!$I$10:$I$2009,$A57,'Employee Mapping'!$K$10:$K$2009,CI$39,'Employee Mapping'!$L$10:$L$2009,CI$41)/COUNTA('Employee Mapping'!$G$10:$G$2009),""))</f>
        <v/>
      </c>
      <c r="CJ57" s="57">
        <f>IF(OR($A57="",CJ$41=""),"",IFERROR(COUNTIFS('Employee Mapping'!$I$10:$I$2009,$A57,'Employee Mapping'!$K$10:$K$2009,CJ$39,'Employee Mapping'!$L$10:$L$2009,CJ$41)/COUNTA('Employee Mapping'!$G$10:$G$2009),""))</f>
        <v/>
      </c>
      <c r="CK57" s="57">
        <f>IF(OR($A57="",CK$41=""),"",IFERROR(COUNTIFS('Employee Mapping'!$I$10:$I$2009,$A57,'Employee Mapping'!$K$10:$K$2009,CK$39,'Employee Mapping'!$L$10:$L$2009,CK$41)/COUNTA('Employee Mapping'!$G$10:$G$2009),""))</f>
        <v/>
      </c>
      <c r="CL57" s="57">
        <f>IF(OR($A57="",CL$41=""),"",IFERROR(COUNTIFS('Employee Mapping'!$I$10:$I$2009,$A57,'Employee Mapping'!$K$10:$K$2009,CL$39,'Employee Mapping'!$L$10:$L$2009,CL$41)/COUNTA('Employee Mapping'!$G$10:$G$2009),""))</f>
        <v/>
      </c>
      <c r="CM57" s="57">
        <f>IF(OR($A57="",CM$41=""),"",IFERROR(COUNTIFS('Employee Mapping'!$I$10:$I$2009,$A57,'Employee Mapping'!$K$10:$K$2009,CM$39,'Employee Mapping'!$L$10:$L$2009,CM$41)/COUNTA('Employee Mapping'!$G$10:$G$2009),""))</f>
        <v/>
      </c>
      <c r="CN57" s="57">
        <f>IF(OR($A57="",CN$41=""),"",IFERROR(COUNTIFS('Employee Mapping'!$I$10:$I$2009,$A57,'Employee Mapping'!$K$10:$K$2009,CN$39,'Employee Mapping'!$L$10:$L$2009,CN$41)/COUNTA('Employee Mapping'!$G$10:$G$2009),""))</f>
        <v/>
      </c>
      <c r="CO57" s="57">
        <f>IF(OR($A57="",CO$41=""),"",IFERROR(COUNTIFS('Employee Mapping'!$I$10:$I$2009,$A57,'Employee Mapping'!$K$10:$K$2009,CO$39,'Employee Mapping'!$L$10:$L$2009,CO$41)/COUNTA('Employee Mapping'!$G$10:$G$2009),""))</f>
        <v/>
      </c>
      <c r="CP57" s="57">
        <f>IF(OR($A57="",CP$41=""),"",IFERROR(COUNTIFS('Employee Mapping'!$I$10:$I$2009,$A57,'Employee Mapping'!$K$10:$K$2009,CP$39,'Employee Mapping'!$L$10:$L$2009,CP$41)/COUNTA('Employee Mapping'!$G$10:$G$2009),""))</f>
        <v/>
      </c>
      <c r="CQ57" s="57">
        <f>IF(OR($A57="",CQ$41=""),"",IFERROR(COUNTIFS('Employee Mapping'!$I$10:$I$2009,$A57,'Employee Mapping'!$K$10:$K$2009,CQ$39,'Employee Mapping'!$L$10:$L$2009,CQ$41)/COUNTA('Employee Mapping'!$G$10:$G$2009),""))</f>
        <v/>
      </c>
      <c r="CR57" s="57">
        <f>IF(OR($A57="",CR$41=""),"",IFERROR(COUNTIFS('Employee Mapping'!$I$10:$I$2009,$A57,'Employee Mapping'!$K$10:$K$2009,CR$39,'Employee Mapping'!$L$10:$L$2009,CR$41)/COUNTA('Employee Mapping'!$G$10:$G$2009),""))</f>
        <v/>
      </c>
      <c r="CS57" s="57">
        <f>IF(OR($A57="",CS$41=""),"",IFERROR(COUNTIFS('Employee Mapping'!$I$10:$I$2009,$A57,'Employee Mapping'!$K$10:$K$2009,CS$39,'Employee Mapping'!$L$10:$L$2009,CS$41)/COUNTA('Employee Mapping'!$G$10:$G$2009),""))</f>
        <v/>
      </c>
      <c r="CT57" s="57">
        <f>IF(OR($A57="",CT$41=""),"",IFERROR(COUNTIFS('Employee Mapping'!$I$10:$I$2009,$A57,'Employee Mapping'!$K$10:$K$2009,CT$39,'Employee Mapping'!$L$10:$L$2009,CT$41)/COUNTA('Employee Mapping'!$G$10:$G$2009),""))</f>
        <v/>
      </c>
      <c r="CU57" s="58">
        <f>IF($A57="","",SUM(C57:CT57))</f>
        <v/>
      </c>
    </row>
    <row r="58">
      <c r="A58">
        <f>IF(SETUP!$B136="","",SETUP!$B136)</f>
        <v/>
      </c>
      <c r="B58" s="9">
        <f>IF(SETUP!$B136="","",SETUP!$C136)</f>
        <v/>
      </c>
      <c r="C58" s="57">
        <f>IF(OR($A58="",C$41=""),"",IFERROR(COUNTIFS('Employee Mapping'!$I$10:$I$2009,$A58,'Employee Mapping'!$K$10:$K$2009,C$39,'Employee Mapping'!$L$10:$L$2009,C$41)/COUNTA('Employee Mapping'!$G$10:$G$2009),""))</f>
        <v/>
      </c>
      <c r="D58" s="57">
        <f>IF(OR($A58="",D$41=""),"",IFERROR(COUNTIFS('Employee Mapping'!$I$10:$I$2009,$A58,'Employee Mapping'!$K$10:$K$2009,D$39,'Employee Mapping'!$L$10:$L$2009,D$41)/COUNTA('Employee Mapping'!$G$10:$G$2009),""))</f>
        <v/>
      </c>
      <c r="E58" s="57">
        <f>IF(OR($A58="",E$41=""),"",IFERROR(COUNTIFS('Employee Mapping'!$I$10:$I$2009,$A58,'Employee Mapping'!$K$10:$K$2009,E$39,'Employee Mapping'!$L$10:$L$2009,E$41)/COUNTA('Employee Mapping'!$G$10:$G$2009),""))</f>
        <v/>
      </c>
      <c r="F58" s="57">
        <f>IF(OR($A58="",F$41=""),"",IFERROR(COUNTIFS('Employee Mapping'!$I$10:$I$2009,$A58,'Employee Mapping'!$K$10:$K$2009,F$39,'Employee Mapping'!$L$10:$L$2009,F$41)/COUNTA('Employee Mapping'!$G$10:$G$2009),""))</f>
        <v/>
      </c>
      <c r="G58" s="57">
        <f>IF(OR($A58="",G$41=""),"",IFERROR(COUNTIFS('Employee Mapping'!$I$10:$I$2009,$A58,'Employee Mapping'!$K$10:$K$2009,G$39,'Employee Mapping'!$L$10:$L$2009,G$41)/COUNTA('Employee Mapping'!$G$10:$G$2009),""))</f>
        <v/>
      </c>
      <c r="H58" s="57">
        <f>IF(OR($A58="",H$41=""),"",IFERROR(COUNTIFS('Employee Mapping'!$I$10:$I$2009,$A58,'Employee Mapping'!$K$10:$K$2009,H$39,'Employee Mapping'!$L$10:$L$2009,H$41)/COUNTA('Employee Mapping'!$G$10:$G$2009),""))</f>
        <v/>
      </c>
      <c r="I58" s="57">
        <f>IF(OR($A58="",I$41=""),"",IFERROR(COUNTIFS('Employee Mapping'!$I$10:$I$2009,$A58,'Employee Mapping'!$K$10:$K$2009,I$39,'Employee Mapping'!$L$10:$L$2009,I$41)/COUNTA('Employee Mapping'!$G$10:$G$2009),""))</f>
        <v/>
      </c>
      <c r="J58" s="57">
        <f>IF(OR($A58="",J$41=""),"",IFERROR(COUNTIFS('Employee Mapping'!$I$10:$I$2009,$A58,'Employee Mapping'!$K$10:$K$2009,J$39,'Employee Mapping'!$L$10:$L$2009,J$41)/COUNTA('Employee Mapping'!$G$10:$G$2009),""))</f>
        <v/>
      </c>
      <c r="K58" s="57">
        <f>IF(OR($A58="",K$41=""),"",IFERROR(COUNTIFS('Employee Mapping'!$I$10:$I$2009,$A58,'Employee Mapping'!$K$10:$K$2009,K$39,'Employee Mapping'!$L$10:$L$2009,K$41)/COUNTA('Employee Mapping'!$G$10:$G$2009),""))</f>
        <v/>
      </c>
      <c r="L58" s="57">
        <f>IF(OR($A58="",L$41=""),"",IFERROR(COUNTIFS('Employee Mapping'!$I$10:$I$2009,$A58,'Employee Mapping'!$K$10:$K$2009,L$39,'Employee Mapping'!$L$10:$L$2009,L$41)/COUNTA('Employee Mapping'!$G$10:$G$2009),""))</f>
        <v/>
      </c>
      <c r="M58" s="57">
        <f>IF(OR($A58="",M$41=""),"",IFERROR(COUNTIFS('Employee Mapping'!$I$10:$I$2009,$A58,'Employee Mapping'!$K$10:$K$2009,M$39,'Employee Mapping'!$L$10:$L$2009,M$41)/COUNTA('Employee Mapping'!$G$10:$G$2009),""))</f>
        <v/>
      </c>
      <c r="N58" s="57">
        <f>IF(OR($A58="",N$41=""),"",IFERROR(COUNTIFS('Employee Mapping'!$I$10:$I$2009,$A58,'Employee Mapping'!$K$10:$K$2009,N$39,'Employee Mapping'!$L$10:$L$2009,N$41)/COUNTA('Employee Mapping'!$G$10:$G$2009),""))</f>
        <v/>
      </c>
      <c r="O58" s="57">
        <f>IF(OR($A58="",O$41=""),"",IFERROR(COUNTIFS('Employee Mapping'!$I$10:$I$2009,$A58,'Employee Mapping'!$K$10:$K$2009,O$39,'Employee Mapping'!$L$10:$L$2009,O$41)/COUNTA('Employee Mapping'!$G$10:$G$2009),""))</f>
        <v/>
      </c>
      <c r="P58" s="57">
        <f>IF(OR($A58="",P$41=""),"",IFERROR(COUNTIFS('Employee Mapping'!$I$10:$I$2009,$A58,'Employee Mapping'!$K$10:$K$2009,P$39,'Employee Mapping'!$L$10:$L$2009,P$41)/COUNTA('Employee Mapping'!$G$10:$G$2009),""))</f>
        <v/>
      </c>
      <c r="Q58" s="57">
        <f>IF(OR($A58="",Q$41=""),"",IFERROR(COUNTIFS('Employee Mapping'!$I$10:$I$2009,$A58,'Employee Mapping'!$K$10:$K$2009,Q$39,'Employee Mapping'!$L$10:$L$2009,Q$41)/COUNTA('Employee Mapping'!$G$10:$G$2009),""))</f>
        <v/>
      </c>
      <c r="R58" s="57">
        <f>IF(OR($A58="",R$41=""),"",IFERROR(COUNTIFS('Employee Mapping'!$I$10:$I$2009,$A58,'Employee Mapping'!$K$10:$K$2009,R$39,'Employee Mapping'!$L$10:$L$2009,R$41)/COUNTA('Employee Mapping'!$G$10:$G$2009),""))</f>
        <v/>
      </c>
      <c r="S58" s="57">
        <f>IF(OR($A58="",S$41=""),"",IFERROR(COUNTIFS('Employee Mapping'!$I$10:$I$2009,$A58,'Employee Mapping'!$K$10:$K$2009,S$39,'Employee Mapping'!$L$10:$L$2009,S$41)/COUNTA('Employee Mapping'!$G$10:$G$2009),""))</f>
        <v/>
      </c>
      <c r="T58" s="57">
        <f>IF(OR($A58="",T$41=""),"",IFERROR(COUNTIFS('Employee Mapping'!$I$10:$I$2009,$A58,'Employee Mapping'!$K$10:$K$2009,T$39,'Employee Mapping'!$L$10:$L$2009,T$41)/COUNTA('Employee Mapping'!$G$10:$G$2009),""))</f>
        <v/>
      </c>
      <c r="U58" s="57">
        <f>IF(OR($A58="",U$41=""),"",IFERROR(COUNTIFS('Employee Mapping'!$I$10:$I$2009,$A58,'Employee Mapping'!$K$10:$K$2009,U$39,'Employee Mapping'!$L$10:$L$2009,U$41)/COUNTA('Employee Mapping'!$G$10:$G$2009),""))</f>
        <v/>
      </c>
      <c r="V58" s="57">
        <f>IF(OR($A58="",V$41=""),"",IFERROR(COUNTIFS('Employee Mapping'!$I$10:$I$2009,$A58,'Employee Mapping'!$K$10:$K$2009,V$39,'Employee Mapping'!$L$10:$L$2009,V$41)/COUNTA('Employee Mapping'!$G$10:$G$2009),""))</f>
        <v/>
      </c>
      <c r="W58" s="57">
        <f>IF(OR($A58="",W$41=""),"",IFERROR(COUNTIFS('Employee Mapping'!$I$10:$I$2009,$A58,'Employee Mapping'!$K$10:$K$2009,W$39,'Employee Mapping'!$L$10:$L$2009,W$41)/COUNTA('Employee Mapping'!$G$10:$G$2009),""))</f>
        <v/>
      </c>
      <c r="X58" s="57">
        <f>IF(OR($A58="",X$41=""),"",IFERROR(COUNTIFS('Employee Mapping'!$I$10:$I$2009,$A58,'Employee Mapping'!$K$10:$K$2009,X$39,'Employee Mapping'!$L$10:$L$2009,X$41)/COUNTA('Employee Mapping'!$G$10:$G$2009),""))</f>
        <v/>
      </c>
      <c r="Y58" s="57">
        <f>IF(OR($A58="",Y$41=""),"",IFERROR(COUNTIFS('Employee Mapping'!$I$10:$I$2009,$A58,'Employee Mapping'!$K$10:$K$2009,Y$39,'Employee Mapping'!$L$10:$L$2009,Y$41)/COUNTA('Employee Mapping'!$G$10:$G$2009),""))</f>
        <v/>
      </c>
      <c r="Z58" s="57">
        <f>IF(OR($A58="",Z$41=""),"",IFERROR(COUNTIFS('Employee Mapping'!$I$10:$I$2009,$A58,'Employee Mapping'!$K$10:$K$2009,Z$39,'Employee Mapping'!$L$10:$L$2009,Z$41)/COUNTA('Employee Mapping'!$G$10:$G$2009),""))</f>
        <v/>
      </c>
      <c r="AA58" s="57">
        <f>IF(OR($A58="",AA$41=""),"",IFERROR(COUNTIFS('Employee Mapping'!$I$10:$I$2009,$A58,'Employee Mapping'!$K$10:$K$2009,AA$39,'Employee Mapping'!$L$10:$L$2009,AA$41)/COUNTA('Employee Mapping'!$G$10:$G$2009),""))</f>
        <v/>
      </c>
      <c r="AB58" s="57">
        <f>IF(OR($A58="",AB$41=""),"",IFERROR(COUNTIFS('Employee Mapping'!$I$10:$I$2009,$A58,'Employee Mapping'!$K$10:$K$2009,AB$39,'Employee Mapping'!$L$10:$L$2009,AB$41)/COUNTA('Employee Mapping'!$G$10:$G$2009),""))</f>
        <v/>
      </c>
      <c r="AC58" s="57">
        <f>IF(OR($A58="",AC$41=""),"",IFERROR(COUNTIFS('Employee Mapping'!$I$10:$I$2009,$A58,'Employee Mapping'!$K$10:$K$2009,AC$39,'Employee Mapping'!$L$10:$L$2009,AC$41)/COUNTA('Employee Mapping'!$G$10:$G$2009),""))</f>
        <v/>
      </c>
      <c r="AD58" s="57">
        <f>IF(OR($A58="",AD$41=""),"",IFERROR(COUNTIFS('Employee Mapping'!$I$10:$I$2009,$A58,'Employee Mapping'!$K$10:$K$2009,AD$39,'Employee Mapping'!$L$10:$L$2009,AD$41)/COUNTA('Employee Mapping'!$G$10:$G$2009),""))</f>
        <v/>
      </c>
      <c r="AE58" s="57">
        <f>IF(OR($A58="",AE$41=""),"",IFERROR(COUNTIFS('Employee Mapping'!$I$10:$I$2009,$A58,'Employee Mapping'!$K$10:$K$2009,AE$39,'Employee Mapping'!$L$10:$L$2009,AE$41)/COUNTA('Employee Mapping'!$G$10:$G$2009),""))</f>
        <v/>
      </c>
      <c r="AF58" s="57">
        <f>IF(OR($A58="",AF$41=""),"",IFERROR(COUNTIFS('Employee Mapping'!$I$10:$I$2009,$A58,'Employee Mapping'!$K$10:$K$2009,AF$39,'Employee Mapping'!$L$10:$L$2009,AF$41)/COUNTA('Employee Mapping'!$G$10:$G$2009),""))</f>
        <v/>
      </c>
      <c r="AG58" s="57">
        <f>IF(OR($A58="",AG$41=""),"",IFERROR(COUNTIFS('Employee Mapping'!$I$10:$I$2009,$A58,'Employee Mapping'!$K$10:$K$2009,AG$39,'Employee Mapping'!$L$10:$L$2009,AG$41)/COUNTA('Employee Mapping'!$G$10:$G$2009),""))</f>
        <v/>
      </c>
      <c r="AH58" s="57">
        <f>IF(OR($A58="",AH$41=""),"",IFERROR(COUNTIFS('Employee Mapping'!$I$10:$I$2009,$A58,'Employee Mapping'!$K$10:$K$2009,AH$39,'Employee Mapping'!$L$10:$L$2009,AH$41)/COUNTA('Employee Mapping'!$G$10:$G$2009),""))</f>
        <v/>
      </c>
      <c r="AI58" s="57">
        <f>IF(OR($A58="",AI$41=""),"",IFERROR(COUNTIFS('Employee Mapping'!$I$10:$I$2009,$A58,'Employee Mapping'!$K$10:$K$2009,AI$39,'Employee Mapping'!$L$10:$L$2009,AI$41)/COUNTA('Employee Mapping'!$G$10:$G$2009),""))</f>
        <v/>
      </c>
      <c r="AJ58" s="57">
        <f>IF(OR($A58="",AJ$41=""),"",IFERROR(COUNTIFS('Employee Mapping'!$I$10:$I$2009,$A58,'Employee Mapping'!$K$10:$K$2009,AJ$39,'Employee Mapping'!$L$10:$L$2009,AJ$41)/COUNTA('Employee Mapping'!$G$10:$G$2009),""))</f>
        <v/>
      </c>
      <c r="AK58" s="57">
        <f>IF(OR($A58="",AK$41=""),"",IFERROR(COUNTIFS('Employee Mapping'!$I$10:$I$2009,$A58,'Employee Mapping'!$K$10:$K$2009,AK$39,'Employee Mapping'!$L$10:$L$2009,AK$41)/COUNTA('Employee Mapping'!$G$10:$G$2009),""))</f>
        <v/>
      </c>
      <c r="AL58" s="57">
        <f>IF(OR($A58="",AL$41=""),"",IFERROR(COUNTIFS('Employee Mapping'!$I$10:$I$2009,$A58,'Employee Mapping'!$K$10:$K$2009,AL$39,'Employee Mapping'!$L$10:$L$2009,AL$41)/COUNTA('Employee Mapping'!$G$10:$G$2009),""))</f>
        <v/>
      </c>
      <c r="AM58" s="57">
        <f>IF(OR($A58="",AM$41=""),"",IFERROR(COUNTIFS('Employee Mapping'!$I$10:$I$2009,$A58,'Employee Mapping'!$K$10:$K$2009,AM$39,'Employee Mapping'!$L$10:$L$2009,AM$41)/COUNTA('Employee Mapping'!$G$10:$G$2009),""))</f>
        <v/>
      </c>
      <c r="AN58" s="57">
        <f>IF(OR($A58="",AN$41=""),"",IFERROR(COUNTIFS('Employee Mapping'!$I$10:$I$2009,$A58,'Employee Mapping'!$K$10:$K$2009,AN$39,'Employee Mapping'!$L$10:$L$2009,AN$41)/COUNTA('Employee Mapping'!$G$10:$G$2009),""))</f>
        <v/>
      </c>
      <c r="AO58" s="57">
        <f>IF(OR($A58="",AO$41=""),"",IFERROR(COUNTIFS('Employee Mapping'!$I$10:$I$2009,$A58,'Employee Mapping'!$K$10:$K$2009,AO$39,'Employee Mapping'!$L$10:$L$2009,AO$41)/COUNTA('Employee Mapping'!$G$10:$G$2009),""))</f>
        <v/>
      </c>
      <c r="AP58" s="57">
        <f>IF(OR($A58="",AP$41=""),"",IFERROR(COUNTIFS('Employee Mapping'!$I$10:$I$2009,$A58,'Employee Mapping'!$K$10:$K$2009,AP$39,'Employee Mapping'!$L$10:$L$2009,AP$41)/COUNTA('Employee Mapping'!$G$10:$G$2009),""))</f>
        <v/>
      </c>
      <c r="AQ58" s="57">
        <f>IF(OR($A58="",AQ$41=""),"",IFERROR(COUNTIFS('Employee Mapping'!$I$10:$I$2009,$A58,'Employee Mapping'!$K$10:$K$2009,AQ$39,'Employee Mapping'!$L$10:$L$2009,AQ$41)/COUNTA('Employee Mapping'!$G$10:$G$2009),""))</f>
        <v/>
      </c>
      <c r="AR58" s="57">
        <f>IF(OR($A58="",AR$41=""),"",IFERROR(COUNTIFS('Employee Mapping'!$I$10:$I$2009,$A58,'Employee Mapping'!$K$10:$K$2009,AR$39,'Employee Mapping'!$L$10:$L$2009,AR$41)/COUNTA('Employee Mapping'!$G$10:$G$2009),""))</f>
        <v/>
      </c>
      <c r="AS58" s="57">
        <f>IF(OR($A58="",AS$41=""),"",IFERROR(COUNTIFS('Employee Mapping'!$I$10:$I$2009,$A58,'Employee Mapping'!$K$10:$K$2009,AS$39,'Employee Mapping'!$L$10:$L$2009,AS$41)/COUNTA('Employee Mapping'!$G$10:$G$2009),""))</f>
        <v/>
      </c>
      <c r="AT58" s="57">
        <f>IF(OR($A58="",AT$41=""),"",IFERROR(COUNTIFS('Employee Mapping'!$I$10:$I$2009,$A58,'Employee Mapping'!$K$10:$K$2009,AT$39,'Employee Mapping'!$L$10:$L$2009,AT$41)/COUNTA('Employee Mapping'!$G$10:$G$2009),""))</f>
        <v/>
      </c>
      <c r="AU58" s="57">
        <f>IF(OR($A58="",AU$41=""),"",IFERROR(COUNTIFS('Employee Mapping'!$I$10:$I$2009,$A58,'Employee Mapping'!$K$10:$K$2009,AU$39,'Employee Mapping'!$L$10:$L$2009,AU$41)/COUNTA('Employee Mapping'!$G$10:$G$2009),""))</f>
        <v/>
      </c>
      <c r="AV58" s="57">
        <f>IF(OR($A58="",AV$41=""),"",IFERROR(COUNTIFS('Employee Mapping'!$I$10:$I$2009,$A58,'Employee Mapping'!$K$10:$K$2009,AV$39,'Employee Mapping'!$L$10:$L$2009,AV$41)/COUNTA('Employee Mapping'!$G$10:$G$2009),""))</f>
        <v/>
      </c>
      <c r="AW58" s="57">
        <f>IF(OR($A58="",AW$41=""),"",IFERROR(COUNTIFS('Employee Mapping'!$I$10:$I$2009,$A58,'Employee Mapping'!$K$10:$K$2009,AW$39,'Employee Mapping'!$L$10:$L$2009,AW$41)/COUNTA('Employee Mapping'!$G$10:$G$2009),""))</f>
        <v/>
      </c>
      <c r="AX58" s="57">
        <f>IF(OR($A58="",AX$41=""),"",IFERROR(COUNTIFS('Employee Mapping'!$I$10:$I$2009,$A58,'Employee Mapping'!$K$10:$K$2009,AX$39,'Employee Mapping'!$L$10:$L$2009,AX$41)/COUNTA('Employee Mapping'!$G$10:$G$2009),""))</f>
        <v/>
      </c>
      <c r="AY58" s="57">
        <f>IF(OR($A58="",AY$41=""),"",IFERROR(COUNTIFS('Employee Mapping'!$I$10:$I$2009,$A58,'Employee Mapping'!$K$10:$K$2009,AY$39,'Employee Mapping'!$L$10:$L$2009,AY$41)/COUNTA('Employee Mapping'!$G$10:$G$2009),""))</f>
        <v/>
      </c>
      <c r="AZ58" s="57">
        <f>IF(OR($A58="",AZ$41=""),"",IFERROR(COUNTIFS('Employee Mapping'!$I$10:$I$2009,$A58,'Employee Mapping'!$K$10:$K$2009,AZ$39,'Employee Mapping'!$L$10:$L$2009,AZ$41)/COUNTA('Employee Mapping'!$G$10:$G$2009),""))</f>
        <v/>
      </c>
      <c r="BA58" s="57">
        <f>IF(OR($A58="",BA$41=""),"",IFERROR(COUNTIFS('Employee Mapping'!$I$10:$I$2009,$A58,'Employee Mapping'!$K$10:$K$2009,BA$39,'Employee Mapping'!$L$10:$L$2009,BA$41)/COUNTA('Employee Mapping'!$G$10:$G$2009),""))</f>
        <v/>
      </c>
      <c r="BB58" s="57">
        <f>IF(OR($A58="",BB$41=""),"",IFERROR(COUNTIFS('Employee Mapping'!$I$10:$I$2009,$A58,'Employee Mapping'!$K$10:$K$2009,BB$39,'Employee Mapping'!$L$10:$L$2009,BB$41)/COUNTA('Employee Mapping'!$G$10:$G$2009),""))</f>
        <v/>
      </c>
      <c r="BC58" s="57">
        <f>IF(OR($A58="",BC$41=""),"",IFERROR(COUNTIFS('Employee Mapping'!$I$10:$I$2009,$A58,'Employee Mapping'!$K$10:$K$2009,BC$39,'Employee Mapping'!$L$10:$L$2009,BC$41)/COUNTA('Employee Mapping'!$G$10:$G$2009),""))</f>
        <v/>
      </c>
      <c r="BD58" s="57">
        <f>IF(OR($A58="",BD$41=""),"",IFERROR(COUNTIFS('Employee Mapping'!$I$10:$I$2009,$A58,'Employee Mapping'!$K$10:$K$2009,BD$39,'Employee Mapping'!$L$10:$L$2009,BD$41)/COUNTA('Employee Mapping'!$G$10:$G$2009),""))</f>
        <v/>
      </c>
      <c r="BE58" s="57">
        <f>IF(OR($A58="",BE$41=""),"",IFERROR(COUNTIFS('Employee Mapping'!$I$10:$I$2009,$A58,'Employee Mapping'!$K$10:$K$2009,BE$39,'Employee Mapping'!$L$10:$L$2009,BE$41)/COUNTA('Employee Mapping'!$G$10:$G$2009),""))</f>
        <v/>
      </c>
      <c r="BF58" s="57">
        <f>IF(OR($A58="",BF$41=""),"",IFERROR(COUNTIFS('Employee Mapping'!$I$10:$I$2009,$A58,'Employee Mapping'!$K$10:$K$2009,BF$39,'Employee Mapping'!$L$10:$L$2009,BF$41)/COUNTA('Employee Mapping'!$G$10:$G$2009),""))</f>
        <v/>
      </c>
      <c r="BG58" s="57">
        <f>IF(OR($A58="",BG$41=""),"",IFERROR(COUNTIFS('Employee Mapping'!$I$10:$I$2009,$A58,'Employee Mapping'!$K$10:$K$2009,BG$39,'Employee Mapping'!$L$10:$L$2009,BG$41)/COUNTA('Employee Mapping'!$G$10:$G$2009),""))</f>
        <v/>
      </c>
      <c r="BH58" s="57">
        <f>IF(OR($A58="",BH$41=""),"",IFERROR(COUNTIFS('Employee Mapping'!$I$10:$I$2009,$A58,'Employee Mapping'!$K$10:$K$2009,BH$39,'Employee Mapping'!$L$10:$L$2009,BH$41)/COUNTA('Employee Mapping'!$G$10:$G$2009),""))</f>
        <v/>
      </c>
      <c r="BI58" s="57">
        <f>IF(OR($A58="",BI$41=""),"",IFERROR(COUNTIFS('Employee Mapping'!$I$10:$I$2009,$A58,'Employee Mapping'!$K$10:$K$2009,BI$39,'Employee Mapping'!$L$10:$L$2009,BI$41)/COUNTA('Employee Mapping'!$G$10:$G$2009),""))</f>
        <v/>
      </c>
      <c r="BJ58" s="57">
        <f>IF(OR($A58="",BJ$41=""),"",IFERROR(COUNTIFS('Employee Mapping'!$I$10:$I$2009,$A58,'Employee Mapping'!$K$10:$K$2009,BJ$39,'Employee Mapping'!$L$10:$L$2009,BJ$41)/COUNTA('Employee Mapping'!$G$10:$G$2009),""))</f>
        <v/>
      </c>
      <c r="BK58" s="57">
        <f>IF(OR($A58="",BK$41=""),"",IFERROR(COUNTIFS('Employee Mapping'!$I$10:$I$2009,$A58,'Employee Mapping'!$K$10:$K$2009,BK$39,'Employee Mapping'!$L$10:$L$2009,BK$41)/COUNTA('Employee Mapping'!$G$10:$G$2009),""))</f>
        <v/>
      </c>
      <c r="BL58" s="57">
        <f>IF(OR($A58="",BL$41=""),"",IFERROR(COUNTIFS('Employee Mapping'!$I$10:$I$2009,$A58,'Employee Mapping'!$K$10:$K$2009,BL$39,'Employee Mapping'!$L$10:$L$2009,BL$41)/COUNTA('Employee Mapping'!$G$10:$G$2009),""))</f>
        <v/>
      </c>
      <c r="BM58" s="57">
        <f>IF(OR($A58="",BM$41=""),"",IFERROR(COUNTIFS('Employee Mapping'!$I$10:$I$2009,$A58,'Employee Mapping'!$K$10:$K$2009,BM$39,'Employee Mapping'!$L$10:$L$2009,BM$41)/COUNTA('Employee Mapping'!$G$10:$G$2009),""))</f>
        <v/>
      </c>
      <c r="BN58" s="57">
        <f>IF(OR($A58="",BN$41=""),"",IFERROR(COUNTIFS('Employee Mapping'!$I$10:$I$2009,$A58,'Employee Mapping'!$K$10:$K$2009,BN$39,'Employee Mapping'!$L$10:$L$2009,BN$41)/COUNTA('Employee Mapping'!$G$10:$G$2009),""))</f>
        <v/>
      </c>
      <c r="BO58" s="57">
        <f>IF(OR($A58="",BO$41=""),"",IFERROR(COUNTIFS('Employee Mapping'!$I$10:$I$2009,$A58,'Employee Mapping'!$K$10:$K$2009,BO$39,'Employee Mapping'!$L$10:$L$2009,BO$41)/COUNTA('Employee Mapping'!$G$10:$G$2009),""))</f>
        <v/>
      </c>
      <c r="BP58" s="57">
        <f>IF(OR($A58="",BP$41=""),"",IFERROR(COUNTIFS('Employee Mapping'!$I$10:$I$2009,$A58,'Employee Mapping'!$K$10:$K$2009,BP$39,'Employee Mapping'!$L$10:$L$2009,BP$41)/COUNTA('Employee Mapping'!$G$10:$G$2009),""))</f>
        <v/>
      </c>
      <c r="BQ58" s="57">
        <f>IF(OR($A58="",BQ$41=""),"",IFERROR(COUNTIFS('Employee Mapping'!$I$10:$I$2009,$A58,'Employee Mapping'!$K$10:$K$2009,BQ$39,'Employee Mapping'!$L$10:$L$2009,BQ$41)/COUNTA('Employee Mapping'!$G$10:$G$2009),""))</f>
        <v/>
      </c>
      <c r="BR58" s="57">
        <f>IF(OR($A58="",BR$41=""),"",IFERROR(COUNTIFS('Employee Mapping'!$I$10:$I$2009,$A58,'Employee Mapping'!$K$10:$K$2009,BR$39,'Employee Mapping'!$L$10:$L$2009,BR$41)/COUNTA('Employee Mapping'!$G$10:$G$2009),""))</f>
        <v/>
      </c>
      <c r="BS58" s="57">
        <f>IF(OR($A58="",BS$41=""),"",IFERROR(COUNTIFS('Employee Mapping'!$I$10:$I$2009,$A58,'Employee Mapping'!$K$10:$K$2009,BS$39,'Employee Mapping'!$L$10:$L$2009,BS$41)/COUNTA('Employee Mapping'!$G$10:$G$2009),""))</f>
        <v/>
      </c>
      <c r="BT58" s="57">
        <f>IF(OR($A58="",BT$41=""),"",IFERROR(COUNTIFS('Employee Mapping'!$I$10:$I$2009,$A58,'Employee Mapping'!$K$10:$K$2009,BT$39,'Employee Mapping'!$L$10:$L$2009,BT$41)/COUNTA('Employee Mapping'!$G$10:$G$2009),""))</f>
        <v/>
      </c>
      <c r="BU58" s="57">
        <f>IF(OR($A58="",BU$41=""),"",IFERROR(COUNTIFS('Employee Mapping'!$I$10:$I$2009,$A58,'Employee Mapping'!$K$10:$K$2009,BU$39,'Employee Mapping'!$L$10:$L$2009,BU$41)/COUNTA('Employee Mapping'!$G$10:$G$2009),""))</f>
        <v/>
      </c>
      <c r="BV58" s="57">
        <f>IF(OR($A58="",BV$41=""),"",IFERROR(COUNTIFS('Employee Mapping'!$I$10:$I$2009,$A58,'Employee Mapping'!$K$10:$K$2009,BV$39,'Employee Mapping'!$L$10:$L$2009,BV$41)/COUNTA('Employee Mapping'!$G$10:$G$2009),""))</f>
        <v/>
      </c>
      <c r="BW58" s="57">
        <f>IF(OR($A58="",BW$41=""),"",IFERROR(COUNTIFS('Employee Mapping'!$I$10:$I$2009,$A58,'Employee Mapping'!$K$10:$K$2009,BW$39,'Employee Mapping'!$L$10:$L$2009,BW$41)/COUNTA('Employee Mapping'!$G$10:$G$2009),""))</f>
        <v/>
      </c>
      <c r="BX58" s="57">
        <f>IF(OR($A58="",BX$41=""),"",IFERROR(COUNTIFS('Employee Mapping'!$I$10:$I$2009,$A58,'Employee Mapping'!$K$10:$K$2009,BX$39,'Employee Mapping'!$L$10:$L$2009,BX$41)/COUNTA('Employee Mapping'!$G$10:$G$2009),""))</f>
        <v/>
      </c>
      <c r="BY58" s="57">
        <f>IF(OR($A58="",BY$41=""),"",IFERROR(COUNTIFS('Employee Mapping'!$I$10:$I$2009,$A58,'Employee Mapping'!$K$10:$K$2009,BY$39,'Employee Mapping'!$L$10:$L$2009,BY$41)/COUNTA('Employee Mapping'!$G$10:$G$2009),""))</f>
        <v/>
      </c>
      <c r="BZ58" s="57">
        <f>IF(OR($A58="",BZ$41=""),"",IFERROR(COUNTIFS('Employee Mapping'!$I$10:$I$2009,$A58,'Employee Mapping'!$K$10:$K$2009,BZ$39,'Employee Mapping'!$L$10:$L$2009,BZ$41)/COUNTA('Employee Mapping'!$G$10:$G$2009),""))</f>
        <v/>
      </c>
      <c r="CA58" s="57">
        <f>IF(OR($A58="",CA$41=""),"",IFERROR(COUNTIFS('Employee Mapping'!$I$10:$I$2009,$A58,'Employee Mapping'!$K$10:$K$2009,CA$39,'Employee Mapping'!$L$10:$L$2009,CA$41)/COUNTA('Employee Mapping'!$G$10:$G$2009),""))</f>
        <v/>
      </c>
      <c r="CB58" s="57">
        <f>IF(OR($A58="",CB$41=""),"",IFERROR(COUNTIFS('Employee Mapping'!$I$10:$I$2009,$A58,'Employee Mapping'!$K$10:$K$2009,CB$39,'Employee Mapping'!$L$10:$L$2009,CB$41)/COUNTA('Employee Mapping'!$G$10:$G$2009),""))</f>
        <v/>
      </c>
      <c r="CC58" s="57">
        <f>IF(OR($A58="",CC$41=""),"",IFERROR(COUNTIFS('Employee Mapping'!$I$10:$I$2009,$A58,'Employee Mapping'!$K$10:$K$2009,CC$39,'Employee Mapping'!$L$10:$L$2009,CC$41)/COUNTA('Employee Mapping'!$G$10:$G$2009),""))</f>
        <v/>
      </c>
      <c r="CD58" s="57">
        <f>IF(OR($A58="",CD$41=""),"",IFERROR(COUNTIFS('Employee Mapping'!$I$10:$I$2009,$A58,'Employee Mapping'!$K$10:$K$2009,CD$39,'Employee Mapping'!$L$10:$L$2009,CD$41)/COUNTA('Employee Mapping'!$G$10:$G$2009),""))</f>
        <v/>
      </c>
      <c r="CE58" s="57">
        <f>IF(OR($A58="",CE$41=""),"",IFERROR(COUNTIFS('Employee Mapping'!$I$10:$I$2009,$A58,'Employee Mapping'!$K$10:$K$2009,CE$39,'Employee Mapping'!$L$10:$L$2009,CE$41)/COUNTA('Employee Mapping'!$G$10:$G$2009),""))</f>
        <v/>
      </c>
      <c r="CF58" s="57">
        <f>IF(OR($A58="",CF$41=""),"",IFERROR(COUNTIFS('Employee Mapping'!$I$10:$I$2009,$A58,'Employee Mapping'!$K$10:$K$2009,CF$39,'Employee Mapping'!$L$10:$L$2009,CF$41)/COUNTA('Employee Mapping'!$G$10:$G$2009),""))</f>
        <v/>
      </c>
      <c r="CG58" s="57">
        <f>IF(OR($A58="",CG$41=""),"",IFERROR(COUNTIFS('Employee Mapping'!$I$10:$I$2009,$A58,'Employee Mapping'!$K$10:$K$2009,CG$39,'Employee Mapping'!$L$10:$L$2009,CG$41)/COUNTA('Employee Mapping'!$G$10:$G$2009),""))</f>
        <v/>
      </c>
      <c r="CH58" s="57">
        <f>IF(OR($A58="",CH$41=""),"",IFERROR(COUNTIFS('Employee Mapping'!$I$10:$I$2009,$A58,'Employee Mapping'!$K$10:$K$2009,CH$39,'Employee Mapping'!$L$10:$L$2009,CH$41)/COUNTA('Employee Mapping'!$G$10:$G$2009),""))</f>
        <v/>
      </c>
      <c r="CI58" s="57">
        <f>IF(OR($A58="",CI$41=""),"",IFERROR(COUNTIFS('Employee Mapping'!$I$10:$I$2009,$A58,'Employee Mapping'!$K$10:$K$2009,CI$39,'Employee Mapping'!$L$10:$L$2009,CI$41)/COUNTA('Employee Mapping'!$G$10:$G$2009),""))</f>
        <v/>
      </c>
      <c r="CJ58" s="57">
        <f>IF(OR($A58="",CJ$41=""),"",IFERROR(COUNTIFS('Employee Mapping'!$I$10:$I$2009,$A58,'Employee Mapping'!$K$10:$K$2009,CJ$39,'Employee Mapping'!$L$10:$L$2009,CJ$41)/COUNTA('Employee Mapping'!$G$10:$G$2009),""))</f>
        <v/>
      </c>
      <c r="CK58" s="57">
        <f>IF(OR($A58="",CK$41=""),"",IFERROR(COUNTIFS('Employee Mapping'!$I$10:$I$2009,$A58,'Employee Mapping'!$K$10:$K$2009,CK$39,'Employee Mapping'!$L$10:$L$2009,CK$41)/COUNTA('Employee Mapping'!$G$10:$G$2009),""))</f>
        <v/>
      </c>
      <c r="CL58" s="57">
        <f>IF(OR($A58="",CL$41=""),"",IFERROR(COUNTIFS('Employee Mapping'!$I$10:$I$2009,$A58,'Employee Mapping'!$K$10:$K$2009,CL$39,'Employee Mapping'!$L$10:$L$2009,CL$41)/COUNTA('Employee Mapping'!$G$10:$G$2009),""))</f>
        <v/>
      </c>
      <c r="CM58" s="57">
        <f>IF(OR($A58="",CM$41=""),"",IFERROR(COUNTIFS('Employee Mapping'!$I$10:$I$2009,$A58,'Employee Mapping'!$K$10:$K$2009,CM$39,'Employee Mapping'!$L$10:$L$2009,CM$41)/COUNTA('Employee Mapping'!$G$10:$G$2009),""))</f>
        <v/>
      </c>
      <c r="CN58" s="57">
        <f>IF(OR($A58="",CN$41=""),"",IFERROR(COUNTIFS('Employee Mapping'!$I$10:$I$2009,$A58,'Employee Mapping'!$K$10:$K$2009,CN$39,'Employee Mapping'!$L$10:$L$2009,CN$41)/COUNTA('Employee Mapping'!$G$10:$G$2009),""))</f>
        <v/>
      </c>
      <c r="CO58" s="57">
        <f>IF(OR($A58="",CO$41=""),"",IFERROR(COUNTIFS('Employee Mapping'!$I$10:$I$2009,$A58,'Employee Mapping'!$K$10:$K$2009,CO$39,'Employee Mapping'!$L$10:$L$2009,CO$41)/COUNTA('Employee Mapping'!$G$10:$G$2009),""))</f>
        <v/>
      </c>
      <c r="CP58" s="57">
        <f>IF(OR($A58="",CP$41=""),"",IFERROR(COUNTIFS('Employee Mapping'!$I$10:$I$2009,$A58,'Employee Mapping'!$K$10:$K$2009,CP$39,'Employee Mapping'!$L$10:$L$2009,CP$41)/COUNTA('Employee Mapping'!$G$10:$G$2009),""))</f>
        <v/>
      </c>
      <c r="CQ58" s="57">
        <f>IF(OR($A58="",CQ$41=""),"",IFERROR(COUNTIFS('Employee Mapping'!$I$10:$I$2009,$A58,'Employee Mapping'!$K$10:$K$2009,CQ$39,'Employee Mapping'!$L$10:$L$2009,CQ$41)/COUNTA('Employee Mapping'!$G$10:$G$2009),""))</f>
        <v/>
      </c>
      <c r="CR58" s="57">
        <f>IF(OR($A58="",CR$41=""),"",IFERROR(COUNTIFS('Employee Mapping'!$I$10:$I$2009,$A58,'Employee Mapping'!$K$10:$K$2009,CR$39,'Employee Mapping'!$L$10:$L$2009,CR$41)/COUNTA('Employee Mapping'!$G$10:$G$2009),""))</f>
        <v/>
      </c>
      <c r="CS58" s="57">
        <f>IF(OR($A58="",CS$41=""),"",IFERROR(COUNTIFS('Employee Mapping'!$I$10:$I$2009,$A58,'Employee Mapping'!$K$10:$K$2009,CS$39,'Employee Mapping'!$L$10:$L$2009,CS$41)/COUNTA('Employee Mapping'!$G$10:$G$2009),""))</f>
        <v/>
      </c>
      <c r="CT58" s="57">
        <f>IF(OR($A58="",CT$41=""),"",IFERROR(COUNTIFS('Employee Mapping'!$I$10:$I$2009,$A58,'Employee Mapping'!$K$10:$K$2009,CT$39,'Employee Mapping'!$L$10:$L$2009,CT$41)/COUNTA('Employee Mapping'!$G$10:$G$2009),""))</f>
        <v/>
      </c>
      <c r="CU58" s="58">
        <f>IF($A58="","",SUM(C58:CT58))</f>
        <v/>
      </c>
    </row>
    <row r="59">
      <c r="A59">
        <f>IF(SETUP!$B137="","",SETUP!$B137)</f>
        <v/>
      </c>
      <c r="B59" s="9">
        <f>IF(SETUP!$B137="","",SETUP!$C137)</f>
        <v/>
      </c>
      <c r="C59" s="57">
        <f>IF(OR($A59="",C$41=""),"",IFERROR(COUNTIFS('Employee Mapping'!$I$10:$I$2009,$A59,'Employee Mapping'!$K$10:$K$2009,C$39,'Employee Mapping'!$L$10:$L$2009,C$41)/COUNTA('Employee Mapping'!$G$10:$G$2009),""))</f>
        <v/>
      </c>
      <c r="D59" s="57">
        <f>IF(OR($A59="",D$41=""),"",IFERROR(COUNTIFS('Employee Mapping'!$I$10:$I$2009,$A59,'Employee Mapping'!$K$10:$K$2009,D$39,'Employee Mapping'!$L$10:$L$2009,D$41)/COUNTA('Employee Mapping'!$G$10:$G$2009),""))</f>
        <v/>
      </c>
      <c r="E59" s="57">
        <f>IF(OR($A59="",E$41=""),"",IFERROR(COUNTIFS('Employee Mapping'!$I$10:$I$2009,$A59,'Employee Mapping'!$K$10:$K$2009,E$39,'Employee Mapping'!$L$10:$L$2009,E$41)/COUNTA('Employee Mapping'!$G$10:$G$2009),""))</f>
        <v/>
      </c>
      <c r="F59" s="57">
        <f>IF(OR($A59="",F$41=""),"",IFERROR(COUNTIFS('Employee Mapping'!$I$10:$I$2009,$A59,'Employee Mapping'!$K$10:$K$2009,F$39,'Employee Mapping'!$L$10:$L$2009,F$41)/COUNTA('Employee Mapping'!$G$10:$G$2009),""))</f>
        <v/>
      </c>
      <c r="G59" s="57">
        <f>IF(OR($A59="",G$41=""),"",IFERROR(COUNTIFS('Employee Mapping'!$I$10:$I$2009,$A59,'Employee Mapping'!$K$10:$K$2009,G$39,'Employee Mapping'!$L$10:$L$2009,G$41)/COUNTA('Employee Mapping'!$G$10:$G$2009),""))</f>
        <v/>
      </c>
      <c r="H59" s="57">
        <f>IF(OR($A59="",H$41=""),"",IFERROR(COUNTIFS('Employee Mapping'!$I$10:$I$2009,$A59,'Employee Mapping'!$K$10:$K$2009,H$39,'Employee Mapping'!$L$10:$L$2009,H$41)/COUNTA('Employee Mapping'!$G$10:$G$2009),""))</f>
        <v/>
      </c>
      <c r="I59" s="57">
        <f>IF(OR($A59="",I$41=""),"",IFERROR(COUNTIFS('Employee Mapping'!$I$10:$I$2009,$A59,'Employee Mapping'!$K$10:$K$2009,I$39,'Employee Mapping'!$L$10:$L$2009,I$41)/COUNTA('Employee Mapping'!$G$10:$G$2009),""))</f>
        <v/>
      </c>
      <c r="J59" s="57">
        <f>IF(OR($A59="",J$41=""),"",IFERROR(COUNTIFS('Employee Mapping'!$I$10:$I$2009,$A59,'Employee Mapping'!$K$10:$K$2009,J$39,'Employee Mapping'!$L$10:$L$2009,J$41)/COUNTA('Employee Mapping'!$G$10:$G$2009),""))</f>
        <v/>
      </c>
      <c r="K59" s="57">
        <f>IF(OR($A59="",K$41=""),"",IFERROR(COUNTIFS('Employee Mapping'!$I$10:$I$2009,$A59,'Employee Mapping'!$K$10:$K$2009,K$39,'Employee Mapping'!$L$10:$L$2009,K$41)/COUNTA('Employee Mapping'!$G$10:$G$2009),""))</f>
        <v/>
      </c>
      <c r="L59" s="57">
        <f>IF(OR($A59="",L$41=""),"",IFERROR(COUNTIFS('Employee Mapping'!$I$10:$I$2009,$A59,'Employee Mapping'!$K$10:$K$2009,L$39,'Employee Mapping'!$L$10:$L$2009,L$41)/COUNTA('Employee Mapping'!$G$10:$G$2009),""))</f>
        <v/>
      </c>
      <c r="M59" s="57">
        <f>IF(OR($A59="",M$41=""),"",IFERROR(COUNTIFS('Employee Mapping'!$I$10:$I$2009,$A59,'Employee Mapping'!$K$10:$K$2009,M$39,'Employee Mapping'!$L$10:$L$2009,M$41)/COUNTA('Employee Mapping'!$G$10:$G$2009),""))</f>
        <v/>
      </c>
      <c r="N59" s="57">
        <f>IF(OR($A59="",N$41=""),"",IFERROR(COUNTIFS('Employee Mapping'!$I$10:$I$2009,$A59,'Employee Mapping'!$K$10:$K$2009,N$39,'Employee Mapping'!$L$10:$L$2009,N$41)/COUNTA('Employee Mapping'!$G$10:$G$2009),""))</f>
        <v/>
      </c>
      <c r="O59" s="57">
        <f>IF(OR($A59="",O$41=""),"",IFERROR(COUNTIFS('Employee Mapping'!$I$10:$I$2009,$A59,'Employee Mapping'!$K$10:$K$2009,O$39,'Employee Mapping'!$L$10:$L$2009,O$41)/COUNTA('Employee Mapping'!$G$10:$G$2009),""))</f>
        <v/>
      </c>
      <c r="P59" s="57">
        <f>IF(OR($A59="",P$41=""),"",IFERROR(COUNTIFS('Employee Mapping'!$I$10:$I$2009,$A59,'Employee Mapping'!$K$10:$K$2009,P$39,'Employee Mapping'!$L$10:$L$2009,P$41)/COUNTA('Employee Mapping'!$G$10:$G$2009),""))</f>
        <v/>
      </c>
      <c r="Q59" s="57">
        <f>IF(OR($A59="",Q$41=""),"",IFERROR(COUNTIFS('Employee Mapping'!$I$10:$I$2009,$A59,'Employee Mapping'!$K$10:$K$2009,Q$39,'Employee Mapping'!$L$10:$L$2009,Q$41)/COUNTA('Employee Mapping'!$G$10:$G$2009),""))</f>
        <v/>
      </c>
      <c r="R59" s="57">
        <f>IF(OR($A59="",R$41=""),"",IFERROR(COUNTIFS('Employee Mapping'!$I$10:$I$2009,$A59,'Employee Mapping'!$K$10:$K$2009,R$39,'Employee Mapping'!$L$10:$L$2009,R$41)/COUNTA('Employee Mapping'!$G$10:$G$2009),""))</f>
        <v/>
      </c>
      <c r="S59" s="57">
        <f>IF(OR($A59="",S$41=""),"",IFERROR(COUNTIFS('Employee Mapping'!$I$10:$I$2009,$A59,'Employee Mapping'!$K$10:$K$2009,S$39,'Employee Mapping'!$L$10:$L$2009,S$41)/COUNTA('Employee Mapping'!$G$10:$G$2009),""))</f>
        <v/>
      </c>
      <c r="T59" s="57">
        <f>IF(OR($A59="",T$41=""),"",IFERROR(COUNTIFS('Employee Mapping'!$I$10:$I$2009,$A59,'Employee Mapping'!$K$10:$K$2009,T$39,'Employee Mapping'!$L$10:$L$2009,T$41)/COUNTA('Employee Mapping'!$G$10:$G$2009),""))</f>
        <v/>
      </c>
      <c r="U59" s="57">
        <f>IF(OR($A59="",U$41=""),"",IFERROR(COUNTIFS('Employee Mapping'!$I$10:$I$2009,$A59,'Employee Mapping'!$K$10:$K$2009,U$39,'Employee Mapping'!$L$10:$L$2009,U$41)/COUNTA('Employee Mapping'!$G$10:$G$2009),""))</f>
        <v/>
      </c>
      <c r="V59" s="57">
        <f>IF(OR($A59="",V$41=""),"",IFERROR(COUNTIFS('Employee Mapping'!$I$10:$I$2009,$A59,'Employee Mapping'!$K$10:$K$2009,V$39,'Employee Mapping'!$L$10:$L$2009,V$41)/COUNTA('Employee Mapping'!$G$10:$G$2009),""))</f>
        <v/>
      </c>
      <c r="W59" s="57">
        <f>IF(OR($A59="",W$41=""),"",IFERROR(COUNTIFS('Employee Mapping'!$I$10:$I$2009,$A59,'Employee Mapping'!$K$10:$K$2009,W$39,'Employee Mapping'!$L$10:$L$2009,W$41)/COUNTA('Employee Mapping'!$G$10:$G$2009),""))</f>
        <v/>
      </c>
      <c r="X59" s="57">
        <f>IF(OR($A59="",X$41=""),"",IFERROR(COUNTIFS('Employee Mapping'!$I$10:$I$2009,$A59,'Employee Mapping'!$K$10:$K$2009,X$39,'Employee Mapping'!$L$10:$L$2009,X$41)/COUNTA('Employee Mapping'!$G$10:$G$2009),""))</f>
        <v/>
      </c>
      <c r="Y59" s="57">
        <f>IF(OR($A59="",Y$41=""),"",IFERROR(COUNTIFS('Employee Mapping'!$I$10:$I$2009,$A59,'Employee Mapping'!$K$10:$K$2009,Y$39,'Employee Mapping'!$L$10:$L$2009,Y$41)/COUNTA('Employee Mapping'!$G$10:$G$2009),""))</f>
        <v/>
      </c>
      <c r="Z59" s="57">
        <f>IF(OR($A59="",Z$41=""),"",IFERROR(COUNTIFS('Employee Mapping'!$I$10:$I$2009,$A59,'Employee Mapping'!$K$10:$K$2009,Z$39,'Employee Mapping'!$L$10:$L$2009,Z$41)/COUNTA('Employee Mapping'!$G$10:$G$2009),""))</f>
        <v/>
      </c>
      <c r="AA59" s="57">
        <f>IF(OR($A59="",AA$41=""),"",IFERROR(COUNTIFS('Employee Mapping'!$I$10:$I$2009,$A59,'Employee Mapping'!$K$10:$K$2009,AA$39,'Employee Mapping'!$L$10:$L$2009,AA$41)/COUNTA('Employee Mapping'!$G$10:$G$2009),""))</f>
        <v/>
      </c>
      <c r="AB59" s="57">
        <f>IF(OR($A59="",AB$41=""),"",IFERROR(COUNTIFS('Employee Mapping'!$I$10:$I$2009,$A59,'Employee Mapping'!$K$10:$K$2009,AB$39,'Employee Mapping'!$L$10:$L$2009,AB$41)/COUNTA('Employee Mapping'!$G$10:$G$2009),""))</f>
        <v/>
      </c>
      <c r="AC59" s="57">
        <f>IF(OR($A59="",AC$41=""),"",IFERROR(COUNTIFS('Employee Mapping'!$I$10:$I$2009,$A59,'Employee Mapping'!$K$10:$K$2009,AC$39,'Employee Mapping'!$L$10:$L$2009,AC$41)/COUNTA('Employee Mapping'!$G$10:$G$2009),""))</f>
        <v/>
      </c>
      <c r="AD59" s="57">
        <f>IF(OR($A59="",AD$41=""),"",IFERROR(COUNTIFS('Employee Mapping'!$I$10:$I$2009,$A59,'Employee Mapping'!$K$10:$K$2009,AD$39,'Employee Mapping'!$L$10:$L$2009,AD$41)/COUNTA('Employee Mapping'!$G$10:$G$2009),""))</f>
        <v/>
      </c>
      <c r="AE59" s="57">
        <f>IF(OR($A59="",AE$41=""),"",IFERROR(COUNTIFS('Employee Mapping'!$I$10:$I$2009,$A59,'Employee Mapping'!$K$10:$K$2009,AE$39,'Employee Mapping'!$L$10:$L$2009,AE$41)/COUNTA('Employee Mapping'!$G$10:$G$2009),""))</f>
        <v/>
      </c>
      <c r="AF59" s="57">
        <f>IF(OR($A59="",AF$41=""),"",IFERROR(COUNTIFS('Employee Mapping'!$I$10:$I$2009,$A59,'Employee Mapping'!$K$10:$K$2009,AF$39,'Employee Mapping'!$L$10:$L$2009,AF$41)/COUNTA('Employee Mapping'!$G$10:$G$2009),""))</f>
        <v/>
      </c>
      <c r="AG59" s="57">
        <f>IF(OR($A59="",AG$41=""),"",IFERROR(COUNTIFS('Employee Mapping'!$I$10:$I$2009,$A59,'Employee Mapping'!$K$10:$K$2009,AG$39,'Employee Mapping'!$L$10:$L$2009,AG$41)/COUNTA('Employee Mapping'!$G$10:$G$2009),""))</f>
        <v/>
      </c>
      <c r="AH59" s="57">
        <f>IF(OR($A59="",AH$41=""),"",IFERROR(COUNTIFS('Employee Mapping'!$I$10:$I$2009,$A59,'Employee Mapping'!$K$10:$K$2009,AH$39,'Employee Mapping'!$L$10:$L$2009,AH$41)/COUNTA('Employee Mapping'!$G$10:$G$2009),""))</f>
        <v/>
      </c>
      <c r="AI59" s="57">
        <f>IF(OR($A59="",AI$41=""),"",IFERROR(COUNTIFS('Employee Mapping'!$I$10:$I$2009,$A59,'Employee Mapping'!$K$10:$K$2009,AI$39,'Employee Mapping'!$L$10:$L$2009,AI$41)/COUNTA('Employee Mapping'!$G$10:$G$2009),""))</f>
        <v/>
      </c>
      <c r="AJ59" s="57">
        <f>IF(OR($A59="",AJ$41=""),"",IFERROR(COUNTIFS('Employee Mapping'!$I$10:$I$2009,$A59,'Employee Mapping'!$K$10:$K$2009,AJ$39,'Employee Mapping'!$L$10:$L$2009,AJ$41)/COUNTA('Employee Mapping'!$G$10:$G$2009),""))</f>
        <v/>
      </c>
      <c r="AK59" s="57">
        <f>IF(OR($A59="",AK$41=""),"",IFERROR(COUNTIFS('Employee Mapping'!$I$10:$I$2009,$A59,'Employee Mapping'!$K$10:$K$2009,AK$39,'Employee Mapping'!$L$10:$L$2009,AK$41)/COUNTA('Employee Mapping'!$G$10:$G$2009),""))</f>
        <v/>
      </c>
      <c r="AL59" s="57">
        <f>IF(OR($A59="",AL$41=""),"",IFERROR(COUNTIFS('Employee Mapping'!$I$10:$I$2009,$A59,'Employee Mapping'!$K$10:$K$2009,AL$39,'Employee Mapping'!$L$10:$L$2009,AL$41)/COUNTA('Employee Mapping'!$G$10:$G$2009),""))</f>
        <v/>
      </c>
      <c r="AM59" s="57">
        <f>IF(OR($A59="",AM$41=""),"",IFERROR(COUNTIFS('Employee Mapping'!$I$10:$I$2009,$A59,'Employee Mapping'!$K$10:$K$2009,AM$39,'Employee Mapping'!$L$10:$L$2009,AM$41)/COUNTA('Employee Mapping'!$G$10:$G$2009),""))</f>
        <v/>
      </c>
      <c r="AN59" s="57">
        <f>IF(OR($A59="",AN$41=""),"",IFERROR(COUNTIFS('Employee Mapping'!$I$10:$I$2009,$A59,'Employee Mapping'!$K$10:$K$2009,AN$39,'Employee Mapping'!$L$10:$L$2009,AN$41)/COUNTA('Employee Mapping'!$G$10:$G$2009),""))</f>
        <v/>
      </c>
      <c r="AO59" s="57">
        <f>IF(OR($A59="",AO$41=""),"",IFERROR(COUNTIFS('Employee Mapping'!$I$10:$I$2009,$A59,'Employee Mapping'!$K$10:$K$2009,AO$39,'Employee Mapping'!$L$10:$L$2009,AO$41)/COUNTA('Employee Mapping'!$G$10:$G$2009),""))</f>
        <v/>
      </c>
      <c r="AP59" s="57">
        <f>IF(OR($A59="",AP$41=""),"",IFERROR(COUNTIFS('Employee Mapping'!$I$10:$I$2009,$A59,'Employee Mapping'!$K$10:$K$2009,AP$39,'Employee Mapping'!$L$10:$L$2009,AP$41)/COUNTA('Employee Mapping'!$G$10:$G$2009),""))</f>
        <v/>
      </c>
      <c r="AQ59" s="57">
        <f>IF(OR($A59="",AQ$41=""),"",IFERROR(COUNTIFS('Employee Mapping'!$I$10:$I$2009,$A59,'Employee Mapping'!$K$10:$K$2009,AQ$39,'Employee Mapping'!$L$10:$L$2009,AQ$41)/COUNTA('Employee Mapping'!$G$10:$G$2009),""))</f>
        <v/>
      </c>
      <c r="AR59" s="57">
        <f>IF(OR($A59="",AR$41=""),"",IFERROR(COUNTIFS('Employee Mapping'!$I$10:$I$2009,$A59,'Employee Mapping'!$K$10:$K$2009,AR$39,'Employee Mapping'!$L$10:$L$2009,AR$41)/COUNTA('Employee Mapping'!$G$10:$G$2009),""))</f>
        <v/>
      </c>
      <c r="AS59" s="57">
        <f>IF(OR($A59="",AS$41=""),"",IFERROR(COUNTIFS('Employee Mapping'!$I$10:$I$2009,$A59,'Employee Mapping'!$K$10:$K$2009,AS$39,'Employee Mapping'!$L$10:$L$2009,AS$41)/COUNTA('Employee Mapping'!$G$10:$G$2009),""))</f>
        <v/>
      </c>
      <c r="AT59" s="57">
        <f>IF(OR($A59="",AT$41=""),"",IFERROR(COUNTIFS('Employee Mapping'!$I$10:$I$2009,$A59,'Employee Mapping'!$K$10:$K$2009,AT$39,'Employee Mapping'!$L$10:$L$2009,AT$41)/COUNTA('Employee Mapping'!$G$10:$G$2009),""))</f>
        <v/>
      </c>
      <c r="AU59" s="57">
        <f>IF(OR($A59="",AU$41=""),"",IFERROR(COUNTIFS('Employee Mapping'!$I$10:$I$2009,$A59,'Employee Mapping'!$K$10:$K$2009,AU$39,'Employee Mapping'!$L$10:$L$2009,AU$41)/COUNTA('Employee Mapping'!$G$10:$G$2009),""))</f>
        <v/>
      </c>
      <c r="AV59" s="57">
        <f>IF(OR($A59="",AV$41=""),"",IFERROR(COUNTIFS('Employee Mapping'!$I$10:$I$2009,$A59,'Employee Mapping'!$K$10:$K$2009,AV$39,'Employee Mapping'!$L$10:$L$2009,AV$41)/COUNTA('Employee Mapping'!$G$10:$G$2009),""))</f>
        <v/>
      </c>
      <c r="AW59" s="57">
        <f>IF(OR($A59="",AW$41=""),"",IFERROR(COUNTIFS('Employee Mapping'!$I$10:$I$2009,$A59,'Employee Mapping'!$K$10:$K$2009,AW$39,'Employee Mapping'!$L$10:$L$2009,AW$41)/COUNTA('Employee Mapping'!$G$10:$G$2009),""))</f>
        <v/>
      </c>
      <c r="AX59" s="57">
        <f>IF(OR($A59="",AX$41=""),"",IFERROR(COUNTIFS('Employee Mapping'!$I$10:$I$2009,$A59,'Employee Mapping'!$K$10:$K$2009,AX$39,'Employee Mapping'!$L$10:$L$2009,AX$41)/COUNTA('Employee Mapping'!$G$10:$G$2009),""))</f>
        <v/>
      </c>
      <c r="AY59" s="57">
        <f>IF(OR($A59="",AY$41=""),"",IFERROR(COUNTIFS('Employee Mapping'!$I$10:$I$2009,$A59,'Employee Mapping'!$K$10:$K$2009,AY$39,'Employee Mapping'!$L$10:$L$2009,AY$41)/COUNTA('Employee Mapping'!$G$10:$G$2009),""))</f>
        <v/>
      </c>
      <c r="AZ59" s="57">
        <f>IF(OR($A59="",AZ$41=""),"",IFERROR(COUNTIFS('Employee Mapping'!$I$10:$I$2009,$A59,'Employee Mapping'!$K$10:$K$2009,AZ$39,'Employee Mapping'!$L$10:$L$2009,AZ$41)/COUNTA('Employee Mapping'!$G$10:$G$2009),""))</f>
        <v/>
      </c>
      <c r="BA59" s="57">
        <f>IF(OR($A59="",BA$41=""),"",IFERROR(COUNTIFS('Employee Mapping'!$I$10:$I$2009,$A59,'Employee Mapping'!$K$10:$K$2009,BA$39,'Employee Mapping'!$L$10:$L$2009,BA$41)/COUNTA('Employee Mapping'!$G$10:$G$2009),""))</f>
        <v/>
      </c>
      <c r="BB59" s="57">
        <f>IF(OR($A59="",BB$41=""),"",IFERROR(COUNTIFS('Employee Mapping'!$I$10:$I$2009,$A59,'Employee Mapping'!$K$10:$K$2009,BB$39,'Employee Mapping'!$L$10:$L$2009,BB$41)/COUNTA('Employee Mapping'!$G$10:$G$2009),""))</f>
        <v/>
      </c>
      <c r="BC59" s="57">
        <f>IF(OR($A59="",BC$41=""),"",IFERROR(COUNTIFS('Employee Mapping'!$I$10:$I$2009,$A59,'Employee Mapping'!$K$10:$K$2009,BC$39,'Employee Mapping'!$L$10:$L$2009,BC$41)/COUNTA('Employee Mapping'!$G$10:$G$2009),""))</f>
        <v/>
      </c>
      <c r="BD59" s="57">
        <f>IF(OR($A59="",BD$41=""),"",IFERROR(COUNTIFS('Employee Mapping'!$I$10:$I$2009,$A59,'Employee Mapping'!$K$10:$K$2009,BD$39,'Employee Mapping'!$L$10:$L$2009,BD$41)/COUNTA('Employee Mapping'!$G$10:$G$2009),""))</f>
        <v/>
      </c>
      <c r="BE59" s="57">
        <f>IF(OR($A59="",BE$41=""),"",IFERROR(COUNTIFS('Employee Mapping'!$I$10:$I$2009,$A59,'Employee Mapping'!$K$10:$K$2009,BE$39,'Employee Mapping'!$L$10:$L$2009,BE$41)/COUNTA('Employee Mapping'!$G$10:$G$2009),""))</f>
        <v/>
      </c>
      <c r="BF59" s="57">
        <f>IF(OR($A59="",BF$41=""),"",IFERROR(COUNTIFS('Employee Mapping'!$I$10:$I$2009,$A59,'Employee Mapping'!$K$10:$K$2009,BF$39,'Employee Mapping'!$L$10:$L$2009,BF$41)/COUNTA('Employee Mapping'!$G$10:$G$2009),""))</f>
        <v/>
      </c>
      <c r="BG59" s="57">
        <f>IF(OR($A59="",BG$41=""),"",IFERROR(COUNTIFS('Employee Mapping'!$I$10:$I$2009,$A59,'Employee Mapping'!$K$10:$K$2009,BG$39,'Employee Mapping'!$L$10:$L$2009,BG$41)/COUNTA('Employee Mapping'!$G$10:$G$2009),""))</f>
        <v/>
      </c>
      <c r="BH59" s="57">
        <f>IF(OR($A59="",BH$41=""),"",IFERROR(COUNTIFS('Employee Mapping'!$I$10:$I$2009,$A59,'Employee Mapping'!$K$10:$K$2009,BH$39,'Employee Mapping'!$L$10:$L$2009,BH$41)/COUNTA('Employee Mapping'!$G$10:$G$2009),""))</f>
        <v/>
      </c>
      <c r="BI59" s="57">
        <f>IF(OR($A59="",BI$41=""),"",IFERROR(COUNTIFS('Employee Mapping'!$I$10:$I$2009,$A59,'Employee Mapping'!$K$10:$K$2009,BI$39,'Employee Mapping'!$L$10:$L$2009,BI$41)/COUNTA('Employee Mapping'!$G$10:$G$2009),""))</f>
        <v/>
      </c>
      <c r="BJ59" s="57">
        <f>IF(OR($A59="",BJ$41=""),"",IFERROR(COUNTIFS('Employee Mapping'!$I$10:$I$2009,$A59,'Employee Mapping'!$K$10:$K$2009,BJ$39,'Employee Mapping'!$L$10:$L$2009,BJ$41)/COUNTA('Employee Mapping'!$G$10:$G$2009),""))</f>
        <v/>
      </c>
      <c r="BK59" s="57">
        <f>IF(OR($A59="",BK$41=""),"",IFERROR(COUNTIFS('Employee Mapping'!$I$10:$I$2009,$A59,'Employee Mapping'!$K$10:$K$2009,BK$39,'Employee Mapping'!$L$10:$L$2009,BK$41)/COUNTA('Employee Mapping'!$G$10:$G$2009),""))</f>
        <v/>
      </c>
      <c r="BL59" s="57">
        <f>IF(OR($A59="",BL$41=""),"",IFERROR(COUNTIFS('Employee Mapping'!$I$10:$I$2009,$A59,'Employee Mapping'!$K$10:$K$2009,BL$39,'Employee Mapping'!$L$10:$L$2009,BL$41)/COUNTA('Employee Mapping'!$G$10:$G$2009),""))</f>
        <v/>
      </c>
      <c r="BM59" s="57">
        <f>IF(OR($A59="",BM$41=""),"",IFERROR(COUNTIFS('Employee Mapping'!$I$10:$I$2009,$A59,'Employee Mapping'!$K$10:$K$2009,BM$39,'Employee Mapping'!$L$10:$L$2009,BM$41)/COUNTA('Employee Mapping'!$G$10:$G$2009),""))</f>
        <v/>
      </c>
      <c r="BN59" s="57">
        <f>IF(OR($A59="",BN$41=""),"",IFERROR(COUNTIFS('Employee Mapping'!$I$10:$I$2009,$A59,'Employee Mapping'!$K$10:$K$2009,BN$39,'Employee Mapping'!$L$10:$L$2009,BN$41)/COUNTA('Employee Mapping'!$G$10:$G$2009),""))</f>
        <v/>
      </c>
      <c r="BO59" s="57">
        <f>IF(OR($A59="",BO$41=""),"",IFERROR(COUNTIFS('Employee Mapping'!$I$10:$I$2009,$A59,'Employee Mapping'!$K$10:$K$2009,BO$39,'Employee Mapping'!$L$10:$L$2009,BO$41)/COUNTA('Employee Mapping'!$G$10:$G$2009),""))</f>
        <v/>
      </c>
      <c r="BP59" s="57">
        <f>IF(OR($A59="",BP$41=""),"",IFERROR(COUNTIFS('Employee Mapping'!$I$10:$I$2009,$A59,'Employee Mapping'!$K$10:$K$2009,BP$39,'Employee Mapping'!$L$10:$L$2009,BP$41)/COUNTA('Employee Mapping'!$G$10:$G$2009),""))</f>
        <v/>
      </c>
      <c r="BQ59" s="57">
        <f>IF(OR($A59="",BQ$41=""),"",IFERROR(COUNTIFS('Employee Mapping'!$I$10:$I$2009,$A59,'Employee Mapping'!$K$10:$K$2009,BQ$39,'Employee Mapping'!$L$10:$L$2009,BQ$41)/COUNTA('Employee Mapping'!$G$10:$G$2009),""))</f>
        <v/>
      </c>
      <c r="BR59" s="57">
        <f>IF(OR($A59="",BR$41=""),"",IFERROR(COUNTIFS('Employee Mapping'!$I$10:$I$2009,$A59,'Employee Mapping'!$K$10:$K$2009,BR$39,'Employee Mapping'!$L$10:$L$2009,BR$41)/COUNTA('Employee Mapping'!$G$10:$G$2009),""))</f>
        <v/>
      </c>
      <c r="BS59" s="57">
        <f>IF(OR($A59="",BS$41=""),"",IFERROR(COUNTIFS('Employee Mapping'!$I$10:$I$2009,$A59,'Employee Mapping'!$K$10:$K$2009,BS$39,'Employee Mapping'!$L$10:$L$2009,BS$41)/COUNTA('Employee Mapping'!$G$10:$G$2009),""))</f>
        <v/>
      </c>
      <c r="BT59" s="57">
        <f>IF(OR($A59="",BT$41=""),"",IFERROR(COUNTIFS('Employee Mapping'!$I$10:$I$2009,$A59,'Employee Mapping'!$K$10:$K$2009,BT$39,'Employee Mapping'!$L$10:$L$2009,BT$41)/COUNTA('Employee Mapping'!$G$10:$G$2009),""))</f>
        <v/>
      </c>
      <c r="BU59" s="57">
        <f>IF(OR($A59="",BU$41=""),"",IFERROR(COUNTIFS('Employee Mapping'!$I$10:$I$2009,$A59,'Employee Mapping'!$K$10:$K$2009,BU$39,'Employee Mapping'!$L$10:$L$2009,BU$41)/COUNTA('Employee Mapping'!$G$10:$G$2009),""))</f>
        <v/>
      </c>
      <c r="BV59" s="57">
        <f>IF(OR($A59="",BV$41=""),"",IFERROR(COUNTIFS('Employee Mapping'!$I$10:$I$2009,$A59,'Employee Mapping'!$K$10:$K$2009,BV$39,'Employee Mapping'!$L$10:$L$2009,BV$41)/COUNTA('Employee Mapping'!$G$10:$G$2009),""))</f>
        <v/>
      </c>
      <c r="BW59" s="57">
        <f>IF(OR($A59="",BW$41=""),"",IFERROR(COUNTIFS('Employee Mapping'!$I$10:$I$2009,$A59,'Employee Mapping'!$K$10:$K$2009,BW$39,'Employee Mapping'!$L$10:$L$2009,BW$41)/COUNTA('Employee Mapping'!$G$10:$G$2009),""))</f>
        <v/>
      </c>
      <c r="BX59" s="57">
        <f>IF(OR($A59="",BX$41=""),"",IFERROR(COUNTIFS('Employee Mapping'!$I$10:$I$2009,$A59,'Employee Mapping'!$K$10:$K$2009,BX$39,'Employee Mapping'!$L$10:$L$2009,BX$41)/COUNTA('Employee Mapping'!$G$10:$G$2009),""))</f>
        <v/>
      </c>
      <c r="BY59" s="57">
        <f>IF(OR($A59="",BY$41=""),"",IFERROR(COUNTIFS('Employee Mapping'!$I$10:$I$2009,$A59,'Employee Mapping'!$K$10:$K$2009,BY$39,'Employee Mapping'!$L$10:$L$2009,BY$41)/COUNTA('Employee Mapping'!$G$10:$G$2009),""))</f>
        <v/>
      </c>
      <c r="BZ59" s="57">
        <f>IF(OR($A59="",BZ$41=""),"",IFERROR(COUNTIFS('Employee Mapping'!$I$10:$I$2009,$A59,'Employee Mapping'!$K$10:$K$2009,BZ$39,'Employee Mapping'!$L$10:$L$2009,BZ$41)/COUNTA('Employee Mapping'!$G$10:$G$2009),""))</f>
        <v/>
      </c>
      <c r="CA59" s="57">
        <f>IF(OR($A59="",CA$41=""),"",IFERROR(COUNTIFS('Employee Mapping'!$I$10:$I$2009,$A59,'Employee Mapping'!$K$10:$K$2009,CA$39,'Employee Mapping'!$L$10:$L$2009,CA$41)/COUNTA('Employee Mapping'!$G$10:$G$2009),""))</f>
        <v/>
      </c>
      <c r="CB59" s="57">
        <f>IF(OR($A59="",CB$41=""),"",IFERROR(COUNTIFS('Employee Mapping'!$I$10:$I$2009,$A59,'Employee Mapping'!$K$10:$K$2009,CB$39,'Employee Mapping'!$L$10:$L$2009,CB$41)/COUNTA('Employee Mapping'!$G$10:$G$2009),""))</f>
        <v/>
      </c>
      <c r="CC59" s="57">
        <f>IF(OR($A59="",CC$41=""),"",IFERROR(COUNTIFS('Employee Mapping'!$I$10:$I$2009,$A59,'Employee Mapping'!$K$10:$K$2009,CC$39,'Employee Mapping'!$L$10:$L$2009,CC$41)/COUNTA('Employee Mapping'!$G$10:$G$2009),""))</f>
        <v/>
      </c>
      <c r="CD59" s="57">
        <f>IF(OR($A59="",CD$41=""),"",IFERROR(COUNTIFS('Employee Mapping'!$I$10:$I$2009,$A59,'Employee Mapping'!$K$10:$K$2009,CD$39,'Employee Mapping'!$L$10:$L$2009,CD$41)/COUNTA('Employee Mapping'!$G$10:$G$2009),""))</f>
        <v/>
      </c>
      <c r="CE59" s="57">
        <f>IF(OR($A59="",CE$41=""),"",IFERROR(COUNTIFS('Employee Mapping'!$I$10:$I$2009,$A59,'Employee Mapping'!$K$10:$K$2009,CE$39,'Employee Mapping'!$L$10:$L$2009,CE$41)/COUNTA('Employee Mapping'!$G$10:$G$2009),""))</f>
        <v/>
      </c>
      <c r="CF59" s="57">
        <f>IF(OR($A59="",CF$41=""),"",IFERROR(COUNTIFS('Employee Mapping'!$I$10:$I$2009,$A59,'Employee Mapping'!$K$10:$K$2009,CF$39,'Employee Mapping'!$L$10:$L$2009,CF$41)/COUNTA('Employee Mapping'!$G$10:$G$2009),""))</f>
        <v/>
      </c>
      <c r="CG59" s="57">
        <f>IF(OR($A59="",CG$41=""),"",IFERROR(COUNTIFS('Employee Mapping'!$I$10:$I$2009,$A59,'Employee Mapping'!$K$10:$K$2009,CG$39,'Employee Mapping'!$L$10:$L$2009,CG$41)/COUNTA('Employee Mapping'!$G$10:$G$2009),""))</f>
        <v/>
      </c>
      <c r="CH59" s="57">
        <f>IF(OR($A59="",CH$41=""),"",IFERROR(COUNTIFS('Employee Mapping'!$I$10:$I$2009,$A59,'Employee Mapping'!$K$10:$K$2009,CH$39,'Employee Mapping'!$L$10:$L$2009,CH$41)/COUNTA('Employee Mapping'!$G$10:$G$2009),""))</f>
        <v/>
      </c>
      <c r="CI59" s="57">
        <f>IF(OR($A59="",CI$41=""),"",IFERROR(COUNTIFS('Employee Mapping'!$I$10:$I$2009,$A59,'Employee Mapping'!$K$10:$K$2009,CI$39,'Employee Mapping'!$L$10:$L$2009,CI$41)/COUNTA('Employee Mapping'!$G$10:$G$2009),""))</f>
        <v/>
      </c>
      <c r="CJ59" s="57">
        <f>IF(OR($A59="",CJ$41=""),"",IFERROR(COUNTIFS('Employee Mapping'!$I$10:$I$2009,$A59,'Employee Mapping'!$K$10:$K$2009,CJ$39,'Employee Mapping'!$L$10:$L$2009,CJ$41)/COUNTA('Employee Mapping'!$G$10:$G$2009),""))</f>
        <v/>
      </c>
      <c r="CK59" s="57">
        <f>IF(OR($A59="",CK$41=""),"",IFERROR(COUNTIFS('Employee Mapping'!$I$10:$I$2009,$A59,'Employee Mapping'!$K$10:$K$2009,CK$39,'Employee Mapping'!$L$10:$L$2009,CK$41)/COUNTA('Employee Mapping'!$G$10:$G$2009),""))</f>
        <v/>
      </c>
      <c r="CL59" s="57">
        <f>IF(OR($A59="",CL$41=""),"",IFERROR(COUNTIFS('Employee Mapping'!$I$10:$I$2009,$A59,'Employee Mapping'!$K$10:$K$2009,CL$39,'Employee Mapping'!$L$10:$L$2009,CL$41)/COUNTA('Employee Mapping'!$G$10:$G$2009),""))</f>
        <v/>
      </c>
      <c r="CM59" s="57">
        <f>IF(OR($A59="",CM$41=""),"",IFERROR(COUNTIFS('Employee Mapping'!$I$10:$I$2009,$A59,'Employee Mapping'!$K$10:$K$2009,CM$39,'Employee Mapping'!$L$10:$L$2009,CM$41)/COUNTA('Employee Mapping'!$G$10:$G$2009),""))</f>
        <v/>
      </c>
      <c r="CN59" s="57">
        <f>IF(OR($A59="",CN$41=""),"",IFERROR(COUNTIFS('Employee Mapping'!$I$10:$I$2009,$A59,'Employee Mapping'!$K$10:$K$2009,CN$39,'Employee Mapping'!$L$10:$L$2009,CN$41)/COUNTA('Employee Mapping'!$G$10:$G$2009),""))</f>
        <v/>
      </c>
      <c r="CO59" s="57">
        <f>IF(OR($A59="",CO$41=""),"",IFERROR(COUNTIFS('Employee Mapping'!$I$10:$I$2009,$A59,'Employee Mapping'!$K$10:$K$2009,CO$39,'Employee Mapping'!$L$10:$L$2009,CO$41)/COUNTA('Employee Mapping'!$G$10:$G$2009),""))</f>
        <v/>
      </c>
      <c r="CP59" s="57">
        <f>IF(OR($A59="",CP$41=""),"",IFERROR(COUNTIFS('Employee Mapping'!$I$10:$I$2009,$A59,'Employee Mapping'!$K$10:$K$2009,CP$39,'Employee Mapping'!$L$10:$L$2009,CP$41)/COUNTA('Employee Mapping'!$G$10:$G$2009),""))</f>
        <v/>
      </c>
      <c r="CQ59" s="57">
        <f>IF(OR($A59="",CQ$41=""),"",IFERROR(COUNTIFS('Employee Mapping'!$I$10:$I$2009,$A59,'Employee Mapping'!$K$10:$K$2009,CQ$39,'Employee Mapping'!$L$10:$L$2009,CQ$41)/COUNTA('Employee Mapping'!$G$10:$G$2009),""))</f>
        <v/>
      </c>
      <c r="CR59" s="57">
        <f>IF(OR($A59="",CR$41=""),"",IFERROR(COUNTIFS('Employee Mapping'!$I$10:$I$2009,$A59,'Employee Mapping'!$K$10:$K$2009,CR$39,'Employee Mapping'!$L$10:$L$2009,CR$41)/COUNTA('Employee Mapping'!$G$10:$G$2009),""))</f>
        <v/>
      </c>
      <c r="CS59" s="57">
        <f>IF(OR($A59="",CS$41=""),"",IFERROR(COUNTIFS('Employee Mapping'!$I$10:$I$2009,$A59,'Employee Mapping'!$K$10:$K$2009,CS$39,'Employee Mapping'!$L$10:$L$2009,CS$41)/COUNTA('Employee Mapping'!$G$10:$G$2009),""))</f>
        <v/>
      </c>
      <c r="CT59" s="57">
        <f>IF(OR($A59="",CT$41=""),"",IFERROR(COUNTIFS('Employee Mapping'!$I$10:$I$2009,$A59,'Employee Mapping'!$K$10:$K$2009,CT$39,'Employee Mapping'!$L$10:$L$2009,CT$41)/COUNTA('Employee Mapping'!$G$10:$G$2009),""))</f>
        <v/>
      </c>
      <c r="CU59" s="58">
        <f>IF($A59="","",SUM(C59:CT59))</f>
        <v/>
      </c>
    </row>
    <row r="60">
      <c r="A60">
        <f>IF(SETUP!$B138="","",SETUP!$B138)</f>
        <v/>
      </c>
      <c r="B60" s="9">
        <f>IF(SETUP!$B138="","",SETUP!$C138)</f>
        <v/>
      </c>
      <c r="C60" s="57">
        <f>IF(OR($A60="",C$41=""),"",IFERROR(COUNTIFS('Employee Mapping'!$I$10:$I$2009,$A60,'Employee Mapping'!$K$10:$K$2009,C$39,'Employee Mapping'!$L$10:$L$2009,C$41)/COUNTA('Employee Mapping'!$G$10:$G$2009),""))</f>
        <v/>
      </c>
      <c r="D60" s="57">
        <f>IF(OR($A60="",D$41=""),"",IFERROR(COUNTIFS('Employee Mapping'!$I$10:$I$2009,$A60,'Employee Mapping'!$K$10:$K$2009,D$39,'Employee Mapping'!$L$10:$L$2009,D$41)/COUNTA('Employee Mapping'!$G$10:$G$2009),""))</f>
        <v/>
      </c>
      <c r="E60" s="57">
        <f>IF(OR($A60="",E$41=""),"",IFERROR(COUNTIFS('Employee Mapping'!$I$10:$I$2009,$A60,'Employee Mapping'!$K$10:$K$2009,E$39,'Employee Mapping'!$L$10:$L$2009,E$41)/COUNTA('Employee Mapping'!$G$10:$G$2009),""))</f>
        <v/>
      </c>
      <c r="F60" s="57">
        <f>IF(OR($A60="",F$41=""),"",IFERROR(COUNTIFS('Employee Mapping'!$I$10:$I$2009,$A60,'Employee Mapping'!$K$10:$K$2009,F$39,'Employee Mapping'!$L$10:$L$2009,F$41)/COUNTA('Employee Mapping'!$G$10:$G$2009),""))</f>
        <v/>
      </c>
      <c r="G60" s="57">
        <f>IF(OR($A60="",G$41=""),"",IFERROR(COUNTIFS('Employee Mapping'!$I$10:$I$2009,$A60,'Employee Mapping'!$K$10:$K$2009,G$39,'Employee Mapping'!$L$10:$L$2009,G$41)/COUNTA('Employee Mapping'!$G$10:$G$2009),""))</f>
        <v/>
      </c>
      <c r="H60" s="57">
        <f>IF(OR($A60="",H$41=""),"",IFERROR(COUNTIFS('Employee Mapping'!$I$10:$I$2009,$A60,'Employee Mapping'!$K$10:$K$2009,H$39,'Employee Mapping'!$L$10:$L$2009,H$41)/COUNTA('Employee Mapping'!$G$10:$G$2009),""))</f>
        <v/>
      </c>
      <c r="I60" s="57">
        <f>IF(OR($A60="",I$41=""),"",IFERROR(COUNTIFS('Employee Mapping'!$I$10:$I$2009,$A60,'Employee Mapping'!$K$10:$K$2009,I$39,'Employee Mapping'!$L$10:$L$2009,I$41)/COUNTA('Employee Mapping'!$G$10:$G$2009),""))</f>
        <v/>
      </c>
      <c r="J60" s="57">
        <f>IF(OR($A60="",J$41=""),"",IFERROR(COUNTIFS('Employee Mapping'!$I$10:$I$2009,$A60,'Employee Mapping'!$K$10:$K$2009,J$39,'Employee Mapping'!$L$10:$L$2009,J$41)/COUNTA('Employee Mapping'!$G$10:$G$2009),""))</f>
        <v/>
      </c>
      <c r="K60" s="57">
        <f>IF(OR($A60="",K$41=""),"",IFERROR(COUNTIFS('Employee Mapping'!$I$10:$I$2009,$A60,'Employee Mapping'!$K$10:$K$2009,K$39,'Employee Mapping'!$L$10:$L$2009,K$41)/COUNTA('Employee Mapping'!$G$10:$G$2009),""))</f>
        <v/>
      </c>
      <c r="L60" s="57">
        <f>IF(OR($A60="",L$41=""),"",IFERROR(COUNTIFS('Employee Mapping'!$I$10:$I$2009,$A60,'Employee Mapping'!$K$10:$K$2009,L$39,'Employee Mapping'!$L$10:$L$2009,L$41)/COUNTA('Employee Mapping'!$G$10:$G$2009),""))</f>
        <v/>
      </c>
      <c r="M60" s="57">
        <f>IF(OR($A60="",M$41=""),"",IFERROR(COUNTIFS('Employee Mapping'!$I$10:$I$2009,$A60,'Employee Mapping'!$K$10:$K$2009,M$39,'Employee Mapping'!$L$10:$L$2009,M$41)/COUNTA('Employee Mapping'!$G$10:$G$2009),""))</f>
        <v/>
      </c>
      <c r="N60" s="57">
        <f>IF(OR($A60="",N$41=""),"",IFERROR(COUNTIFS('Employee Mapping'!$I$10:$I$2009,$A60,'Employee Mapping'!$K$10:$K$2009,N$39,'Employee Mapping'!$L$10:$L$2009,N$41)/COUNTA('Employee Mapping'!$G$10:$G$2009),""))</f>
        <v/>
      </c>
      <c r="O60" s="57">
        <f>IF(OR($A60="",O$41=""),"",IFERROR(COUNTIFS('Employee Mapping'!$I$10:$I$2009,$A60,'Employee Mapping'!$K$10:$K$2009,O$39,'Employee Mapping'!$L$10:$L$2009,O$41)/COUNTA('Employee Mapping'!$G$10:$G$2009),""))</f>
        <v/>
      </c>
      <c r="P60" s="57">
        <f>IF(OR($A60="",P$41=""),"",IFERROR(COUNTIFS('Employee Mapping'!$I$10:$I$2009,$A60,'Employee Mapping'!$K$10:$K$2009,P$39,'Employee Mapping'!$L$10:$L$2009,P$41)/COUNTA('Employee Mapping'!$G$10:$G$2009),""))</f>
        <v/>
      </c>
      <c r="Q60" s="57">
        <f>IF(OR($A60="",Q$41=""),"",IFERROR(COUNTIFS('Employee Mapping'!$I$10:$I$2009,$A60,'Employee Mapping'!$K$10:$K$2009,Q$39,'Employee Mapping'!$L$10:$L$2009,Q$41)/COUNTA('Employee Mapping'!$G$10:$G$2009),""))</f>
        <v/>
      </c>
      <c r="R60" s="57">
        <f>IF(OR($A60="",R$41=""),"",IFERROR(COUNTIFS('Employee Mapping'!$I$10:$I$2009,$A60,'Employee Mapping'!$K$10:$K$2009,R$39,'Employee Mapping'!$L$10:$L$2009,R$41)/COUNTA('Employee Mapping'!$G$10:$G$2009),""))</f>
        <v/>
      </c>
      <c r="S60" s="57">
        <f>IF(OR($A60="",S$41=""),"",IFERROR(COUNTIFS('Employee Mapping'!$I$10:$I$2009,$A60,'Employee Mapping'!$K$10:$K$2009,S$39,'Employee Mapping'!$L$10:$L$2009,S$41)/COUNTA('Employee Mapping'!$G$10:$G$2009),""))</f>
        <v/>
      </c>
      <c r="T60" s="57">
        <f>IF(OR($A60="",T$41=""),"",IFERROR(COUNTIFS('Employee Mapping'!$I$10:$I$2009,$A60,'Employee Mapping'!$K$10:$K$2009,T$39,'Employee Mapping'!$L$10:$L$2009,T$41)/COUNTA('Employee Mapping'!$G$10:$G$2009),""))</f>
        <v/>
      </c>
      <c r="U60" s="57">
        <f>IF(OR($A60="",U$41=""),"",IFERROR(COUNTIFS('Employee Mapping'!$I$10:$I$2009,$A60,'Employee Mapping'!$K$10:$K$2009,U$39,'Employee Mapping'!$L$10:$L$2009,U$41)/COUNTA('Employee Mapping'!$G$10:$G$2009),""))</f>
        <v/>
      </c>
      <c r="V60" s="57">
        <f>IF(OR($A60="",V$41=""),"",IFERROR(COUNTIFS('Employee Mapping'!$I$10:$I$2009,$A60,'Employee Mapping'!$K$10:$K$2009,V$39,'Employee Mapping'!$L$10:$L$2009,V$41)/COUNTA('Employee Mapping'!$G$10:$G$2009),""))</f>
        <v/>
      </c>
      <c r="W60" s="57">
        <f>IF(OR($A60="",W$41=""),"",IFERROR(COUNTIFS('Employee Mapping'!$I$10:$I$2009,$A60,'Employee Mapping'!$K$10:$K$2009,W$39,'Employee Mapping'!$L$10:$L$2009,W$41)/COUNTA('Employee Mapping'!$G$10:$G$2009),""))</f>
        <v/>
      </c>
      <c r="X60" s="57">
        <f>IF(OR($A60="",X$41=""),"",IFERROR(COUNTIFS('Employee Mapping'!$I$10:$I$2009,$A60,'Employee Mapping'!$K$10:$K$2009,X$39,'Employee Mapping'!$L$10:$L$2009,X$41)/COUNTA('Employee Mapping'!$G$10:$G$2009),""))</f>
        <v/>
      </c>
      <c r="Y60" s="57">
        <f>IF(OR($A60="",Y$41=""),"",IFERROR(COUNTIFS('Employee Mapping'!$I$10:$I$2009,$A60,'Employee Mapping'!$K$10:$K$2009,Y$39,'Employee Mapping'!$L$10:$L$2009,Y$41)/COUNTA('Employee Mapping'!$G$10:$G$2009),""))</f>
        <v/>
      </c>
      <c r="Z60" s="57">
        <f>IF(OR($A60="",Z$41=""),"",IFERROR(COUNTIFS('Employee Mapping'!$I$10:$I$2009,$A60,'Employee Mapping'!$K$10:$K$2009,Z$39,'Employee Mapping'!$L$10:$L$2009,Z$41)/COUNTA('Employee Mapping'!$G$10:$G$2009),""))</f>
        <v/>
      </c>
      <c r="AA60" s="57">
        <f>IF(OR($A60="",AA$41=""),"",IFERROR(COUNTIFS('Employee Mapping'!$I$10:$I$2009,$A60,'Employee Mapping'!$K$10:$K$2009,AA$39,'Employee Mapping'!$L$10:$L$2009,AA$41)/COUNTA('Employee Mapping'!$G$10:$G$2009),""))</f>
        <v/>
      </c>
      <c r="AB60" s="57">
        <f>IF(OR($A60="",AB$41=""),"",IFERROR(COUNTIFS('Employee Mapping'!$I$10:$I$2009,$A60,'Employee Mapping'!$K$10:$K$2009,AB$39,'Employee Mapping'!$L$10:$L$2009,AB$41)/COUNTA('Employee Mapping'!$G$10:$G$2009),""))</f>
        <v/>
      </c>
      <c r="AC60" s="57">
        <f>IF(OR($A60="",AC$41=""),"",IFERROR(COUNTIFS('Employee Mapping'!$I$10:$I$2009,$A60,'Employee Mapping'!$K$10:$K$2009,AC$39,'Employee Mapping'!$L$10:$L$2009,AC$41)/COUNTA('Employee Mapping'!$G$10:$G$2009),""))</f>
        <v/>
      </c>
      <c r="AD60" s="57">
        <f>IF(OR($A60="",AD$41=""),"",IFERROR(COUNTIFS('Employee Mapping'!$I$10:$I$2009,$A60,'Employee Mapping'!$K$10:$K$2009,AD$39,'Employee Mapping'!$L$10:$L$2009,AD$41)/COUNTA('Employee Mapping'!$G$10:$G$2009),""))</f>
        <v/>
      </c>
      <c r="AE60" s="57">
        <f>IF(OR($A60="",AE$41=""),"",IFERROR(COUNTIFS('Employee Mapping'!$I$10:$I$2009,$A60,'Employee Mapping'!$K$10:$K$2009,AE$39,'Employee Mapping'!$L$10:$L$2009,AE$41)/COUNTA('Employee Mapping'!$G$10:$G$2009),""))</f>
        <v/>
      </c>
      <c r="AF60" s="57">
        <f>IF(OR($A60="",AF$41=""),"",IFERROR(COUNTIFS('Employee Mapping'!$I$10:$I$2009,$A60,'Employee Mapping'!$K$10:$K$2009,AF$39,'Employee Mapping'!$L$10:$L$2009,AF$41)/COUNTA('Employee Mapping'!$G$10:$G$2009),""))</f>
        <v/>
      </c>
      <c r="AG60" s="57">
        <f>IF(OR($A60="",AG$41=""),"",IFERROR(COUNTIFS('Employee Mapping'!$I$10:$I$2009,$A60,'Employee Mapping'!$K$10:$K$2009,AG$39,'Employee Mapping'!$L$10:$L$2009,AG$41)/COUNTA('Employee Mapping'!$G$10:$G$2009),""))</f>
        <v/>
      </c>
      <c r="AH60" s="57">
        <f>IF(OR($A60="",AH$41=""),"",IFERROR(COUNTIFS('Employee Mapping'!$I$10:$I$2009,$A60,'Employee Mapping'!$K$10:$K$2009,AH$39,'Employee Mapping'!$L$10:$L$2009,AH$41)/COUNTA('Employee Mapping'!$G$10:$G$2009),""))</f>
        <v/>
      </c>
      <c r="AI60" s="57">
        <f>IF(OR($A60="",AI$41=""),"",IFERROR(COUNTIFS('Employee Mapping'!$I$10:$I$2009,$A60,'Employee Mapping'!$K$10:$K$2009,AI$39,'Employee Mapping'!$L$10:$L$2009,AI$41)/COUNTA('Employee Mapping'!$G$10:$G$2009),""))</f>
        <v/>
      </c>
      <c r="AJ60" s="57">
        <f>IF(OR($A60="",AJ$41=""),"",IFERROR(COUNTIFS('Employee Mapping'!$I$10:$I$2009,$A60,'Employee Mapping'!$K$10:$K$2009,AJ$39,'Employee Mapping'!$L$10:$L$2009,AJ$41)/COUNTA('Employee Mapping'!$G$10:$G$2009),""))</f>
        <v/>
      </c>
      <c r="AK60" s="57">
        <f>IF(OR($A60="",AK$41=""),"",IFERROR(COUNTIFS('Employee Mapping'!$I$10:$I$2009,$A60,'Employee Mapping'!$K$10:$K$2009,AK$39,'Employee Mapping'!$L$10:$L$2009,AK$41)/COUNTA('Employee Mapping'!$G$10:$G$2009),""))</f>
        <v/>
      </c>
      <c r="AL60" s="57">
        <f>IF(OR($A60="",AL$41=""),"",IFERROR(COUNTIFS('Employee Mapping'!$I$10:$I$2009,$A60,'Employee Mapping'!$K$10:$K$2009,AL$39,'Employee Mapping'!$L$10:$L$2009,AL$41)/COUNTA('Employee Mapping'!$G$10:$G$2009),""))</f>
        <v/>
      </c>
      <c r="AM60" s="57">
        <f>IF(OR($A60="",AM$41=""),"",IFERROR(COUNTIFS('Employee Mapping'!$I$10:$I$2009,$A60,'Employee Mapping'!$K$10:$K$2009,AM$39,'Employee Mapping'!$L$10:$L$2009,AM$41)/COUNTA('Employee Mapping'!$G$10:$G$2009),""))</f>
        <v/>
      </c>
      <c r="AN60" s="57">
        <f>IF(OR($A60="",AN$41=""),"",IFERROR(COUNTIFS('Employee Mapping'!$I$10:$I$2009,$A60,'Employee Mapping'!$K$10:$K$2009,AN$39,'Employee Mapping'!$L$10:$L$2009,AN$41)/COUNTA('Employee Mapping'!$G$10:$G$2009),""))</f>
        <v/>
      </c>
      <c r="AO60" s="57">
        <f>IF(OR($A60="",AO$41=""),"",IFERROR(COUNTIFS('Employee Mapping'!$I$10:$I$2009,$A60,'Employee Mapping'!$K$10:$K$2009,AO$39,'Employee Mapping'!$L$10:$L$2009,AO$41)/COUNTA('Employee Mapping'!$G$10:$G$2009),""))</f>
        <v/>
      </c>
      <c r="AP60" s="57">
        <f>IF(OR($A60="",AP$41=""),"",IFERROR(COUNTIFS('Employee Mapping'!$I$10:$I$2009,$A60,'Employee Mapping'!$K$10:$K$2009,AP$39,'Employee Mapping'!$L$10:$L$2009,AP$41)/COUNTA('Employee Mapping'!$G$10:$G$2009),""))</f>
        <v/>
      </c>
      <c r="AQ60" s="57">
        <f>IF(OR($A60="",AQ$41=""),"",IFERROR(COUNTIFS('Employee Mapping'!$I$10:$I$2009,$A60,'Employee Mapping'!$K$10:$K$2009,AQ$39,'Employee Mapping'!$L$10:$L$2009,AQ$41)/COUNTA('Employee Mapping'!$G$10:$G$2009),""))</f>
        <v/>
      </c>
      <c r="AR60" s="57">
        <f>IF(OR($A60="",AR$41=""),"",IFERROR(COUNTIFS('Employee Mapping'!$I$10:$I$2009,$A60,'Employee Mapping'!$K$10:$K$2009,AR$39,'Employee Mapping'!$L$10:$L$2009,AR$41)/COUNTA('Employee Mapping'!$G$10:$G$2009),""))</f>
        <v/>
      </c>
      <c r="AS60" s="57">
        <f>IF(OR($A60="",AS$41=""),"",IFERROR(COUNTIFS('Employee Mapping'!$I$10:$I$2009,$A60,'Employee Mapping'!$K$10:$K$2009,AS$39,'Employee Mapping'!$L$10:$L$2009,AS$41)/COUNTA('Employee Mapping'!$G$10:$G$2009),""))</f>
        <v/>
      </c>
      <c r="AT60" s="57">
        <f>IF(OR($A60="",AT$41=""),"",IFERROR(COUNTIFS('Employee Mapping'!$I$10:$I$2009,$A60,'Employee Mapping'!$K$10:$K$2009,AT$39,'Employee Mapping'!$L$10:$L$2009,AT$41)/COUNTA('Employee Mapping'!$G$10:$G$2009),""))</f>
        <v/>
      </c>
      <c r="AU60" s="57">
        <f>IF(OR($A60="",AU$41=""),"",IFERROR(COUNTIFS('Employee Mapping'!$I$10:$I$2009,$A60,'Employee Mapping'!$K$10:$K$2009,AU$39,'Employee Mapping'!$L$10:$L$2009,AU$41)/COUNTA('Employee Mapping'!$G$10:$G$2009),""))</f>
        <v/>
      </c>
      <c r="AV60" s="57">
        <f>IF(OR($A60="",AV$41=""),"",IFERROR(COUNTIFS('Employee Mapping'!$I$10:$I$2009,$A60,'Employee Mapping'!$K$10:$K$2009,AV$39,'Employee Mapping'!$L$10:$L$2009,AV$41)/COUNTA('Employee Mapping'!$G$10:$G$2009),""))</f>
        <v/>
      </c>
      <c r="AW60" s="57">
        <f>IF(OR($A60="",AW$41=""),"",IFERROR(COUNTIFS('Employee Mapping'!$I$10:$I$2009,$A60,'Employee Mapping'!$K$10:$K$2009,AW$39,'Employee Mapping'!$L$10:$L$2009,AW$41)/COUNTA('Employee Mapping'!$G$10:$G$2009),""))</f>
        <v/>
      </c>
      <c r="AX60" s="57">
        <f>IF(OR($A60="",AX$41=""),"",IFERROR(COUNTIFS('Employee Mapping'!$I$10:$I$2009,$A60,'Employee Mapping'!$K$10:$K$2009,AX$39,'Employee Mapping'!$L$10:$L$2009,AX$41)/COUNTA('Employee Mapping'!$G$10:$G$2009),""))</f>
        <v/>
      </c>
      <c r="AY60" s="57">
        <f>IF(OR($A60="",AY$41=""),"",IFERROR(COUNTIFS('Employee Mapping'!$I$10:$I$2009,$A60,'Employee Mapping'!$K$10:$K$2009,AY$39,'Employee Mapping'!$L$10:$L$2009,AY$41)/COUNTA('Employee Mapping'!$G$10:$G$2009),""))</f>
        <v/>
      </c>
      <c r="AZ60" s="57">
        <f>IF(OR($A60="",AZ$41=""),"",IFERROR(COUNTIFS('Employee Mapping'!$I$10:$I$2009,$A60,'Employee Mapping'!$K$10:$K$2009,AZ$39,'Employee Mapping'!$L$10:$L$2009,AZ$41)/COUNTA('Employee Mapping'!$G$10:$G$2009),""))</f>
        <v/>
      </c>
      <c r="BA60" s="57">
        <f>IF(OR($A60="",BA$41=""),"",IFERROR(COUNTIFS('Employee Mapping'!$I$10:$I$2009,$A60,'Employee Mapping'!$K$10:$K$2009,BA$39,'Employee Mapping'!$L$10:$L$2009,BA$41)/COUNTA('Employee Mapping'!$G$10:$G$2009),""))</f>
        <v/>
      </c>
      <c r="BB60" s="57">
        <f>IF(OR($A60="",BB$41=""),"",IFERROR(COUNTIFS('Employee Mapping'!$I$10:$I$2009,$A60,'Employee Mapping'!$K$10:$K$2009,BB$39,'Employee Mapping'!$L$10:$L$2009,BB$41)/COUNTA('Employee Mapping'!$G$10:$G$2009),""))</f>
        <v/>
      </c>
      <c r="BC60" s="57">
        <f>IF(OR($A60="",BC$41=""),"",IFERROR(COUNTIFS('Employee Mapping'!$I$10:$I$2009,$A60,'Employee Mapping'!$K$10:$K$2009,BC$39,'Employee Mapping'!$L$10:$L$2009,BC$41)/COUNTA('Employee Mapping'!$G$10:$G$2009),""))</f>
        <v/>
      </c>
      <c r="BD60" s="57">
        <f>IF(OR($A60="",BD$41=""),"",IFERROR(COUNTIFS('Employee Mapping'!$I$10:$I$2009,$A60,'Employee Mapping'!$K$10:$K$2009,BD$39,'Employee Mapping'!$L$10:$L$2009,BD$41)/COUNTA('Employee Mapping'!$G$10:$G$2009),""))</f>
        <v/>
      </c>
      <c r="BE60" s="57">
        <f>IF(OR($A60="",BE$41=""),"",IFERROR(COUNTIFS('Employee Mapping'!$I$10:$I$2009,$A60,'Employee Mapping'!$K$10:$K$2009,BE$39,'Employee Mapping'!$L$10:$L$2009,BE$41)/COUNTA('Employee Mapping'!$G$10:$G$2009),""))</f>
        <v/>
      </c>
      <c r="BF60" s="57">
        <f>IF(OR($A60="",BF$41=""),"",IFERROR(COUNTIFS('Employee Mapping'!$I$10:$I$2009,$A60,'Employee Mapping'!$K$10:$K$2009,BF$39,'Employee Mapping'!$L$10:$L$2009,BF$41)/COUNTA('Employee Mapping'!$G$10:$G$2009),""))</f>
        <v/>
      </c>
      <c r="BG60" s="57">
        <f>IF(OR($A60="",BG$41=""),"",IFERROR(COUNTIFS('Employee Mapping'!$I$10:$I$2009,$A60,'Employee Mapping'!$K$10:$K$2009,BG$39,'Employee Mapping'!$L$10:$L$2009,BG$41)/COUNTA('Employee Mapping'!$G$10:$G$2009),""))</f>
        <v/>
      </c>
      <c r="BH60" s="57">
        <f>IF(OR($A60="",BH$41=""),"",IFERROR(COUNTIFS('Employee Mapping'!$I$10:$I$2009,$A60,'Employee Mapping'!$K$10:$K$2009,BH$39,'Employee Mapping'!$L$10:$L$2009,BH$41)/COUNTA('Employee Mapping'!$G$10:$G$2009),""))</f>
        <v/>
      </c>
      <c r="BI60" s="57">
        <f>IF(OR($A60="",BI$41=""),"",IFERROR(COUNTIFS('Employee Mapping'!$I$10:$I$2009,$A60,'Employee Mapping'!$K$10:$K$2009,BI$39,'Employee Mapping'!$L$10:$L$2009,BI$41)/COUNTA('Employee Mapping'!$G$10:$G$2009),""))</f>
        <v/>
      </c>
      <c r="BJ60" s="57">
        <f>IF(OR($A60="",BJ$41=""),"",IFERROR(COUNTIFS('Employee Mapping'!$I$10:$I$2009,$A60,'Employee Mapping'!$K$10:$K$2009,BJ$39,'Employee Mapping'!$L$10:$L$2009,BJ$41)/COUNTA('Employee Mapping'!$G$10:$G$2009),""))</f>
        <v/>
      </c>
      <c r="BK60" s="57">
        <f>IF(OR($A60="",BK$41=""),"",IFERROR(COUNTIFS('Employee Mapping'!$I$10:$I$2009,$A60,'Employee Mapping'!$K$10:$K$2009,BK$39,'Employee Mapping'!$L$10:$L$2009,BK$41)/COUNTA('Employee Mapping'!$G$10:$G$2009),""))</f>
        <v/>
      </c>
      <c r="BL60" s="57">
        <f>IF(OR($A60="",BL$41=""),"",IFERROR(COUNTIFS('Employee Mapping'!$I$10:$I$2009,$A60,'Employee Mapping'!$K$10:$K$2009,BL$39,'Employee Mapping'!$L$10:$L$2009,BL$41)/COUNTA('Employee Mapping'!$G$10:$G$2009),""))</f>
        <v/>
      </c>
      <c r="BM60" s="57">
        <f>IF(OR($A60="",BM$41=""),"",IFERROR(COUNTIFS('Employee Mapping'!$I$10:$I$2009,$A60,'Employee Mapping'!$K$10:$K$2009,BM$39,'Employee Mapping'!$L$10:$L$2009,BM$41)/COUNTA('Employee Mapping'!$G$10:$G$2009),""))</f>
        <v/>
      </c>
      <c r="BN60" s="57">
        <f>IF(OR($A60="",BN$41=""),"",IFERROR(COUNTIFS('Employee Mapping'!$I$10:$I$2009,$A60,'Employee Mapping'!$K$10:$K$2009,BN$39,'Employee Mapping'!$L$10:$L$2009,BN$41)/COUNTA('Employee Mapping'!$G$10:$G$2009),""))</f>
        <v/>
      </c>
      <c r="BO60" s="57">
        <f>IF(OR($A60="",BO$41=""),"",IFERROR(COUNTIFS('Employee Mapping'!$I$10:$I$2009,$A60,'Employee Mapping'!$K$10:$K$2009,BO$39,'Employee Mapping'!$L$10:$L$2009,BO$41)/COUNTA('Employee Mapping'!$G$10:$G$2009),""))</f>
        <v/>
      </c>
      <c r="BP60" s="57">
        <f>IF(OR($A60="",BP$41=""),"",IFERROR(COUNTIFS('Employee Mapping'!$I$10:$I$2009,$A60,'Employee Mapping'!$K$10:$K$2009,BP$39,'Employee Mapping'!$L$10:$L$2009,BP$41)/COUNTA('Employee Mapping'!$G$10:$G$2009),""))</f>
        <v/>
      </c>
      <c r="BQ60" s="57">
        <f>IF(OR($A60="",BQ$41=""),"",IFERROR(COUNTIFS('Employee Mapping'!$I$10:$I$2009,$A60,'Employee Mapping'!$K$10:$K$2009,BQ$39,'Employee Mapping'!$L$10:$L$2009,BQ$41)/COUNTA('Employee Mapping'!$G$10:$G$2009),""))</f>
        <v/>
      </c>
      <c r="BR60" s="57">
        <f>IF(OR($A60="",BR$41=""),"",IFERROR(COUNTIFS('Employee Mapping'!$I$10:$I$2009,$A60,'Employee Mapping'!$K$10:$K$2009,BR$39,'Employee Mapping'!$L$10:$L$2009,BR$41)/COUNTA('Employee Mapping'!$G$10:$G$2009),""))</f>
        <v/>
      </c>
      <c r="BS60" s="57">
        <f>IF(OR($A60="",BS$41=""),"",IFERROR(COUNTIFS('Employee Mapping'!$I$10:$I$2009,$A60,'Employee Mapping'!$K$10:$K$2009,BS$39,'Employee Mapping'!$L$10:$L$2009,BS$41)/COUNTA('Employee Mapping'!$G$10:$G$2009),""))</f>
        <v/>
      </c>
      <c r="BT60" s="57">
        <f>IF(OR($A60="",BT$41=""),"",IFERROR(COUNTIFS('Employee Mapping'!$I$10:$I$2009,$A60,'Employee Mapping'!$K$10:$K$2009,BT$39,'Employee Mapping'!$L$10:$L$2009,BT$41)/COUNTA('Employee Mapping'!$G$10:$G$2009),""))</f>
        <v/>
      </c>
      <c r="BU60" s="57">
        <f>IF(OR($A60="",BU$41=""),"",IFERROR(COUNTIFS('Employee Mapping'!$I$10:$I$2009,$A60,'Employee Mapping'!$K$10:$K$2009,BU$39,'Employee Mapping'!$L$10:$L$2009,BU$41)/COUNTA('Employee Mapping'!$G$10:$G$2009),""))</f>
        <v/>
      </c>
      <c r="BV60" s="57">
        <f>IF(OR($A60="",BV$41=""),"",IFERROR(COUNTIFS('Employee Mapping'!$I$10:$I$2009,$A60,'Employee Mapping'!$K$10:$K$2009,BV$39,'Employee Mapping'!$L$10:$L$2009,BV$41)/COUNTA('Employee Mapping'!$G$10:$G$2009),""))</f>
        <v/>
      </c>
      <c r="BW60" s="57">
        <f>IF(OR($A60="",BW$41=""),"",IFERROR(COUNTIFS('Employee Mapping'!$I$10:$I$2009,$A60,'Employee Mapping'!$K$10:$K$2009,BW$39,'Employee Mapping'!$L$10:$L$2009,BW$41)/COUNTA('Employee Mapping'!$G$10:$G$2009),""))</f>
        <v/>
      </c>
      <c r="BX60" s="57">
        <f>IF(OR($A60="",BX$41=""),"",IFERROR(COUNTIFS('Employee Mapping'!$I$10:$I$2009,$A60,'Employee Mapping'!$K$10:$K$2009,BX$39,'Employee Mapping'!$L$10:$L$2009,BX$41)/COUNTA('Employee Mapping'!$G$10:$G$2009),""))</f>
        <v/>
      </c>
      <c r="BY60" s="57">
        <f>IF(OR($A60="",BY$41=""),"",IFERROR(COUNTIFS('Employee Mapping'!$I$10:$I$2009,$A60,'Employee Mapping'!$K$10:$K$2009,BY$39,'Employee Mapping'!$L$10:$L$2009,BY$41)/COUNTA('Employee Mapping'!$G$10:$G$2009),""))</f>
        <v/>
      </c>
      <c r="BZ60" s="57">
        <f>IF(OR($A60="",BZ$41=""),"",IFERROR(COUNTIFS('Employee Mapping'!$I$10:$I$2009,$A60,'Employee Mapping'!$K$10:$K$2009,BZ$39,'Employee Mapping'!$L$10:$L$2009,BZ$41)/COUNTA('Employee Mapping'!$G$10:$G$2009),""))</f>
        <v/>
      </c>
      <c r="CA60" s="57">
        <f>IF(OR($A60="",CA$41=""),"",IFERROR(COUNTIFS('Employee Mapping'!$I$10:$I$2009,$A60,'Employee Mapping'!$K$10:$K$2009,CA$39,'Employee Mapping'!$L$10:$L$2009,CA$41)/COUNTA('Employee Mapping'!$G$10:$G$2009),""))</f>
        <v/>
      </c>
      <c r="CB60" s="57">
        <f>IF(OR($A60="",CB$41=""),"",IFERROR(COUNTIFS('Employee Mapping'!$I$10:$I$2009,$A60,'Employee Mapping'!$K$10:$K$2009,CB$39,'Employee Mapping'!$L$10:$L$2009,CB$41)/COUNTA('Employee Mapping'!$G$10:$G$2009),""))</f>
        <v/>
      </c>
      <c r="CC60" s="57">
        <f>IF(OR($A60="",CC$41=""),"",IFERROR(COUNTIFS('Employee Mapping'!$I$10:$I$2009,$A60,'Employee Mapping'!$K$10:$K$2009,CC$39,'Employee Mapping'!$L$10:$L$2009,CC$41)/COUNTA('Employee Mapping'!$G$10:$G$2009),""))</f>
        <v/>
      </c>
      <c r="CD60" s="57">
        <f>IF(OR($A60="",CD$41=""),"",IFERROR(COUNTIFS('Employee Mapping'!$I$10:$I$2009,$A60,'Employee Mapping'!$K$10:$K$2009,CD$39,'Employee Mapping'!$L$10:$L$2009,CD$41)/COUNTA('Employee Mapping'!$G$10:$G$2009),""))</f>
        <v/>
      </c>
      <c r="CE60" s="57">
        <f>IF(OR($A60="",CE$41=""),"",IFERROR(COUNTIFS('Employee Mapping'!$I$10:$I$2009,$A60,'Employee Mapping'!$K$10:$K$2009,CE$39,'Employee Mapping'!$L$10:$L$2009,CE$41)/COUNTA('Employee Mapping'!$G$10:$G$2009),""))</f>
        <v/>
      </c>
      <c r="CF60" s="57">
        <f>IF(OR($A60="",CF$41=""),"",IFERROR(COUNTIFS('Employee Mapping'!$I$10:$I$2009,$A60,'Employee Mapping'!$K$10:$K$2009,CF$39,'Employee Mapping'!$L$10:$L$2009,CF$41)/COUNTA('Employee Mapping'!$G$10:$G$2009),""))</f>
        <v/>
      </c>
      <c r="CG60" s="57">
        <f>IF(OR($A60="",CG$41=""),"",IFERROR(COUNTIFS('Employee Mapping'!$I$10:$I$2009,$A60,'Employee Mapping'!$K$10:$K$2009,CG$39,'Employee Mapping'!$L$10:$L$2009,CG$41)/COUNTA('Employee Mapping'!$G$10:$G$2009),""))</f>
        <v/>
      </c>
      <c r="CH60" s="57">
        <f>IF(OR($A60="",CH$41=""),"",IFERROR(COUNTIFS('Employee Mapping'!$I$10:$I$2009,$A60,'Employee Mapping'!$K$10:$K$2009,CH$39,'Employee Mapping'!$L$10:$L$2009,CH$41)/COUNTA('Employee Mapping'!$G$10:$G$2009),""))</f>
        <v/>
      </c>
      <c r="CI60" s="57">
        <f>IF(OR($A60="",CI$41=""),"",IFERROR(COUNTIFS('Employee Mapping'!$I$10:$I$2009,$A60,'Employee Mapping'!$K$10:$K$2009,CI$39,'Employee Mapping'!$L$10:$L$2009,CI$41)/COUNTA('Employee Mapping'!$G$10:$G$2009),""))</f>
        <v/>
      </c>
      <c r="CJ60" s="57">
        <f>IF(OR($A60="",CJ$41=""),"",IFERROR(COUNTIFS('Employee Mapping'!$I$10:$I$2009,$A60,'Employee Mapping'!$K$10:$K$2009,CJ$39,'Employee Mapping'!$L$10:$L$2009,CJ$41)/COUNTA('Employee Mapping'!$G$10:$G$2009),""))</f>
        <v/>
      </c>
      <c r="CK60" s="57">
        <f>IF(OR($A60="",CK$41=""),"",IFERROR(COUNTIFS('Employee Mapping'!$I$10:$I$2009,$A60,'Employee Mapping'!$K$10:$K$2009,CK$39,'Employee Mapping'!$L$10:$L$2009,CK$41)/COUNTA('Employee Mapping'!$G$10:$G$2009),""))</f>
        <v/>
      </c>
      <c r="CL60" s="57">
        <f>IF(OR($A60="",CL$41=""),"",IFERROR(COUNTIFS('Employee Mapping'!$I$10:$I$2009,$A60,'Employee Mapping'!$K$10:$K$2009,CL$39,'Employee Mapping'!$L$10:$L$2009,CL$41)/COUNTA('Employee Mapping'!$G$10:$G$2009),""))</f>
        <v/>
      </c>
      <c r="CM60" s="57">
        <f>IF(OR($A60="",CM$41=""),"",IFERROR(COUNTIFS('Employee Mapping'!$I$10:$I$2009,$A60,'Employee Mapping'!$K$10:$K$2009,CM$39,'Employee Mapping'!$L$10:$L$2009,CM$41)/COUNTA('Employee Mapping'!$G$10:$G$2009),""))</f>
        <v/>
      </c>
      <c r="CN60" s="57">
        <f>IF(OR($A60="",CN$41=""),"",IFERROR(COUNTIFS('Employee Mapping'!$I$10:$I$2009,$A60,'Employee Mapping'!$K$10:$K$2009,CN$39,'Employee Mapping'!$L$10:$L$2009,CN$41)/COUNTA('Employee Mapping'!$G$10:$G$2009),""))</f>
        <v/>
      </c>
      <c r="CO60" s="57">
        <f>IF(OR($A60="",CO$41=""),"",IFERROR(COUNTIFS('Employee Mapping'!$I$10:$I$2009,$A60,'Employee Mapping'!$K$10:$K$2009,CO$39,'Employee Mapping'!$L$10:$L$2009,CO$41)/COUNTA('Employee Mapping'!$G$10:$G$2009),""))</f>
        <v/>
      </c>
      <c r="CP60" s="57">
        <f>IF(OR($A60="",CP$41=""),"",IFERROR(COUNTIFS('Employee Mapping'!$I$10:$I$2009,$A60,'Employee Mapping'!$K$10:$K$2009,CP$39,'Employee Mapping'!$L$10:$L$2009,CP$41)/COUNTA('Employee Mapping'!$G$10:$G$2009),""))</f>
        <v/>
      </c>
      <c r="CQ60" s="57">
        <f>IF(OR($A60="",CQ$41=""),"",IFERROR(COUNTIFS('Employee Mapping'!$I$10:$I$2009,$A60,'Employee Mapping'!$K$10:$K$2009,CQ$39,'Employee Mapping'!$L$10:$L$2009,CQ$41)/COUNTA('Employee Mapping'!$G$10:$G$2009),""))</f>
        <v/>
      </c>
      <c r="CR60" s="57">
        <f>IF(OR($A60="",CR$41=""),"",IFERROR(COUNTIFS('Employee Mapping'!$I$10:$I$2009,$A60,'Employee Mapping'!$K$10:$K$2009,CR$39,'Employee Mapping'!$L$10:$L$2009,CR$41)/COUNTA('Employee Mapping'!$G$10:$G$2009),""))</f>
        <v/>
      </c>
      <c r="CS60" s="57">
        <f>IF(OR($A60="",CS$41=""),"",IFERROR(COUNTIFS('Employee Mapping'!$I$10:$I$2009,$A60,'Employee Mapping'!$K$10:$K$2009,CS$39,'Employee Mapping'!$L$10:$L$2009,CS$41)/COUNTA('Employee Mapping'!$G$10:$G$2009),""))</f>
        <v/>
      </c>
      <c r="CT60" s="57">
        <f>IF(OR($A60="",CT$41=""),"",IFERROR(COUNTIFS('Employee Mapping'!$I$10:$I$2009,$A60,'Employee Mapping'!$K$10:$K$2009,CT$39,'Employee Mapping'!$L$10:$L$2009,CT$41)/COUNTA('Employee Mapping'!$G$10:$G$2009),""))</f>
        <v/>
      </c>
      <c r="CU60" s="58">
        <f>IF($A60="","",SUM(C60:CT60))</f>
        <v/>
      </c>
    </row>
    <row r="61">
      <c r="A61">
        <f>IF(SETUP!$B139="","",SETUP!$B139)</f>
        <v/>
      </c>
      <c r="B61" s="9">
        <f>IF(SETUP!$B139="","",SETUP!$C139)</f>
        <v/>
      </c>
      <c r="C61" s="57">
        <f>IF(OR($A61="",C$41=""),"",IFERROR(COUNTIFS('Employee Mapping'!$I$10:$I$2009,$A61,'Employee Mapping'!$K$10:$K$2009,C$39,'Employee Mapping'!$L$10:$L$2009,C$41)/COUNTA('Employee Mapping'!$G$10:$G$2009),""))</f>
        <v/>
      </c>
      <c r="D61" s="57">
        <f>IF(OR($A61="",D$41=""),"",IFERROR(COUNTIFS('Employee Mapping'!$I$10:$I$2009,$A61,'Employee Mapping'!$K$10:$K$2009,D$39,'Employee Mapping'!$L$10:$L$2009,D$41)/COUNTA('Employee Mapping'!$G$10:$G$2009),""))</f>
        <v/>
      </c>
      <c r="E61" s="57">
        <f>IF(OR($A61="",E$41=""),"",IFERROR(COUNTIFS('Employee Mapping'!$I$10:$I$2009,$A61,'Employee Mapping'!$K$10:$K$2009,E$39,'Employee Mapping'!$L$10:$L$2009,E$41)/COUNTA('Employee Mapping'!$G$10:$G$2009),""))</f>
        <v/>
      </c>
      <c r="F61" s="57">
        <f>IF(OR($A61="",F$41=""),"",IFERROR(COUNTIFS('Employee Mapping'!$I$10:$I$2009,$A61,'Employee Mapping'!$K$10:$K$2009,F$39,'Employee Mapping'!$L$10:$L$2009,F$41)/COUNTA('Employee Mapping'!$G$10:$G$2009),""))</f>
        <v/>
      </c>
      <c r="G61" s="57">
        <f>IF(OR($A61="",G$41=""),"",IFERROR(COUNTIFS('Employee Mapping'!$I$10:$I$2009,$A61,'Employee Mapping'!$K$10:$K$2009,G$39,'Employee Mapping'!$L$10:$L$2009,G$41)/COUNTA('Employee Mapping'!$G$10:$G$2009),""))</f>
        <v/>
      </c>
      <c r="H61" s="57">
        <f>IF(OR($A61="",H$41=""),"",IFERROR(COUNTIFS('Employee Mapping'!$I$10:$I$2009,$A61,'Employee Mapping'!$K$10:$K$2009,H$39,'Employee Mapping'!$L$10:$L$2009,H$41)/COUNTA('Employee Mapping'!$G$10:$G$2009),""))</f>
        <v/>
      </c>
      <c r="I61" s="57">
        <f>IF(OR($A61="",I$41=""),"",IFERROR(COUNTIFS('Employee Mapping'!$I$10:$I$2009,$A61,'Employee Mapping'!$K$10:$K$2009,I$39,'Employee Mapping'!$L$10:$L$2009,I$41)/COUNTA('Employee Mapping'!$G$10:$G$2009),""))</f>
        <v/>
      </c>
      <c r="J61" s="57">
        <f>IF(OR($A61="",J$41=""),"",IFERROR(COUNTIFS('Employee Mapping'!$I$10:$I$2009,$A61,'Employee Mapping'!$K$10:$K$2009,J$39,'Employee Mapping'!$L$10:$L$2009,J$41)/COUNTA('Employee Mapping'!$G$10:$G$2009),""))</f>
        <v/>
      </c>
      <c r="K61" s="57">
        <f>IF(OR($A61="",K$41=""),"",IFERROR(COUNTIFS('Employee Mapping'!$I$10:$I$2009,$A61,'Employee Mapping'!$K$10:$K$2009,K$39,'Employee Mapping'!$L$10:$L$2009,K$41)/COUNTA('Employee Mapping'!$G$10:$G$2009),""))</f>
        <v/>
      </c>
      <c r="L61" s="57">
        <f>IF(OR($A61="",L$41=""),"",IFERROR(COUNTIFS('Employee Mapping'!$I$10:$I$2009,$A61,'Employee Mapping'!$K$10:$K$2009,L$39,'Employee Mapping'!$L$10:$L$2009,L$41)/COUNTA('Employee Mapping'!$G$10:$G$2009),""))</f>
        <v/>
      </c>
      <c r="M61" s="57">
        <f>IF(OR($A61="",M$41=""),"",IFERROR(COUNTIFS('Employee Mapping'!$I$10:$I$2009,$A61,'Employee Mapping'!$K$10:$K$2009,M$39,'Employee Mapping'!$L$10:$L$2009,M$41)/COUNTA('Employee Mapping'!$G$10:$G$2009),""))</f>
        <v/>
      </c>
      <c r="N61" s="57">
        <f>IF(OR($A61="",N$41=""),"",IFERROR(COUNTIFS('Employee Mapping'!$I$10:$I$2009,$A61,'Employee Mapping'!$K$10:$K$2009,N$39,'Employee Mapping'!$L$10:$L$2009,N$41)/COUNTA('Employee Mapping'!$G$10:$G$2009),""))</f>
        <v/>
      </c>
      <c r="O61" s="57">
        <f>IF(OR($A61="",O$41=""),"",IFERROR(COUNTIFS('Employee Mapping'!$I$10:$I$2009,$A61,'Employee Mapping'!$K$10:$K$2009,O$39,'Employee Mapping'!$L$10:$L$2009,O$41)/COUNTA('Employee Mapping'!$G$10:$G$2009),""))</f>
        <v/>
      </c>
      <c r="P61" s="57">
        <f>IF(OR($A61="",P$41=""),"",IFERROR(COUNTIFS('Employee Mapping'!$I$10:$I$2009,$A61,'Employee Mapping'!$K$10:$K$2009,P$39,'Employee Mapping'!$L$10:$L$2009,P$41)/COUNTA('Employee Mapping'!$G$10:$G$2009),""))</f>
        <v/>
      </c>
      <c r="Q61" s="57">
        <f>IF(OR($A61="",Q$41=""),"",IFERROR(COUNTIFS('Employee Mapping'!$I$10:$I$2009,$A61,'Employee Mapping'!$K$10:$K$2009,Q$39,'Employee Mapping'!$L$10:$L$2009,Q$41)/COUNTA('Employee Mapping'!$G$10:$G$2009),""))</f>
        <v/>
      </c>
      <c r="R61" s="57">
        <f>IF(OR($A61="",R$41=""),"",IFERROR(COUNTIFS('Employee Mapping'!$I$10:$I$2009,$A61,'Employee Mapping'!$K$10:$K$2009,R$39,'Employee Mapping'!$L$10:$L$2009,R$41)/COUNTA('Employee Mapping'!$G$10:$G$2009),""))</f>
        <v/>
      </c>
      <c r="S61" s="57">
        <f>IF(OR($A61="",S$41=""),"",IFERROR(COUNTIFS('Employee Mapping'!$I$10:$I$2009,$A61,'Employee Mapping'!$K$10:$K$2009,S$39,'Employee Mapping'!$L$10:$L$2009,S$41)/COUNTA('Employee Mapping'!$G$10:$G$2009),""))</f>
        <v/>
      </c>
      <c r="T61" s="57">
        <f>IF(OR($A61="",T$41=""),"",IFERROR(COUNTIFS('Employee Mapping'!$I$10:$I$2009,$A61,'Employee Mapping'!$K$10:$K$2009,T$39,'Employee Mapping'!$L$10:$L$2009,T$41)/COUNTA('Employee Mapping'!$G$10:$G$2009),""))</f>
        <v/>
      </c>
      <c r="U61" s="57">
        <f>IF(OR($A61="",U$41=""),"",IFERROR(COUNTIFS('Employee Mapping'!$I$10:$I$2009,$A61,'Employee Mapping'!$K$10:$K$2009,U$39,'Employee Mapping'!$L$10:$L$2009,U$41)/COUNTA('Employee Mapping'!$G$10:$G$2009),""))</f>
        <v/>
      </c>
      <c r="V61" s="57">
        <f>IF(OR($A61="",V$41=""),"",IFERROR(COUNTIFS('Employee Mapping'!$I$10:$I$2009,$A61,'Employee Mapping'!$K$10:$K$2009,V$39,'Employee Mapping'!$L$10:$L$2009,V$41)/COUNTA('Employee Mapping'!$G$10:$G$2009),""))</f>
        <v/>
      </c>
      <c r="W61" s="57">
        <f>IF(OR($A61="",W$41=""),"",IFERROR(COUNTIFS('Employee Mapping'!$I$10:$I$2009,$A61,'Employee Mapping'!$K$10:$K$2009,W$39,'Employee Mapping'!$L$10:$L$2009,W$41)/COUNTA('Employee Mapping'!$G$10:$G$2009),""))</f>
        <v/>
      </c>
      <c r="X61" s="57">
        <f>IF(OR($A61="",X$41=""),"",IFERROR(COUNTIFS('Employee Mapping'!$I$10:$I$2009,$A61,'Employee Mapping'!$K$10:$K$2009,X$39,'Employee Mapping'!$L$10:$L$2009,X$41)/COUNTA('Employee Mapping'!$G$10:$G$2009),""))</f>
        <v/>
      </c>
      <c r="Y61" s="57">
        <f>IF(OR($A61="",Y$41=""),"",IFERROR(COUNTIFS('Employee Mapping'!$I$10:$I$2009,$A61,'Employee Mapping'!$K$10:$K$2009,Y$39,'Employee Mapping'!$L$10:$L$2009,Y$41)/COUNTA('Employee Mapping'!$G$10:$G$2009),""))</f>
        <v/>
      </c>
      <c r="Z61" s="57">
        <f>IF(OR($A61="",Z$41=""),"",IFERROR(COUNTIFS('Employee Mapping'!$I$10:$I$2009,$A61,'Employee Mapping'!$K$10:$K$2009,Z$39,'Employee Mapping'!$L$10:$L$2009,Z$41)/COUNTA('Employee Mapping'!$G$10:$G$2009),""))</f>
        <v/>
      </c>
      <c r="AA61" s="57">
        <f>IF(OR($A61="",AA$41=""),"",IFERROR(COUNTIFS('Employee Mapping'!$I$10:$I$2009,$A61,'Employee Mapping'!$K$10:$K$2009,AA$39,'Employee Mapping'!$L$10:$L$2009,AA$41)/COUNTA('Employee Mapping'!$G$10:$G$2009),""))</f>
        <v/>
      </c>
      <c r="AB61" s="57">
        <f>IF(OR($A61="",AB$41=""),"",IFERROR(COUNTIFS('Employee Mapping'!$I$10:$I$2009,$A61,'Employee Mapping'!$K$10:$K$2009,AB$39,'Employee Mapping'!$L$10:$L$2009,AB$41)/COUNTA('Employee Mapping'!$G$10:$G$2009),""))</f>
        <v/>
      </c>
      <c r="AC61" s="57">
        <f>IF(OR($A61="",AC$41=""),"",IFERROR(COUNTIFS('Employee Mapping'!$I$10:$I$2009,$A61,'Employee Mapping'!$K$10:$K$2009,AC$39,'Employee Mapping'!$L$10:$L$2009,AC$41)/COUNTA('Employee Mapping'!$G$10:$G$2009),""))</f>
        <v/>
      </c>
      <c r="AD61" s="57">
        <f>IF(OR($A61="",AD$41=""),"",IFERROR(COUNTIFS('Employee Mapping'!$I$10:$I$2009,$A61,'Employee Mapping'!$K$10:$K$2009,AD$39,'Employee Mapping'!$L$10:$L$2009,AD$41)/COUNTA('Employee Mapping'!$G$10:$G$2009),""))</f>
        <v/>
      </c>
      <c r="AE61" s="57">
        <f>IF(OR($A61="",AE$41=""),"",IFERROR(COUNTIFS('Employee Mapping'!$I$10:$I$2009,$A61,'Employee Mapping'!$K$10:$K$2009,AE$39,'Employee Mapping'!$L$10:$L$2009,AE$41)/COUNTA('Employee Mapping'!$G$10:$G$2009),""))</f>
        <v/>
      </c>
      <c r="AF61" s="57">
        <f>IF(OR($A61="",AF$41=""),"",IFERROR(COUNTIFS('Employee Mapping'!$I$10:$I$2009,$A61,'Employee Mapping'!$K$10:$K$2009,AF$39,'Employee Mapping'!$L$10:$L$2009,AF$41)/COUNTA('Employee Mapping'!$G$10:$G$2009),""))</f>
        <v/>
      </c>
      <c r="AG61" s="57">
        <f>IF(OR($A61="",AG$41=""),"",IFERROR(COUNTIFS('Employee Mapping'!$I$10:$I$2009,$A61,'Employee Mapping'!$K$10:$K$2009,AG$39,'Employee Mapping'!$L$10:$L$2009,AG$41)/COUNTA('Employee Mapping'!$G$10:$G$2009),""))</f>
        <v/>
      </c>
      <c r="AH61" s="57">
        <f>IF(OR($A61="",AH$41=""),"",IFERROR(COUNTIFS('Employee Mapping'!$I$10:$I$2009,$A61,'Employee Mapping'!$K$10:$K$2009,AH$39,'Employee Mapping'!$L$10:$L$2009,AH$41)/COUNTA('Employee Mapping'!$G$10:$G$2009),""))</f>
        <v/>
      </c>
      <c r="AI61" s="57">
        <f>IF(OR($A61="",AI$41=""),"",IFERROR(COUNTIFS('Employee Mapping'!$I$10:$I$2009,$A61,'Employee Mapping'!$K$10:$K$2009,AI$39,'Employee Mapping'!$L$10:$L$2009,AI$41)/COUNTA('Employee Mapping'!$G$10:$G$2009),""))</f>
        <v/>
      </c>
      <c r="AJ61" s="57">
        <f>IF(OR($A61="",AJ$41=""),"",IFERROR(COUNTIFS('Employee Mapping'!$I$10:$I$2009,$A61,'Employee Mapping'!$K$10:$K$2009,AJ$39,'Employee Mapping'!$L$10:$L$2009,AJ$41)/COUNTA('Employee Mapping'!$G$10:$G$2009),""))</f>
        <v/>
      </c>
      <c r="AK61" s="57">
        <f>IF(OR($A61="",AK$41=""),"",IFERROR(COUNTIFS('Employee Mapping'!$I$10:$I$2009,$A61,'Employee Mapping'!$K$10:$K$2009,AK$39,'Employee Mapping'!$L$10:$L$2009,AK$41)/COUNTA('Employee Mapping'!$G$10:$G$2009),""))</f>
        <v/>
      </c>
      <c r="AL61" s="57">
        <f>IF(OR($A61="",AL$41=""),"",IFERROR(COUNTIFS('Employee Mapping'!$I$10:$I$2009,$A61,'Employee Mapping'!$K$10:$K$2009,AL$39,'Employee Mapping'!$L$10:$L$2009,AL$41)/COUNTA('Employee Mapping'!$G$10:$G$2009),""))</f>
        <v/>
      </c>
      <c r="AM61" s="57">
        <f>IF(OR($A61="",AM$41=""),"",IFERROR(COUNTIFS('Employee Mapping'!$I$10:$I$2009,$A61,'Employee Mapping'!$K$10:$K$2009,AM$39,'Employee Mapping'!$L$10:$L$2009,AM$41)/COUNTA('Employee Mapping'!$G$10:$G$2009),""))</f>
        <v/>
      </c>
      <c r="AN61" s="57">
        <f>IF(OR($A61="",AN$41=""),"",IFERROR(COUNTIFS('Employee Mapping'!$I$10:$I$2009,$A61,'Employee Mapping'!$K$10:$K$2009,AN$39,'Employee Mapping'!$L$10:$L$2009,AN$41)/COUNTA('Employee Mapping'!$G$10:$G$2009),""))</f>
        <v/>
      </c>
      <c r="AO61" s="57">
        <f>IF(OR($A61="",AO$41=""),"",IFERROR(COUNTIFS('Employee Mapping'!$I$10:$I$2009,$A61,'Employee Mapping'!$K$10:$K$2009,AO$39,'Employee Mapping'!$L$10:$L$2009,AO$41)/COUNTA('Employee Mapping'!$G$10:$G$2009),""))</f>
        <v/>
      </c>
      <c r="AP61" s="57">
        <f>IF(OR($A61="",AP$41=""),"",IFERROR(COUNTIFS('Employee Mapping'!$I$10:$I$2009,$A61,'Employee Mapping'!$K$10:$K$2009,AP$39,'Employee Mapping'!$L$10:$L$2009,AP$41)/COUNTA('Employee Mapping'!$G$10:$G$2009),""))</f>
        <v/>
      </c>
      <c r="AQ61" s="57">
        <f>IF(OR($A61="",AQ$41=""),"",IFERROR(COUNTIFS('Employee Mapping'!$I$10:$I$2009,$A61,'Employee Mapping'!$K$10:$K$2009,AQ$39,'Employee Mapping'!$L$10:$L$2009,AQ$41)/COUNTA('Employee Mapping'!$G$10:$G$2009),""))</f>
        <v/>
      </c>
      <c r="AR61" s="57">
        <f>IF(OR($A61="",AR$41=""),"",IFERROR(COUNTIFS('Employee Mapping'!$I$10:$I$2009,$A61,'Employee Mapping'!$K$10:$K$2009,AR$39,'Employee Mapping'!$L$10:$L$2009,AR$41)/COUNTA('Employee Mapping'!$G$10:$G$2009),""))</f>
        <v/>
      </c>
      <c r="AS61" s="57">
        <f>IF(OR($A61="",AS$41=""),"",IFERROR(COUNTIFS('Employee Mapping'!$I$10:$I$2009,$A61,'Employee Mapping'!$K$10:$K$2009,AS$39,'Employee Mapping'!$L$10:$L$2009,AS$41)/COUNTA('Employee Mapping'!$G$10:$G$2009),""))</f>
        <v/>
      </c>
      <c r="AT61" s="57">
        <f>IF(OR($A61="",AT$41=""),"",IFERROR(COUNTIFS('Employee Mapping'!$I$10:$I$2009,$A61,'Employee Mapping'!$K$10:$K$2009,AT$39,'Employee Mapping'!$L$10:$L$2009,AT$41)/COUNTA('Employee Mapping'!$G$10:$G$2009),""))</f>
        <v/>
      </c>
      <c r="AU61" s="57">
        <f>IF(OR($A61="",AU$41=""),"",IFERROR(COUNTIFS('Employee Mapping'!$I$10:$I$2009,$A61,'Employee Mapping'!$K$10:$K$2009,AU$39,'Employee Mapping'!$L$10:$L$2009,AU$41)/COUNTA('Employee Mapping'!$G$10:$G$2009),""))</f>
        <v/>
      </c>
      <c r="AV61" s="57">
        <f>IF(OR($A61="",AV$41=""),"",IFERROR(COUNTIFS('Employee Mapping'!$I$10:$I$2009,$A61,'Employee Mapping'!$K$10:$K$2009,AV$39,'Employee Mapping'!$L$10:$L$2009,AV$41)/COUNTA('Employee Mapping'!$G$10:$G$2009),""))</f>
        <v/>
      </c>
      <c r="AW61" s="57">
        <f>IF(OR($A61="",AW$41=""),"",IFERROR(COUNTIFS('Employee Mapping'!$I$10:$I$2009,$A61,'Employee Mapping'!$K$10:$K$2009,AW$39,'Employee Mapping'!$L$10:$L$2009,AW$41)/COUNTA('Employee Mapping'!$G$10:$G$2009),""))</f>
        <v/>
      </c>
      <c r="AX61" s="57">
        <f>IF(OR($A61="",AX$41=""),"",IFERROR(COUNTIFS('Employee Mapping'!$I$10:$I$2009,$A61,'Employee Mapping'!$K$10:$K$2009,AX$39,'Employee Mapping'!$L$10:$L$2009,AX$41)/COUNTA('Employee Mapping'!$G$10:$G$2009),""))</f>
        <v/>
      </c>
      <c r="AY61" s="57">
        <f>IF(OR($A61="",AY$41=""),"",IFERROR(COUNTIFS('Employee Mapping'!$I$10:$I$2009,$A61,'Employee Mapping'!$K$10:$K$2009,AY$39,'Employee Mapping'!$L$10:$L$2009,AY$41)/COUNTA('Employee Mapping'!$G$10:$G$2009),""))</f>
        <v/>
      </c>
      <c r="AZ61" s="57">
        <f>IF(OR($A61="",AZ$41=""),"",IFERROR(COUNTIFS('Employee Mapping'!$I$10:$I$2009,$A61,'Employee Mapping'!$K$10:$K$2009,AZ$39,'Employee Mapping'!$L$10:$L$2009,AZ$41)/COUNTA('Employee Mapping'!$G$10:$G$2009),""))</f>
        <v/>
      </c>
      <c r="BA61" s="57">
        <f>IF(OR($A61="",BA$41=""),"",IFERROR(COUNTIFS('Employee Mapping'!$I$10:$I$2009,$A61,'Employee Mapping'!$K$10:$K$2009,BA$39,'Employee Mapping'!$L$10:$L$2009,BA$41)/COUNTA('Employee Mapping'!$G$10:$G$2009),""))</f>
        <v/>
      </c>
      <c r="BB61" s="57">
        <f>IF(OR($A61="",BB$41=""),"",IFERROR(COUNTIFS('Employee Mapping'!$I$10:$I$2009,$A61,'Employee Mapping'!$K$10:$K$2009,BB$39,'Employee Mapping'!$L$10:$L$2009,BB$41)/COUNTA('Employee Mapping'!$G$10:$G$2009),""))</f>
        <v/>
      </c>
      <c r="BC61" s="57">
        <f>IF(OR($A61="",BC$41=""),"",IFERROR(COUNTIFS('Employee Mapping'!$I$10:$I$2009,$A61,'Employee Mapping'!$K$10:$K$2009,BC$39,'Employee Mapping'!$L$10:$L$2009,BC$41)/COUNTA('Employee Mapping'!$G$10:$G$2009),""))</f>
        <v/>
      </c>
      <c r="BD61" s="57">
        <f>IF(OR($A61="",BD$41=""),"",IFERROR(COUNTIFS('Employee Mapping'!$I$10:$I$2009,$A61,'Employee Mapping'!$K$10:$K$2009,BD$39,'Employee Mapping'!$L$10:$L$2009,BD$41)/COUNTA('Employee Mapping'!$G$10:$G$2009),""))</f>
        <v/>
      </c>
      <c r="BE61" s="57">
        <f>IF(OR($A61="",BE$41=""),"",IFERROR(COUNTIFS('Employee Mapping'!$I$10:$I$2009,$A61,'Employee Mapping'!$K$10:$K$2009,BE$39,'Employee Mapping'!$L$10:$L$2009,BE$41)/COUNTA('Employee Mapping'!$G$10:$G$2009),""))</f>
        <v/>
      </c>
      <c r="BF61" s="57">
        <f>IF(OR($A61="",BF$41=""),"",IFERROR(COUNTIFS('Employee Mapping'!$I$10:$I$2009,$A61,'Employee Mapping'!$K$10:$K$2009,BF$39,'Employee Mapping'!$L$10:$L$2009,BF$41)/COUNTA('Employee Mapping'!$G$10:$G$2009),""))</f>
        <v/>
      </c>
      <c r="BG61" s="57">
        <f>IF(OR($A61="",BG$41=""),"",IFERROR(COUNTIFS('Employee Mapping'!$I$10:$I$2009,$A61,'Employee Mapping'!$K$10:$K$2009,BG$39,'Employee Mapping'!$L$10:$L$2009,BG$41)/COUNTA('Employee Mapping'!$G$10:$G$2009),""))</f>
        <v/>
      </c>
      <c r="BH61" s="57">
        <f>IF(OR($A61="",BH$41=""),"",IFERROR(COUNTIFS('Employee Mapping'!$I$10:$I$2009,$A61,'Employee Mapping'!$K$10:$K$2009,BH$39,'Employee Mapping'!$L$10:$L$2009,BH$41)/COUNTA('Employee Mapping'!$G$10:$G$2009),""))</f>
        <v/>
      </c>
      <c r="BI61" s="57">
        <f>IF(OR($A61="",BI$41=""),"",IFERROR(COUNTIFS('Employee Mapping'!$I$10:$I$2009,$A61,'Employee Mapping'!$K$10:$K$2009,BI$39,'Employee Mapping'!$L$10:$L$2009,BI$41)/COUNTA('Employee Mapping'!$G$10:$G$2009),""))</f>
        <v/>
      </c>
      <c r="BJ61" s="57">
        <f>IF(OR($A61="",BJ$41=""),"",IFERROR(COUNTIFS('Employee Mapping'!$I$10:$I$2009,$A61,'Employee Mapping'!$K$10:$K$2009,BJ$39,'Employee Mapping'!$L$10:$L$2009,BJ$41)/COUNTA('Employee Mapping'!$G$10:$G$2009),""))</f>
        <v/>
      </c>
      <c r="BK61" s="57">
        <f>IF(OR($A61="",BK$41=""),"",IFERROR(COUNTIFS('Employee Mapping'!$I$10:$I$2009,$A61,'Employee Mapping'!$K$10:$K$2009,BK$39,'Employee Mapping'!$L$10:$L$2009,BK$41)/COUNTA('Employee Mapping'!$G$10:$G$2009),""))</f>
        <v/>
      </c>
      <c r="BL61" s="57">
        <f>IF(OR($A61="",BL$41=""),"",IFERROR(COUNTIFS('Employee Mapping'!$I$10:$I$2009,$A61,'Employee Mapping'!$K$10:$K$2009,BL$39,'Employee Mapping'!$L$10:$L$2009,BL$41)/COUNTA('Employee Mapping'!$G$10:$G$2009),""))</f>
        <v/>
      </c>
      <c r="BM61" s="57">
        <f>IF(OR($A61="",BM$41=""),"",IFERROR(COUNTIFS('Employee Mapping'!$I$10:$I$2009,$A61,'Employee Mapping'!$K$10:$K$2009,BM$39,'Employee Mapping'!$L$10:$L$2009,BM$41)/COUNTA('Employee Mapping'!$G$10:$G$2009),""))</f>
        <v/>
      </c>
      <c r="BN61" s="57">
        <f>IF(OR($A61="",BN$41=""),"",IFERROR(COUNTIFS('Employee Mapping'!$I$10:$I$2009,$A61,'Employee Mapping'!$K$10:$K$2009,BN$39,'Employee Mapping'!$L$10:$L$2009,BN$41)/COUNTA('Employee Mapping'!$G$10:$G$2009),""))</f>
        <v/>
      </c>
      <c r="BO61" s="57">
        <f>IF(OR($A61="",BO$41=""),"",IFERROR(COUNTIFS('Employee Mapping'!$I$10:$I$2009,$A61,'Employee Mapping'!$K$10:$K$2009,BO$39,'Employee Mapping'!$L$10:$L$2009,BO$41)/COUNTA('Employee Mapping'!$G$10:$G$2009),""))</f>
        <v/>
      </c>
      <c r="BP61" s="57">
        <f>IF(OR($A61="",BP$41=""),"",IFERROR(COUNTIFS('Employee Mapping'!$I$10:$I$2009,$A61,'Employee Mapping'!$K$10:$K$2009,BP$39,'Employee Mapping'!$L$10:$L$2009,BP$41)/COUNTA('Employee Mapping'!$G$10:$G$2009),""))</f>
        <v/>
      </c>
      <c r="BQ61" s="57">
        <f>IF(OR($A61="",BQ$41=""),"",IFERROR(COUNTIFS('Employee Mapping'!$I$10:$I$2009,$A61,'Employee Mapping'!$K$10:$K$2009,BQ$39,'Employee Mapping'!$L$10:$L$2009,BQ$41)/COUNTA('Employee Mapping'!$G$10:$G$2009),""))</f>
        <v/>
      </c>
      <c r="BR61" s="57">
        <f>IF(OR($A61="",BR$41=""),"",IFERROR(COUNTIFS('Employee Mapping'!$I$10:$I$2009,$A61,'Employee Mapping'!$K$10:$K$2009,BR$39,'Employee Mapping'!$L$10:$L$2009,BR$41)/COUNTA('Employee Mapping'!$G$10:$G$2009),""))</f>
        <v/>
      </c>
      <c r="BS61" s="57">
        <f>IF(OR($A61="",BS$41=""),"",IFERROR(COUNTIFS('Employee Mapping'!$I$10:$I$2009,$A61,'Employee Mapping'!$K$10:$K$2009,BS$39,'Employee Mapping'!$L$10:$L$2009,BS$41)/COUNTA('Employee Mapping'!$G$10:$G$2009),""))</f>
        <v/>
      </c>
      <c r="BT61" s="57">
        <f>IF(OR($A61="",BT$41=""),"",IFERROR(COUNTIFS('Employee Mapping'!$I$10:$I$2009,$A61,'Employee Mapping'!$K$10:$K$2009,BT$39,'Employee Mapping'!$L$10:$L$2009,BT$41)/COUNTA('Employee Mapping'!$G$10:$G$2009),""))</f>
        <v/>
      </c>
      <c r="BU61" s="57">
        <f>IF(OR($A61="",BU$41=""),"",IFERROR(COUNTIFS('Employee Mapping'!$I$10:$I$2009,$A61,'Employee Mapping'!$K$10:$K$2009,BU$39,'Employee Mapping'!$L$10:$L$2009,BU$41)/COUNTA('Employee Mapping'!$G$10:$G$2009),""))</f>
        <v/>
      </c>
      <c r="BV61" s="57">
        <f>IF(OR($A61="",BV$41=""),"",IFERROR(COUNTIFS('Employee Mapping'!$I$10:$I$2009,$A61,'Employee Mapping'!$K$10:$K$2009,BV$39,'Employee Mapping'!$L$10:$L$2009,BV$41)/COUNTA('Employee Mapping'!$G$10:$G$2009),""))</f>
        <v/>
      </c>
      <c r="BW61" s="57">
        <f>IF(OR($A61="",BW$41=""),"",IFERROR(COUNTIFS('Employee Mapping'!$I$10:$I$2009,$A61,'Employee Mapping'!$K$10:$K$2009,BW$39,'Employee Mapping'!$L$10:$L$2009,BW$41)/COUNTA('Employee Mapping'!$G$10:$G$2009),""))</f>
        <v/>
      </c>
      <c r="BX61" s="57">
        <f>IF(OR($A61="",BX$41=""),"",IFERROR(COUNTIFS('Employee Mapping'!$I$10:$I$2009,$A61,'Employee Mapping'!$K$10:$K$2009,BX$39,'Employee Mapping'!$L$10:$L$2009,BX$41)/COUNTA('Employee Mapping'!$G$10:$G$2009),""))</f>
        <v/>
      </c>
      <c r="BY61" s="57">
        <f>IF(OR($A61="",BY$41=""),"",IFERROR(COUNTIFS('Employee Mapping'!$I$10:$I$2009,$A61,'Employee Mapping'!$K$10:$K$2009,BY$39,'Employee Mapping'!$L$10:$L$2009,BY$41)/COUNTA('Employee Mapping'!$G$10:$G$2009),""))</f>
        <v/>
      </c>
      <c r="BZ61" s="57">
        <f>IF(OR($A61="",BZ$41=""),"",IFERROR(COUNTIFS('Employee Mapping'!$I$10:$I$2009,$A61,'Employee Mapping'!$K$10:$K$2009,BZ$39,'Employee Mapping'!$L$10:$L$2009,BZ$41)/COUNTA('Employee Mapping'!$G$10:$G$2009),""))</f>
        <v/>
      </c>
      <c r="CA61" s="57">
        <f>IF(OR($A61="",CA$41=""),"",IFERROR(COUNTIFS('Employee Mapping'!$I$10:$I$2009,$A61,'Employee Mapping'!$K$10:$K$2009,CA$39,'Employee Mapping'!$L$10:$L$2009,CA$41)/COUNTA('Employee Mapping'!$G$10:$G$2009),""))</f>
        <v/>
      </c>
      <c r="CB61" s="57">
        <f>IF(OR($A61="",CB$41=""),"",IFERROR(COUNTIFS('Employee Mapping'!$I$10:$I$2009,$A61,'Employee Mapping'!$K$10:$K$2009,CB$39,'Employee Mapping'!$L$10:$L$2009,CB$41)/COUNTA('Employee Mapping'!$G$10:$G$2009),""))</f>
        <v/>
      </c>
      <c r="CC61" s="57">
        <f>IF(OR($A61="",CC$41=""),"",IFERROR(COUNTIFS('Employee Mapping'!$I$10:$I$2009,$A61,'Employee Mapping'!$K$10:$K$2009,CC$39,'Employee Mapping'!$L$10:$L$2009,CC$41)/COUNTA('Employee Mapping'!$G$10:$G$2009),""))</f>
        <v/>
      </c>
      <c r="CD61" s="57">
        <f>IF(OR($A61="",CD$41=""),"",IFERROR(COUNTIFS('Employee Mapping'!$I$10:$I$2009,$A61,'Employee Mapping'!$K$10:$K$2009,CD$39,'Employee Mapping'!$L$10:$L$2009,CD$41)/COUNTA('Employee Mapping'!$G$10:$G$2009),""))</f>
        <v/>
      </c>
      <c r="CE61" s="57">
        <f>IF(OR($A61="",CE$41=""),"",IFERROR(COUNTIFS('Employee Mapping'!$I$10:$I$2009,$A61,'Employee Mapping'!$K$10:$K$2009,CE$39,'Employee Mapping'!$L$10:$L$2009,CE$41)/COUNTA('Employee Mapping'!$G$10:$G$2009),""))</f>
        <v/>
      </c>
      <c r="CF61" s="57">
        <f>IF(OR($A61="",CF$41=""),"",IFERROR(COUNTIFS('Employee Mapping'!$I$10:$I$2009,$A61,'Employee Mapping'!$K$10:$K$2009,CF$39,'Employee Mapping'!$L$10:$L$2009,CF$41)/COUNTA('Employee Mapping'!$G$10:$G$2009),""))</f>
        <v/>
      </c>
      <c r="CG61" s="57">
        <f>IF(OR($A61="",CG$41=""),"",IFERROR(COUNTIFS('Employee Mapping'!$I$10:$I$2009,$A61,'Employee Mapping'!$K$10:$K$2009,CG$39,'Employee Mapping'!$L$10:$L$2009,CG$41)/COUNTA('Employee Mapping'!$G$10:$G$2009),""))</f>
        <v/>
      </c>
      <c r="CH61" s="57">
        <f>IF(OR($A61="",CH$41=""),"",IFERROR(COUNTIFS('Employee Mapping'!$I$10:$I$2009,$A61,'Employee Mapping'!$K$10:$K$2009,CH$39,'Employee Mapping'!$L$10:$L$2009,CH$41)/COUNTA('Employee Mapping'!$G$10:$G$2009),""))</f>
        <v/>
      </c>
      <c r="CI61" s="57">
        <f>IF(OR($A61="",CI$41=""),"",IFERROR(COUNTIFS('Employee Mapping'!$I$10:$I$2009,$A61,'Employee Mapping'!$K$10:$K$2009,CI$39,'Employee Mapping'!$L$10:$L$2009,CI$41)/COUNTA('Employee Mapping'!$G$10:$G$2009),""))</f>
        <v/>
      </c>
      <c r="CJ61" s="57">
        <f>IF(OR($A61="",CJ$41=""),"",IFERROR(COUNTIFS('Employee Mapping'!$I$10:$I$2009,$A61,'Employee Mapping'!$K$10:$K$2009,CJ$39,'Employee Mapping'!$L$10:$L$2009,CJ$41)/COUNTA('Employee Mapping'!$G$10:$G$2009),""))</f>
        <v/>
      </c>
      <c r="CK61" s="57">
        <f>IF(OR($A61="",CK$41=""),"",IFERROR(COUNTIFS('Employee Mapping'!$I$10:$I$2009,$A61,'Employee Mapping'!$K$10:$K$2009,CK$39,'Employee Mapping'!$L$10:$L$2009,CK$41)/COUNTA('Employee Mapping'!$G$10:$G$2009),""))</f>
        <v/>
      </c>
      <c r="CL61" s="57">
        <f>IF(OR($A61="",CL$41=""),"",IFERROR(COUNTIFS('Employee Mapping'!$I$10:$I$2009,$A61,'Employee Mapping'!$K$10:$K$2009,CL$39,'Employee Mapping'!$L$10:$L$2009,CL$41)/COUNTA('Employee Mapping'!$G$10:$G$2009),""))</f>
        <v/>
      </c>
      <c r="CM61" s="57">
        <f>IF(OR($A61="",CM$41=""),"",IFERROR(COUNTIFS('Employee Mapping'!$I$10:$I$2009,$A61,'Employee Mapping'!$K$10:$K$2009,CM$39,'Employee Mapping'!$L$10:$L$2009,CM$41)/COUNTA('Employee Mapping'!$G$10:$G$2009),""))</f>
        <v/>
      </c>
      <c r="CN61" s="57">
        <f>IF(OR($A61="",CN$41=""),"",IFERROR(COUNTIFS('Employee Mapping'!$I$10:$I$2009,$A61,'Employee Mapping'!$K$10:$K$2009,CN$39,'Employee Mapping'!$L$10:$L$2009,CN$41)/COUNTA('Employee Mapping'!$G$10:$G$2009),""))</f>
        <v/>
      </c>
      <c r="CO61" s="57">
        <f>IF(OR($A61="",CO$41=""),"",IFERROR(COUNTIFS('Employee Mapping'!$I$10:$I$2009,$A61,'Employee Mapping'!$K$10:$K$2009,CO$39,'Employee Mapping'!$L$10:$L$2009,CO$41)/COUNTA('Employee Mapping'!$G$10:$G$2009),""))</f>
        <v/>
      </c>
      <c r="CP61" s="57">
        <f>IF(OR($A61="",CP$41=""),"",IFERROR(COUNTIFS('Employee Mapping'!$I$10:$I$2009,$A61,'Employee Mapping'!$K$10:$K$2009,CP$39,'Employee Mapping'!$L$10:$L$2009,CP$41)/COUNTA('Employee Mapping'!$G$10:$G$2009),""))</f>
        <v/>
      </c>
      <c r="CQ61" s="57">
        <f>IF(OR($A61="",CQ$41=""),"",IFERROR(COUNTIFS('Employee Mapping'!$I$10:$I$2009,$A61,'Employee Mapping'!$K$10:$K$2009,CQ$39,'Employee Mapping'!$L$10:$L$2009,CQ$41)/COUNTA('Employee Mapping'!$G$10:$G$2009),""))</f>
        <v/>
      </c>
      <c r="CR61" s="57">
        <f>IF(OR($A61="",CR$41=""),"",IFERROR(COUNTIFS('Employee Mapping'!$I$10:$I$2009,$A61,'Employee Mapping'!$K$10:$K$2009,CR$39,'Employee Mapping'!$L$10:$L$2009,CR$41)/COUNTA('Employee Mapping'!$G$10:$G$2009),""))</f>
        <v/>
      </c>
      <c r="CS61" s="57">
        <f>IF(OR($A61="",CS$41=""),"",IFERROR(COUNTIFS('Employee Mapping'!$I$10:$I$2009,$A61,'Employee Mapping'!$K$10:$K$2009,CS$39,'Employee Mapping'!$L$10:$L$2009,CS$41)/COUNTA('Employee Mapping'!$G$10:$G$2009),""))</f>
        <v/>
      </c>
      <c r="CT61" s="57">
        <f>IF(OR($A61="",CT$41=""),"",IFERROR(COUNTIFS('Employee Mapping'!$I$10:$I$2009,$A61,'Employee Mapping'!$K$10:$K$2009,CT$39,'Employee Mapping'!$L$10:$L$2009,CT$41)/COUNTA('Employee Mapping'!$G$10:$G$2009),""))</f>
        <v/>
      </c>
      <c r="CU61" s="58">
        <f>IF($A61="","",SUM(C61:CT61))</f>
        <v/>
      </c>
    </row>
    <row r="62">
      <c r="A62">
        <f>IF(SETUP!$B140="","",SETUP!$B140)</f>
        <v/>
      </c>
      <c r="B62" s="9">
        <f>IF(SETUP!$B140="","",SETUP!$C140)</f>
        <v/>
      </c>
      <c r="C62" s="57">
        <f>IF(OR($A62="",C$41=""),"",IFERROR(COUNTIFS('Employee Mapping'!$I$10:$I$2009,$A62,'Employee Mapping'!$K$10:$K$2009,C$39,'Employee Mapping'!$L$10:$L$2009,C$41)/COUNTA('Employee Mapping'!$G$10:$G$2009),""))</f>
        <v/>
      </c>
      <c r="D62" s="57">
        <f>IF(OR($A62="",D$41=""),"",IFERROR(COUNTIFS('Employee Mapping'!$I$10:$I$2009,$A62,'Employee Mapping'!$K$10:$K$2009,D$39,'Employee Mapping'!$L$10:$L$2009,D$41)/COUNTA('Employee Mapping'!$G$10:$G$2009),""))</f>
        <v/>
      </c>
      <c r="E62" s="57">
        <f>IF(OR($A62="",E$41=""),"",IFERROR(COUNTIFS('Employee Mapping'!$I$10:$I$2009,$A62,'Employee Mapping'!$K$10:$K$2009,E$39,'Employee Mapping'!$L$10:$L$2009,E$41)/COUNTA('Employee Mapping'!$G$10:$G$2009),""))</f>
        <v/>
      </c>
      <c r="F62" s="57">
        <f>IF(OR($A62="",F$41=""),"",IFERROR(COUNTIFS('Employee Mapping'!$I$10:$I$2009,$A62,'Employee Mapping'!$K$10:$K$2009,F$39,'Employee Mapping'!$L$10:$L$2009,F$41)/COUNTA('Employee Mapping'!$G$10:$G$2009),""))</f>
        <v/>
      </c>
      <c r="G62" s="57">
        <f>IF(OR($A62="",G$41=""),"",IFERROR(COUNTIFS('Employee Mapping'!$I$10:$I$2009,$A62,'Employee Mapping'!$K$10:$K$2009,G$39,'Employee Mapping'!$L$10:$L$2009,G$41)/COUNTA('Employee Mapping'!$G$10:$G$2009),""))</f>
        <v/>
      </c>
      <c r="H62" s="57">
        <f>IF(OR($A62="",H$41=""),"",IFERROR(COUNTIFS('Employee Mapping'!$I$10:$I$2009,$A62,'Employee Mapping'!$K$10:$K$2009,H$39,'Employee Mapping'!$L$10:$L$2009,H$41)/COUNTA('Employee Mapping'!$G$10:$G$2009),""))</f>
        <v/>
      </c>
      <c r="I62" s="57">
        <f>IF(OR($A62="",I$41=""),"",IFERROR(COUNTIFS('Employee Mapping'!$I$10:$I$2009,$A62,'Employee Mapping'!$K$10:$K$2009,I$39,'Employee Mapping'!$L$10:$L$2009,I$41)/COUNTA('Employee Mapping'!$G$10:$G$2009),""))</f>
        <v/>
      </c>
      <c r="J62" s="57">
        <f>IF(OR($A62="",J$41=""),"",IFERROR(COUNTIFS('Employee Mapping'!$I$10:$I$2009,$A62,'Employee Mapping'!$K$10:$K$2009,J$39,'Employee Mapping'!$L$10:$L$2009,J$41)/COUNTA('Employee Mapping'!$G$10:$G$2009),""))</f>
        <v/>
      </c>
      <c r="K62" s="57">
        <f>IF(OR($A62="",K$41=""),"",IFERROR(COUNTIFS('Employee Mapping'!$I$10:$I$2009,$A62,'Employee Mapping'!$K$10:$K$2009,K$39,'Employee Mapping'!$L$10:$L$2009,K$41)/COUNTA('Employee Mapping'!$G$10:$G$2009),""))</f>
        <v/>
      </c>
      <c r="L62" s="57">
        <f>IF(OR($A62="",L$41=""),"",IFERROR(COUNTIFS('Employee Mapping'!$I$10:$I$2009,$A62,'Employee Mapping'!$K$10:$K$2009,L$39,'Employee Mapping'!$L$10:$L$2009,L$41)/COUNTA('Employee Mapping'!$G$10:$G$2009),""))</f>
        <v/>
      </c>
      <c r="M62" s="57">
        <f>IF(OR($A62="",M$41=""),"",IFERROR(COUNTIFS('Employee Mapping'!$I$10:$I$2009,$A62,'Employee Mapping'!$K$10:$K$2009,M$39,'Employee Mapping'!$L$10:$L$2009,M$41)/COUNTA('Employee Mapping'!$G$10:$G$2009),""))</f>
        <v/>
      </c>
      <c r="N62" s="57">
        <f>IF(OR($A62="",N$41=""),"",IFERROR(COUNTIFS('Employee Mapping'!$I$10:$I$2009,$A62,'Employee Mapping'!$K$10:$K$2009,N$39,'Employee Mapping'!$L$10:$L$2009,N$41)/COUNTA('Employee Mapping'!$G$10:$G$2009),""))</f>
        <v/>
      </c>
      <c r="O62" s="57">
        <f>IF(OR($A62="",O$41=""),"",IFERROR(COUNTIFS('Employee Mapping'!$I$10:$I$2009,$A62,'Employee Mapping'!$K$10:$K$2009,O$39,'Employee Mapping'!$L$10:$L$2009,O$41)/COUNTA('Employee Mapping'!$G$10:$G$2009),""))</f>
        <v/>
      </c>
      <c r="P62" s="57">
        <f>IF(OR($A62="",P$41=""),"",IFERROR(COUNTIFS('Employee Mapping'!$I$10:$I$2009,$A62,'Employee Mapping'!$K$10:$K$2009,P$39,'Employee Mapping'!$L$10:$L$2009,P$41)/COUNTA('Employee Mapping'!$G$10:$G$2009),""))</f>
        <v/>
      </c>
      <c r="Q62" s="57">
        <f>IF(OR($A62="",Q$41=""),"",IFERROR(COUNTIFS('Employee Mapping'!$I$10:$I$2009,$A62,'Employee Mapping'!$K$10:$K$2009,Q$39,'Employee Mapping'!$L$10:$L$2009,Q$41)/COUNTA('Employee Mapping'!$G$10:$G$2009),""))</f>
        <v/>
      </c>
      <c r="R62" s="57">
        <f>IF(OR($A62="",R$41=""),"",IFERROR(COUNTIFS('Employee Mapping'!$I$10:$I$2009,$A62,'Employee Mapping'!$K$10:$K$2009,R$39,'Employee Mapping'!$L$10:$L$2009,R$41)/COUNTA('Employee Mapping'!$G$10:$G$2009),""))</f>
        <v/>
      </c>
      <c r="S62" s="57">
        <f>IF(OR($A62="",S$41=""),"",IFERROR(COUNTIFS('Employee Mapping'!$I$10:$I$2009,$A62,'Employee Mapping'!$K$10:$K$2009,S$39,'Employee Mapping'!$L$10:$L$2009,S$41)/COUNTA('Employee Mapping'!$G$10:$G$2009),""))</f>
        <v/>
      </c>
      <c r="T62" s="57">
        <f>IF(OR($A62="",T$41=""),"",IFERROR(COUNTIFS('Employee Mapping'!$I$10:$I$2009,$A62,'Employee Mapping'!$K$10:$K$2009,T$39,'Employee Mapping'!$L$10:$L$2009,T$41)/COUNTA('Employee Mapping'!$G$10:$G$2009),""))</f>
        <v/>
      </c>
      <c r="U62" s="57">
        <f>IF(OR($A62="",U$41=""),"",IFERROR(COUNTIFS('Employee Mapping'!$I$10:$I$2009,$A62,'Employee Mapping'!$K$10:$K$2009,U$39,'Employee Mapping'!$L$10:$L$2009,U$41)/COUNTA('Employee Mapping'!$G$10:$G$2009),""))</f>
        <v/>
      </c>
      <c r="V62" s="57">
        <f>IF(OR($A62="",V$41=""),"",IFERROR(COUNTIFS('Employee Mapping'!$I$10:$I$2009,$A62,'Employee Mapping'!$K$10:$K$2009,V$39,'Employee Mapping'!$L$10:$L$2009,V$41)/COUNTA('Employee Mapping'!$G$10:$G$2009),""))</f>
        <v/>
      </c>
      <c r="W62" s="57">
        <f>IF(OR($A62="",W$41=""),"",IFERROR(COUNTIFS('Employee Mapping'!$I$10:$I$2009,$A62,'Employee Mapping'!$K$10:$K$2009,W$39,'Employee Mapping'!$L$10:$L$2009,W$41)/COUNTA('Employee Mapping'!$G$10:$G$2009),""))</f>
        <v/>
      </c>
      <c r="X62" s="57">
        <f>IF(OR($A62="",X$41=""),"",IFERROR(COUNTIFS('Employee Mapping'!$I$10:$I$2009,$A62,'Employee Mapping'!$K$10:$K$2009,X$39,'Employee Mapping'!$L$10:$L$2009,X$41)/COUNTA('Employee Mapping'!$G$10:$G$2009),""))</f>
        <v/>
      </c>
      <c r="Y62" s="57">
        <f>IF(OR($A62="",Y$41=""),"",IFERROR(COUNTIFS('Employee Mapping'!$I$10:$I$2009,$A62,'Employee Mapping'!$K$10:$K$2009,Y$39,'Employee Mapping'!$L$10:$L$2009,Y$41)/COUNTA('Employee Mapping'!$G$10:$G$2009),""))</f>
        <v/>
      </c>
      <c r="Z62" s="57">
        <f>IF(OR($A62="",Z$41=""),"",IFERROR(COUNTIFS('Employee Mapping'!$I$10:$I$2009,$A62,'Employee Mapping'!$K$10:$K$2009,Z$39,'Employee Mapping'!$L$10:$L$2009,Z$41)/COUNTA('Employee Mapping'!$G$10:$G$2009),""))</f>
        <v/>
      </c>
      <c r="AA62" s="57">
        <f>IF(OR($A62="",AA$41=""),"",IFERROR(COUNTIFS('Employee Mapping'!$I$10:$I$2009,$A62,'Employee Mapping'!$K$10:$K$2009,AA$39,'Employee Mapping'!$L$10:$L$2009,AA$41)/COUNTA('Employee Mapping'!$G$10:$G$2009),""))</f>
        <v/>
      </c>
      <c r="AB62" s="57">
        <f>IF(OR($A62="",AB$41=""),"",IFERROR(COUNTIFS('Employee Mapping'!$I$10:$I$2009,$A62,'Employee Mapping'!$K$10:$K$2009,AB$39,'Employee Mapping'!$L$10:$L$2009,AB$41)/COUNTA('Employee Mapping'!$G$10:$G$2009),""))</f>
        <v/>
      </c>
      <c r="AC62" s="57">
        <f>IF(OR($A62="",AC$41=""),"",IFERROR(COUNTIFS('Employee Mapping'!$I$10:$I$2009,$A62,'Employee Mapping'!$K$10:$K$2009,AC$39,'Employee Mapping'!$L$10:$L$2009,AC$41)/COUNTA('Employee Mapping'!$G$10:$G$2009),""))</f>
        <v/>
      </c>
      <c r="AD62" s="57">
        <f>IF(OR($A62="",AD$41=""),"",IFERROR(COUNTIFS('Employee Mapping'!$I$10:$I$2009,$A62,'Employee Mapping'!$K$10:$K$2009,AD$39,'Employee Mapping'!$L$10:$L$2009,AD$41)/COUNTA('Employee Mapping'!$G$10:$G$2009),""))</f>
        <v/>
      </c>
      <c r="AE62" s="57">
        <f>IF(OR($A62="",AE$41=""),"",IFERROR(COUNTIFS('Employee Mapping'!$I$10:$I$2009,$A62,'Employee Mapping'!$K$10:$K$2009,AE$39,'Employee Mapping'!$L$10:$L$2009,AE$41)/COUNTA('Employee Mapping'!$G$10:$G$2009),""))</f>
        <v/>
      </c>
      <c r="AF62" s="57">
        <f>IF(OR($A62="",AF$41=""),"",IFERROR(COUNTIFS('Employee Mapping'!$I$10:$I$2009,$A62,'Employee Mapping'!$K$10:$K$2009,AF$39,'Employee Mapping'!$L$10:$L$2009,AF$41)/COUNTA('Employee Mapping'!$G$10:$G$2009),""))</f>
        <v/>
      </c>
      <c r="AG62" s="57">
        <f>IF(OR($A62="",AG$41=""),"",IFERROR(COUNTIFS('Employee Mapping'!$I$10:$I$2009,$A62,'Employee Mapping'!$K$10:$K$2009,AG$39,'Employee Mapping'!$L$10:$L$2009,AG$41)/COUNTA('Employee Mapping'!$G$10:$G$2009),""))</f>
        <v/>
      </c>
      <c r="AH62" s="57">
        <f>IF(OR($A62="",AH$41=""),"",IFERROR(COUNTIFS('Employee Mapping'!$I$10:$I$2009,$A62,'Employee Mapping'!$K$10:$K$2009,AH$39,'Employee Mapping'!$L$10:$L$2009,AH$41)/COUNTA('Employee Mapping'!$G$10:$G$2009),""))</f>
        <v/>
      </c>
      <c r="AI62" s="57">
        <f>IF(OR($A62="",AI$41=""),"",IFERROR(COUNTIFS('Employee Mapping'!$I$10:$I$2009,$A62,'Employee Mapping'!$K$10:$K$2009,AI$39,'Employee Mapping'!$L$10:$L$2009,AI$41)/COUNTA('Employee Mapping'!$G$10:$G$2009),""))</f>
        <v/>
      </c>
      <c r="AJ62" s="57">
        <f>IF(OR($A62="",AJ$41=""),"",IFERROR(COUNTIFS('Employee Mapping'!$I$10:$I$2009,$A62,'Employee Mapping'!$K$10:$K$2009,AJ$39,'Employee Mapping'!$L$10:$L$2009,AJ$41)/COUNTA('Employee Mapping'!$G$10:$G$2009),""))</f>
        <v/>
      </c>
      <c r="AK62" s="57">
        <f>IF(OR($A62="",AK$41=""),"",IFERROR(COUNTIFS('Employee Mapping'!$I$10:$I$2009,$A62,'Employee Mapping'!$K$10:$K$2009,AK$39,'Employee Mapping'!$L$10:$L$2009,AK$41)/COUNTA('Employee Mapping'!$G$10:$G$2009),""))</f>
        <v/>
      </c>
      <c r="AL62" s="57">
        <f>IF(OR($A62="",AL$41=""),"",IFERROR(COUNTIFS('Employee Mapping'!$I$10:$I$2009,$A62,'Employee Mapping'!$K$10:$K$2009,AL$39,'Employee Mapping'!$L$10:$L$2009,AL$41)/COUNTA('Employee Mapping'!$G$10:$G$2009),""))</f>
        <v/>
      </c>
      <c r="AM62" s="57">
        <f>IF(OR($A62="",AM$41=""),"",IFERROR(COUNTIFS('Employee Mapping'!$I$10:$I$2009,$A62,'Employee Mapping'!$K$10:$K$2009,AM$39,'Employee Mapping'!$L$10:$L$2009,AM$41)/COUNTA('Employee Mapping'!$G$10:$G$2009),""))</f>
        <v/>
      </c>
      <c r="AN62" s="57">
        <f>IF(OR($A62="",AN$41=""),"",IFERROR(COUNTIFS('Employee Mapping'!$I$10:$I$2009,$A62,'Employee Mapping'!$K$10:$K$2009,AN$39,'Employee Mapping'!$L$10:$L$2009,AN$41)/COUNTA('Employee Mapping'!$G$10:$G$2009),""))</f>
        <v/>
      </c>
      <c r="AO62" s="57">
        <f>IF(OR($A62="",AO$41=""),"",IFERROR(COUNTIFS('Employee Mapping'!$I$10:$I$2009,$A62,'Employee Mapping'!$K$10:$K$2009,AO$39,'Employee Mapping'!$L$10:$L$2009,AO$41)/COUNTA('Employee Mapping'!$G$10:$G$2009),""))</f>
        <v/>
      </c>
      <c r="AP62" s="57">
        <f>IF(OR($A62="",AP$41=""),"",IFERROR(COUNTIFS('Employee Mapping'!$I$10:$I$2009,$A62,'Employee Mapping'!$K$10:$K$2009,AP$39,'Employee Mapping'!$L$10:$L$2009,AP$41)/COUNTA('Employee Mapping'!$G$10:$G$2009),""))</f>
        <v/>
      </c>
      <c r="AQ62" s="57">
        <f>IF(OR($A62="",AQ$41=""),"",IFERROR(COUNTIFS('Employee Mapping'!$I$10:$I$2009,$A62,'Employee Mapping'!$K$10:$K$2009,AQ$39,'Employee Mapping'!$L$10:$L$2009,AQ$41)/COUNTA('Employee Mapping'!$G$10:$G$2009),""))</f>
        <v/>
      </c>
      <c r="AR62" s="57">
        <f>IF(OR($A62="",AR$41=""),"",IFERROR(COUNTIFS('Employee Mapping'!$I$10:$I$2009,$A62,'Employee Mapping'!$K$10:$K$2009,AR$39,'Employee Mapping'!$L$10:$L$2009,AR$41)/COUNTA('Employee Mapping'!$G$10:$G$2009),""))</f>
        <v/>
      </c>
      <c r="AS62" s="57">
        <f>IF(OR($A62="",AS$41=""),"",IFERROR(COUNTIFS('Employee Mapping'!$I$10:$I$2009,$A62,'Employee Mapping'!$K$10:$K$2009,AS$39,'Employee Mapping'!$L$10:$L$2009,AS$41)/COUNTA('Employee Mapping'!$G$10:$G$2009),""))</f>
        <v/>
      </c>
      <c r="AT62" s="57">
        <f>IF(OR($A62="",AT$41=""),"",IFERROR(COUNTIFS('Employee Mapping'!$I$10:$I$2009,$A62,'Employee Mapping'!$K$10:$K$2009,AT$39,'Employee Mapping'!$L$10:$L$2009,AT$41)/COUNTA('Employee Mapping'!$G$10:$G$2009),""))</f>
        <v/>
      </c>
      <c r="AU62" s="57">
        <f>IF(OR($A62="",AU$41=""),"",IFERROR(COUNTIFS('Employee Mapping'!$I$10:$I$2009,$A62,'Employee Mapping'!$K$10:$K$2009,AU$39,'Employee Mapping'!$L$10:$L$2009,AU$41)/COUNTA('Employee Mapping'!$G$10:$G$2009),""))</f>
        <v/>
      </c>
      <c r="AV62" s="57">
        <f>IF(OR($A62="",AV$41=""),"",IFERROR(COUNTIFS('Employee Mapping'!$I$10:$I$2009,$A62,'Employee Mapping'!$K$10:$K$2009,AV$39,'Employee Mapping'!$L$10:$L$2009,AV$41)/COUNTA('Employee Mapping'!$G$10:$G$2009),""))</f>
        <v/>
      </c>
      <c r="AW62" s="57">
        <f>IF(OR($A62="",AW$41=""),"",IFERROR(COUNTIFS('Employee Mapping'!$I$10:$I$2009,$A62,'Employee Mapping'!$K$10:$K$2009,AW$39,'Employee Mapping'!$L$10:$L$2009,AW$41)/COUNTA('Employee Mapping'!$G$10:$G$2009),""))</f>
        <v/>
      </c>
      <c r="AX62" s="57">
        <f>IF(OR($A62="",AX$41=""),"",IFERROR(COUNTIFS('Employee Mapping'!$I$10:$I$2009,$A62,'Employee Mapping'!$K$10:$K$2009,AX$39,'Employee Mapping'!$L$10:$L$2009,AX$41)/COUNTA('Employee Mapping'!$G$10:$G$2009),""))</f>
        <v/>
      </c>
      <c r="AY62" s="57">
        <f>IF(OR($A62="",AY$41=""),"",IFERROR(COUNTIFS('Employee Mapping'!$I$10:$I$2009,$A62,'Employee Mapping'!$K$10:$K$2009,AY$39,'Employee Mapping'!$L$10:$L$2009,AY$41)/COUNTA('Employee Mapping'!$G$10:$G$2009),""))</f>
        <v/>
      </c>
      <c r="AZ62" s="57">
        <f>IF(OR($A62="",AZ$41=""),"",IFERROR(COUNTIFS('Employee Mapping'!$I$10:$I$2009,$A62,'Employee Mapping'!$K$10:$K$2009,AZ$39,'Employee Mapping'!$L$10:$L$2009,AZ$41)/COUNTA('Employee Mapping'!$G$10:$G$2009),""))</f>
        <v/>
      </c>
      <c r="BA62" s="57">
        <f>IF(OR($A62="",BA$41=""),"",IFERROR(COUNTIFS('Employee Mapping'!$I$10:$I$2009,$A62,'Employee Mapping'!$K$10:$K$2009,BA$39,'Employee Mapping'!$L$10:$L$2009,BA$41)/COUNTA('Employee Mapping'!$G$10:$G$2009),""))</f>
        <v/>
      </c>
      <c r="BB62" s="57">
        <f>IF(OR($A62="",BB$41=""),"",IFERROR(COUNTIFS('Employee Mapping'!$I$10:$I$2009,$A62,'Employee Mapping'!$K$10:$K$2009,BB$39,'Employee Mapping'!$L$10:$L$2009,BB$41)/COUNTA('Employee Mapping'!$G$10:$G$2009),""))</f>
        <v/>
      </c>
      <c r="BC62" s="57">
        <f>IF(OR($A62="",BC$41=""),"",IFERROR(COUNTIFS('Employee Mapping'!$I$10:$I$2009,$A62,'Employee Mapping'!$K$10:$K$2009,BC$39,'Employee Mapping'!$L$10:$L$2009,BC$41)/COUNTA('Employee Mapping'!$G$10:$G$2009),""))</f>
        <v/>
      </c>
      <c r="BD62" s="57">
        <f>IF(OR($A62="",BD$41=""),"",IFERROR(COUNTIFS('Employee Mapping'!$I$10:$I$2009,$A62,'Employee Mapping'!$K$10:$K$2009,BD$39,'Employee Mapping'!$L$10:$L$2009,BD$41)/COUNTA('Employee Mapping'!$G$10:$G$2009),""))</f>
        <v/>
      </c>
      <c r="BE62" s="57">
        <f>IF(OR($A62="",BE$41=""),"",IFERROR(COUNTIFS('Employee Mapping'!$I$10:$I$2009,$A62,'Employee Mapping'!$K$10:$K$2009,BE$39,'Employee Mapping'!$L$10:$L$2009,BE$41)/COUNTA('Employee Mapping'!$G$10:$G$2009),""))</f>
        <v/>
      </c>
      <c r="BF62" s="57">
        <f>IF(OR($A62="",BF$41=""),"",IFERROR(COUNTIFS('Employee Mapping'!$I$10:$I$2009,$A62,'Employee Mapping'!$K$10:$K$2009,BF$39,'Employee Mapping'!$L$10:$L$2009,BF$41)/COUNTA('Employee Mapping'!$G$10:$G$2009),""))</f>
        <v/>
      </c>
      <c r="BG62" s="57">
        <f>IF(OR($A62="",BG$41=""),"",IFERROR(COUNTIFS('Employee Mapping'!$I$10:$I$2009,$A62,'Employee Mapping'!$K$10:$K$2009,BG$39,'Employee Mapping'!$L$10:$L$2009,BG$41)/COUNTA('Employee Mapping'!$G$10:$G$2009),""))</f>
        <v/>
      </c>
      <c r="BH62" s="57">
        <f>IF(OR($A62="",BH$41=""),"",IFERROR(COUNTIFS('Employee Mapping'!$I$10:$I$2009,$A62,'Employee Mapping'!$K$10:$K$2009,BH$39,'Employee Mapping'!$L$10:$L$2009,BH$41)/COUNTA('Employee Mapping'!$G$10:$G$2009),""))</f>
        <v/>
      </c>
      <c r="BI62" s="57">
        <f>IF(OR($A62="",BI$41=""),"",IFERROR(COUNTIFS('Employee Mapping'!$I$10:$I$2009,$A62,'Employee Mapping'!$K$10:$K$2009,BI$39,'Employee Mapping'!$L$10:$L$2009,BI$41)/COUNTA('Employee Mapping'!$G$10:$G$2009),""))</f>
        <v/>
      </c>
      <c r="BJ62" s="57">
        <f>IF(OR($A62="",BJ$41=""),"",IFERROR(COUNTIFS('Employee Mapping'!$I$10:$I$2009,$A62,'Employee Mapping'!$K$10:$K$2009,BJ$39,'Employee Mapping'!$L$10:$L$2009,BJ$41)/COUNTA('Employee Mapping'!$G$10:$G$2009),""))</f>
        <v/>
      </c>
      <c r="BK62" s="57">
        <f>IF(OR($A62="",BK$41=""),"",IFERROR(COUNTIFS('Employee Mapping'!$I$10:$I$2009,$A62,'Employee Mapping'!$K$10:$K$2009,BK$39,'Employee Mapping'!$L$10:$L$2009,BK$41)/COUNTA('Employee Mapping'!$G$10:$G$2009),""))</f>
        <v/>
      </c>
      <c r="BL62" s="57">
        <f>IF(OR($A62="",BL$41=""),"",IFERROR(COUNTIFS('Employee Mapping'!$I$10:$I$2009,$A62,'Employee Mapping'!$K$10:$K$2009,BL$39,'Employee Mapping'!$L$10:$L$2009,BL$41)/COUNTA('Employee Mapping'!$G$10:$G$2009),""))</f>
        <v/>
      </c>
      <c r="BM62" s="57">
        <f>IF(OR($A62="",BM$41=""),"",IFERROR(COUNTIFS('Employee Mapping'!$I$10:$I$2009,$A62,'Employee Mapping'!$K$10:$K$2009,BM$39,'Employee Mapping'!$L$10:$L$2009,BM$41)/COUNTA('Employee Mapping'!$G$10:$G$2009),""))</f>
        <v/>
      </c>
      <c r="BN62" s="57">
        <f>IF(OR($A62="",BN$41=""),"",IFERROR(COUNTIFS('Employee Mapping'!$I$10:$I$2009,$A62,'Employee Mapping'!$K$10:$K$2009,BN$39,'Employee Mapping'!$L$10:$L$2009,BN$41)/COUNTA('Employee Mapping'!$G$10:$G$2009),""))</f>
        <v/>
      </c>
      <c r="BO62" s="57">
        <f>IF(OR($A62="",BO$41=""),"",IFERROR(COUNTIFS('Employee Mapping'!$I$10:$I$2009,$A62,'Employee Mapping'!$K$10:$K$2009,BO$39,'Employee Mapping'!$L$10:$L$2009,BO$41)/COUNTA('Employee Mapping'!$G$10:$G$2009),""))</f>
        <v/>
      </c>
      <c r="BP62" s="57">
        <f>IF(OR($A62="",BP$41=""),"",IFERROR(COUNTIFS('Employee Mapping'!$I$10:$I$2009,$A62,'Employee Mapping'!$K$10:$K$2009,BP$39,'Employee Mapping'!$L$10:$L$2009,BP$41)/COUNTA('Employee Mapping'!$G$10:$G$2009),""))</f>
        <v/>
      </c>
      <c r="BQ62" s="57">
        <f>IF(OR($A62="",BQ$41=""),"",IFERROR(COUNTIFS('Employee Mapping'!$I$10:$I$2009,$A62,'Employee Mapping'!$K$10:$K$2009,BQ$39,'Employee Mapping'!$L$10:$L$2009,BQ$41)/COUNTA('Employee Mapping'!$G$10:$G$2009),""))</f>
        <v/>
      </c>
      <c r="BR62" s="57">
        <f>IF(OR($A62="",BR$41=""),"",IFERROR(COUNTIFS('Employee Mapping'!$I$10:$I$2009,$A62,'Employee Mapping'!$K$10:$K$2009,BR$39,'Employee Mapping'!$L$10:$L$2009,BR$41)/COUNTA('Employee Mapping'!$G$10:$G$2009),""))</f>
        <v/>
      </c>
      <c r="BS62" s="57">
        <f>IF(OR($A62="",BS$41=""),"",IFERROR(COUNTIFS('Employee Mapping'!$I$10:$I$2009,$A62,'Employee Mapping'!$K$10:$K$2009,BS$39,'Employee Mapping'!$L$10:$L$2009,BS$41)/COUNTA('Employee Mapping'!$G$10:$G$2009),""))</f>
        <v/>
      </c>
      <c r="BT62" s="57">
        <f>IF(OR($A62="",BT$41=""),"",IFERROR(COUNTIFS('Employee Mapping'!$I$10:$I$2009,$A62,'Employee Mapping'!$K$10:$K$2009,BT$39,'Employee Mapping'!$L$10:$L$2009,BT$41)/COUNTA('Employee Mapping'!$G$10:$G$2009),""))</f>
        <v/>
      </c>
      <c r="BU62" s="57">
        <f>IF(OR($A62="",BU$41=""),"",IFERROR(COUNTIFS('Employee Mapping'!$I$10:$I$2009,$A62,'Employee Mapping'!$K$10:$K$2009,BU$39,'Employee Mapping'!$L$10:$L$2009,BU$41)/COUNTA('Employee Mapping'!$G$10:$G$2009),""))</f>
        <v/>
      </c>
      <c r="BV62" s="57">
        <f>IF(OR($A62="",BV$41=""),"",IFERROR(COUNTIFS('Employee Mapping'!$I$10:$I$2009,$A62,'Employee Mapping'!$K$10:$K$2009,BV$39,'Employee Mapping'!$L$10:$L$2009,BV$41)/COUNTA('Employee Mapping'!$G$10:$G$2009),""))</f>
        <v/>
      </c>
      <c r="BW62" s="57">
        <f>IF(OR($A62="",BW$41=""),"",IFERROR(COUNTIFS('Employee Mapping'!$I$10:$I$2009,$A62,'Employee Mapping'!$K$10:$K$2009,BW$39,'Employee Mapping'!$L$10:$L$2009,BW$41)/COUNTA('Employee Mapping'!$G$10:$G$2009),""))</f>
        <v/>
      </c>
      <c r="BX62" s="57">
        <f>IF(OR($A62="",BX$41=""),"",IFERROR(COUNTIFS('Employee Mapping'!$I$10:$I$2009,$A62,'Employee Mapping'!$K$10:$K$2009,BX$39,'Employee Mapping'!$L$10:$L$2009,BX$41)/COUNTA('Employee Mapping'!$G$10:$G$2009),""))</f>
        <v/>
      </c>
      <c r="BY62" s="57">
        <f>IF(OR($A62="",BY$41=""),"",IFERROR(COUNTIFS('Employee Mapping'!$I$10:$I$2009,$A62,'Employee Mapping'!$K$10:$K$2009,BY$39,'Employee Mapping'!$L$10:$L$2009,BY$41)/COUNTA('Employee Mapping'!$G$10:$G$2009),""))</f>
        <v/>
      </c>
      <c r="BZ62" s="57">
        <f>IF(OR($A62="",BZ$41=""),"",IFERROR(COUNTIFS('Employee Mapping'!$I$10:$I$2009,$A62,'Employee Mapping'!$K$10:$K$2009,BZ$39,'Employee Mapping'!$L$10:$L$2009,BZ$41)/COUNTA('Employee Mapping'!$G$10:$G$2009),""))</f>
        <v/>
      </c>
      <c r="CA62" s="57">
        <f>IF(OR($A62="",CA$41=""),"",IFERROR(COUNTIFS('Employee Mapping'!$I$10:$I$2009,$A62,'Employee Mapping'!$K$10:$K$2009,CA$39,'Employee Mapping'!$L$10:$L$2009,CA$41)/COUNTA('Employee Mapping'!$G$10:$G$2009),""))</f>
        <v/>
      </c>
      <c r="CB62" s="57">
        <f>IF(OR($A62="",CB$41=""),"",IFERROR(COUNTIFS('Employee Mapping'!$I$10:$I$2009,$A62,'Employee Mapping'!$K$10:$K$2009,CB$39,'Employee Mapping'!$L$10:$L$2009,CB$41)/COUNTA('Employee Mapping'!$G$10:$G$2009),""))</f>
        <v/>
      </c>
      <c r="CC62" s="57">
        <f>IF(OR($A62="",CC$41=""),"",IFERROR(COUNTIFS('Employee Mapping'!$I$10:$I$2009,$A62,'Employee Mapping'!$K$10:$K$2009,CC$39,'Employee Mapping'!$L$10:$L$2009,CC$41)/COUNTA('Employee Mapping'!$G$10:$G$2009),""))</f>
        <v/>
      </c>
      <c r="CD62" s="57">
        <f>IF(OR($A62="",CD$41=""),"",IFERROR(COUNTIFS('Employee Mapping'!$I$10:$I$2009,$A62,'Employee Mapping'!$K$10:$K$2009,CD$39,'Employee Mapping'!$L$10:$L$2009,CD$41)/COUNTA('Employee Mapping'!$G$10:$G$2009),""))</f>
        <v/>
      </c>
      <c r="CE62" s="57">
        <f>IF(OR($A62="",CE$41=""),"",IFERROR(COUNTIFS('Employee Mapping'!$I$10:$I$2009,$A62,'Employee Mapping'!$K$10:$K$2009,CE$39,'Employee Mapping'!$L$10:$L$2009,CE$41)/COUNTA('Employee Mapping'!$G$10:$G$2009),""))</f>
        <v/>
      </c>
      <c r="CF62" s="57">
        <f>IF(OR($A62="",CF$41=""),"",IFERROR(COUNTIFS('Employee Mapping'!$I$10:$I$2009,$A62,'Employee Mapping'!$K$10:$K$2009,CF$39,'Employee Mapping'!$L$10:$L$2009,CF$41)/COUNTA('Employee Mapping'!$G$10:$G$2009),""))</f>
        <v/>
      </c>
      <c r="CG62" s="57">
        <f>IF(OR($A62="",CG$41=""),"",IFERROR(COUNTIFS('Employee Mapping'!$I$10:$I$2009,$A62,'Employee Mapping'!$K$10:$K$2009,CG$39,'Employee Mapping'!$L$10:$L$2009,CG$41)/COUNTA('Employee Mapping'!$G$10:$G$2009),""))</f>
        <v/>
      </c>
      <c r="CH62" s="57">
        <f>IF(OR($A62="",CH$41=""),"",IFERROR(COUNTIFS('Employee Mapping'!$I$10:$I$2009,$A62,'Employee Mapping'!$K$10:$K$2009,CH$39,'Employee Mapping'!$L$10:$L$2009,CH$41)/COUNTA('Employee Mapping'!$G$10:$G$2009),""))</f>
        <v/>
      </c>
      <c r="CI62" s="57">
        <f>IF(OR($A62="",CI$41=""),"",IFERROR(COUNTIFS('Employee Mapping'!$I$10:$I$2009,$A62,'Employee Mapping'!$K$10:$K$2009,CI$39,'Employee Mapping'!$L$10:$L$2009,CI$41)/COUNTA('Employee Mapping'!$G$10:$G$2009),""))</f>
        <v/>
      </c>
      <c r="CJ62" s="57">
        <f>IF(OR($A62="",CJ$41=""),"",IFERROR(COUNTIFS('Employee Mapping'!$I$10:$I$2009,$A62,'Employee Mapping'!$K$10:$K$2009,CJ$39,'Employee Mapping'!$L$10:$L$2009,CJ$41)/COUNTA('Employee Mapping'!$G$10:$G$2009),""))</f>
        <v/>
      </c>
      <c r="CK62" s="57">
        <f>IF(OR($A62="",CK$41=""),"",IFERROR(COUNTIFS('Employee Mapping'!$I$10:$I$2009,$A62,'Employee Mapping'!$K$10:$K$2009,CK$39,'Employee Mapping'!$L$10:$L$2009,CK$41)/COUNTA('Employee Mapping'!$G$10:$G$2009),""))</f>
        <v/>
      </c>
      <c r="CL62" s="57">
        <f>IF(OR($A62="",CL$41=""),"",IFERROR(COUNTIFS('Employee Mapping'!$I$10:$I$2009,$A62,'Employee Mapping'!$K$10:$K$2009,CL$39,'Employee Mapping'!$L$10:$L$2009,CL$41)/COUNTA('Employee Mapping'!$G$10:$G$2009),""))</f>
        <v/>
      </c>
      <c r="CM62" s="57">
        <f>IF(OR($A62="",CM$41=""),"",IFERROR(COUNTIFS('Employee Mapping'!$I$10:$I$2009,$A62,'Employee Mapping'!$K$10:$K$2009,CM$39,'Employee Mapping'!$L$10:$L$2009,CM$41)/COUNTA('Employee Mapping'!$G$10:$G$2009),""))</f>
        <v/>
      </c>
      <c r="CN62" s="57">
        <f>IF(OR($A62="",CN$41=""),"",IFERROR(COUNTIFS('Employee Mapping'!$I$10:$I$2009,$A62,'Employee Mapping'!$K$10:$K$2009,CN$39,'Employee Mapping'!$L$10:$L$2009,CN$41)/COUNTA('Employee Mapping'!$G$10:$G$2009),""))</f>
        <v/>
      </c>
      <c r="CO62" s="57">
        <f>IF(OR($A62="",CO$41=""),"",IFERROR(COUNTIFS('Employee Mapping'!$I$10:$I$2009,$A62,'Employee Mapping'!$K$10:$K$2009,CO$39,'Employee Mapping'!$L$10:$L$2009,CO$41)/COUNTA('Employee Mapping'!$G$10:$G$2009),""))</f>
        <v/>
      </c>
      <c r="CP62" s="57">
        <f>IF(OR($A62="",CP$41=""),"",IFERROR(COUNTIFS('Employee Mapping'!$I$10:$I$2009,$A62,'Employee Mapping'!$K$10:$K$2009,CP$39,'Employee Mapping'!$L$10:$L$2009,CP$41)/COUNTA('Employee Mapping'!$G$10:$G$2009),""))</f>
        <v/>
      </c>
      <c r="CQ62" s="57">
        <f>IF(OR($A62="",CQ$41=""),"",IFERROR(COUNTIFS('Employee Mapping'!$I$10:$I$2009,$A62,'Employee Mapping'!$K$10:$K$2009,CQ$39,'Employee Mapping'!$L$10:$L$2009,CQ$41)/COUNTA('Employee Mapping'!$G$10:$G$2009),""))</f>
        <v/>
      </c>
      <c r="CR62" s="57">
        <f>IF(OR($A62="",CR$41=""),"",IFERROR(COUNTIFS('Employee Mapping'!$I$10:$I$2009,$A62,'Employee Mapping'!$K$10:$K$2009,CR$39,'Employee Mapping'!$L$10:$L$2009,CR$41)/COUNTA('Employee Mapping'!$G$10:$G$2009),""))</f>
        <v/>
      </c>
      <c r="CS62" s="57">
        <f>IF(OR($A62="",CS$41=""),"",IFERROR(COUNTIFS('Employee Mapping'!$I$10:$I$2009,$A62,'Employee Mapping'!$K$10:$K$2009,CS$39,'Employee Mapping'!$L$10:$L$2009,CS$41)/COUNTA('Employee Mapping'!$G$10:$G$2009),""))</f>
        <v/>
      </c>
      <c r="CT62" s="57">
        <f>IF(OR($A62="",CT$41=""),"",IFERROR(COUNTIFS('Employee Mapping'!$I$10:$I$2009,$A62,'Employee Mapping'!$K$10:$K$2009,CT$39,'Employee Mapping'!$L$10:$L$2009,CT$41)/COUNTA('Employee Mapping'!$G$10:$G$2009),""))</f>
        <v/>
      </c>
      <c r="CU62" s="58">
        <f>IF($A62="","",SUM(C62:CT62))</f>
        <v/>
      </c>
    </row>
    <row r="63">
      <c r="A63">
        <f>IF(SETUP!$B141="","",SETUP!$B141)</f>
        <v/>
      </c>
      <c r="B63" s="9">
        <f>IF(SETUP!$B141="","",SETUP!$C141)</f>
        <v/>
      </c>
      <c r="C63" s="57">
        <f>IF(OR($A63="",C$41=""),"",IFERROR(COUNTIFS('Employee Mapping'!$I$10:$I$2009,$A63,'Employee Mapping'!$K$10:$K$2009,C$39,'Employee Mapping'!$L$10:$L$2009,C$41)/COUNTA('Employee Mapping'!$G$10:$G$2009),""))</f>
        <v/>
      </c>
      <c r="D63" s="57">
        <f>IF(OR($A63="",D$41=""),"",IFERROR(COUNTIFS('Employee Mapping'!$I$10:$I$2009,$A63,'Employee Mapping'!$K$10:$K$2009,D$39,'Employee Mapping'!$L$10:$L$2009,D$41)/COUNTA('Employee Mapping'!$G$10:$G$2009),""))</f>
        <v/>
      </c>
      <c r="E63" s="57">
        <f>IF(OR($A63="",E$41=""),"",IFERROR(COUNTIFS('Employee Mapping'!$I$10:$I$2009,$A63,'Employee Mapping'!$K$10:$K$2009,E$39,'Employee Mapping'!$L$10:$L$2009,E$41)/COUNTA('Employee Mapping'!$G$10:$G$2009),""))</f>
        <v/>
      </c>
      <c r="F63" s="57">
        <f>IF(OR($A63="",F$41=""),"",IFERROR(COUNTIFS('Employee Mapping'!$I$10:$I$2009,$A63,'Employee Mapping'!$K$10:$K$2009,F$39,'Employee Mapping'!$L$10:$L$2009,F$41)/COUNTA('Employee Mapping'!$G$10:$G$2009),""))</f>
        <v/>
      </c>
      <c r="G63" s="57">
        <f>IF(OR($A63="",G$41=""),"",IFERROR(COUNTIFS('Employee Mapping'!$I$10:$I$2009,$A63,'Employee Mapping'!$K$10:$K$2009,G$39,'Employee Mapping'!$L$10:$L$2009,G$41)/COUNTA('Employee Mapping'!$G$10:$G$2009),""))</f>
        <v/>
      </c>
      <c r="H63" s="57">
        <f>IF(OR($A63="",H$41=""),"",IFERROR(COUNTIFS('Employee Mapping'!$I$10:$I$2009,$A63,'Employee Mapping'!$K$10:$K$2009,H$39,'Employee Mapping'!$L$10:$L$2009,H$41)/COUNTA('Employee Mapping'!$G$10:$G$2009),""))</f>
        <v/>
      </c>
      <c r="I63" s="57">
        <f>IF(OR($A63="",I$41=""),"",IFERROR(COUNTIFS('Employee Mapping'!$I$10:$I$2009,$A63,'Employee Mapping'!$K$10:$K$2009,I$39,'Employee Mapping'!$L$10:$L$2009,I$41)/COUNTA('Employee Mapping'!$G$10:$G$2009),""))</f>
        <v/>
      </c>
      <c r="J63" s="57">
        <f>IF(OR($A63="",J$41=""),"",IFERROR(COUNTIFS('Employee Mapping'!$I$10:$I$2009,$A63,'Employee Mapping'!$K$10:$K$2009,J$39,'Employee Mapping'!$L$10:$L$2009,J$41)/COUNTA('Employee Mapping'!$G$10:$G$2009),""))</f>
        <v/>
      </c>
      <c r="K63" s="57">
        <f>IF(OR($A63="",K$41=""),"",IFERROR(COUNTIFS('Employee Mapping'!$I$10:$I$2009,$A63,'Employee Mapping'!$K$10:$K$2009,K$39,'Employee Mapping'!$L$10:$L$2009,K$41)/COUNTA('Employee Mapping'!$G$10:$G$2009),""))</f>
        <v/>
      </c>
      <c r="L63" s="57">
        <f>IF(OR($A63="",L$41=""),"",IFERROR(COUNTIFS('Employee Mapping'!$I$10:$I$2009,$A63,'Employee Mapping'!$K$10:$K$2009,L$39,'Employee Mapping'!$L$10:$L$2009,L$41)/COUNTA('Employee Mapping'!$G$10:$G$2009),""))</f>
        <v/>
      </c>
      <c r="M63" s="57">
        <f>IF(OR($A63="",M$41=""),"",IFERROR(COUNTIFS('Employee Mapping'!$I$10:$I$2009,$A63,'Employee Mapping'!$K$10:$K$2009,M$39,'Employee Mapping'!$L$10:$L$2009,M$41)/COUNTA('Employee Mapping'!$G$10:$G$2009),""))</f>
        <v/>
      </c>
      <c r="N63" s="57">
        <f>IF(OR($A63="",N$41=""),"",IFERROR(COUNTIFS('Employee Mapping'!$I$10:$I$2009,$A63,'Employee Mapping'!$K$10:$K$2009,N$39,'Employee Mapping'!$L$10:$L$2009,N$41)/COUNTA('Employee Mapping'!$G$10:$G$2009),""))</f>
        <v/>
      </c>
      <c r="O63" s="57">
        <f>IF(OR($A63="",O$41=""),"",IFERROR(COUNTIFS('Employee Mapping'!$I$10:$I$2009,$A63,'Employee Mapping'!$K$10:$K$2009,O$39,'Employee Mapping'!$L$10:$L$2009,O$41)/COUNTA('Employee Mapping'!$G$10:$G$2009),""))</f>
        <v/>
      </c>
      <c r="P63" s="57">
        <f>IF(OR($A63="",P$41=""),"",IFERROR(COUNTIFS('Employee Mapping'!$I$10:$I$2009,$A63,'Employee Mapping'!$K$10:$K$2009,P$39,'Employee Mapping'!$L$10:$L$2009,P$41)/COUNTA('Employee Mapping'!$G$10:$G$2009),""))</f>
        <v/>
      </c>
      <c r="Q63" s="57">
        <f>IF(OR($A63="",Q$41=""),"",IFERROR(COUNTIFS('Employee Mapping'!$I$10:$I$2009,$A63,'Employee Mapping'!$K$10:$K$2009,Q$39,'Employee Mapping'!$L$10:$L$2009,Q$41)/COUNTA('Employee Mapping'!$G$10:$G$2009),""))</f>
        <v/>
      </c>
      <c r="R63" s="57">
        <f>IF(OR($A63="",R$41=""),"",IFERROR(COUNTIFS('Employee Mapping'!$I$10:$I$2009,$A63,'Employee Mapping'!$K$10:$K$2009,R$39,'Employee Mapping'!$L$10:$L$2009,R$41)/COUNTA('Employee Mapping'!$G$10:$G$2009),""))</f>
        <v/>
      </c>
      <c r="S63" s="57">
        <f>IF(OR($A63="",S$41=""),"",IFERROR(COUNTIFS('Employee Mapping'!$I$10:$I$2009,$A63,'Employee Mapping'!$K$10:$K$2009,S$39,'Employee Mapping'!$L$10:$L$2009,S$41)/COUNTA('Employee Mapping'!$G$10:$G$2009),""))</f>
        <v/>
      </c>
      <c r="T63" s="57">
        <f>IF(OR($A63="",T$41=""),"",IFERROR(COUNTIFS('Employee Mapping'!$I$10:$I$2009,$A63,'Employee Mapping'!$K$10:$K$2009,T$39,'Employee Mapping'!$L$10:$L$2009,T$41)/COUNTA('Employee Mapping'!$G$10:$G$2009),""))</f>
        <v/>
      </c>
      <c r="U63" s="57">
        <f>IF(OR($A63="",U$41=""),"",IFERROR(COUNTIFS('Employee Mapping'!$I$10:$I$2009,$A63,'Employee Mapping'!$K$10:$K$2009,U$39,'Employee Mapping'!$L$10:$L$2009,U$41)/COUNTA('Employee Mapping'!$G$10:$G$2009),""))</f>
        <v/>
      </c>
      <c r="V63" s="57">
        <f>IF(OR($A63="",V$41=""),"",IFERROR(COUNTIFS('Employee Mapping'!$I$10:$I$2009,$A63,'Employee Mapping'!$K$10:$K$2009,V$39,'Employee Mapping'!$L$10:$L$2009,V$41)/COUNTA('Employee Mapping'!$G$10:$G$2009),""))</f>
        <v/>
      </c>
      <c r="W63" s="57">
        <f>IF(OR($A63="",W$41=""),"",IFERROR(COUNTIFS('Employee Mapping'!$I$10:$I$2009,$A63,'Employee Mapping'!$K$10:$K$2009,W$39,'Employee Mapping'!$L$10:$L$2009,W$41)/COUNTA('Employee Mapping'!$G$10:$G$2009),""))</f>
        <v/>
      </c>
      <c r="X63" s="57">
        <f>IF(OR($A63="",X$41=""),"",IFERROR(COUNTIFS('Employee Mapping'!$I$10:$I$2009,$A63,'Employee Mapping'!$K$10:$K$2009,X$39,'Employee Mapping'!$L$10:$L$2009,X$41)/COUNTA('Employee Mapping'!$G$10:$G$2009),""))</f>
        <v/>
      </c>
      <c r="Y63" s="57">
        <f>IF(OR($A63="",Y$41=""),"",IFERROR(COUNTIFS('Employee Mapping'!$I$10:$I$2009,$A63,'Employee Mapping'!$K$10:$K$2009,Y$39,'Employee Mapping'!$L$10:$L$2009,Y$41)/COUNTA('Employee Mapping'!$G$10:$G$2009),""))</f>
        <v/>
      </c>
      <c r="Z63" s="57">
        <f>IF(OR($A63="",Z$41=""),"",IFERROR(COUNTIFS('Employee Mapping'!$I$10:$I$2009,$A63,'Employee Mapping'!$K$10:$K$2009,Z$39,'Employee Mapping'!$L$10:$L$2009,Z$41)/COUNTA('Employee Mapping'!$G$10:$G$2009),""))</f>
        <v/>
      </c>
      <c r="AA63" s="57">
        <f>IF(OR($A63="",AA$41=""),"",IFERROR(COUNTIFS('Employee Mapping'!$I$10:$I$2009,$A63,'Employee Mapping'!$K$10:$K$2009,AA$39,'Employee Mapping'!$L$10:$L$2009,AA$41)/COUNTA('Employee Mapping'!$G$10:$G$2009),""))</f>
        <v/>
      </c>
      <c r="AB63" s="57">
        <f>IF(OR($A63="",AB$41=""),"",IFERROR(COUNTIFS('Employee Mapping'!$I$10:$I$2009,$A63,'Employee Mapping'!$K$10:$K$2009,AB$39,'Employee Mapping'!$L$10:$L$2009,AB$41)/COUNTA('Employee Mapping'!$G$10:$G$2009),""))</f>
        <v/>
      </c>
      <c r="AC63" s="57">
        <f>IF(OR($A63="",AC$41=""),"",IFERROR(COUNTIFS('Employee Mapping'!$I$10:$I$2009,$A63,'Employee Mapping'!$K$10:$K$2009,AC$39,'Employee Mapping'!$L$10:$L$2009,AC$41)/COUNTA('Employee Mapping'!$G$10:$G$2009),""))</f>
        <v/>
      </c>
      <c r="AD63" s="57">
        <f>IF(OR($A63="",AD$41=""),"",IFERROR(COUNTIFS('Employee Mapping'!$I$10:$I$2009,$A63,'Employee Mapping'!$K$10:$K$2009,AD$39,'Employee Mapping'!$L$10:$L$2009,AD$41)/COUNTA('Employee Mapping'!$G$10:$G$2009),""))</f>
        <v/>
      </c>
      <c r="AE63" s="57">
        <f>IF(OR($A63="",AE$41=""),"",IFERROR(COUNTIFS('Employee Mapping'!$I$10:$I$2009,$A63,'Employee Mapping'!$K$10:$K$2009,AE$39,'Employee Mapping'!$L$10:$L$2009,AE$41)/COUNTA('Employee Mapping'!$G$10:$G$2009),""))</f>
        <v/>
      </c>
      <c r="AF63" s="57">
        <f>IF(OR($A63="",AF$41=""),"",IFERROR(COUNTIFS('Employee Mapping'!$I$10:$I$2009,$A63,'Employee Mapping'!$K$10:$K$2009,AF$39,'Employee Mapping'!$L$10:$L$2009,AF$41)/COUNTA('Employee Mapping'!$G$10:$G$2009),""))</f>
        <v/>
      </c>
      <c r="AG63" s="57">
        <f>IF(OR($A63="",AG$41=""),"",IFERROR(COUNTIFS('Employee Mapping'!$I$10:$I$2009,$A63,'Employee Mapping'!$K$10:$K$2009,AG$39,'Employee Mapping'!$L$10:$L$2009,AG$41)/COUNTA('Employee Mapping'!$G$10:$G$2009),""))</f>
        <v/>
      </c>
      <c r="AH63" s="57">
        <f>IF(OR($A63="",AH$41=""),"",IFERROR(COUNTIFS('Employee Mapping'!$I$10:$I$2009,$A63,'Employee Mapping'!$K$10:$K$2009,AH$39,'Employee Mapping'!$L$10:$L$2009,AH$41)/COUNTA('Employee Mapping'!$G$10:$G$2009),""))</f>
        <v/>
      </c>
      <c r="AI63" s="57">
        <f>IF(OR($A63="",AI$41=""),"",IFERROR(COUNTIFS('Employee Mapping'!$I$10:$I$2009,$A63,'Employee Mapping'!$K$10:$K$2009,AI$39,'Employee Mapping'!$L$10:$L$2009,AI$41)/COUNTA('Employee Mapping'!$G$10:$G$2009),""))</f>
        <v/>
      </c>
      <c r="AJ63" s="57">
        <f>IF(OR($A63="",AJ$41=""),"",IFERROR(COUNTIFS('Employee Mapping'!$I$10:$I$2009,$A63,'Employee Mapping'!$K$10:$K$2009,AJ$39,'Employee Mapping'!$L$10:$L$2009,AJ$41)/COUNTA('Employee Mapping'!$G$10:$G$2009),""))</f>
        <v/>
      </c>
      <c r="AK63" s="57">
        <f>IF(OR($A63="",AK$41=""),"",IFERROR(COUNTIFS('Employee Mapping'!$I$10:$I$2009,$A63,'Employee Mapping'!$K$10:$K$2009,AK$39,'Employee Mapping'!$L$10:$L$2009,AK$41)/COUNTA('Employee Mapping'!$G$10:$G$2009),""))</f>
        <v/>
      </c>
      <c r="AL63" s="57">
        <f>IF(OR($A63="",AL$41=""),"",IFERROR(COUNTIFS('Employee Mapping'!$I$10:$I$2009,$A63,'Employee Mapping'!$K$10:$K$2009,AL$39,'Employee Mapping'!$L$10:$L$2009,AL$41)/COUNTA('Employee Mapping'!$G$10:$G$2009),""))</f>
        <v/>
      </c>
      <c r="AM63" s="57">
        <f>IF(OR($A63="",AM$41=""),"",IFERROR(COUNTIFS('Employee Mapping'!$I$10:$I$2009,$A63,'Employee Mapping'!$K$10:$K$2009,AM$39,'Employee Mapping'!$L$10:$L$2009,AM$41)/COUNTA('Employee Mapping'!$G$10:$G$2009),""))</f>
        <v/>
      </c>
      <c r="AN63" s="57">
        <f>IF(OR($A63="",AN$41=""),"",IFERROR(COUNTIFS('Employee Mapping'!$I$10:$I$2009,$A63,'Employee Mapping'!$K$10:$K$2009,AN$39,'Employee Mapping'!$L$10:$L$2009,AN$41)/COUNTA('Employee Mapping'!$G$10:$G$2009),""))</f>
        <v/>
      </c>
      <c r="AO63" s="57">
        <f>IF(OR($A63="",AO$41=""),"",IFERROR(COUNTIFS('Employee Mapping'!$I$10:$I$2009,$A63,'Employee Mapping'!$K$10:$K$2009,AO$39,'Employee Mapping'!$L$10:$L$2009,AO$41)/COUNTA('Employee Mapping'!$G$10:$G$2009),""))</f>
        <v/>
      </c>
      <c r="AP63" s="57">
        <f>IF(OR($A63="",AP$41=""),"",IFERROR(COUNTIFS('Employee Mapping'!$I$10:$I$2009,$A63,'Employee Mapping'!$K$10:$K$2009,AP$39,'Employee Mapping'!$L$10:$L$2009,AP$41)/COUNTA('Employee Mapping'!$G$10:$G$2009),""))</f>
        <v/>
      </c>
      <c r="AQ63" s="57">
        <f>IF(OR($A63="",AQ$41=""),"",IFERROR(COUNTIFS('Employee Mapping'!$I$10:$I$2009,$A63,'Employee Mapping'!$K$10:$K$2009,AQ$39,'Employee Mapping'!$L$10:$L$2009,AQ$41)/COUNTA('Employee Mapping'!$G$10:$G$2009),""))</f>
        <v/>
      </c>
      <c r="AR63" s="57">
        <f>IF(OR($A63="",AR$41=""),"",IFERROR(COUNTIFS('Employee Mapping'!$I$10:$I$2009,$A63,'Employee Mapping'!$K$10:$K$2009,AR$39,'Employee Mapping'!$L$10:$L$2009,AR$41)/COUNTA('Employee Mapping'!$G$10:$G$2009),""))</f>
        <v/>
      </c>
      <c r="AS63" s="57">
        <f>IF(OR($A63="",AS$41=""),"",IFERROR(COUNTIFS('Employee Mapping'!$I$10:$I$2009,$A63,'Employee Mapping'!$K$10:$K$2009,AS$39,'Employee Mapping'!$L$10:$L$2009,AS$41)/COUNTA('Employee Mapping'!$G$10:$G$2009),""))</f>
        <v/>
      </c>
      <c r="AT63" s="57">
        <f>IF(OR($A63="",AT$41=""),"",IFERROR(COUNTIFS('Employee Mapping'!$I$10:$I$2009,$A63,'Employee Mapping'!$K$10:$K$2009,AT$39,'Employee Mapping'!$L$10:$L$2009,AT$41)/COUNTA('Employee Mapping'!$G$10:$G$2009),""))</f>
        <v/>
      </c>
      <c r="AU63" s="57">
        <f>IF(OR($A63="",AU$41=""),"",IFERROR(COUNTIFS('Employee Mapping'!$I$10:$I$2009,$A63,'Employee Mapping'!$K$10:$K$2009,AU$39,'Employee Mapping'!$L$10:$L$2009,AU$41)/COUNTA('Employee Mapping'!$G$10:$G$2009),""))</f>
        <v/>
      </c>
      <c r="AV63" s="57">
        <f>IF(OR($A63="",AV$41=""),"",IFERROR(COUNTIFS('Employee Mapping'!$I$10:$I$2009,$A63,'Employee Mapping'!$K$10:$K$2009,AV$39,'Employee Mapping'!$L$10:$L$2009,AV$41)/COUNTA('Employee Mapping'!$G$10:$G$2009),""))</f>
        <v/>
      </c>
      <c r="AW63" s="57">
        <f>IF(OR($A63="",AW$41=""),"",IFERROR(COUNTIFS('Employee Mapping'!$I$10:$I$2009,$A63,'Employee Mapping'!$K$10:$K$2009,AW$39,'Employee Mapping'!$L$10:$L$2009,AW$41)/COUNTA('Employee Mapping'!$G$10:$G$2009),""))</f>
        <v/>
      </c>
      <c r="AX63" s="57">
        <f>IF(OR($A63="",AX$41=""),"",IFERROR(COUNTIFS('Employee Mapping'!$I$10:$I$2009,$A63,'Employee Mapping'!$K$10:$K$2009,AX$39,'Employee Mapping'!$L$10:$L$2009,AX$41)/COUNTA('Employee Mapping'!$G$10:$G$2009),""))</f>
        <v/>
      </c>
      <c r="AY63" s="57">
        <f>IF(OR($A63="",AY$41=""),"",IFERROR(COUNTIFS('Employee Mapping'!$I$10:$I$2009,$A63,'Employee Mapping'!$K$10:$K$2009,AY$39,'Employee Mapping'!$L$10:$L$2009,AY$41)/COUNTA('Employee Mapping'!$G$10:$G$2009),""))</f>
        <v/>
      </c>
      <c r="AZ63" s="57">
        <f>IF(OR($A63="",AZ$41=""),"",IFERROR(COUNTIFS('Employee Mapping'!$I$10:$I$2009,$A63,'Employee Mapping'!$K$10:$K$2009,AZ$39,'Employee Mapping'!$L$10:$L$2009,AZ$41)/COUNTA('Employee Mapping'!$G$10:$G$2009),""))</f>
        <v/>
      </c>
      <c r="BA63" s="57">
        <f>IF(OR($A63="",BA$41=""),"",IFERROR(COUNTIFS('Employee Mapping'!$I$10:$I$2009,$A63,'Employee Mapping'!$K$10:$K$2009,BA$39,'Employee Mapping'!$L$10:$L$2009,BA$41)/COUNTA('Employee Mapping'!$G$10:$G$2009),""))</f>
        <v/>
      </c>
      <c r="BB63" s="57">
        <f>IF(OR($A63="",BB$41=""),"",IFERROR(COUNTIFS('Employee Mapping'!$I$10:$I$2009,$A63,'Employee Mapping'!$K$10:$K$2009,BB$39,'Employee Mapping'!$L$10:$L$2009,BB$41)/COUNTA('Employee Mapping'!$G$10:$G$2009),""))</f>
        <v/>
      </c>
      <c r="BC63" s="57">
        <f>IF(OR($A63="",BC$41=""),"",IFERROR(COUNTIFS('Employee Mapping'!$I$10:$I$2009,$A63,'Employee Mapping'!$K$10:$K$2009,BC$39,'Employee Mapping'!$L$10:$L$2009,BC$41)/COUNTA('Employee Mapping'!$G$10:$G$2009),""))</f>
        <v/>
      </c>
      <c r="BD63" s="57">
        <f>IF(OR($A63="",BD$41=""),"",IFERROR(COUNTIFS('Employee Mapping'!$I$10:$I$2009,$A63,'Employee Mapping'!$K$10:$K$2009,BD$39,'Employee Mapping'!$L$10:$L$2009,BD$41)/COUNTA('Employee Mapping'!$G$10:$G$2009),""))</f>
        <v/>
      </c>
      <c r="BE63" s="57">
        <f>IF(OR($A63="",BE$41=""),"",IFERROR(COUNTIFS('Employee Mapping'!$I$10:$I$2009,$A63,'Employee Mapping'!$K$10:$K$2009,BE$39,'Employee Mapping'!$L$10:$L$2009,BE$41)/COUNTA('Employee Mapping'!$G$10:$G$2009),""))</f>
        <v/>
      </c>
      <c r="BF63" s="57">
        <f>IF(OR($A63="",BF$41=""),"",IFERROR(COUNTIFS('Employee Mapping'!$I$10:$I$2009,$A63,'Employee Mapping'!$K$10:$K$2009,BF$39,'Employee Mapping'!$L$10:$L$2009,BF$41)/COUNTA('Employee Mapping'!$G$10:$G$2009),""))</f>
        <v/>
      </c>
      <c r="BG63" s="57">
        <f>IF(OR($A63="",BG$41=""),"",IFERROR(COUNTIFS('Employee Mapping'!$I$10:$I$2009,$A63,'Employee Mapping'!$K$10:$K$2009,BG$39,'Employee Mapping'!$L$10:$L$2009,BG$41)/COUNTA('Employee Mapping'!$G$10:$G$2009),""))</f>
        <v/>
      </c>
      <c r="BH63" s="57">
        <f>IF(OR($A63="",BH$41=""),"",IFERROR(COUNTIFS('Employee Mapping'!$I$10:$I$2009,$A63,'Employee Mapping'!$K$10:$K$2009,BH$39,'Employee Mapping'!$L$10:$L$2009,BH$41)/COUNTA('Employee Mapping'!$G$10:$G$2009),""))</f>
        <v/>
      </c>
      <c r="BI63" s="57">
        <f>IF(OR($A63="",BI$41=""),"",IFERROR(COUNTIFS('Employee Mapping'!$I$10:$I$2009,$A63,'Employee Mapping'!$K$10:$K$2009,BI$39,'Employee Mapping'!$L$10:$L$2009,BI$41)/COUNTA('Employee Mapping'!$G$10:$G$2009),""))</f>
        <v/>
      </c>
      <c r="BJ63" s="57">
        <f>IF(OR($A63="",BJ$41=""),"",IFERROR(COUNTIFS('Employee Mapping'!$I$10:$I$2009,$A63,'Employee Mapping'!$K$10:$K$2009,BJ$39,'Employee Mapping'!$L$10:$L$2009,BJ$41)/COUNTA('Employee Mapping'!$G$10:$G$2009),""))</f>
        <v/>
      </c>
      <c r="BK63" s="57">
        <f>IF(OR($A63="",BK$41=""),"",IFERROR(COUNTIFS('Employee Mapping'!$I$10:$I$2009,$A63,'Employee Mapping'!$K$10:$K$2009,BK$39,'Employee Mapping'!$L$10:$L$2009,BK$41)/COUNTA('Employee Mapping'!$G$10:$G$2009),""))</f>
        <v/>
      </c>
      <c r="BL63" s="57">
        <f>IF(OR($A63="",BL$41=""),"",IFERROR(COUNTIFS('Employee Mapping'!$I$10:$I$2009,$A63,'Employee Mapping'!$K$10:$K$2009,BL$39,'Employee Mapping'!$L$10:$L$2009,BL$41)/COUNTA('Employee Mapping'!$G$10:$G$2009),""))</f>
        <v/>
      </c>
      <c r="BM63" s="57">
        <f>IF(OR($A63="",BM$41=""),"",IFERROR(COUNTIFS('Employee Mapping'!$I$10:$I$2009,$A63,'Employee Mapping'!$K$10:$K$2009,BM$39,'Employee Mapping'!$L$10:$L$2009,BM$41)/COUNTA('Employee Mapping'!$G$10:$G$2009),""))</f>
        <v/>
      </c>
      <c r="BN63" s="57">
        <f>IF(OR($A63="",BN$41=""),"",IFERROR(COUNTIFS('Employee Mapping'!$I$10:$I$2009,$A63,'Employee Mapping'!$K$10:$K$2009,BN$39,'Employee Mapping'!$L$10:$L$2009,BN$41)/COUNTA('Employee Mapping'!$G$10:$G$2009),""))</f>
        <v/>
      </c>
      <c r="BO63" s="57">
        <f>IF(OR($A63="",BO$41=""),"",IFERROR(COUNTIFS('Employee Mapping'!$I$10:$I$2009,$A63,'Employee Mapping'!$K$10:$K$2009,BO$39,'Employee Mapping'!$L$10:$L$2009,BO$41)/COUNTA('Employee Mapping'!$G$10:$G$2009),""))</f>
        <v/>
      </c>
      <c r="BP63" s="57">
        <f>IF(OR($A63="",BP$41=""),"",IFERROR(COUNTIFS('Employee Mapping'!$I$10:$I$2009,$A63,'Employee Mapping'!$K$10:$K$2009,BP$39,'Employee Mapping'!$L$10:$L$2009,BP$41)/COUNTA('Employee Mapping'!$G$10:$G$2009),""))</f>
        <v/>
      </c>
      <c r="BQ63" s="57">
        <f>IF(OR($A63="",BQ$41=""),"",IFERROR(COUNTIFS('Employee Mapping'!$I$10:$I$2009,$A63,'Employee Mapping'!$K$10:$K$2009,BQ$39,'Employee Mapping'!$L$10:$L$2009,BQ$41)/COUNTA('Employee Mapping'!$G$10:$G$2009),""))</f>
        <v/>
      </c>
      <c r="BR63" s="57">
        <f>IF(OR($A63="",BR$41=""),"",IFERROR(COUNTIFS('Employee Mapping'!$I$10:$I$2009,$A63,'Employee Mapping'!$K$10:$K$2009,BR$39,'Employee Mapping'!$L$10:$L$2009,BR$41)/COUNTA('Employee Mapping'!$G$10:$G$2009),""))</f>
        <v/>
      </c>
      <c r="BS63" s="57">
        <f>IF(OR($A63="",BS$41=""),"",IFERROR(COUNTIFS('Employee Mapping'!$I$10:$I$2009,$A63,'Employee Mapping'!$K$10:$K$2009,BS$39,'Employee Mapping'!$L$10:$L$2009,BS$41)/COUNTA('Employee Mapping'!$G$10:$G$2009),""))</f>
        <v/>
      </c>
      <c r="BT63" s="57">
        <f>IF(OR($A63="",BT$41=""),"",IFERROR(COUNTIFS('Employee Mapping'!$I$10:$I$2009,$A63,'Employee Mapping'!$K$10:$K$2009,BT$39,'Employee Mapping'!$L$10:$L$2009,BT$41)/COUNTA('Employee Mapping'!$G$10:$G$2009),""))</f>
        <v/>
      </c>
      <c r="BU63" s="57">
        <f>IF(OR($A63="",BU$41=""),"",IFERROR(COUNTIFS('Employee Mapping'!$I$10:$I$2009,$A63,'Employee Mapping'!$K$10:$K$2009,BU$39,'Employee Mapping'!$L$10:$L$2009,BU$41)/COUNTA('Employee Mapping'!$G$10:$G$2009),""))</f>
        <v/>
      </c>
      <c r="BV63" s="57">
        <f>IF(OR($A63="",BV$41=""),"",IFERROR(COUNTIFS('Employee Mapping'!$I$10:$I$2009,$A63,'Employee Mapping'!$K$10:$K$2009,BV$39,'Employee Mapping'!$L$10:$L$2009,BV$41)/COUNTA('Employee Mapping'!$G$10:$G$2009),""))</f>
        <v/>
      </c>
      <c r="BW63" s="57">
        <f>IF(OR($A63="",BW$41=""),"",IFERROR(COUNTIFS('Employee Mapping'!$I$10:$I$2009,$A63,'Employee Mapping'!$K$10:$K$2009,BW$39,'Employee Mapping'!$L$10:$L$2009,BW$41)/COUNTA('Employee Mapping'!$G$10:$G$2009),""))</f>
        <v/>
      </c>
      <c r="BX63" s="57">
        <f>IF(OR($A63="",BX$41=""),"",IFERROR(COUNTIFS('Employee Mapping'!$I$10:$I$2009,$A63,'Employee Mapping'!$K$10:$K$2009,BX$39,'Employee Mapping'!$L$10:$L$2009,BX$41)/COUNTA('Employee Mapping'!$G$10:$G$2009),""))</f>
        <v/>
      </c>
      <c r="BY63" s="57">
        <f>IF(OR($A63="",BY$41=""),"",IFERROR(COUNTIFS('Employee Mapping'!$I$10:$I$2009,$A63,'Employee Mapping'!$K$10:$K$2009,BY$39,'Employee Mapping'!$L$10:$L$2009,BY$41)/COUNTA('Employee Mapping'!$G$10:$G$2009),""))</f>
        <v/>
      </c>
      <c r="BZ63" s="57">
        <f>IF(OR($A63="",BZ$41=""),"",IFERROR(COUNTIFS('Employee Mapping'!$I$10:$I$2009,$A63,'Employee Mapping'!$K$10:$K$2009,BZ$39,'Employee Mapping'!$L$10:$L$2009,BZ$41)/COUNTA('Employee Mapping'!$G$10:$G$2009),""))</f>
        <v/>
      </c>
      <c r="CA63" s="57">
        <f>IF(OR($A63="",CA$41=""),"",IFERROR(COUNTIFS('Employee Mapping'!$I$10:$I$2009,$A63,'Employee Mapping'!$K$10:$K$2009,CA$39,'Employee Mapping'!$L$10:$L$2009,CA$41)/COUNTA('Employee Mapping'!$G$10:$G$2009),""))</f>
        <v/>
      </c>
      <c r="CB63" s="57">
        <f>IF(OR($A63="",CB$41=""),"",IFERROR(COUNTIFS('Employee Mapping'!$I$10:$I$2009,$A63,'Employee Mapping'!$K$10:$K$2009,CB$39,'Employee Mapping'!$L$10:$L$2009,CB$41)/COUNTA('Employee Mapping'!$G$10:$G$2009),""))</f>
        <v/>
      </c>
      <c r="CC63" s="57">
        <f>IF(OR($A63="",CC$41=""),"",IFERROR(COUNTIFS('Employee Mapping'!$I$10:$I$2009,$A63,'Employee Mapping'!$K$10:$K$2009,CC$39,'Employee Mapping'!$L$10:$L$2009,CC$41)/COUNTA('Employee Mapping'!$G$10:$G$2009),""))</f>
        <v/>
      </c>
      <c r="CD63" s="57">
        <f>IF(OR($A63="",CD$41=""),"",IFERROR(COUNTIFS('Employee Mapping'!$I$10:$I$2009,$A63,'Employee Mapping'!$K$10:$K$2009,CD$39,'Employee Mapping'!$L$10:$L$2009,CD$41)/COUNTA('Employee Mapping'!$G$10:$G$2009),""))</f>
        <v/>
      </c>
      <c r="CE63" s="57">
        <f>IF(OR($A63="",CE$41=""),"",IFERROR(COUNTIFS('Employee Mapping'!$I$10:$I$2009,$A63,'Employee Mapping'!$K$10:$K$2009,CE$39,'Employee Mapping'!$L$10:$L$2009,CE$41)/COUNTA('Employee Mapping'!$G$10:$G$2009),""))</f>
        <v/>
      </c>
      <c r="CF63" s="57">
        <f>IF(OR($A63="",CF$41=""),"",IFERROR(COUNTIFS('Employee Mapping'!$I$10:$I$2009,$A63,'Employee Mapping'!$K$10:$K$2009,CF$39,'Employee Mapping'!$L$10:$L$2009,CF$41)/COUNTA('Employee Mapping'!$G$10:$G$2009),""))</f>
        <v/>
      </c>
      <c r="CG63" s="57">
        <f>IF(OR($A63="",CG$41=""),"",IFERROR(COUNTIFS('Employee Mapping'!$I$10:$I$2009,$A63,'Employee Mapping'!$K$10:$K$2009,CG$39,'Employee Mapping'!$L$10:$L$2009,CG$41)/COUNTA('Employee Mapping'!$G$10:$G$2009),""))</f>
        <v/>
      </c>
      <c r="CH63" s="57">
        <f>IF(OR($A63="",CH$41=""),"",IFERROR(COUNTIFS('Employee Mapping'!$I$10:$I$2009,$A63,'Employee Mapping'!$K$10:$K$2009,CH$39,'Employee Mapping'!$L$10:$L$2009,CH$41)/COUNTA('Employee Mapping'!$G$10:$G$2009),""))</f>
        <v/>
      </c>
      <c r="CI63" s="57">
        <f>IF(OR($A63="",CI$41=""),"",IFERROR(COUNTIFS('Employee Mapping'!$I$10:$I$2009,$A63,'Employee Mapping'!$K$10:$K$2009,CI$39,'Employee Mapping'!$L$10:$L$2009,CI$41)/COUNTA('Employee Mapping'!$G$10:$G$2009),""))</f>
        <v/>
      </c>
      <c r="CJ63" s="57">
        <f>IF(OR($A63="",CJ$41=""),"",IFERROR(COUNTIFS('Employee Mapping'!$I$10:$I$2009,$A63,'Employee Mapping'!$K$10:$K$2009,CJ$39,'Employee Mapping'!$L$10:$L$2009,CJ$41)/COUNTA('Employee Mapping'!$G$10:$G$2009),""))</f>
        <v/>
      </c>
      <c r="CK63" s="57">
        <f>IF(OR($A63="",CK$41=""),"",IFERROR(COUNTIFS('Employee Mapping'!$I$10:$I$2009,$A63,'Employee Mapping'!$K$10:$K$2009,CK$39,'Employee Mapping'!$L$10:$L$2009,CK$41)/COUNTA('Employee Mapping'!$G$10:$G$2009),""))</f>
        <v/>
      </c>
      <c r="CL63" s="57">
        <f>IF(OR($A63="",CL$41=""),"",IFERROR(COUNTIFS('Employee Mapping'!$I$10:$I$2009,$A63,'Employee Mapping'!$K$10:$K$2009,CL$39,'Employee Mapping'!$L$10:$L$2009,CL$41)/COUNTA('Employee Mapping'!$G$10:$G$2009),""))</f>
        <v/>
      </c>
      <c r="CM63" s="57">
        <f>IF(OR($A63="",CM$41=""),"",IFERROR(COUNTIFS('Employee Mapping'!$I$10:$I$2009,$A63,'Employee Mapping'!$K$10:$K$2009,CM$39,'Employee Mapping'!$L$10:$L$2009,CM$41)/COUNTA('Employee Mapping'!$G$10:$G$2009),""))</f>
        <v/>
      </c>
      <c r="CN63" s="57">
        <f>IF(OR($A63="",CN$41=""),"",IFERROR(COUNTIFS('Employee Mapping'!$I$10:$I$2009,$A63,'Employee Mapping'!$K$10:$K$2009,CN$39,'Employee Mapping'!$L$10:$L$2009,CN$41)/COUNTA('Employee Mapping'!$G$10:$G$2009),""))</f>
        <v/>
      </c>
      <c r="CO63" s="57">
        <f>IF(OR($A63="",CO$41=""),"",IFERROR(COUNTIFS('Employee Mapping'!$I$10:$I$2009,$A63,'Employee Mapping'!$K$10:$K$2009,CO$39,'Employee Mapping'!$L$10:$L$2009,CO$41)/COUNTA('Employee Mapping'!$G$10:$G$2009),""))</f>
        <v/>
      </c>
      <c r="CP63" s="57">
        <f>IF(OR($A63="",CP$41=""),"",IFERROR(COUNTIFS('Employee Mapping'!$I$10:$I$2009,$A63,'Employee Mapping'!$K$10:$K$2009,CP$39,'Employee Mapping'!$L$10:$L$2009,CP$41)/COUNTA('Employee Mapping'!$G$10:$G$2009),""))</f>
        <v/>
      </c>
      <c r="CQ63" s="57">
        <f>IF(OR($A63="",CQ$41=""),"",IFERROR(COUNTIFS('Employee Mapping'!$I$10:$I$2009,$A63,'Employee Mapping'!$K$10:$K$2009,CQ$39,'Employee Mapping'!$L$10:$L$2009,CQ$41)/COUNTA('Employee Mapping'!$G$10:$G$2009),""))</f>
        <v/>
      </c>
      <c r="CR63" s="57">
        <f>IF(OR($A63="",CR$41=""),"",IFERROR(COUNTIFS('Employee Mapping'!$I$10:$I$2009,$A63,'Employee Mapping'!$K$10:$K$2009,CR$39,'Employee Mapping'!$L$10:$L$2009,CR$41)/COUNTA('Employee Mapping'!$G$10:$G$2009),""))</f>
        <v/>
      </c>
      <c r="CS63" s="57">
        <f>IF(OR($A63="",CS$41=""),"",IFERROR(COUNTIFS('Employee Mapping'!$I$10:$I$2009,$A63,'Employee Mapping'!$K$10:$K$2009,CS$39,'Employee Mapping'!$L$10:$L$2009,CS$41)/COUNTA('Employee Mapping'!$G$10:$G$2009),""))</f>
        <v/>
      </c>
      <c r="CT63" s="57">
        <f>IF(OR($A63="",CT$41=""),"",IFERROR(COUNTIFS('Employee Mapping'!$I$10:$I$2009,$A63,'Employee Mapping'!$K$10:$K$2009,CT$39,'Employee Mapping'!$L$10:$L$2009,CT$41)/COUNTA('Employee Mapping'!$G$10:$G$2009),""))</f>
        <v/>
      </c>
      <c r="CU63" s="58">
        <f>IF($A63="","",SUM(C63:CT63))</f>
        <v/>
      </c>
    </row>
    <row r="64">
      <c r="A64">
        <f>IF(SETUP!$B142="","",SETUP!$B142)</f>
        <v/>
      </c>
      <c r="B64" s="9">
        <f>IF(SETUP!$B142="","",SETUP!$C142)</f>
        <v/>
      </c>
      <c r="C64" s="57">
        <f>IF(OR($A64="",C$41=""),"",IFERROR(COUNTIFS('Employee Mapping'!$I$10:$I$2009,$A64,'Employee Mapping'!$K$10:$K$2009,C$39,'Employee Mapping'!$L$10:$L$2009,C$41)/COUNTA('Employee Mapping'!$G$10:$G$2009),""))</f>
        <v/>
      </c>
      <c r="D64" s="57">
        <f>IF(OR($A64="",D$41=""),"",IFERROR(COUNTIFS('Employee Mapping'!$I$10:$I$2009,$A64,'Employee Mapping'!$K$10:$K$2009,D$39,'Employee Mapping'!$L$10:$L$2009,D$41)/COUNTA('Employee Mapping'!$G$10:$G$2009),""))</f>
        <v/>
      </c>
      <c r="E64" s="57">
        <f>IF(OR($A64="",E$41=""),"",IFERROR(COUNTIFS('Employee Mapping'!$I$10:$I$2009,$A64,'Employee Mapping'!$K$10:$K$2009,E$39,'Employee Mapping'!$L$10:$L$2009,E$41)/COUNTA('Employee Mapping'!$G$10:$G$2009),""))</f>
        <v/>
      </c>
      <c r="F64" s="57">
        <f>IF(OR($A64="",F$41=""),"",IFERROR(COUNTIFS('Employee Mapping'!$I$10:$I$2009,$A64,'Employee Mapping'!$K$10:$K$2009,F$39,'Employee Mapping'!$L$10:$L$2009,F$41)/COUNTA('Employee Mapping'!$G$10:$G$2009),""))</f>
        <v/>
      </c>
      <c r="G64" s="57">
        <f>IF(OR($A64="",G$41=""),"",IFERROR(COUNTIFS('Employee Mapping'!$I$10:$I$2009,$A64,'Employee Mapping'!$K$10:$K$2009,G$39,'Employee Mapping'!$L$10:$L$2009,G$41)/COUNTA('Employee Mapping'!$G$10:$G$2009),""))</f>
        <v/>
      </c>
      <c r="H64" s="57">
        <f>IF(OR($A64="",H$41=""),"",IFERROR(COUNTIFS('Employee Mapping'!$I$10:$I$2009,$A64,'Employee Mapping'!$K$10:$K$2009,H$39,'Employee Mapping'!$L$10:$L$2009,H$41)/COUNTA('Employee Mapping'!$G$10:$G$2009),""))</f>
        <v/>
      </c>
      <c r="I64" s="57">
        <f>IF(OR($A64="",I$41=""),"",IFERROR(COUNTIFS('Employee Mapping'!$I$10:$I$2009,$A64,'Employee Mapping'!$K$10:$K$2009,I$39,'Employee Mapping'!$L$10:$L$2009,I$41)/COUNTA('Employee Mapping'!$G$10:$G$2009),""))</f>
        <v/>
      </c>
      <c r="J64" s="57">
        <f>IF(OR($A64="",J$41=""),"",IFERROR(COUNTIFS('Employee Mapping'!$I$10:$I$2009,$A64,'Employee Mapping'!$K$10:$K$2009,J$39,'Employee Mapping'!$L$10:$L$2009,J$41)/COUNTA('Employee Mapping'!$G$10:$G$2009),""))</f>
        <v/>
      </c>
      <c r="K64" s="57">
        <f>IF(OR($A64="",K$41=""),"",IFERROR(COUNTIFS('Employee Mapping'!$I$10:$I$2009,$A64,'Employee Mapping'!$K$10:$K$2009,K$39,'Employee Mapping'!$L$10:$L$2009,K$41)/COUNTA('Employee Mapping'!$G$10:$G$2009),""))</f>
        <v/>
      </c>
      <c r="L64" s="57">
        <f>IF(OR($A64="",L$41=""),"",IFERROR(COUNTIFS('Employee Mapping'!$I$10:$I$2009,$A64,'Employee Mapping'!$K$10:$K$2009,L$39,'Employee Mapping'!$L$10:$L$2009,L$41)/COUNTA('Employee Mapping'!$G$10:$G$2009),""))</f>
        <v/>
      </c>
      <c r="M64" s="57">
        <f>IF(OR($A64="",M$41=""),"",IFERROR(COUNTIFS('Employee Mapping'!$I$10:$I$2009,$A64,'Employee Mapping'!$K$10:$K$2009,M$39,'Employee Mapping'!$L$10:$L$2009,M$41)/COUNTA('Employee Mapping'!$G$10:$G$2009),""))</f>
        <v/>
      </c>
      <c r="N64" s="57">
        <f>IF(OR($A64="",N$41=""),"",IFERROR(COUNTIFS('Employee Mapping'!$I$10:$I$2009,$A64,'Employee Mapping'!$K$10:$K$2009,N$39,'Employee Mapping'!$L$10:$L$2009,N$41)/COUNTA('Employee Mapping'!$G$10:$G$2009),""))</f>
        <v/>
      </c>
      <c r="O64" s="57">
        <f>IF(OR($A64="",O$41=""),"",IFERROR(COUNTIFS('Employee Mapping'!$I$10:$I$2009,$A64,'Employee Mapping'!$K$10:$K$2009,O$39,'Employee Mapping'!$L$10:$L$2009,O$41)/COUNTA('Employee Mapping'!$G$10:$G$2009),""))</f>
        <v/>
      </c>
      <c r="P64" s="57">
        <f>IF(OR($A64="",P$41=""),"",IFERROR(COUNTIFS('Employee Mapping'!$I$10:$I$2009,$A64,'Employee Mapping'!$K$10:$K$2009,P$39,'Employee Mapping'!$L$10:$L$2009,P$41)/COUNTA('Employee Mapping'!$G$10:$G$2009),""))</f>
        <v/>
      </c>
      <c r="Q64" s="57">
        <f>IF(OR($A64="",Q$41=""),"",IFERROR(COUNTIFS('Employee Mapping'!$I$10:$I$2009,$A64,'Employee Mapping'!$K$10:$K$2009,Q$39,'Employee Mapping'!$L$10:$L$2009,Q$41)/COUNTA('Employee Mapping'!$G$10:$G$2009),""))</f>
        <v/>
      </c>
      <c r="R64" s="57">
        <f>IF(OR($A64="",R$41=""),"",IFERROR(COUNTIFS('Employee Mapping'!$I$10:$I$2009,$A64,'Employee Mapping'!$K$10:$K$2009,R$39,'Employee Mapping'!$L$10:$L$2009,R$41)/COUNTA('Employee Mapping'!$G$10:$G$2009),""))</f>
        <v/>
      </c>
      <c r="S64" s="57">
        <f>IF(OR($A64="",S$41=""),"",IFERROR(COUNTIFS('Employee Mapping'!$I$10:$I$2009,$A64,'Employee Mapping'!$K$10:$K$2009,S$39,'Employee Mapping'!$L$10:$L$2009,S$41)/COUNTA('Employee Mapping'!$G$10:$G$2009),""))</f>
        <v/>
      </c>
      <c r="T64" s="57">
        <f>IF(OR($A64="",T$41=""),"",IFERROR(COUNTIFS('Employee Mapping'!$I$10:$I$2009,$A64,'Employee Mapping'!$K$10:$K$2009,T$39,'Employee Mapping'!$L$10:$L$2009,T$41)/COUNTA('Employee Mapping'!$G$10:$G$2009),""))</f>
        <v/>
      </c>
      <c r="U64" s="57">
        <f>IF(OR($A64="",U$41=""),"",IFERROR(COUNTIFS('Employee Mapping'!$I$10:$I$2009,$A64,'Employee Mapping'!$K$10:$K$2009,U$39,'Employee Mapping'!$L$10:$L$2009,U$41)/COUNTA('Employee Mapping'!$G$10:$G$2009),""))</f>
        <v/>
      </c>
      <c r="V64" s="57">
        <f>IF(OR($A64="",V$41=""),"",IFERROR(COUNTIFS('Employee Mapping'!$I$10:$I$2009,$A64,'Employee Mapping'!$K$10:$K$2009,V$39,'Employee Mapping'!$L$10:$L$2009,V$41)/COUNTA('Employee Mapping'!$G$10:$G$2009),""))</f>
        <v/>
      </c>
      <c r="W64" s="57">
        <f>IF(OR($A64="",W$41=""),"",IFERROR(COUNTIFS('Employee Mapping'!$I$10:$I$2009,$A64,'Employee Mapping'!$K$10:$K$2009,W$39,'Employee Mapping'!$L$10:$L$2009,W$41)/COUNTA('Employee Mapping'!$G$10:$G$2009),""))</f>
        <v/>
      </c>
      <c r="X64" s="57">
        <f>IF(OR($A64="",X$41=""),"",IFERROR(COUNTIFS('Employee Mapping'!$I$10:$I$2009,$A64,'Employee Mapping'!$K$10:$K$2009,X$39,'Employee Mapping'!$L$10:$L$2009,X$41)/COUNTA('Employee Mapping'!$G$10:$G$2009),""))</f>
        <v/>
      </c>
      <c r="Y64" s="57">
        <f>IF(OR($A64="",Y$41=""),"",IFERROR(COUNTIFS('Employee Mapping'!$I$10:$I$2009,$A64,'Employee Mapping'!$K$10:$K$2009,Y$39,'Employee Mapping'!$L$10:$L$2009,Y$41)/COUNTA('Employee Mapping'!$G$10:$G$2009),""))</f>
        <v/>
      </c>
      <c r="Z64" s="57">
        <f>IF(OR($A64="",Z$41=""),"",IFERROR(COUNTIFS('Employee Mapping'!$I$10:$I$2009,$A64,'Employee Mapping'!$K$10:$K$2009,Z$39,'Employee Mapping'!$L$10:$L$2009,Z$41)/COUNTA('Employee Mapping'!$G$10:$G$2009),""))</f>
        <v/>
      </c>
      <c r="AA64" s="57">
        <f>IF(OR($A64="",AA$41=""),"",IFERROR(COUNTIFS('Employee Mapping'!$I$10:$I$2009,$A64,'Employee Mapping'!$K$10:$K$2009,AA$39,'Employee Mapping'!$L$10:$L$2009,AA$41)/COUNTA('Employee Mapping'!$G$10:$G$2009),""))</f>
        <v/>
      </c>
      <c r="AB64" s="57">
        <f>IF(OR($A64="",AB$41=""),"",IFERROR(COUNTIFS('Employee Mapping'!$I$10:$I$2009,$A64,'Employee Mapping'!$K$10:$K$2009,AB$39,'Employee Mapping'!$L$10:$L$2009,AB$41)/COUNTA('Employee Mapping'!$G$10:$G$2009),""))</f>
        <v/>
      </c>
      <c r="AC64" s="57">
        <f>IF(OR($A64="",AC$41=""),"",IFERROR(COUNTIFS('Employee Mapping'!$I$10:$I$2009,$A64,'Employee Mapping'!$K$10:$K$2009,AC$39,'Employee Mapping'!$L$10:$L$2009,AC$41)/COUNTA('Employee Mapping'!$G$10:$G$2009),""))</f>
        <v/>
      </c>
      <c r="AD64" s="57">
        <f>IF(OR($A64="",AD$41=""),"",IFERROR(COUNTIFS('Employee Mapping'!$I$10:$I$2009,$A64,'Employee Mapping'!$K$10:$K$2009,AD$39,'Employee Mapping'!$L$10:$L$2009,AD$41)/COUNTA('Employee Mapping'!$G$10:$G$2009),""))</f>
        <v/>
      </c>
      <c r="AE64" s="57">
        <f>IF(OR($A64="",AE$41=""),"",IFERROR(COUNTIFS('Employee Mapping'!$I$10:$I$2009,$A64,'Employee Mapping'!$K$10:$K$2009,AE$39,'Employee Mapping'!$L$10:$L$2009,AE$41)/COUNTA('Employee Mapping'!$G$10:$G$2009),""))</f>
        <v/>
      </c>
      <c r="AF64" s="57">
        <f>IF(OR($A64="",AF$41=""),"",IFERROR(COUNTIFS('Employee Mapping'!$I$10:$I$2009,$A64,'Employee Mapping'!$K$10:$K$2009,AF$39,'Employee Mapping'!$L$10:$L$2009,AF$41)/COUNTA('Employee Mapping'!$G$10:$G$2009),""))</f>
        <v/>
      </c>
      <c r="AG64" s="57">
        <f>IF(OR($A64="",AG$41=""),"",IFERROR(COUNTIFS('Employee Mapping'!$I$10:$I$2009,$A64,'Employee Mapping'!$K$10:$K$2009,AG$39,'Employee Mapping'!$L$10:$L$2009,AG$41)/COUNTA('Employee Mapping'!$G$10:$G$2009),""))</f>
        <v/>
      </c>
      <c r="AH64" s="57">
        <f>IF(OR($A64="",AH$41=""),"",IFERROR(COUNTIFS('Employee Mapping'!$I$10:$I$2009,$A64,'Employee Mapping'!$K$10:$K$2009,AH$39,'Employee Mapping'!$L$10:$L$2009,AH$41)/COUNTA('Employee Mapping'!$G$10:$G$2009),""))</f>
        <v/>
      </c>
      <c r="AI64" s="57">
        <f>IF(OR($A64="",AI$41=""),"",IFERROR(COUNTIFS('Employee Mapping'!$I$10:$I$2009,$A64,'Employee Mapping'!$K$10:$K$2009,AI$39,'Employee Mapping'!$L$10:$L$2009,AI$41)/COUNTA('Employee Mapping'!$G$10:$G$2009),""))</f>
        <v/>
      </c>
      <c r="AJ64" s="57">
        <f>IF(OR($A64="",AJ$41=""),"",IFERROR(COUNTIFS('Employee Mapping'!$I$10:$I$2009,$A64,'Employee Mapping'!$K$10:$K$2009,AJ$39,'Employee Mapping'!$L$10:$L$2009,AJ$41)/COUNTA('Employee Mapping'!$G$10:$G$2009),""))</f>
        <v/>
      </c>
      <c r="AK64" s="57">
        <f>IF(OR($A64="",AK$41=""),"",IFERROR(COUNTIFS('Employee Mapping'!$I$10:$I$2009,$A64,'Employee Mapping'!$K$10:$K$2009,AK$39,'Employee Mapping'!$L$10:$L$2009,AK$41)/COUNTA('Employee Mapping'!$G$10:$G$2009),""))</f>
        <v/>
      </c>
      <c r="AL64" s="57">
        <f>IF(OR($A64="",AL$41=""),"",IFERROR(COUNTIFS('Employee Mapping'!$I$10:$I$2009,$A64,'Employee Mapping'!$K$10:$K$2009,AL$39,'Employee Mapping'!$L$10:$L$2009,AL$41)/COUNTA('Employee Mapping'!$G$10:$G$2009),""))</f>
        <v/>
      </c>
      <c r="AM64" s="57">
        <f>IF(OR($A64="",AM$41=""),"",IFERROR(COUNTIFS('Employee Mapping'!$I$10:$I$2009,$A64,'Employee Mapping'!$K$10:$K$2009,AM$39,'Employee Mapping'!$L$10:$L$2009,AM$41)/COUNTA('Employee Mapping'!$G$10:$G$2009),""))</f>
        <v/>
      </c>
      <c r="AN64" s="57">
        <f>IF(OR($A64="",AN$41=""),"",IFERROR(COUNTIFS('Employee Mapping'!$I$10:$I$2009,$A64,'Employee Mapping'!$K$10:$K$2009,AN$39,'Employee Mapping'!$L$10:$L$2009,AN$41)/COUNTA('Employee Mapping'!$G$10:$G$2009),""))</f>
        <v/>
      </c>
      <c r="AO64" s="57">
        <f>IF(OR($A64="",AO$41=""),"",IFERROR(COUNTIFS('Employee Mapping'!$I$10:$I$2009,$A64,'Employee Mapping'!$K$10:$K$2009,AO$39,'Employee Mapping'!$L$10:$L$2009,AO$41)/COUNTA('Employee Mapping'!$G$10:$G$2009),""))</f>
        <v/>
      </c>
      <c r="AP64" s="57">
        <f>IF(OR($A64="",AP$41=""),"",IFERROR(COUNTIFS('Employee Mapping'!$I$10:$I$2009,$A64,'Employee Mapping'!$K$10:$K$2009,AP$39,'Employee Mapping'!$L$10:$L$2009,AP$41)/COUNTA('Employee Mapping'!$G$10:$G$2009),""))</f>
        <v/>
      </c>
      <c r="AQ64" s="57">
        <f>IF(OR($A64="",AQ$41=""),"",IFERROR(COUNTIFS('Employee Mapping'!$I$10:$I$2009,$A64,'Employee Mapping'!$K$10:$K$2009,AQ$39,'Employee Mapping'!$L$10:$L$2009,AQ$41)/COUNTA('Employee Mapping'!$G$10:$G$2009),""))</f>
        <v/>
      </c>
      <c r="AR64" s="57">
        <f>IF(OR($A64="",AR$41=""),"",IFERROR(COUNTIFS('Employee Mapping'!$I$10:$I$2009,$A64,'Employee Mapping'!$K$10:$K$2009,AR$39,'Employee Mapping'!$L$10:$L$2009,AR$41)/COUNTA('Employee Mapping'!$G$10:$G$2009),""))</f>
        <v/>
      </c>
      <c r="AS64" s="57">
        <f>IF(OR($A64="",AS$41=""),"",IFERROR(COUNTIFS('Employee Mapping'!$I$10:$I$2009,$A64,'Employee Mapping'!$K$10:$K$2009,AS$39,'Employee Mapping'!$L$10:$L$2009,AS$41)/COUNTA('Employee Mapping'!$G$10:$G$2009),""))</f>
        <v/>
      </c>
      <c r="AT64" s="57">
        <f>IF(OR($A64="",AT$41=""),"",IFERROR(COUNTIFS('Employee Mapping'!$I$10:$I$2009,$A64,'Employee Mapping'!$K$10:$K$2009,AT$39,'Employee Mapping'!$L$10:$L$2009,AT$41)/COUNTA('Employee Mapping'!$G$10:$G$2009),""))</f>
        <v/>
      </c>
      <c r="AU64" s="57">
        <f>IF(OR($A64="",AU$41=""),"",IFERROR(COUNTIFS('Employee Mapping'!$I$10:$I$2009,$A64,'Employee Mapping'!$K$10:$K$2009,AU$39,'Employee Mapping'!$L$10:$L$2009,AU$41)/COUNTA('Employee Mapping'!$G$10:$G$2009),""))</f>
        <v/>
      </c>
      <c r="AV64" s="57">
        <f>IF(OR($A64="",AV$41=""),"",IFERROR(COUNTIFS('Employee Mapping'!$I$10:$I$2009,$A64,'Employee Mapping'!$K$10:$K$2009,AV$39,'Employee Mapping'!$L$10:$L$2009,AV$41)/COUNTA('Employee Mapping'!$G$10:$G$2009),""))</f>
        <v/>
      </c>
      <c r="AW64" s="57">
        <f>IF(OR($A64="",AW$41=""),"",IFERROR(COUNTIFS('Employee Mapping'!$I$10:$I$2009,$A64,'Employee Mapping'!$K$10:$K$2009,AW$39,'Employee Mapping'!$L$10:$L$2009,AW$41)/COUNTA('Employee Mapping'!$G$10:$G$2009),""))</f>
        <v/>
      </c>
      <c r="AX64" s="57">
        <f>IF(OR($A64="",AX$41=""),"",IFERROR(COUNTIFS('Employee Mapping'!$I$10:$I$2009,$A64,'Employee Mapping'!$K$10:$K$2009,AX$39,'Employee Mapping'!$L$10:$L$2009,AX$41)/COUNTA('Employee Mapping'!$G$10:$G$2009),""))</f>
        <v/>
      </c>
      <c r="AY64" s="57">
        <f>IF(OR($A64="",AY$41=""),"",IFERROR(COUNTIFS('Employee Mapping'!$I$10:$I$2009,$A64,'Employee Mapping'!$K$10:$K$2009,AY$39,'Employee Mapping'!$L$10:$L$2009,AY$41)/COUNTA('Employee Mapping'!$G$10:$G$2009),""))</f>
        <v/>
      </c>
      <c r="AZ64" s="57">
        <f>IF(OR($A64="",AZ$41=""),"",IFERROR(COUNTIFS('Employee Mapping'!$I$10:$I$2009,$A64,'Employee Mapping'!$K$10:$K$2009,AZ$39,'Employee Mapping'!$L$10:$L$2009,AZ$41)/COUNTA('Employee Mapping'!$G$10:$G$2009),""))</f>
        <v/>
      </c>
      <c r="BA64" s="57">
        <f>IF(OR($A64="",BA$41=""),"",IFERROR(COUNTIFS('Employee Mapping'!$I$10:$I$2009,$A64,'Employee Mapping'!$K$10:$K$2009,BA$39,'Employee Mapping'!$L$10:$L$2009,BA$41)/COUNTA('Employee Mapping'!$G$10:$G$2009),""))</f>
        <v/>
      </c>
      <c r="BB64" s="57">
        <f>IF(OR($A64="",BB$41=""),"",IFERROR(COUNTIFS('Employee Mapping'!$I$10:$I$2009,$A64,'Employee Mapping'!$K$10:$K$2009,BB$39,'Employee Mapping'!$L$10:$L$2009,BB$41)/COUNTA('Employee Mapping'!$G$10:$G$2009),""))</f>
        <v/>
      </c>
      <c r="BC64" s="57">
        <f>IF(OR($A64="",BC$41=""),"",IFERROR(COUNTIFS('Employee Mapping'!$I$10:$I$2009,$A64,'Employee Mapping'!$K$10:$K$2009,BC$39,'Employee Mapping'!$L$10:$L$2009,BC$41)/COUNTA('Employee Mapping'!$G$10:$G$2009),""))</f>
        <v/>
      </c>
      <c r="BD64" s="57">
        <f>IF(OR($A64="",BD$41=""),"",IFERROR(COUNTIFS('Employee Mapping'!$I$10:$I$2009,$A64,'Employee Mapping'!$K$10:$K$2009,BD$39,'Employee Mapping'!$L$10:$L$2009,BD$41)/COUNTA('Employee Mapping'!$G$10:$G$2009),""))</f>
        <v/>
      </c>
      <c r="BE64" s="57">
        <f>IF(OR($A64="",BE$41=""),"",IFERROR(COUNTIFS('Employee Mapping'!$I$10:$I$2009,$A64,'Employee Mapping'!$K$10:$K$2009,BE$39,'Employee Mapping'!$L$10:$L$2009,BE$41)/COUNTA('Employee Mapping'!$G$10:$G$2009),""))</f>
        <v/>
      </c>
      <c r="BF64" s="57">
        <f>IF(OR($A64="",BF$41=""),"",IFERROR(COUNTIFS('Employee Mapping'!$I$10:$I$2009,$A64,'Employee Mapping'!$K$10:$K$2009,BF$39,'Employee Mapping'!$L$10:$L$2009,BF$41)/COUNTA('Employee Mapping'!$G$10:$G$2009),""))</f>
        <v/>
      </c>
      <c r="BG64" s="57">
        <f>IF(OR($A64="",BG$41=""),"",IFERROR(COUNTIFS('Employee Mapping'!$I$10:$I$2009,$A64,'Employee Mapping'!$K$10:$K$2009,BG$39,'Employee Mapping'!$L$10:$L$2009,BG$41)/COUNTA('Employee Mapping'!$G$10:$G$2009),""))</f>
        <v/>
      </c>
      <c r="BH64" s="57">
        <f>IF(OR($A64="",BH$41=""),"",IFERROR(COUNTIFS('Employee Mapping'!$I$10:$I$2009,$A64,'Employee Mapping'!$K$10:$K$2009,BH$39,'Employee Mapping'!$L$10:$L$2009,BH$41)/COUNTA('Employee Mapping'!$G$10:$G$2009),""))</f>
        <v/>
      </c>
      <c r="BI64" s="57">
        <f>IF(OR($A64="",BI$41=""),"",IFERROR(COUNTIFS('Employee Mapping'!$I$10:$I$2009,$A64,'Employee Mapping'!$K$10:$K$2009,BI$39,'Employee Mapping'!$L$10:$L$2009,BI$41)/COUNTA('Employee Mapping'!$G$10:$G$2009),""))</f>
        <v/>
      </c>
      <c r="BJ64" s="57">
        <f>IF(OR($A64="",BJ$41=""),"",IFERROR(COUNTIFS('Employee Mapping'!$I$10:$I$2009,$A64,'Employee Mapping'!$K$10:$K$2009,BJ$39,'Employee Mapping'!$L$10:$L$2009,BJ$41)/COUNTA('Employee Mapping'!$G$10:$G$2009),""))</f>
        <v/>
      </c>
      <c r="BK64" s="57">
        <f>IF(OR($A64="",BK$41=""),"",IFERROR(COUNTIFS('Employee Mapping'!$I$10:$I$2009,$A64,'Employee Mapping'!$K$10:$K$2009,BK$39,'Employee Mapping'!$L$10:$L$2009,BK$41)/COUNTA('Employee Mapping'!$G$10:$G$2009),""))</f>
        <v/>
      </c>
      <c r="BL64" s="57">
        <f>IF(OR($A64="",BL$41=""),"",IFERROR(COUNTIFS('Employee Mapping'!$I$10:$I$2009,$A64,'Employee Mapping'!$K$10:$K$2009,BL$39,'Employee Mapping'!$L$10:$L$2009,BL$41)/COUNTA('Employee Mapping'!$G$10:$G$2009),""))</f>
        <v/>
      </c>
      <c r="BM64" s="57">
        <f>IF(OR($A64="",BM$41=""),"",IFERROR(COUNTIFS('Employee Mapping'!$I$10:$I$2009,$A64,'Employee Mapping'!$K$10:$K$2009,BM$39,'Employee Mapping'!$L$10:$L$2009,BM$41)/COUNTA('Employee Mapping'!$G$10:$G$2009),""))</f>
        <v/>
      </c>
      <c r="BN64" s="57">
        <f>IF(OR($A64="",BN$41=""),"",IFERROR(COUNTIFS('Employee Mapping'!$I$10:$I$2009,$A64,'Employee Mapping'!$K$10:$K$2009,BN$39,'Employee Mapping'!$L$10:$L$2009,BN$41)/COUNTA('Employee Mapping'!$G$10:$G$2009),""))</f>
        <v/>
      </c>
      <c r="BO64" s="57">
        <f>IF(OR($A64="",BO$41=""),"",IFERROR(COUNTIFS('Employee Mapping'!$I$10:$I$2009,$A64,'Employee Mapping'!$K$10:$K$2009,BO$39,'Employee Mapping'!$L$10:$L$2009,BO$41)/COUNTA('Employee Mapping'!$G$10:$G$2009),""))</f>
        <v/>
      </c>
      <c r="BP64" s="57">
        <f>IF(OR($A64="",BP$41=""),"",IFERROR(COUNTIFS('Employee Mapping'!$I$10:$I$2009,$A64,'Employee Mapping'!$K$10:$K$2009,BP$39,'Employee Mapping'!$L$10:$L$2009,BP$41)/COUNTA('Employee Mapping'!$G$10:$G$2009),""))</f>
        <v/>
      </c>
      <c r="BQ64" s="57">
        <f>IF(OR($A64="",BQ$41=""),"",IFERROR(COUNTIFS('Employee Mapping'!$I$10:$I$2009,$A64,'Employee Mapping'!$K$10:$K$2009,BQ$39,'Employee Mapping'!$L$10:$L$2009,BQ$41)/COUNTA('Employee Mapping'!$G$10:$G$2009),""))</f>
        <v/>
      </c>
      <c r="BR64" s="57">
        <f>IF(OR($A64="",BR$41=""),"",IFERROR(COUNTIFS('Employee Mapping'!$I$10:$I$2009,$A64,'Employee Mapping'!$K$10:$K$2009,BR$39,'Employee Mapping'!$L$10:$L$2009,BR$41)/COUNTA('Employee Mapping'!$G$10:$G$2009),""))</f>
        <v/>
      </c>
      <c r="BS64" s="57">
        <f>IF(OR($A64="",BS$41=""),"",IFERROR(COUNTIFS('Employee Mapping'!$I$10:$I$2009,$A64,'Employee Mapping'!$K$10:$K$2009,BS$39,'Employee Mapping'!$L$10:$L$2009,BS$41)/COUNTA('Employee Mapping'!$G$10:$G$2009),""))</f>
        <v/>
      </c>
      <c r="BT64" s="57">
        <f>IF(OR($A64="",BT$41=""),"",IFERROR(COUNTIFS('Employee Mapping'!$I$10:$I$2009,$A64,'Employee Mapping'!$K$10:$K$2009,BT$39,'Employee Mapping'!$L$10:$L$2009,BT$41)/COUNTA('Employee Mapping'!$G$10:$G$2009),""))</f>
        <v/>
      </c>
      <c r="BU64" s="57">
        <f>IF(OR($A64="",BU$41=""),"",IFERROR(COUNTIFS('Employee Mapping'!$I$10:$I$2009,$A64,'Employee Mapping'!$K$10:$K$2009,BU$39,'Employee Mapping'!$L$10:$L$2009,BU$41)/COUNTA('Employee Mapping'!$G$10:$G$2009),""))</f>
        <v/>
      </c>
      <c r="BV64" s="57">
        <f>IF(OR($A64="",BV$41=""),"",IFERROR(COUNTIFS('Employee Mapping'!$I$10:$I$2009,$A64,'Employee Mapping'!$K$10:$K$2009,BV$39,'Employee Mapping'!$L$10:$L$2009,BV$41)/COUNTA('Employee Mapping'!$G$10:$G$2009),""))</f>
        <v/>
      </c>
      <c r="BW64" s="57">
        <f>IF(OR($A64="",BW$41=""),"",IFERROR(COUNTIFS('Employee Mapping'!$I$10:$I$2009,$A64,'Employee Mapping'!$K$10:$K$2009,BW$39,'Employee Mapping'!$L$10:$L$2009,BW$41)/COUNTA('Employee Mapping'!$G$10:$G$2009),""))</f>
        <v/>
      </c>
      <c r="BX64" s="57">
        <f>IF(OR($A64="",BX$41=""),"",IFERROR(COUNTIFS('Employee Mapping'!$I$10:$I$2009,$A64,'Employee Mapping'!$K$10:$K$2009,BX$39,'Employee Mapping'!$L$10:$L$2009,BX$41)/COUNTA('Employee Mapping'!$G$10:$G$2009),""))</f>
        <v/>
      </c>
      <c r="BY64" s="57">
        <f>IF(OR($A64="",BY$41=""),"",IFERROR(COUNTIFS('Employee Mapping'!$I$10:$I$2009,$A64,'Employee Mapping'!$K$10:$K$2009,BY$39,'Employee Mapping'!$L$10:$L$2009,BY$41)/COUNTA('Employee Mapping'!$G$10:$G$2009),""))</f>
        <v/>
      </c>
      <c r="BZ64" s="57">
        <f>IF(OR($A64="",BZ$41=""),"",IFERROR(COUNTIFS('Employee Mapping'!$I$10:$I$2009,$A64,'Employee Mapping'!$K$10:$K$2009,BZ$39,'Employee Mapping'!$L$10:$L$2009,BZ$41)/COUNTA('Employee Mapping'!$G$10:$G$2009),""))</f>
        <v/>
      </c>
      <c r="CA64" s="57">
        <f>IF(OR($A64="",CA$41=""),"",IFERROR(COUNTIFS('Employee Mapping'!$I$10:$I$2009,$A64,'Employee Mapping'!$K$10:$K$2009,CA$39,'Employee Mapping'!$L$10:$L$2009,CA$41)/COUNTA('Employee Mapping'!$G$10:$G$2009),""))</f>
        <v/>
      </c>
      <c r="CB64" s="57">
        <f>IF(OR($A64="",CB$41=""),"",IFERROR(COUNTIFS('Employee Mapping'!$I$10:$I$2009,$A64,'Employee Mapping'!$K$10:$K$2009,CB$39,'Employee Mapping'!$L$10:$L$2009,CB$41)/COUNTA('Employee Mapping'!$G$10:$G$2009),""))</f>
        <v/>
      </c>
      <c r="CC64" s="57">
        <f>IF(OR($A64="",CC$41=""),"",IFERROR(COUNTIFS('Employee Mapping'!$I$10:$I$2009,$A64,'Employee Mapping'!$K$10:$K$2009,CC$39,'Employee Mapping'!$L$10:$L$2009,CC$41)/COUNTA('Employee Mapping'!$G$10:$G$2009),""))</f>
        <v/>
      </c>
      <c r="CD64" s="57">
        <f>IF(OR($A64="",CD$41=""),"",IFERROR(COUNTIFS('Employee Mapping'!$I$10:$I$2009,$A64,'Employee Mapping'!$K$10:$K$2009,CD$39,'Employee Mapping'!$L$10:$L$2009,CD$41)/COUNTA('Employee Mapping'!$G$10:$G$2009),""))</f>
        <v/>
      </c>
      <c r="CE64" s="57">
        <f>IF(OR($A64="",CE$41=""),"",IFERROR(COUNTIFS('Employee Mapping'!$I$10:$I$2009,$A64,'Employee Mapping'!$K$10:$K$2009,CE$39,'Employee Mapping'!$L$10:$L$2009,CE$41)/COUNTA('Employee Mapping'!$G$10:$G$2009),""))</f>
        <v/>
      </c>
      <c r="CF64" s="57">
        <f>IF(OR($A64="",CF$41=""),"",IFERROR(COUNTIFS('Employee Mapping'!$I$10:$I$2009,$A64,'Employee Mapping'!$K$10:$K$2009,CF$39,'Employee Mapping'!$L$10:$L$2009,CF$41)/COUNTA('Employee Mapping'!$G$10:$G$2009),""))</f>
        <v/>
      </c>
      <c r="CG64" s="57">
        <f>IF(OR($A64="",CG$41=""),"",IFERROR(COUNTIFS('Employee Mapping'!$I$10:$I$2009,$A64,'Employee Mapping'!$K$10:$K$2009,CG$39,'Employee Mapping'!$L$10:$L$2009,CG$41)/COUNTA('Employee Mapping'!$G$10:$G$2009),""))</f>
        <v/>
      </c>
      <c r="CH64" s="57">
        <f>IF(OR($A64="",CH$41=""),"",IFERROR(COUNTIFS('Employee Mapping'!$I$10:$I$2009,$A64,'Employee Mapping'!$K$10:$K$2009,CH$39,'Employee Mapping'!$L$10:$L$2009,CH$41)/COUNTA('Employee Mapping'!$G$10:$G$2009),""))</f>
        <v/>
      </c>
      <c r="CI64" s="57">
        <f>IF(OR($A64="",CI$41=""),"",IFERROR(COUNTIFS('Employee Mapping'!$I$10:$I$2009,$A64,'Employee Mapping'!$K$10:$K$2009,CI$39,'Employee Mapping'!$L$10:$L$2009,CI$41)/COUNTA('Employee Mapping'!$G$10:$G$2009),""))</f>
        <v/>
      </c>
      <c r="CJ64" s="57">
        <f>IF(OR($A64="",CJ$41=""),"",IFERROR(COUNTIFS('Employee Mapping'!$I$10:$I$2009,$A64,'Employee Mapping'!$K$10:$K$2009,CJ$39,'Employee Mapping'!$L$10:$L$2009,CJ$41)/COUNTA('Employee Mapping'!$G$10:$G$2009),""))</f>
        <v/>
      </c>
      <c r="CK64" s="57">
        <f>IF(OR($A64="",CK$41=""),"",IFERROR(COUNTIFS('Employee Mapping'!$I$10:$I$2009,$A64,'Employee Mapping'!$K$10:$K$2009,CK$39,'Employee Mapping'!$L$10:$L$2009,CK$41)/COUNTA('Employee Mapping'!$G$10:$G$2009),""))</f>
        <v/>
      </c>
      <c r="CL64" s="57">
        <f>IF(OR($A64="",CL$41=""),"",IFERROR(COUNTIFS('Employee Mapping'!$I$10:$I$2009,$A64,'Employee Mapping'!$K$10:$K$2009,CL$39,'Employee Mapping'!$L$10:$L$2009,CL$41)/COUNTA('Employee Mapping'!$G$10:$G$2009),""))</f>
        <v/>
      </c>
      <c r="CM64" s="57">
        <f>IF(OR($A64="",CM$41=""),"",IFERROR(COUNTIFS('Employee Mapping'!$I$10:$I$2009,$A64,'Employee Mapping'!$K$10:$K$2009,CM$39,'Employee Mapping'!$L$10:$L$2009,CM$41)/COUNTA('Employee Mapping'!$G$10:$G$2009),""))</f>
        <v/>
      </c>
      <c r="CN64" s="57">
        <f>IF(OR($A64="",CN$41=""),"",IFERROR(COUNTIFS('Employee Mapping'!$I$10:$I$2009,$A64,'Employee Mapping'!$K$10:$K$2009,CN$39,'Employee Mapping'!$L$10:$L$2009,CN$41)/COUNTA('Employee Mapping'!$G$10:$G$2009),""))</f>
        <v/>
      </c>
      <c r="CO64" s="57">
        <f>IF(OR($A64="",CO$41=""),"",IFERROR(COUNTIFS('Employee Mapping'!$I$10:$I$2009,$A64,'Employee Mapping'!$K$10:$K$2009,CO$39,'Employee Mapping'!$L$10:$L$2009,CO$41)/COUNTA('Employee Mapping'!$G$10:$G$2009),""))</f>
        <v/>
      </c>
      <c r="CP64" s="57">
        <f>IF(OR($A64="",CP$41=""),"",IFERROR(COUNTIFS('Employee Mapping'!$I$10:$I$2009,$A64,'Employee Mapping'!$K$10:$K$2009,CP$39,'Employee Mapping'!$L$10:$L$2009,CP$41)/COUNTA('Employee Mapping'!$G$10:$G$2009),""))</f>
        <v/>
      </c>
      <c r="CQ64" s="57">
        <f>IF(OR($A64="",CQ$41=""),"",IFERROR(COUNTIFS('Employee Mapping'!$I$10:$I$2009,$A64,'Employee Mapping'!$K$10:$K$2009,CQ$39,'Employee Mapping'!$L$10:$L$2009,CQ$41)/COUNTA('Employee Mapping'!$G$10:$G$2009),""))</f>
        <v/>
      </c>
      <c r="CR64" s="57">
        <f>IF(OR($A64="",CR$41=""),"",IFERROR(COUNTIFS('Employee Mapping'!$I$10:$I$2009,$A64,'Employee Mapping'!$K$10:$K$2009,CR$39,'Employee Mapping'!$L$10:$L$2009,CR$41)/COUNTA('Employee Mapping'!$G$10:$G$2009),""))</f>
        <v/>
      </c>
      <c r="CS64" s="57">
        <f>IF(OR($A64="",CS$41=""),"",IFERROR(COUNTIFS('Employee Mapping'!$I$10:$I$2009,$A64,'Employee Mapping'!$K$10:$K$2009,CS$39,'Employee Mapping'!$L$10:$L$2009,CS$41)/COUNTA('Employee Mapping'!$G$10:$G$2009),""))</f>
        <v/>
      </c>
      <c r="CT64" s="57">
        <f>IF(OR($A64="",CT$41=""),"",IFERROR(COUNTIFS('Employee Mapping'!$I$10:$I$2009,$A64,'Employee Mapping'!$K$10:$K$2009,CT$39,'Employee Mapping'!$L$10:$L$2009,CT$41)/COUNTA('Employee Mapping'!$G$10:$G$2009),""))</f>
        <v/>
      </c>
      <c r="CU64" s="58">
        <f>IF($A64="","",SUM(C64:CT64))</f>
        <v/>
      </c>
    </row>
    <row r="65">
      <c r="A65">
        <f>IF(SETUP!$B143="","",SETUP!$B143)</f>
        <v/>
      </c>
      <c r="B65" s="9">
        <f>IF(SETUP!$B143="","",SETUP!$C143)</f>
        <v/>
      </c>
      <c r="C65" s="57">
        <f>IF(OR($A65="",C$41=""),"",IFERROR(COUNTIFS('Employee Mapping'!$I$10:$I$2009,$A65,'Employee Mapping'!$K$10:$K$2009,C$39,'Employee Mapping'!$L$10:$L$2009,C$41)/COUNTA('Employee Mapping'!$G$10:$G$2009),""))</f>
        <v/>
      </c>
      <c r="D65" s="57">
        <f>IF(OR($A65="",D$41=""),"",IFERROR(COUNTIFS('Employee Mapping'!$I$10:$I$2009,$A65,'Employee Mapping'!$K$10:$K$2009,D$39,'Employee Mapping'!$L$10:$L$2009,D$41)/COUNTA('Employee Mapping'!$G$10:$G$2009),""))</f>
        <v/>
      </c>
      <c r="E65" s="57">
        <f>IF(OR($A65="",E$41=""),"",IFERROR(COUNTIFS('Employee Mapping'!$I$10:$I$2009,$A65,'Employee Mapping'!$K$10:$K$2009,E$39,'Employee Mapping'!$L$10:$L$2009,E$41)/COUNTA('Employee Mapping'!$G$10:$G$2009),""))</f>
        <v/>
      </c>
      <c r="F65" s="57">
        <f>IF(OR($A65="",F$41=""),"",IFERROR(COUNTIFS('Employee Mapping'!$I$10:$I$2009,$A65,'Employee Mapping'!$K$10:$K$2009,F$39,'Employee Mapping'!$L$10:$L$2009,F$41)/COUNTA('Employee Mapping'!$G$10:$G$2009),""))</f>
        <v/>
      </c>
      <c r="G65" s="57">
        <f>IF(OR($A65="",G$41=""),"",IFERROR(COUNTIFS('Employee Mapping'!$I$10:$I$2009,$A65,'Employee Mapping'!$K$10:$K$2009,G$39,'Employee Mapping'!$L$10:$L$2009,G$41)/COUNTA('Employee Mapping'!$G$10:$G$2009),""))</f>
        <v/>
      </c>
      <c r="H65" s="57">
        <f>IF(OR($A65="",H$41=""),"",IFERROR(COUNTIFS('Employee Mapping'!$I$10:$I$2009,$A65,'Employee Mapping'!$K$10:$K$2009,H$39,'Employee Mapping'!$L$10:$L$2009,H$41)/COUNTA('Employee Mapping'!$G$10:$G$2009),""))</f>
        <v/>
      </c>
      <c r="I65" s="57">
        <f>IF(OR($A65="",I$41=""),"",IFERROR(COUNTIFS('Employee Mapping'!$I$10:$I$2009,$A65,'Employee Mapping'!$K$10:$K$2009,I$39,'Employee Mapping'!$L$10:$L$2009,I$41)/COUNTA('Employee Mapping'!$G$10:$G$2009),""))</f>
        <v/>
      </c>
      <c r="J65" s="57">
        <f>IF(OR($A65="",J$41=""),"",IFERROR(COUNTIFS('Employee Mapping'!$I$10:$I$2009,$A65,'Employee Mapping'!$K$10:$K$2009,J$39,'Employee Mapping'!$L$10:$L$2009,J$41)/COUNTA('Employee Mapping'!$G$10:$G$2009),""))</f>
        <v/>
      </c>
      <c r="K65" s="57">
        <f>IF(OR($A65="",K$41=""),"",IFERROR(COUNTIFS('Employee Mapping'!$I$10:$I$2009,$A65,'Employee Mapping'!$K$10:$K$2009,K$39,'Employee Mapping'!$L$10:$L$2009,K$41)/COUNTA('Employee Mapping'!$G$10:$G$2009),""))</f>
        <v/>
      </c>
      <c r="L65" s="57">
        <f>IF(OR($A65="",L$41=""),"",IFERROR(COUNTIFS('Employee Mapping'!$I$10:$I$2009,$A65,'Employee Mapping'!$K$10:$K$2009,L$39,'Employee Mapping'!$L$10:$L$2009,L$41)/COUNTA('Employee Mapping'!$G$10:$G$2009),""))</f>
        <v/>
      </c>
      <c r="M65" s="57">
        <f>IF(OR($A65="",M$41=""),"",IFERROR(COUNTIFS('Employee Mapping'!$I$10:$I$2009,$A65,'Employee Mapping'!$K$10:$K$2009,M$39,'Employee Mapping'!$L$10:$L$2009,M$41)/COUNTA('Employee Mapping'!$G$10:$G$2009),""))</f>
        <v/>
      </c>
      <c r="N65" s="57">
        <f>IF(OR($A65="",N$41=""),"",IFERROR(COUNTIFS('Employee Mapping'!$I$10:$I$2009,$A65,'Employee Mapping'!$K$10:$K$2009,N$39,'Employee Mapping'!$L$10:$L$2009,N$41)/COUNTA('Employee Mapping'!$G$10:$G$2009),""))</f>
        <v/>
      </c>
      <c r="O65" s="57">
        <f>IF(OR($A65="",O$41=""),"",IFERROR(COUNTIFS('Employee Mapping'!$I$10:$I$2009,$A65,'Employee Mapping'!$K$10:$K$2009,O$39,'Employee Mapping'!$L$10:$L$2009,O$41)/COUNTA('Employee Mapping'!$G$10:$G$2009),""))</f>
        <v/>
      </c>
      <c r="P65" s="57">
        <f>IF(OR($A65="",P$41=""),"",IFERROR(COUNTIFS('Employee Mapping'!$I$10:$I$2009,$A65,'Employee Mapping'!$K$10:$K$2009,P$39,'Employee Mapping'!$L$10:$L$2009,P$41)/COUNTA('Employee Mapping'!$G$10:$G$2009),""))</f>
        <v/>
      </c>
      <c r="Q65" s="57">
        <f>IF(OR($A65="",Q$41=""),"",IFERROR(COUNTIFS('Employee Mapping'!$I$10:$I$2009,$A65,'Employee Mapping'!$K$10:$K$2009,Q$39,'Employee Mapping'!$L$10:$L$2009,Q$41)/COUNTA('Employee Mapping'!$G$10:$G$2009),""))</f>
        <v/>
      </c>
      <c r="R65" s="57">
        <f>IF(OR($A65="",R$41=""),"",IFERROR(COUNTIFS('Employee Mapping'!$I$10:$I$2009,$A65,'Employee Mapping'!$K$10:$K$2009,R$39,'Employee Mapping'!$L$10:$L$2009,R$41)/COUNTA('Employee Mapping'!$G$10:$G$2009),""))</f>
        <v/>
      </c>
      <c r="S65" s="57">
        <f>IF(OR($A65="",S$41=""),"",IFERROR(COUNTIFS('Employee Mapping'!$I$10:$I$2009,$A65,'Employee Mapping'!$K$10:$K$2009,S$39,'Employee Mapping'!$L$10:$L$2009,S$41)/COUNTA('Employee Mapping'!$G$10:$G$2009),""))</f>
        <v/>
      </c>
      <c r="T65" s="57">
        <f>IF(OR($A65="",T$41=""),"",IFERROR(COUNTIFS('Employee Mapping'!$I$10:$I$2009,$A65,'Employee Mapping'!$K$10:$K$2009,T$39,'Employee Mapping'!$L$10:$L$2009,T$41)/COUNTA('Employee Mapping'!$G$10:$G$2009),""))</f>
        <v/>
      </c>
      <c r="U65" s="57">
        <f>IF(OR($A65="",U$41=""),"",IFERROR(COUNTIFS('Employee Mapping'!$I$10:$I$2009,$A65,'Employee Mapping'!$K$10:$K$2009,U$39,'Employee Mapping'!$L$10:$L$2009,U$41)/COUNTA('Employee Mapping'!$G$10:$G$2009),""))</f>
        <v/>
      </c>
      <c r="V65" s="57">
        <f>IF(OR($A65="",V$41=""),"",IFERROR(COUNTIFS('Employee Mapping'!$I$10:$I$2009,$A65,'Employee Mapping'!$K$10:$K$2009,V$39,'Employee Mapping'!$L$10:$L$2009,V$41)/COUNTA('Employee Mapping'!$G$10:$G$2009),""))</f>
        <v/>
      </c>
      <c r="W65" s="57">
        <f>IF(OR($A65="",W$41=""),"",IFERROR(COUNTIFS('Employee Mapping'!$I$10:$I$2009,$A65,'Employee Mapping'!$K$10:$K$2009,W$39,'Employee Mapping'!$L$10:$L$2009,W$41)/COUNTA('Employee Mapping'!$G$10:$G$2009),""))</f>
        <v/>
      </c>
      <c r="X65" s="57">
        <f>IF(OR($A65="",X$41=""),"",IFERROR(COUNTIFS('Employee Mapping'!$I$10:$I$2009,$A65,'Employee Mapping'!$K$10:$K$2009,X$39,'Employee Mapping'!$L$10:$L$2009,X$41)/COUNTA('Employee Mapping'!$G$10:$G$2009),""))</f>
        <v/>
      </c>
      <c r="Y65" s="57">
        <f>IF(OR($A65="",Y$41=""),"",IFERROR(COUNTIFS('Employee Mapping'!$I$10:$I$2009,$A65,'Employee Mapping'!$K$10:$K$2009,Y$39,'Employee Mapping'!$L$10:$L$2009,Y$41)/COUNTA('Employee Mapping'!$G$10:$G$2009),""))</f>
        <v/>
      </c>
      <c r="Z65" s="57">
        <f>IF(OR($A65="",Z$41=""),"",IFERROR(COUNTIFS('Employee Mapping'!$I$10:$I$2009,$A65,'Employee Mapping'!$K$10:$K$2009,Z$39,'Employee Mapping'!$L$10:$L$2009,Z$41)/COUNTA('Employee Mapping'!$G$10:$G$2009),""))</f>
        <v/>
      </c>
      <c r="AA65" s="57">
        <f>IF(OR($A65="",AA$41=""),"",IFERROR(COUNTIFS('Employee Mapping'!$I$10:$I$2009,$A65,'Employee Mapping'!$K$10:$K$2009,AA$39,'Employee Mapping'!$L$10:$L$2009,AA$41)/COUNTA('Employee Mapping'!$G$10:$G$2009),""))</f>
        <v/>
      </c>
      <c r="AB65" s="57">
        <f>IF(OR($A65="",AB$41=""),"",IFERROR(COUNTIFS('Employee Mapping'!$I$10:$I$2009,$A65,'Employee Mapping'!$K$10:$K$2009,AB$39,'Employee Mapping'!$L$10:$L$2009,AB$41)/COUNTA('Employee Mapping'!$G$10:$G$2009),""))</f>
        <v/>
      </c>
      <c r="AC65" s="57">
        <f>IF(OR($A65="",AC$41=""),"",IFERROR(COUNTIFS('Employee Mapping'!$I$10:$I$2009,$A65,'Employee Mapping'!$K$10:$K$2009,AC$39,'Employee Mapping'!$L$10:$L$2009,AC$41)/COUNTA('Employee Mapping'!$G$10:$G$2009),""))</f>
        <v/>
      </c>
      <c r="AD65" s="57">
        <f>IF(OR($A65="",AD$41=""),"",IFERROR(COUNTIFS('Employee Mapping'!$I$10:$I$2009,$A65,'Employee Mapping'!$K$10:$K$2009,AD$39,'Employee Mapping'!$L$10:$L$2009,AD$41)/COUNTA('Employee Mapping'!$G$10:$G$2009),""))</f>
        <v/>
      </c>
      <c r="AE65" s="57">
        <f>IF(OR($A65="",AE$41=""),"",IFERROR(COUNTIFS('Employee Mapping'!$I$10:$I$2009,$A65,'Employee Mapping'!$K$10:$K$2009,AE$39,'Employee Mapping'!$L$10:$L$2009,AE$41)/COUNTA('Employee Mapping'!$G$10:$G$2009),""))</f>
        <v/>
      </c>
      <c r="AF65" s="57">
        <f>IF(OR($A65="",AF$41=""),"",IFERROR(COUNTIFS('Employee Mapping'!$I$10:$I$2009,$A65,'Employee Mapping'!$K$10:$K$2009,AF$39,'Employee Mapping'!$L$10:$L$2009,AF$41)/COUNTA('Employee Mapping'!$G$10:$G$2009),""))</f>
        <v/>
      </c>
      <c r="AG65" s="57">
        <f>IF(OR($A65="",AG$41=""),"",IFERROR(COUNTIFS('Employee Mapping'!$I$10:$I$2009,$A65,'Employee Mapping'!$K$10:$K$2009,AG$39,'Employee Mapping'!$L$10:$L$2009,AG$41)/COUNTA('Employee Mapping'!$G$10:$G$2009),""))</f>
        <v/>
      </c>
      <c r="AH65" s="57">
        <f>IF(OR($A65="",AH$41=""),"",IFERROR(COUNTIFS('Employee Mapping'!$I$10:$I$2009,$A65,'Employee Mapping'!$K$10:$K$2009,AH$39,'Employee Mapping'!$L$10:$L$2009,AH$41)/COUNTA('Employee Mapping'!$G$10:$G$2009),""))</f>
        <v/>
      </c>
      <c r="AI65" s="57">
        <f>IF(OR($A65="",AI$41=""),"",IFERROR(COUNTIFS('Employee Mapping'!$I$10:$I$2009,$A65,'Employee Mapping'!$K$10:$K$2009,AI$39,'Employee Mapping'!$L$10:$L$2009,AI$41)/COUNTA('Employee Mapping'!$G$10:$G$2009),""))</f>
        <v/>
      </c>
      <c r="AJ65" s="57">
        <f>IF(OR($A65="",AJ$41=""),"",IFERROR(COUNTIFS('Employee Mapping'!$I$10:$I$2009,$A65,'Employee Mapping'!$K$10:$K$2009,AJ$39,'Employee Mapping'!$L$10:$L$2009,AJ$41)/COUNTA('Employee Mapping'!$G$10:$G$2009),""))</f>
        <v/>
      </c>
      <c r="AK65" s="57">
        <f>IF(OR($A65="",AK$41=""),"",IFERROR(COUNTIFS('Employee Mapping'!$I$10:$I$2009,$A65,'Employee Mapping'!$K$10:$K$2009,AK$39,'Employee Mapping'!$L$10:$L$2009,AK$41)/COUNTA('Employee Mapping'!$G$10:$G$2009),""))</f>
        <v/>
      </c>
      <c r="AL65" s="57">
        <f>IF(OR($A65="",AL$41=""),"",IFERROR(COUNTIFS('Employee Mapping'!$I$10:$I$2009,$A65,'Employee Mapping'!$K$10:$K$2009,AL$39,'Employee Mapping'!$L$10:$L$2009,AL$41)/COUNTA('Employee Mapping'!$G$10:$G$2009),""))</f>
        <v/>
      </c>
      <c r="AM65" s="57">
        <f>IF(OR($A65="",AM$41=""),"",IFERROR(COUNTIFS('Employee Mapping'!$I$10:$I$2009,$A65,'Employee Mapping'!$K$10:$K$2009,AM$39,'Employee Mapping'!$L$10:$L$2009,AM$41)/COUNTA('Employee Mapping'!$G$10:$G$2009),""))</f>
        <v/>
      </c>
      <c r="AN65" s="57">
        <f>IF(OR($A65="",AN$41=""),"",IFERROR(COUNTIFS('Employee Mapping'!$I$10:$I$2009,$A65,'Employee Mapping'!$K$10:$K$2009,AN$39,'Employee Mapping'!$L$10:$L$2009,AN$41)/COUNTA('Employee Mapping'!$G$10:$G$2009),""))</f>
        <v/>
      </c>
      <c r="AO65" s="57">
        <f>IF(OR($A65="",AO$41=""),"",IFERROR(COUNTIFS('Employee Mapping'!$I$10:$I$2009,$A65,'Employee Mapping'!$K$10:$K$2009,AO$39,'Employee Mapping'!$L$10:$L$2009,AO$41)/COUNTA('Employee Mapping'!$G$10:$G$2009),""))</f>
        <v/>
      </c>
      <c r="AP65" s="57">
        <f>IF(OR($A65="",AP$41=""),"",IFERROR(COUNTIFS('Employee Mapping'!$I$10:$I$2009,$A65,'Employee Mapping'!$K$10:$K$2009,AP$39,'Employee Mapping'!$L$10:$L$2009,AP$41)/COUNTA('Employee Mapping'!$G$10:$G$2009),""))</f>
        <v/>
      </c>
      <c r="AQ65" s="57">
        <f>IF(OR($A65="",AQ$41=""),"",IFERROR(COUNTIFS('Employee Mapping'!$I$10:$I$2009,$A65,'Employee Mapping'!$K$10:$K$2009,AQ$39,'Employee Mapping'!$L$10:$L$2009,AQ$41)/COUNTA('Employee Mapping'!$G$10:$G$2009),""))</f>
        <v/>
      </c>
      <c r="AR65" s="57">
        <f>IF(OR($A65="",AR$41=""),"",IFERROR(COUNTIFS('Employee Mapping'!$I$10:$I$2009,$A65,'Employee Mapping'!$K$10:$K$2009,AR$39,'Employee Mapping'!$L$10:$L$2009,AR$41)/COUNTA('Employee Mapping'!$G$10:$G$2009),""))</f>
        <v/>
      </c>
      <c r="AS65" s="57">
        <f>IF(OR($A65="",AS$41=""),"",IFERROR(COUNTIFS('Employee Mapping'!$I$10:$I$2009,$A65,'Employee Mapping'!$K$10:$K$2009,AS$39,'Employee Mapping'!$L$10:$L$2009,AS$41)/COUNTA('Employee Mapping'!$G$10:$G$2009),""))</f>
        <v/>
      </c>
      <c r="AT65" s="57">
        <f>IF(OR($A65="",AT$41=""),"",IFERROR(COUNTIFS('Employee Mapping'!$I$10:$I$2009,$A65,'Employee Mapping'!$K$10:$K$2009,AT$39,'Employee Mapping'!$L$10:$L$2009,AT$41)/COUNTA('Employee Mapping'!$G$10:$G$2009),""))</f>
        <v/>
      </c>
      <c r="AU65" s="57">
        <f>IF(OR($A65="",AU$41=""),"",IFERROR(COUNTIFS('Employee Mapping'!$I$10:$I$2009,$A65,'Employee Mapping'!$K$10:$K$2009,AU$39,'Employee Mapping'!$L$10:$L$2009,AU$41)/COUNTA('Employee Mapping'!$G$10:$G$2009),""))</f>
        <v/>
      </c>
      <c r="AV65" s="57">
        <f>IF(OR($A65="",AV$41=""),"",IFERROR(COUNTIFS('Employee Mapping'!$I$10:$I$2009,$A65,'Employee Mapping'!$K$10:$K$2009,AV$39,'Employee Mapping'!$L$10:$L$2009,AV$41)/COUNTA('Employee Mapping'!$G$10:$G$2009),""))</f>
        <v/>
      </c>
      <c r="AW65" s="57">
        <f>IF(OR($A65="",AW$41=""),"",IFERROR(COUNTIFS('Employee Mapping'!$I$10:$I$2009,$A65,'Employee Mapping'!$K$10:$K$2009,AW$39,'Employee Mapping'!$L$10:$L$2009,AW$41)/COUNTA('Employee Mapping'!$G$10:$G$2009),""))</f>
        <v/>
      </c>
      <c r="AX65" s="57">
        <f>IF(OR($A65="",AX$41=""),"",IFERROR(COUNTIFS('Employee Mapping'!$I$10:$I$2009,$A65,'Employee Mapping'!$K$10:$K$2009,AX$39,'Employee Mapping'!$L$10:$L$2009,AX$41)/COUNTA('Employee Mapping'!$G$10:$G$2009),""))</f>
        <v/>
      </c>
      <c r="AY65" s="57">
        <f>IF(OR($A65="",AY$41=""),"",IFERROR(COUNTIFS('Employee Mapping'!$I$10:$I$2009,$A65,'Employee Mapping'!$K$10:$K$2009,AY$39,'Employee Mapping'!$L$10:$L$2009,AY$41)/COUNTA('Employee Mapping'!$G$10:$G$2009),""))</f>
        <v/>
      </c>
      <c r="AZ65" s="57">
        <f>IF(OR($A65="",AZ$41=""),"",IFERROR(COUNTIFS('Employee Mapping'!$I$10:$I$2009,$A65,'Employee Mapping'!$K$10:$K$2009,AZ$39,'Employee Mapping'!$L$10:$L$2009,AZ$41)/COUNTA('Employee Mapping'!$G$10:$G$2009),""))</f>
        <v/>
      </c>
      <c r="BA65" s="57">
        <f>IF(OR($A65="",BA$41=""),"",IFERROR(COUNTIFS('Employee Mapping'!$I$10:$I$2009,$A65,'Employee Mapping'!$K$10:$K$2009,BA$39,'Employee Mapping'!$L$10:$L$2009,BA$41)/COUNTA('Employee Mapping'!$G$10:$G$2009),""))</f>
        <v/>
      </c>
      <c r="BB65" s="57">
        <f>IF(OR($A65="",BB$41=""),"",IFERROR(COUNTIFS('Employee Mapping'!$I$10:$I$2009,$A65,'Employee Mapping'!$K$10:$K$2009,BB$39,'Employee Mapping'!$L$10:$L$2009,BB$41)/COUNTA('Employee Mapping'!$G$10:$G$2009),""))</f>
        <v/>
      </c>
      <c r="BC65" s="57">
        <f>IF(OR($A65="",BC$41=""),"",IFERROR(COUNTIFS('Employee Mapping'!$I$10:$I$2009,$A65,'Employee Mapping'!$K$10:$K$2009,BC$39,'Employee Mapping'!$L$10:$L$2009,BC$41)/COUNTA('Employee Mapping'!$G$10:$G$2009),""))</f>
        <v/>
      </c>
      <c r="BD65" s="57">
        <f>IF(OR($A65="",BD$41=""),"",IFERROR(COUNTIFS('Employee Mapping'!$I$10:$I$2009,$A65,'Employee Mapping'!$K$10:$K$2009,BD$39,'Employee Mapping'!$L$10:$L$2009,BD$41)/COUNTA('Employee Mapping'!$G$10:$G$2009),""))</f>
        <v/>
      </c>
      <c r="BE65" s="57">
        <f>IF(OR($A65="",BE$41=""),"",IFERROR(COUNTIFS('Employee Mapping'!$I$10:$I$2009,$A65,'Employee Mapping'!$K$10:$K$2009,BE$39,'Employee Mapping'!$L$10:$L$2009,BE$41)/COUNTA('Employee Mapping'!$G$10:$G$2009),""))</f>
        <v/>
      </c>
      <c r="BF65" s="57">
        <f>IF(OR($A65="",BF$41=""),"",IFERROR(COUNTIFS('Employee Mapping'!$I$10:$I$2009,$A65,'Employee Mapping'!$K$10:$K$2009,BF$39,'Employee Mapping'!$L$10:$L$2009,BF$41)/COUNTA('Employee Mapping'!$G$10:$G$2009),""))</f>
        <v/>
      </c>
      <c r="BG65" s="57">
        <f>IF(OR($A65="",BG$41=""),"",IFERROR(COUNTIFS('Employee Mapping'!$I$10:$I$2009,$A65,'Employee Mapping'!$K$10:$K$2009,BG$39,'Employee Mapping'!$L$10:$L$2009,BG$41)/COUNTA('Employee Mapping'!$G$10:$G$2009),""))</f>
        <v/>
      </c>
      <c r="BH65" s="57">
        <f>IF(OR($A65="",BH$41=""),"",IFERROR(COUNTIFS('Employee Mapping'!$I$10:$I$2009,$A65,'Employee Mapping'!$K$10:$K$2009,BH$39,'Employee Mapping'!$L$10:$L$2009,BH$41)/COUNTA('Employee Mapping'!$G$10:$G$2009),""))</f>
        <v/>
      </c>
      <c r="BI65" s="57">
        <f>IF(OR($A65="",BI$41=""),"",IFERROR(COUNTIFS('Employee Mapping'!$I$10:$I$2009,$A65,'Employee Mapping'!$K$10:$K$2009,BI$39,'Employee Mapping'!$L$10:$L$2009,BI$41)/COUNTA('Employee Mapping'!$G$10:$G$2009),""))</f>
        <v/>
      </c>
      <c r="BJ65" s="57">
        <f>IF(OR($A65="",BJ$41=""),"",IFERROR(COUNTIFS('Employee Mapping'!$I$10:$I$2009,$A65,'Employee Mapping'!$K$10:$K$2009,BJ$39,'Employee Mapping'!$L$10:$L$2009,BJ$41)/COUNTA('Employee Mapping'!$G$10:$G$2009),""))</f>
        <v/>
      </c>
      <c r="BK65" s="57">
        <f>IF(OR($A65="",BK$41=""),"",IFERROR(COUNTIFS('Employee Mapping'!$I$10:$I$2009,$A65,'Employee Mapping'!$K$10:$K$2009,BK$39,'Employee Mapping'!$L$10:$L$2009,BK$41)/COUNTA('Employee Mapping'!$G$10:$G$2009),""))</f>
        <v/>
      </c>
      <c r="BL65" s="57">
        <f>IF(OR($A65="",BL$41=""),"",IFERROR(COUNTIFS('Employee Mapping'!$I$10:$I$2009,$A65,'Employee Mapping'!$K$10:$K$2009,BL$39,'Employee Mapping'!$L$10:$L$2009,BL$41)/COUNTA('Employee Mapping'!$G$10:$G$2009),""))</f>
        <v/>
      </c>
      <c r="BM65" s="57">
        <f>IF(OR($A65="",BM$41=""),"",IFERROR(COUNTIFS('Employee Mapping'!$I$10:$I$2009,$A65,'Employee Mapping'!$K$10:$K$2009,BM$39,'Employee Mapping'!$L$10:$L$2009,BM$41)/COUNTA('Employee Mapping'!$G$10:$G$2009),""))</f>
        <v/>
      </c>
      <c r="BN65" s="57">
        <f>IF(OR($A65="",BN$41=""),"",IFERROR(COUNTIFS('Employee Mapping'!$I$10:$I$2009,$A65,'Employee Mapping'!$K$10:$K$2009,BN$39,'Employee Mapping'!$L$10:$L$2009,BN$41)/COUNTA('Employee Mapping'!$G$10:$G$2009),""))</f>
        <v/>
      </c>
      <c r="BO65" s="57">
        <f>IF(OR($A65="",BO$41=""),"",IFERROR(COUNTIFS('Employee Mapping'!$I$10:$I$2009,$A65,'Employee Mapping'!$K$10:$K$2009,BO$39,'Employee Mapping'!$L$10:$L$2009,BO$41)/COUNTA('Employee Mapping'!$G$10:$G$2009),""))</f>
        <v/>
      </c>
      <c r="BP65" s="57">
        <f>IF(OR($A65="",BP$41=""),"",IFERROR(COUNTIFS('Employee Mapping'!$I$10:$I$2009,$A65,'Employee Mapping'!$K$10:$K$2009,BP$39,'Employee Mapping'!$L$10:$L$2009,BP$41)/COUNTA('Employee Mapping'!$G$10:$G$2009),""))</f>
        <v/>
      </c>
      <c r="BQ65" s="57">
        <f>IF(OR($A65="",BQ$41=""),"",IFERROR(COUNTIFS('Employee Mapping'!$I$10:$I$2009,$A65,'Employee Mapping'!$K$10:$K$2009,BQ$39,'Employee Mapping'!$L$10:$L$2009,BQ$41)/COUNTA('Employee Mapping'!$G$10:$G$2009),""))</f>
        <v/>
      </c>
      <c r="BR65" s="57">
        <f>IF(OR($A65="",BR$41=""),"",IFERROR(COUNTIFS('Employee Mapping'!$I$10:$I$2009,$A65,'Employee Mapping'!$K$10:$K$2009,BR$39,'Employee Mapping'!$L$10:$L$2009,BR$41)/COUNTA('Employee Mapping'!$G$10:$G$2009),""))</f>
        <v/>
      </c>
      <c r="BS65" s="57">
        <f>IF(OR($A65="",BS$41=""),"",IFERROR(COUNTIFS('Employee Mapping'!$I$10:$I$2009,$A65,'Employee Mapping'!$K$10:$K$2009,BS$39,'Employee Mapping'!$L$10:$L$2009,BS$41)/COUNTA('Employee Mapping'!$G$10:$G$2009),""))</f>
        <v/>
      </c>
      <c r="BT65" s="57">
        <f>IF(OR($A65="",BT$41=""),"",IFERROR(COUNTIFS('Employee Mapping'!$I$10:$I$2009,$A65,'Employee Mapping'!$K$10:$K$2009,BT$39,'Employee Mapping'!$L$10:$L$2009,BT$41)/COUNTA('Employee Mapping'!$G$10:$G$2009),""))</f>
        <v/>
      </c>
      <c r="BU65" s="57">
        <f>IF(OR($A65="",BU$41=""),"",IFERROR(COUNTIFS('Employee Mapping'!$I$10:$I$2009,$A65,'Employee Mapping'!$K$10:$K$2009,BU$39,'Employee Mapping'!$L$10:$L$2009,BU$41)/COUNTA('Employee Mapping'!$G$10:$G$2009),""))</f>
        <v/>
      </c>
      <c r="BV65" s="57">
        <f>IF(OR($A65="",BV$41=""),"",IFERROR(COUNTIFS('Employee Mapping'!$I$10:$I$2009,$A65,'Employee Mapping'!$K$10:$K$2009,BV$39,'Employee Mapping'!$L$10:$L$2009,BV$41)/COUNTA('Employee Mapping'!$G$10:$G$2009),""))</f>
        <v/>
      </c>
      <c r="BW65" s="57">
        <f>IF(OR($A65="",BW$41=""),"",IFERROR(COUNTIFS('Employee Mapping'!$I$10:$I$2009,$A65,'Employee Mapping'!$K$10:$K$2009,BW$39,'Employee Mapping'!$L$10:$L$2009,BW$41)/COUNTA('Employee Mapping'!$G$10:$G$2009),""))</f>
        <v/>
      </c>
      <c r="BX65" s="57">
        <f>IF(OR($A65="",BX$41=""),"",IFERROR(COUNTIFS('Employee Mapping'!$I$10:$I$2009,$A65,'Employee Mapping'!$K$10:$K$2009,BX$39,'Employee Mapping'!$L$10:$L$2009,BX$41)/COUNTA('Employee Mapping'!$G$10:$G$2009),""))</f>
        <v/>
      </c>
      <c r="BY65" s="57">
        <f>IF(OR($A65="",BY$41=""),"",IFERROR(COUNTIFS('Employee Mapping'!$I$10:$I$2009,$A65,'Employee Mapping'!$K$10:$K$2009,BY$39,'Employee Mapping'!$L$10:$L$2009,BY$41)/COUNTA('Employee Mapping'!$G$10:$G$2009),""))</f>
        <v/>
      </c>
      <c r="BZ65" s="57">
        <f>IF(OR($A65="",BZ$41=""),"",IFERROR(COUNTIFS('Employee Mapping'!$I$10:$I$2009,$A65,'Employee Mapping'!$K$10:$K$2009,BZ$39,'Employee Mapping'!$L$10:$L$2009,BZ$41)/COUNTA('Employee Mapping'!$G$10:$G$2009),""))</f>
        <v/>
      </c>
      <c r="CA65" s="57">
        <f>IF(OR($A65="",CA$41=""),"",IFERROR(COUNTIFS('Employee Mapping'!$I$10:$I$2009,$A65,'Employee Mapping'!$K$10:$K$2009,CA$39,'Employee Mapping'!$L$10:$L$2009,CA$41)/COUNTA('Employee Mapping'!$G$10:$G$2009),""))</f>
        <v/>
      </c>
      <c r="CB65" s="57">
        <f>IF(OR($A65="",CB$41=""),"",IFERROR(COUNTIFS('Employee Mapping'!$I$10:$I$2009,$A65,'Employee Mapping'!$K$10:$K$2009,CB$39,'Employee Mapping'!$L$10:$L$2009,CB$41)/COUNTA('Employee Mapping'!$G$10:$G$2009),""))</f>
        <v/>
      </c>
      <c r="CC65" s="57">
        <f>IF(OR($A65="",CC$41=""),"",IFERROR(COUNTIFS('Employee Mapping'!$I$10:$I$2009,$A65,'Employee Mapping'!$K$10:$K$2009,CC$39,'Employee Mapping'!$L$10:$L$2009,CC$41)/COUNTA('Employee Mapping'!$G$10:$G$2009),""))</f>
        <v/>
      </c>
      <c r="CD65" s="57">
        <f>IF(OR($A65="",CD$41=""),"",IFERROR(COUNTIFS('Employee Mapping'!$I$10:$I$2009,$A65,'Employee Mapping'!$K$10:$K$2009,CD$39,'Employee Mapping'!$L$10:$L$2009,CD$41)/COUNTA('Employee Mapping'!$G$10:$G$2009),""))</f>
        <v/>
      </c>
      <c r="CE65" s="57">
        <f>IF(OR($A65="",CE$41=""),"",IFERROR(COUNTIFS('Employee Mapping'!$I$10:$I$2009,$A65,'Employee Mapping'!$K$10:$K$2009,CE$39,'Employee Mapping'!$L$10:$L$2009,CE$41)/COUNTA('Employee Mapping'!$G$10:$G$2009),""))</f>
        <v/>
      </c>
      <c r="CF65" s="57">
        <f>IF(OR($A65="",CF$41=""),"",IFERROR(COUNTIFS('Employee Mapping'!$I$10:$I$2009,$A65,'Employee Mapping'!$K$10:$K$2009,CF$39,'Employee Mapping'!$L$10:$L$2009,CF$41)/COUNTA('Employee Mapping'!$G$10:$G$2009),""))</f>
        <v/>
      </c>
      <c r="CG65" s="57">
        <f>IF(OR($A65="",CG$41=""),"",IFERROR(COUNTIFS('Employee Mapping'!$I$10:$I$2009,$A65,'Employee Mapping'!$K$10:$K$2009,CG$39,'Employee Mapping'!$L$10:$L$2009,CG$41)/COUNTA('Employee Mapping'!$G$10:$G$2009),""))</f>
        <v/>
      </c>
      <c r="CH65" s="57">
        <f>IF(OR($A65="",CH$41=""),"",IFERROR(COUNTIFS('Employee Mapping'!$I$10:$I$2009,$A65,'Employee Mapping'!$K$10:$K$2009,CH$39,'Employee Mapping'!$L$10:$L$2009,CH$41)/COUNTA('Employee Mapping'!$G$10:$G$2009),""))</f>
        <v/>
      </c>
      <c r="CI65" s="57">
        <f>IF(OR($A65="",CI$41=""),"",IFERROR(COUNTIFS('Employee Mapping'!$I$10:$I$2009,$A65,'Employee Mapping'!$K$10:$K$2009,CI$39,'Employee Mapping'!$L$10:$L$2009,CI$41)/COUNTA('Employee Mapping'!$G$10:$G$2009),""))</f>
        <v/>
      </c>
      <c r="CJ65" s="57">
        <f>IF(OR($A65="",CJ$41=""),"",IFERROR(COUNTIFS('Employee Mapping'!$I$10:$I$2009,$A65,'Employee Mapping'!$K$10:$K$2009,CJ$39,'Employee Mapping'!$L$10:$L$2009,CJ$41)/COUNTA('Employee Mapping'!$G$10:$G$2009),""))</f>
        <v/>
      </c>
      <c r="CK65" s="57">
        <f>IF(OR($A65="",CK$41=""),"",IFERROR(COUNTIFS('Employee Mapping'!$I$10:$I$2009,$A65,'Employee Mapping'!$K$10:$K$2009,CK$39,'Employee Mapping'!$L$10:$L$2009,CK$41)/COUNTA('Employee Mapping'!$G$10:$G$2009),""))</f>
        <v/>
      </c>
      <c r="CL65" s="57">
        <f>IF(OR($A65="",CL$41=""),"",IFERROR(COUNTIFS('Employee Mapping'!$I$10:$I$2009,$A65,'Employee Mapping'!$K$10:$K$2009,CL$39,'Employee Mapping'!$L$10:$L$2009,CL$41)/COUNTA('Employee Mapping'!$G$10:$G$2009),""))</f>
        <v/>
      </c>
      <c r="CM65" s="57">
        <f>IF(OR($A65="",CM$41=""),"",IFERROR(COUNTIFS('Employee Mapping'!$I$10:$I$2009,$A65,'Employee Mapping'!$K$10:$K$2009,CM$39,'Employee Mapping'!$L$10:$L$2009,CM$41)/COUNTA('Employee Mapping'!$G$10:$G$2009),""))</f>
        <v/>
      </c>
      <c r="CN65" s="57">
        <f>IF(OR($A65="",CN$41=""),"",IFERROR(COUNTIFS('Employee Mapping'!$I$10:$I$2009,$A65,'Employee Mapping'!$K$10:$K$2009,CN$39,'Employee Mapping'!$L$10:$L$2009,CN$41)/COUNTA('Employee Mapping'!$G$10:$G$2009),""))</f>
        <v/>
      </c>
      <c r="CO65" s="57">
        <f>IF(OR($A65="",CO$41=""),"",IFERROR(COUNTIFS('Employee Mapping'!$I$10:$I$2009,$A65,'Employee Mapping'!$K$10:$K$2009,CO$39,'Employee Mapping'!$L$10:$L$2009,CO$41)/COUNTA('Employee Mapping'!$G$10:$G$2009),""))</f>
        <v/>
      </c>
      <c r="CP65" s="57">
        <f>IF(OR($A65="",CP$41=""),"",IFERROR(COUNTIFS('Employee Mapping'!$I$10:$I$2009,$A65,'Employee Mapping'!$K$10:$K$2009,CP$39,'Employee Mapping'!$L$10:$L$2009,CP$41)/COUNTA('Employee Mapping'!$G$10:$G$2009),""))</f>
        <v/>
      </c>
      <c r="CQ65" s="57">
        <f>IF(OR($A65="",CQ$41=""),"",IFERROR(COUNTIFS('Employee Mapping'!$I$10:$I$2009,$A65,'Employee Mapping'!$K$10:$K$2009,CQ$39,'Employee Mapping'!$L$10:$L$2009,CQ$41)/COUNTA('Employee Mapping'!$G$10:$G$2009),""))</f>
        <v/>
      </c>
      <c r="CR65" s="57">
        <f>IF(OR($A65="",CR$41=""),"",IFERROR(COUNTIFS('Employee Mapping'!$I$10:$I$2009,$A65,'Employee Mapping'!$K$10:$K$2009,CR$39,'Employee Mapping'!$L$10:$L$2009,CR$41)/COUNTA('Employee Mapping'!$G$10:$G$2009),""))</f>
        <v/>
      </c>
      <c r="CS65" s="57">
        <f>IF(OR($A65="",CS$41=""),"",IFERROR(COUNTIFS('Employee Mapping'!$I$10:$I$2009,$A65,'Employee Mapping'!$K$10:$K$2009,CS$39,'Employee Mapping'!$L$10:$L$2009,CS$41)/COUNTA('Employee Mapping'!$G$10:$G$2009),""))</f>
        <v/>
      </c>
      <c r="CT65" s="57">
        <f>IF(OR($A65="",CT$41=""),"",IFERROR(COUNTIFS('Employee Mapping'!$I$10:$I$2009,$A65,'Employee Mapping'!$K$10:$K$2009,CT$39,'Employee Mapping'!$L$10:$L$2009,CT$41)/COUNTA('Employee Mapping'!$G$10:$G$2009),""))</f>
        <v/>
      </c>
      <c r="CU65" s="58">
        <f>IF($A65="","",SUM(C65:CT65))</f>
        <v/>
      </c>
    </row>
    <row r="66">
      <c r="A66">
        <f>IF(SETUP!$B144="","",SETUP!$B144)</f>
        <v/>
      </c>
      <c r="B66" s="9">
        <f>IF(SETUP!$B144="","",SETUP!$C144)</f>
        <v/>
      </c>
      <c r="C66" s="57">
        <f>IF(OR($A66="",C$41=""),"",IFERROR(COUNTIFS('Employee Mapping'!$I$10:$I$2009,$A66,'Employee Mapping'!$K$10:$K$2009,C$39,'Employee Mapping'!$L$10:$L$2009,C$41)/COUNTA('Employee Mapping'!$G$10:$G$2009),""))</f>
        <v/>
      </c>
      <c r="D66" s="57">
        <f>IF(OR($A66="",D$41=""),"",IFERROR(COUNTIFS('Employee Mapping'!$I$10:$I$2009,$A66,'Employee Mapping'!$K$10:$K$2009,D$39,'Employee Mapping'!$L$10:$L$2009,D$41)/COUNTA('Employee Mapping'!$G$10:$G$2009),""))</f>
        <v/>
      </c>
      <c r="E66" s="57">
        <f>IF(OR($A66="",E$41=""),"",IFERROR(COUNTIFS('Employee Mapping'!$I$10:$I$2009,$A66,'Employee Mapping'!$K$10:$K$2009,E$39,'Employee Mapping'!$L$10:$L$2009,E$41)/COUNTA('Employee Mapping'!$G$10:$G$2009),""))</f>
        <v/>
      </c>
      <c r="F66" s="57">
        <f>IF(OR($A66="",F$41=""),"",IFERROR(COUNTIFS('Employee Mapping'!$I$10:$I$2009,$A66,'Employee Mapping'!$K$10:$K$2009,F$39,'Employee Mapping'!$L$10:$L$2009,F$41)/COUNTA('Employee Mapping'!$G$10:$G$2009),""))</f>
        <v/>
      </c>
      <c r="G66" s="57">
        <f>IF(OR($A66="",G$41=""),"",IFERROR(COUNTIFS('Employee Mapping'!$I$10:$I$2009,$A66,'Employee Mapping'!$K$10:$K$2009,G$39,'Employee Mapping'!$L$10:$L$2009,G$41)/COUNTA('Employee Mapping'!$G$10:$G$2009),""))</f>
        <v/>
      </c>
      <c r="H66" s="57">
        <f>IF(OR($A66="",H$41=""),"",IFERROR(COUNTIFS('Employee Mapping'!$I$10:$I$2009,$A66,'Employee Mapping'!$K$10:$K$2009,H$39,'Employee Mapping'!$L$10:$L$2009,H$41)/COUNTA('Employee Mapping'!$G$10:$G$2009),""))</f>
        <v/>
      </c>
      <c r="I66" s="57">
        <f>IF(OR($A66="",I$41=""),"",IFERROR(COUNTIFS('Employee Mapping'!$I$10:$I$2009,$A66,'Employee Mapping'!$K$10:$K$2009,I$39,'Employee Mapping'!$L$10:$L$2009,I$41)/COUNTA('Employee Mapping'!$G$10:$G$2009),""))</f>
        <v/>
      </c>
      <c r="J66" s="57">
        <f>IF(OR($A66="",J$41=""),"",IFERROR(COUNTIFS('Employee Mapping'!$I$10:$I$2009,$A66,'Employee Mapping'!$K$10:$K$2009,J$39,'Employee Mapping'!$L$10:$L$2009,J$41)/COUNTA('Employee Mapping'!$G$10:$G$2009),""))</f>
        <v/>
      </c>
      <c r="K66" s="57">
        <f>IF(OR($A66="",K$41=""),"",IFERROR(COUNTIFS('Employee Mapping'!$I$10:$I$2009,$A66,'Employee Mapping'!$K$10:$K$2009,K$39,'Employee Mapping'!$L$10:$L$2009,K$41)/COUNTA('Employee Mapping'!$G$10:$G$2009),""))</f>
        <v/>
      </c>
      <c r="L66" s="57">
        <f>IF(OR($A66="",L$41=""),"",IFERROR(COUNTIFS('Employee Mapping'!$I$10:$I$2009,$A66,'Employee Mapping'!$K$10:$K$2009,L$39,'Employee Mapping'!$L$10:$L$2009,L$41)/COUNTA('Employee Mapping'!$G$10:$G$2009),""))</f>
        <v/>
      </c>
      <c r="M66" s="57">
        <f>IF(OR($A66="",M$41=""),"",IFERROR(COUNTIFS('Employee Mapping'!$I$10:$I$2009,$A66,'Employee Mapping'!$K$10:$K$2009,M$39,'Employee Mapping'!$L$10:$L$2009,M$41)/COUNTA('Employee Mapping'!$G$10:$G$2009),""))</f>
        <v/>
      </c>
      <c r="N66" s="57">
        <f>IF(OR($A66="",N$41=""),"",IFERROR(COUNTIFS('Employee Mapping'!$I$10:$I$2009,$A66,'Employee Mapping'!$K$10:$K$2009,N$39,'Employee Mapping'!$L$10:$L$2009,N$41)/COUNTA('Employee Mapping'!$G$10:$G$2009),""))</f>
        <v/>
      </c>
      <c r="O66" s="57">
        <f>IF(OR($A66="",O$41=""),"",IFERROR(COUNTIFS('Employee Mapping'!$I$10:$I$2009,$A66,'Employee Mapping'!$K$10:$K$2009,O$39,'Employee Mapping'!$L$10:$L$2009,O$41)/COUNTA('Employee Mapping'!$G$10:$G$2009),""))</f>
        <v/>
      </c>
      <c r="P66" s="57">
        <f>IF(OR($A66="",P$41=""),"",IFERROR(COUNTIFS('Employee Mapping'!$I$10:$I$2009,$A66,'Employee Mapping'!$K$10:$K$2009,P$39,'Employee Mapping'!$L$10:$L$2009,P$41)/COUNTA('Employee Mapping'!$G$10:$G$2009),""))</f>
        <v/>
      </c>
      <c r="Q66" s="57">
        <f>IF(OR($A66="",Q$41=""),"",IFERROR(COUNTIFS('Employee Mapping'!$I$10:$I$2009,$A66,'Employee Mapping'!$K$10:$K$2009,Q$39,'Employee Mapping'!$L$10:$L$2009,Q$41)/COUNTA('Employee Mapping'!$G$10:$G$2009),""))</f>
        <v/>
      </c>
      <c r="R66" s="57">
        <f>IF(OR($A66="",R$41=""),"",IFERROR(COUNTIFS('Employee Mapping'!$I$10:$I$2009,$A66,'Employee Mapping'!$K$10:$K$2009,R$39,'Employee Mapping'!$L$10:$L$2009,R$41)/COUNTA('Employee Mapping'!$G$10:$G$2009),""))</f>
        <v/>
      </c>
      <c r="S66" s="57">
        <f>IF(OR($A66="",S$41=""),"",IFERROR(COUNTIFS('Employee Mapping'!$I$10:$I$2009,$A66,'Employee Mapping'!$K$10:$K$2009,S$39,'Employee Mapping'!$L$10:$L$2009,S$41)/COUNTA('Employee Mapping'!$G$10:$G$2009),""))</f>
        <v/>
      </c>
      <c r="T66" s="57">
        <f>IF(OR($A66="",T$41=""),"",IFERROR(COUNTIFS('Employee Mapping'!$I$10:$I$2009,$A66,'Employee Mapping'!$K$10:$K$2009,T$39,'Employee Mapping'!$L$10:$L$2009,T$41)/COUNTA('Employee Mapping'!$G$10:$G$2009),""))</f>
        <v/>
      </c>
      <c r="U66" s="57">
        <f>IF(OR($A66="",U$41=""),"",IFERROR(COUNTIFS('Employee Mapping'!$I$10:$I$2009,$A66,'Employee Mapping'!$K$10:$K$2009,U$39,'Employee Mapping'!$L$10:$L$2009,U$41)/COUNTA('Employee Mapping'!$G$10:$G$2009),""))</f>
        <v/>
      </c>
      <c r="V66" s="57">
        <f>IF(OR($A66="",V$41=""),"",IFERROR(COUNTIFS('Employee Mapping'!$I$10:$I$2009,$A66,'Employee Mapping'!$K$10:$K$2009,V$39,'Employee Mapping'!$L$10:$L$2009,V$41)/COUNTA('Employee Mapping'!$G$10:$G$2009),""))</f>
        <v/>
      </c>
      <c r="W66" s="57">
        <f>IF(OR($A66="",W$41=""),"",IFERROR(COUNTIFS('Employee Mapping'!$I$10:$I$2009,$A66,'Employee Mapping'!$K$10:$K$2009,W$39,'Employee Mapping'!$L$10:$L$2009,W$41)/COUNTA('Employee Mapping'!$G$10:$G$2009),""))</f>
        <v/>
      </c>
      <c r="X66" s="57">
        <f>IF(OR($A66="",X$41=""),"",IFERROR(COUNTIFS('Employee Mapping'!$I$10:$I$2009,$A66,'Employee Mapping'!$K$10:$K$2009,X$39,'Employee Mapping'!$L$10:$L$2009,X$41)/COUNTA('Employee Mapping'!$G$10:$G$2009),""))</f>
        <v/>
      </c>
      <c r="Y66" s="57">
        <f>IF(OR($A66="",Y$41=""),"",IFERROR(COUNTIFS('Employee Mapping'!$I$10:$I$2009,$A66,'Employee Mapping'!$K$10:$K$2009,Y$39,'Employee Mapping'!$L$10:$L$2009,Y$41)/COUNTA('Employee Mapping'!$G$10:$G$2009),""))</f>
        <v/>
      </c>
      <c r="Z66" s="57">
        <f>IF(OR($A66="",Z$41=""),"",IFERROR(COUNTIFS('Employee Mapping'!$I$10:$I$2009,$A66,'Employee Mapping'!$K$10:$K$2009,Z$39,'Employee Mapping'!$L$10:$L$2009,Z$41)/COUNTA('Employee Mapping'!$G$10:$G$2009),""))</f>
        <v/>
      </c>
      <c r="AA66" s="57">
        <f>IF(OR($A66="",AA$41=""),"",IFERROR(COUNTIFS('Employee Mapping'!$I$10:$I$2009,$A66,'Employee Mapping'!$K$10:$K$2009,AA$39,'Employee Mapping'!$L$10:$L$2009,AA$41)/COUNTA('Employee Mapping'!$G$10:$G$2009),""))</f>
        <v/>
      </c>
      <c r="AB66" s="57">
        <f>IF(OR($A66="",AB$41=""),"",IFERROR(COUNTIFS('Employee Mapping'!$I$10:$I$2009,$A66,'Employee Mapping'!$K$10:$K$2009,AB$39,'Employee Mapping'!$L$10:$L$2009,AB$41)/COUNTA('Employee Mapping'!$G$10:$G$2009),""))</f>
        <v/>
      </c>
      <c r="AC66" s="57">
        <f>IF(OR($A66="",AC$41=""),"",IFERROR(COUNTIFS('Employee Mapping'!$I$10:$I$2009,$A66,'Employee Mapping'!$K$10:$K$2009,AC$39,'Employee Mapping'!$L$10:$L$2009,AC$41)/COUNTA('Employee Mapping'!$G$10:$G$2009),""))</f>
        <v/>
      </c>
      <c r="AD66" s="57">
        <f>IF(OR($A66="",AD$41=""),"",IFERROR(COUNTIFS('Employee Mapping'!$I$10:$I$2009,$A66,'Employee Mapping'!$K$10:$K$2009,AD$39,'Employee Mapping'!$L$10:$L$2009,AD$41)/COUNTA('Employee Mapping'!$G$10:$G$2009),""))</f>
        <v/>
      </c>
      <c r="AE66" s="57">
        <f>IF(OR($A66="",AE$41=""),"",IFERROR(COUNTIFS('Employee Mapping'!$I$10:$I$2009,$A66,'Employee Mapping'!$K$10:$K$2009,AE$39,'Employee Mapping'!$L$10:$L$2009,AE$41)/COUNTA('Employee Mapping'!$G$10:$G$2009),""))</f>
        <v/>
      </c>
      <c r="AF66" s="57">
        <f>IF(OR($A66="",AF$41=""),"",IFERROR(COUNTIFS('Employee Mapping'!$I$10:$I$2009,$A66,'Employee Mapping'!$K$10:$K$2009,AF$39,'Employee Mapping'!$L$10:$L$2009,AF$41)/COUNTA('Employee Mapping'!$G$10:$G$2009),""))</f>
        <v/>
      </c>
      <c r="AG66" s="57">
        <f>IF(OR($A66="",AG$41=""),"",IFERROR(COUNTIFS('Employee Mapping'!$I$10:$I$2009,$A66,'Employee Mapping'!$K$10:$K$2009,AG$39,'Employee Mapping'!$L$10:$L$2009,AG$41)/COUNTA('Employee Mapping'!$G$10:$G$2009),""))</f>
        <v/>
      </c>
      <c r="AH66" s="57">
        <f>IF(OR($A66="",AH$41=""),"",IFERROR(COUNTIFS('Employee Mapping'!$I$10:$I$2009,$A66,'Employee Mapping'!$K$10:$K$2009,AH$39,'Employee Mapping'!$L$10:$L$2009,AH$41)/COUNTA('Employee Mapping'!$G$10:$G$2009),""))</f>
        <v/>
      </c>
      <c r="AI66" s="57">
        <f>IF(OR($A66="",AI$41=""),"",IFERROR(COUNTIFS('Employee Mapping'!$I$10:$I$2009,$A66,'Employee Mapping'!$K$10:$K$2009,AI$39,'Employee Mapping'!$L$10:$L$2009,AI$41)/COUNTA('Employee Mapping'!$G$10:$G$2009),""))</f>
        <v/>
      </c>
      <c r="AJ66" s="57">
        <f>IF(OR($A66="",AJ$41=""),"",IFERROR(COUNTIFS('Employee Mapping'!$I$10:$I$2009,$A66,'Employee Mapping'!$K$10:$K$2009,AJ$39,'Employee Mapping'!$L$10:$L$2009,AJ$41)/COUNTA('Employee Mapping'!$G$10:$G$2009),""))</f>
        <v/>
      </c>
      <c r="AK66" s="57">
        <f>IF(OR($A66="",AK$41=""),"",IFERROR(COUNTIFS('Employee Mapping'!$I$10:$I$2009,$A66,'Employee Mapping'!$K$10:$K$2009,AK$39,'Employee Mapping'!$L$10:$L$2009,AK$41)/COUNTA('Employee Mapping'!$G$10:$G$2009),""))</f>
        <v/>
      </c>
      <c r="AL66" s="57">
        <f>IF(OR($A66="",AL$41=""),"",IFERROR(COUNTIFS('Employee Mapping'!$I$10:$I$2009,$A66,'Employee Mapping'!$K$10:$K$2009,AL$39,'Employee Mapping'!$L$10:$L$2009,AL$41)/COUNTA('Employee Mapping'!$G$10:$G$2009),""))</f>
        <v/>
      </c>
      <c r="AM66" s="57">
        <f>IF(OR($A66="",AM$41=""),"",IFERROR(COUNTIFS('Employee Mapping'!$I$10:$I$2009,$A66,'Employee Mapping'!$K$10:$K$2009,AM$39,'Employee Mapping'!$L$10:$L$2009,AM$41)/COUNTA('Employee Mapping'!$G$10:$G$2009),""))</f>
        <v/>
      </c>
      <c r="AN66" s="57">
        <f>IF(OR($A66="",AN$41=""),"",IFERROR(COUNTIFS('Employee Mapping'!$I$10:$I$2009,$A66,'Employee Mapping'!$K$10:$K$2009,AN$39,'Employee Mapping'!$L$10:$L$2009,AN$41)/COUNTA('Employee Mapping'!$G$10:$G$2009),""))</f>
        <v/>
      </c>
      <c r="AO66" s="57">
        <f>IF(OR($A66="",AO$41=""),"",IFERROR(COUNTIFS('Employee Mapping'!$I$10:$I$2009,$A66,'Employee Mapping'!$K$10:$K$2009,AO$39,'Employee Mapping'!$L$10:$L$2009,AO$41)/COUNTA('Employee Mapping'!$G$10:$G$2009),""))</f>
        <v/>
      </c>
      <c r="AP66" s="57">
        <f>IF(OR($A66="",AP$41=""),"",IFERROR(COUNTIFS('Employee Mapping'!$I$10:$I$2009,$A66,'Employee Mapping'!$K$10:$K$2009,AP$39,'Employee Mapping'!$L$10:$L$2009,AP$41)/COUNTA('Employee Mapping'!$G$10:$G$2009),""))</f>
        <v/>
      </c>
      <c r="AQ66" s="57">
        <f>IF(OR($A66="",AQ$41=""),"",IFERROR(COUNTIFS('Employee Mapping'!$I$10:$I$2009,$A66,'Employee Mapping'!$K$10:$K$2009,AQ$39,'Employee Mapping'!$L$10:$L$2009,AQ$41)/COUNTA('Employee Mapping'!$G$10:$G$2009),""))</f>
        <v/>
      </c>
      <c r="AR66" s="57">
        <f>IF(OR($A66="",AR$41=""),"",IFERROR(COUNTIFS('Employee Mapping'!$I$10:$I$2009,$A66,'Employee Mapping'!$K$10:$K$2009,AR$39,'Employee Mapping'!$L$10:$L$2009,AR$41)/COUNTA('Employee Mapping'!$G$10:$G$2009),""))</f>
        <v/>
      </c>
      <c r="AS66" s="57">
        <f>IF(OR($A66="",AS$41=""),"",IFERROR(COUNTIFS('Employee Mapping'!$I$10:$I$2009,$A66,'Employee Mapping'!$K$10:$K$2009,AS$39,'Employee Mapping'!$L$10:$L$2009,AS$41)/COUNTA('Employee Mapping'!$G$10:$G$2009),""))</f>
        <v/>
      </c>
      <c r="AT66" s="57">
        <f>IF(OR($A66="",AT$41=""),"",IFERROR(COUNTIFS('Employee Mapping'!$I$10:$I$2009,$A66,'Employee Mapping'!$K$10:$K$2009,AT$39,'Employee Mapping'!$L$10:$L$2009,AT$41)/COUNTA('Employee Mapping'!$G$10:$G$2009),""))</f>
        <v/>
      </c>
      <c r="AU66" s="57">
        <f>IF(OR($A66="",AU$41=""),"",IFERROR(COUNTIFS('Employee Mapping'!$I$10:$I$2009,$A66,'Employee Mapping'!$K$10:$K$2009,AU$39,'Employee Mapping'!$L$10:$L$2009,AU$41)/COUNTA('Employee Mapping'!$G$10:$G$2009),""))</f>
        <v/>
      </c>
      <c r="AV66" s="57">
        <f>IF(OR($A66="",AV$41=""),"",IFERROR(COUNTIFS('Employee Mapping'!$I$10:$I$2009,$A66,'Employee Mapping'!$K$10:$K$2009,AV$39,'Employee Mapping'!$L$10:$L$2009,AV$41)/COUNTA('Employee Mapping'!$G$10:$G$2009),""))</f>
        <v/>
      </c>
      <c r="AW66" s="57">
        <f>IF(OR($A66="",AW$41=""),"",IFERROR(COUNTIFS('Employee Mapping'!$I$10:$I$2009,$A66,'Employee Mapping'!$K$10:$K$2009,AW$39,'Employee Mapping'!$L$10:$L$2009,AW$41)/COUNTA('Employee Mapping'!$G$10:$G$2009),""))</f>
        <v/>
      </c>
      <c r="AX66" s="57">
        <f>IF(OR($A66="",AX$41=""),"",IFERROR(COUNTIFS('Employee Mapping'!$I$10:$I$2009,$A66,'Employee Mapping'!$K$10:$K$2009,AX$39,'Employee Mapping'!$L$10:$L$2009,AX$41)/COUNTA('Employee Mapping'!$G$10:$G$2009),""))</f>
        <v/>
      </c>
      <c r="AY66" s="57">
        <f>IF(OR($A66="",AY$41=""),"",IFERROR(COUNTIFS('Employee Mapping'!$I$10:$I$2009,$A66,'Employee Mapping'!$K$10:$K$2009,AY$39,'Employee Mapping'!$L$10:$L$2009,AY$41)/COUNTA('Employee Mapping'!$G$10:$G$2009),""))</f>
        <v/>
      </c>
      <c r="AZ66" s="57">
        <f>IF(OR($A66="",AZ$41=""),"",IFERROR(COUNTIFS('Employee Mapping'!$I$10:$I$2009,$A66,'Employee Mapping'!$K$10:$K$2009,AZ$39,'Employee Mapping'!$L$10:$L$2009,AZ$41)/COUNTA('Employee Mapping'!$G$10:$G$2009),""))</f>
        <v/>
      </c>
      <c r="BA66" s="57">
        <f>IF(OR($A66="",BA$41=""),"",IFERROR(COUNTIFS('Employee Mapping'!$I$10:$I$2009,$A66,'Employee Mapping'!$K$10:$K$2009,BA$39,'Employee Mapping'!$L$10:$L$2009,BA$41)/COUNTA('Employee Mapping'!$G$10:$G$2009),""))</f>
        <v/>
      </c>
      <c r="BB66" s="57">
        <f>IF(OR($A66="",BB$41=""),"",IFERROR(COUNTIFS('Employee Mapping'!$I$10:$I$2009,$A66,'Employee Mapping'!$K$10:$K$2009,BB$39,'Employee Mapping'!$L$10:$L$2009,BB$41)/COUNTA('Employee Mapping'!$G$10:$G$2009),""))</f>
        <v/>
      </c>
      <c r="BC66" s="57">
        <f>IF(OR($A66="",BC$41=""),"",IFERROR(COUNTIFS('Employee Mapping'!$I$10:$I$2009,$A66,'Employee Mapping'!$K$10:$K$2009,BC$39,'Employee Mapping'!$L$10:$L$2009,BC$41)/COUNTA('Employee Mapping'!$G$10:$G$2009),""))</f>
        <v/>
      </c>
      <c r="BD66" s="57">
        <f>IF(OR($A66="",BD$41=""),"",IFERROR(COUNTIFS('Employee Mapping'!$I$10:$I$2009,$A66,'Employee Mapping'!$K$10:$K$2009,BD$39,'Employee Mapping'!$L$10:$L$2009,BD$41)/COUNTA('Employee Mapping'!$G$10:$G$2009),""))</f>
        <v/>
      </c>
      <c r="BE66" s="57">
        <f>IF(OR($A66="",BE$41=""),"",IFERROR(COUNTIFS('Employee Mapping'!$I$10:$I$2009,$A66,'Employee Mapping'!$K$10:$K$2009,BE$39,'Employee Mapping'!$L$10:$L$2009,BE$41)/COUNTA('Employee Mapping'!$G$10:$G$2009),""))</f>
        <v/>
      </c>
      <c r="BF66" s="57">
        <f>IF(OR($A66="",BF$41=""),"",IFERROR(COUNTIFS('Employee Mapping'!$I$10:$I$2009,$A66,'Employee Mapping'!$K$10:$K$2009,BF$39,'Employee Mapping'!$L$10:$L$2009,BF$41)/COUNTA('Employee Mapping'!$G$10:$G$2009),""))</f>
        <v/>
      </c>
      <c r="BG66" s="57">
        <f>IF(OR($A66="",BG$41=""),"",IFERROR(COUNTIFS('Employee Mapping'!$I$10:$I$2009,$A66,'Employee Mapping'!$K$10:$K$2009,BG$39,'Employee Mapping'!$L$10:$L$2009,BG$41)/COUNTA('Employee Mapping'!$G$10:$G$2009),""))</f>
        <v/>
      </c>
      <c r="BH66" s="57">
        <f>IF(OR($A66="",BH$41=""),"",IFERROR(COUNTIFS('Employee Mapping'!$I$10:$I$2009,$A66,'Employee Mapping'!$K$10:$K$2009,BH$39,'Employee Mapping'!$L$10:$L$2009,BH$41)/COUNTA('Employee Mapping'!$G$10:$G$2009),""))</f>
        <v/>
      </c>
      <c r="BI66" s="57">
        <f>IF(OR($A66="",BI$41=""),"",IFERROR(COUNTIFS('Employee Mapping'!$I$10:$I$2009,$A66,'Employee Mapping'!$K$10:$K$2009,BI$39,'Employee Mapping'!$L$10:$L$2009,BI$41)/COUNTA('Employee Mapping'!$G$10:$G$2009),""))</f>
        <v/>
      </c>
      <c r="BJ66" s="57">
        <f>IF(OR($A66="",BJ$41=""),"",IFERROR(COUNTIFS('Employee Mapping'!$I$10:$I$2009,$A66,'Employee Mapping'!$K$10:$K$2009,BJ$39,'Employee Mapping'!$L$10:$L$2009,BJ$41)/COUNTA('Employee Mapping'!$G$10:$G$2009),""))</f>
        <v/>
      </c>
      <c r="BK66" s="57">
        <f>IF(OR($A66="",BK$41=""),"",IFERROR(COUNTIFS('Employee Mapping'!$I$10:$I$2009,$A66,'Employee Mapping'!$K$10:$K$2009,BK$39,'Employee Mapping'!$L$10:$L$2009,BK$41)/COUNTA('Employee Mapping'!$G$10:$G$2009),""))</f>
        <v/>
      </c>
      <c r="BL66" s="57">
        <f>IF(OR($A66="",BL$41=""),"",IFERROR(COUNTIFS('Employee Mapping'!$I$10:$I$2009,$A66,'Employee Mapping'!$K$10:$K$2009,BL$39,'Employee Mapping'!$L$10:$L$2009,BL$41)/COUNTA('Employee Mapping'!$G$10:$G$2009),""))</f>
        <v/>
      </c>
      <c r="BM66" s="57">
        <f>IF(OR($A66="",BM$41=""),"",IFERROR(COUNTIFS('Employee Mapping'!$I$10:$I$2009,$A66,'Employee Mapping'!$K$10:$K$2009,BM$39,'Employee Mapping'!$L$10:$L$2009,BM$41)/COUNTA('Employee Mapping'!$G$10:$G$2009),""))</f>
        <v/>
      </c>
      <c r="BN66" s="57">
        <f>IF(OR($A66="",BN$41=""),"",IFERROR(COUNTIFS('Employee Mapping'!$I$10:$I$2009,$A66,'Employee Mapping'!$K$10:$K$2009,BN$39,'Employee Mapping'!$L$10:$L$2009,BN$41)/COUNTA('Employee Mapping'!$G$10:$G$2009),""))</f>
        <v/>
      </c>
      <c r="BO66" s="57">
        <f>IF(OR($A66="",BO$41=""),"",IFERROR(COUNTIFS('Employee Mapping'!$I$10:$I$2009,$A66,'Employee Mapping'!$K$10:$K$2009,BO$39,'Employee Mapping'!$L$10:$L$2009,BO$41)/COUNTA('Employee Mapping'!$G$10:$G$2009),""))</f>
        <v/>
      </c>
      <c r="BP66" s="57">
        <f>IF(OR($A66="",BP$41=""),"",IFERROR(COUNTIFS('Employee Mapping'!$I$10:$I$2009,$A66,'Employee Mapping'!$K$10:$K$2009,BP$39,'Employee Mapping'!$L$10:$L$2009,BP$41)/COUNTA('Employee Mapping'!$G$10:$G$2009),""))</f>
        <v/>
      </c>
      <c r="BQ66" s="57">
        <f>IF(OR($A66="",BQ$41=""),"",IFERROR(COUNTIFS('Employee Mapping'!$I$10:$I$2009,$A66,'Employee Mapping'!$K$10:$K$2009,BQ$39,'Employee Mapping'!$L$10:$L$2009,BQ$41)/COUNTA('Employee Mapping'!$G$10:$G$2009),""))</f>
        <v/>
      </c>
      <c r="BR66" s="57">
        <f>IF(OR($A66="",BR$41=""),"",IFERROR(COUNTIFS('Employee Mapping'!$I$10:$I$2009,$A66,'Employee Mapping'!$K$10:$K$2009,BR$39,'Employee Mapping'!$L$10:$L$2009,BR$41)/COUNTA('Employee Mapping'!$G$10:$G$2009),""))</f>
        <v/>
      </c>
      <c r="BS66" s="57">
        <f>IF(OR($A66="",BS$41=""),"",IFERROR(COUNTIFS('Employee Mapping'!$I$10:$I$2009,$A66,'Employee Mapping'!$K$10:$K$2009,BS$39,'Employee Mapping'!$L$10:$L$2009,BS$41)/COUNTA('Employee Mapping'!$G$10:$G$2009),""))</f>
        <v/>
      </c>
      <c r="BT66" s="57">
        <f>IF(OR($A66="",BT$41=""),"",IFERROR(COUNTIFS('Employee Mapping'!$I$10:$I$2009,$A66,'Employee Mapping'!$K$10:$K$2009,BT$39,'Employee Mapping'!$L$10:$L$2009,BT$41)/COUNTA('Employee Mapping'!$G$10:$G$2009),""))</f>
        <v/>
      </c>
      <c r="BU66" s="57">
        <f>IF(OR($A66="",BU$41=""),"",IFERROR(COUNTIFS('Employee Mapping'!$I$10:$I$2009,$A66,'Employee Mapping'!$K$10:$K$2009,BU$39,'Employee Mapping'!$L$10:$L$2009,BU$41)/COUNTA('Employee Mapping'!$G$10:$G$2009),""))</f>
        <v/>
      </c>
      <c r="BV66" s="57">
        <f>IF(OR($A66="",BV$41=""),"",IFERROR(COUNTIFS('Employee Mapping'!$I$10:$I$2009,$A66,'Employee Mapping'!$K$10:$K$2009,BV$39,'Employee Mapping'!$L$10:$L$2009,BV$41)/COUNTA('Employee Mapping'!$G$10:$G$2009),""))</f>
        <v/>
      </c>
      <c r="BW66" s="57">
        <f>IF(OR($A66="",BW$41=""),"",IFERROR(COUNTIFS('Employee Mapping'!$I$10:$I$2009,$A66,'Employee Mapping'!$K$10:$K$2009,BW$39,'Employee Mapping'!$L$10:$L$2009,BW$41)/COUNTA('Employee Mapping'!$G$10:$G$2009),""))</f>
        <v/>
      </c>
      <c r="BX66" s="57">
        <f>IF(OR($A66="",BX$41=""),"",IFERROR(COUNTIFS('Employee Mapping'!$I$10:$I$2009,$A66,'Employee Mapping'!$K$10:$K$2009,BX$39,'Employee Mapping'!$L$10:$L$2009,BX$41)/COUNTA('Employee Mapping'!$G$10:$G$2009),""))</f>
        <v/>
      </c>
      <c r="BY66" s="57">
        <f>IF(OR($A66="",BY$41=""),"",IFERROR(COUNTIFS('Employee Mapping'!$I$10:$I$2009,$A66,'Employee Mapping'!$K$10:$K$2009,BY$39,'Employee Mapping'!$L$10:$L$2009,BY$41)/COUNTA('Employee Mapping'!$G$10:$G$2009),""))</f>
        <v/>
      </c>
      <c r="BZ66" s="57">
        <f>IF(OR($A66="",BZ$41=""),"",IFERROR(COUNTIFS('Employee Mapping'!$I$10:$I$2009,$A66,'Employee Mapping'!$K$10:$K$2009,BZ$39,'Employee Mapping'!$L$10:$L$2009,BZ$41)/COUNTA('Employee Mapping'!$G$10:$G$2009),""))</f>
        <v/>
      </c>
      <c r="CA66" s="57">
        <f>IF(OR($A66="",CA$41=""),"",IFERROR(COUNTIFS('Employee Mapping'!$I$10:$I$2009,$A66,'Employee Mapping'!$K$10:$K$2009,CA$39,'Employee Mapping'!$L$10:$L$2009,CA$41)/COUNTA('Employee Mapping'!$G$10:$G$2009),""))</f>
        <v/>
      </c>
      <c r="CB66" s="57">
        <f>IF(OR($A66="",CB$41=""),"",IFERROR(COUNTIFS('Employee Mapping'!$I$10:$I$2009,$A66,'Employee Mapping'!$K$10:$K$2009,CB$39,'Employee Mapping'!$L$10:$L$2009,CB$41)/COUNTA('Employee Mapping'!$G$10:$G$2009),""))</f>
        <v/>
      </c>
      <c r="CC66" s="57">
        <f>IF(OR($A66="",CC$41=""),"",IFERROR(COUNTIFS('Employee Mapping'!$I$10:$I$2009,$A66,'Employee Mapping'!$K$10:$K$2009,CC$39,'Employee Mapping'!$L$10:$L$2009,CC$41)/COUNTA('Employee Mapping'!$G$10:$G$2009),""))</f>
        <v/>
      </c>
      <c r="CD66" s="57">
        <f>IF(OR($A66="",CD$41=""),"",IFERROR(COUNTIFS('Employee Mapping'!$I$10:$I$2009,$A66,'Employee Mapping'!$K$10:$K$2009,CD$39,'Employee Mapping'!$L$10:$L$2009,CD$41)/COUNTA('Employee Mapping'!$G$10:$G$2009),""))</f>
        <v/>
      </c>
      <c r="CE66" s="57">
        <f>IF(OR($A66="",CE$41=""),"",IFERROR(COUNTIFS('Employee Mapping'!$I$10:$I$2009,$A66,'Employee Mapping'!$K$10:$K$2009,CE$39,'Employee Mapping'!$L$10:$L$2009,CE$41)/COUNTA('Employee Mapping'!$G$10:$G$2009),""))</f>
        <v/>
      </c>
      <c r="CF66" s="57">
        <f>IF(OR($A66="",CF$41=""),"",IFERROR(COUNTIFS('Employee Mapping'!$I$10:$I$2009,$A66,'Employee Mapping'!$K$10:$K$2009,CF$39,'Employee Mapping'!$L$10:$L$2009,CF$41)/COUNTA('Employee Mapping'!$G$10:$G$2009),""))</f>
        <v/>
      </c>
      <c r="CG66" s="57">
        <f>IF(OR($A66="",CG$41=""),"",IFERROR(COUNTIFS('Employee Mapping'!$I$10:$I$2009,$A66,'Employee Mapping'!$K$10:$K$2009,CG$39,'Employee Mapping'!$L$10:$L$2009,CG$41)/COUNTA('Employee Mapping'!$G$10:$G$2009),""))</f>
        <v/>
      </c>
      <c r="CH66" s="57">
        <f>IF(OR($A66="",CH$41=""),"",IFERROR(COUNTIFS('Employee Mapping'!$I$10:$I$2009,$A66,'Employee Mapping'!$K$10:$K$2009,CH$39,'Employee Mapping'!$L$10:$L$2009,CH$41)/COUNTA('Employee Mapping'!$G$10:$G$2009),""))</f>
        <v/>
      </c>
      <c r="CI66" s="57">
        <f>IF(OR($A66="",CI$41=""),"",IFERROR(COUNTIFS('Employee Mapping'!$I$10:$I$2009,$A66,'Employee Mapping'!$K$10:$K$2009,CI$39,'Employee Mapping'!$L$10:$L$2009,CI$41)/COUNTA('Employee Mapping'!$G$10:$G$2009),""))</f>
        <v/>
      </c>
      <c r="CJ66" s="57">
        <f>IF(OR($A66="",CJ$41=""),"",IFERROR(COUNTIFS('Employee Mapping'!$I$10:$I$2009,$A66,'Employee Mapping'!$K$10:$K$2009,CJ$39,'Employee Mapping'!$L$10:$L$2009,CJ$41)/COUNTA('Employee Mapping'!$G$10:$G$2009),""))</f>
        <v/>
      </c>
      <c r="CK66" s="57">
        <f>IF(OR($A66="",CK$41=""),"",IFERROR(COUNTIFS('Employee Mapping'!$I$10:$I$2009,$A66,'Employee Mapping'!$K$10:$K$2009,CK$39,'Employee Mapping'!$L$10:$L$2009,CK$41)/COUNTA('Employee Mapping'!$G$10:$G$2009),""))</f>
        <v/>
      </c>
      <c r="CL66" s="57">
        <f>IF(OR($A66="",CL$41=""),"",IFERROR(COUNTIFS('Employee Mapping'!$I$10:$I$2009,$A66,'Employee Mapping'!$K$10:$K$2009,CL$39,'Employee Mapping'!$L$10:$L$2009,CL$41)/COUNTA('Employee Mapping'!$G$10:$G$2009),""))</f>
        <v/>
      </c>
      <c r="CM66" s="57">
        <f>IF(OR($A66="",CM$41=""),"",IFERROR(COUNTIFS('Employee Mapping'!$I$10:$I$2009,$A66,'Employee Mapping'!$K$10:$K$2009,CM$39,'Employee Mapping'!$L$10:$L$2009,CM$41)/COUNTA('Employee Mapping'!$G$10:$G$2009),""))</f>
        <v/>
      </c>
      <c r="CN66" s="57">
        <f>IF(OR($A66="",CN$41=""),"",IFERROR(COUNTIFS('Employee Mapping'!$I$10:$I$2009,$A66,'Employee Mapping'!$K$10:$K$2009,CN$39,'Employee Mapping'!$L$10:$L$2009,CN$41)/COUNTA('Employee Mapping'!$G$10:$G$2009),""))</f>
        <v/>
      </c>
      <c r="CO66" s="57">
        <f>IF(OR($A66="",CO$41=""),"",IFERROR(COUNTIFS('Employee Mapping'!$I$10:$I$2009,$A66,'Employee Mapping'!$K$10:$K$2009,CO$39,'Employee Mapping'!$L$10:$L$2009,CO$41)/COUNTA('Employee Mapping'!$G$10:$G$2009),""))</f>
        <v/>
      </c>
      <c r="CP66" s="57">
        <f>IF(OR($A66="",CP$41=""),"",IFERROR(COUNTIFS('Employee Mapping'!$I$10:$I$2009,$A66,'Employee Mapping'!$K$10:$K$2009,CP$39,'Employee Mapping'!$L$10:$L$2009,CP$41)/COUNTA('Employee Mapping'!$G$10:$G$2009),""))</f>
        <v/>
      </c>
      <c r="CQ66" s="57">
        <f>IF(OR($A66="",CQ$41=""),"",IFERROR(COUNTIFS('Employee Mapping'!$I$10:$I$2009,$A66,'Employee Mapping'!$K$10:$K$2009,CQ$39,'Employee Mapping'!$L$10:$L$2009,CQ$41)/COUNTA('Employee Mapping'!$G$10:$G$2009),""))</f>
        <v/>
      </c>
      <c r="CR66" s="57">
        <f>IF(OR($A66="",CR$41=""),"",IFERROR(COUNTIFS('Employee Mapping'!$I$10:$I$2009,$A66,'Employee Mapping'!$K$10:$K$2009,CR$39,'Employee Mapping'!$L$10:$L$2009,CR$41)/COUNTA('Employee Mapping'!$G$10:$G$2009),""))</f>
        <v/>
      </c>
      <c r="CS66" s="57">
        <f>IF(OR($A66="",CS$41=""),"",IFERROR(COUNTIFS('Employee Mapping'!$I$10:$I$2009,$A66,'Employee Mapping'!$K$10:$K$2009,CS$39,'Employee Mapping'!$L$10:$L$2009,CS$41)/COUNTA('Employee Mapping'!$G$10:$G$2009),""))</f>
        <v/>
      </c>
      <c r="CT66" s="57">
        <f>IF(OR($A66="",CT$41=""),"",IFERROR(COUNTIFS('Employee Mapping'!$I$10:$I$2009,$A66,'Employee Mapping'!$K$10:$K$2009,CT$39,'Employee Mapping'!$L$10:$L$2009,CT$41)/COUNTA('Employee Mapping'!$G$10:$G$2009),""))</f>
        <v/>
      </c>
      <c r="CU66" s="58">
        <f>IF($A66="","",SUM(C66:CT66))</f>
        <v/>
      </c>
    </row>
    <row r="67">
      <c r="B67" s="6" t="inlineStr">
        <is>
          <t>Total</t>
        </is>
      </c>
      <c r="C67" s="59">
        <f>SUM(C42:C66)</f>
        <v/>
      </c>
      <c r="D67" s="59">
        <f>SUM(D42:D66)</f>
        <v/>
      </c>
      <c r="E67" s="59">
        <f>SUM(E42:E66)</f>
        <v/>
      </c>
      <c r="F67" s="59">
        <f>SUM(F42:F66)</f>
        <v/>
      </c>
      <c r="G67" s="59">
        <f>SUM(G42:G66)</f>
        <v/>
      </c>
      <c r="H67" s="59">
        <f>SUM(H42:H66)</f>
        <v/>
      </c>
      <c r="I67" s="59">
        <f>SUM(I42:I66)</f>
        <v/>
      </c>
      <c r="J67" s="59">
        <f>SUM(J42:J66)</f>
        <v/>
      </c>
      <c r="K67" s="59">
        <f>SUM(K42:K66)</f>
        <v/>
      </c>
      <c r="L67" s="59">
        <f>SUM(L42:L66)</f>
        <v/>
      </c>
      <c r="M67" s="59">
        <f>SUM(M42:M66)</f>
        <v/>
      </c>
      <c r="N67" s="59">
        <f>SUM(N42:N66)</f>
        <v/>
      </c>
      <c r="O67" s="59">
        <f>SUM(O42:O66)</f>
        <v/>
      </c>
      <c r="P67" s="59">
        <f>SUM(P42:P66)</f>
        <v/>
      </c>
      <c r="Q67" s="59">
        <f>SUM(Q42:Q66)</f>
        <v/>
      </c>
      <c r="R67" s="59">
        <f>SUM(R42:R66)</f>
        <v/>
      </c>
      <c r="S67" s="59">
        <f>SUM(S42:S66)</f>
        <v/>
      </c>
      <c r="T67" s="59">
        <f>SUM(T42:T66)</f>
        <v/>
      </c>
      <c r="U67" s="59">
        <f>SUM(U42:U66)</f>
        <v/>
      </c>
      <c r="V67" s="59">
        <f>SUM(V42:V66)</f>
        <v/>
      </c>
      <c r="W67" s="59">
        <f>SUM(W42:W66)</f>
        <v/>
      </c>
      <c r="X67" s="59">
        <f>SUM(X42:X66)</f>
        <v/>
      </c>
      <c r="Y67" s="59">
        <f>SUM(Y42:Y66)</f>
        <v/>
      </c>
      <c r="Z67" s="59">
        <f>SUM(Z42:Z66)</f>
        <v/>
      </c>
      <c r="AA67" s="59">
        <f>SUM(AA42:AA66)</f>
        <v/>
      </c>
      <c r="AB67" s="59">
        <f>SUM(AB42:AB66)</f>
        <v/>
      </c>
      <c r="AC67" s="59">
        <f>SUM(AC42:AC66)</f>
        <v/>
      </c>
      <c r="AD67" s="59">
        <f>SUM(AD42:AD66)</f>
        <v/>
      </c>
      <c r="AE67" s="59">
        <f>SUM(AE42:AE66)</f>
        <v/>
      </c>
      <c r="AF67" s="59">
        <f>SUM(AF42:AF66)</f>
        <v/>
      </c>
      <c r="AG67" s="59">
        <f>SUM(AG42:AG66)</f>
        <v/>
      </c>
      <c r="AH67" s="59">
        <f>SUM(AH42:AH66)</f>
        <v/>
      </c>
      <c r="AI67" s="59">
        <f>SUM(AI42:AI66)</f>
        <v/>
      </c>
      <c r="AJ67" s="59">
        <f>SUM(AJ42:AJ66)</f>
        <v/>
      </c>
      <c r="AK67" s="59">
        <f>SUM(AK42:AK66)</f>
        <v/>
      </c>
      <c r="AL67" s="59">
        <f>SUM(AL42:AL66)</f>
        <v/>
      </c>
      <c r="AM67" s="59">
        <f>SUM(AM42:AM66)</f>
        <v/>
      </c>
      <c r="AN67" s="59">
        <f>SUM(AN42:AN66)</f>
        <v/>
      </c>
      <c r="AO67" s="59">
        <f>SUM(AO42:AO66)</f>
        <v/>
      </c>
      <c r="AP67" s="59">
        <f>SUM(AP42:AP66)</f>
        <v/>
      </c>
      <c r="AQ67" s="59">
        <f>SUM(AQ42:AQ66)</f>
        <v/>
      </c>
      <c r="AR67" s="59">
        <f>SUM(AR42:AR66)</f>
        <v/>
      </c>
      <c r="AS67" s="59">
        <f>SUM(AS42:AS66)</f>
        <v/>
      </c>
      <c r="AT67" s="59">
        <f>SUM(AT42:AT66)</f>
        <v/>
      </c>
      <c r="AU67" s="59">
        <f>SUM(AU42:AU66)</f>
        <v/>
      </c>
      <c r="AV67" s="59">
        <f>SUM(AV42:AV66)</f>
        <v/>
      </c>
      <c r="AW67" s="59">
        <f>SUM(AW42:AW66)</f>
        <v/>
      </c>
      <c r="AX67" s="59">
        <f>SUM(AX42:AX66)</f>
        <v/>
      </c>
      <c r="AY67" s="59">
        <f>SUM(AY42:AY66)</f>
        <v/>
      </c>
      <c r="AZ67" s="59">
        <f>SUM(AZ42:AZ66)</f>
        <v/>
      </c>
      <c r="BA67" s="59">
        <f>SUM(BA42:BA66)</f>
        <v/>
      </c>
      <c r="BB67" s="59">
        <f>SUM(BB42:BB66)</f>
        <v/>
      </c>
      <c r="BC67" s="59">
        <f>SUM(BC42:BC66)</f>
        <v/>
      </c>
      <c r="BD67" s="59">
        <f>SUM(BD42:BD66)</f>
        <v/>
      </c>
      <c r="BE67" s="59">
        <f>SUM(BE42:BE66)</f>
        <v/>
      </c>
      <c r="BF67" s="59">
        <f>SUM(BF42:BF66)</f>
        <v/>
      </c>
      <c r="BG67" s="59">
        <f>SUM(BG42:BG66)</f>
        <v/>
      </c>
      <c r="BH67" s="59">
        <f>SUM(BH42:BH66)</f>
        <v/>
      </c>
      <c r="BI67" s="59">
        <f>SUM(BI42:BI66)</f>
        <v/>
      </c>
      <c r="BJ67" s="59">
        <f>SUM(BJ42:BJ66)</f>
        <v/>
      </c>
      <c r="BK67" s="59">
        <f>SUM(BK42:BK66)</f>
        <v/>
      </c>
      <c r="BL67" s="59">
        <f>SUM(BL42:BL66)</f>
        <v/>
      </c>
      <c r="BM67" s="59">
        <f>SUM(BM42:BM66)</f>
        <v/>
      </c>
      <c r="BN67" s="59">
        <f>SUM(BN42:BN66)</f>
        <v/>
      </c>
      <c r="BO67" s="59">
        <f>SUM(BO42:BO66)</f>
        <v/>
      </c>
      <c r="BP67" s="59">
        <f>SUM(BP42:BP66)</f>
        <v/>
      </c>
      <c r="BQ67" s="59">
        <f>SUM(BQ42:BQ66)</f>
        <v/>
      </c>
      <c r="BR67" s="59">
        <f>SUM(BR42:BR66)</f>
        <v/>
      </c>
      <c r="BS67" s="59">
        <f>SUM(BS42:BS66)</f>
        <v/>
      </c>
      <c r="BT67" s="59">
        <f>SUM(BT42:BT66)</f>
        <v/>
      </c>
      <c r="BU67" s="59">
        <f>SUM(BU42:BU66)</f>
        <v/>
      </c>
      <c r="BV67" s="59">
        <f>SUM(BV42:BV66)</f>
        <v/>
      </c>
      <c r="BW67" s="59">
        <f>SUM(BW42:BW66)</f>
        <v/>
      </c>
      <c r="BX67" s="59">
        <f>SUM(BX42:BX66)</f>
        <v/>
      </c>
      <c r="BY67" s="59">
        <f>SUM(BY42:BY66)</f>
        <v/>
      </c>
      <c r="BZ67" s="59">
        <f>SUM(BZ42:BZ66)</f>
        <v/>
      </c>
      <c r="CA67" s="59">
        <f>SUM(CA42:CA66)</f>
        <v/>
      </c>
      <c r="CB67" s="59">
        <f>SUM(CB42:CB66)</f>
        <v/>
      </c>
      <c r="CC67" s="59">
        <f>SUM(CC42:CC66)</f>
        <v/>
      </c>
      <c r="CD67" s="59">
        <f>SUM(CD42:CD66)</f>
        <v/>
      </c>
      <c r="CE67" s="59">
        <f>SUM(CE42:CE66)</f>
        <v/>
      </c>
      <c r="CF67" s="59">
        <f>SUM(CF42:CF66)</f>
        <v/>
      </c>
      <c r="CG67" s="59">
        <f>SUM(CG42:CG66)</f>
        <v/>
      </c>
      <c r="CH67" s="59">
        <f>SUM(CH42:CH66)</f>
        <v/>
      </c>
      <c r="CI67" s="59">
        <f>SUM(CI42:CI66)</f>
        <v/>
      </c>
      <c r="CJ67" s="59">
        <f>SUM(CJ42:CJ66)</f>
        <v/>
      </c>
      <c r="CK67" s="59">
        <f>SUM(CK42:CK66)</f>
        <v/>
      </c>
      <c r="CL67" s="59">
        <f>SUM(CL42:CL66)</f>
        <v/>
      </c>
      <c r="CM67" s="59">
        <f>SUM(CM42:CM66)</f>
        <v/>
      </c>
      <c r="CN67" s="59">
        <f>SUM(CN42:CN66)</f>
        <v/>
      </c>
      <c r="CO67" s="59">
        <f>SUM(CO42:CO66)</f>
        <v/>
      </c>
      <c r="CP67" s="59">
        <f>SUM(CP42:CP66)</f>
        <v/>
      </c>
      <c r="CQ67" s="59">
        <f>SUM(CQ42:CQ66)</f>
        <v/>
      </c>
      <c r="CR67" s="59">
        <f>SUM(CR42:CR66)</f>
        <v/>
      </c>
      <c r="CS67" s="59">
        <f>SUM(CS42:CS66)</f>
        <v/>
      </c>
      <c r="CT67" s="59">
        <f>SUM(CT42:CT66)</f>
        <v/>
      </c>
      <c r="CU67" s="59">
        <f>SUM(CU42:CU66)</f>
        <v/>
      </c>
    </row>
  </sheetData>
  <mergeCells count="16">
    <mergeCell ref="AM8:AX8"/>
    <mergeCell ref="CI8:CT8"/>
    <mergeCell ref="BW8:CH8"/>
    <mergeCell ref="AY40:BJ40"/>
    <mergeCell ref="BK8:BV8"/>
    <mergeCell ref="O40:Z40"/>
    <mergeCell ref="AA40:AL40"/>
    <mergeCell ref="C8:N8"/>
    <mergeCell ref="C40:N40"/>
    <mergeCell ref="CI40:CT40"/>
    <mergeCell ref="AA8:AL8"/>
    <mergeCell ref="BW40:CH40"/>
    <mergeCell ref="AY8:BJ8"/>
    <mergeCell ref="O8:Z8"/>
    <mergeCell ref="AM40:AX40"/>
    <mergeCell ref="BK40:BV40"/>
  </mergeCells>
  <conditionalFormatting sqref="C10:CT34">
    <cfRule type="colorScale" priority="1">
      <colorScale>
        <cfvo type="num" val="0"/>
        <cfvo type="percentile" val="55"/>
        <cfvo type="max"/>
        <color rgb="00FFFFFF"/>
        <color rgb="00D6E4F0"/>
        <color rgb="008FB0CE"/>
      </colorScale>
    </cfRule>
  </conditionalFormatting>
  <conditionalFormatting sqref="C42:CT66">
    <cfRule type="colorScale" priority="2">
      <colorScale>
        <cfvo type="num" val="0"/>
        <cfvo type="percentile" val="55"/>
        <cfvo type="max"/>
        <color rgb="00FFFFFF"/>
        <color rgb="00D6E4F0"/>
        <color rgb="008FB0CE"/>
      </colorScale>
    </cfRule>
  </conditionalFormatting>
  <pageMargins left="0.75" right="0.75" top="1" bottom="1" header="0.5" footer="0.5"/>
  <pageSetup orientation="landscape"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2026-08-20T23:28:36Z</dcterms:created>
  <dcterms:modified xmlns:dcterms="http://purl.org/dc/terms/" xmlns:xsi="http://www.w3.org/2001/XMLSchema-instance" xsi:type="dcterms:W3CDTF">2026-08-20T23:28:38Z</dcterms:modified>
</cp:coreProperties>
</file>